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pivotCacheDefinition+xml" PartName="/xl/pivotCache/pivotCacheDefinition1.xml"/>
  <Override ContentType="application/vnd.openxmlformats-officedocument.spreadsheetml.table+xml" PartName="/xl/tables/table5.xml"/>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7.xml"/>
  <Override ContentType="application/vnd.openxmlformats-officedocument.spreadsheetml.table+xml" PartName="/xl/tables/table6.xml"/>
  <Override ContentType="application/vnd.openxmlformats-officedocument.spreadsheetml.table+xml" PartName="/xl/tables/table8.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commentsmeta2"/>
  <Override ContentType="application/binary" PartName="/xl/metadata"/>
  <Override ContentType="application/binary" PartName="/xl/commentsmeta0"/>
  <Override ContentType="application/binary" PartName="/xl/commentsmeta1"/>
  <Override ContentType="application/vnd.openxmlformats-officedocument.spreadsheetml.pivotTable+xml" PartName="/xl/pivotTables/pivotTable1.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7.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links" sheetId="1" r:id="rId4"/>
    <sheet state="visible" name="User Story" sheetId="2" r:id="rId5"/>
    <sheet state="visible" name="PM" sheetId="3" r:id="rId6"/>
    <sheet state="visible" name="PM per Seksi &amp; Timeline" sheetId="4" r:id="rId7"/>
    <sheet state="visible" name="Paper Submission" sheetId="5" r:id="rId8"/>
    <sheet state="visible" name="Sheet30" sheetId="6" r:id="rId9"/>
    <sheet state="visible" name="Main Timeline" sheetId="7" r:id="rId10"/>
    <sheet state="visible" name="RAB" sheetId="8" r:id="rId11"/>
    <sheet state="visible" name="TechBiz Radar Submission" sheetId="9" r:id="rId12"/>
    <sheet state="visible" name="Sheet35" sheetId="10" r:id="rId13"/>
    <sheet state="visible" name="Rundown " sheetId="11" r:id="rId14"/>
    <sheet state="visible" name="Road to Rundown" sheetId="12" r:id="rId15"/>
    <sheet state="visible" name="All timeline" sheetId="13" r:id="rId16"/>
    <sheet state="visible" name="Q 39" sheetId="14" r:id="rId17"/>
    <sheet state="visible" name="Magic Word" sheetId="15" r:id="rId18"/>
    <sheet state="visible" name="ICRES-25 Campaign" sheetId="16" r:id="rId19"/>
    <sheet state="visible" name="Detailed Campaign" sheetId="17" r:id="rId20"/>
    <sheet state="visible" name="Campaign Calendar" sheetId="18" r:id="rId21"/>
    <sheet state="hidden" name="Copy of Detailed Campaign" sheetId="19" r:id="rId22"/>
    <sheet state="hidden" name="PM versi pak pras" sheetId="20" r:id="rId23"/>
    <sheet state="visible" name="Panitia Partnership" sheetId="21" r:id="rId24"/>
    <sheet state="hidden" name="Checklist" sheetId="22" r:id="rId25"/>
    <sheet state="visible" name="Panitia Operasional" sheetId="23" r:id="rId26"/>
    <sheet state="hidden" name="Operational Progress Update" sheetId="24" r:id="rId27"/>
    <sheet state="hidden" name="Narsum" sheetId="25" r:id="rId28"/>
    <sheet state="visible" name="Checklist-1" sheetId="26" r:id="rId29"/>
    <sheet state="visible" name="Organizing Committee" sheetId="27" r:id="rId30"/>
    <sheet state="hidden" name="Daftar Peserta" sheetId="28" r:id="rId31"/>
    <sheet state="hidden" name="Rundown" sheetId="29" r:id="rId32"/>
    <sheet state="hidden" name="for PPT" sheetId="30" r:id="rId33"/>
    <sheet state="visible" name="Budget Usage Projection" sheetId="31" r:id="rId34"/>
    <sheet state="visible" name="Academy Partnership" sheetId="32" r:id="rId35"/>
    <sheet state="visible" name="Benchmark Website" sheetId="33" r:id="rId36"/>
    <sheet state="hidden" name="Sheet12" sheetId="34" r:id="rId37"/>
    <sheet state="hidden" name="Kuesioner after" sheetId="35" r:id="rId38"/>
  </sheets>
  <definedNames>
    <definedName hidden="1" localSheetId="4" name="_xlnm._FilterDatabase">'Paper Submission'!$A$13:$P$61</definedName>
    <definedName hidden="1" localSheetId="8" name="_xlnm._FilterDatabase">'TechBiz Radar Submission'!$A$1:$L$74</definedName>
    <definedName hidden="1" localSheetId="22" name="_xlnm._FilterDatabase">'Panitia Operasional'!$A$1:$Z$31</definedName>
    <definedName hidden="1" localSheetId="31" name="_xlnm._FilterDatabase">'Academy Partnership'!$B$3:$N$74</definedName>
  </definedNames>
  <calcPr/>
  <pivotCaches>
    <pivotCache cacheId="0" r:id="rId39"/>
  </pivotCaches>
  <extLst>
    <ext uri="GoogleSheetsCustomDataVersion2">
      <go:sheetsCustomData xmlns:go="http://customooxmlschemas.google.com/" r:id="rId40" roundtripDataChecksum="8WOZmtVZ+5km1SYGRC2LBV/QrjON+4IMa5vz1ZdR4L0="/>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C5">
      <text>
        <t xml:space="preserve">======
ID#AAABsOPUYZo
rahman parentio    (2025-10-10 17:06:34)
-Rahman Quantum DC
-RIS
-Yolo Erlian
-Mbak Azizah GPSP S3</t>
      </text>
    </comment>
  </commentList>
  <extLst>
    <ext uri="GoogleSheetsCustomDataVersion2">
      <go:sheetsCustomData xmlns:go="http://customooxmlschemas.google.com/" r:id="rId1" roundtripDataSignature="AMtx7mhNr8mivQvJc3WO/387KOIMfqzwgA=="/>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G1">
      <text>
        <t xml:space="preserve">Status BoQ:
- Drafting
- Final
- Done (diisi oleh tim R&amp;I Support)
======</t>
      </text>
    </comment>
    <comment authorId="0" ref="G21">
      <text>
        <t xml:space="preserve">Status BoQ:
- Drafting
- Final
- Done (diisi oleh tim R&amp;I Support)
======</t>
      </text>
    </comment>
  </commentLi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O9">
      <text>
        <t xml:space="preserve">3/9: on hold
======</t>
      </text>
    </comment>
  </commentLi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B27">
      <text>
        <t xml:space="preserve">======
ID#AAABqnO8b4k
Annisa Soemodinoto    (2025-09-05 05:36:35)
&amp; case study</t>
      </text>
    </comment>
    <comment authorId="0" ref="C24">
      <text>
        <t xml:space="preserve">======
ID#AAABqg02bLs
Asiyah khoirunnisaa    (2025-09-03 07:59:06)
izin kasih suggest ya kakak2, utk hashtag spt nya utk semua event akan disamakan aja, mungkin hashtag tsb bisa menjadi opsi, mangga kalau ada masukkan lain</t>
      </text>
    </comment>
    <comment authorId="0" ref="D65">
      <text>
        <t xml:space="preserve">======
ID#AAABqgm-vvI
RIM Support    (2025-09-03 04:02:31)
masih on going draft yaa belum final - Okke</t>
      </text>
    </comment>
    <comment authorId="0" ref="C52">
      <text>
        <t xml:space="preserve">======
ID#AAABqSmAuG8
Asiyah khoirunnisaa    (2025-09-02 16:01:13)
izin kasih suggest yah kak, sebagai opsi
“Building Trusted Reviewers” – membangun kapasitas reviewer Telkom agar setara standar internasional.</t>
      </text>
    </comment>
  </commentList>
  <extLst>
    <ext uri="GoogleSheetsCustomDataVersion2">
      <go:sheetsCustomData xmlns:go="http://customooxmlschemas.google.com/" r:id="rId1" roundtripDataSignature="AMtx7mjZa3jWRC4s67ZipH7SZfFCgtqRGA=="/>
    </ext>
  </extLst>
</comments>
</file>

<file path=xl/comments5.xml><?xml version="1.0" encoding="utf-8"?>
<comments xmlns:r="http://schemas.openxmlformats.org/officeDocument/2006/relationships" xmlns="http://schemas.openxmlformats.org/spreadsheetml/2006/main" xmlns:xr="http://schemas.microsoft.com/office/spreadsheetml/2014/revision">
  <authors>
    <author/>
  </authors>
  <commentList>
    <comment authorId="0" ref="O4">
      <text>
        <t xml:space="preserve">======
ID#AAABqTbu0ZE
RIM Support    (2025-09-04 06:52:02)
ini udah poster terbaru yaa @bernadetha.putri@telkomcorpu.com
_Assigned to bernadetha.putri@telkomcorpu.com_</t>
      </text>
    </comment>
    <comment authorId="0" ref="H5">
      <text>
        <t xml:space="preserve">======
ID#AAABqg02bL4
RIM Support    (2025-09-03 10:22:35)
@bernadetha.putri@telkomcorpu.com
_Assigned to bernadetha.putri@telkomcorpu.com_</t>
      </text>
    </comment>
    <comment authorId="0" ref="M2">
      <text>
        <t xml:space="preserve">======
ID#AAABqg02bL0
Asiyah khoirunnisaa    (2025-09-03 08:39:03)
info: utk diarium tanpa emoji, menyesuaikan tnc publikasi diarium ya
------
ID#AAABq6xAk1A
RIM Support    (2025-09-09 04:15:20)
mohon reviewnya kak Annis karena sudah aku tambahkan Free for first 50 employee to register</t>
      </text>
    </comment>
    <comment authorId="0" ref="O1">
      <text>
        <t xml:space="preserve">======
ID#AAABqgm-vvM
RIM Support    (2025-09-03 04:03:34)
@yolanda@digitalamoeba.id
_Assigned to yolanda@digitalamoeba.id_</t>
      </text>
    </comment>
  </commentList>
  <extLst>
    <ext uri="GoogleSheetsCustomDataVersion2">
      <go:sheetsCustomData xmlns:go="http://customooxmlschemas.google.com/" r:id="rId1" roundtripDataSignature="AMtx7mh8BECtHvr1fMW5Cux751sPcxfTrg=="/>
    </ext>
  </extLst>
</comments>
</file>

<file path=xl/comments6.xml><?xml version="1.0" encoding="utf-8"?>
<comments xmlns:r="http://schemas.openxmlformats.org/officeDocument/2006/relationships" xmlns="http://schemas.openxmlformats.org/spreadsheetml/2006/main" xmlns:xr="http://schemas.microsoft.com/office/spreadsheetml/2014/revision">
  <authors>
    <author/>
  </authors>
  <commentList>
    <comment authorId="0" ref="I4">
      <text>
        <t xml:space="preserve">Stay banner until 16 Oct
if possible, publikasi di telkom portal juga.
======</t>
      </text>
    </comment>
    <comment authorId="0" ref="P4">
      <text>
        <t xml:space="preserve">Bisa mirroring untuk publikasi ke IG
======</t>
      </text>
    </comment>
    <comment authorId="0" ref="E6">
      <text>
        <t xml:space="preserve">caption for ca cb:
✨ Step Into the Next Chapter of Innovation: ICRES–ISCLO 2025✨
Innovation Showcase for Telkom Group
Telkomers, the journey continues!
After a series of pre-events, we now step into the Innovation Showcase for Telkom Group — A stage to showcase Telkom’s proven innovations that create real impact, as part of the journey to the global conference.
What’s waiting for you:
– Explore Telkom Indonesia’s Innovation Booths and discover proven impact
– Gain insights from Telkom Group Leaders and partners at the Panel Discussion
– Celebrate the Launch of Telkom Athon AI Engineering
– Cheer for Telkom Innovators at the Pitching Showcase
📅 Thursday, 16 October 2025
🕛 Session 1: 08.00 - 12.00 WIB (Onsite: Invitation Only | Online: Available via livestream https://mydigilearn.id/live-events/1582/telkom-innovation-showcase)
🕛 Session 2: 12.00 - 15.00 WIB (Onsite: Open for Telkom Group Employees)
📍 Telkom Landmark Tower, Floor 38th , Room Agung &amp; Krakatau
👉 Register now at showcase.digitalamoeba.id/registration
#InnovationShowcase2025 #ICRESISCLO2025
======</t>
      </text>
    </comment>
    <comment authorId="0" ref="F6">
      <text>
        <t xml:space="preserve">caption:
Telkomers, ever wondered what Innovation Showcase is all about?
It’s more than an event — it’s a platform where Telkomers connect, explore, and support innovation across the Telkom Group.
✨ Discover how innovation shapes our future through:
– Showcasing Telkom Innovations
– Pitching Showcase by Telkom Innovators
– Panel Discussion with Telkom Leaders &amp; Global Partners
– Launch of Telkom Athon Stream AI Engineering
📅 Thursday, 16 October 2025
🕛 08.00 – 15.00 WIB
📍 Online via MyDigiLearn Live Streaming
Be part of Telkom’s innovation journey and witness how great ideas create real impact.
👉 Register today at showcase.digitalamoeba.id/registration
#InnovationShowcase2025 #ICRESISCLO2025
======</t>
      </text>
    </comment>
    <comment authorId="0" ref="N6">
      <text>
        <t xml:space="preserve">caption:
Join the Conversation on Innovation!
Discover how Telkom Indonesia and its partners are shaping the future through innovation, human-centered transformation, and AI.
🎙️ Panel Discussion
“Shaping Tomorrow: Innovation Trends, Human Needs, and AI’s Roles”
featuring:
1️⃣ Arfianto Ramadhian – VP Global Strategic Partnership &amp; Synergy, Telkom Indonesia
2️⃣ Wahyudi Handriyanto – VP Human Capital, Telin
3️⃣ Irving Hutagalung – Customer Success Director, Microsoft Indonesia
4️⃣ Anto Satriyo Nugroho – Head of Research Center for AI &amp; Cybersecurity, BRIN
💡 Insight Resume Challenge
Share your most insightful one-paragraph resume from the session
and get a chance to win MAP Vouchers!
📅 Thursday, 16 October 2025
🕛 08.00 – 15.00 WIB
📍 Online via MyDigiLearn
Be part of Telkom’s innovation journey — where ideas meet collaboration and inspiration drives the future.
🔗 Register now at showcase.digitalamoeba.id/registration
#InnovationShowcase2025 #ICRESISCLO2025
======</t>
      </text>
    </comment>
    <comment authorId="0" ref="I10">
      <text>
        <t xml:space="preserve">kenapa di blast nya utk invitation baru tgl 6? karena just in case NDE blm terbit di 2 okt.
======</t>
      </text>
    </comment>
    <comment authorId="0" ref="I14">
      <text>
        <t xml:space="preserve">kenapa di blast nya utk invitation baru tgl 6? karena just in case NDE blm terbit di 2 okt.
======</t>
      </text>
    </comment>
    <comment authorId="0" ref="I16">
      <text>
        <t xml:space="preserve">Stay banner until 16 Oct
if possible, publikasi di telkom portal juga.
======</t>
      </text>
    </comment>
    <comment authorId="0" ref="P16">
      <text>
        <t xml:space="preserve">Bisa mirroring untuk publikasi ke IG
======</t>
      </text>
    </comment>
    <comment authorId="0" ref="I18">
      <text>
        <t xml:space="preserve">kenapa di blast nya utk invitation baru tgl 6? karena just in case NDE blm terbit di 2 okt.
======</t>
      </text>
    </comment>
  </commentList>
</comments>
</file>

<file path=xl/comments7.xml><?xml version="1.0" encoding="utf-8"?>
<comments xmlns:r="http://schemas.openxmlformats.org/officeDocument/2006/relationships" xmlns="http://schemas.openxmlformats.org/spreadsheetml/2006/main" xmlns:xr="http://schemas.microsoft.com/office/spreadsheetml/2014/revision">
  <authors>
    <author/>
  </authors>
  <commentList>
    <comment authorId="0" ref="H1">
      <text>
        <t xml:space="preserve">Status BoQ:
- Drafting
- Final
- Done (diisi oleh tim R&amp;I Support)
======</t>
      </text>
    </comment>
    <comment authorId="0" ref="H21">
      <text>
        <t xml:space="preserve">Status BoQ:
- Drafting
- Final
- Done (diisi oleh tim R&amp;I Support)
======</t>
      </text>
    </comment>
  </commentList>
</comments>
</file>

<file path=xl/sharedStrings.xml><?xml version="1.0" encoding="utf-8"?>
<sst xmlns="http://schemas.openxmlformats.org/spreadsheetml/2006/main" count="7077" uniqueCount="2640">
  <si>
    <t>ICRES-ISCLO 2025 (D-day)</t>
  </si>
  <si>
    <t>Kandidat Keynote Speaker dari RSF</t>
  </si>
  <si>
    <t>Potential Keynote Speaker/Speaker for ICRES-ISCLO 2025</t>
  </si>
  <si>
    <t>Project Management</t>
  </si>
  <si>
    <t>Weekly update to SGM</t>
  </si>
  <si>
    <t>RIM-WRD-Weekly Update to SGM ICRES - ISCLO 2025-20250916.pptx</t>
  </si>
  <si>
    <t>RIM-WRD-Weekly Update to SGM ICRES - ISCLO 2025-251006</t>
  </si>
  <si>
    <t>RIM-WRD-Weekly Update to SGM ICRES - ISCLO 2025-251006.pptx</t>
  </si>
  <si>
    <t>RIM-WRD-Document for Weekly Update to SGM ICRES - ISCLO 2025-251020</t>
  </si>
  <si>
    <t>RIM-WRD-Document for Weekly Update to SGM ICRES - ISCLO 2025-251020.pptx</t>
  </si>
  <si>
    <t>Internal weekly conference progress report</t>
  </si>
  <si>
    <t>RIM-WRD-20250905-Internal Weekly Progress ICRES-ISCLO 2025.pptx</t>
  </si>
  <si>
    <t>Timeline Project Management: Project timeline all PIC</t>
  </si>
  <si>
    <t>ICRES-ISCLO 2025 - Timeline Project Management</t>
  </si>
  <si>
    <t>Pubdok</t>
  </si>
  <si>
    <t>Living Document Branding &amp; Communication Plan</t>
  </si>
  <si>
    <t>RIM-PPT-20250901-ICRES-ISCLO Conferences 2025_Branding and Communication Plan (Living Document).pptx</t>
  </si>
  <si>
    <t>Campaign Plan - Shared document with Brandcom</t>
  </si>
  <si>
    <t>RIM &amp; Brandcom-XLS-20250903-Campaign Plan ICRES-ISCLO25 [Linked to Master File]</t>
  </si>
  <si>
    <t>Conference Guidebook</t>
  </si>
  <si>
    <t>RIM-PPT-20250909-AS&amp;OSS-ICRES-ISCLO Guidebook.pptx</t>
  </si>
  <si>
    <t>Helpdesk</t>
  </si>
  <si>
    <t>FAQ untuk internal Telkom</t>
  </si>
  <si>
    <t>RIM-WRD-20250912-1000-FAQ International Conferences ICRES-ISCLO 2025</t>
  </si>
  <si>
    <t>Draft awal Playbook (Guidebook)</t>
  </si>
  <si>
    <t>RIM-WRD-20250909-ICRES-ISCLO 2025 Playbook</t>
  </si>
  <si>
    <t>Materi presentasi SGM ke ITD</t>
  </si>
  <si>
    <t>RIM-WRD-Materi Presentasi ICRES ISCLO 2025 SGM ITD - 20250905.pptx</t>
  </si>
  <si>
    <t>Link Google Form Konfirmasi Pembayaran ICRES - ISCLO 2025</t>
  </si>
  <si>
    <t>https://docs.google.com/forms/d/e/1FAIpQLScrSa4ioPyq-NGBQYNmQxDGU7lNNN2U8oJ5izE_b8uQLvrgpw/viewform?usp=sharing&amp;ouid=112323724227834048926</t>
  </si>
  <si>
    <t>Google Sheet Form Konfirmasi Pembayaran ICRES - ISCLO 2025</t>
  </si>
  <si>
    <t>[EXT] Form Konfirmasi Pembayaran ICRES - ISCLO 2025 (Responses)</t>
  </si>
  <si>
    <t>Booking ruangan (LIRF)</t>
  </si>
  <si>
    <t>Booking Layanan VirALs</t>
  </si>
  <si>
    <t>https://viralstudio.id/booking/create?studio=11#attach</t>
  </si>
  <si>
    <t>Road to ICRES-ISCLO</t>
  </si>
  <si>
    <t>RIM-WRD-20250924-Visual Timeline ICRES-ISCLO &amp; Road to ICRES-ISCLO.pptx</t>
  </si>
  <si>
    <t>Telkom Tech &amp; Biz Radar: Case Study Writing Competition</t>
  </si>
  <si>
    <t>MoM Diskusi dengan KMDT 8 Sep 2025</t>
  </si>
  <si>
    <t>RIM-MoM-20250908-1600-Diskusi dengan KMDT .docx</t>
  </si>
  <si>
    <t>Penjelasan Kegiatan Telkom Tech &amp; Biz Radar (ICRES-ISCLO design)</t>
  </si>
  <si>
    <r>
      <rPr>
        <color rgb="FF1155CC"/>
        <u/>
      </rPr>
      <t>RIM-WRD-20250908-Penjelasan Kegiatan Telkom Tech &amp; Biz Radar.pptx</t>
    </r>
  </si>
  <si>
    <t>Guideline &amp; Template Case Study Writing Competition</t>
  </si>
  <si>
    <r>
      <rPr>
        <color rgb="FF1155CC"/>
        <u/>
      </rPr>
      <t>(v1.0 4 Sep) RIM-WRD-20250903-Telkom Tech &amp; Biz Radar Case Study Writing Template.docx</t>
    </r>
  </si>
  <si>
    <t>FAQ Telkom Tech &amp; Biz Radar</t>
  </si>
  <si>
    <t>https://www.canva.com/design/DAGyvmqzhjg/1uqjG1v2QuS4KPYjen6LNA/edit</t>
  </si>
  <si>
    <t>How to submit Telkom Tech &amp; Biz Radar</t>
  </si>
  <si>
    <t>https://www.canva.com/design/DAGzHz_irdY/L4hRvcCS_s4au2wPpyB4DA/edit?utm_content=DAGzHz_irdY&amp;utm_campaign=designshare&amp;utm_medium=link2&amp;utm_source=sharebutton</t>
  </si>
  <si>
    <t>Dirkom 11 untuk categori di MDL</t>
  </si>
  <si>
    <t>Category and Competency on myDigiLearn</t>
  </si>
  <si>
    <t>Category &amp; Competency on MDL (kotretan RIM)</t>
  </si>
  <si>
    <t>[RIM-owned] Category and Competency on myDigiLearn</t>
  </si>
  <si>
    <t>Draft How to submit</t>
  </si>
  <si>
    <r>
      <rPr>
        <color rgb="FF1155CC"/>
        <u/>
      </rPr>
      <t>[How to submit] Telkom Tech &amp; Biz Radar Case Study Writing Competition for Telkomers.docx</t>
    </r>
  </si>
  <si>
    <t>Group Digifeed Case Study Writing Competition</t>
  </si>
  <si>
    <t>https://mydigilearn.id/group/3084/[road-to-icres-isclo-2025]-telkom-tech-&amp;-biz-radar:-case-study-writing-competition</t>
  </si>
  <si>
    <t>Group Digifeed untuk trial</t>
  </si>
  <si>
    <t>https://mydigilearn.id/group/3067/trial-3067</t>
  </si>
  <si>
    <t>Folder case study submission</t>
  </si>
  <si>
    <t>Case Study Submission</t>
  </si>
  <si>
    <t>Rule of Game</t>
  </si>
  <si>
    <t>(RoG) [Road to ICRES-ISCLO 2025] Telkom Tech &amp; Biz Radar</t>
  </si>
  <si>
    <t>Telkom Tech &amp; Biz Radar: Case Study Writing Workshop (19 Sep)</t>
  </si>
  <si>
    <t>Tor Case Study Workshop 19 Sep untuk Direktur IT Digital</t>
  </si>
  <si>
    <t>ToR Tech &amp; Biz Case Radar</t>
  </si>
  <si>
    <t>Script Opening Speech untuk Direktur IT Digital Pak FRD</t>
  </si>
  <si>
    <t>Workshop 19 Sep: Rundown (shared to MDL &amp; VLIC Team)</t>
  </si>
  <si>
    <t>RIM-250918-1520-[Road to ICRES-ISCLO] Rundown Acara.xlsx</t>
  </si>
  <si>
    <t>Script MC Workshop 19 Sep</t>
  </si>
  <si>
    <t>RIM-WRD-20250917-Script Workshop 19 Sep</t>
  </si>
  <si>
    <t>Materi MC intro ICRES-ISCLO &amp; Road to ICRES-ISCLO</t>
  </si>
  <si>
    <t>RIM-WRD-20250918-[Case Study Writing Workshop] Materi Presentasi Intro ICRES ISCLO 2025.pptx</t>
  </si>
  <si>
    <t>Materi speaker workshop 19 Sep</t>
  </si>
  <si>
    <t>RIM-WRD-Materi Workshop Tech &amp; Biz Radar-20250917.pptx</t>
  </si>
  <si>
    <t>Bumper Tech &amp; Biz Radar</t>
  </si>
  <si>
    <t>Tech &amp; Biz Radar(1).mp4</t>
  </si>
  <si>
    <t>Berita kilat Workshop 19 Sep</t>
  </si>
  <si>
    <t>RIM-20250919-Berita Kilat_Workshop Tech &amp; Biz Radar</t>
  </si>
  <si>
    <t xml:space="preserve">Q&amp;A </t>
  </si>
  <si>
    <t>RIM-WRD-20250917-Script Workshop 19 Sep + Q&amp;A</t>
  </si>
  <si>
    <t>Kepanitiaan: Pembagian job desc pre-, d-day, &amp; post event</t>
  </si>
  <si>
    <t>https://telkomind.sharepoint.com/:x:/r/sites/ICRES2025/_layouts/15/Doc2.aspx?action=edit&amp;sourcedoc=%7B59c250dc-7b67-4dbb-8938-897972571362%7D&amp;wdOrigin=TEAMS-MAGLEV.teamsSdk_ns.rwc&amp;wdExp=TEAMS-TREATMENT&amp;wdhostclicktime=1756099554763&amp;web=1</t>
  </si>
  <si>
    <t>Road to Conference timeline</t>
  </si>
  <si>
    <t>https://telkomind.sharepoint.com/:p:/r/sites/ICRES2025/_layouts/15/Doc2.aspx?action=edit&amp;sourcedoc=%7B6a9007a5-05ab-4e9c-8346-7247bb182ef8%7D&amp;wdOrigin=TEAMS-MAGLEV.teamsSdk_ns.rwc&amp;wdExp=TEAMS-TREATMENT&amp;wdhostclicktime=1756709892100&amp;web=1</t>
  </si>
  <si>
    <t>9th IBEMS (referensi pembuatan rundown)</t>
  </si>
  <si>
    <t>https://docs.researchsynergypress.com/files/original/f00bfc95822a209b4cfbe1d57ff5ee2af869f828.pdf</t>
  </si>
  <si>
    <t>Progress Conference (dokumen weekly Conference awal2)</t>
  </si>
  <si>
    <r>
      <rPr>
        <color rgb="FF1155CC"/>
        <u/>
      </rPr>
      <t>RIM-WRD-Progress Conference-20250901.pptx</t>
    </r>
  </si>
  <si>
    <t>Website ICMEM</t>
  </si>
  <si>
    <t>https://icmem.sbm.itb.ac.id/</t>
  </si>
  <si>
    <t>Brand Guideline Telkom</t>
  </si>
  <si>
    <t>https://www.telkom.co.id/sites/berita/id_ID/page/brand-guideline-logo-telkom-indonesia-657</t>
  </si>
  <si>
    <t>Template ppt ICRES-ISCLO</t>
  </si>
  <si>
    <t>Research Conference_Template</t>
  </si>
  <si>
    <t>File X Banner ICRES-ISCLO</t>
  </si>
  <si>
    <t>X banner</t>
  </si>
  <si>
    <t>Acara</t>
  </si>
  <si>
    <t>Venue Plan</t>
  </si>
  <si>
    <t>Logistik</t>
  </si>
  <si>
    <t xml:space="preserve">Rundown Acara </t>
  </si>
  <si>
    <t>Pre-Conference ICRES-ISCLO 2025: Scientific &amp; Academic Workshop</t>
  </si>
  <si>
    <t>ToR Abstract Workshop 25 Sep untuk Direktur Network Pak Nanang Hendarno</t>
  </si>
  <si>
    <t>[ToR] Road to ICRES-ISCLO 2025: Pre-Conference ICRES -ISCLO 2025:  SCIENTIFIC &amp; ACADEMIC WORKSHOP.pptx</t>
  </si>
  <si>
    <t>Script Opening Speech untuk Direktur Network Pak Nanang Hendarno</t>
  </si>
  <si>
    <t>(v2)RIM-WRD-20250918-AAP-Opening_Speech_BoD-Workshop_25/09/2025</t>
  </si>
  <si>
    <t>Video Opening Speech Direktur Network Pak Nanang Hendarno</t>
  </si>
  <si>
    <t>Opening Speech Pak Nanang</t>
  </si>
  <si>
    <t xml:space="preserve">Registration </t>
  </si>
  <si>
    <t>Scientific &amp; Academic Writing Workshop: Pre-Conference ICRES-ISCLO 2025 (Responses)</t>
  </si>
  <si>
    <t>Attendance Form</t>
  </si>
  <si>
    <t>Virtual Background</t>
  </si>
  <si>
    <t>Dokumentasi acara</t>
  </si>
  <si>
    <t>Pre-Confe Documentation</t>
  </si>
  <si>
    <t>Berita kilat workshop 25 Sep</t>
  </si>
  <si>
    <t>RIM-20250925-Berita Kilat_Pre Conferences ICRES-ISCLO 2025: Scientific and Academic Workshop</t>
  </si>
  <si>
    <t>Ori Repository untuk Techbiz Radar (invalid link)</t>
  </si>
  <si>
    <t>https://telkomind.sharepoint.com/sites/ICRES2025/Shared%20Documents/Forms/AllItems.aspx?csf=1&amp;web=1&amp;e=TfV1Yh&amp;CID=b3c4f3cd%2D4545%2D4279%2D86d0%2Dbbbfe990dbca&amp;FolderCTID=0x01200082513DCD5DC736448B8850F94361CEB8&amp;id=%2Fsites%2FICRES2025%2FShared%20Documents%2FRepository%2FTelkom%20Tech%20%26%20Biz%20Radar%20Case%20Study%20Writing%20Submission</t>
  </si>
  <si>
    <t>Script MC untuk referensi</t>
  </si>
  <si>
    <t>SCRIPT MC</t>
  </si>
  <si>
    <t>ToT Reviewer</t>
  </si>
  <si>
    <t>Materi ToT Reviewer</t>
  </si>
  <si>
    <t>RIM-WRD-Materi ToT Reviewer-20250325</t>
  </si>
  <si>
    <t>Recording how-to review</t>
  </si>
  <si>
    <t>Organizing &amp; Scientific Committee (Sent to RSF)</t>
  </si>
  <si>
    <t>RIM-250926-Organizing &amp; Scientific Committee of ICRES-ISCLO 2025.xlsx</t>
  </si>
  <si>
    <t>Innovation Showcase Telkom Group</t>
  </si>
  <si>
    <t>Campaign Plan</t>
  </si>
  <si>
    <t>[MASTER FILE] Checklist Innovation Showcase (Road to ICRES-ISCLO 25)</t>
  </si>
  <si>
    <t>Video tutorial submission</t>
  </si>
  <si>
    <t>Tutorial Submission Paper</t>
  </si>
  <si>
    <t>Maungers Curhat Yuk! (14 Okt)</t>
  </si>
  <si>
    <t>Draft NDE ke SM TCU</t>
  </si>
  <si>
    <t>[draft] Mini Workshop Tech Biz Radar</t>
  </si>
  <si>
    <t>Materi presentasi</t>
  </si>
  <si>
    <t>RIM-WRD-20251009-AS-Maungers Curhat Yuk</t>
  </si>
  <si>
    <t>Link registrasi</t>
  </si>
  <si>
    <t>https://forms.office.com/r/7HrEE42gwN</t>
  </si>
  <si>
    <t>https://forms.office.com/Pages/DesignPageV2.aspx?origin=NeoPortalPage&amp;subpage=design&amp;id=DQSIkWdsW0yxEjajBLZtrQAAAAAAAAAAAANAAWbeNaZUM0lCSTFHOTZGM1FQNzg3UEdaOUNISDNHNC4u&amp;analysis=false</t>
  </si>
  <si>
    <t>Rekap registrasi</t>
  </si>
  <si>
    <r>
      <rPr>
        <color rgb="FF1155CC"/>
        <u/>
      </rPr>
      <t>Maungers Curhat Yuk! - Registration Form.xlsx</t>
    </r>
  </si>
  <si>
    <t>Link feedback</t>
  </si>
  <si>
    <t>https://forms.office.com/r/9B1h3DtMTe</t>
  </si>
  <si>
    <t>Rekap feedback</t>
  </si>
  <si>
    <r>
      <rPr>
        <color rgb="FF1155CC"/>
        <u/>
      </rPr>
      <t>Maungers Curhat Yuk! - Feedback Form.xlsx</t>
    </r>
  </si>
  <si>
    <t>Dokumentasi</t>
  </si>
  <si>
    <t>251014 ICRES-ISCLO MAUNGERS CURHAT YUK</t>
  </si>
  <si>
    <t>Telkom Tech &amp; Biz Radar: Initial Judging Session</t>
  </si>
  <si>
    <t>RIM-WRD-20251020-AS-Rubrik Penilaian Tech &amp; Biz Radar</t>
  </si>
  <si>
    <t>RIM-WRD-20251021-Scoring Tech &amp; Biz Radar_Prasetiyo Raharjo (BF 10, BP 5)</t>
  </si>
  <si>
    <t>Copy of RIM-WRD-20251021-Scoring Tech &amp; Biz Radar_Prasetiyo Raharjo (BF 10, BP 5)</t>
  </si>
  <si>
    <t>RIM-WRD-20251021-Scoring Tech &amp; Biz Radar_Hedi Krishna (T 7, BP 6)</t>
  </si>
  <si>
    <t>RIM-WRD-20251021-Scoring Tech &amp; Biz Radar_Rahman Parentio (T 13)</t>
  </si>
  <si>
    <t>RIM-WRD-20251021-Scoring Tech &amp; Biz Radar_Sri Wibowo Herlambang (T 5, BF 4, BP 5)</t>
  </si>
  <si>
    <t>RIM-WRD-20251021-Scoring Tech &amp; Biz Radar_Wahyu Winarto (BF 10, BP 5)</t>
  </si>
  <si>
    <t>Epic</t>
  </si>
  <si>
    <t>User Story</t>
  </si>
  <si>
    <t>Requirement</t>
  </si>
  <si>
    <t>Task</t>
  </si>
  <si>
    <t>Assigned Role</t>
  </si>
  <si>
    <t>Status</t>
  </si>
  <si>
    <t>Sprint</t>
  </si>
  <si>
    <t>Reference</t>
  </si>
  <si>
    <t>Notes</t>
  </si>
  <si>
    <t>Backlog Grooming Rank Attractiveness</t>
  </si>
  <si>
    <t>Backlog grooming AI Labs</t>
  </si>
  <si>
    <t>Pre Event</t>
  </si>
  <si>
    <t>Sebagai User, saya ingin merasa tertarik dalam conference yang diselenggarakan, sehingga saya merasa terdorong untuk berpartisipasi dalam acara tersebut</t>
  </si>
  <si>
    <t>Given: User melihat poster atau campaign, 
When: campaign sedang dilaksanakan , 
then : user merasa tertarik dan dapat melakukan registrasi dan submit paper dengan mudah dan nyaman, 
DoD : Keynotes speaker yang menarik</t>
  </si>
  <si>
    <t>- Mencari referensi keynotes speaker</t>
  </si>
  <si>
    <t>- BoQ untuk keynote speaker</t>
  </si>
  <si>
    <t>- materi briefing keynote speaker</t>
  </si>
  <si>
    <t>- Materi Poster &amp; Campaign</t>
  </si>
  <si>
    <t>- Design poster &amp; Campaign</t>
  </si>
  <si>
    <t>- Blasting Campaign / Poster</t>
  </si>
  <si>
    <t>Okke</t>
  </si>
  <si>
    <t xml:space="preserve">Done </t>
  </si>
  <si>
    <t>Sprint 1</t>
  </si>
  <si>
    <t>To DO</t>
  </si>
  <si>
    <r>
      <rPr>
        <rFont val="Arial"/>
        <color theme="1"/>
      </rPr>
      <t xml:space="preserve">Sebagai penyelenggara, saya ingin mengundang </t>
    </r>
    <r>
      <rPr>
        <rFont val="Arial"/>
        <b/>
        <color theme="1"/>
      </rPr>
      <t>keynote speaker</t>
    </r>
    <r>
      <rPr>
        <rFont val="Arial"/>
        <color theme="1"/>
      </rPr>
      <t xml:space="preserve"> dari eksternal...</t>
    </r>
  </si>
  <si>
    <r>
      <rPr>
        <rFont val="Arial"/>
        <color theme="1"/>
      </rPr>
      <t xml:space="preserve">Sebagai penyelenggara, saya ingin mengundang </t>
    </r>
    <r>
      <rPr>
        <rFont val="Arial"/>
        <b/>
        <color theme="1"/>
      </rPr>
      <t>keynote</t>
    </r>
    <r>
      <rPr>
        <rFont val="Arial"/>
        <color theme="1"/>
      </rPr>
      <t xml:space="preserve"> </t>
    </r>
    <r>
      <rPr>
        <rFont val="Arial"/>
        <b/>
        <color theme="1"/>
      </rPr>
      <t>speaker</t>
    </r>
    <r>
      <rPr>
        <rFont val="Arial"/>
        <color theme="1"/>
      </rPr>
      <t xml:space="preserve"> dari internal...</t>
    </r>
  </si>
  <si>
    <r>
      <rPr>
        <rFont val="Arial"/>
        <color theme="1"/>
      </rPr>
      <t xml:space="preserve">Sebagai penyelenggara, saya ingin mengundang </t>
    </r>
    <r>
      <rPr>
        <rFont val="Arial"/>
        <b/>
        <color theme="1"/>
      </rPr>
      <t>panelis</t>
    </r>
    <r>
      <rPr>
        <rFont val="Arial"/>
        <color theme="1"/>
      </rPr>
      <t xml:space="preserve"> ...</t>
    </r>
  </si>
  <si>
    <t>Sebagai tim merchandise, saya ingin mempersiapkan merchandise yang memorable tapi tetap terjangkau agar peserta merasa biaya yang dibayarkan untuk mengikuti conference ini worth it</t>
  </si>
  <si>
    <t>Penentuan merchandise yang akan dibuat</t>
  </si>
  <si>
    <t>Pembuatan desain merchandise</t>
  </si>
  <si>
    <t>Pencarian vendor merchandise</t>
  </si>
  <si>
    <t>Pembuatan sample merchandise</t>
  </si>
  <si>
    <t>Produksi merchandise</t>
  </si>
  <si>
    <t>Packing merchandise untuk hari H</t>
  </si>
  <si>
    <r>
      <rPr>
        <rFont val="Arial"/>
        <color theme="1"/>
      </rPr>
      <t xml:space="preserve">Sebagai tim campaign, saya ingin membuat materi </t>
    </r>
    <r>
      <rPr>
        <rFont val="Arial"/>
        <b/>
        <color theme="1"/>
      </rPr>
      <t>campaign</t>
    </r>
    <r>
      <rPr>
        <rFont val="Arial"/>
        <color theme="1"/>
      </rPr>
      <t xml:space="preserve"> agar audience mendapat informasi lengkap dan terkini mengenai agenda </t>
    </r>
    <r>
      <rPr>
        <rFont val="Arial"/>
        <b/>
        <color theme="1"/>
      </rPr>
      <t>Road to Conference ICRES-ISCLO</t>
    </r>
  </si>
  <si>
    <r>
      <rPr>
        <rFont val="Arial"/>
        <color theme="1"/>
      </rPr>
      <t xml:space="preserve">Sebagai tim campaign, saya ingin membuat materi </t>
    </r>
    <r>
      <rPr>
        <rFont val="Arial"/>
        <b/>
        <color theme="1"/>
      </rPr>
      <t>campaign</t>
    </r>
    <r>
      <rPr>
        <rFont val="Arial"/>
        <color theme="1"/>
      </rPr>
      <t xml:space="preserve"> agar audience mendapat informasi lengkap dan terkini mengenai agenda </t>
    </r>
    <r>
      <rPr>
        <rFont val="Arial"/>
        <b/>
        <color theme="1"/>
      </rPr>
      <t>ICRES-ISCLO</t>
    </r>
  </si>
  <si>
    <r>
      <rPr>
        <rFont val="Arial"/>
        <color theme="1"/>
      </rPr>
      <t xml:space="preserve">Sebagai panitia logistik, saya ingin mempersiapkan </t>
    </r>
    <r>
      <rPr>
        <rFont val="Arial"/>
        <b/>
        <color theme="1"/>
      </rPr>
      <t>venue</t>
    </r>
    <r>
      <rPr>
        <rFont val="Arial"/>
        <color theme="1"/>
      </rPr>
      <t xml:space="preserve"> agar peserta dapat berpartisipasi dalam kegiatan conference secara nyaman dan antusias</t>
    </r>
  </si>
  <si>
    <t xml:space="preserve">Sebagai panitia logistik, saya ingin mempersiapkan </t>
  </si>
  <si>
    <t>Sebagai tim konsumsi, saya ingin peserta dapat makan dan minum dengan nyaman dan tercukupkan</t>
  </si>
  <si>
    <t>Penentuan snack (box/prasmanan)</t>
  </si>
  <si>
    <t>Penentuan makan siang (box/prasmanan)</t>
  </si>
  <si>
    <t>Penentuan vendor snack</t>
  </si>
  <si>
    <t>Penentuan vendor makan siang</t>
  </si>
  <si>
    <t>Sebagai panitia Telkom Tech &amp; Biz Radar, saya ingin karyawan Telkom mengirimkan tulisannya agar karyawan Telkom berpartisipasi pada agenda ICRES-ISCLO</t>
  </si>
  <si>
    <t>Event</t>
  </si>
  <si>
    <t>Sebagai tim dokumentasi, saya ingin mengumpulkan footage kegiatan selengkap mungkin</t>
  </si>
  <si>
    <t>Penentuan kebutuhan dokumentasi paper presentation</t>
  </si>
  <si>
    <t>Penentuan kebutuhan dokumentasi scientific poster presentation</t>
  </si>
  <si>
    <t>Penentuan kebutuhan dokumentasi applied case writing poster presentation</t>
  </si>
  <si>
    <t>Penentuan kebutuhan dokumentasi product showcase</t>
  </si>
  <si>
    <t>Distribusi snack</t>
  </si>
  <si>
    <t>Distribusi makan siang</t>
  </si>
  <si>
    <t xml:space="preserve">Sebagai panitia agenda keynote speaker, saya ingin agar keynote speaker yang diundang merasa nyaman dan terinfo selama acara agar keynote speaker bisa menyampaikan speech-nya dengan optimal </t>
  </si>
  <si>
    <t>Sebagai panitia registrasi, saya ingin peserta dapat mengisi presensi dengan mudah dan datanya lengkap agar proses registrasi tidak makan waktu lama</t>
  </si>
  <si>
    <r>
      <rPr>
        <rFont val="Arial"/>
        <color theme="1"/>
      </rPr>
      <t xml:space="preserve">Sebagai penyelenggara, saya ingin acara </t>
    </r>
    <r>
      <rPr>
        <rFont val="Arial"/>
        <b/>
        <color theme="1"/>
      </rPr>
      <t>paper presentation</t>
    </r>
    <r>
      <rPr>
        <rFont val="Arial"/>
        <color theme="1"/>
      </rPr>
      <t xml:space="preserve"> ...</t>
    </r>
  </si>
  <si>
    <r>
      <rPr>
        <rFont val="Arial"/>
        <color theme="1"/>
      </rPr>
      <t xml:space="preserve">Sebagai penyelenggara, saya ingin acara </t>
    </r>
    <r>
      <rPr>
        <rFont val="Arial"/>
        <b/>
        <color theme="1"/>
      </rPr>
      <t>scientific poster presentation ...</t>
    </r>
  </si>
  <si>
    <r>
      <rPr>
        <rFont val="Arial"/>
        <b val="0"/>
        <color theme="1"/>
      </rPr>
      <t xml:space="preserve">Sebagai penyelenggara, saya ingin acara </t>
    </r>
    <r>
      <rPr>
        <rFont val="Arial"/>
        <b/>
        <color theme="1"/>
      </rPr>
      <t>applied case writing poster presentation ...</t>
    </r>
  </si>
  <si>
    <r>
      <rPr>
        <rFont val="Arial"/>
        <color theme="1"/>
      </rPr>
      <t xml:space="preserve">Sebagai penyelenggara, saya ingin acara </t>
    </r>
    <r>
      <rPr>
        <rFont val="Arial"/>
        <b/>
        <color theme="1"/>
      </rPr>
      <t>product showcase</t>
    </r>
    <r>
      <rPr>
        <rFont val="Arial"/>
        <color theme="1"/>
      </rPr>
      <t xml:space="preserve"> ...</t>
    </r>
  </si>
  <si>
    <r>
      <rPr>
        <rFont val="Arial"/>
        <color theme="1"/>
      </rPr>
      <t xml:space="preserve">Sebagai penyelenggara, saya ingin </t>
    </r>
    <r>
      <rPr>
        <rFont val="Arial"/>
        <b/>
        <color theme="1"/>
      </rPr>
      <t>merchandise</t>
    </r>
    <r>
      <rPr>
        <rFont val="Arial"/>
        <color theme="1"/>
      </rPr>
      <t>...</t>
    </r>
  </si>
  <si>
    <t>Distribusi merchandise</t>
  </si>
  <si>
    <r>
      <rPr>
        <rFont val="Arial"/>
        <color theme="1"/>
      </rPr>
      <t xml:space="preserve">Sebagai penyelenggara, saya ingin </t>
    </r>
    <r>
      <rPr>
        <rFont val="Arial"/>
        <b/>
        <color theme="1"/>
      </rPr>
      <t xml:space="preserve">photobooth </t>
    </r>
    <r>
      <rPr>
        <rFont val="Arial"/>
        <color theme="1"/>
      </rPr>
      <t>...</t>
    </r>
  </si>
  <si>
    <t>Post Event</t>
  </si>
  <si>
    <t>No</t>
  </si>
  <si>
    <t>Goal</t>
  </si>
  <si>
    <t>Aktivitas</t>
  </si>
  <si>
    <t>Deliverable</t>
  </si>
  <si>
    <t>PIC</t>
  </si>
  <si>
    <t>Due Date</t>
  </si>
  <si>
    <t>PHASE 1: PERSIAPAN (INITIATION &amp; AGREEMENT)</t>
  </si>
  <si>
    <t>MoU dan perencanaan kolaborasi konferensi</t>
  </si>
  <si>
    <t>Mengisi conference partnership form</t>
  </si>
  <si>
    <t>MoU ditandatangani, daftar komite internal</t>
  </si>
  <si>
    <t>TCU (RIM)</t>
  </si>
  <si>
    <t>Dalam proses</t>
  </si>
  <si>
    <t>Juli 2025</t>
  </si>
  <si>
    <t>Diskusi MoU</t>
  </si>
  <si>
    <t>Penandatanganan MoU</t>
  </si>
  <si>
    <t>TCU (RIM, legal)</t>
  </si>
  <si>
    <t>Penunjukan panitia</t>
  </si>
  <si>
    <t>Nama dan task panitia terbentuk</t>
  </si>
  <si>
    <t>Penentuan reviewer</t>
  </si>
  <si>
    <t>Nama reviewer terdaftar</t>
  </si>
  <si>
    <t>TCU (RIM, XMan)</t>
  </si>
  <si>
    <t>Menyusun dukungan konferensi internal</t>
  </si>
  <si>
    <t>Persiapan proposal sponsorship</t>
  </si>
  <si>
    <t>Dokumen proposal sponsorship</t>
  </si>
  <si>
    <t>Agustus 2025</t>
  </si>
  <si>
    <t>Persiapan proposal co-host</t>
  </si>
  <si>
    <t>Dokumen proposal co-host</t>
  </si>
  <si>
    <t>Pemilihan keynote speaker</t>
  </si>
  <si>
    <t>Daftar kandidat keynote speaker</t>
  </si>
  <si>
    <t>PHASE 2: PRA-KONFERENSI (PLATFORM &amp; PROMOTION SETUP)</t>
  </si>
  <si>
    <t>Menyediakan infrastruktur digital dan media promosi</t>
  </si>
  <si>
    <t>Membuat website, poster, setup Scholarvein dan sistem review</t>
  </si>
  <si>
    <t>Website aktif, sistem berjalan, media promosi siap</t>
  </si>
  <si>
    <t>RSF</t>
  </si>
  <si>
    <t>Melakukan promosi dan sosialisasi konferensi</t>
  </si>
  <si>
    <t>Promosi via platform global, komunikasi peserta</t>
  </si>
  <si>
    <t>Data promosi &amp; komunikasi aktif</t>
  </si>
  <si>
    <t>Sep–Okt 2025</t>
  </si>
  <si>
    <t>XMan</t>
  </si>
  <si>
    <t>Promosi via jaringan lokal</t>
  </si>
  <si>
    <t>Publikasi skala nasional terlaksana</t>
  </si>
  <si>
    <t>TCU (brandcom)</t>
  </si>
  <si>
    <t>Koordinasi pengumpulan dan review paper</t>
  </si>
  <si>
    <t>Pengumpulan naskah, cek plagiarisme &amp; konten, penugasan reviewer</t>
  </si>
  <si>
    <t>Hasil review &amp; status naskah (accepted/revision/reject)</t>
  </si>
  <si>
    <t>Belum dimulai</t>
  </si>
  <si>
    <t>Okt–Nov 2025</t>
  </si>
  <si>
    <t>KMDT</t>
  </si>
  <si>
    <t>PHASE 3: KONFERENSI (CONFERENCE DAY EXECUTION)</t>
  </si>
  <si>
    <t>Menjalankan acara konferensi</t>
  </si>
  <si>
    <t>Penyiapan ruangan acara</t>
  </si>
  <si>
    <t>Dokumentasi konferensi, laporan pelaksanaan</t>
  </si>
  <si>
    <t>TCU (LIRF)</t>
  </si>
  <si>
    <t>11–12 Des 2025</t>
  </si>
  <si>
    <t>Rundown, sambutan, keynote, sesi paralel, award, product showcase</t>
  </si>
  <si>
    <t>Penyiapan acara online</t>
  </si>
  <si>
    <t>Penyiapan konsumsi dan merchandise</t>
  </si>
  <si>
    <t xml:space="preserve">Penyiapan keamanan </t>
  </si>
  <si>
    <t>Acara berjalan aman</t>
  </si>
  <si>
    <t>TCU (GS)</t>
  </si>
  <si>
    <t>Penyediaan tim dokumentasi</t>
  </si>
  <si>
    <t>Dokumentasi acara tersedia</t>
  </si>
  <si>
    <t>Produksi dan publikasi output konferensi</t>
  </si>
  <si>
    <t>E-Proceeding (ISBN/DOI), e-book abstrak, sertifikat</t>
  </si>
  <si>
    <t>Dokumen proceeding dan e-book</t>
  </si>
  <si>
    <t>15–20 Des 2025</t>
  </si>
  <si>
    <t>PHASE 4: PASCA KONFERENSI (JOURNAL RECOMMENDATION &amp; MONITORING)</t>
  </si>
  <si>
    <t>Review dan seleksi untuk publikasi jurnal</t>
  </si>
  <si>
    <t>Revisi full paper, cek plagiarisme ulang, seleksi Scopus/WOS/non-Scopus</t>
  </si>
  <si>
    <t>Surat rekomendasi jurnal, hasil review akhir</t>
  </si>
  <si>
    <t>Memonitor proses publikasi jurnal</t>
  </si>
  <si>
    <t>Penugasan editor, konfirmasi penulis, komunikasi dengan jurnal</t>
  </si>
  <si>
    <t>Paper publish-ready di jurnal terindeks</t>
  </si>
  <si>
    <t>RSF &amp; Penulis</t>
  </si>
  <si>
    <t>Pem</t>
  </si>
  <si>
    <t>Juli</t>
  </si>
  <si>
    <t>Agustus</t>
  </si>
  <si>
    <t>September</t>
  </si>
  <si>
    <t>Oktober</t>
  </si>
  <si>
    <t>November</t>
  </si>
  <si>
    <t>Desember</t>
  </si>
  <si>
    <t>Januari 2026</t>
  </si>
  <si>
    <t>W1</t>
  </si>
  <si>
    <t>W2</t>
  </si>
  <si>
    <t>W3</t>
  </si>
  <si>
    <t>W4</t>
  </si>
  <si>
    <t>W5</t>
  </si>
  <si>
    <t>*Untuk PIC selain panitia inti (Niken, Frida, Mei, Annisa), yang lain perlu konfirmasi dulu</t>
  </si>
  <si>
    <t xml:space="preserve">PHASE 1: PERSIAPAN (INITIATION &amp; AGREEMENT) </t>
  </si>
  <si>
    <t>Sekretariat Conference</t>
  </si>
  <si>
    <t>Menugaskan PIC Telkom CorpU untuk koordinasi awal dan pengisian form partnership ke RSF</t>
  </si>
  <si>
    <t>RIM (Niken)</t>
  </si>
  <si>
    <t>Pengisian form kebutuhan untuk RSF</t>
  </si>
  <si>
    <t>Menugaskan PIC Telkom CorpU</t>
  </si>
  <si>
    <t>Menyusun draft struktur panitia internal (organizing committee Telkom CorpU)</t>
  </si>
  <si>
    <t>RIM (Frida)</t>
  </si>
  <si>
    <t>Menentukan perwakilan dari tiap unit: GS, SGM, TLCU, X-Man, Brandcomm, Outreach Akademik</t>
  </si>
  <si>
    <t>RIM (Hedi)</t>
  </si>
  <si>
    <t>Menghubungi XMan untuk penyusunan reviewer internal</t>
  </si>
  <si>
    <t>Menyusun daftar reviewer internal dari akademisi TelkomGroup</t>
  </si>
  <si>
    <t>Penyusunan draft PKS dengan RSF</t>
  </si>
  <si>
    <t>RIM (Niken &amp; Meilani)</t>
  </si>
  <si>
    <t>Menjadwalkan sesi diskusi dan review dokumen MoU bersama tim legal</t>
  </si>
  <si>
    <t>RIM (Niken), GS</t>
  </si>
  <si>
    <t>Penyusunan dan penandatanganan MoU bersama RSF</t>
  </si>
  <si>
    <t>GS</t>
  </si>
  <si>
    <t>Koordinasi dengan unit CS Brandcomm untuk mengusulkan brand co-host atau sponsor internal</t>
  </si>
  <si>
    <t>RIM (Niken &amp; Okke)</t>
  </si>
  <si>
    <t xml:space="preserve">Menyusun proposal sponsorship (termasuk kebutuhan dana/media exposure) </t>
  </si>
  <si>
    <t>RIM (Adelia), GS</t>
  </si>
  <si>
    <t>Mengidentifikasi figur yang potensial untuk jadi keynote speaker (internal Telkom maupun eksternal)</t>
  </si>
  <si>
    <t>RIM (Pak Pras), Sekre SGM</t>
  </si>
  <si>
    <t>Menghubungi kandidat keynote speaker dan mengatur jadwal konfirmasi</t>
  </si>
  <si>
    <t>RIM (Adelia)</t>
  </si>
  <si>
    <t>Membuat dokumen formal “Usulan Kerja Sama Co-host &amp; Sponsor”</t>
  </si>
  <si>
    <r>
      <rPr>
        <rFont val="Calibri"/>
        <b/>
        <color theme="1"/>
        <sz val="12.0"/>
      </rPr>
      <t xml:space="preserve">Koordinasi panitia
</t>
    </r>
    <r>
      <rPr>
        <rFont val="Calibri"/>
        <b val="0"/>
        <color theme="1"/>
        <sz val="11.0"/>
      </rPr>
      <t>- pembuatan grup komunikasi (WhatsApp Group)
- penjadwalan agenda koordinasi mingguan/saat dibutuhkan</t>
    </r>
  </si>
  <si>
    <t>RIM (Meilani)</t>
  </si>
  <si>
    <t>Persiapan materi &amp; website (Scholarvein) untuk Call for Paper
- template paper/abstract
- template poster</t>
  </si>
  <si>
    <t>RIM (Niken), RSF</t>
  </si>
  <si>
    <t>Submission (call for paper)</t>
  </si>
  <si>
    <t>Payment confirmation/registration deadline</t>
  </si>
  <si>
    <t>RIM (Frida), RSF</t>
  </si>
  <si>
    <t>Full paper collection deadline*</t>
  </si>
  <si>
    <t>Penyusunan dan distribusi surat undangan, permohonan sponsor, dan narasumber.</t>
  </si>
  <si>
    <t>RIM (Adel)</t>
  </si>
  <si>
    <t>Seksi Call For Paper &amp; Reviewer</t>
  </si>
  <si>
    <t>- Pengumuman Call for Paper (CfP).
- Manajemen platform submission paper (review, editing, layout).
- Koordinasi dengan reviewer dan susunan reviewer panel.
- Pengiriman hasil review ke peserta.
- Penentuan jadwal presentasi paper.
- Penyusunan sertifikat presenter dan reviewer.</t>
  </si>
  <si>
    <t>Bendahara</t>
  </si>
  <si>
    <t>- Distribusi dana ke setiap seksi sesuai kebutuhan.
- Monitoring pengeluaran pra-acara.
- Penyusunan laporan pengeluaran awal.</t>
  </si>
  <si>
    <r>
      <rPr>
        <rFont val="Calibri"/>
        <b/>
        <color theme="1"/>
        <sz val="11.0"/>
      </rPr>
      <t xml:space="preserve">Koordinator : Rahmat Hardian Putra
</t>
    </r>
    <r>
      <rPr>
        <rFont val="Calibri"/>
        <color theme="1"/>
        <sz val="11.0"/>
      </rPr>
      <t>Anggota: Ria Wulansari</t>
    </r>
  </si>
  <si>
    <t>Seksi Publikasi</t>
  </si>
  <si>
    <t>Desain &amp; produksi konten media sosial (IG, LinkedIn, Diarium, TikTok jika perlu)</t>
  </si>
  <si>
    <t>Brandcom, RIM (Okke)</t>
  </si>
  <si>
    <t>Promosi melalui meta ads dan linked in ads</t>
  </si>
  <si>
    <t>RIM (Okke &amp; Siska)</t>
  </si>
  <si>
    <t>Penjadwalan promosi rutin (mingguan) selama Aug– Des 2025</t>
  </si>
  <si>
    <t>RIM (Okke), Brandcom</t>
  </si>
  <si>
    <t>Penempatan banner digital di portal Internal (IG, LinkedIn, Diarium, TikTok jika perlu)</t>
  </si>
  <si>
    <t>LIRF, RIM (Siska)</t>
  </si>
  <si>
    <t>Broadcast ke grup internal (WA group MAUNGERS, alumni TelkomGroup, dosen mitra)</t>
  </si>
  <si>
    <t>RIM (Siska), brandcom</t>
  </si>
  <si>
    <t>Menyiapkan artefak desain
- offline: banner, spanduk
- online: video bumper, virtual background, awarding
- desain sertifikat untuk keynote speaker</t>
  </si>
  <si>
    <t>Brandcom, RIM (Siska)</t>
  </si>
  <si>
    <t>Koordinasi dalam Menyusun teks sambutan untuk SGM Telkom CorpU dan VP/VGM yang hadir</t>
  </si>
  <si>
    <t>RIM (Okke)</t>
  </si>
  <si>
    <t>Penyiapan konten countdown dan announcement narasumber.</t>
  </si>
  <si>
    <t>Seksi Layanan Peserta</t>
  </si>
  <si>
    <t>Koordinasi dengan unit HR atau unit pelatihan untuk diseminasi info ke pegawai yang relevan</t>
  </si>
  <si>
    <t>RIM (Maulida)</t>
  </si>
  <si>
    <t>Menugaskan satu PIC helpdesk Telkom CorpU untuk menjawab pertanyaan peserta internal &amp; eksternal</t>
  </si>
  <si>
    <t>RIM (Lingkan)</t>
  </si>
  <si>
    <t>Pencatatan dan monitoring leads peserta dari lingkungan Telkom</t>
  </si>
  <si>
    <t>Penyampaian detail acara ke peserta
- pembuatan dokumen detail acara
- berkoordinasi untuk pengiriman dokumen (by e-mail) sesuai list peserta yang dimiliki</t>
  </si>
  <si>
    <t>RSF, RIM (Maulida)</t>
  </si>
  <si>
    <t>Penyusunan daftar peserta dan pembagian sesi.</t>
  </si>
  <si>
    <t>Persiapan sistem registrasi online dan offline &amp; Simulasi registrasi dan alur antrian.</t>
  </si>
  <si>
    <t>Seksi Logistik</t>
  </si>
  <si>
    <t>Booking ruangan acara
- ruang registrasi dan poster exhibition
- ruang seminar
- ruang tamu keynote speaker &amp; panelis
- ruang makan &amp; networking</t>
  </si>
  <si>
    <r>
      <rPr>
        <rFont val="Calibri"/>
        <color theme="1"/>
        <sz val="11.0"/>
      </rPr>
      <t>RIM (</t>
    </r>
    <r>
      <rPr>
        <rFont val="Calibri"/>
        <b/>
        <color theme="1"/>
        <sz val="11.0"/>
      </rPr>
      <t>Koordinator</t>
    </r>
    <r>
      <rPr>
        <rFont val="Calibri"/>
        <color theme="1"/>
        <sz val="11.0"/>
      </rPr>
      <t>: M. Bagus Prasetiyo
Anggota: Damarendro, Erlian, Nanda Shafira, Raidy)</t>
    </r>
  </si>
  <si>
    <t>Finalisasi layout ruang konferensi dan ruangan pendukung (seminar, registrasi, konsumsi).</t>
  </si>
  <si>
    <t>Penjadwalan pengantaran logistik &amp; Pengadaan &amp; pengecekan alat (kursi, meja, sound system, display panel, poster board).</t>
  </si>
  <si>
    <t>Menyiapkan penghargaan simbolik
- plakat
- sertifikat keynote speaker
- goodie bag</t>
  </si>
  <si>
    <t>RSF, RIM (Nanda)</t>
  </si>
  <si>
    <t>Mempersiapkan ruang hybrid (Zoom + onsite) dengan dukungan IT/ICT team
- penyampaian link ke peserta online (h-7)
- koordinasi dengan brandcom untuk artefak (VBG, bumper video, dst.)
- standby selama pelaksanaan hari H</t>
  </si>
  <si>
    <t>LIRF, RIM (Damar)</t>
  </si>
  <si>
    <t>Printing kebutuhan conference
- poster
- sertifikat keynote speaker
- proceeding
- nametag peserta</t>
  </si>
  <si>
    <t>RIM (Nadya)</t>
  </si>
  <si>
    <t>Logistik ruang</t>
  </si>
  <si>
    <t>LIRF, RIM (Bagus, Dimas), GS</t>
  </si>
  <si>
    <t xml:space="preserve">Logistik perlengkapan
- lanyard
- berkoordinasi dengan </t>
  </si>
  <si>
    <t>Menyiapkan booth Telkom Product Showcase 
- penentuan produk yang akan ditampilkan, berkoordinasi dengan TCU
- koordinasi dengan PIC produk masing-masing untuk kebutuhan display
- standby hari H</t>
  </si>
  <si>
    <t>RIM (Erlian)</t>
  </si>
  <si>
    <t>Logistik - Media</t>
  </si>
  <si>
    <t>- Menyusun kebutuhan media untuk semua ruangan (LCD, proyektor, mic wireless, lighting).
- Uji coba alat dan backup peralatan penting.
- Persiapan sistem konferensi online/hybrid jika diperlukan.
- Instalasi alat satu hari sebelum acara (H-1).</t>
  </si>
  <si>
    <t>(Panji)</t>
  </si>
  <si>
    <t>Seksi Acara</t>
  </si>
  <si>
    <t>Technical meeting penyelenggaraaan acara</t>
  </si>
  <si>
    <t>TCU (tim RIM), RSF</t>
  </si>
  <si>
    <t>Penyusunan dan fiksasi rundown
- Penjadwalan sesi paper presentation dan seminar.
- Menyusun daftar peserta presentasi dan poster.
- Pemetaan alur pergerakan peserta (masuk, pindah ruang, istirahat).
- Koordinasi kebutuhan panggung, layar, timer, mic, dll dengan seksi logistik/media.</t>
  </si>
  <si>
    <t>RIM (Annisa), RSF</t>
  </si>
  <si>
    <t>Penentuan MC &amp; protokol acara</t>
  </si>
  <si>
    <t>RIM (Adit), GS</t>
  </si>
  <si>
    <t>Gladi bersih</t>
  </si>
  <si>
    <t>Seksi Konsumsi</t>
  </si>
  <si>
    <t>Koordinasi konsumsi (lunch &amp; snack)
- penentuan menu dan vendor
- pemesanan dan pembayaran DP (h-7)
- distribusi konsumsi hari H
- Pembagian kategori konsumsi (panitia, peserta, narasumber, VIP).
-Konfirmasi jumlah konsumsi per sesi.</t>
  </si>
  <si>
    <t>RIM (Ria &amp; Nanda), RSF</t>
  </si>
  <si>
    <t xml:space="preserve">PHASE 3: KONFERENSI (CONFERENCE DAY EXECUTION: 11-12 Des 2025) </t>
  </si>
  <si>
    <r>
      <rPr>
        <rFont val="Calibri"/>
        <b/>
        <color theme="1"/>
        <sz val="12.0"/>
      </rPr>
      <t xml:space="preserve">Command Center
</t>
    </r>
    <r>
      <rPr>
        <rFont val="Calibri"/>
        <b/>
        <color theme="1"/>
        <sz val="11.0"/>
      </rPr>
      <t xml:space="preserve">- </t>
    </r>
    <r>
      <rPr>
        <rFont val="Calibri"/>
        <b val="0"/>
        <color theme="1"/>
        <sz val="11.0"/>
      </rPr>
      <t>Koordinasi seluruh seksi saat pelaksanaan
- troubleshooting
- sinkronisasi rangkaian kegiatan (hybrid, antar ruang)
- brainstorming mitigasi kendala teknis/logistik</t>
    </r>
  </si>
  <si>
    <t>RIM (Annisa)</t>
  </si>
  <si>
    <t>Koordinasi teknis acara Conference (D-Day) termasuk rundown, MC, Waktu &amp; Ruang (hybrid)
- paper presentation
- poster exhibition
- keynote speaker
- workshop
- awards
- Telkom's product showcase</t>
  </si>
  <si>
    <r>
      <rPr>
        <rFont val="Calibri"/>
        <color theme="1"/>
        <sz val="11.0"/>
      </rPr>
      <t>RIM (</t>
    </r>
    <r>
      <rPr>
        <rFont val="Calibri"/>
        <b/>
        <color theme="1"/>
        <sz val="11.0"/>
      </rPr>
      <t>Koordinator: Annisa</t>
    </r>
    <r>
      <rPr>
        <rFont val="Calibri"/>
        <color theme="1"/>
        <sz val="11.0"/>
      </rPr>
      <t>, Anggota: Aditya, Dimas, Putri, Nadya, Yudhi, Bagus, Yolanda, Damar, Erlian, Nanda, Raidy, Lingkan), RSF</t>
    </r>
  </si>
  <si>
    <t>Pelaksanaan kegiatan paper presentation &amp; seminar
- Persiapan ruang presentasi (proyektor, mic, timer).
- Briefing moderator &amp; pemateri.
- Cek kehadiran pemateri &amp; pengaturan waktu sesi.
- Koordinasi dengan VLIC untuk pelaksanaan hybrid</t>
  </si>
  <si>
    <r>
      <rPr>
        <rFont val="Calibri"/>
        <color theme="1"/>
        <sz val="11.0"/>
      </rPr>
      <t>RIM (</t>
    </r>
    <r>
      <rPr>
        <rFont val="Calibri"/>
        <b/>
        <color theme="1"/>
        <sz val="11.0"/>
      </rPr>
      <t>Putri, Yudhi</t>
    </r>
    <r>
      <rPr>
        <rFont val="Calibri"/>
        <color theme="1"/>
        <sz val="11.0"/>
      </rPr>
      <t>, Annisa, Bagus, Aditya, Dimas, Nadya, Bagus, Yolanda, Damar, Nanda, Raidy), RSF</t>
    </r>
  </si>
  <si>
    <t>Pelaksanaan kegiatan poster exhibition
- penyiapan logistik (lokasi, stand, kursi)
- assignment posisi stand
- pembuatan mapping posisi stand untuk peserta exhibition &amp; participant</t>
  </si>
  <si>
    <r>
      <rPr>
        <rFont val="Calibri"/>
        <color theme="1"/>
        <sz val="11.0"/>
      </rPr>
      <t>RIM (</t>
    </r>
    <r>
      <rPr>
        <rFont val="Calibri"/>
        <b/>
        <color theme="1"/>
        <sz val="11.0"/>
      </rPr>
      <t>Nadya</t>
    </r>
    <r>
      <rPr>
        <rFont val="Calibri"/>
        <color theme="1"/>
        <sz val="11.0"/>
      </rPr>
      <t>, Bagus, Annisa), LIRF</t>
    </r>
  </si>
  <si>
    <t>Pelaksanaan kegiatan product showcase Telkom
- penyiapan produk yang akan ditampilkan
- penyiapan logistik (lokasi, stand, kursi)
- assignment interactor</t>
  </si>
  <si>
    <r>
      <rPr>
        <rFont val="Calibri"/>
        <color theme="1"/>
        <sz val="11.0"/>
      </rPr>
      <t>RIM (</t>
    </r>
    <r>
      <rPr>
        <rFont val="Calibri"/>
        <b/>
        <color theme="1"/>
        <sz val="11.0"/>
      </rPr>
      <t>Erlian</t>
    </r>
    <r>
      <rPr>
        <rFont val="Calibri"/>
        <color theme="1"/>
        <sz val="11.0"/>
      </rPr>
      <t>, Bagus, Annisa), LIRF</t>
    </r>
  </si>
  <si>
    <t>Seksi Registrasi/Layanan Peserta</t>
  </si>
  <si>
    <t>- Penerimaan dan verifikasi peserta on-site.
- Penyerahan kit konferensi.
- Pencatatan kehadiran.
- Pembuatan badge/nama peserta.</t>
  </si>
  <si>
    <r>
      <rPr>
        <rFont val="Calibri"/>
        <b/>
        <color theme="1"/>
        <sz val="11.0"/>
      </rPr>
      <t>Koordinator: Maulida</t>
    </r>
    <r>
      <rPr>
        <rFont val="Calibri"/>
        <color theme="1"/>
        <sz val="11.0"/>
      </rPr>
      <t>, Anggota: Lingkan</t>
    </r>
  </si>
  <si>
    <t>Seksi Sekretariat</t>
  </si>
  <si>
    <t>- Menyediakan dokumen operasional (absen, surat tugas, dll).
- Penyiapan sertifikat untuk presenter dan reviewer
- LO dari keynote speaker, tamu VIP dan speaker lain
- Koordinasi dengan team acara mengenai kegiatan keynote speaker</t>
  </si>
  <si>
    <r>
      <rPr>
        <rFont val="Calibri"/>
        <b/>
        <color theme="1"/>
        <sz val="11.0"/>
      </rPr>
      <t>Koordinator: Niken Larasati</t>
    </r>
    <r>
      <rPr>
        <rFont val="Calibri"/>
        <color theme="1"/>
        <sz val="11.0"/>
      </rPr>
      <t xml:space="preserve">
Anggota: Meliani, Frida (Admin 1 &amp; 2), Adelia (Legal)</t>
    </r>
  </si>
  <si>
    <t>- Setup dan pengecekan akhir venue (layout ruangan, kursi, panggung, dll).
- Kesiapan transportasi untuk narasumber/tamu penting.
- Kesiapan akomodasi untuk penginapan jika ada.
- Distribusi logistik ke tiap seksi (banner, meja registrasi, stand poster, dll).
- Koordinasi dengan vendor/supplier logistik.</t>
  </si>
  <si>
    <r>
      <rPr>
        <rFont val="Calibri"/>
        <b/>
        <color theme="1"/>
        <sz val="11.0"/>
      </rPr>
      <t>Koordinator: M. Bagus Prasetiyo</t>
    </r>
    <r>
      <rPr>
        <rFont val="Calibri"/>
        <color theme="1"/>
        <sz val="11.0"/>
      </rPr>
      <t xml:space="preserve">
Anggota: Damarendro, Erlian, Nanda Shafira, Raidy</t>
    </r>
  </si>
  <si>
    <t>- Setup &amp; maintenance peralatan media (LCD, proyektor, mic, lighting).
- Troubleshooting teknis saat presentasi dan seminar.
- Backup koneksi internet bila hybrid.</t>
  </si>
  <si>
    <t>Logistik - Media RIMVIS</t>
  </si>
  <si>
    <t>- Distribusi konsumsi (panitia, peserta, narasumber) sesuai jadwal.
- Koordinasi dengan vendor makanan.
- Menyediakan kebutuhan khusus (vegetarian, alergi, dll).
- Koordinasi titik distribusi makanan/minuman.</t>
  </si>
  <si>
    <r>
      <rPr>
        <rFont val="Calibri"/>
        <b/>
        <color theme="1"/>
        <sz val="11.0"/>
      </rPr>
      <t xml:space="preserve">Koordinator: Ria Wulansari, 
</t>
    </r>
    <r>
      <rPr>
        <rFont val="Calibri"/>
        <color theme="1"/>
        <sz val="11.0"/>
      </rPr>
      <t>Anggota: Nanda Shafira</t>
    </r>
  </si>
  <si>
    <t>- Koordinasi dengan Brandcom untuk publikasi Live update kegiatan di media sosial/website.
- Coverage acara untuk kebutuhan promosi pasca acara.
- Penayangan materi visual (banner digital, flyer, infografik).
- Koordinasi dengan dokumentasi untuk hasil live report.</t>
  </si>
  <si>
    <r>
      <rPr>
        <rFont val="Calibri"/>
        <b/>
        <color theme="1"/>
        <sz val="11.0"/>
      </rPr>
      <t>Koordinator: Okke Siti Shoofiyani</t>
    </r>
    <r>
      <rPr>
        <rFont val="Calibri"/>
        <color theme="1"/>
        <sz val="11.0"/>
      </rPr>
      <t>, Anggota: Siska</t>
    </r>
  </si>
  <si>
    <t>Seksi Dokumentasi</t>
  </si>
  <si>
    <t>Pelaksanaan dokumentasi konferensi
- dokumentasi foto
- dokumentasi video
- recording acara (online)</t>
  </si>
  <si>
    <t>RIM (Yolanda, Annisa), LIRF</t>
  </si>
  <si>
    <t xml:space="preserve">- Pengeluaran dana on-the-spot (jika dibutuhkan).
- Pencatatan transaksi selama hari-H.
- Koordinasi dengan seluruh seksi terkait keuangan konsumsi, transportasi, dll.- </t>
  </si>
  <si>
    <r>
      <rPr>
        <rFont val="Calibri"/>
        <b/>
        <color theme="1"/>
        <sz val="11.0"/>
      </rPr>
      <t>Koordinator:</t>
    </r>
    <r>
      <rPr>
        <rFont val="Calibri"/>
        <color theme="1"/>
        <sz val="11.0"/>
      </rPr>
      <t xml:space="preserve"> Rahmat Hardian Putra, Anggota: Ria Wulansari</t>
    </r>
  </si>
  <si>
    <t xml:space="preserve">- Pengumpulan dan pengarsipan seluruh dokumen acara.
- Penutupan administrasi surat-menyurat dan MoU.
- Distribusi sertifikat panitia dan narasumber.
- Penyusunan laporan administratif akhir acara.
- Pembuatan surat terima kasih resmi ke mitra dan instansi pendukung.
</t>
  </si>
  <si>
    <r>
      <rPr>
        <rFont val="Calibri"/>
        <b/>
        <color theme="1"/>
        <sz val="11.0"/>
      </rPr>
      <t xml:space="preserve">Koordinator : Niken Larasati 
</t>
    </r>
    <r>
      <rPr>
        <rFont val="Calibri"/>
        <color theme="1"/>
        <sz val="11.0"/>
      </rPr>
      <t>Anggota: Meliani, Frida, Adelia</t>
    </r>
  </si>
  <si>
    <t xml:space="preserve">- Finalisasi laporan keuangan acara.
- Penutupan dan dokumentasi keuangan.
- Pelunasan semua kewajiban (vendor, konsumsi, transport).
</t>
  </si>
  <si>
    <r>
      <rPr>
        <rFont val="Arial"/>
        <b/>
        <color theme="1"/>
      </rPr>
      <t xml:space="preserve">Koordinator: Rahmat Hardian Putra </t>
    </r>
    <r>
      <rPr>
        <rFont val="Arial"/>
        <color theme="1"/>
      </rPr>
      <t xml:space="preserve"> 
Anggota: Ria Wulansari</t>
    </r>
  </si>
  <si>
    <t>Seksi Registrasi</t>
  </si>
  <si>
    <t>- Finalisasi daftar hadir.
- Distribusi sertifikat peserta via email.
- Pembuatan laporan kehadiran dan statistik peserta.-</t>
  </si>
  <si>
    <r>
      <rPr>
        <rFont val="Arial"/>
        <b/>
        <color theme="1"/>
      </rPr>
      <t xml:space="preserve">Koordinator: Maulida 
</t>
    </r>
    <r>
      <rPr>
        <rFont val="Arial"/>
        <color theme="1"/>
      </rPr>
      <t xml:space="preserve"> Anggota: Lingkan</t>
    </r>
  </si>
  <si>
    <t>- Distribusi hasil review ke peserta paper.
- Koordinasi dengan RSF untuk penerbitan ke jurnal</t>
  </si>
  <si>
    <t>Niken Larasati</t>
  </si>
  <si>
    <t xml:space="preserve">Seksi Publikasi </t>
  </si>
  <si>
    <t>- Unggah dokumentasi pasca acara di media sosial.
- Penulisan dan publikasi press release post-event.
- Ucapan terima kasih untuk peserta &amp; narasumber via kanal publikasi.
- Penyusunan laporan impresi dan engagement media sosial.
- Kompilasi publikasi eksternal (media partner, kampus, sponsor).</t>
  </si>
  <si>
    <r>
      <rPr>
        <rFont val="Arial"/>
        <b/>
        <color theme="1"/>
      </rPr>
      <t xml:space="preserve">Koordinator: Okke Siti Shoofiyani 
</t>
    </r>
    <r>
      <rPr>
        <rFont val="Arial"/>
        <color theme="1"/>
      </rPr>
      <t>Anggota: Siska</t>
    </r>
  </si>
  <si>
    <t>- Menyusun laporan kegiatan acara.
- Mengumpulkan feedback dari peserta dan narasumber.
- Menyusun rekapitulasi paper dan poster yang dipresentasikan.</t>
  </si>
  <si>
    <t>Koordinator: Annisa Setiawati S</t>
  </si>
  <si>
    <t>- Evaluasi pasca pelaksanaan conference
- Finalisasi dan pengumpulan seluruh dokumentasi (foto, video, rekaman).
- Upload dokumentasi ke drive bersama / repository atau pada website conference</t>
  </si>
  <si>
    <t>RIM (Annisa, Yolanda 
Tim RIMVIS)</t>
  </si>
  <si>
    <t>Last Update : 10 October 15.11 AM</t>
  </si>
  <si>
    <t>Submit fix</t>
  </si>
  <si>
    <t>OGP Submit</t>
  </si>
  <si>
    <t>Co Host Partnership</t>
  </si>
  <si>
    <t>Total</t>
  </si>
  <si>
    <t>Target ICRES</t>
  </si>
  <si>
    <t>Ach ICRES</t>
  </si>
  <si>
    <t>Paper left to achieve</t>
  </si>
  <si>
    <t>UPI</t>
  </si>
  <si>
    <t>WIT (India)</t>
  </si>
  <si>
    <t>AOU (KSA)</t>
  </si>
  <si>
    <t>Unpas</t>
  </si>
  <si>
    <t>Polman</t>
  </si>
  <si>
    <t>BPS</t>
  </si>
  <si>
    <t>-</t>
  </si>
  <si>
    <t>Butuh Mou</t>
  </si>
  <si>
    <t>Dipilih 2 aja nanti</t>
  </si>
  <si>
    <t>ISCLO Paper</t>
  </si>
  <si>
    <t>Ach to Surpass ISCLO</t>
  </si>
  <si>
    <t>Name of Registrant</t>
  </si>
  <si>
    <t>Name of Presenter</t>
  </si>
  <si>
    <t>Affiliation of Presenter</t>
  </si>
  <si>
    <t>PSA of Presenter</t>
  </si>
  <si>
    <t>Country</t>
  </si>
  <si>
    <t>Field of Study</t>
  </si>
  <si>
    <t>"Presenter/Attendee"</t>
  </si>
  <si>
    <t>Submission Type</t>
  </si>
  <si>
    <t>Type of Registration</t>
  </si>
  <si>
    <t>Paper ID</t>
  </si>
  <si>
    <t>Confirmation</t>
  </si>
  <si>
    <t>Presentation Plotting</t>
  </si>
  <si>
    <t>Prof. Indrawati</t>
  </si>
  <si>
    <t>Indrawati</t>
  </si>
  <si>
    <t>Telkom University</t>
  </si>
  <si>
    <t>Indonesia</t>
  </si>
  <si>
    <t>Information technology</t>
  </si>
  <si>
    <t>Presenter</t>
  </si>
  <si>
    <t>Abstract</t>
  </si>
  <si>
    <t>Review</t>
  </si>
  <si>
    <t>On-Site</t>
  </si>
  <si>
    <t>Dr. Sonny Samosir</t>
  </si>
  <si>
    <t>Sonny Samosir</t>
  </si>
  <si>
    <t>Telkom Indonesia</t>
  </si>
  <si>
    <t>Jakarta</t>
  </si>
  <si>
    <t>Digital transformation</t>
  </si>
  <si>
    <t>Accepted (with minor revision)</t>
  </si>
  <si>
    <t>Dr. Setyo Budianto</t>
  </si>
  <si>
    <t>Setyo Budianto</t>
  </si>
  <si>
    <t>Artificial intelligence</t>
  </si>
  <si>
    <t>ISC25101</t>
  </si>
  <si>
    <t>Rev.</t>
  </si>
  <si>
    <t>Mr. Fakhrul Ridha</t>
  </si>
  <si>
    <t>Fakhrul Ridha</t>
  </si>
  <si>
    <t>Poster</t>
  </si>
  <si>
    <t>Mr. Rahmanda Nofal Arif</t>
  </si>
  <si>
    <t>Rahmanda Nofal Arif</t>
  </si>
  <si>
    <t>Accounting</t>
  </si>
  <si>
    <t>ISC25102</t>
  </si>
  <si>
    <t>Rev</t>
  </si>
  <si>
    <t>Mrs. Woromita Fathlistya</t>
  </si>
  <si>
    <t>Woromita Fathlistya</t>
  </si>
  <si>
    <t>Data Analytic</t>
  </si>
  <si>
    <t>ISC25108</t>
  </si>
  <si>
    <t>Mr. Mhd. Rizky Ferianda</t>
  </si>
  <si>
    <t>Mhd. Rizky Ferianda</t>
  </si>
  <si>
    <t>ISC25107</t>
  </si>
  <si>
    <t>Mr. Fransiskus Tatas Dwi Atmaji</t>
  </si>
  <si>
    <t>Fransiskus Tatas Dwi Atmaji</t>
  </si>
  <si>
    <t>ICT 4.0</t>
  </si>
  <si>
    <t>Mr. Dion Aditya</t>
  </si>
  <si>
    <t>Dion Aditya</t>
  </si>
  <si>
    <t>ITPLN</t>
  </si>
  <si>
    <t>ISC25103</t>
  </si>
  <si>
    <t>Ms. Gadisha Rahayu</t>
  </si>
  <si>
    <t>Gadisha Rahayu</t>
  </si>
  <si>
    <t>Telkom Property</t>
  </si>
  <si>
    <t>Strategic Management</t>
  </si>
  <si>
    <t>Mr. Syaiful Andy</t>
  </si>
  <si>
    <t>Syaiful Andy</t>
  </si>
  <si>
    <t>Cybersecurity</t>
  </si>
  <si>
    <t>Mr. Iqbal Hanif</t>
  </si>
  <si>
    <t>Iqbal Hanif</t>
  </si>
  <si>
    <t>Operational Efficiency</t>
  </si>
  <si>
    <t>Virtual</t>
  </si>
  <si>
    <t>Marketing</t>
  </si>
  <si>
    <t>Mr. Alif Noorachmad Muttaqin</t>
  </si>
  <si>
    <t>Muharman Lubis</t>
  </si>
  <si>
    <t>Bandung</t>
  </si>
  <si>
    <t>Alif Noorachmad Muttaqin</t>
  </si>
  <si>
    <t>Business Model Innovation</t>
  </si>
  <si>
    <t>Mrs. Irmadela Nindyadiasti Rizkika Fitriani</t>
  </si>
  <si>
    <t>Irmadela Nindyadiasti Rizkika Fitriani</t>
  </si>
  <si>
    <t>Universitas Airlangga</t>
  </si>
  <si>
    <t>Sustainable development</t>
  </si>
  <si>
    <t>ISC25104</t>
  </si>
  <si>
    <t>Mr. Rian Zakaria</t>
  </si>
  <si>
    <t>Rian Zakaria</t>
  </si>
  <si>
    <t>ISC25105</t>
  </si>
  <si>
    <t>Mr. Rahman Parentio</t>
  </si>
  <si>
    <t>Rahman Parentio</t>
  </si>
  <si>
    <t>Mr. Made Kevin Bratawisnu</t>
  </si>
  <si>
    <t>Made Kevin Bratawisnu</t>
  </si>
  <si>
    <t>Dr. Niken Prasasti Martono</t>
  </si>
  <si>
    <t>Niken Prasasti Martono</t>
  </si>
  <si>
    <t>Tokyo University of Science</t>
  </si>
  <si>
    <t>Japan</t>
  </si>
  <si>
    <t>Mr. Fizri Adiyesa</t>
  </si>
  <si>
    <t>Fizri Adiyesa</t>
  </si>
  <si>
    <t>Ms. Nabila Priscandy Poetri</t>
  </si>
  <si>
    <t>Nabila Priscandy Poetri</t>
  </si>
  <si>
    <t>Innovation Management</t>
  </si>
  <si>
    <t>Mr. Dimas Ihsan Rashidi</t>
  </si>
  <si>
    <t>Humam Baskara</t>
  </si>
  <si>
    <t>Smart City</t>
  </si>
  <si>
    <t>Ms. Yeris Permata Octarina</t>
  </si>
  <si>
    <t>Yeris Permata Octarina</t>
  </si>
  <si>
    <t>Institut Teknologi Bandung</t>
  </si>
  <si>
    <t>ISC25110</t>
  </si>
  <si>
    <t>Mr. Yusuf Hendriarto</t>
  </si>
  <si>
    <t>Yusuf Hendriarto</t>
  </si>
  <si>
    <t>Mr. Kevin Efrain Tololiu</t>
  </si>
  <si>
    <t>Kevin Efrain Tololiu</t>
  </si>
  <si>
    <t>University of Pecs</t>
  </si>
  <si>
    <t>Hungary</t>
  </si>
  <si>
    <t>Dr. Smita Sharma</t>
  </si>
  <si>
    <t>Smita Sharma</t>
  </si>
  <si>
    <t>Manipal University Jaipur</t>
  </si>
  <si>
    <t>India</t>
  </si>
  <si>
    <t>Major Revision</t>
  </si>
  <si>
    <t>Mrs. Agnesia Candra Sulyani</t>
  </si>
  <si>
    <t>Agnesia Candra Sulyani</t>
  </si>
  <si>
    <t>Telkom Corporate University Center</t>
  </si>
  <si>
    <t>Corporate Governance</t>
  </si>
  <si>
    <t>Mrs. Annisa Syafira Efrial</t>
  </si>
  <si>
    <t>Annisa Syafira Efrial</t>
  </si>
  <si>
    <t>Universitas Pembangunan Nasional Veteran Jakarta</t>
  </si>
  <si>
    <t>Strategic Workforce Planning</t>
  </si>
  <si>
    <t>ISC25111</t>
  </si>
  <si>
    <t>Mr. Muhammad Isnain Hartanto</t>
  </si>
  <si>
    <t>Muhammad Isnain Hartanto</t>
  </si>
  <si>
    <t>ISC25109</t>
  </si>
  <si>
    <t>Mr. Aldi Wiranata</t>
  </si>
  <si>
    <t>Aldi Wiranata</t>
  </si>
  <si>
    <t>Operations management</t>
  </si>
  <si>
    <t>Ms. Bernadetha Putri Ludwina</t>
  </si>
  <si>
    <t>Bernadetha Putri Ludwina</t>
  </si>
  <si>
    <t>Prof. Horas Djulius</t>
  </si>
  <si>
    <t>Henry Boyke Sitompul</t>
  </si>
  <si>
    <t>Universitas Pasundan</t>
  </si>
  <si>
    <t>ISC25112</t>
  </si>
  <si>
    <t>Mr. Diky Arif</t>
  </si>
  <si>
    <t>Diky Arif</t>
  </si>
  <si>
    <t>Prof. Lia Muliawaty</t>
  </si>
  <si>
    <t>Lia Muliawaty</t>
  </si>
  <si>
    <t>ISC25106</t>
  </si>
  <si>
    <t>Dr. Antonio III Bolivar</t>
  </si>
  <si>
    <t>Antonio III Bolivar</t>
  </si>
  <si>
    <t>Aurora State College of Technology</t>
  </si>
  <si>
    <t>Philippines</t>
  </si>
  <si>
    <t>Mr. Richard Alberto</t>
  </si>
  <si>
    <t>Richard Alberto</t>
  </si>
  <si>
    <t>Digital HR Transformation</t>
  </si>
  <si>
    <t>Dr. AZIATUL WAZNAH GHAZALI</t>
  </si>
  <si>
    <t>Aziatul Waznah Ghazali</t>
  </si>
  <si>
    <t>Universiti Kebangsaan Malaysia</t>
  </si>
  <si>
    <t>Malaysia</t>
  </si>
  <si>
    <t>Public and Corporate Governance</t>
  </si>
  <si>
    <t>Prof. Yaya Mulyana Abdul Aziz</t>
  </si>
  <si>
    <t>Yaya Mulyana Abdul Aziz</t>
  </si>
  <si>
    <t>Mr. Imam Suhadi</t>
  </si>
  <si>
    <t>Imam Suhadi</t>
  </si>
  <si>
    <t>Learning Organization</t>
  </si>
  <si>
    <t>Mr. ILHAM HIMAWAN</t>
  </si>
  <si>
    <t>ILHAM HIMAWAN</t>
  </si>
  <si>
    <t>Sorong</t>
  </si>
  <si>
    <t>Dr. NAZIATUL AZIAH MOHD RADZI</t>
  </si>
  <si>
    <t>NAZIATUL AZIAH MOHD RADZI</t>
  </si>
  <si>
    <t>UNIVERSITI KEBANGSAAN MALAYSIA</t>
  </si>
  <si>
    <t>MALAYSIA</t>
  </si>
  <si>
    <t>Mr. Asep Hadian</t>
  </si>
  <si>
    <t>Asep Hadian</t>
  </si>
  <si>
    <t>Infrastructure Service Research and Assurance</t>
  </si>
  <si>
    <t>Mrs. Suhaila Saad</t>
  </si>
  <si>
    <t>Suhaila Saad</t>
  </si>
  <si>
    <t>Universiti Kebangsaa Malaysia</t>
  </si>
  <si>
    <t>Mrs. Mia Amelia</t>
  </si>
  <si>
    <t>Mia Amelia</t>
  </si>
  <si>
    <t>Mr. ANDI WAHYUDI</t>
  </si>
  <si>
    <t>ANDI WAHYUDI</t>
  </si>
  <si>
    <t>Technology and Innovation Management</t>
  </si>
  <si>
    <t>Venue</t>
  </si>
  <si>
    <t>Panitia</t>
  </si>
  <si>
    <t>ToW</t>
  </si>
  <si>
    <t>Registrasi</t>
  </si>
  <si>
    <t>Layanan peserta &amp; registrasi: Maulida &amp; Lingkan
Merchandise: Nanda</t>
  </si>
  <si>
    <t>Bedakan berdasarkan tamu
- RSF: presenter, attendee
- Telkom: undangan, VIP</t>
  </si>
  <si>
    <t>Keynote Speaker</t>
  </si>
  <si>
    <t>Acara: Yudhi
LO: Adelia</t>
  </si>
  <si>
    <t>Panel Discussion</t>
  </si>
  <si>
    <t>Harmonize</t>
  </si>
  <si>
    <t>Paper presentation</t>
  </si>
  <si>
    <t>Putri
PJ ruangan 1
PJ ruangan 2
PJ ruangan 3</t>
  </si>
  <si>
    <t>PJ:
- menjadi MC mendampingi moderator
- catatan presenter di ruangannya
- announcement awal, welcoming session chair
- informasi terkait publikasi
- pemberian sertifikat
attendance form di ruangan untuk presenter dan attendee</t>
  </si>
  <si>
    <t>Poster Presentation</t>
  </si>
  <si>
    <t>Nadya</t>
  </si>
  <si>
    <t>Applied Case Writing Poster Presentation</t>
  </si>
  <si>
    <t>xx</t>
  </si>
  <si>
    <t>Coffee Break</t>
  </si>
  <si>
    <t>(Nanda &amp; Ria)</t>
  </si>
  <si>
    <t>Makan siang</t>
  </si>
  <si>
    <t>Showcase</t>
  </si>
  <si>
    <t>Acara: Nadya
Logistik: Erlian</t>
  </si>
  <si>
    <t>Bagus</t>
  </si>
  <si>
    <t>Yolanda</t>
  </si>
  <si>
    <t xml:space="preserve">Dari RSF fokus di room </t>
  </si>
  <si>
    <t>RSF fokus ke presentation</t>
  </si>
  <si>
    <t>NO</t>
  </si>
  <si>
    <t>KEGIATAN</t>
  </si>
  <si>
    <t>AGUSTUS</t>
  </si>
  <si>
    <t>SEPTEMBER</t>
  </si>
  <si>
    <t>OKTOBER</t>
  </si>
  <si>
    <t>NOVEMBER</t>
  </si>
  <si>
    <t>DECEMBER</t>
  </si>
  <si>
    <t>JAN</t>
  </si>
  <si>
    <t>Penandatanganan PKS antara TCU dan RSF</t>
  </si>
  <si>
    <t>Launch Call for Paper &amp; open for submission</t>
  </si>
  <si>
    <t>Promosi &amp; Inisiasi kerjasama dengan CoHost</t>
  </si>
  <si>
    <t>Penyelenggaraan Pre-conference Workshop</t>
  </si>
  <si>
    <t xml:space="preserve">Abstract Submission Deadline	</t>
  </si>
  <si>
    <t xml:space="preserve">Initial Review Paper </t>
  </si>
  <si>
    <t>Pengumuman Acceptantance &amp; Pengiriman LoA</t>
  </si>
  <si>
    <t>Pembukaan registrasi &amp; pembayaran</t>
  </si>
  <si>
    <t>Full Paper Collection Deadline</t>
  </si>
  <si>
    <t>Proses review &amp; scoring paper</t>
  </si>
  <si>
    <t>Technical meeting kepanitiaan gabungan Telkom CorpU–RSF</t>
  </si>
  <si>
    <t>Pelaksanaan Conference (Hybrid)</t>
  </si>
  <si>
    <t>Deadline pengumpulan full paper pasca conference</t>
  </si>
  <si>
    <t>Rekomendasi paper kepada jurnal</t>
  </si>
  <si>
    <t>RAB - International Conference on Research in Emerging Technologies and Strategic Business</t>
  </si>
  <si>
    <t>drafting</t>
  </si>
  <si>
    <t>No.</t>
  </si>
  <si>
    <t>Kegiatan</t>
  </si>
  <si>
    <t>Sub Kebutuhan</t>
  </si>
  <si>
    <t>Qty</t>
  </si>
  <si>
    <t>Freq</t>
  </si>
  <si>
    <t>Satuan</t>
  </si>
  <si>
    <t>Harga Satuan</t>
  </si>
  <si>
    <t>Sub Total</t>
  </si>
  <si>
    <t>Teknisi</t>
  </si>
  <si>
    <t>Biaya kebersihan &amp; keamanan</t>
  </si>
  <si>
    <t>pax/day</t>
  </si>
  <si>
    <t>Akomodasi &amp; Transport</t>
  </si>
  <si>
    <t>Tiket transportasi (3 pembicara luar kota)</t>
  </si>
  <si>
    <t>pax</t>
  </si>
  <si>
    <t xml:space="preserve">Penginapan 2 malam </t>
  </si>
  <si>
    <t>room/night</t>
  </si>
  <si>
    <t>Transport KBM (antar jemput)</t>
  </si>
  <si>
    <t>day</t>
  </si>
  <si>
    <t>Honorarium</t>
  </si>
  <si>
    <t xml:space="preserve">Honor pembicara </t>
  </si>
  <si>
    <t>person/day</t>
  </si>
  <si>
    <t>Honor moderator/MC</t>
  </si>
  <si>
    <t>Publikasi dan Promosi</t>
  </si>
  <si>
    <t>Desain dan cetak banner, backdrop, x-banner</t>
  </si>
  <si>
    <t>Perlengkapan &amp; Cetakan</t>
  </si>
  <si>
    <t>Cetak sertifikat peserta &amp; pembicara</t>
  </si>
  <si>
    <t>ATK (ID card, blocknote, bolpen, map)</t>
  </si>
  <si>
    <t>Merchandise (souvenir peserta, goody bag)</t>
  </si>
  <si>
    <t xml:space="preserve">Plakat Speakers </t>
  </si>
  <si>
    <t>Biaya Operasional &amp; Lain-lain</t>
  </si>
  <si>
    <t>Konsumsi rapat panitia makan siang</t>
  </si>
  <si>
    <t xml:space="preserve">Konsumsi rapat panitia snack pagi &amp; sore </t>
  </si>
  <si>
    <t xml:space="preserve">Penginapan 2 malam (panitia) </t>
  </si>
  <si>
    <t xml:space="preserve">Baju Panitia </t>
  </si>
  <si>
    <t xml:space="preserve">TOTAL </t>
  </si>
  <si>
    <t>Tiket transportasi (pembicara khusus undangan Corpu) apabila diluar Telkom Group non sppd</t>
  </si>
  <si>
    <t>Penginapan 2 malam ( apabila diluar Telkom Group non sppd)</t>
  </si>
  <si>
    <t>Merchandise tambahan dari Corpu</t>
  </si>
  <si>
    <t>Konsumsi hari H termasuk Gala DInner</t>
  </si>
  <si>
    <t>Kebutuhan logistik dan acara</t>
  </si>
  <si>
    <t>photo booth</t>
  </si>
  <si>
    <t>biaya cetak poster</t>
  </si>
  <si>
    <t>Award</t>
  </si>
  <si>
    <t>Best Paper</t>
  </si>
  <si>
    <t>Best Presenter</t>
  </si>
  <si>
    <t>Souvenir</t>
  </si>
  <si>
    <t>PhotoBooth - Photo Booth Strip - INSTANT PRINT</t>
  </si>
  <si>
    <t>50 X 28 (internal telkom)</t>
  </si>
  <si>
    <t xml:space="preserve">konsumsi </t>
  </si>
  <si>
    <t>RAB - International Conference on Research in Emerging Technologies and Strategic Business (Worst Case Scenario)</t>
  </si>
  <si>
    <t xml:space="preserve">Participant </t>
  </si>
  <si>
    <t>Internal Telkom Participant</t>
  </si>
  <si>
    <t>Konsumsi rapat panitia makan siang (Corpu &amp; Tel-u)</t>
  </si>
  <si>
    <t>Konsumsi rapat panitia snack pagi &amp; sore (Corpu &amp; Tel-u)</t>
  </si>
  <si>
    <t>RAB CONFERENCE (Include Participant Fee)</t>
  </si>
  <si>
    <t>RAB Road to Conference</t>
  </si>
  <si>
    <t>PERSIAPAN CONFERENCE</t>
  </si>
  <si>
    <t>Telkom Tech &amp; Biz Radar: Case Study Writing Workshop for Maungers'</t>
  </si>
  <si>
    <t>Keynote Speaker &amp; Speaker</t>
  </si>
  <si>
    <t>Biaya Akomodasi speaker</t>
  </si>
  <si>
    <t>Konsumsi</t>
  </si>
  <si>
    <t>Snack Pagi</t>
  </si>
  <si>
    <t>Honorarium speaker</t>
  </si>
  <si>
    <t>person</t>
  </si>
  <si>
    <t>Perkiraan</t>
  </si>
  <si>
    <t>Makan Siang</t>
  </si>
  <si>
    <t>Desain dan cetak banner</t>
  </si>
  <si>
    <t>buah</t>
  </si>
  <si>
    <t>Merchandise</t>
  </si>
  <si>
    <t>Hadiah juara unit terbaik pada Case Study Writing Workshop</t>
  </si>
  <si>
    <t>Cetak Backdrop</t>
  </si>
  <si>
    <t>Pembelian baterai mic</t>
  </si>
  <si>
    <t>paket</t>
  </si>
  <si>
    <t>Promosi melalui Meta</t>
  </si>
  <si>
    <t>Honor OB</t>
  </si>
  <si>
    <t>Plakat untuk speaker dan co host</t>
  </si>
  <si>
    <t>TOTAL</t>
  </si>
  <si>
    <t>Merchandise speaker</t>
  </si>
  <si>
    <t>Merchandise peserta diluar partisipan RSF (include nametag)</t>
  </si>
  <si>
    <t>Biaya print sertifikat</t>
  </si>
  <si>
    <t>lembar</t>
  </si>
  <si>
    <t>Akomodasi</t>
  </si>
  <si>
    <t xml:space="preserve">Transport KBM (antar jemput)	</t>
  </si>
  <si>
    <t>mobil</t>
  </si>
  <si>
    <t>Konsumsi workshop pra conference</t>
  </si>
  <si>
    <t>paper</t>
  </si>
  <si>
    <t>Best Presentation</t>
  </si>
  <si>
    <t>Participant</t>
  </si>
  <si>
    <t>Submission</t>
  </si>
  <si>
    <t>CONFERENCE DAY</t>
  </si>
  <si>
    <t xml:space="preserve">Konsumsi </t>
  </si>
  <si>
    <t>Konsumsi panitia makan siang (Corpu &amp; Tel-u)</t>
  </si>
  <si>
    <t>Konsumsi panitia snack pagi &amp; sore (Corpu &amp; Tel-u)</t>
  </si>
  <si>
    <t>Skenario 1 : Pembayaran 50 Paper</t>
  </si>
  <si>
    <t>Skenario 2 : Penalty 30 Paper</t>
  </si>
  <si>
    <t>Penalty</t>
  </si>
  <si>
    <t>Skenario 3 : Penalty 50 Paper</t>
  </si>
  <si>
    <t>Skenario 1 : Tercapai 50 Peserta</t>
  </si>
  <si>
    <t>Konsumsi panitia &amp; peserta internal Telkom</t>
  </si>
  <si>
    <t>Konsumsi panitia &amp; peserta internal Telkomsnack pagi &amp; sore (Corpu &amp; Tel-u)</t>
  </si>
  <si>
    <t>Skenario 1 : Tercapai 25 Peserta</t>
  </si>
  <si>
    <t>Penalty Participant (40% dari biaya submission)</t>
  </si>
  <si>
    <t>Likes</t>
  </si>
  <si>
    <t>Tgl submission</t>
  </si>
  <si>
    <t>NIK</t>
  </si>
  <si>
    <t>Nama</t>
  </si>
  <si>
    <t>Tim</t>
  </si>
  <si>
    <t>Direktorat</t>
  </si>
  <si>
    <t>Unit/department</t>
  </si>
  <si>
    <t>Kategori</t>
  </si>
  <si>
    <t>Document Link</t>
  </si>
  <si>
    <t xml:space="preserve">Judul </t>
  </si>
  <si>
    <t>FINAL SCORE</t>
  </si>
  <si>
    <t>Reymon Agra Medika</t>
  </si>
  <si>
    <t>FU Legal &amp; Compliance</t>
  </si>
  <si>
    <t>Smart IoT for Well Monitoring</t>
  </si>
  <si>
    <t>FU HCM</t>
  </si>
  <si>
    <t>TCU - RIM</t>
  </si>
  <si>
    <t>Tech Radar</t>
  </si>
  <si>
    <t>02_20250930_Tech Radar_Blockchain for Data Validation.pdf</t>
  </si>
  <si>
    <t>Blockchain for Data Validation</t>
  </si>
  <si>
    <t>Sandy Adisutiyono</t>
  </si>
  <si>
    <t>CFU Enterprise</t>
  </si>
  <si>
    <t>Solution Delivery Assurance</t>
  </si>
  <si>
    <t>Biz Radar - past</t>
  </si>
  <si>
    <t>03_20251001_Biz Past_Case Study Enhancing Administrative Processes in Reseller Partnerships to Accelerate Service Fulfillment for EBIS Customers.PDF</t>
  </si>
  <si>
    <t>Case Study Enhancing Administrative Processes in Reseller Partnerships to Accelerate Service Fulfillment for EBIS Customers</t>
  </si>
  <si>
    <t>Hedi Krishna</t>
  </si>
  <si>
    <t>04_20251006_Tech Radar_Monitoring Electricity Consumption using IoT.pdf</t>
  </si>
  <si>
    <t>Monitoring Electricity Consumption using IoT</t>
  </si>
  <si>
    <t>Muhammad Rafii' Naufal</t>
  </si>
  <si>
    <t>TREG 2 - Regional Service Operation 1</t>
  </si>
  <si>
    <t>05_20251006_Tech Radar_GREEN COMMUTE - INTEGRATING EMPLOYEE CARBON FOOTPRINT TRACKING INTO THE CORPORATE ECOSYSTEM.pdf</t>
  </si>
  <si>
    <t xml:space="preserve">GREEN COMMUTE - INTEGRATING EMPLOYEE CARBON FOOTPRINT TRACKING INTO THE CORPORATE ECOSYSTEM </t>
  </si>
  <si>
    <t>06_20251006_Biz Past_Unlocking Enterprise Value_ A Profitability Analysis of B2B Subsidiary Carve-Outs in the Global Telecommunications Sector.PDF</t>
  </si>
  <si>
    <t>Unlocking Enterprise Value: A Profitability Analysis of B2B Subsidiary Carve-Outs in the Global Telecommunications Sector</t>
  </si>
  <si>
    <t>Eryk Lesmono</t>
  </si>
  <si>
    <t>FU Network</t>
  </si>
  <si>
    <t>Digital Infrastructure - Network Engineering Analytics</t>
  </si>
  <si>
    <t>07_20251013_Tech Radar_SRv6 Adoption to Unlock New Business Opportunity.pdf</t>
  </si>
  <si>
    <t>SRv6 Adoption to Unlock New Business Opportunity</t>
  </si>
  <si>
    <t>Biz Radar - future</t>
  </si>
  <si>
    <t>08_20251013_Biz Future_A Strategic Roadmap for Indonesia's Digital Connectivity Overcoming the High-Cost, Low-Quality Paradox.pdf</t>
  </si>
  <si>
    <t>A Strategic Roadmap for Indonesia's Digital Connectivity: Overcoming the High-Cost, Low-Quality Paradox</t>
  </si>
  <si>
    <t>Ryan Achmad Arianto Ekasaputra</t>
  </si>
  <si>
    <t>HCSO</t>
  </si>
  <si>
    <t>09_20251014_Tech Radar_Escaping the Commodity Trap _ Telkom's Wholesale NaaP (WNaaP) Strategy for Wholesale Revenue Growth through Programmable Performance.PDF</t>
  </si>
  <si>
    <t>Escaping the Commodity Trap : Telkom's Wholesale NaaP (WNaaP) Strategy for Wholesale Revenue Growth through Programmable Performance</t>
  </si>
  <si>
    <t>Oskar Ezra Alan Muin</t>
  </si>
  <si>
    <t>FU SBDP</t>
  </si>
  <si>
    <t>10_20251014_Biz Future_Building Competitive Advantage through AI Leadership_ Bridging Adoption, Human Values, and Performance Gaps in Telkom Indonesia with BISA Principles.PDF</t>
  </si>
  <si>
    <t>Building Competitive Advantage through AI Leadership: Bridging Adoption, Human Values, and Performance Gaps in Telkom Indonesia with BISA Principles</t>
  </si>
  <si>
    <t>Tri Ayuningsih</t>
  </si>
  <si>
    <t>1. Okke Siti Shoofiyani / 243812
2. Tri Ayuningsih / 740293</t>
  </si>
  <si>
    <t>11_20251014_Biz Past_Valuing the Invisible - Integrating Financial and Strategic Metrics for Research and Innovation Impact.pdf</t>
  </si>
  <si>
    <t>Valuing the Invisible - Integrating Financial and Strategic Metrics for Research and Innovation Impact</t>
  </si>
  <si>
    <t>Widyasari Ayu Wibowo</t>
  </si>
  <si>
    <t>Government Service</t>
  </si>
  <si>
    <t>12_20251015_Biz Future_Entrepreneurial Value-Chain Lifecycle_ Transforming Telkom’s Product Lifecycle Framework into a Value Creation Engine.PDF</t>
  </si>
  <si>
    <t>Entrepreneurial Value-Chain Lifecycle: Transforming Telkom’s Product Lifecycle Framework into a Value Creation Engine</t>
  </si>
  <si>
    <t>Anindita Putri Apriliani</t>
  </si>
  <si>
    <t>1. Anindita Putri Apriliani
2. Nindy Apridya Putri 
3. Siti Tarwiyah</t>
  </si>
  <si>
    <t>TCU - GS</t>
  </si>
  <si>
    <t>13_20251015_Tech Radar_From Activity Data to Productivity Excellence_ Driving Business Performance through Technology-Driven Actual FTE Analysis.PDF</t>
  </si>
  <si>
    <t>From Activity Data to Productivity Excellence: Driving Business Performance through Technology-Driven Actual FTE Analysis</t>
  </si>
  <si>
    <t>Muhammad Farizko Nurditama</t>
  </si>
  <si>
    <t>1. Lidwin Saputra/780046 
2. Muhammad Farizko Nurditama/930241
3. Nurul Haryani/247166</t>
  </si>
  <si>
    <t>TCU - PnC</t>
  </si>
  <si>
    <t>14_20251015_Biz Future_Beyond Connectivity The Disruptive Business Models Set to Redefine Telco Giants in the Next Decade.pdf</t>
  </si>
  <si>
    <t>Beyond Connectivity: The Disruptive Business Models Set to Redefine Telco Giants in the Next Decade</t>
  </si>
  <si>
    <t>Nadia Dhiasyifaa</t>
  </si>
  <si>
    <t>15_20251015_Biz Past_Driving Asset Cost Efficiency through People Behavior Transformation.pdf</t>
  </si>
  <si>
    <t>Driving Asset Cost Efficiency through People Behavior Transformation</t>
  </si>
  <si>
    <t>Agvi Ramadhan Kurniawan</t>
  </si>
  <si>
    <t>16_20251015_Biz Future_Indonesia SOE's Telecommunication Fragmentation into Integration_ How Transform Danantara Telco &amp; Fiber Infrastructure into a National Monetization Platform and Sustainable Business.PDF</t>
  </si>
  <si>
    <t>Indonesia SOE's Telecommunication Fragmentation into Integration: How Transform Danantara Telco &amp; Fiber Infrastructure into a National Monetization Platform and Sustainable Business</t>
  </si>
  <si>
    <t>Bagas Satyaparahatma</t>
  </si>
  <si>
    <t>1. Bagas Satyaparahatma / 930049
2. Yafshil Naufal / 940014
3. Sukma Permata Adi / 890023
4. Gede Candrayana Giri / 930328</t>
  </si>
  <si>
    <t>TCU - LIRF &amp; SoDI</t>
  </si>
  <si>
    <t>17_20251016_Biz Past_Learning that matters_ Driving Business Impact and Organizational Performance through Learning Impact Measurement at Telkom Corporate University.PDF</t>
  </si>
  <si>
    <t>Learning that matters: Driving Business Impact and Organizational Performance through Learning Impact Measurement at Telkom Corporate University</t>
  </si>
  <si>
    <t>Muhamad Barka Anantadira</t>
  </si>
  <si>
    <t>1. Muhamad Barka Anantadira (946208)
2. Muhammad Aqshal Firdaus
3. Dwi Aprilya Sari</t>
  </si>
  <si>
    <t>TCU - SoDSNP</t>
  </si>
  <si>
    <t>18_20251016_Biz Future_From Learning Innovation to Business Impact The Corporate University-as-a-Service Model for Institutional Transformation and New Revenue Creation..pdf</t>
  </si>
  <si>
    <t>From Learning Innovation to Business Impact: The Corporate University-as-a-Service Model for Institutional Transformation and New Revenue Creation</t>
  </si>
  <si>
    <t>19_AI-Driven Entrepreneurship as a Catalyst for Strategic Holding Transformation.pdf</t>
  </si>
  <si>
    <t>AI-Driven Entrepreneurship as a Catalyst for Strategic Holding Transformation: Rethinking Telkom's Venture Creation and Corporate Sustainability</t>
  </si>
  <si>
    <t>Liza Mahavianti Syamsuri</t>
  </si>
  <si>
    <t>1. Liza Mahavianti Syamsuri/760049
2. Whildan Pakartipangi/930227
3. Faiza Nurin Kamila 20030001</t>
  </si>
  <si>
    <t>CEO's Office</t>
  </si>
  <si>
    <t>Group of Sustainability &amp; Corporate Communication - Sustainability</t>
  </si>
  <si>
    <t>20_20251016_Biz Future_ReFiber Turning Fiber-Optic Waste into the Next Circular Startup Frontier at Telkom Indonesia.pdf</t>
  </si>
  <si>
    <t>ReFiber: Turning Fiber-Optic Waste into the Next Circular Startup Frontier at Telkom Indonesia</t>
  </si>
  <si>
    <t>Bayu Dharmawan</t>
  </si>
  <si>
    <t>1. Gunadi Dwi Hantoro – 720254
2. Bayu Dharmawan – 870015
3. Stefanus Ezra S - 900012</t>
  </si>
  <si>
    <t>DCS - IRA</t>
  </si>
  <si>
    <t>21_20251016_Tech Radar_Exploring Wi-Fi 7 Are We Ready.pdf</t>
  </si>
  <si>
    <t>Exploring Wi-Fi 7: Are We Ready?</t>
  </si>
  <si>
    <t>Eliandri Shintani Wulandari</t>
  </si>
  <si>
    <t>1. Gunadi Dwi Hantoro – 720254
2. Eliandri Shintani Wulandari – 840148
3. Kiswanto - 910242</t>
  </si>
  <si>
    <t>22_20251016_Tech Radar_AI-Driven Optimization of Customer-Side Access Point Placement for Enhanced Wi-Fi Experience and Business Value in Telkom Broadband Services.PDF</t>
  </si>
  <si>
    <t>AI-Driven Optimization of Customer-Side Access Point Placement for Enhanced Wi-Fi Experience and Business Value in Telkom Broadband Services</t>
  </si>
  <si>
    <t>1. Yusuf Hendriarto/730499
2. Richard Alberto/730276
3. Kurnia Candra W/215842</t>
  </si>
  <si>
    <t>TCU - SoECT</t>
  </si>
  <si>
    <t>23_20251016_Biz Radar_Developing GRC Capability with Case Based Learning B2B GRC (Telkom Regional).pdf</t>
  </si>
  <si>
    <t>Developing GRC Capability with Case Based Learning B2B GRC (Telkom Regional)</t>
  </si>
  <si>
    <t>1. Aldi Wiranata/970037
2. Gunadi Dwi Hantoro/720254
3. Adi Permadi/750034
4. Yudha Indah Prihatini/740131</t>
  </si>
  <si>
    <t>DCS</t>
  </si>
  <si>
    <t>24_20251016_Tech (past)_Enhancing Measurement Integrity in Optical Fiber Telkom Test House Use-Case.pdf</t>
  </si>
  <si>
    <t xml:space="preserve">Enhancing Measurement Integrity in Optical Fiber: Telkom Test House Use-Case </t>
  </si>
  <si>
    <t>1. Richard Alberto / 730276
2. Jafar Shidiq
3. Nabilah Kienda Aliffah
4. Risyando Ramdhan Manovandi</t>
  </si>
  <si>
    <t>25_20251015_Biz Future_AI - Driven Ambidextrous Leadership for Ambidextrous Organization.pdf</t>
  </si>
  <si>
    <t>AI - Driven Ambidextrous Leadership for Ambidextrous Organization</t>
  </si>
  <si>
    <t>Cyber Security</t>
  </si>
  <si>
    <t>26_20251017_Biz Past_Strengthening IT Asset Lifecycle Management with Proactive Vulnerability Scanning.pdf</t>
  </si>
  <si>
    <t>Strengthening IT Asset Lifecycle Management with Proactive Vulnerability Scanning</t>
  </si>
  <si>
    <t>M. Bahrul Wusto</t>
  </si>
  <si>
    <t>Eyeball Monetization Scheme Using Dual-Sided Business Model</t>
  </si>
  <si>
    <t>Monica Primadiyanti</t>
  </si>
  <si>
    <t>1. Monica Primadiyanti / 730609
2. Mohammad Taufan / 860160 – DSS EBIS
3. Lisa Prizasaputri / 960417 – EPD EBIS</t>
  </si>
  <si>
    <t>28_20251017_Tech Radar_Beyond the Price War How AI-Powered Dynamic Pricing is Helping Airlines Soar Above the Competition.pdf</t>
  </si>
  <si>
    <t>Beyond the Price War: How AI-Powered Dynamic Pricing is Helping Airlines Soar Above the Competition</t>
  </si>
  <si>
    <t>Adiguna Triraharjo</t>
  </si>
  <si>
    <t>1. Adiguna Triraharjo / 970007
2. Satria Arief Wicaksono Bakri / 930410</t>
  </si>
  <si>
    <t>Corporate Secretary - Data Protection</t>
  </si>
  <si>
    <t>29_20251017_Tech Radar_Unlocking Telco Data Potential through Homomorphic Encryption Utilization.PDF</t>
  </si>
  <si>
    <t>Unlocking Telco Data Potential through Homomorphic Encryption Utilization</t>
  </si>
  <si>
    <t>Muhammad Bayhaqi Irwansyah</t>
  </si>
  <si>
    <t>1. Albert Agung Tri Hatmaka/730520
2. Agista Rully Saraswati/930431
3. Muhammad Bayhaqi Irwansyah/950154</t>
  </si>
  <si>
    <t>GCT - Product Management</t>
  </si>
  <si>
    <t>30_20251017_Biz Past_Product Governance_ The Catalyst for a Healthier Product Portfolio.pdf</t>
  </si>
  <si>
    <t>Product Governance: The Catalyst for a Healthier Product Portfolio</t>
  </si>
  <si>
    <t>Lidwin Saputra</t>
  </si>
  <si>
    <t>31_20251017_Tech Radar_Artificial Intelligence for Strengthening Strategic Thinking through KPI Frameworks.pdf</t>
  </si>
  <si>
    <t>Artificial Intelligence for Strengthening Strategic Thinking through KPI Frameworks</t>
  </si>
  <si>
    <t>Herjuna Dony AP</t>
  </si>
  <si>
    <t>1. Herjuna Dony AP / 930224
2. Coraima Ajeng H. / 950351
3. Ronny Rahmat H / 720284</t>
  </si>
  <si>
    <t>TCU - SoGTM</t>
  </si>
  <si>
    <t>32_20251017_Tech Radar_AI-Powered Hyper Personalized Learning (PL).pdf</t>
  </si>
  <si>
    <t>AI-Powered Hyper Personalized Learning (PL)</t>
  </si>
  <si>
    <t>Ivan Muhammad Siegfried</t>
  </si>
  <si>
    <t>1. Sri Ponco Kisworo/730589
2. Bagus Facsi Aginsa/910155
3. Ivan Muhammad Siegfried/940505</t>
  </si>
  <si>
    <t>33_20251017_Tech Radar_ScoreDev – AI Based SAST Platform as Potential New Revenue Engine of Telkom.pdf</t>
  </si>
  <si>
    <t>ScoreDev – AI Based SAST Platform as Potential New Revenue Engine of Telkom</t>
  </si>
  <si>
    <t>Siti Rohmah Asad</t>
  </si>
  <si>
    <t>1. Siti Rohmah Asad / 980249
2. Ajeng Hade Rihhadatul
3. Sheila Salsabila</t>
  </si>
  <si>
    <t>TCU - KMDT</t>
  </si>
  <si>
    <t>34_20251017_Tech Radar_Building a Reliable Learning Data Ecosystem_ A Strategic Alignment of LMS and LXP for Corporate Data Integrity.pdf</t>
  </si>
  <si>
    <t>Building a Reliable Learning Data Ecosystem: A Strategic Alignment of LMS and LXP for Corporate Data Integrity</t>
  </si>
  <si>
    <t>Evan Naratama</t>
  </si>
  <si>
    <t>1. Evan Naratama / 930014
2. Fairuz Habibah Ramdhani / 980015
3. Wida Zahra Novalina / 930375</t>
  </si>
  <si>
    <t>GCT</t>
  </si>
  <si>
    <t>35_20251017_Tech Radar_Transforming Telco Competitive Intelligence with Agentic AI.pdf</t>
  </si>
  <si>
    <t>Transforming Telco Competitive Intelligence with Agentic AI</t>
  </si>
  <si>
    <t>1. Richard Alberto/730276
2. Ahmad Zaeni/204644</t>
  </si>
  <si>
    <t>36_20251017_Biz Future_Future-Oriented Leadership Style Mapping for Subsidiaries of Digital Telco Company.pdf</t>
  </si>
  <si>
    <t>Future-Oriented Leadership Style Mapping for Subsidiaries of Digital Telco Company</t>
  </si>
  <si>
    <t>Junda Lutfi Falastian</t>
  </si>
  <si>
    <t>1. NINING SURYANTIKA/790104 
2. MAULINA VIDYANTI/810037
3. OCTA JULIAN ALADIYAH/860153
4. IGO PRAMANDA PUTRA/950123
5. JUNDA LUTFI FALASTIAN/940242</t>
  </si>
  <si>
    <t>TCU - LIRF</t>
  </si>
  <si>
    <t>37_20251017_Biz Past_Telkom VirALS as an Enabler for the Application of Learning Technology at Telkom Corporate University Center.pdf</t>
  </si>
  <si>
    <t>Telkom VirALS as an Enabler for the Application of Learning Technology at Telkom Corporate University Center</t>
  </si>
  <si>
    <t>17/10 (Rudy Harinugroho)</t>
  </si>
  <si>
    <t>Bintang Ramadhan</t>
  </si>
  <si>
    <t>1. Tri Adi Santosa / NIK 740234
2. Bintang Ramadhan / NIK 950162
3. Yunia Mandala Sari / NIK 900076</t>
  </si>
  <si>
    <t>Enterprise Product Development</t>
  </si>
  <si>
    <t>39_20251017_Tech Radar_Shaping the Future of Education in North Maluku - Powered by BigBox AI.pdf</t>
  </si>
  <si>
    <t>Shaping the Future of Education in North Maluku - Powered by BigBox AI</t>
  </si>
  <si>
    <t>1. Gunadi Dwi Hantoro/720254
2. Aldi Wiranata/970037
3. Yudha Indah Prihatini/740131
4. Shinta Devi Lukitasari/870007</t>
  </si>
  <si>
    <t>40_20251017_Tech Past_Fixed-Mobile Convergence in Indonesia_ A Strategic Renewal for a Market at a Crossroads.pdf</t>
  </si>
  <si>
    <t>Fixed-Mobile Convergence in Indonesia: A Strategic Renewal for a Market at a Crossroads</t>
  </si>
  <si>
    <t>Ilham Himawan</t>
  </si>
  <si>
    <t>TREG 5 - Witel Papua Barat</t>
  </si>
  <si>
    <t>41_20251018_Biz Past_Creating Shared Value through Digital Health Ecosystem _ A Case Study of Telkom - Employee Social Activity to Intervention Stunting in Southwest Papua.pdf</t>
  </si>
  <si>
    <t>Creating Shared Value through Digital Health Ecosystem : A Case Study of Telkom - Employee Social Activity to Intervention Stunting in Southwest Papua</t>
  </si>
  <si>
    <t>Kalam Adhiansyah Lutfie</t>
  </si>
  <si>
    <t>1. Kalam Adhiansyah Lutfie / 940071
2. Muhammad Isnain Hartanto / 960039</t>
  </si>
  <si>
    <t>Digital Connectivity Service, Network Strategy &amp; Architecture</t>
  </si>
  <si>
    <t>42_20251018_Tech Radar_Autonomous Networks for Infrastructure Assurance.pdf</t>
  </si>
  <si>
    <t>Autonomous Networks for Infrastructure Assurance</t>
  </si>
  <si>
    <t>Indra Prasojo</t>
  </si>
  <si>
    <t>1. Indra Prasojo/20010030
2. Detriana Margita Sari/840138
3. Nicky Satrio Sugiharto/890088
4. Syifa Nurul Fadhillah/980208</t>
  </si>
  <si>
    <t>Global Strategic Partnership</t>
  </si>
  <si>
    <t>43_20251018_Biz Future_How Global Strategic Partnership Drives OpCo Non-Connectivity Revenue Growth.pdf</t>
  </si>
  <si>
    <t>How Global Strategic Partnership Drives OpCo Non-Connectivity Revenue Growth</t>
  </si>
  <si>
    <t>1. Detriana Margita Sari/840138
2. Indra Prasojo/20010030
3. Nicky Satrio Sugiharto/890088
4. Syifa Nurul Fadhillah/980208</t>
  </si>
  <si>
    <t>44_20251018_Biz Future_Redefining Reciprocal Business Partnership_ How Telkom Can Unlock Mutual Value Creation with Technology Partners.pdf</t>
  </si>
  <si>
    <t>Redefining Reciprocal Business Partnership: How Telkom Can Unlock Mutual Value Creation with Technology Partners</t>
  </si>
  <si>
    <t>Muhammad Faza ‘Izzaturrahman Nugroho</t>
  </si>
  <si>
    <t>Anak Perusahaan – Telkom Infrastruktur Indonesia - District Papua</t>
  </si>
  <si>
    <t>45_20251018_Tech Radar_AI:ML and Automation for Backend Operations in Telkom’s Access Networks.pdf</t>
  </si>
  <si>
    <t>AI/ML and Automation for Backend Operations in Telkom’s Access Networks</t>
  </si>
  <si>
    <t>Aldafi Salsabilah</t>
  </si>
  <si>
    <t>Shared Service &amp; General Support Witel Sumbar Jambi</t>
  </si>
  <si>
    <t>46_20251018_Biz Past_Cash is King, but King Needs The Whole Kingdom To Thrive.pdf</t>
  </si>
  <si>
    <t>Cash is King, but King Needs The Whole Kingdom To Thrive</t>
  </si>
  <si>
    <t>Furi Diah Ayu Hapsari</t>
  </si>
  <si>
    <t xml:space="preserve">1. Furi Diah Ayu Hapsari 900054 
2. Agvi Ramadhan Kurniawan 940212 </t>
  </si>
  <si>
    <t>47_20251018_Biz Future_Navigating the Blue Ocean_ How Telkom Indonesia Can Swim in the Emerging Space Economy.pdf</t>
  </si>
  <si>
    <t>Navigating the Blue Ocean: How Telkom Indonesia Can Swim in the Emerging Space Economy</t>
  </si>
  <si>
    <t>Rahma Yulia Prastiwi</t>
  </si>
  <si>
    <t>1. Anas Teguh Syahadat (880016)
2. Rahma Yulia Prastiwi (950213)
3. Rahmah Shabrina (950190)
4. Sophia Khana (930401)</t>
  </si>
  <si>
    <t>Telkom Regional 3 – Unit Regional SME Services</t>
  </si>
  <si>
    <t>48_20251018_Biz Past_Unified Marketing Technology Stack in Account-Based Management for Strengthening Telkom B2B Digital Ecosystem.pdf</t>
  </si>
  <si>
    <t>Unified Marketing Technology Stack in Account-Based Management for Strengthening Telkom B2B Digital Ecosystem</t>
  </si>
  <si>
    <t>Fernanda Pandu Saputra</t>
  </si>
  <si>
    <t>CFU Wholesale/Intl</t>
  </si>
  <si>
    <t>Wholesale Service Division</t>
  </si>
  <si>
    <t>49_20251018_Biz Future_Redesigning Telkom’s Innovation Process_ Ambidexterity for Improving Today’s Product and Incubating Tomorrow’s Breakthrough.pdf</t>
  </si>
  <si>
    <t>Redesigning Telkom’s Innovation Process: Ambidexterity for Improving Today’s Product and Incubating Tomorrow’s Breakthrough</t>
  </si>
  <si>
    <t>Nicky Satrio Sugiharto</t>
  </si>
  <si>
    <t>1. Detriana Margita Sari/840138
2. Nicky Satrio Sugiharto/890088
3. Syifa Nurul Fadhillah/980208
4. Indra Prasojo/20010030</t>
  </si>
  <si>
    <t>50_20251018_Biz Past_Empowering Telkom to Pave the Way for Indonesia’s Digital Future- Telkom – Microsoft Strategic Partnership.pdf</t>
  </si>
  <si>
    <t>Empowering Telkom to Pave the Way for Indonesia’s Digital Future- Telkom – Microsoft Strategic Partnership</t>
  </si>
  <si>
    <t>Dindin Zaenudin</t>
  </si>
  <si>
    <t>1. Dindin Zaenudin / 920320
2. Fauzan Novaldy Pratama
3. Herjuna Dony AP / 930224</t>
  </si>
  <si>
    <t>People Analytics &amp; HC Performance (HCIAP) - SoGTM - TCU</t>
  </si>
  <si>
    <t>51_20251018_Biz Past_AI-Data-Driven Talent Placement Fit and Development.pdf</t>
  </si>
  <si>
    <t>AI-Data-Driven Talent Placement Fit and Development</t>
  </si>
  <si>
    <t>Stella Nadya Arvita</t>
  </si>
  <si>
    <t>1. Stella Nadya Arvita (960066)
2. Pratiwi Sumiar (840188)</t>
  </si>
  <si>
    <t>52_20251018_Biz Past_When Strategy Meets the Floor_ Lessons from a Division-Level Implementation.pdf</t>
  </si>
  <si>
    <t>When Strategy Meets the Floor: Lessons from a Division-Level Implementation</t>
  </si>
  <si>
    <t>Ledy Caroline</t>
  </si>
  <si>
    <t>Witel Sumbagsel - Telkom Regional 1 Sumatera</t>
  </si>
  <si>
    <t>53_20251018_Biz Future_Internet Reseller Practices_ Business Necessity or Threat to Personal Data Protection_.pdf</t>
  </si>
  <si>
    <t>Internet Reseller Practices: Business Necessity or Threat to Personal Data Protection?</t>
  </si>
  <si>
    <t>Martini</t>
  </si>
  <si>
    <t>1. Martini / NIK 730251
2. Muhammad Chayrudin Noer / 790083</t>
  </si>
  <si>
    <t>54_20251018_Biz Past_Between Compliance and Delivery_ The Radio IP Installation Dilemma at PT. X.pdf</t>
  </si>
  <si>
    <t>Between Compliance and Delivery: The Radio IP Installation Dilemma at PT. X</t>
  </si>
  <si>
    <t>Indriani Rezki Pratiwi</t>
  </si>
  <si>
    <t>Enterprise Performance &amp; Strategy</t>
  </si>
  <si>
    <t>55_20251018_Biz Past_ICT Solution for Border Security to Support National Sovereignty.pdf</t>
  </si>
  <si>
    <t>ICT Solution for Border Security to Support National Sovereignty</t>
  </si>
  <si>
    <t>56_20251018_Biz Future_Augmented Reality as Software as Service (Saas) in Fashion Industry as New Product Innovation for Telkom.pdf</t>
  </si>
  <si>
    <t>Augmented Reality as Software as Service (Saas) in Fashion Industry as New Product Innovation for Telkom</t>
  </si>
  <si>
    <t>1. Agnesia Candra Sulyani / NIK 730237
2. Nurwulansari / NIK 730449
3. Pretty Siska Budhiyati/ 910256
4. Yusuf Hendriarto/ 730499</t>
  </si>
  <si>
    <t>57_20251018_Biz Past_Navigating Licensing Obligations in Network Infrastructure_ Legal Insights from PT. XYZ.pdf</t>
  </si>
  <si>
    <t>Navigating Licensing Obligations in Network Infrastructure: Legal Insights from PT. XYZ</t>
  </si>
  <si>
    <t>Aisyah</t>
  </si>
  <si>
    <t>Subdit Synergy</t>
  </si>
  <si>
    <t>58_20251018_Biz Future_Ecosystem Orchestration for MSME Empowerment_ Transforming Telkom Indonesia’s PaDi UMKM into a Sustainable Digital Ecosystem.pdf</t>
  </si>
  <si>
    <t>Ecosystem Orchestration for MSME Empowerment: Transforming Telkom Indonesia’s PaDi UMKM into a Sustainable Digital Ecosystem</t>
  </si>
  <si>
    <t>Ryan Vamondo</t>
  </si>
  <si>
    <t>Integrated Portfolio Management</t>
  </si>
  <si>
    <t>59_20251018_Biz Past_General Motors’ Default and Its Probability Estimation.pdf</t>
  </si>
  <si>
    <t>General Motors’ Default and Its Probability Estimation</t>
  </si>
  <si>
    <t>Dyah Diwasasri Ratnaningtyas</t>
  </si>
  <si>
    <t>Sri Wibowo Herlambang / 730329, Nugraha Hadi Wibawa / 860066, Dyah Diwasasri Ratnaningtyas / 910156</t>
  </si>
  <si>
    <t>TCU - XMan</t>
  </si>
  <si>
    <t>60_20251018_Biz Future_Experience-AI_ AI-Based Expert Recommendation for Telkom CorpU.pdf</t>
  </si>
  <si>
    <t>Experience-AI: AI-Based Expert Recommendation for Telkom CorpU</t>
  </si>
  <si>
    <t>Anita Dwinata Lubis</t>
  </si>
  <si>
    <t>Anita Dwinata Lubis / 940370 [HCSP]
Himawan Adi Prakosa / 940039 [DBT]
Rezki Aditian / 930148 [HCIAP]</t>
  </si>
  <si>
    <t>HCM &amp; DBT</t>
  </si>
  <si>
    <t>61_20251018_Tech Radar_Reskilling or Upskilling_ AI-Assisted Competency Assessment to Drive Employee’s Individual Development Journey.pdf</t>
  </si>
  <si>
    <t>Reskilling or Upskilling: AI-Assisted Competency Assessment to Drive Employee’s Individual Development Journey</t>
  </si>
  <si>
    <t>Ikhwan Reza</t>
  </si>
  <si>
    <t>1. Ikhwan Reza / 930382
2. Muhammad Adika Maharditya / 940268</t>
  </si>
  <si>
    <t>Unit: Human Capital Strategic Partner | Managed Service Quality - DWS
Direktorat: Directorate Human Capital | Directorate Wholesale &amp; International Service</t>
  </si>
  <si>
    <t>62_20251018_Biz Past_A System Dynamics Approach to Analyze HR Policies Relationships to Revenue, Employee Expenses, and Productivity at Telkom Indonesia.pdf</t>
  </si>
  <si>
    <t>A System Dynamics Approach to Analyze HR Policies Relationships to Revenue, Employee Expenses, and Productivity at Telkom Indonesia</t>
  </si>
  <si>
    <t>Putri Chairina</t>
  </si>
  <si>
    <t>Solution, Delivery, and Assurance</t>
  </si>
  <si>
    <t>63_20251018_Biz Future_The Intelligence Dividend _ How to Championing AI to Achieve Market Leadership and Sustained Innovation.pdf</t>
  </si>
  <si>
    <t>The Intelligence Dividend : How to Championing AI to Achieve Market Leadership and Sustained Innovation</t>
  </si>
  <si>
    <t>Business Development &amp; Operation - Divisi SOE Service</t>
  </si>
  <si>
    <t>64_20251018_Biz Future_B2B Greenlift_ Winning B2B by Leveraging Sustainability as Competitive Advantage.pdf</t>
  </si>
  <si>
    <t>B2B Greenlift: Winning B2B by Leveraging Sustainability as Competitive Advantage</t>
  </si>
  <si>
    <t>Daniel David Hartama Sitompul</t>
  </si>
  <si>
    <t>Rafif Taruna Ramadhan / 950336
Kholifah Nur Anggraini / 980076
Daniel David Hartama Sitompul / 960275</t>
  </si>
  <si>
    <t>Witel Bali – Telkom Regional 3</t>
  </si>
  <si>
    <t>65_20251018_Tech Radar_AI-Powered Voice-to-Text System for Medical Efficiency.pdf</t>
  </si>
  <si>
    <t>AI-Powered Voice-to-Text System for Medical Efficiency</t>
  </si>
  <si>
    <t>66_20251018_Biz Future_School 360_ “A Unified Digital Transformation for Education”.pdf</t>
  </si>
  <si>
    <t>School 360: “A Unified Digital Transformation for Education”</t>
  </si>
  <si>
    <t>Reymon Agra Medika / 950463 ; Miftachul Umam / 920133 ; Gde Adhitya Prabhawa / 880072</t>
  </si>
  <si>
    <t>Regional Large Enterprise Support</t>
  </si>
  <si>
    <t>67_20251018_Tech Radar_Enhancing Operational Safety in Oil &amp; Gas Production_ An AI-Driven IoT Surveillance System.pdf</t>
  </si>
  <si>
    <t>Enhancing Operational Safety in Oil &amp; Gas Production: An AI-Driven IoT Surveillance System</t>
  </si>
  <si>
    <t>Fariz Fadhillah</t>
  </si>
  <si>
    <t>Global Strategic Partnership &amp; Synergy</t>
  </si>
  <si>
    <t>68_20251018_Tech Radar_Empowering Telkom Indonesia’s Digital Infrastructure through Enterprise-Scale Digital Twin Integration.pdf</t>
  </si>
  <si>
    <t>Empowering Telkom Indonesia’s Digital Infrastructure through Enterprise-Scale Digital Twin Integration</t>
  </si>
  <si>
    <t>Muhammad Aulia Firmansyah</t>
  </si>
  <si>
    <t>Tribe Cybersecurity, Divisi Digital Connectivity Services</t>
  </si>
  <si>
    <t>69_20251018_Biz Future_Integrating Cybersecurity into Connectivity Services for Unfair Competitive Advantage.pdf</t>
  </si>
  <si>
    <t>Integrating Cybersecurity into Connectivity Services for Unfair Competitive Advantage</t>
  </si>
  <si>
    <t>Syifa Nurul Fadillah</t>
  </si>
  <si>
    <t xml:space="preserve">Syifa Nurul Fadillah/980208 
Detriana Margita Sari 840138 
Nicky Satrio Sugiharto 890088 
Indra Prasojo 200010030 </t>
  </si>
  <si>
    <t xml:space="preserve">Global Strategic Partnership Lead 3 Subdit GSP </t>
  </si>
  <si>
    <t>70_20251018_Biz Past_Telkom Reborn_ Pioneering the AI Frontier to Digitize Indonesia Through Strategic Partnership with Global Tech Giant.pdf</t>
  </si>
  <si>
    <t>Telkom Reborn: Pioneering the AI Frontier to Digitize Indonesia Through Strategic Partnership with Global Tech Giant</t>
  </si>
  <si>
    <t>Whildan Pakartipangi</t>
  </si>
  <si>
    <t>Liza MS (760049)
Whildan P (930227)
Faiza Nurin K (20030001)</t>
  </si>
  <si>
    <t>Sub Dep Sustainability
Group of Sustainability &amp; Corporate Communication</t>
  </si>
  <si>
    <t>71_20251018_Biz Future_Putting a Price on the Invisible_ How Carbon Shadow Pricing Can Drive Efficiency and Decarbonization at Telkom Indonesia.pdf</t>
  </si>
  <si>
    <t>Putting a Price on the Invisible: How Carbon Shadow Pricing Can Drive Efficiency and Decarbonization at Telkom Indonesia</t>
  </si>
  <si>
    <t>Muhammad Arga Ghifari</t>
  </si>
  <si>
    <t xml:space="preserve">Muhammad Arga Ghifari 990176 
Alifah Nurfaizah 211398 
Supervisor Ervia Tissyaraksita Devi 720077 Sukma Nandini 890029 </t>
  </si>
  <si>
    <t>Subsidiary Healthiness &amp; Synergy unit business parenting &amp; Risk management</t>
  </si>
  <si>
    <t>72_20251018_Biz Future_Integrated One Gate System for E2E Procure to Paid.pdf</t>
  </si>
  <si>
    <t>Integrated One Gate System for E2E Procure to Paid</t>
  </si>
  <si>
    <t>Megan Graciela Nauli</t>
  </si>
  <si>
    <t>Proyek Bisnis Infraco</t>
  </si>
  <si>
    <t>73_20251018_Tech Radar_Toward a Unified Cloud-Native Network-as-a-Service (NaaS) Platform for Telkom Group’s Digital Ecosystem Enabler.pdf</t>
  </si>
  <si>
    <t>Toward a Unified Cloud-Native Network-as-a-Service (NaaS) Platform for Telkom Group’s Digital Ecosystem Enabler</t>
  </si>
  <si>
    <t>HCM</t>
  </si>
  <si>
    <t>EBIS</t>
  </si>
  <si>
    <t>Network</t>
  </si>
  <si>
    <t>SBDP</t>
  </si>
  <si>
    <t>CEO Office</t>
  </si>
  <si>
    <t>Wholesale/intl</t>
  </si>
  <si>
    <t xml:space="preserve">Start 08:00 </t>
  </si>
  <si>
    <t>OPTION 1a (start at 08:00):
Keynote speaker in day 1 only
Workshop (90') not in paralel with paper presentation</t>
  </si>
  <si>
    <t>Total paper presenter: 110 presenters</t>
  </si>
  <si>
    <t>OPTION 2a (starts at 08:00):
Keynote speaker in day 1 &amp; 2
Workshop (135') paralel with paper presentation</t>
  </si>
  <si>
    <t>Total paper presenter: 120 presenters</t>
  </si>
  <si>
    <t>OPTION 3a (starts at 08:00):
2 Keynote speaker in day 1 + 1 keynote Speaker in day 2
Workshop (135') in paralel with paper presentation</t>
  </si>
  <si>
    <t>OPTION 4a (starts at 08:00):
2 Keynote speaker in day 1 + 2 keynote Speaker in day 2
Workshop (135') in paralel with paper presentation</t>
  </si>
  <si>
    <t>Day 1</t>
  </si>
  <si>
    <t>Lokasi</t>
  </si>
  <si>
    <t>Harmonize 1</t>
  </si>
  <si>
    <t>Harmonize 2</t>
  </si>
  <si>
    <t>Harmonize 3</t>
  </si>
  <si>
    <t>Harmonize 4</t>
  </si>
  <si>
    <t>ToA</t>
  </si>
  <si>
    <t>Cacuk</t>
  </si>
  <si>
    <t>Room 1</t>
  </si>
  <si>
    <t>Room 2</t>
  </si>
  <si>
    <t>Room 3</t>
  </si>
  <si>
    <t>Room 4</t>
  </si>
  <si>
    <t>Room 5</t>
  </si>
  <si>
    <t>Room 6</t>
  </si>
  <si>
    <t>R.108 (Gd. J)</t>
  </si>
  <si>
    <t>Waktu</t>
  </si>
  <si>
    <t>Durasi 
(min)</t>
  </si>
  <si>
    <t>Agenda</t>
  </si>
  <si>
    <t>Registration &amp; Welcome Coffee</t>
  </si>
  <si>
    <t>Opening Ceremony (Welcome Remark)</t>
  </si>
  <si>
    <t>Opening Speech (SGM Telkom CorpU)</t>
  </si>
  <si>
    <t>Global Research Ecosystem Introduction</t>
  </si>
  <si>
    <t>Group Photo</t>
  </si>
  <si>
    <t>Keynote Speech 1</t>
  </si>
  <si>
    <t>Keynote Speech 2</t>
  </si>
  <si>
    <t>Panel Discussion 1</t>
  </si>
  <si>
    <t>Lunch &amp; Prayer Break</t>
  </si>
  <si>
    <t>Paralel Session 1: Paper Presentation 
(each room 8 presenters (total 40 presenters)</t>
  </si>
  <si>
    <t>Workshop</t>
  </si>
  <si>
    <r>
      <rPr>
        <rFont val="Arial"/>
        <color theme="1"/>
      </rPr>
      <t xml:space="preserve">Paralel Session 1: Paper Presentation (total 40 presenters)
</t>
    </r>
    <r>
      <rPr>
        <rFont val="Arial"/>
        <i/>
        <color theme="1"/>
      </rPr>
      <t>each room 8 presenters (10' present, 5' Q&amp;A)</t>
    </r>
  </si>
  <si>
    <t>Coffee &amp; prayer break</t>
  </si>
  <si>
    <r>
      <rPr>
        <rFont val="Arial"/>
        <color theme="1"/>
      </rPr>
      <t xml:space="preserve">Paralel Session 1: Paper Presentation (total 40 presenters)
</t>
    </r>
    <r>
      <rPr>
        <rFont val="Arial"/>
        <i/>
        <color theme="1"/>
      </rPr>
      <t>each room 8 presenters (10' present, 5' Q&amp;A)</t>
    </r>
  </si>
  <si>
    <r>
      <rPr>
        <rFont val="Arial"/>
        <color theme="1"/>
      </rPr>
      <t xml:space="preserve">Paralel Session 1: Paper Presentation (total 40 presenters)
</t>
    </r>
    <r>
      <rPr>
        <rFont val="Arial"/>
        <i/>
        <color theme="1"/>
      </rPr>
      <t>each room 8 presenters (10' present, 5' Q&amp;A)</t>
    </r>
  </si>
  <si>
    <t>Workshop 1
(90')</t>
  </si>
  <si>
    <t>Scientific Paper Presentation</t>
  </si>
  <si>
    <t>Paralel Session 2: Paper Presentation 
(each room 4 presenters (total 20 presenters)</t>
  </si>
  <si>
    <r>
      <rPr>
        <rFont val="Arial"/>
        <color theme="1"/>
      </rPr>
      <t xml:space="preserve">Paralel Session 2: Paper Presentation (total 20 presenters)
</t>
    </r>
    <r>
      <rPr>
        <rFont val="Arial"/>
        <i/>
        <color theme="1"/>
      </rPr>
      <t>each room 4 presenters (10' present, 5' Q&amp;A)</t>
    </r>
  </si>
  <si>
    <t>Moving time to ToW</t>
  </si>
  <si>
    <r>
      <rPr>
        <rFont val="Arial"/>
        <color theme="1"/>
      </rPr>
      <t xml:space="preserve">Paralel Session 2: Paper Presentation (total 20 presenters)
</t>
    </r>
    <r>
      <rPr>
        <rFont val="Arial"/>
        <i/>
        <color theme="1"/>
      </rPr>
      <t>each room 4 presenters (10' present, 5' Q&amp;A)</t>
    </r>
  </si>
  <si>
    <r>
      <rPr>
        <rFont val="Arial"/>
        <color theme="1"/>
      </rPr>
      <t xml:space="preserve">Paralel Session 2: Paper Presentation (total 20 presenters)
</t>
    </r>
    <r>
      <rPr>
        <rFont val="Arial"/>
        <i/>
        <color theme="1"/>
      </rPr>
      <t>each room 4 presenters (10' present, 5' Q&amp;A)</t>
    </r>
  </si>
  <si>
    <t>Awarding Ceremony</t>
  </si>
  <si>
    <t>Wrap-up &amp; Announcement</t>
  </si>
  <si>
    <t>Closing Remark Day 1</t>
  </si>
  <si>
    <t>Day 2</t>
  </si>
  <si>
    <t>Moving time to paper presentation location</t>
  </si>
  <si>
    <t>Keynote Speech 3</t>
  </si>
  <si>
    <r>
      <rPr>
        <rFont val="Arial"/>
        <color theme="1"/>
      </rPr>
      <t xml:space="preserve">Paralel Session 3: Paper Presentation (total 25 presenters)
</t>
    </r>
    <r>
      <rPr>
        <rFont val="Arial"/>
        <i/>
        <color theme="1"/>
      </rPr>
      <t>each room 5 presenters (10' present, 5' Q&amp;A)</t>
    </r>
  </si>
  <si>
    <t>Panel Discussion 2</t>
  </si>
  <si>
    <t>Keynote Speech 4</t>
  </si>
  <si>
    <t>Lunch &amp; Friday prayer break</t>
  </si>
  <si>
    <r>
      <rPr>
        <rFont val="Arial"/>
        <color theme="1"/>
      </rPr>
      <t xml:space="preserve">Paralel Session 4: Paper Presentation (total 25 presenters)
</t>
    </r>
    <r>
      <rPr>
        <rFont val="Arial"/>
        <i/>
        <color theme="1"/>
      </rPr>
      <t>each room 5 presenters (10' present, 5' Q&amp;A)</t>
    </r>
  </si>
  <si>
    <r>
      <rPr>
        <rFont val="Arial"/>
        <color theme="1"/>
      </rPr>
      <t xml:space="preserve">Paralel Session 3: Paper Presentation (total 20 presenters)
</t>
    </r>
    <r>
      <rPr>
        <rFont val="Arial"/>
        <i/>
        <color theme="1"/>
      </rPr>
      <t>each room 4 presenters (10' present, 5' Q&amp;A)</t>
    </r>
  </si>
  <si>
    <r>
      <rPr>
        <rFont val="Arial"/>
        <color theme="1"/>
      </rPr>
      <t xml:space="preserve">Paralel Session 3: Paper Presentation (total 20 presenters)
</t>
    </r>
    <r>
      <rPr>
        <rFont val="Arial"/>
        <i/>
        <color theme="1"/>
      </rPr>
      <t>each room 4 presenters (10' present, 5' Q&amp;A)</t>
    </r>
  </si>
  <si>
    <t>Coffee Break, Prayer Break &amp; Score Recapitulation</t>
  </si>
  <si>
    <r>
      <rPr>
        <rFont val="Arial"/>
        <color theme="1"/>
      </rPr>
      <t xml:space="preserve">Paralel Session 3: Paper Presentation (total 20 presenters)
</t>
    </r>
    <r>
      <rPr>
        <rFont val="Arial"/>
        <i/>
        <color theme="1"/>
      </rPr>
      <t>each room 4 presenters (10' present, 5' Q&amp;A)</t>
    </r>
  </si>
  <si>
    <t>Awarding Ceremony, Group Photo &amp; Farewell</t>
  </si>
  <si>
    <r>
      <rPr>
        <rFont val="Arial"/>
        <color theme="1"/>
      </rPr>
      <t xml:space="preserve">Paralel Session 4: Paper Presentation (total 40 presenters)
</t>
    </r>
    <r>
      <rPr>
        <rFont val="Arial"/>
        <i/>
        <color theme="1"/>
      </rPr>
      <t>each room 8 presenters (10' present, 5' Q&amp;A)</t>
    </r>
  </si>
  <si>
    <r>
      <rPr>
        <rFont val="Arial"/>
        <color theme="1"/>
      </rPr>
      <t xml:space="preserve">Paralel Session 4: Paper Presentation (total 40 presenters)
</t>
    </r>
    <r>
      <rPr>
        <rFont val="Arial"/>
        <i/>
        <color theme="1"/>
      </rPr>
      <t>each room 8 presenters (10' present, 5' Q&amp;A)</t>
    </r>
  </si>
  <si>
    <t>Closing Speech Day 2</t>
  </si>
  <si>
    <t>Coffee break, prayer break, &amp; Score Recapitulation
moving to ToW</t>
  </si>
  <si>
    <r>
      <rPr>
        <rFont val="Arial"/>
        <color theme="1"/>
      </rPr>
      <t xml:space="preserve">Paralel Session 4: Paper Presentation (total 40 presenters)
</t>
    </r>
    <r>
      <rPr>
        <rFont val="Arial"/>
        <i/>
        <color theme="1"/>
      </rPr>
      <t>each room 8 presenters (10' present, 5' Q&amp;A)</t>
    </r>
  </si>
  <si>
    <t>Workshop 2
(90')</t>
  </si>
  <si>
    <t>Appl. Case Writ Presentation</t>
  </si>
  <si>
    <t>All-day Event (Day 1 &amp; 2)</t>
  </si>
  <si>
    <t>Poster Exhibition</t>
  </si>
  <si>
    <t>Product Showcase</t>
  </si>
  <si>
    <t xml:space="preserve">Start 07:00 </t>
  </si>
  <si>
    <t>OPTION 1b (start at 07:00):
Keynote speaker in day 1 only
Workshop (120') not in paralel with paper presentation</t>
  </si>
  <si>
    <t>OPTION 2b (starts at 07:00):
Keynote speaker in day 1 &amp; 2
Workshop (135') paralel with paper presentation</t>
  </si>
  <si>
    <t>Total paper presenter: 130 presenters</t>
  </si>
  <si>
    <t>OPTION 3b (starts at 07:00):
2 Keynote speaker in day 1 + 1 keynote Speaker in day 2
Workshop (135') in paralel with paper presentation</t>
  </si>
  <si>
    <t>OPTION 4b (starts at 07:00):
2 Keynote speaker in day 1 + 1 keynote Speaker in day 2
Workshop (135') in paralel with paper presentation</t>
  </si>
  <si>
    <t>Total paper presenter: 120 presenters
Total scientific poster presenter: 12 presenters
Total applied case writing presenter: 12 presenters</t>
  </si>
  <si>
    <t>Coffee break, moving time to paper presentation location</t>
  </si>
  <si>
    <r>
      <rPr>
        <rFont val="Arial"/>
        <color theme="1"/>
      </rPr>
      <t xml:space="preserve">Paralel Session 1: Paper Presentation (total 20 presenters)
</t>
    </r>
    <r>
      <rPr>
        <rFont val="Arial"/>
        <i/>
        <color theme="1"/>
      </rPr>
      <t>each room 4 presenters (10' present, 5' Q&amp;A)</t>
    </r>
  </si>
  <si>
    <r>
      <rPr>
        <rFont val="Arial"/>
        <color theme="1"/>
      </rPr>
      <t xml:space="preserve">Paralel Session 1: Paper Presentation (total 20 presenters)
</t>
    </r>
    <r>
      <rPr>
        <rFont val="Arial"/>
        <i/>
        <color theme="1"/>
      </rPr>
      <t>each room 4 presenters (10' present, 5' Q&amp;A)</t>
    </r>
  </si>
  <si>
    <r>
      <rPr>
        <rFont val="Arial"/>
        <color theme="1"/>
      </rPr>
      <t xml:space="preserve">Paralel Session 1: Paper Presentation (total 20 presenters)
</t>
    </r>
    <r>
      <rPr>
        <rFont val="Arial"/>
        <i/>
        <color theme="1"/>
      </rPr>
      <t>each room 4 presenters (10' present, 5' Q&amp;A)</t>
    </r>
  </si>
  <si>
    <r>
      <rPr>
        <rFont val="Arial"/>
        <color theme="1"/>
      </rPr>
      <t xml:space="preserve">Paralel Session 1: Paper Presentation (total 20 presenters)
</t>
    </r>
    <r>
      <rPr>
        <rFont val="Arial"/>
        <i/>
        <color theme="1"/>
      </rPr>
      <t>each room 4 presenters (10' present, 5' Q&amp;A)</t>
    </r>
  </si>
  <si>
    <t>Workshop 1
(75')</t>
  </si>
  <si>
    <t>Paralel Session 2: Paper Presentation 
(each room 8 presenters (total 40 presenters)</t>
  </si>
  <si>
    <r>
      <rPr>
        <rFont val="Arial"/>
        <color theme="1"/>
      </rPr>
      <t xml:space="preserve">Paralel Session 2: Paper Presentation (total 40 presenters)
</t>
    </r>
    <r>
      <rPr>
        <rFont val="Arial"/>
        <i/>
        <color theme="1"/>
      </rPr>
      <t>each room 8 presenters (10' present, 5' Q&amp;A)</t>
    </r>
  </si>
  <si>
    <r>
      <rPr>
        <rFont val="Arial"/>
        <color theme="1"/>
      </rPr>
      <t xml:space="preserve">Paralel Session 2: Paper Presentation (total 40 presenters)
</t>
    </r>
    <r>
      <rPr>
        <rFont val="Arial"/>
        <i/>
        <color theme="1"/>
      </rPr>
      <t>each room 8 presenters (10' present, 5' Q&amp;A)</t>
    </r>
  </si>
  <si>
    <r>
      <rPr>
        <rFont val="Arial"/>
        <color theme="1"/>
      </rPr>
      <t xml:space="preserve">Paralel Session 2: Paper Presentation (total 40 presenters)
</t>
    </r>
    <r>
      <rPr>
        <rFont val="Arial"/>
        <i/>
        <color theme="1"/>
      </rPr>
      <t>each room 8 presenters (10' present, 5' Q&amp;A)</t>
    </r>
  </si>
  <si>
    <r>
      <rPr>
        <rFont val="Arial"/>
        <color theme="1"/>
      </rPr>
      <t xml:space="preserve">Paralel Session 3: Paper Presentation (total 25 presenters)
</t>
    </r>
    <r>
      <rPr>
        <rFont val="Arial"/>
        <i/>
        <color theme="1"/>
      </rPr>
      <t>each room 5 presenters (10' present, 5' Q&amp;A)</t>
    </r>
  </si>
  <si>
    <r>
      <rPr>
        <rFont val="Arial"/>
        <color theme="1"/>
      </rPr>
      <t xml:space="preserve">Paralel Session 4: Paper Presentation (total 25 presenters)
</t>
    </r>
    <r>
      <rPr>
        <rFont val="Arial"/>
        <i/>
        <color theme="1"/>
      </rPr>
      <t>each room 5 presenters (10' present, 5' Q&amp;A)</t>
    </r>
  </si>
  <si>
    <r>
      <rPr>
        <rFont val="Arial"/>
        <color theme="1"/>
      </rPr>
      <t xml:space="preserve">Paralel Session 4: Paper Presentation (total 30 presenters)
</t>
    </r>
    <r>
      <rPr>
        <rFont val="Arial"/>
        <i/>
        <color theme="1"/>
      </rPr>
      <t>each room 6 presenters (10' present, 5' Q&amp;A)</t>
    </r>
  </si>
  <si>
    <r>
      <rPr>
        <rFont val="Arial"/>
        <color theme="1"/>
      </rPr>
      <t xml:space="preserve">Paralel Session 3: Paper Presentation (total 30 presenters)
</t>
    </r>
    <r>
      <rPr>
        <rFont val="Arial"/>
        <i/>
        <color theme="1"/>
      </rPr>
      <t>each room 6 presenters (10' present, 5' Q&amp;A)</t>
    </r>
  </si>
  <si>
    <r>
      <rPr>
        <rFont val="Arial"/>
        <color theme="1"/>
      </rPr>
      <t xml:space="preserve">Paralel Session 3: Paper Presentation (total 20 presenters)
</t>
    </r>
    <r>
      <rPr>
        <rFont val="Arial"/>
        <i/>
        <color theme="1"/>
      </rPr>
      <t>each room 4 presenters (10' present, 5' Q&amp;A)</t>
    </r>
  </si>
  <si>
    <t>Workshop 3
(75')</t>
  </si>
  <si>
    <r>
      <rPr>
        <rFont val="Arial"/>
        <color theme="1"/>
      </rPr>
      <t xml:space="preserve">Paralel Session 5: Paper Presentation (total 40 presenters)
</t>
    </r>
    <r>
      <rPr>
        <rFont val="Arial"/>
        <i/>
        <color theme="1"/>
      </rPr>
      <t>each room 8 presenters (10' present, 5' Q&amp;A)</t>
    </r>
  </si>
  <si>
    <r>
      <rPr>
        <rFont val="Arial"/>
        <color theme="1"/>
      </rPr>
      <t xml:space="preserve">Paralel Session 4: Paper Presentation (total 40 presenters)
</t>
    </r>
    <r>
      <rPr>
        <rFont val="Arial"/>
        <i/>
        <color theme="1"/>
      </rPr>
      <t>each room 8 presenters (10' present, 5' Q&amp;A)</t>
    </r>
  </si>
  <si>
    <r>
      <rPr>
        <rFont val="Arial"/>
        <color theme="1"/>
      </rPr>
      <t xml:space="preserve">Paralel Session 4: Paper Presentation (total 40 presenters)
</t>
    </r>
    <r>
      <rPr>
        <rFont val="Arial"/>
        <i/>
        <color theme="1"/>
      </rPr>
      <t>each room 8 presenters (10' present, 5' Q&amp;A)</t>
    </r>
  </si>
  <si>
    <t>Workshop 4
(90')</t>
  </si>
  <si>
    <t>Telkom Tech &amp; Biz Radar</t>
  </si>
  <si>
    <r>
      <rPr>
        <rFont val="Arial"/>
        <b/>
        <color theme="1"/>
        <sz val="12.0"/>
      </rPr>
      <t xml:space="preserve">Telkom Tech &amp; Biz Radar: Case Study Writing Workshop
</t>
    </r>
    <r>
      <rPr>
        <rFont val="Arial"/>
        <b/>
        <color theme="1"/>
      </rPr>
      <t>Jumat, 19 September 2025</t>
    </r>
  </si>
  <si>
    <t>Link materi &amp; aset digital:</t>
  </si>
  <si>
    <t>Online (Zoom MDL)</t>
  </si>
  <si>
    <t>Aset digital yang digunakan</t>
  </si>
  <si>
    <t>Catatan</t>
  </si>
  <si>
    <t>Zoom start, panitia mulai join</t>
  </si>
  <si>
    <t>MC voice over, remind VBG, username, peserta mute, acara mulai jam berapa</t>
  </si>
  <si>
    <t>https://drive.google.com/file/d/10C5t8cFONhhCGeFjKMxClCRdWcOxhuXn/view</t>
  </si>
  <si>
    <t>Bumper MC</t>
  </si>
  <si>
    <t>Bumper MC &amp; Moderator - Kak Annisa.aep.mp4</t>
  </si>
  <si>
    <t>MC opening (RoG, rundown, doa)</t>
  </si>
  <si>
    <t>Backsound Looping</t>
  </si>
  <si>
    <t>Backsound di-play sampai sebelum doa</t>
  </si>
  <si>
    <t>Foto bersama</t>
  </si>
  <si>
    <t>screenshot by VLIC</t>
  </si>
  <si>
    <t>Bridging ke opening speech &amp; intro to ICRES &amp; ISCLO</t>
  </si>
  <si>
    <t>shoot to MC</t>
  </si>
  <si>
    <r>
      <rPr>
        <rFont val="Arial"/>
        <b/>
        <color theme="1"/>
      </rPr>
      <t>MAIN CONTENT 1:</t>
    </r>
    <r>
      <rPr>
        <rFont val="Arial"/>
        <color theme="1"/>
      </rPr>
      <t xml:space="preserve">
Welcome Speech dari Direktur IT Digital</t>
    </r>
  </si>
  <si>
    <t>Bumper + Opening Speech Pak Faizal_3.mp4</t>
  </si>
  <si>
    <t>Pemutaran video promo ICRES-ISCLO</t>
  </si>
  <si>
    <t>ICRES - ISCLO 2025 (Save The Date).mp4</t>
  </si>
  <si>
    <t>- MC wrap up welcome speech
- MC recall video promo ICRES-ISCLO
- MC bridging to intro ICRES-ISCLO</t>
  </si>
  <si>
    <r>
      <rPr>
        <rFont val="Arial"/>
        <b/>
        <color theme="1"/>
      </rPr>
      <t xml:space="preserve">MAIN CONTENT 2:
</t>
    </r>
    <r>
      <rPr>
        <rFont val="Arial"/>
        <color theme="1"/>
      </rPr>
      <t>- MC pemaparan ICRES-ISCLO dan Road to ICRES-ISCLO
- Q&amp;A</t>
    </r>
  </si>
  <si>
    <t>Materi di-share dari screen tim RIM</t>
  </si>
  <si>
    <t>MC bridging ke case study workshop</t>
  </si>
  <si>
    <t>Bumper speaker</t>
  </si>
  <si>
    <t>Bumper Speaker - Mba Niken.aep.mp4</t>
  </si>
  <si>
    <t>MC bacain CV, recall RoG, chit-chat sambil serah terima waktu &amp; tempat</t>
  </si>
  <si>
    <r>
      <rPr>
        <rFont val="Arial"/>
        <b/>
        <color theme="1"/>
      </rPr>
      <t xml:space="preserve">MAIN CONTENT 3:
</t>
    </r>
    <r>
      <rPr>
        <rFont val="Arial"/>
        <color theme="1"/>
      </rPr>
      <t>Case study workshop oleh Niken Larasati</t>
    </r>
  </si>
  <si>
    <t>Materi presentasi case study workshop</t>
  </si>
  <si>
    <t>- Materi di-share dari screen tim RIM
- Tim RIM mulai kurasi pertanyaan + input ke slides</t>
  </si>
  <si>
    <t>MC wrap up sesi workshop, chit-chat sambil membuka Q&amp;A, recall RoG</t>
  </si>
  <si>
    <r>
      <rPr>
        <rFont val="Arial"/>
        <b/>
        <color theme="1"/>
      </rPr>
      <t xml:space="preserve">MAIN CONTENT 4:
</t>
    </r>
    <r>
      <rPr>
        <rFont val="Arial"/>
        <color theme="1"/>
      </rPr>
      <t>Q&amp;A Case Study Writing Workshop</t>
    </r>
  </si>
  <si>
    <t>shoot bulak balik MC+speaker, MC, speaker</t>
  </si>
  <si>
    <t>- MC closing sesi Q&amp;A
- MC pengumuman pemenang
- MC remind next acara road to ICRES-ISCLO (workshop 25 Sep)</t>
  </si>
  <si>
    <t>MC closing</t>
  </si>
  <si>
    <r>
      <rPr>
        <rFont val="Arial"/>
        <b/>
        <color theme="1"/>
        <sz val="12.0"/>
      </rPr>
      <t>Telkom Tech &amp; Biz Radar: Case Study Writing Workshop for Maungers</t>
    </r>
    <r>
      <rPr>
        <rFont val="Arial"/>
        <b/>
        <color theme="1"/>
      </rPr>
      <t xml:space="preserve">
Selasa, 14 Oktober 2025</t>
    </r>
  </si>
  <si>
    <t>R. Harmonize Timur Lt. 2</t>
  </si>
  <si>
    <t>Registration</t>
  </si>
  <si>
    <r>
      <rPr>
        <rFont val="Arial"/>
        <b/>
        <color theme="1"/>
      </rPr>
      <t xml:space="preserve">Opening
</t>
    </r>
    <r>
      <rPr>
        <rFont val="Arial"/>
        <b val="0"/>
        <color theme="1"/>
      </rPr>
      <t>- Intro to ICRES-ISCLO
- Tech &amp; Biz Radar Status Update</t>
    </r>
  </si>
  <si>
    <r>
      <rPr>
        <rFont val="Arial"/>
        <b/>
        <color theme="1"/>
      </rPr>
      <t xml:space="preserve">Case Study Writing Structure Deep Dive
</t>
    </r>
    <r>
      <rPr>
        <rFont val="Arial"/>
        <b val="0"/>
        <color theme="1"/>
      </rPr>
      <t>- What is case study writing? + structure 
- Categories &amp; example
- Mini quiz: which categories is this?</t>
    </r>
  </si>
  <si>
    <r>
      <rPr>
        <rFont val="Arial"/>
        <b/>
        <color theme="1"/>
      </rPr>
      <t xml:space="preserve">Ideation
</t>
    </r>
    <r>
      <rPr>
        <rFont val="Arial"/>
        <b val="0"/>
        <color theme="1"/>
      </rPr>
      <t>- where to look for idea
- idea brainstorming session</t>
    </r>
  </si>
  <si>
    <t>Prayer &amp; snack break</t>
  </si>
  <si>
    <r>
      <rPr>
        <rFont val="Arial"/>
        <b/>
        <color theme="1"/>
      </rPr>
      <t xml:space="preserve">Writing refreshment
</t>
    </r>
    <r>
      <rPr>
        <rFont val="Arial"/>
        <b val="0"/>
        <color theme="1"/>
      </rPr>
      <t>- reflect on the chosen idea
- briefing on AI use for writing</t>
    </r>
  </si>
  <si>
    <t>Writing Time</t>
  </si>
  <si>
    <t>Tutorial on joining Digifeed</t>
  </si>
  <si>
    <t>Photo session</t>
  </si>
  <si>
    <t>Closing</t>
  </si>
  <si>
    <r>
      <rPr>
        <rFont val="Arial"/>
        <b/>
        <color theme="1"/>
        <sz val="12.0"/>
      </rPr>
      <t>Telkom Tech &amp; Biz Radar: Pitching &amp; Awarding</t>
    </r>
    <r>
      <rPr>
        <rFont val="Arial"/>
        <b/>
        <color theme="1"/>
      </rPr>
      <t xml:space="preserve">
Rabu, 5 November 2025</t>
    </r>
  </si>
  <si>
    <t>Hybrid</t>
  </si>
  <si>
    <t>Kebutuhan Offline</t>
  </si>
  <si>
    <t>Ruangan Harmonize</t>
  </si>
  <si>
    <t>Segmen 1: Opening
- Opening Video/Montase Kompetisi
- Sambutan MC &amp; Penjelasan Rundown
- Opening Video/Montase Kompetisi
- Perkenalan Juri &amp; Kriteria Penilaian</t>
  </si>
  <si>
    <t>VIRALS</t>
  </si>
  <si>
    <t>SEGMENT 2: PITCHING SESSION - TECH RADAR</t>
  </si>
  <si>
    <t>Pitching Tech Radar #1 (10') + Q&amp;A (5')</t>
  </si>
  <si>
    <t xml:space="preserve">Merchandise Juri </t>
  </si>
  <si>
    <t>Pitching Tech Radar #2 (10') + Q&amp;A (5')</t>
  </si>
  <si>
    <t>Pitching Tech Radar #3 (10') + Q&amp;A (5')</t>
  </si>
  <si>
    <t>SEGMENT 3: PITCHING SESSION - BIZ FUTURE</t>
  </si>
  <si>
    <t xml:space="preserve">No </t>
  </si>
  <si>
    <t>Kebutuhan Online</t>
  </si>
  <si>
    <t>Pitching Biz Future #1 (10') + Q&amp;A (5')</t>
  </si>
  <si>
    <t>Aset Digital</t>
  </si>
  <si>
    <t>Pitching Biz Future #2 (10') + Q&amp;A (5')</t>
  </si>
  <si>
    <t>Pitching Biz Future #3 (10') + Q&amp;A (5')</t>
  </si>
  <si>
    <t>SEGMENT 4: PITCHING SESSION - BIZ PAST</t>
  </si>
  <si>
    <t>Pitching Biz Past #1 (10') + Q&amp;A (5')</t>
  </si>
  <si>
    <t>Pitching Biz Past #2 (10') + Q&amp;A (5')</t>
  </si>
  <si>
    <t>Pitching Biz Past #3 (10') + Q&amp;A (5')</t>
  </si>
  <si>
    <t>SEGMENT 5: DELIBERATION &amp; ENTERTAINMENT
- Closing Pitching Session
- Judges Deliberation (Private Room)
- Entertainment for Audience
- Judges Return &amp; Preparation</t>
  </si>
  <si>
    <t>SEGMENT 6: AWARDING CEREMONY + photo session</t>
  </si>
  <si>
    <t>SEGMENT 7: CLOSING</t>
  </si>
  <si>
    <t>Timeline - All events</t>
  </si>
  <si>
    <t>Handler</t>
  </si>
  <si>
    <t>Tanggal</t>
  </si>
  <si>
    <t>Target peserta</t>
  </si>
  <si>
    <t>Involved PIC (LO)</t>
  </si>
  <si>
    <t>Skema acara</t>
  </si>
  <si>
    <t>FU</t>
  </si>
  <si>
    <t>Main Events</t>
  </si>
  <si>
    <t>Call for Paper Period</t>
  </si>
  <si>
    <t>Call for Paper</t>
  </si>
  <si>
    <t>Payment Deadline</t>
  </si>
  <si>
    <t>D-Day</t>
  </si>
  <si>
    <t>Revision Deadline</t>
  </si>
  <si>
    <t>Case writing technology scanning (KMDT+Xman)</t>
  </si>
  <si>
    <t>Panitia conference (Annisa)</t>
  </si>
  <si>
    <t>opsi 1: W3 Sept (15-19)
opsi 2: 30 Sept</t>
  </si>
  <si>
    <t>Internal Telkom</t>
  </si>
  <si>
    <t>Rahmat, Maulida, KMDT, XMan</t>
  </si>
  <si>
    <t>- Webinar
- Sayembara
(kaya yang case writing Emerald)</t>
  </si>
  <si>
    <t>Case writing technology scanning</t>
  </si>
  <si>
    <t>Pre-campaign</t>
  </si>
  <si>
    <t>Campaign &amp; Submission</t>
  </si>
  <si>
    <t>Penjurian</t>
  </si>
  <si>
    <t>Persiapan final</t>
  </si>
  <si>
    <t>Presentasi</t>
  </si>
  <si>
    <t>Abstract event workshop dengan RSF</t>
  </si>
  <si>
    <t>RSF (Annisa)</t>
  </si>
  <si>
    <t>25 Sept</t>
  </si>
  <si>
    <t>- Public 
- Komunitas RSF
- Internal Telkom 
- Reviewer</t>
  </si>
  <si>
    <t>Rahmat, Maulida, Hedi</t>
  </si>
  <si>
    <t>Online, 2.5 - 3 jam
in English</t>
  </si>
  <si>
    <t>Abstract event workshop dengan RSF (25 September 2025)</t>
  </si>
  <si>
    <t xml:space="preserve">D-Day
</t>
  </si>
  <si>
    <t>⁠TOT reviewer</t>
  </si>
  <si>
    <t>Panitia conference (Niken)</t>
  </si>
  <si>
    <t>9 Okt</t>
  </si>
  <si>
    <t>Reviewer abstract ICRES-ISCLO</t>
  </si>
  <si>
    <t>Hedi</t>
  </si>
  <si>
    <t>⁠TOT reviewer (8 Oktober 2025)</t>
  </si>
  <si>
    <t>⁠Innovation TG show case</t>
  </si>
  <si>
    <t>IM (Maulida)</t>
  </si>
  <si>
    <t>Okt</t>
  </si>
  <si>
    <t>Diskusi dengan tim IM terkait pelaksanaan acara ini</t>
  </si>
  <si>
    <t>D-Day*</t>
  </si>
  <si>
    <t>AGP Athon for Global Strgfc Partner (SBDP)</t>
  </si>
  <si>
    <t>AGP Athon for GSP</t>
  </si>
  <si>
    <t>Innovation showcase for bumn (FHCI)</t>
  </si>
  <si>
    <t>Nov</t>
  </si>
  <si>
    <t>Innovation showcase for bumn</t>
  </si>
  <si>
    <t>last update: 3/9</t>
  </si>
  <si>
    <t>Timeline - Road to Conference events</t>
  </si>
  <si>
    <t>- 22 Sept: GR dan final meet persiapan pre-conference event</t>
  </si>
  <si>
    <t>Pre-conference Events</t>
  </si>
  <si>
    <t>- 25 Sept: pre-conference event d-day</t>
  </si>
  <si>
    <t>- 26 Sept: Meeting Koordinasi Hari-H #2</t>
  </si>
  <si>
    <t>Case writing technology scanning (WS: 19 Sep, A: 4 Nov)</t>
  </si>
  <si>
    <t>- 10 Okt*: Meeting Koordinasi Hari-H #3</t>
  </si>
  <si>
    <t>Penyusunan mekanisme lomba
- tema
- format
- pembuatan rubrik penilaian</t>
  </si>
  <si>
    <t>- 24 Okt*: Meeting Koordinasi Hari-H #4</t>
  </si>
  <si>
    <t>Pembuatan materi campaign (poster, caption, visual)</t>
  </si>
  <si>
    <t>- 7 Nov*: Meeting Koordinasi Hari-H #5</t>
  </si>
  <si>
    <t>Pengesahan branding dan materi oleh tim komunikasi/brand</t>
  </si>
  <si>
    <t>- 21 Nov*: Meeting Koordinasi Hari-H #6</t>
  </si>
  <si>
    <t>Pengelolaan form &amp; sistem submission melalui KM MyDL</t>
  </si>
  <si>
    <t>- W1 Dec: GR conference (online)</t>
  </si>
  <si>
    <t>Campaign &amp; Submission dibuka melalui Diarium &amp; WA Blast</t>
  </si>
  <si>
    <t>10 Sept - 18 Okt</t>
  </si>
  <si>
    <t>- 11-12 Dec: D-DAY</t>
  </si>
  <si>
    <t>Bantuan teknis bagi peserta (WA/email helpdesk)</t>
  </si>
  <si>
    <t>- 10 Dec: GR conference (offline, kalau butuh dipisah. kalau mau disatuin ke W1 juga boleh)</t>
  </si>
  <si>
    <t>Approach kesediaan juri</t>
  </si>
  <si>
    <t>15-26</t>
  </si>
  <si>
    <t>Reminder submission, pengecekan dokumen masuk (16-18/10)</t>
  </si>
  <si>
    <t>15-16</t>
  </si>
  <si>
    <t>Finalisasi daftar juri &amp; pembagian karya ke juri untuk penilaian (17-18/10)</t>
  </si>
  <si>
    <t>16-17</t>
  </si>
  <si>
    <t>Penjurian Tahap 1</t>
  </si>
  <si>
    <t>20-24</t>
  </si>
  <si>
    <t>Penilaian awal menggunakan rubrik</t>
  </si>
  <si>
    <t>20-22</t>
  </si>
  <si>
    <t>Pengumpulan nilai dan kurasi finalis</t>
  </si>
  <si>
    <t>22-23</t>
  </si>
  <si>
    <t>Penyampaian peserta yang lolos ke tahap final presentation</t>
  </si>
  <si>
    <t>Persiapan final presentation &amp; awarding day:
- Undangan kepada finalis
- Pembuatan rundown acara final &amp; awarding
- Persiapan aset digital: sertifikat, template, backdrop, dll
- sounding pembuatan materi presentai ke finalis
- penyiapan hadiah
- penyiapan tim dokumentasi &amp; teknis Zoom</t>
  </si>
  <si>
    <t>27-31</t>
  </si>
  <si>
    <t>Gladi resik bersama finalis &amp; MC</t>
  </si>
  <si>
    <t>Final presentation &amp; awarding</t>
  </si>
  <si>
    <t>Penyampaian publikasi acara</t>
  </si>
  <si>
    <t>Campaign dari RSF</t>
  </si>
  <si>
    <t>Abstract writing workshop dengan RSF (25 Sep)</t>
  </si>
  <si>
    <t>Meeting persiapan workshop + diskusi materi campaign ((poster, caption, form pendaftaran, dll)) bersama RSF</t>
  </si>
  <si>
    <t>Finalisasi materi campaign</t>
  </si>
  <si>
    <t>Distribusi campaign &amp; promosi kepada publik, komunitas RSF, Internal Telkom, dan reviewer abstract</t>
  </si>
  <si>
    <t>12-21</t>
  </si>
  <si>
    <t>Registrasi dan konfirmasi peserta workshop</t>
  </si>
  <si>
    <t>16-23</t>
  </si>
  <si>
    <t>Gladi Resik &amp; Final Meeting Persiapan Acara</t>
  </si>
  <si>
    <t>Persiapan teknis (ruang Zoom/venue, finalisasi materi, pengiriman reminder)</t>
  </si>
  <si>
    <t>23-24</t>
  </si>
  <si>
    <t>D-day (pelaksanaan workshop online)</t>
  </si>
  <si>
    <t>Training of Trainers untuk Reviewer Abstract (8 Okt)</t>
  </si>
  <si>
    <t xml:space="preserve">Penyusunan materi campaign </t>
  </si>
  <si>
    <t>22-26</t>
  </si>
  <si>
    <t>Penyusunan materi ToT (recap abstrak workshop + tutorial penilaian)</t>
  </si>
  <si>
    <t>Finalisasi dan approval materi ToT + uji coba akses sistem penilaian</t>
  </si>
  <si>
    <t>29-30</t>
  </si>
  <si>
    <t>Promosi &amp; pengumpulan konfirmasi peserta reviewer</t>
  </si>
  <si>
    <t>Pembuatan dan distribusi undangan ToT reviewer (email blast + WA group)</t>
  </si>
  <si>
    <t>Persiapan teknis webinar</t>
  </si>
  <si>
    <t>Pelaksanaan ToT</t>
  </si>
  <si>
    <t>Innovation Telkom Group Showcase (W2/3 Okt)</t>
  </si>
  <si>
    <t>AGP Athon for GSP [on hold]</t>
  </si>
  <si>
    <t>Innovation Showcase for BUMN (W1/2 Nov)</t>
  </si>
  <si>
    <t xml:space="preserve">Campaign Timeline - all events </t>
  </si>
  <si>
    <t>ICRES-ISCLO 2025</t>
  </si>
  <si>
    <t>Penyebaran poster Call for Paper</t>
  </si>
  <si>
    <t>Penyebaran poster + proposal co-host ke mitra</t>
  </si>
  <si>
    <t>Penyebaran poster CfP + info call for case study &amp; white paper</t>
  </si>
  <si>
    <t>Penyebaran poster CfP + info keynote speaker</t>
  </si>
  <si>
    <t>Penyebaran poster CfP + logo co-host</t>
  </si>
  <si>
    <t>Case Study Writing: Business &amp; Tech Radar</t>
  </si>
  <si>
    <t>Campaign workshop</t>
  </si>
  <si>
    <t>Campaign awarding</t>
  </si>
  <si>
    <t>Abstract Writing: Scientific and Academic Workshop: Pre-Conference ICRES-ISCLO 2025</t>
  </si>
  <si>
    <t>Campaign internal</t>
  </si>
  <si>
    <t>last update: 03/09</t>
  </si>
  <si>
    <t>Pertanyaan</t>
  </si>
  <si>
    <t>Jawaban</t>
  </si>
  <si>
    <t>Kapan kita bisa mulai menyebar poster dan proposal ke mitra?</t>
  </si>
  <si>
    <t>Kapan deadline list reviewer?</t>
  </si>
  <si>
    <t>Magic Words</t>
  </si>
  <si>
    <t>Saya ingin</t>
  </si>
  <si>
    <t>Co Organizer</t>
  </si>
  <si>
    <t>Karyawan Telkom Group</t>
  </si>
  <si>
    <t>Akademisi BUMN</t>
  </si>
  <si>
    <t>Akademisi Lain</t>
  </si>
  <si>
    <t>Keynote Speaker External</t>
  </si>
  <si>
    <t>Keynote Speaker Internal</t>
  </si>
  <si>
    <t>Praktisi</t>
  </si>
  <si>
    <t>Praktisi Pemerintahan</t>
  </si>
  <si>
    <t>Peserta Workshop 19 Sept</t>
  </si>
  <si>
    <t>Merasakan</t>
  </si>
  <si>
    <t>Bangga dan dihargai</t>
  </si>
  <si>
    <r>
      <rPr>
        <rFont val="Arial"/>
        <b/>
        <color theme="1"/>
      </rPr>
      <t xml:space="preserve">Senang </t>
    </r>
    <r>
      <rPr>
        <rFont val="Arial"/>
        <color theme="1"/>
      </rPr>
      <t xml:space="preserve">dan </t>
    </r>
    <r>
      <rPr>
        <rFont val="Arial"/>
        <b/>
        <color theme="1"/>
      </rPr>
      <t xml:space="preserve">dihargai </t>
    </r>
    <r>
      <rPr>
        <rFont val="Arial"/>
        <color theme="1"/>
      </rPr>
      <t>kontribusinya</t>
    </r>
  </si>
  <si>
    <t>Senang dan tertarik</t>
  </si>
  <si>
    <t>Tertarik dan dihargai</t>
  </si>
  <si>
    <r>
      <rPr>
        <rFont val="Arial"/>
        <b/>
        <color theme="1"/>
      </rPr>
      <t xml:space="preserve">Senang </t>
    </r>
    <r>
      <rPr>
        <rFont val="Arial"/>
        <color theme="1"/>
      </rPr>
      <t xml:space="preserve">dan </t>
    </r>
    <r>
      <rPr>
        <rFont val="Arial"/>
        <b/>
        <color theme="1"/>
      </rPr>
      <t>dihargai</t>
    </r>
  </si>
  <si>
    <r>
      <rPr>
        <rFont val="Arial"/>
        <b/>
        <color theme="1"/>
      </rPr>
      <t xml:space="preserve">Senang </t>
    </r>
    <r>
      <rPr>
        <rFont val="Arial"/>
        <color theme="1"/>
      </rPr>
      <t xml:space="preserve">dan </t>
    </r>
    <r>
      <rPr>
        <rFont val="Arial"/>
        <b/>
        <color theme="1"/>
      </rPr>
      <t>dihargai</t>
    </r>
  </si>
  <si>
    <r>
      <rPr>
        <rFont val="Arial"/>
        <b/>
        <color theme="1"/>
      </rPr>
      <t xml:space="preserve">Tertarik </t>
    </r>
    <r>
      <rPr>
        <rFont val="Arial"/>
        <color theme="1"/>
      </rPr>
      <t xml:space="preserve">dan </t>
    </r>
    <r>
      <rPr>
        <rFont val="Arial"/>
        <b/>
        <color theme="1"/>
      </rPr>
      <t>dihargai</t>
    </r>
  </si>
  <si>
    <r>
      <rPr>
        <rFont val="Arial"/>
        <b/>
        <color theme="1"/>
      </rPr>
      <t xml:space="preserve">Tertarik </t>
    </r>
    <r>
      <rPr>
        <rFont val="Arial"/>
        <color theme="1"/>
      </rPr>
      <t xml:space="preserve">dan </t>
    </r>
    <r>
      <rPr>
        <rFont val="Arial"/>
        <b/>
        <color theme="1"/>
      </rPr>
      <t>dihargai</t>
    </r>
  </si>
  <si>
    <t>Terinfokan (jadi tau), Tergugah, terinspirasi, dan tertantang</t>
  </si>
  <si>
    <r>
      <rPr>
        <rFont val="Arial"/>
        <b/>
        <color theme="1"/>
      </rPr>
      <t>Senang</t>
    </r>
    <r>
      <rPr>
        <rFont val="Arial"/>
        <b val="0"/>
        <color theme="1"/>
      </rPr>
      <t xml:space="preserve"> karena event sukses</t>
    </r>
  </si>
  <si>
    <t>Bangga</t>
  </si>
  <si>
    <t>Wonder, enthusiast</t>
  </si>
  <si>
    <t>Dengan menampilkan</t>
  </si>
  <si>
    <t>Progres dan potensi keberlanjutan kerjasama</t>
  </si>
  <si>
    <t>Kontribusi dalam pengelolaan event konferensi internasional</t>
  </si>
  <si>
    <t>Keantusiasan karyawan mengikuti event sebagai partisipan</t>
  </si>
  <si>
    <t>Keantusiasan akademisi BUMN mengikuti event</t>
  </si>
  <si>
    <t>Keantusiasan akademisi lain mengikuti event sebagai co-host dan/atau partisipan</t>
  </si>
  <si>
    <t>Keantusiasan dan kesiapan menjadi keynote speaker sesuai dengan tema pada event konferensi internasional</t>
  </si>
  <si>
    <t>Keantusiasan dan kesiapan mengikuti event sebagai praktisi</t>
  </si>
  <si>
    <t>- kata penyemangat dari BoD
- informasi terkait acara ICRES ISCLO dan road to ICRES ISCLO
- workshop case study writing</t>
  </si>
  <si>
    <t>Materi sesuai dengan kapabilitas dan tema masing-masing keynote speaker</t>
  </si>
  <si>
    <t>Sehingga</t>
  </si>
  <si>
    <t>Mereka tetap ingin bekerjasama dalam membuat dan mengelola event selanjutnya</t>
  </si>
  <si>
    <t>Mereka terdorong dalam mengirimkan abstrak dan paper sesuai dengan ketentuan menjadi co organizer</t>
  </si>
  <si>
    <t>Mereka terdorong untuk mengikuti event road to conference</t>
  </si>
  <si>
    <t>Mereka terdorong untuk menjadi keynote spekaer pada event konferensi internasional</t>
  </si>
  <si>
    <t>Mereka terdorong untuk submit abstrak dan paper, serta mengikuti event D-Day Conference</t>
  </si>
  <si>
    <t>Mereka mengetahui adanya acara ICRES-ISCLO dan rangkaian Road to ICRES ISCLO</t>
  </si>
  <si>
    <t>Mereka berkeinginan menjadi co organizer di event selanjutnya</t>
  </si>
  <si>
    <t>Mereka mendapatkan exposure sebagai expert sesuai bidang pada tema event konferensi internasional</t>
  </si>
  <si>
    <t>Mereka mendapatkan kesempatan dan exposure karena risetnya tersubmit di event internasional konferensi</t>
  </si>
  <si>
    <t>Mereka terdorong untuk menulis case study untuk disubmit ke agenda Telkom Tech &amp; Biz Radar</t>
  </si>
  <si>
    <t>Mereka mendapatkan koneksi dan relasi dari mengikuti event ini</t>
  </si>
  <si>
    <t>Telkom Mendapatkan exposure dikarenakan expert dari telkom menjadi keynote speaker di acara internasional konferensi</t>
  </si>
  <si>
    <t>Mereka dan organisasi bersangkutan mendapat experience, exposure, serta knowledge luaran dari riset-riset yang ada pada event ini</t>
  </si>
  <si>
    <t>Mereka tergerak untuk mencari tahu lebih jauh mengenai acara ICRES ISCLO</t>
  </si>
  <si>
    <t>Mereka menjadi lebih aware dan in touch dengan kegiatan mereka sehari-hari, sehingga jadinya mereka selalu punya ide dan wonder untuk kegiatan mereka sehari-hari; apakah ada peluang yang bisa dimanfaatkan, apakah ada sistem yang bisa di-improve, apakah ada teknologi yang bisa dieksplor, apakah ada lesson learn &amp; experience yang mereka catat dan mereka ingin bagikan ke rekan2 Telkom lainnya</t>
  </si>
  <si>
    <t xml:space="preserve">PE-1: Call for Paper </t>
  </si>
  <si>
    <t>co organizer</t>
  </si>
  <si>
    <t>Saya ingin mitra riset eksternal aktif sebagai co-organizer, merasa senang ketika banyak yang tertarik menjadi kandidat co-organizer.</t>
  </si>
  <si>
    <t>akademisi bumn</t>
  </si>
  <si>
    <t>saya ingin universitas BUMN turut mengirim paper nya di ICRES-ISCLO 25, merasa puas ketika civitas akademik BUMN ikut submit paper</t>
  </si>
  <si>
    <t>Akademisi lain</t>
  </si>
  <si>
    <t>saya ingin universitas swasta dan internasional terlibat, merasa bangga ketika researcher global hadir di konferensi</t>
  </si>
  <si>
    <t>Keynote Speaker eksternal</t>
  </si>
  <si>
    <t>Saya ingini pembicara eksternal kredibel dan relevan, merasa puas ketika materi selaras dengan agenda conference</t>
  </si>
  <si>
    <t>ICRES-ISCLO 2025 Strategic Campaign Flow Process</t>
  </si>
  <si>
    <t>Strategic Campaign Ideas for ICRES-25</t>
  </si>
  <si>
    <t xml:space="preserve">Hashtag for all event : </t>
  </si>
  <si>
    <t xml:space="preserve">#ICRESISCLO25 </t>
  </si>
  <si>
    <t>Link PPT Living Document: RIM-PPT-20250901-ICRES-ISCLO Conferences 2025_Branding and Communication Plan (Living Document).pptx</t>
  </si>
  <si>
    <t>Kodefikasi</t>
  </si>
  <si>
    <t>Pre Conferences</t>
  </si>
  <si>
    <t>PE-1</t>
  </si>
  <si>
    <t>ICRES-ISCLO 2025: Call for Paper &amp; Poster</t>
  </si>
  <si>
    <t>Story Besar / Campaign Theme</t>
  </si>
  <si>
    <r>
      <rPr>
        <rFont val="Arial"/>
        <b/>
        <color theme="1"/>
      </rPr>
      <t xml:space="preserve">"Connecting Ideas, Strengthening Contributions" - </t>
    </r>
    <r>
      <rPr>
        <rFont val="Arial"/>
        <color theme="1"/>
      </rPr>
      <t>platform untuk berbagi hasil riset melalui abstrak &amp; poster, memperkaya diskusi ilmiah, dan memperkuat kontribusi.</t>
    </r>
  </si>
  <si>
    <r>
      <rPr>
        <rFont val="Arial"/>
        <b/>
        <color theme="1"/>
      </rPr>
      <t>"Accelerating Transformation Through Digital Innovation, Organizational Agility, and Strategic Collaboration for Connected World"</t>
    </r>
    <r>
      <rPr>
        <rFont val="Arial"/>
        <color theme="1"/>
      </rPr>
      <t xml:space="preserve">
adalah memberikan kesempatan bagi akademisi, peneliti, praktisi, dan mahasiswa untuk menyampaikan hasil riset melalui abstrak dan poster. Kegiatan ini bertujuan memperkaya diskusi ilmiah sekaligus memperkuat kontribusi nyata pada tema konferensi.</t>
    </r>
  </si>
  <si>
    <r>
      <rPr/>
      <t xml:space="preserve">Feedback dari Brandcom (Mas TAMA):
1. Redaksional -&gt; Telkom bayarin publish paper di xxx
2. Siapkan </t>
    </r>
    <r>
      <rPr>
        <color rgb="FF1155CC"/>
        <u/>
      </rPr>
      <t>bit.ly</t>
    </r>
    <r>
      <rPr/>
      <t xml:space="preserve"> dan Google Analytics (Pirate Matrix)</t>
    </r>
  </si>
  <si>
    <t>Story Kecil / Sub Stories</t>
  </si>
  <si>
    <t>✅ Platform untuk berbagi ilmu
✅ Penguatan kolaborasi yang berdampak nyata dalam bisnis dan teknologi</t>
  </si>
  <si>
    <t>Target Audience</t>
  </si>
  <si>
    <t>1. Internal (Telkom Group)
2. Eksternal (Akademisi, peneliti, praktisi, mahasiswa S2/S3, dan pemerintahan)</t>
  </si>
  <si>
    <t>Content Pillar</t>
  </si>
  <si>
    <t>Informasi 
Spirit (Story of Impact Riset berdasarkan Benchmark)</t>
  </si>
  <si>
    <t>Communication Channel</t>
  </si>
  <si>
    <t>Pre event: Website, Instagram (icres.isclo), Announcement on Diarium, Whatsapp Blast &amp; Email Blast
Post event: publication on LinkedIn &amp; IG LivingInTelkom</t>
  </si>
  <si>
    <t>Campaign Count the Day di Instagram</t>
  </si>
  <si>
    <t>PE-2</t>
  </si>
  <si>
    <t>ICRES-ISCLO 2025: Case writing technology scanning (berkolaborasi dengan KMDT dan XMAN) (19 Sept &amp; 4 Nov)</t>
  </si>
  <si>
    <t>Target: 8 September 2025</t>
  </si>
  <si>
    <r>
      <rPr>
        <rFont val="Arial"/>
        <b/>
        <color theme="1"/>
      </rPr>
      <t xml:space="preserve">"Telkom Tech and Biz Radar" - </t>
    </r>
    <r>
      <rPr>
        <rFont val="Arial"/>
        <b val="0"/>
        <color theme="1"/>
      </rPr>
      <t>Forum eksklusif bagi Telkomers untuk mempresentasikan studi kasus aktual yang relevan dengan tren yang berlaku</t>
    </r>
  </si>
  <si>
    <t>Forum bagi peserta untuk mempresentasikan studi kasus aktual yang relevan dengan tema konferensi. Studi terpilih akan dipublikasikan dalam prosiding resmi dan mendapatkan sertifikat penghargaan.</t>
  </si>
  <si>
    <r>
      <rPr>
        <rFont val="Arial"/>
        <color theme="1"/>
      </rPr>
      <t>✅</t>
    </r>
    <r>
      <rPr>
        <rFont val="Arial"/>
        <b/>
        <color theme="1"/>
      </rPr>
      <t xml:space="preserve"> Tech Radar: Future Technology Scanning for Telkom (Future-oriented)​
</t>
    </r>
    <r>
      <rPr>
        <rFont val="Arial"/>
        <color theme="1"/>
      </rPr>
      <t xml:space="preserve">Analisis tren teknologi emerging, eksplorasi potensi aplikasi teknologi baru untuk
menciptakan peluang bisnis, serta identifikasi solusi teknologi yang dapat
mengoptimalkan kinerja perusahaan di masa depan​
✅ </t>
    </r>
    <r>
      <rPr>
        <rFont val="Arial"/>
        <b/>
        <color theme="1"/>
      </rPr>
      <t>Biz Radar: Telkom’s Business Case Study (Past- &amp; Future-oriented)​</t>
    </r>
    <r>
      <rPr>
        <rFont val="Arial"/>
        <color theme="1"/>
      </rPr>
      <t xml:space="preserve">
Past: Dokumentasi dan sharing kasus bisnis nyata yang telah terjadi (baik sukses maupun gagal), berbagi pengalaman dan lesson learned, insight praktis dari situasi bisnis aktual​
Future: Analisis tren bisnis emerging dan eksplorasi peluang bisnis masa depan yang dapat mengoptimalkan kinerja perusahaan.​</t>
    </r>
  </si>
  <si>
    <t>Note tambahan: Pada poster dicantumkan bahwa peserta perlu mempersiapkan materi case study. Karena 5 yang terpilih akan ditampilkan pada awarding pada 4 November 2025. 
Insert kalimat: Ayo submit use case mu dan dapatkan feedback langsung dari akademisi nasional dan internasional
#FromCaseStudytoRealImpact</t>
  </si>
  <si>
    <t>Internal (Telkom Group, Organik Only)</t>
  </si>
  <si>
    <t>Diarium, WA Blast, MyDigilearn (Concern: Free, Data Confidential)</t>
  </si>
  <si>
    <t>Informasi, Engagement &amp; Call to Action</t>
  </si>
  <si>
    <t>Additional: Pake Logo MyDigilearn</t>
  </si>
  <si>
    <t>Pre event: announcement on Diarium, Whatsapp Blast, Email Blast, dan Website
Post event: publication on LinkedIn &amp; IG LivinginTelkom</t>
  </si>
  <si>
    <t>Campaign Submission: 9 September - 18 Oktober 2025. Campaign Workshop: 19 September 2025, dan Campaign Awarding: 4 November 2025</t>
  </si>
  <si>
    <t>PE-3</t>
  </si>
  <si>
    <t>ICRES-ISCLO 2025: Abstract writing workshop dengan RSF (25 Sep)</t>
  </si>
  <si>
    <t>MoA: Campaign Internal</t>
  </si>
  <si>
    <t>"Scientific and Academic Workshop: Pre-Conference ICRES-ISCLO 2025"
adalah workshop pra-konferensi daring ini dirancang untuk membekali peserta dengan keterampilan praktis dalam penulisan dan publikasi ilmiah, mencakup pengenalan ICRES-ISCLO 2025, proses tinjauan ilmiah dan peluang publikasi, kriteria penerimaan di jurnal internasional bereputasi, serta panduan penyusunan dan pengiriman abstrak konferensi maupun artikel jurnal.</t>
  </si>
  <si>
    <t>1. Internal (Telkom Group)
2. Eksternal (Akademisi, peneliti, praktisi, dan mahasiswa)</t>
  </si>
  <si>
    <t>Informasi, Edukasi</t>
  </si>
  <si>
    <t>PE-4</t>
  </si>
  <si>
    <t>ICRES-ISCLO 2025: Training of Trainers untuk Reviewer Abstract</t>
  </si>
  <si>
    <t>Sesi khusus bagi reviewer internal untuk memahami proses penilaian abstrak dan studi kasus. Dibawakan dalam bentuk webinar singkat dengan tutorial teknis.</t>
  </si>
  <si>
    <t>Pre event: Direct Whatsapp Blast &amp; Email Blast
Post event: Publication on Website &amp; IG LivingInTelkom</t>
  </si>
  <si>
    <t>PE-5</t>
  </si>
  <si>
    <t>ICRES-ISCLO 2025: Innovation Telkom Group Showcase</t>
  </si>
  <si>
    <r>
      <rPr>
        <rFont val="Arial"/>
        <b/>
        <color theme="1"/>
      </rPr>
      <t>“From Ideas to Impact”</t>
    </r>
    <r>
      <rPr>
        <rFont val="Arial"/>
        <color theme="1"/>
      </rPr>
      <t xml:space="preserve"> – menampilkan inovasi strategis dari Telkom Group.</t>
    </r>
  </si>
  <si>
    <t>✅ Showcase inovasi terbaik Telkom.
✅ Dampak nyata inovasi bagi bisnis &amp; masyarakat.
✅ Ajang apresiasi dan inspirasi karyawan.</t>
  </si>
  <si>
    <t>Internal (Telkom Group)</t>
  </si>
  <si>
    <t>Informasi 
Spirit (Story of innovators, Impact showcase)</t>
  </si>
  <si>
    <t>Pre event: announcement on Diarium, Whatsapp Blast, Email Blast
Post event: publication on LinkedIn &amp; IG LivingInTelkom</t>
  </si>
  <si>
    <t>PE-6</t>
  </si>
  <si>
    <t>ICRES-ISCLO 2025: Innovation Showcase for BUMN</t>
  </si>
  <si>
    <r>
      <rPr>
        <rFont val="Arial"/>
        <b/>
        <color theme="1"/>
      </rPr>
      <t xml:space="preserve">“Collaborating for Nation’s Future” </t>
    </r>
    <r>
      <rPr>
        <rFont val="Arial"/>
        <color theme="1"/>
      </rPr>
      <t>– memperkuat ekosistem inovasi antar-BUMN.</t>
    </r>
  </si>
  <si>
    <t>✅ Telkom berbagi praktik terbaik inovasi.
✅ Sinergi BUMN untuk solusi nasional.
✅ Showcase karya inovatif lintas sektor.</t>
  </si>
  <si>
    <r>
      <rPr>
        <rFont val="Arial"/>
        <color theme="1"/>
      </rPr>
      <t xml:space="preserve">1. Internal (Telkom Group)
2. Eksternal (BUMN, </t>
    </r>
    <r>
      <rPr>
        <rFont val="Arial"/>
        <color rgb="FFFF0000"/>
      </rPr>
      <t>Government, partner strategis</t>
    </r>
    <r>
      <rPr>
        <rFont val="Arial"/>
        <color theme="1"/>
      </rPr>
      <t>)</t>
    </r>
  </si>
  <si>
    <t>Informasi
inspirasi</t>
  </si>
  <si>
    <t>Internal: Diarium, Whatsapp Blast, Email Blast, 
Eksternal: 
Pre event share Invitation via Direct Whatsapp, Direct Email
Post event: publication on LinkedIn &amp; IG Telkom Indonesia</t>
  </si>
  <si>
    <t>Tgl Posting</t>
  </si>
  <si>
    <t>Jenis Program</t>
  </si>
  <si>
    <t>Nama Program</t>
  </si>
  <si>
    <t>Big Story</t>
  </si>
  <si>
    <t>Story Kecil</t>
  </si>
  <si>
    <t>AHA Moment</t>
  </si>
  <si>
    <t>Blasting Channel</t>
  </si>
  <si>
    <t>Copy Brief</t>
  </si>
  <si>
    <t>Format</t>
  </si>
  <si>
    <t>Caption
(T&amp;C Maximum 1024 characters include spacing and 10 emojis)</t>
  </si>
  <si>
    <t>Ket</t>
  </si>
  <si>
    <t>Link Poster</t>
  </si>
  <si>
    <t>Contact</t>
  </si>
  <si>
    <t>WA Delivered</t>
  </si>
  <si>
    <t>Read</t>
  </si>
  <si>
    <t>Submitted</t>
  </si>
  <si>
    <t>Rejected/Failed</t>
  </si>
  <si>
    <t>Delivered</t>
  </si>
  <si>
    <t>Opened</t>
  </si>
  <si>
    <t>Clicked</t>
  </si>
  <si>
    <t>Failed</t>
  </si>
  <si>
    <t>Pre-Event</t>
  </si>
  <si>
    <t>Call for Paper and Poster</t>
  </si>
  <si>
    <r>
      <rPr>
        <rFont val="Arial"/>
        <b/>
        <color theme="1"/>
      </rPr>
      <t xml:space="preserve">"Connecting Ideas, Strengthening Contributions" </t>
    </r>
    <r>
      <rPr>
        <rFont val="Arial"/>
        <color theme="1"/>
      </rPr>
      <t>- platform untuk berbagi hasil riset melalui abstrak &amp; poster, memperkaya diskusi ilmiah, dan memperkuat kontribusi.</t>
    </r>
  </si>
  <si>
    <t>Information</t>
  </si>
  <si>
    <t>"Oh, ternyata ada konferensi internasional yang diselenggarakan Telkom CorpU dan aku bisa ikut berkontribusi dengan mengirimkan paper/poster"
"Wah ternyata saya bisa submit jurnal ke international conferences secara gratis"</t>
  </si>
  <si>
    <t>Diarium, MyDigiLearn</t>
  </si>
  <si>
    <r>
      <rPr>
        <rFont val="Arial"/>
      </rPr>
      <t xml:space="preserve">Telkomers, </t>
    </r>
    <r>
      <rPr>
        <rFont val="Arial"/>
        <b/>
      </rPr>
      <t>Call for Papers and Posters: ICRES–ISCLO 2025</t>
    </r>
    <r>
      <rPr>
        <rFont val="Arial"/>
      </rPr>
      <t xml:space="preserve">
Organized by Telkom Indonesia, Telkom University, and Research Synergy Foundation, ICRES–ISCLO 2025 is more than a conference—it is a global stage where Telkomers can showcase ideas, research, and insights that matter. This is our moment to contribute and amplify Telkom’s voice in the international arena.
Conference submissions are welcomed in three main tracks:
1. Future Tech &amp; Intelligent Digital Services
2. Learning Organization &amp; Digital Leadership
3. Strategic Growth &amp; Market Innovation
Do not miss this opportunity to contribute:
•⁠  ⁠Submit your best abstract or poster in research or case studies
•⁠  ⁠Position Telkom’s work at the center of global academic and industry discussions
•⁠  ⁠Gain publication opportunities in reputable journals (Scopus, Sinta, and more)
Key Dates:
Abstract Submission Deadline: 27 October 2025
Conference Day: 11–12 December 2025, Telkom CorpU Bandung (Hybrid)
Submit your paper or poster now at </t>
    </r>
    <r>
      <rPr>
        <rFont val="Arial"/>
        <color rgb="FF1155CC"/>
        <u/>
      </rPr>
      <t>http://bit.ly/icresisclo_25</t>
    </r>
    <r>
      <rPr>
        <rFont val="Arial"/>
      </rPr>
      <t xml:space="preserve"> or scan the QR code — </t>
    </r>
    <r>
      <rPr>
        <rFont val="Arial"/>
        <b/>
      </rPr>
      <t>FREE for the first 50 Telkomers</t>
    </r>
    <r>
      <rPr>
        <rFont val="Arial"/>
      </rPr>
      <t xml:space="preserve"> to register!
Let us stand together and demonstrate how Telkomers drive innovation, create knowledge, and shape the future.
#ICRESISCLO2025</t>
    </r>
  </si>
  <si>
    <r>
      <rPr>
        <rFont val="Arial"/>
        <color rgb="FF1155CC"/>
        <u/>
      </rPr>
      <t>http://bit.ly/icresisclo_25</t>
    </r>
    <r>
      <rPr>
        <rFont val="Arial"/>
      </rPr>
      <t xml:space="preserve"> mengarah ke icres.events</t>
    </r>
  </si>
  <si>
    <t>WA &amp; Email Blast</t>
  </si>
  <si>
    <t>📢Telkomers, Let’s Go Global!
Telkom Indonesia, Telkom University, and Research Synergy Foundation proudly present ICRES–ISCLO 2025. It's more than a conference—it’s a global stage for Telkomers to share research, insights, and impactful ideas.
Submit in three tracks:
1️⃣ Future Tech &amp; Intelligent Digital Services
2️⃣ Learning Organization &amp; Digital Leadership
3️⃣ Strategic Growth &amp; Market Innovation
Why join?
✅ Share abstract or poster (research/case)
✅ Join global academic &amp; industry talks
✅ Opportunities to get published (Scopus, Sinta, etc.)
🗓 Deadline: 27 Oct 2025
📍 Event: 11–12 Dec 2025 @ Telkom CorpU Bandung (Hybrid)
🔗Submit now at http://bit.ly/icresisclo_25 scan the QR code.
‼️Free submission for the first 50 Telkomers!
Let’s amplify Telkom’s voice on the global stage.
#ICRESISCLO25</t>
  </si>
  <si>
    <r>
      <rPr>
        <rFont val="Arial"/>
        <color rgb="FF1155CC"/>
        <u/>
      </rPr>
      <t>http://bit.ly/icresisclo_25</t>
    </r>
    <r>
      <rPr>
        <rFont val="Arial"/>
      </rPr>
      <t xml:space="preserve"> mengarah ke icres.events</t>
    </r>
  </si>
  <si>
    <t>Eksternal (Akademisi, peneliti, praktisi, dan mahasiswa S2/S3)</t>
  </si>
  <si>
    <t>“Ternyata Telkom CorpU menyelenggarakan konferensi internasional bergengsi yang bisa jadi wadah saya mempublikasikan riset.”
“Saya bisa memperluas jejaring global dan berdiskusi langsung dengan akademisi maupun praktisi industri.”
“Paper atau poster saya berpeluang dipublikasikan di jurnal internasional bereputasi.”</t>
  </si>
  <si>
    <t>Email &amp; Whatsapp Blast, IG</t>
  </si>
  <si>
    <r>
      <rPr/>
      <t xml:space="preserve">📢 Call for Papers &amp; Posters – ICRES–ISCLO 2025
Telkom Indonesia, Telkom University, and Research Synergy Foundation proudly invite academics, researchers, professionals, and postgraduate students to join ICRES–ISCLO 2025 🎓🌍
This joint international conference offers a platform for exchanging ideas, presenting impactful research, and building global collaborations.
🔎 Main tracks:
1️⃣ Future Tech &amp; Intelligent Digital Services
2️⃣ Learning Organization &amp; Digital Leadership
3️⃣ Strategic Growth &amp; Market Innovation
📝 Selected works have the chance to be published in reputable journals (Scopus, Sinta, and more).
📅 Abstract Deadline: Oct 27, 2025
📍 Conference Date: Dec 11–12, 2025 at Telkom CorpU, Bandung (Hybrid)
🔗 Submit your paper/poster: </t>
    </r>
    <r>
      <rPr>
        <color rgb="FF1155CC"/>
        <u/>
      </rPr>
      <t>http://isclo.events</t>
    </r>
    <r>
      <rPr/>
      <t xml:space="preserve"> or scan the QR code on the poster.
Let’s shape the future through innovation, research, and collaboration! 🚀🤝
#ICRESISCLO25</t>
    </r>
  </si>
  <si>
    <t>https://docs.google.com/spreadsheets/d/1H_e9TUa1v9bVSGUHeAdjrdB-WN4c7Sh7s_hWDrscGBI/edit?gid=766312011#gid=766312011</t>
  </si>
  <si>
    <t>Eksternal (BUMN/Government)</t>
  </si>
  <si>
    <t>📢 Call for Paper – ICRES–ISCLO 2025
Telkom Indonesia, Telkom University, dan Research Synergy Foundation mengundang instansi pemerintah, swasta, maupun BUMN untuk hadir dalam konferensi internasional ICRES–ISCLO 2025 🌐📚
Acara ini menjadi wadah berbagi gagasan, riset, dan pengalaman dalam mendorong transformasi digital &amp; kebijakan berbasis data.
🎯 Manfaat bagi instansi:
1️⃣ Akses ke riset terbaru terkait kebijakan &amp; tata kelola
2️⃣ Peluang jejaring strategis antar sektor
3️⃣ Kolaborasi riset bersama Telkom Group
4️⃣ Penguatan sinergi pemerintah–akademisi–industri (Triple Helix)
🔍 Topik konferensi:
a. Future Tech &amp; Intelligent Digital Services
b. Learning Organization &amp; Digital Leadership
c. Strategic Growth &amp; Market Innovation
📅 Deadline Abstrak: 27 Okt 2025
📍 Konferensi: 11–12 Des 2025 @ Telkom CorpU, Bandung (Hybrid)
🔗 Submit di: http://bit.ly/icresisclo25_atau scan QR di poster.
Mari wujudkan kebijakan inovatif dan berkelanjutan! 🚀🤝
#ICRESISCLO2025</t>
  </si>
  <si>
    <r>
      <rPr>
        <color rgb="FF1155CC"/>
        <u/>
      </rPr>
      <t>http://bit.ly/icresisclo25_</t>
    </r>
    <r>
      <rPr>
        <color rgb="FF000000"/>
      </rPr>
      <t xml:space="preserve"> mengarah ke icres.events</t>
    </r>
  </si>
  <si>
    <t>Call for Use Case #1: Telkom Tech and Biz Radar Case Study Submission</t>
  </si>
  <si>
    <t>Call to Action</t>
  </si>
  <si>
    <t>Telkom (Organik Only)</t>
  </si>
  <si>
    <r>
      <rPr>
        <rFont val="Arial"/>
        <color theme="1"/>
      </rPr>
      <t xml:space="preserve">Get ready for ICRES-ISCLO 2025!
Save the date: 
1. Case Study Submission: 9 Sep - 18 Okt 2025
2. Case Writing Workshop: 19 Sep 2025
3. Pitching and Awarding: 4 Nov 2025
</t>
    </r>
    <r>
      <rPr>
        <rFont val="Arial"/>
        <b/>
        <color theme="1"/>
      </rPr>
      <t>Scan Today, Build Tomorrow</t>
    </r>
    <r>
      <rPr>
        <rFont val="Arial"/>
        <color theme="1"/>
      </rPr>
      <t xml:space="preserve">
Punya ide, pengalaman, atau studi kasus menarik di bidang teknologi atau bisnis? 
Saatnya ceritamu didengar.
Ayo submit sekarang dan raih kesempatan untuk presentasikan case-mu di hadapan praktisi &amp; akademisi nasional maupun internasional bagi 5 Telkomers terpilih!
</t>
    </r>
  </si>
  <si>
    <t>Telkom Tech &amp; Biz Radar – Scan Today, Build Tomorrow
Telkomers, got an idea, experience, or case study in technology or business? Now is your chance to participate in Telkom Tech &amp; Biz Radar, part of ICRES–ISCLO 2025 – organized by Telkom Indonesia, Telkom University, and Research Synergy Foundation. Submit your case study and let your story be heard on the global stage!
This exclusive forum is designed for Telkomers to present real cases and insights that reflect current and future trends, while contributing to the company’s collective knowledge.
Tracks:
1. Tech Radar: Future Technology Scanning for Telkom
Analyze emerging technology trends, explore new applications, and identify solutions that will optimize Telkom’s performance in the future.
2. Biz Radar: Telkom’s Business Case Study
Important Dates:
Case Study Submission: 12 September – 18 October 2025
Case Writing Workshop: 19 September 2025
Pitching &amp; Awarding: 4 November 2025
The 5 selected Telkomers will earn the opportunity to present their case studies in front of national and international academics and practitioners.
Submit now via [link]
Be part of shaping Telkom’s future!</t>
  </si>
  <si>
    <t>Instagram/Linkedin</t>
  </si>
  <si>
    <r>
      <rPr>
        <rFont val="Arial"/>
        <color theme="1"/>
      </rPr>
      <t xml:space="preserve">Get ready for ICRES-ISCLO 2025!
Save the date: 
1. Case Study Submission: 9 Sep - 18 Okt 2025
2. Case Writing Workshop: 19 Sep 2025
3. Pitching and Awarding: 4 Nov 2025
</t>
    </r>
    <r>
      <rPr>
        <rFont val="Arial"/>
        <b/>
        <color theme="1"/>
      </rPr>
      <t>Scan Today, Build Tomorrow</t>
    </r>
    <r>
      <rPr>
        <rFont val="Arial"/>
        <color theme="1"/>
      </rPr>
      <t xml:space="preserve">
Punya ide, pengalaman, atau studi kasus menarik di bidang teknologi atau bisnis? 
Saatnya ceritamu didengar.
Ayo submit sekarang dan raih kesempatan untuk presentasikan case-mu di hadapan praktisi &amp; akademisi nasional maupun internasional bagi 5 Telkomers terpilih!
</t>
    </r>
  </si>
  <si>
    <r>
      <rPr/>
      <t xml:space="preserve">Telkom Tech &amp; Biz Radar – Scan Today, Build Tomorrow
Telkomers, got an idea, experience, or case study in technology or business?
This is your chance to showcase it through Telkom Tech &amp; Biz Radar, part of pre conferences ICRES–ISCLO 2025 – organized by Telkom Indonesia, Telkom University, and Research Synergy Foundation.
✨ Why join?
✅ Share your case on emerging technologies and business insights
✅ Learn from real experiences and future trends
✅ Get the opportunity to present in front of national and international academics and practitioners
📌 Tracks:
1️⃣ Tech Radar – Future Technology Scanning
2️⃣ Biz Radar – Past &amp; Future Business Case Studies
📅 Timeline:
Submission: 12 Sep – 18 Oct 2025
Case Writing Workshop: 19 Sep 2025
Pitching &amp; Awarding: 4 Nov 2025
Only 5 Telkomers will be selected to pitch their case studies on the global stage.
👉 Submit now via </t>
    </r>
    <r>
      <rPr>
        <color rgb="FF1155CC"/>
        <u/>
      </rPr>
      <t>https://bit.ly/TechBiz1</t>
    </r>
    <r>
      <rPr/>
      <t xml:space="preserve">
Be part of shaping Telkom’s future!</t>
    </r>
  </si>
  <si>
    <t>Scientific and Academic Workshop: Pre-Conference ICRES-ISCLO 2025</t>
  </si>
  <si>
    <t>WA Blast</t>
  </si>
  <si>
    <t>Poster WA Blast</t>
  </si>
  <si>
    <r>
      <rPr/>
      <t xml:space="preserve">📣 Scientific and Academic Workshop: Pre-Conference ICRES-ISCLO 2025 📣
Held by Telkom Corporate University, Telkom University, and Research Synergy Foundation.
📅 Day/Date: Thursday, 25 September 2025
Time: 09.00 AM - 12.00 PM UTC+7 Jakarta Time (Please check with your time zone)
Via Zoom Platform🖍️
Register yourself for </t>
    </r>
    <r>
      <rPr>
        <b/>
      </rPr>
      <t xml:space="preserve">FREE </t>
    </r>
    <r>
      <rPr/>
      <t xml:space="preserve">at: </t>
    </r>
    <r>
      <rPr>
        <b/>
        <color rgb="FF1155CC"/>
        <u/>
      </rPr>
      <t>https://bit.ly/joinpreconfeICRES-ISCLO2025</t>
    </r>
    <r>
      <rPr>
        <b/>
      </rPr>
      <t xml:space="preserve">
</t>
    </r>
    <r>
      <rPr/>
      <t xml:space="preserve">
🗒️ Topics:
1. ICRES-ISCLO 2025 Introduction, Scientific Review Process and Publication Opportunity.
2. How to be globally accepted in writing research paper: Criteria of Recommendation in Scopus/ Peer review international Journal.
3. How to prepare and submit abstract and journal papers: A Submission Guideline.
*Zoom link will be sent to registered email. Please check your INBOX/SPAM Folder.
*Materials and e-certificate will be sent to participants after the workshop. 
🔈Contact us for more information:
https://icres.events
WhatsApp: 0811-227-479</t>
    </r>
  </si>
  <si>
    <r>
      <rPr>
        <rFont val="Arial"/>
        <color theme="1"/>
      </rPr>
      <t xml:space="preserve">Call for Use Case #2: Telkom Tech and Biz Radar Case Writing </t>
    </r>
    <r>
      <rPr>
        <rFont val="Arial"/>
        <b/>
        <color theme="1"/>
      </rPr>
      <t>Workshop</t>
    </r>
    <r>
      <rPr>
        <rFont val="Arial"/>
        <color theme="1"/>
      </rPr>
      <t xml:space="preserve"> </t>
    </r>
  </si>
  <si>
    <t>\</t>
  </si>
  <si>
    <r>
      <rPr>
        <rFont val="Arial"/>
        <color theme="1"/>
      </rPr>
      <t xml:space="preserve">Get ready for ICRES-ISCLO 2025!
Save the date: 
1. Case Study Submission: 9 Sep - 18 Okt 2025
2. Case Writing Workshop: 19 Sep 2025
3. Pitching and Awarding: 4 Nov 2025
</t>
    </r>
    <r>
      <rPr>
        <rFont val="Arial"/>
        <b/>
        <color theme="1"/>
      </rPr>
      <t>Scan Today, Build Tomorrow</t>
    </r>
    <r>
      <rPr>
        <rFont val="Arial"/>
        <color theme="1"/>
      </rPr>
      <t xml:space="preserve">
Punya ide, pengalaman, atau studi kasus menarik di bidang teknologi atau bisnis? 
Saatnya ceritamu didengar.
Ayo submit sekarang dan raih kesempatan untuk presentasikan case-mu di hadapan praktisi &amp; akademisi nasional maupun internasional bagi 5 Telkomers terpilih!
</t>
    </r>
  </si>
  <si>
    <t xml:space="preserve">Call for Use Case #2: Telkom Tech and Biz Radar Case Writing Workshop </t>
  </si>
  <si>
    <r>
      <rPr>
        <rFont val="Arial"/>
        <color theme="1"/>
      </rPr>
      <t xml:space="preserve">Get ready for ICRES-ISCLO 2025!
Save the date: 
1. Case Study Submission: 9 Sep - 18 Okt 2025
2. Case Writing Workshop: 19 Sep 2025
3. Pitching and Awarding: 4 Nov 2025
</t>
    </r>
    <r>
      <rPr>
        <rFont val="Arial"/>
        <b/>
        <color theme="1"/>
      </rPr>
      <t>Scan Today, Build Tomorrow</t>
    </r>
    <r>
      <rPr>
        <rFont val="Arial"/>
        <color theme="1"/>
      </rPr>
      <t xml:space="preserve">
Punya ide, pengalaman, atau studi kasus menarik di bidang teknologi atau bisnis? 
Saatnya ceritamu didengar.
Ayo submit sekarang dan raih kesempatan untuk presentasikan case-mu di hadapan praktisi &amp; akademisi nasional maupun internasional bagi 5 Telkomers terpilih!
</t>
    </r>
  </si>
  <si>
    <t>Wednesday</t>
  </si>
  <si>
    <t>Thursday</t>
  </si>
  <si>
    <t>Friday</t>
  </si>
  <si>
    <t>Monday</t>
  </si>
  <si>
    <t>Tuesday</t>
  </si>
  <si>
    <t>Public 
(Online Participant for Innov Showcase)</t>
  </si>
  <si>
    <t>Konsep AISAS</t>
  </si>
  <si>
    <t>Attention</t>
  </si>
  <si>
    <t>Interest &amp; Search</t>
  </si>
  <si>
    <t>Action</t>
  </si>
  <si>
    <t>Share</t>
  </si>
  <si>
    <t>Channel</t>
  </si>
  <si>
    <t>Email (Uk 1920x1080)</t>
  </si>
  <si>
    <t>IG (Uk 4:5)</t>
  </si>
  <si>
    <t>Whatsapp (Uk 4:5)</t>
  </si>
  <si>
    <t>Diarium Banner (Uk 1920x1080)</t>
  </si>
  <si>
    <t>LED Screen Lobby TLT (Uk 16:9)</t>
  </si>
  <si>
    <t>Diarium Pop Up Notif (No Poster)</t>
  </si>
  <si>
    <t>Created by</t>
  </si>
  <si>
    <t>IM</t>
  </si>
  <si>
    <t>Copywriting poster</t>
  </si>
  <si>
    <t>(campaign mengenai agenda apa saja di road to icres isclo 2025)
10 Okt: (TCU only) Maungers, Curhat yuk!
16 Okt: (Telkom Group only) Innovation Showcase for Telkom Group
18 Okt: (Telkom Group only, directorate) 
Telkom Tech &amp; Biz Radar: Case Study Writing Competition submission deadline
27 Okt: (public) ICRES-ISCLO 2025 Abstract Submission Deadline</t>
  </si>
  <si>
    <t>(Digifeed)
Klasemen per direktorat</t>
  </si>
  <si>
    <r>
      <rPr>
        <rFont val="Arial"/>
      </rPr>
      <t xml:space="preserve">Headline: Your Next Chapter with ICRES–ISCLO 2025 (no bold)
Innovation Showcase for Telkom Group (bold)
Subheadline:
An arena to present proven Telkom's innovations and set the stage for global collaboration.
Main Activities (text box terpisah):
– Experience Innovation Booths showcasing Telkom Indonesia’s deployed &amp; buy-in solutions
– Watch the Selected Telkom Innovators Pitching Showcase and support their ideas
– Join the Panel Discussion: Shaping Tomorrow – Innovation Trends, Human Needs, and AI’s Roles with Telkom Leaders and partners
– Witness the Launch of Telkom Athon Stream Copilot &amp; AI Engineering
Event Info Box:
📅 Thursday, 16 October 2025
🕛 08.00 – 15.00 WIB
📍 Stay tune!
CTA:
Register now at 👉 </t>
    </r>
    <r>
      <rPr>
        <rFont val="Arial"/>
        <color rgb="FF1155CC"/>
        <u/>
      </rPr>
      <t xml:space="preserve">innovation-showcase.ideaboxapp.com
</t>
    </r>
  </si>
  <si>
    <r>
      <rPr>
        <rFont val="Arial"/>
      </rPr>
      <t xml:space="preserve">Headline:
What is Innovation Showcase for Telkom Group?
Bodyline:
Innovation Showcase 2025 is where Telkomers connect, explore, and support innovation.
Discover:
Showcasing Telkom Innovations
Exciting Telkom Innovators Pitching Showcase
Insightful Panel Discussion with Telkom Leaders &amp; Global Partners
Launch of Telkom Athon Stream AI Engineering
Event Info Box:
📅 Thursday, 16 October 2025
🕛 08.00 – 15.00 WIB
📍 Online via MyDigilearn Live Streaming
Closing Line:
Be part of Telkom’s innovation journey.
CTA: Register today at </t>
    </r>
    <r>
      <rPr>
        <rFont val="Arial"/>
        <color rgb="FF1155CC"/>
        <u/>
      </rPr>
      <t>showcase.digitalamoeba.id/registration</t>
    </r>
    <r>
      <rPr>
        <rFont val="Arial"/>
      </rPr>
      <t xml:space="preserve"> </t>
    </r>
  </si>
  <si>
    <r>
      <rPr>
        <rFont val="Arial"/>
      </rPr>
      <t xml:space="preserve">Headline: Be a Part of Telkom Innovation Journey
Innovation Showcase 2025
Subheadline:
Part of ICRES–ISCLO 2025
Bodyline: 
Discover impactful solutions, listen to inspiring leaders, and support innovators.
What to Expect:
Innovation Booth Exhibition
Pitching Showcase from Telkom Innovators
Launch of Telkom Athon Stream Copilot &amp; AI Engineering
Panel Discussion [ada 3 foto, nama, jabatan]
Sharing Session from Telkom Innovator [ada 1 foto, nama, nama amoeba]
Opening Speech [ada 1 foto, nama, jabatan]
Fire Speech [ada 1 foto, nama, jabatan]
[kotak info kecil]
Insight Resume Challenge (bold)
Get a chance to win MAP Vouchers!
[Event Info Box]
📅 Thursday, 16 October 2025
🕛 08.00 – 15.00 WIB
📍 Online via MyDigilearn (Participation also counts as Learning Presence)
CTA:
Register now at </t>
    </r>
    <r>
      <rPr>
        <rFont val="Arial"/>
        <u/>
      </rPr>
      <t>innovation-showcase.ideaboxapp.com</t>
    </r>
    <r>
      <rPr>
        <rFont val="Arial"/>
      </rPr>
      <t xml:space="preserve"> </t>
    </r>
  </si>
  <si>
    <r>
      <rPr>
        <rFont val="Arial"/>
      </rPr>
      <t xml:space="preserve">Headline: Be a Part of Telkom Innovation Journey
Innovation Showcase 2025
Subheadline:
Part of ICRES–ISCLO 2025
Bodyline: 
Discover impactful solutions, listen to inspiring leaders, and support innovators.
What to Expect:
Innovation Booth Exhibition
Pitching Showcase from Telkom Innovators
Launch of Telkom Athon Stream Copilot &amp; AI Engineering
Panel Discussion [ada 3 foto, nama, jabatan]
Sharing Session from Telkom Innovator [ada 1 foto, nama, nama amoeba]
Opening Speech [ada 1 foto, nama, jabatan]
Fire Speech [ada 1 foto, nama, jabatan]
[kotak info kecil]
Insight Resume Challenge (bold)
Get a chance to win MAP Vouchers!
[Event Info Box]
📅 Thursday, 16 October 2025
🕛 08.00 – 15.00 WIB
📍 Online via MyDigilearn (Participation also counts as Learning Presence)
CTA:
Register now at </t>
    </r>
    <r>
      <rPr>
        <rFont val="Arial"/>
        <u/>
      </rPr>
      <t>innovation-showcase.ideaboxapp.com</t>
    </r>
    <r>
      <rPr>
        <rFont val="Arial"/>
      </rPr>
      <t xml:space="preserve"> </t>
    </r>
  </si>
  <si>
    <r>
      <rPr>
        <rFont val="Arial"/>
      </rPr>
      <t xml:space="preserve">Headline: Join the Conversation. Support the Innovators.
Subheadline: Innovation Showcase 2025 
Bodyline:
Be part of the journey:
Panel Discussion: "Shaping Tomorrow: Innovation Trends, Human Needs and AI’s Roles"
[ada 3 foto, nama, jabatan]
Explore innovation booths online and choose the most impactful solutions :
[Bentuk teks list/logo masing2]
HCSO's Innovators, TCUC's AI Heroes, TSSC's Innovators, Innovator of Power Automate Microsoft, Amoeba Octopus, Amoeba NLP Insights, Amoeba Axel Intelligence.
Watch the Pitching Showcase — support your favorite innovator by casting your vote! [ada  9 foto, nama, nama amoeba]
[Event Info Box]
📅 Thursday, 16 October 2025
🕛 08.00 – 15.00 WIB
📍 Online via MyDigilearn (Participation also counts as Learning Presence)
CTA:
Register now at </t>
    </r>
    <r>
      <rPr>
        <rFont val="Arial"/>
        <color rgb="FF000000"/>
        <u/>
      </rPr>
      <t>innovation-showcase.ideaboxapp.com</t>
    </r>
    <r>
      <rPr>
        <rFont val="Arial"/>
      </rPr>
      <t xml:space="preserve"> </t>
    </r>
  </si>
  <si>
    <r>
      <rPr>
        <rFont val="Arial"/>
      </rPr>
      <t xml:space="preserve">Headline: Join the Conversation. Support the Innovators.
Subheadline: Innovation Showcase 2025 
Bodyline:
Be part of the journey:
Panel Discussion: "Shaping Tomorrow: Innovation Trends, Human Needs and AI’s Roles"
[ada 3 foto, nama, jabatan]
Explore innovation booths online and choose the most impactful solutions :
[Bentuk teks list/logo masing2]
HCSO's Innovators, TCUC's AI Heroes, TSSC's Innovators, Innovator of Power Automate Microsoft, Amoeba Octopus, Amoeba NLP Insights, Amoeba Axel Intelligence.
Watch the Pitching Showcase — support your favorite innovator by casting your vote! [ada 3 foto, nama, nama amoeba]
[Event Info Box]
📅 Thursday, 16 October 2025
🕛 08.00 – 15.00 WIB
📍 Online via MyDigilearn (Participation also counts as Learning Presence)
CTA:
Register now at </t>
    </r>
    <r>
      <rPr>
        <rFont val="Arial"/>
        <color rgb="FF000000"/>
        <u/>
      </rPr>
      <t>innovation-showcase.ideaboxapp.com</t>
    </r>
    <r>
      <rPr>
        <rFont val="Arial"/>
      </rPr>
      <t xml:space="preserve"> </t>
    </r>
  </si>
  <si>
    <r>
      <rPr>
        <rFont val="Arial"/>
      </rPr>
      <t xml:space="preserve">Headline
Discover the Future at
INNOVATION SHOWCASE 2025 (bold, besar)
Subheadline (lebih kecil):
A part of Road to ICRES–ISCLO 2025
Telkom’s international conference on innovation and collaboration.
Bodyline:
Experience how Telkomers drive transformation through innovation.
1.⁠ ⁠Fire Speech oleh Direktur SBDP (foto, nama, jabatan)
2.⁠ ⁠Panel Discussion dengan tema ”Shaping Tomorrow:  Innovation Trends, Human Needs  and AI’s Roles” (foto, nama, jabatan keynote speaker: Senior Leader HCM, SBDP, BRIN dan Microsoft )
3.⁠ ⁠Innovation Pitching &amp; Showcase
📅 Thursday, 16 October 2025
🕗 08.00 – 15.00 WIB
📍 Live from Telkom Landmark Tower, Jakarta
CTA:
Join Online &amp; Be Part of the Journey!
</t>
    </r>
    <r>
      <rPr>
        <rFont val="Arial"/>
        <color rgb="FF1155CC"/>
        <u/>
      </rPr>
      <t>showcase.digitalamoeba.id/registration</t>
    </r>
    <r>
      <rPr>
        <rFont val="Arial"/>
      </rPr>
      <t xml:space="preserve"> | QR Code
footer:
Connecting Ideas, Strengthening Contributions</t>
    </r>
  </si>
  <si>
    <r>
      <rPr>
        <rFont val="Arial"/>
      </rPr>
      <t xml:space="preserve">Headline: Join the Conversation!
Innovation Showcase 2025
Subheadline:
Part of ICRES–ISCLO 2025
Bodyline:
Join the panel discussion:
“Shaping Tomorrow: Innovation Trends, Human Needs and AI’s Roles”
[ada 4 foto, nama, jabatan]
1️⃣ Arfianto Ramadhian – VP Global Strategic Partnership &amp; Synergy, Telkom Indonesia
2️⃣ Wahyudi Handriyanto – VP Human Capital, Telin
3️⃣ Irving Hutagalung – Customer Success Director, Microsoft Indonesia
4️⃣ Anto Satriyo Nugroho – Head of Research Center for AI &amp; Cybersecurity, BRIN
Insight Resume Challenge (bold, mencolok)
Write the most insightful one-paragraph resume from the session.
Get a chance to win MAP Vouchers!
Event Info Box:
📅 Thursday, 16 October 2025
🕛 08.00 – 15.00 WIB 
📍 Online via MyDigilearn 
CTA:
Register now at </t>
    </r>
    <r>
      <rPr>
        <rFont val="Arial"/>
        <color rgb="FF1155CC"/>
        <u/>
      </rPr>
      <t>showcase.digitalamoeba.id/registration</t>
    </r>
    <r>
      <rPr>
        <rFont val="Arial"/>
      </rPr>
      <t xml:space="preserve">  | QR Code</t>
    </r>
  </si>
  <si>
    <r>
      <rPr>
        <rFont val="Arial"/>
      </rPr>
      <t xml:space="preserve">Headline (besar):
Tomorrow’s the Day!
Innovation Showcase for Telkom Group
Part of ICRES–ISCLO 2025 — Connecting Ideas, Strengthening Contributions. (kecil)
Subheadline:
Be part of the movement where Telkom’s innovators turn ideas into real impact.
Bodyline
Opening Speech
[foto]
Ira Noviarti
Independent Commissioner of Telkom Indonesia
Sharing Session
Innovation Spotlight
[logo Octopus]
Octopus – Product Classification Tools empowering smarter product taxonomy management
Pitching Showcase:
[logo] NLP Powered Employee Insights | Xperion | Kano Model | MIDS 2 | AIMVANTAGE | Axel Intelligence | AI Driven | Sopas | ScoreDev
[box pop up]
Your voice matters!
Watch, vote, and support Telkom’s innovators who are shaping the future.
📅 Thursday, 16 October 2025
🕘 08.00 – 15.00 WIB
📍 Online via MyDigiLearn (for Telkom Group employees only)
CTA
Join Online &amp; Be Part of the Innovation Journey!
👉 </t>
    </r>
    <r>
      <rPr>
        <rFont val="Arial"/>
        <color rgb="FF1155CC"/>
        <u/>
      </rPr>
      <t>showcase.digitalamoeba.id/registration</t>
    </r>
  </si>
  <si>
    <t>Pop up notif: 
Headline: Innovation Showcase 2025 is Live Now!
Subhedline: Join online, support Telkom innovations, and earn your learning presence in MyDigilearn.
[Ketika di click akan direct ke poster diarium-banner]</t>
  </si>
  <si>
    <t>Header 
Innovation Showcase for Telkom Group 2025
Part of Road to International Conference: ICRES–ISCLO 2025 (kecil)
Subheadline (highlight):
Opening Speech by
Ibu Ira Noviarti [foto]
Independent Commissioner of Telkom Indonesia
Bodyline (intro):
A stage to celebrate Telkom’s spirit of innovation and collaboration —
where ideas become impact and innovation shapes the future.
Agenda Highlights:
1.⁠ ⁠Launching Telkom Athon #10 Stream AI Engineering. 
2.⁠ ⁠⁠Panel Discussion – “Shaping Tomorrow: Innovation Trends, Human Needs, and AI’s Roles” with Top Leader Telkom Group and Partners. 
3.⁠ ⁠Sharing Session: Octopus 
4.⁠ ⁠⁠⁠Innovation Pitching Showcase. 
5.⁠ ⁠⁠⁠Innovation Booth Exhibition &amp; Awarding Session.
[ada foto, nama, jabatan]]
Panel Discussion
1️⃣ Arfianto Ramadhian – VP Global Strategic Partnership &amp; Synergy, Telkom Indonesia
2️⃣ Wahyudi Handriyanto – VP Human Capital, Telin
3️⃣ Irving Hutagalung – Customer Success Director, Microsoft Indonesia
4️⃣ Anto Satriyo Nugroho – Head of Research Center for AI &amp; Cybersecurity, BRIN
Sharing Session
[logo octopus kecil]
Octopus
Product Classification Tools empowering smarter product taxonomy management. 
Innovation Pitching Showcase
[logo sangat kecil] NLP Powered Employee Insights | Xperion | Kano Model | MIDS 2 | AIMVANTAGE | Axel Intelligence | AI Driven | Sopas | ScoreDev
[box pop up]
Your voice matters!
Watch, vote, and support Telkom’s innovators who are shaping the future.
📅 Thursday, 16 October 2025
🕗 08.00 – 15.00 WIB
📍 Telkom Landmark Tower, 38th Floor (Agung &amp; Krakatau Room), Jakarta
🎥 Online via MyDigiLearn (for Telkom Group employees only)
CTA (highlight at bottom):
Be part of Telkom’s innovation journey!
🔗 Register at showcase.digitalamoeba.id/registration
Footer tagline:
Connecting Ideas, Strengthening Contributions.</t>
  </si>
  <si>
    <r>
      <rPr>
        <rFont val="Arial"/>
      </rPr>
      <t xml:space="preserve">dokumentasi ambil di: </t>
    </r>
    <r>
      <rPr>
        <rFont val="Arial"/>
        <color rgb="FF1155CC"/>
        <u/>
      </rPr>
      <t>https://drive.google.com/drive/u/0/folders/1fyzim4ls2ztRM-BhqVv_82WwelzXMPlk</t>
    </r>
    <r>
      <rPr>
        <rFont val="Arial"/>
      </rPr>
      <t xml:space="preserve"> 
slide 1
Headline:
</t>
    </r>
    <r>
      <rPr>
        <rFont val="Arial"/>
        <b/>
      </rPr>
      <t>Innovation Showcase for Telkom Group 2025 Recap</t>
    </r>
    <r>
      <rPr>
        <rFont val="Arial"/>
      </rPr>
      <t xml:space="preserve"> (highlight)
Road to ICRES—ISCLO 2025 (kecil)
Bodyline:
From inspiring ideas to impactful innovation
Telkomers came together to celebrate collaboration, creativity, and transformation.
Here are the best moments from the Innovation Showcase!
[ada sebagian foto2 kegiatan, terutama foto opening speech by Bu Ira Komisaris,]
slide 2 </t>
    </r>
    <r>
      <rPr>
        <rFont val="Arial"/>
        <b/>
      </rPr>
      <t>[bentuk fotonya seperti journey, krn urutan fotonya based on rundown]</t>
    </r>
    <r>
      <rPr>
        <rFont val="Arial"/>
      </rPr>
      <t xml:space="preserve">
-Opening by Ibu Ira Noviarti, Independent Commissioner of Telkom Indonesia
-Launch of Telkom Athon #10 Stream AI Engineering (Participate from University Students)
-Panel Discussion: Shaping Tomorrow – Innovation, Human Needs &amp; AI’s Roles
slide 3
-Sharing Session: Octopus
-Pitching Showcase &amp; Innovation Booth Exhibition
-Awarding Session for Telkom Innovators
CTA (bottom highlight):
Ready for the next chapter?
🌟Get ready for </t>
    </r>
    <r>
      <rPr>
        <rFont val="Arial"/>
        <b/>
      </rPr>
      <t xml:space="preserve">Innovation Showcase for BUMN </t>
    </r>
    <r>
      <rPr>
        <rFont val="Arial"/>
      </rPr>
      <t>this November.
Stay tune!
Footer tagline:
Connecting Ideas, Strengthening Contributions.</t>
    </r>
  </si>
  <si>
    <t>Invitation (non VIP)</t>
  </si>
  <si>
    <r>
      <rPr>
        <rFont val="Arial"/>
      </rPr>
      <t xml:space="preserve">Header: You're Invited!
Innovation Showcase 2025
Subheadline: Road to ICRES–ISCLO 2025
Body:
Is a stage where Telkom Group’s deployed and buy-in innovations are presented to Senio Leaders, Telkomers and global partners. It is designed to highlight impactful solutions, foster collaboration, and strengthen our innovation culture.
[textbox masing2]
Innovation Booth Exhibition
Pitching Showcase from Telkom Innovators
Launch of Telkom Athon Stream Copilot &amp; AI Engineering
Panel Discussion [ada 3 foto, nama, jabatan]
Sharing Session from Telkom Innovator [ada 1 foto, nama, nama amoeba]
Opening Speech [ada 1 foto, nama, jabatan]
Fire Speech [ada 1 foto, nama, jabatan]
[info box]
📅 Thursday, 16 October 2025
🕘 08.00 – 15.00 WIB
📍 Telkom Landmark Tower, 38th Floor, Jakarta
CTA: RSVP now </t>
    </r>
    <r>
      <rPr>
        <rFont val="Arial"/>
        <color rgb="FF1155CC"/>
        <u/>
      </rPr>
      <t>innovation-showcase.ideaboxapp.com</t>
    </r>
    <r>
      <rPr>
        <rFont val="Arial"/>
      </rPr>
      <t xml:space="preserve"> | QR code
(Participation also counts as Learning Presence in MyDigilearn)</t>
    </r>
  </si>
  <si>
    <r>
      <rPr>
        <rFont val="Arial"/>
        <b/>
      </rPr>
      <t xml:space="preserve">[DI BLAST UNTUK PARTISIPAN YANG </t>
    </r>
    <r>
      <rPr>
        <rFont val="Arial"/>
        <b/>
        <color rgb="FFFF0000"/>
      </rPr>
      <t>BELUM</t>
    </r>
    <r>
      <rPr>
        <rFont val="Arial"/>
        <b/>
      </rPr>
      <t xml:space="preserve"> RSVP]</t>
    </r>
    <r>
      <rPr>
        <rFont val="Arial"/>
      </rPr>
      <t xml:space="preserve">
Header: You're Invited!
Innovation Showcase 2025
Subheadline: Road to ICRES–ISCLO 2025
Body:
Is a stage where Telkom Group’s deployed and buy-in innovations are presented to Senio Leaders, Telkomers and global partners. It is designed to highlight impactful solutions, foster collaboration, and strengthen our innovation culture.
[textbox masing2]
Innovation Booth Exhibition
Pitching Showcase from Telkom Innovators
Launch of Telkom Athon Stream Copilot &amp; AI Engineering
Panel Discussion [ada 3 foto, nama, jabatan]
Sharing Session from Telkom Innovator [ada 1 foto, nama, nama amoeba]
Opening Speech [ada 1 foto, nama, jabatan]
Fire Speech [ada 1 foto, nama, jabatan]
[info box]
📅 Thursday, 16 October 2025
🕘 08.00 – 15.00 WIB
📍 Telkom Landmark Tower, 38th Floor, Jakarta
CTA: RSVP now </t>
    </r>
    <r>
      <rPr>
        <rFont val="Arial"/>
        <color rgb="FF1155CC"/>
        <u/>
      </rPr>
      <t>innovation-showcase.ideaboxapp.com</t>
    </r>
    <r>
      <rPr>
        <rFont val="Arial"/>
      </rPr>
      <t xml:space="preserve"> | QR code
(Participation also counts as Learning Presence in MyDigilearn)</t>
    </r>
  </si>
  <si>
    <r>
      <rPr>
        <rFont val="Arial"/>
        <b/>
        <color theme="1"/>
      </rPr>
      <t xml:space="preserve">[DI BLAST UNTUK PARTISIPAN YANG </t>
    </r>
    <r>
      <rPr>
        <rFont val="Arial"/>
        <b/>
        <color rgb="FFFF0000"/>
      </rPr>
      <t>SUDAH</t>
    </r>
    <r>
      <rPr>
        <rFont val="Arial"/>
        <b/>
        <color theme="1"/>
      </rPr>
      <t xml:space="preserve"> RSVP]
</t>
    </r>
    <r>
      <rPr>
        <rFont val="Arial"/>
        <color theme="1"/>
      </rPr>
      <t>Header: How to Register at the Innovation Showcase
Subline: Road to ICRES - ISCLO 2025
Body:
Thank you for RSVP! Here’s what you need to know:
– Show your personal QR Code at the registration desk.
– Registration opens at 08.00 WIB.
– Once registered, you can join the full-day program.
At the venue, you can:
Explore Ideabox — access the event landing page to:
– Explore innovation booths and support your favorite by voting.
– Watch the Pitching Showcase and vote for the best innovator.
– Join the Insight Resume Challenge from the panel discussion for a chance to win vouchers.
– Take part in The Explorer’s Trophy: visit all booths, complete the check-ins, and get a special recognition!
[Event Info Box:]
📅 16 October 2025
🕘 08.00 – 15.00 WIB
📍 Telkom Landmark Tower, 38th Floor, Jakarta
CTA: See you at the Showcase!</t>
    </r>
  </si>
  <si>
    <r>
      <rPr>
        <rFont val="Arial"/>
        <b/>
      </rPr>
      <t xml:space="preserve">[DI BLAST UNTUK PARTISIPAN YANG </t>
    </r>
    <r>
      <rPr>
        <rFont val="Arial"/>
        <b/>
        <color rgb="FFFF0000"/>
      </rPr>
      <t>SUDAH</t>
    </r>
    <r>
      <rPr>
        <rFont val="Arial"/>
        <b/>
      </rPr>
      <t xml:space="preserve"> RSVP]
</t>
    </r>
    <r>
      <rPr>
        <rFont val="Arial"/>
      </rPr>
      <t xml:space="preserve">Headline: D-1 Innovation Showcase 2025
Subline: Road to ICRES - ISCLO 2025
We look forward to seeing you tomorrow!
📅 Thursday, 16 October 2025
🕘 08.00 – 15.00 WIB (registration opens at 08.00)
📍 Telkom Landmark Tower, 38th Floor, Jakarta
[highlight info]
👉 Please show your QR Code at the registration desk.
Access your QR Code here: </t>
    </r>
    <r>
      <rPr>
        <rFont val="Arial"/>
        <color rgb="FF1155CC"/>
        <u/>
      </rPr>
      <t>innovation-showcase.ideaboxapp.com</t>
    </r>
    <r>
      <rPr>
        <rFont val="Arial"/>
      </rPr>
      <t xml:space="preserve"> (On Profile Menu)
(Participation also counts as Learning Presence in MyDigilearn)</t>
    </r>
  </si>
  <si>
    <t>Maungers/Digifeeds/WA Blast</t>
  </si>
  <si>
    <t xml:space="preserve">📢 Maungerssss, Curhat Yuk!
H-15 menuju Deadline Tech &amp; Biz Radar Case Study Competition, tapi yang submit baru XX (lihat grafik 📊).
Nah, apa sih kendala kamu dalam menulis case study?
Yuk, cerita bareng di Maungers Curhat Yuk! ✍️✨
📅 Jum’at, 10 Oktober 2025
🕣 08:30 – 11:30 WIB
📍 Harmonize Timur Lt. 2
🔗 Daftar di sini: XXX
Jangan lupa, setiap unit wajib mengirimkan minimal 1 case study ya!
Ayo kirimkan perwakilan unitmu dan jangan lewatkan kesempatan ini 🙌
💡 Connecting Ideas, Strengthening Contributions
#ScanTodayBuildTomorrow
#ICRESISCLO2025
</t>
  </si>
  <si>
    <t xml:space="preserve">🚨 Hari H, Maungerssss Curhat Yuk! 🚨
Hari ini waktunya kita ngobrol santai soal kendala nulis case study ✍️✨
Jangan sampai kelewatan ya!
📅 Jum’at, 10 Oktober 2025
 🕣 08:30 – 11:30 WIB
 📍 Harmonize Timur Lt. 2
👉 Daftar &amp; hadirkan perwakilan unitmu di sini: XXX
 (Setiap unit wajib mengirimkan minimal 1 case study!)
💡 Connecting Ideas, Strengthening Contributions
 #ScanTodayBuildTomorrow
 #ICRESISCLO2025
</t>
  </si>
  <si>
    <r>
      <rPr>
        <rFont val="Arial"/>
        <b/>
        <color theme="1"/>
      </rPr>
      <t>📢 Announcement: The Winner of Maungerssss, Curhat Yuk!</t>
    </r>
    <r>
      <rPr>
        <rFont val="Arial"/>
        <color theme="1"/>
      </rPr>
      <t xml:space="preserve">
Terima kasih atas partisipasi Maungers dalam Mini Workshop Tech &amp; Biz Radar Case Study Competition for Telkom CorpU. Hingga 18 Oktober 2025, total tercatat 32 case study telah tersubmit di DigiFeed! 🎉
Selamat kepada para pemenang:
🥇 RIM – Valuing the Invisible: Integrating Financial and Strategic Metrics for Research and Innovation Impact
🥈 GS – Driving Asset Cost Efficiency through People Behavior Transformation
🥉 SoDSNP – From Learning Innovation to Business Impact: The Corporate University-as-a-Service Model
Pemenang dipilih berdasarkan kecepatan submit dan kesesuaian format dengan submission guidelines. Panitia akan segera menghubungi untuk pendistribusian hadiah berupa saldo LinkAja.
Terus semangat berkarya dan lanjutkan kontribusi nyata melalui case study berikutnya! 💡
#ScanTodayBuildTomorrow 
#ICRESISCLO2025</t>
    </r>
  </si>
  <si>
    <r>
      <rPr>
        <rFont val="Arial"/>
        <color theme="1"/>
      </rPr>
      <t>📢</t>
    </r>
    <r>
      <rPr>
        <rFont val="Arial"/>
        <b/>
        <color theme="1"/>
      </rPr>
      <t xml:space="preserve"> Telkomers, Judging Session is Starting from NOW!</t>
    </r>
    <r>
      <rPr>
        <rFont val="Arial"/>
        <color theme="1"/>
      </rPr>
      <t xml:space="preserve">
Terima kasih atas kontribusi dan antusiasme Telkomers dalam Tech Biz Radar: Case Study Competition kemarin. Selanjutnya akan diadakan Judging Session yang akan berlangsung pada 20–23 Oktober 2025.
Pada kompetisi ini akan dipilih</t>
    </r>
    <r>
      <rPr>
        <rFont val="Arial"/>
        <b/>
        <color theme="1"/>
      </rPr>
      <t xml:space="preserve"> 5 pemenang case study</t>
    </r>
    <r>
      <rPr>
        <rFont val="Arial"/>
        <color theme="1"/>
      </rPr>
      <t xml:space="preserve"> berdasarkan kategori berikut:
🏆 Best Score – Tech Radar
🏆 Best Score – Biz Radar (Past)
🏆 Best Score – Biz Radar (Future)
💖 Most Likes
🔥 MVP Case Study*
Kelima finalis akan dipilih berdasarkan terpilih akan melaju ke babak Pitching &amp; Awarding dan otomatis mendapatkan:
✨ Free submission fee
✨ Fully-covered accommodation &amp; transportation ke Bandung, 11–12 Desember 2025
💡 Yuk, dukung peserta favoritmu dengan memberikan </t>
    </r>
    <r>
      <rPr>
        <rFont val="Arial"/>
        <b/>
        <color theme="1"/>
      </rPr>
      <t>like</t>
    </r>
    <r>
      <rPr>
        <rFont val="Arial"/>
        <color theme="1"/>
      </rPr>
      <t xml:space="preserve"> pada use case pilihanmu!
Setiap vote kamu menentukan siapa yang jadi Most Liked Case Study Winner! 💪
#ScanTodayBuildTomorrow
#ICRESISCLO2025
</t>
    </r>
  </si>
  <si>
    <r>
      <rPr>
        <rFont val="Arial"/>
        <color theme="1"/>
      </rPr>
      <t xml:space="preserve">📢 </t>
    </r>
    <r>
      <rPr>
        <rFont val="Arial"/>
        <b/>
        <color theme="1"/>
      </rPr>
      <t>Telkomersss! Tech Biz Radar Submission is Closed — But the Journey Continues!</t>
    </r>
    <r>
      <rPr>
        <rFont val="Arial"/>
        <color theme="1"/>
      </rPr>
      <t xml:space="preserve"> 🚀
Don’t worry! You still have the chance to submit your </t>
    </r>
    <r>
      <rPr>
        <rFont val="Arial"/>
        <b/>
        <color theme="1"/>
      </rPr>
      <t>case study, full paper, or poster</t>
    </r>
    <r>
      <rPr>
        <rFont val="Arial"/>
        <color theme="1"/>
      </rPr>
      <t xml:space="preserve"> to ICRES–ISCLO 2025! 🌏✨
This is more than just a conference — it’s a global stage for Telkomers to showcase research, insights, and impactful ideas.
🎯 Choose Your Track:
1. Future Tech &amp; Intelligent Digital Services
2. Learning Organization &amp; Digital Leadership 
3. Strategic Growth &amp; Market Innovation
💡 Why Join?
✅ Share your abstract or poster (research/case)
✅ Join global academic &amp; industry discussions
✅ Get publication opportunities (*Scopus, Sinta*, etc.)
🗓 Deadline: 27 Oct 2025
📍 Event: 11–12 Dec 2025 | Telkom CorpU Bandung (Hybrid)
🔗 Submit now: bit.ly/icresisclo_25
🎁 Free submission for the first 50 Telkomers!
Let’s amplify Telkom’s voice on the global stage! 🌐
CP: RIM TCUC Helpdesk (085137663784)
#ICRESISCLO2025 
#ScanTodayBuildTomorrow
</t>
    </r>
  </si>
  <si>
    <r>
      <rPr>
        <rFont val="Arial"/>
        <color theme="1"/>
      </rPr>
      <t xml:space="preserve">📢 </t>
    </r>
    <r>
      <rPr>
        <rFont val="Arial"/>
        <b/>
        <color theme="1"/>
      </rPr>
      <t xml:space="preserve">Telkomers, Judging Session is still ON GOING! </t>
    </r>
    <r>
      <rPr>
        <rFont val="Arial"/>
        <color theme="1"/>
      </rPr>
      <t xml:space="preserve">
Jangan lupa, kamu juga bisa berperan menentukan pemenang kategori 💖</t>
    </r>
    <r>
      <rPr>
        <rFont val="Arial"/>
        <b/>
        <color theme="1"/>
      </rPr>
      <t>Most Likes!</t>
    </r>
    <r>
      <rPr>
        <rFont val="Arial"/>
        <color theme="1"/>
      </rPr>
      <t xml:space="preserve">
Cukup dengan memberikan </t>
    </r>
    <r>
      <rPr>
        <rFont val="Arial"/>
        <b/>
        <color theme="1"/>
      </rPr>
      <t>like</t>
    </r>
    <r>
      <rPr>
        <rFont val="Arial"/>
        <color theme="1"/>
      </rPr>
      <t xml:space="preserve"> pada </t>
    </r>
    <r>
      <rPr>
        <rFont val="Arial"/>
        <b/>
        <color theme="1"/>
      </rPr>
      <t>use case favoritmu</t>
    </r>
    <r>
      <rPr>
        <rFont val="Arial"/>
        <color theme="1"/>
      </rPr>
      <t xml:space="preserve"> di DigiFeed 💬
Setiap like kamu berpengaruh untuk menentukan siapa yang akan jadi </t>
    </r>
    <r>
      <rPr>
        <rFont val="Arial"/>
        <b/>
        <color theme="1"/>
      </rPr>
      <t>Most Liked Case Study Winner!</t>
    </r>
    <r>
      <rPr>
        <rFont val="Arial"/>
        <color theme="1"/>
      </rPr>
      <t xml:space="preserve"> 🏆
Ayo dukung rekan Telkomers yang telah berbagi ide dan inovasi terbaiknya! 🙌
Voting tetap dibuka selama periode </t>
    </r>
    <r>
      <rPr>
        <rFont val="Arial"/>
        <b/>
        <color theme="1"/>
      </rPr>
      <t>Judging Session</t>
    </r>
    <r>
      <rPr>
        <rFont val="Arial"/>
        <color theme="1"/>
      </rPr>
      <t xml:space="preserve"> (20–23 Oktober 2025).
✨ Let’s make every vote count!
#ScanTodayBuildTomorrow
#ICRESISCLO2025
</t>
    </r>
  </si>
  <si>
    <r>
      <rPr>
        <rFont val="Arial"/>
        <color theme="1"/>
      </rPr>
      <t xml:space="preserve">📢 </t>
    </r>
    <r>
      <rPr>
        <rFont val="Arial"/>
        <b/>
        <color theme="1"/>
      </rPr>
      <t>Telkomersss! Last Call for Voting! 💖</t>
    </r>
    <r>
      <rPr>
        <rFont val="Arial"/>
        <color theme="1"/>
      </rPr>
      <t xml:space="preserve">
Hari ini batas akhir voting Most Likes Case Study — sampai 23:59 WIB! ⏰
Jangan lewatkan kesempatan buat dukung use case favoritmu di DigiFeed 💬
Setiap like kamu menentukan siapa yang akan jadi Most Liked Case Study Winner! 🏆
Ayo beri apresiasi untuk rekan Telkomers yang sudah berbagi ide dan inovasi terbaiknya! 🙌
✨ Let’s make every vote count — before midnight!
#ScanTodayBuildTomorrow
#ICRESISCLO2025</t>
    </r>
  </si>
  <si>
    <r>
      <rPr>
        <rFont val="Arial"/>
        <color theme="1"/>
      </rPr>
      <t xml:space="preserve">📣 </t>
    </r>
    <r>
      <rPr>
        <rFont val="Arial"/>
        <b/>
        <color theme="1"/>
      </rPr>
      <t xml:space="preserve">Announcement: The Finalist of Telkom Tech &amp; Biz Radar! </t>
    </r>
    <r>
      <rPr>
        <rFont val="Arial"/>
        <color theme="1"/>
      </rPr>
      <t xml:space="preserve">
Telkomersss! 🎉
Terima kasih atas antusiasme dan partisipasi luar biasa kalian dalam Tech &amp; Biz Radar Case Study Competition for Telkom CorpU!
Setelah melalui proses seleksi,  inilah 5 finalis terbaik yang berhasil melaju ke babak Pitching &amp; Awarding Day!🏆
1. &lt;Judul Case Study&gt; - &lt;first author&gt;
2.&lt;Judul Case Study&gt; - &lt;first author&gt;
3. &lt;Judul Case Study&gt; - &lt;first author&gt;
4. &lt;Judul Case Study&gt; - &lt;first author&gt;
5.&lt;Judul Case Study&gt; - &lt;first author&gt;
Para finalis akan melanjutkan perjuangannya di Pitching &amp; Awarding Day pada 4 November 2025. Jadi, pastikan untuk menyiapkan materi terbaikmu ya!💪
📩 Panitia akan menghubungi finalis untuk informasi lebih lanjut terkait Pitching Day.
Pengunguman ini menandakan kita semakin dekat menuju Final Prize!
Siapakah yang akan meraih total hadiah senilai Rp15.500.000 dan menjadi Winner of Telkom Tech &amp; Biz Radar 2025?👀
#ScanTodayBuildTomorrow
#ConnectingIdeasStrengtheningContributions
#ICRESISCLO2025
</t>
    </r>
  </si>
  <si>
    <t xml:space="preserve">📣 Special Announcement: The Winner of Telkom Tech &amp; Biz Radar Pitching Day!
Telkomerssss! 🎉
Terima kasih atas antusiasme dan partisipasi luar biasa dalam Tech &amp; Biz Radar Case Study Competition for Telkom CorpU.
Akhirnya, saat yang ditunggu-tunggu tiba! Kami dengan bangga mengumumkan para pemenang Telkom Tech &amp; Biz Radar 2025! 🏆
🏆 Best Score Tech Radar - XXX - Case Study
🏆 Best Score Biz Radar (Past) - XXX - Case Study
🏆 Best Score Biz Radar (Future) - XXX - Case Study
💖 Most Likes - XXX - Case Study
🔥 MVP Case Study - XXX - Case Study
Pemenang dipilih berdasarkan ide dan topik paling menarik, inovatif, serta sesuai dengan ketentuan kompetisi. Selamat untuk para pemenang, dan terima kasih untuk semua peserta yang sudah berkontribusi menghadirkan insight dan ide terbaiknya! 🙌
#ScanTodayBuildTomorrow
#ICRESISCLO2025
</t>
  </si>
  <si>
    <t>Public 
(General Campaign ICRES-ISCLO 2025)</t>
  </si>
  <si>
    <r>
      <rPr>
        <rFont val="Arial"/>
        <color theme="1"/>
      </rPr>
      <t xml:space="preserve">📢 </t>
    </r>
    <r>
      <rPr>
        <rFont val="Arial"/>
        <b/>
        <color theme="1"/>
      </rPr>
      <t xml:space="preserve">Telkomers, Judging Session is still ON GOING! </t>
    </r>
    <r>
      <rPr>
        <rFont val="Arial"/>
        <color theme="1"/>
      </rPr>
      <t xml:space="preserve">
Jangan lupa, kamu juga bisa berperan menentukan pemenang kategori 💖</t>
    </r>
    <r>
      <rPr>
        <rFont val="Arial"/>
        <b/>
        <color theme="1"/>
      </rPr>
      <t>Most Likes!</t>
    </r>
    <r>
      <rPr>
        <rFont val="Arial"/>
        <color theme="1"/>
      </rPr>
      <t xml:space="preserve">
Cukup dengan memberikan </t>
    </r>
    <r>
      <rPr>
        <rFont val="Arial"/>
        <b/>
        <color theme="1"/>
      </rPr>
      <t>like</t>
    </r>
    <r>
      <rPr>
        <rFont val="Arial"/>
        <color theme="1"/>
      </rPr>
      <t xml:space="preserve"> pada </t>
    </r>
    <r>
      <rPr>
        <rFont val="Arial"/>
        <b/>
        <color theme="1"/>
      </rPr>
      <t>use case favoritmu</t>
    </r>
    <r>
      <rPr>
        <rFont val="Arial"/>
        <color theme="1"/>
      </rPr>
      <t xml:space="preserve"> di DigiFeed 💬
Setiap like kamu berpengaruh untuk menentukan siapa yang akan jadi </t>
    </r>
    <r>
      <rPr>
        <rFont val="Arial"/>
        <b/>
        <color theme="1"/>
      </rPr>
      <t>Most Liked Case Study Winner!</t>
    </r>
    <r>
      <rPr>
        <rFont val="Arial"/>
        <color theme="1"/>
      </rPr>
      <t xml:space="preserve"> 🏆
Ayo dukung rekan Telkomers yang telah berbagi ide dan inovasi terbaiknya! 🙌
Voting tetap dibuka selama periode </t>
    </r>
    <r>
      <rPr>
        <rFont val="Arial"/>
        <b/>
        <color theme="1"/>
      </rPr>
      <t>Judging Session</t>
    </r>
    <r>
      <rPr>
        <rFont val="Arial"/>
        <color theme="1"/>
      </rPr>
      <t xml:space="preserve"> (20–23 Oktober 2025).
✨ Let’s make every vote count!
#ScanTodayBuildTomorrow
#ICRESISCLO2025
</t>
    </r>
  </si>
  <si>
    <r>
      <rPr>
        <rFont val="Arial"/>
        <color theme="1"/>
      </rPr>
      <t xml:space="preserve">📢 </t>
    </r>
    <r>
      <rPr>
        <rFont val="Arial"/>
        <b/>
        <color theme="1"/>
      </rPr>
      <t>Telkomersss! Last Call for Voting! 💖</t>
    </r>
    <r>
      <rPr>
        <rFont val="Arial"/>
        <color theme="1"/>
      </rPr>
      <t xml:space="preserve">
Hari ini batas akhir voting Most Likes Case Study — sampai 23:59 WIB! ⏰
Jangan lewatkan kesempatan buat dukung use case favoritmu di DigiFeed 💬
Setiap like kamu menentukan siapa yang akan jadi Most Liked Case Study Winner! 🏆
Ayo beri apresiasi untuk rekan Telkomers yang sudah berbagi ide dan inovasi terbaiknya! 🙌
✨ Let’s make every vote count — before midnight!
#ScanTodayBuildTomorrow
#ICRESISCLO2025</t>
    </r>
  </si>
  <si>
    <t>On-Event</t>
  </si>
  <si>
    <t>Post-Event</t>
  </si>
  <si>
    <t>Stakeholder</t>
  </si>
  <si>
    <t>Januari</t>
  </si>
  <si>
    <t>Week 1</t>
  </si>
  <si>
    <t>Week 2</t>
  </si>
  <si>
    <t>Week 3</t>
  </si>
  <si>
    <t>Week 4</t>
  </si>
  <si>
    <t>Eksternal</t>
  </si>
  <si>
    <t>Co-Host</t>
  </si>
  <si>
    <t>Dosen - Mahasiswa PTN/PTS BUMN</t>
  </si>
  <si>
    <t>Dosen - Mahasiswa PTN/PTS</t>
  </si>
  <si>
    <t>Partner</t>
  </si>
  <si>
    <t>Internal</t>
  </si>
  <si>
    <t>BrandComm &amp; HCComm</t>
  </si>
  <si>
    <t>Manajemen Corpu</t>
  </si>
  <si>
    <t>Mahasiswa GPSP S2 &amp; S3</t>
  </si>
  <si>
    <t>Awareness</t>
  </si>
  <si>
    <t>Intention</t>
  </si>
  <si>
    <t>Manage</t>
  </si>
  <si>
    <t>Lingkup kerja/Mitra</t>
  </si>
  <si>
    <t>Lead PIC</t>
  </si>
  <si>
    <t>PIC Kegiatan</t>
  </si>
  <si>
    <t>Pre-event</t>
  </si>
  <si>
    <t>Post-event</t>
  </si>
  <si>
    <t>Penanggung jawab</t>
  </si>
  <si>
    <t>Prasetiyo Raharjo (SM RIM)</t>
  </si>
  <si>
    <t>Memberi arahan strategis, approval timeline &amp; anggaran.</t>
  </si>
  <si>
    <t>Memantau jalannya event, memberi sambutan resmi.</t>
  </si>
  <si>
    <t>Evaluasi &amp; laporan ke manajemen.</t>
  </si>
  <si>
    <r>
      <rPr>
        <rFont val="Calibri"/>
        <b/>
        <color theme="1"/>
      </rPr>
      <t xml:space="preserve">Rahman Parentio
</t>
    </r>
    <r>
      <rPr>
        <rFont val="Calibri"/>
        <color theme="1"/>
      </rPr>
      <t>Job desc: 
- Bertanggung jawab atas keseluruhan pelaksanaan konferensi, termasuk perencanaan, persiapan, pelaksanaan, dan evaluasi.
- Memimpin dan mengkoordinasi seluruh kegiatan panitia.
- Bertanggung jawab atas kesuksesan acara.
- Memastikan semua persiapan konferensi berjalan sesuai rencana.</t>
    </r>
  </si>
  <si>
    <t>1. Perencanaan Strategis:
- Menyusun visi, misi, dan tujuan konferensi.
- Membuat kerangka kerja pelaksanaan bersama seluruh koordinator bidang.
2. Koordinasi Tim:
- Memimpin rapat rutin panitia tiap minggu (Kamis 
- Mengarahkan dan menyinergikan semua divisi agar bekerja sesuai timeline dan target.
3. Pengambilan Keputusan:
- Menyelesaikan permasalahan lintas divisi.
- Menjadi pengambil keputusan utama dalam situasi kritis.
4. Representasi dan Komunikasi Eksternal:
- Menjadi perwakilan resmi konferensi kepada mitra, sponsor, dan media.</t>
  </si>
  <si>
    <t>Evaluasi Keseluruhan:
- Mengawasi proses evaluasi dan pelaporan hasil pelaksanaan konferensi</t>
  </si>
  <si>
    <t>Co-PIC</t>
  </si>
  <si>
    <t>Niken Larasati
Job desc: 
- Membantu ketua dalam memimpin
- menggantikan ketua jika berhalangan
- mengkoordinasikan berbagai aspek kegiatan konferensi</t>
  </si>
  <si>
    <t>1. Pendampingan Ketua:
- Hadir dalam pertemuan penting dan diskusi strategis.
- Mengambil alih tugas ketua bila berhalangan hadir.
2. Koordinasi Harian:
- Memantau progress dari setiap divisi secara berkala.
- Menjembatani kebutuhan dan komunikasi antar bidang.
3. Manajemen Operasional:
- Menyusun laporan perkembangan untuk disampaikan ke ketua.
- Memberikan masukan untuk optimalisasi kinerja panitia.</t>
  </si>
  <si>
    <t>Sekretariat</t>
  </si>
  <si>
    <t>Administrasi</t>
  </si>
  <si>
    <r>
      <rPr>
        <rFont val="Calibri"/>
        <b/>
        <color theme="1"/>
      </rPr>
      <t xml:space="preserve">Meilani Putri Mayasari 
</t>
    </r>
    <r>
      <rPr>
        <rFont val="Calibri"/>
        <color theme="1"/>
      </rPr>
      <t>Job desc: Koordinator atas administrasi untuk kebutuhan pelaksanaan conference, termasuk surat-menyurat, pembuatan notulen rapat, penyusunan laporan pertanggungjawaban, dan kebutuhan administrasi data peserta conference</t>
    </r>
  </si>
  <si>
    <r>
      <rPr>
        <rFont val="Calibri"/>
        <b/>
        <color theme="1"/>
        <sz val="10.0"/>
      </rPr>
      <t xml:space="preserve">Meilani Putri Mayasari: </t>
    </r>
    <r>
      <rPr>
        <rFont val="Calibri"/>
        <b val="0"/>
        <color theme="1"/>
        <sz val="10.0"/>
      </rPr>
      <t xml:space="preserve">Menyusun surat-menyurat, arsip, database panitia &amp; peserta.
</t>
    </r>
    <r>
      <rPr>
        <rFont val="Calibri"/>
        <b/>
        <color theme="1"/>
        <sz val="10.0"/>
      </rPr>
      <t xml:space="preserve">Frida Eka Setianingsih:
</t>
    </r>
    <r>
      <rPr>
        <rFont val="Calibri"/>
        <b val="0"/>
        <color theme="1"/>
        <sz val="10.0"/>
      </rPr>
      <t>- membuat materi proposal/poster call for co-host/mitra 
- membuat materi proposal/poster call for participant
- berkoordinasi dengan tim publikasi untuk pembuatan materi poster</t>
    </r>
  </si>
  <si>
    <r>
      <rPr>
        <rFont val="Calibri"/>
        <b/>
        <color theme="1"/>
      </rPr>
      <t>Maulida</t>
    </r>
    <r>
      <rPr>
        <rFont val="Calibri"/>
        <color theme="1"/>
      </rPr>
      <t>: Mengelola registrasi onsite/online, administrasi kehadiran</t>
    </r>
  </si>
  <si>
    <t>Rekap data peserta, sertifikat, arsip dokumen.</t>
  </si>
  <si>
    <t>Legal</t>
  </si>
  <si>
    <r>
      <rPr>
        <rFont val="Calibri"/>
        <b/>
        <color theme="1"/>
      </rPr>
      <t xml:space="preserve">Adelia Anissa Putri
</t>
    </r>
    <r>
      <rPr>
        <rFont val="Calibri"/>
        <b val="0"/>
        <color theme="1"/>
      </rPr>
      <t xml:space="preserve">Job desc: Berkoordinasi dengan tim legal CorpU menangani kebutuhan pembuatan dokumen kerja sama baik PKS, MoU, dan dokumen legalitas lainnya
</t>
    </r>
  </si>
  <si>
    <t>- Menangani kebutuhan pembuatan dokumen kerja sama (PKS Telkom dengan RSF beserta dengan penyesuaian yang muncul)
- Memastikan proses pembuatan dokumen legal berjalan dengan lancar
- Menjembatani panitia dan tim legal untuk resolve isu yang muncul dalam pembuatan dokumen legal</t>
  </si>
  <si>
    <t>Berkoordinasi dengan koordinator lapangan agar seluruh hak dan kewajiban yang tercantum di dokumen legal terkait penyelenggaraan conference di hari H terlaksana</t>
  </si>
  <si>
    <t>Memastikan seluruh hak dan kewajiban tiap pihak yang terikat di dokumen legal terlaksana dan terpenuhi</t>
  </si>
  <si>
    <r>
      <rPr>
        <rFont val="Calibri"/>
        <b/>
        <color theme="1"/>
      </rPr>
      <t xml:space="preserve">Rahmat Hardian Putra &amp; Ria Wulansari
</t>
    </r>
    <r>
      <rPr>
        <rFont val="Calibri"/>
        <b val="0"/>
        <color theme="1"/>
      </rPr>
      <t xml:space="preserve">Job desc: Bertanggung jawab atas pengelolaan keuangan konferensi, termasuk penyusunan anggaran, pencatatan pemasukan dan pengeluaran, serta pelaporan keuangan. 
Memastikan anggaran kegiatan konferensi dikelola dengan baik. </t>
    </r>
  </si>
  <si>
    <t>Menyusun &amp; mengelola anggaran, pencatatan sponsor.</t>
  </si>
  <si>
    <t>Mengatur transaksi pembayaran hari-H.</t>
  </si>
  <si>
    <t>Membuat laporan keuangan.</t>
  </si>
  <si>
    <t>Mitra Internal</t>
  </si>
  <si>
    <t>Reviewer</t>
  </si>
  <si>
    <r>
      <rPr>
        <rFont val="Calibri"/>
        <b/>
        <color rgb="FF000000"/>
        <sz val="10.0"/>
      </rPr>
      <t>Hedi Krishna</t>
    </r>
    <r>
      <rPr>
        <rFont val="Calibri"/>
        <color rgb="FF000000"/>
        <sz val="10.0"/>
      </rPr>
      <t xml:space="preserve">
Job desc: 
- Mencari dan mengajak karyawan Telkom untuk untuk ikut sebagai peserta sekaligus reviewer
- koordinator untuk kebutuhan reviewer bersama RSF
- pendamping/LO di hari H</t>
    </r>
  </si>
  <si>
    <t>rekrut reviewer &amp; peserta dari kalangan karyawan Telkom</t>
  </si>
  <si>
    <t>Akademis Tel-U</t>
  </si>
  <si>
    <r>
      <rPr>
        <rFont val="Calibri"/>
        <b/>
        <color rgb="FF000000"/>
        <sz val="10.0"/>
      </rPr>
      <t xml:space="preserve">Tri Ayuningsih
</t>
    </r>
    <r>
      <rPr>
        <rFont val="Calibri"/>
        <color rgb="FF000000"/>
        <sz val="10.0"/>
      </rPr>
      <t>Job Desc: Menyasar dosen Tel-U dan mahasiswa S2/S3 untuk submit paper &amp; Tel U sebagai key collaborating partner.</t>
    </r>
  </si>
  <si>
    <t>- Melakukan penyebaran informasi terkait penyelenggaraan conference internasional ke dosen dan mahasiswa S2/S3 TelU
- mendaftar dosen &amp; mahasiswa S2/S3 yang mau submit paper
- follow up submission ke dosen &amp; mahasiswa S2/S3 TelU</t>
  </si>
  <si>
    <t>- Mendampingi dosen &amp; mahasiswa S2/S3 TelU yang hadir baik secara online maupun offline
- membantu memfasilitasi dosen &amp; mahasiswa S2/S3 jika ada pertanyaan/kesulitan saat menghadiri acara conference</t>
  </si>
  <si>
    <t>Berkoordinasi dengan tim panitia dan RSF jika ada follow up dari peserta terkait paper submission</t>
  </si>
  <si>
    <t>Karyawan Telkom S2/S3</t>
  </si>
  <si>
    <r>
      <rPr>
        <rFont val="Calibri"/>
        <b/>
        <color rgb="FF000000"/>
        <sz val="10.0"/>
      </rPr>
      <t>Rahmat Hardian Putra</t>
    </r>
    <r>
      <rPr>
        <rFont val="Calibri"/>
        <color rgb="FF000000"/>
        <sz val="10.0"/>
      </rPr>
      <t xml:space="preserve">
Job desc: Mendorong karyawan Telkom untuk menulis dan submit paper pada ICRES-25.</t>
    </r>
  </si>
  <si>
    <t>- Melakukan penyebaran informasi terkait penyelenggaraan conference internasional ke karyawan Telkom yang sudah menamatkan studi S2/S3
- mendaftar karyawan S2/S3 yang mau submit paper
- follow up submission ke peserta karyawan S2/S3</t>
  </si>
  <si>
    <t>- Mendampingi karyawan Telkom lulusan S2/S3 yang hadir baik secara online maupun offline
- membantu memfasilitasi karyawan Telkom lulusan S2/S3 jika ada pertanyaan/kesulitan saat menghadiri acara conference</t>
  </si>
  <si>
    <t>Employee GPSP</t>
  </si>
  <si>
    <r>
      <rPr>
        <rFont val="Calibri"/>
        <b/>
        <color rgb="FF000000"/>
        <sz val="10.0"/>
      </rPr>
      <t>Maulida Yumnisari</t>
    </r>
    <r>
      <rPr>
        <rFont val="Calibri"/>
        <color rgb="FF000000"/>
        <sz val="10.0"/>
      </rPr>
      <t xml:space="preserve">
Job desc: Mendorong employee scholar Telkom yang sedang atau telah menyelesaikan studi lanjut agar submit paper.</t>
    </r>
  </si>
  <si>
    <t>- Melakukan penyebaran informasi terkait penyelenggaraan conference internasional ke karyawan Telkom yang tergabung di program GPSP
- mendaftar peserta dari GPSP yang mau submit paper
- follow up submission ke peserta GPSP</t>
  </si>
  <si>
    <t>- Mendampingi peserta program GPSP yang hadir baik secara online maupun offline
- membantu memfasilitasi peserta program GPSP jika ada pertanyaan/kesulitan saat menghadiri acara conference</t>
  </si>
  <si>
    <t>a</t>
  </si>
  <si>
    <r>
      <rPr>
        <rFont val="Calibri"/>
        <b/>
        <color rgb="FF000000"/>
        <sz val="10.0"/>
      </rPr>
      <t>Pathya Madhyastha Budhiputra</t>
    </r>
    <r>
      <rPr>
        <rFont val="Calibri"/>
        <color rgb="FF000000"/>
        <sz val="10.0"/>
      </rPr>
      <t xml:space="preserve">
Job desc: Menyiapkan keynote internal Telkom yang dapat menjadi pembicara untuk ICRES-25.</t>
    </r>
  </si>
  <si>
    <t>- Menyiapkan daftar calon keynote speaker dari internal Telkom
- approach kesediaan calon keynote speaker
- penentuan keynote speaker dari internal Telkom
- berkoordinasi dengan panitia untuk penyediaan kebutuhan keynote speaker di hari H (materi presentasi, tempat istirahat, food restriction, rundown, dst.)</t>
  </si>
  <si>
    <t>- Berkoordinasi dengan keynote speaker dan panitia untuk kehadiran keynote speaker internal Telkom di venue saat hari H
- mendampingi keynote speaker internal Telkom dari kedatangan, penampilan, hingga kepulangan dari acara conference</t>
  </si>
  <si>
    <t>Menyampaikan dokumentasi acara ke keynote speaker</t>
  </si>
  <si>
    <t>Mitra Eksternal</t>
  </si>
  <si>
    <r>
      <rPr>
        <rFont val="Calibri"/>
        <b/>
        <color rgb="FF000000"/>
        <sz val="10.0"/>
      </rPr>
      <t xml:space="preserve">Annisa Setiawati Soemodinoto
</t>
    </r>
    <r>
      <rPr>
        <rFont val="Calibri"/>
        <color rgb="FF000000"/>
        <sz val="10.0"/>
      </rPr>
      <t>Job desc: 
- Koordinasi dengan RSF untuk mendukung acara conference
- koordinator acara di hari H bekerja sama dengan RSF</t>
    </r>
  </si>
  <si>
    <r>
      <rPr>
        <rFont val="Calibri"/>
        <b/>
        <color rgb="FF000000"/>
        <sz val="10.0"/>
      </rPr>
      <t xml:space="preserve">Annisa:
</t>
    </r>
    <r>
      <rPr>
        <rFont val="Calibri"/>
        <color rgb="FF000000"/>
        <sz val="10.0"/>
      </rPr>
      <t xml:space="preserve">- meng-organize koordinasi rutin dengan panitia hari H untuk persiapan pelaksanaan
- melakukan update dan follow up rutin dengan koordinator hari H dan RSF terkait hal yang perlu disiapkan untuk pelaksanaan acara (dokumentasi, konsumsi, logistik, dekorasi)
</t>
    </r>
    <r>
      <rPr>
        <rFont val="Calibri"/>
        <b/>
        <color rgb="FF000000"/>
        <sz val="10.0"/>
      </rPr>
      <t>&gt;&gt; Sistem Registrasi dan Submission &lt;&lt;
Annisa (Maulida):</t>
    </r>
    <r>
      <rPr>
        <rFont val="Calibri"/>
        <color rgb="FF000000"/>
        <sz val="10.0"/>
      </rPr>
      <t xml:space="preserve"> bersama RSF melakukan koordinasi sistem submission, MoU, publikasi</t>
    </r>
    <r>
      <rPr>
        <rFont val="Calibri"/>
        <b/>
        <color rgb="FF000000"/>
        <sz val="10.0"/>
      </rPr>
      <t xml:space="preserve">
&gt;&gt; Acara &lt;&lt;
Annisa: 
</t>
    </r>
    <r>
      <rPr>
        <rFont val="Calibri"/>
        <color rgb="FF000000"/>
        <sz val="10.0"/>
      </rPr>
      <t xml:space="preserve">- Bersama tim acara (internal RIM) menyusun rundown
- bersama RSF melakukan perencanaan pelaksanaan acara (online, offline, paper, poster, workshop, panel discussion, keynote speech, award, product showcase*)
- berkoordinasi dengan PIC keynote speaker (Pathya &amp; Adelia untuk penentuan keynote speaker &amp; kebutuhan keynote speaker yang perlu disiapkan untuk hari H
- berkoordinasi dengan PIC &amp; Co-PIC dan RSF untuk penentuan panelist dan kebutuhan panelist yang perlu disiapkan untuk hari H
- berkoordinasi dengan RSF untuk pembagian presenter dan moderator untuk agenda paper presentation
- berkoordinasi dengan RSF untuk penyiapan desain asset digital (virtual background, bumper, sertifikat, dst.)
- berkoordinasi dengan RSF untuk penyiapan desain dekorasi (banner, spanduk, backdrop, dst.)
- berkoordinasi dengan RSF untuk perencanaan konsumsi
- berkoordinasi dengan RSF untuk penyiapan layanan peserta (dokumen panduan acara, FAQ, informasi terkait registrasi dan acara)
- berkoordinasi dengan RSF untuk penyiapan registrasi (verifikasi peserta hari H, penerbitan tanda peserta, dst.)
</t>
    </r>
    <r>
      <rPr>
        <rFont val="Calibri"/>
        <b/>
        <color rgb="FF000000"/>
        <sz val="10.0"/>
      </rPr>
      <t xml:space="preserve">
&gt;&gt; Logistik Venue, Digital, Akomodasi dan Transportasi &lt;&lt;
Annisa: 
</t>
    </r>
    <r>
      <rPr>
        <rFont val="Calibri"/>
        <color rgb="FF000000"/>
        <sz val="10.0"/>
      </rPr>
      <t xml:space="preserve">- bersama PIC &amp; Co-PIC dan koordinator logistik menentukan layout acara (tempat penyelenggaraan acara, alur pergerakan dan keluar-masuk peserta) dan book venue acara
- Berkoordinasi dengan RSF untuk kebutuhan teknis (Zoom/Webinar/Hybrid)
- Berkoordinasi dengan RSF untuk penyediaan goodie bag (desain dan isi)
</t>
    </r>
    <r>
      <rPr>
        <rFont val="Calibri"/>
        <b/>
        <color rgb="FF000000"/>
        <sz val="10.0"/>
      </rPr>
      <t xml:space="preserve">Bagus: 
</t>
    </r>
    <r>
      <rPr>
        <rFont val="Calibri"/>
        <color rgb="FF000000"/>
        <sz val="10.0"/>
      </rPr>
      <t xml:space="preserve">- Koordinasi dengan GS &amp; LIRF dalam penyediaan tempat (area pendaftaran, area conference, area makan, area exhibition) dan kebutuhan logistik di masing-masing area (meja, kursi, tv, mic, dst.)
</t>
    </r>
    <r>
      <rPr>
        <rFont val="Calibri"/>
        <b/>
        <color rgb="FF000000"/>
        <sz val="10.0"/>
      </rPr>
      <t xml:space="preserve">Nadya:
</t>
    </r>
    <r>
      <rPr>
        <rFont val="Calibri"/>
        <color rgb="FF000000"/>
        <sz val="10.0"/>
      </rPr>
      <t xml:space="preserve">- mapping booth poster dan product showcase* beserta kebutuhannya (kursi, papan tempat memasang poster, dsb.)
</t>
    </r>
    <r>
      <rPr>
        <rFont val="Calibri"/>
        <b/>
        <color rgb="FF000000"/>
        <sz val="10.0"/>
      </rPr>
      <t xml:space="preserve">Nanda:
</t>
    </r>
    <r>
      <rPr>
        <rFont val="Calibri"/>
        <color rgb="FF000000"/>
        <sz val="10.0"/>
      </rPr>
      <t>- Bersama dengan LO keynote speaker, panelist, dan moderator, mengatur penginapan dan transportasi narasumber (jika dibutuhkan)
- koordinasi penyediaan goodie bag tambahan</t>
    </r>
    <r>
      <rPr>
        <rFont val="Calibri"/>
        <b/>
        <color rgb="FF000000"/>
        <sz val="10.0"/>
      </rPr>
      <t xml:space="preserve">
Ria</t>
    </r>
    <r>
      <rPr>
        <rFont val="Calibri"/>
        <color rgb="FF000000"/>
        <sz val="10.0"/>
      </rPr>
      <t xml:space="preserve">: 
- menyiapkan list kandidat vendor konsumsi (snack/coffee break, makan siang) beserta list makanan dan harga dari tiap vendor
</t>
    </r>
    <r>
      <rPr>
        <rFont val="Calibri"/>
        <b/>
        <color rgb="FF000000"/>
        <sz val="10.0"/>
      </rPr>
      <t>&gt;&gt; Publikasi &amp; Dokumentasi &lt;&lt;</t>
    </r>
    <r>
      <rPr>
        <rFont val="Calibri"/>
        <color rgb="FF000000"/>
        <sz val="10.0"/>
      </rPr>
      <t xml:space="preserve">
</t>
    </r>
    <r>
      <rPr>
        <rFont val="Calibri"/>
        <b/>
        <color rgb="FF000000"/>
        <sz val="10.0"/>
      </rPr>
      <t>Okke</t>
    </r>
    <r>
      <rPr>
        <rFont val="Calibri"/>
        <color rgb="FF000000"/>
        <sz val="10.0"/>
      </rPr>
      <t xml:space="preserve">: berkoordinasi dengan brandcom dan RSF untuk penyiapan materi publikasi yang sesuai dengan brand guideline Telkom (color pallette, peletakan aset digital, dst.)
</t>
    </r>
    <r>
      <rPr>
        <rFont val="Calibri"/>
        <b/>
        <color rgb="FF000000"/>
        <sz val="10.0"/>
      </rPr>
      <t>Yolanda</t>
    </r>
    <r>
      <rPr>
        <rFont val="Calibri"/>
        <color rgb="FF000000"/>
        <sz val="10.0"/>
      </rPr>
      <t xml:space="preserve">: koordinasi dengan logistik untuk penyiapan peralatan dokumentasi (foto/video)
</t>
    </r>
    <r>
      <rPr>
        <rFont val="Calibri"/>
        <b/>
        <color rgb="FF000000"/>
        <sz val="10.0"/>
      </rPr>
      <t xml:space="preserve">Panji: </t>
    </r>
    <r>
      <rPr>
        <rFont val="Calibri"/>
        <color rgb="FF000000"/>
        <sz val="10.0"/>
      </rPr>
      <t xml:space="preserve">pembuatan materi publikasi (poster), bumper pemenang best paper*
</t>
    </r>
    <r>
      <rPr>
        <rFont val="Calibri"/>
        <b/>
        <color rgb="FF000000"/>
        <sz val="10.0"/>
      </rPr>
      <t>Siska</t>
    </r>
    <r>
      <rPr>
        <rFont val="Calibri"/>
        <color rgb="FF000000"/>
        <sz val="10.0"/>
      </rPr>
      <t>: 
- Konten Digital &amp; Media Sosial (Menyusun caption promosi, jadwal posting, dan merespon komentar/tanya-jawab di kanal media sosial, mengelola jadwal unggahan dan engagement konten selama periode pre-event dan event berlangsung)
- Distribusi Materi (Membantu pengiriman poster atau e-flyer ke berbagai komunitas dan mitra strategis, menyesuaikan format publikasi untuk media partner, mailing list, dan pengumuman peserta)</t>
    </r>
  </si>
  <si>
    <r>
      <rPr>
        <rFont val="Calibri"/>
        <b/>
        <color theme="1"/>
      </rPr>
      <t>Annisa - koordinator lapangan</t>
    </r>
    <r>
      <rPr>
        <rFont val="Calibri"/>
        <color theme="1"/>
      </rPr>
      <t xml:space="preserve">: 
- Berkoordinasi dengan seluruh koordinator dan RSF untuk pelaksanaan
- Berkoordinasi dengan koordinator acara untuk memastikan acara berjalan sesuai rundown dan rencana
- Berkoordinasi dengan konsumsi untuk waktu pembagian konsumsi 
- Jika ada hal yang tidak berjalan sesuai rencana, maka memutuskan langkah yang harus diambil
</t>
    </r>
    <r>
      <rPr>
        <rFont val="Calibri"/>
        <b/>
        <color theme="1"/>
      </rPr>
      <t>Adit - koordinator acara - onsite event (keynote speech, panel, paper presentation, workshop, award):</t>
    </r>
    <r>
      <rPr>
        <rFont val="Calibri"/>
        <color theme="1"/>
      </rPr>
      <t xml:space="preserve"> 
- Membantu koordinator dalam penyusunan dan penyesuaian rundown kegiatan utama.
- Menjadi penghubung dengan MC dan pengisi acara.
- Bertugas di panggung utama untuk mengatur flow acara secara real-time, termasuk pergantian sesi.
- Berkoordinasi dengan logistik menyiapkan peralatan yang dibutuhkan saat acara (mic, timer, standing banner, dsb).
- Berfokus pada pengaturan logistik acara, seperti panggung, seating plan, peralatan presentasi, dan sound system.
</t>
    </r>
    <r>
      <rPr>
        <rFont val="Calibri"/>
        <b/>
        <color theme="1"/>
      </rPr>
      <t xml:space="preserve">Dimas - koordinator acara virtual event (keynote speech, panel, paper presentation, award): 
</t>
    </r>
    <r>
      <rPr>
        <rFont val="Calibri"/>
        <color theme="1"/>
      </rPr>
      <t xml:space="preserve">- Melakukan koordinasi teknis dengan tim IT dan dokumentasi untuk mendukung kebutuhan visual dan rekaman.
- Bertugas sebagai timekeeper atau floor manager saat acara berlangsung.
</t>
    </r>
    <r>
      <rPr>
        <rFont val="Calibri"/>
        <b/>
        <color theme="1"/>
      </rPr>
      <t xml:space="preserve">Putri - koord. acara paper presentation: 
</t>
    </r>
    <r>
      <rPr>
        <rFont val="Calibri"/>
        <color theme="1"/>
      </rPr>
      <t xml:space="preserve">- berkoordinasi dengan tim registrasi (Lingkan) untuk kehadiran peserta
- berkoordinasi dengan tim acara (Adit &amp; Dimas) untuk kesiapan pelaksanaan offline &amp; online
- berkoordinasi dengan moderator
- Menyusun jadwal dan urutan presentasi paralel dari para presenter.
- Mengatur alokasi ruang dan moderator untuk setiap sesi presentasi ilmiah.
- Menghubungi dan mengarahkan pemakalah terkait waktu, format presentasi, dan teknis penggunaan alat.
- Memastikan sesi berjalan tertib dan sesuai waktu yang ditentukan.
</t>
    </r>
    <r>
      <rPr>
        <rFont val="Calibri"/>
        <b/>
        <color theme="1"/>
      </rPr>
      <t>Nadya - koord. acara poster exhibition &amp; product showcase</t>
    </r>
    <r>
      <rPr>
        <rFont val="Calibri"/>
        <color theme="1"/>
      </rPr>
      <t xml:space="preserve">:
- Mengkoordinasi penataan area pameran (booth poster, demo produk) agar sesuai layout yang disepakati.
- Berhubungan dengan peserta pameran untuk kebutuhan teknis seperti listrik, meja, dan layout.
- Memastikan alur lalu lintas pengunjung dan peserta pameran tertata dan aman.
- Bekerja sama dengan divisi keamanan dan logistik terkait pengawasan booth.
</t>
    </r>
    <r>
      <rPr>
        <rFont val="Calibri"/>
        <b/>
        <color theme="1"/>
      </rPr>
      <t>Yudhi - koord. acara keynote speech, panel discussion, &amp; workshop</t>
    </r>
    <r>
      <rPr>
        <rFont val="Calibri"/>
        <color theme="1"/>
      </rPr>
      <t xml:space="preserve">:
- Berhubungan langsung dengan pembicara dan moderator: memastikan jadwal, materi, dan logistik seminar tersedia.
- Berkoordinasi dengan logistik Menyiapkan ruang seminar dan perlengkapan pendukung (proyektor, pointer, sound system).
- Mengelola sesi tanya jawab, waktu presentasi, dan pengumpulan pertanyaan dari peserta.
</t>
    </r>
    <r>
      <rPr>
        <rFont val="Calibri"/>
        <b/>
        <color theme="1"/>
      </rPr>
      <t xml:space="preserve">Bagus - koord. logistik &amp; keamanan:
</t>
    </r>
    <r>
      <rPr>
        <rFont val="Calibri"/>
        <color theme="1"/>
      </rPr>
      <t xml:space="preserve">- memimpin koordinasi terkait logistik dengan tim (Erlian - logistik exhibition &amp; product showcase, Damar - logistik online, Raidy - logistik offline)
- berkoordinasi dengan GS terkait pengamanan kegiatan dan tamu VIP (undangan/pembicara)
- berkoordinasi dengan tim registrasi untuk penyediaan kertas dan printer untuk print sertifikat
</t>
    </r>
    <r>
      <rPr>
        <rFont val="Calibri"/>
        <b/>
        <color theme="1"/>
      </rPr>
      <t xml:space="preserve">Nanda - koord. konsumsi &amp; merchandise:
</t>
    </r>
    <r>
      <rPr>
        <rFont val="Calibri"/>
        <color theme="1"/>
      </rPr>
      <t xml:space="preserve">- Memastikan kualitas dan jumlah makanan saat diterima dari vendor
- Mengatur sistem distribusi konsumsi agar tertib dan efisien
- Berkoordinasi dengan logistik untuk penyiapan area konsumsi (meja, banner penunjuk lokasi, tampilan penyajian)
- Mengawasi proses distribusi makanan kepada peserta dan panitia saat acara berlangsung.
- Menyediakan konsumsi khusus untuk VIP atau sesi tertentu (misalnya pembicara atau tamu kehormatan).
- Dokumentasi terkait konsumsi (foto penerimaan makanan, foto layout penyajian, dst.) untuk kebutuhan pelaporan
- Berkoordinasi dengan registrasi untuk membagikan merchandise secara tepat sasaran (peserta, pembicara, panitia)
</t>
    </r>
    <r>
      <rPr>
        <rFont val="Calibri"/>
        <b/>
        <color theme="1"/>
      </rPr>
      <t xml:space="preserve">Lingkan - koord. registrasi:
</t>
    </r>
    <r>
      <rPr>
        <rFont val="Calibri"/>
        <color theme="1"/>
      </rPr>
      <t xml:space="preserve">- Menyiapkan kebutuhan di meja registrasi seperti alat tulis, laptop, dst.
- Berkoordinasi dengan tim merchandise untuk penyediaan dan pembagian merchandise &amp; name tag saat registrasi
- Membantu peserta menyelesaikan kendala teknis saat registrasi atau saat mengikuti acara.
- Berlaku sebagai front desk saat kegiatan berlangsung 
- Print dan pembagian sertifikat peserta
</t>
    </r>
    <r>
      <rPr>
        <rFont val="Calibri"/>
        <b/>
        <color theme="1"/>
      </rPr>
      <t xml:space="preserve">RIMVIS - koord. digital asset:
</t>
    </r>
    <r>
      <rPr>
        <rFont val="Calibri"/>
        <color theme="1"/>
      </rPr>
      <t xml:space="preserve">- penyediaan bumper pemenang best paper untuk ditampilkan saat pengumuman pemenang
- penginputan nama peserta di template sertifikat untuk di-print oleh tim registrasi
</t>
    </r>
    <r>
      <rPr>
        <rFont val="Calibri"/>
        <b/>
        <color theme="1"/>
      </rPr>
      <t xml:space="preserve">Yolanda - koord. dokumentasi:
</t>
    </r>
    <r>
      <rPr>
        <rFont val="Calibri"/>
        <color theme="1"/>
      </rPr>
      <t>- memastikan kehadiran tim dokumentasi di tiap lokasi acara terdistribusi dengan baik
- Memastikan dokumentasi mencakup kebutuhan untuk laporan akhir, publikasi, dan arsip internal.
- Memastikan penggunaan perangkat (kamera, tripod, mic) dalam kondisi siap dan optimal.</t>
    </r>
  </si>
  <si>
    <t>- Evaluasi pelaksanaan conference
- Penyampaian dokumentasi foto ke peserta acara
- Dokumentasi output tiap sesi.
- Dokumentasi &amp; laporan evaluasi exhibitor.
- Pembuatan laporan kegiatan 
- Inventaris &amp; pengembalian barang.
- Press release &amp; publikasi hasil.</t>
  </si>
  <si>
    <t>Key Collaborating Partner</t>
  </si>
  <si>
    <r>
      <rPr>
        <rFont val="Calibri"/>
        <b/>
        <color rgb="FF000000"/>
        <sz val="10.0"/>
      </rPr>
      <t>Frida Eka Setianingsih</t>
    </r>
    <r>
      <rPr>
        <rFont val="Calibri"/>
        <color rgb="FF000000"/>
        <sz val="10.0"/>
      </rPr>
      <t xml:space="preserve">
Job desc: 
- Menghubungi universitas/mitra riset untuk menjadi partner atau mengirim delegasi paper
- sebagai LO co-host/partner di hari H</t>
    </r>
  </si>
  <si>
    <t>- mencari kandidat co-host/mitra untuk di-approach
- melakukan approach dan diskusi awal dengan calon co-host/mitra
- menyampaikan hasil diskusi ke tim untuk di-follow up lebih lanjut</t>
  </si>
  <si>
    <t>Mendampingi perwakilan co-host/mitra yang hadir baik secara online maupun offline, membantu memfasilitasi co-host/mitra jika ada pertanyaan/kesulitan saat menghadiri acara conference</t>
  </si>
  <si>
    <t>Academic BUMN</t>
  </si>
  <si>
    <r>
      <rPr>
        <rFont val="Calibri"/>
        <b/>
        <color rgb="FF000000"/>
        <sz val="10.0"/>
      </rPr>
      <t>Nadya Alyssa</t>
    </r>
    <r>
      <rPr>
        <rFont val="Calibri"/>
        <color rgb="FF000000"/>
        <sz val="10.0"/>
      </rPr>
      <t xml:space="preserve">
Job desc: 
- Mengundang akademisi dari universitas BUMN (Pertamina, Insititut Teknologi PLN, dll) untuk submit paper ke ICRES-25.
- sebagai LO peserta dari akademisi universitas BUMN selama keberlangsungan acara</t>
    </r>
  </si>
  <si>
    <t>- Mencari kontak universitas BUMN 
- Melakukan penyebaran informasi terkait penyelenggaraan conference internasional ke universitas BUMN
- mendaftar peserta yang mau submit paper
- follow up submission ke masing-masing universitas yang sudah di-approach</t>
  </si>
  <si>
    <t>Academic lain</t>
  </si>
  <si>
    <r>
      <rPr>
        <rFont val="Calibri"/>
        <b/>
        <color rgb="FF000000"/>
        <sz val="10.0"/>
      </rPr>
      <t>Damarendro Hutomo Putro</t>
    </r>
    <r>
      <rPr>
        <rFont val="Calibri"/>
        <color rgb="FF000000"/>
        <sz val="10.0"/>
      </rPr>
      <t xml:space="preserve">
Job Desc: Menjangkau universitas swasta &amp; internasional non-BUMN dan mendorong mahasiswa pascasarjana untuk submit paper/poster.</t>
    </r>
  </si>
  <si>
    <t>- Mencari kontak universitas negeri, swasta &amp; internasional non-BUMN
- Melakukan penyebaran informasi terkait penyelenggaraan conference internasional ke universitas negeri, swasta &amp; internasional non-BUMN
- mendaftar peserta yang mau submit paper
- follow up submission ke masing-masing universitas yang sudah di-approach</t>
  </si>
  <si>
    <r>
      <rPr>
        <rFont val="Calibri"/>
        <b/>
        <color rgb="FF000000"/>
        <sz val="10.0"/>
      </rPr>
      <t>Adelia Anissa Putri</t>
    </r>
    <r>
      <rPr>
        <rFont val="Calibri"/>
        <color rgb="FF000000"/>
        <sz val="10.0"/>
      </rPr>
      <t xml:space="preserve">
Job desc: Mencari Keynote Speaker dari eksternal yang sesuai dengan tema ICRES-25</t>
    </r>
  </si>
  <si>
    <t>- Menyiapkan daftar calon keynote speaker dari eksternal Telkom yang sesuai dengan tema ICRES-25
- approach kesediaan calon keynote speaker
- penentuan keynote speaker dari eksternal Telkom
- berkoordinasi dengan panitia untuk penyediaan kebutuhan keynote speaker di hari H (materi presentasi, tempat istirahat, food restriction, rundown, dst.)</t>
  </si>
  <si>
    <t>Berkoordinasi dengan keynote speaker dan panitia untuk kehadiran keynote speaker eksternal Telkom di venue saat hari H, mendampingi keynote speaker eksternal Telkom dari kedatangan, penampilan, hingga kepulangan dari acara conference</t>
  </si>
  <si>
    <t>Praktisi (Pemerintah, Startup, dll)</t>
  </si>
  <si>
    <r>
      <rPr>
        <rFont val="Calibri"/>
        <b/>
        <color rgb="FF000000"/>
        <sz val="10.0"/>
      </rPr>
      <t>Bernadetha Putri Ludwina</t>
    </r>
    <r>
      <rPr>
        <rFont val="Calibri"/>
        <color rgb="FF000000"/>
        <sz val="10.0"/>
      </rPr>
      <t xml:space="preserve">
Job Desc: Menggaet praktisi industri untuk mengirimkan paper pada ICRES-25</t>
    </r>
  </si>
  <si>
    <t>- Menyiapkan daftar institusi yang mau di-approach 
- menghubungi institusi an melakukan sosialisasi terkait acara conference
- mendaftar peserta yang mau submit paper
- follow up submission ke masing-masing institusi</t>
  </si>
  <si>
    <t>- Mendampingi perwakilan institusi yang hadir baik secara online maupun offline
- membantu memfasilitasi institusi jika ada pertanyaan/kesulitan saat menghadiri acara conference</t>
  </si>
  <si>
    <t>Journey</t>
  </si>
  <si>
    <t xml:space="preserve">Kegiatan </t>
  </si>
  <si>
    <t>Owner</t>
  </si>
  <si>
    <t>Stage</t>
  </si>
  <si>
    <t>Due date</t>
  </si>
  <si>
    <t>Eksekusi/Realisasi</t>
  </si>
  <si>
    <t xml:space="preserve">Evidence </t>
  </si>
  <si>
    <t>Pre</t>
  </si>
  <si>
    <t>Menyepakati dan menandatangani MoU bersama RSF</t>
  </si>
  <si>
    <t>Meilani</t>
  </si>
  <si>
    <t>Niken, Frida</t>
  </si>
  <si>
    <t>Niken</t>
  </si>
  <si>
    <t>Meilani, In coord. with RSF</t>
  </si>
  <si>
    <t>Meilani, Annisa</t>
  </si>
  <si>
    <t>Menghubungi tim Brandcomm untuk:
Desain &amp; produksi konten media sosial (IG, LinkedIn, Diarium, TikTok jika perlu)</t>
  </si>
  <si>
    <t>Annisa</t>
  </si>
  <si>
    <t>Brandcom/LIRF, Annisa</t>
  </si>
  <si>
    <t>MC &amp; protokol acara</t>
  </si>
  <si>
    <t>Logistik ruang dan perlengkapan</t>
  </si>
  <si>
    <t>LIRF, RSF, Annisa</t>
  </si>
  <si>
    <t>Dokumentasi (foto/video/live)</t>
  </si>
  <si>
    <t>Brandcom</t>
  </si>
  <si>
    <t>Menyusun dan mengesahkan rundown 2 hari (dikoordinasikan dengan RSF)</t>
  </si>
  <si>
    <t>Mempersiapkan ruang hybrid (Zoom + onsite) dengan dukungan IT/ICT team</t>
  </si>
  <si>
    <t>Meilani, Ian</t>
  </si>
  <si>
    <t xml:space="preserve">Menyiapkan booth Telkom Product Showcase </t>
  </si>
  <si>
    <t>Erlian</t>
  </si>
  <si>
    <t>Koordinasi dengan catering untuk konsumsi (makan siang dan snack)</t>
  </si>
  <si>
    <t>Menyiapkan penghargaan simbolik: plakat, sertifikat, atau goodie bag</t>
  </si>
  <si>
    <t>Jabatan</t>
  </si>
  <si>
    <t>Deskripsi pekerjaan</t>
  </si>
  <si>
    <t>Detail Pekerjaan</t>
  </si>
  <si>
    <t xml:space="preserve">SM RIM
</t>
  </si>
  <si>
    <t>Ketua pelaksana</t>
  </si>
  <si>
    <t>Bertanggung jawab atas keseluruhan pelaksanaan konferensi, termasuk perencanaan, persiapan, pelaksanaan, dan evaluasi.
Memimpin dan mengkoordinasi seluruh kegiatan panitia.
Bertanggung jawab atas kesuksesan acara.
Memastikan semua persiapan konferensi berjalan sesuai rencana.</t>
  </si>
  <si>
    <r>
      <rPr>
        <rFont val="Calibri"/>
        <b/>
        <color theme="1"/>
        <sz val="11.0"/>
      </rPr>
      <t xml:space="preserve">1. Perencanaan Strategis:
</t>
    </r>
    <r>
      <rPr>
        <rFont val="Calibri"/>
        <b val="0"/>
        <color theme="1"/>
        <sz val="11.0"/>
      </rPr>
      <t>- Menyusun visi, misi, dan tujuan konferensi.
- Membuat kerangka kerja pelaksanaan bersama seluruh koordinator bidang.</t>
    </r>
    <r>
      <rPr>
        <rFont val="Calibri"/>
        <b/>
        <color theme="1"/>
        <sz val="11.0"/>
      </rPr>
      <t xml:space="preserve">
2. Koordinasi Tim:
</t>
    </r>
    <r>
      <rPr>
        <rFont val="Calibri"/>
        <b val="0"/>
        <color theme="1"/>
        <sz val="11.0"/>
      </rPr>
      <t>- Memimpin rapat rutin panitia.
- Mengarahkan dan menyinergikan semua divisi agar bekerja sesuai timeline dan target.</t>
    </r>
    <r>
      <rPr>
        <rFont val="Calibri"/>
        <b/>
        <color theme="1"/>
        <sz val="11.0"/>
      </rPr>
      <t xml:space="preserve">
3. Pengambilan Keputusan:
</t>
    </r>
    <r>
      <rPr>
        <rFont val="Calibri"/>
        <b val="0"/>
        <color theme="1"/>
        <sz val="11.0"/>
      </rPr>
      <t>- Menyelesaikan permasalahan lintas divisi.
- Menjadi pengambil keputusan utama dalam situasi kritis.</t>
    </r>
    <r>
      <rPr>
        <rFont val="Calibri"/>
        <b/>
        <color theme="1"/>
        <sz val="11.0"/>
      </rPr>
      <t xml:space="preserve">
4. Representasi dan Komunikasi Eksternal:
</t>
    </r>
    <r>
      <rPr>
        <rFont val="Calibri"/>
        <b val="0"/>
        <color theme="1"/>
        <sz val="11.0"/>
      </rPr>
      <t>- Menjadi perwakilan resmi konferensi kepada mitra, sponsor, dan media.</t>
    </r>
    <r>
      <rPr>
        <rFont val="Calibri"/>
        <b/>
        <color theme="1"/>
        <sz val="11.0"/>
      </rPr>
      <t xml:space="preserve">
5.Evaluasi Keseluruhan:
</t>
    </r>
    <r>
      <rPr>
        <rFont val="Calibri"/>
        <b val="0"/>
        <color theme="1"/>
        <sz val="11.0"/>
      </rPr>
      <t>- Mengawasi proses evaluasi dan pelaporan hasil pelaksanaan konferensi</t>
    </r>
  </si>
  <si>
    <t>Wakil ketua pelaksana (PIC)</t>
  </si>
  <si>
    <t>Membantu ketua dalam memimpin, menggantikan ketua jika berhalangan, dan mengkoordinasikan berbagai aspek kegiatan konferensi</t>
  </si>
  <si>
    <r>
      <rPr>
        <rFont val="Calibri"/>
        <b/>
        <color theme="1"/>
        <sz val="11.0"/>
      </rPr>
      <t xml:space="preserve">1. Pendampingan Ketua:
</t>
    </r>
    <r>
      <rPr>
        <rFont val="Calibri"/>
        <b val="0"/>
        <color theme="1"/>
        <sz val="11.0"/>
      </rPr>
      <t>- Hadir dalam pertemuan penting dan diskusi strategis.
- Mengambil alih tugas ketua bila berhalangan hadir.</t>
    </r>
    <r>
      <rPr>
        <rFont val="Calibri"/>
        <b/>
        <color theme="1"/>
        <sz val="11.0"/>
      </rPr>
      <t xml:space="preserve">
2. Koordinasi Harian:
</t>
    </r>
    <r>
      <rPr>
        <rFont val="Calibri"/>
        <b val="0"/>
        <color theme="1"/>
        <sz val="11.0"/>
      </rPr>
      <t>- Memantau progress dari setiap divisi secara berkala.
- Menjembatani kebutuhan dan komunikasi antar bidang</t>
    </r>
    <r>
      <rPr>
        <rFont val="Calibri"/>
        <b/>
        <color theme="1"/>
        <sz val="11.0"/>
      </rPr>
      <t xml:space="preserve">.
3. Manajemen Operasional:
</t>
    </r>
    <r>
      <rPr>
        <rFont val="Calibri"/>
        <b val="0"/>
        <color theme="1"/>
        <sz val="11.0"/>
      </rPr>
      <t>- Menyusun laporan perkembangan untuk disampaikan ke ketua.
- Memberikan masukan untuk optimalisasi kinerja panitia.</t>
    </r>
  </si>
  <si>
    <t>Rahmat Hardian Putra</t>
  </si>
  <si>
    <t xml:space="preserve">Bertanggung jawab atas pengelolaan keuangan konferensi, termasuk penyusunan anggaran, pencatatan pemasukan dan pengeluaran, serta pelaporan keuangan. 
Memastikan anggaran kegiatan konferensi dikelola dengan baik. </t>
  </si>
  <si>
    <r>
      <rPr>
        <rFont val="Calibri"/>
        <b/>
        <color theme="1"/>
        <sz val="11.0"/>
      </rPr>
      <t xml:space="preserve">1. Perencanaan Anggaran:
- </t>
    </r>
    <r>
      <rPr>
        <rFont val="Calibri"/>
        <b val="0"/>
        <color theme="1"/>
        <sz val="11.0"/>
      </rPr>
      <t>Menyusun dan merevisi Rencana Anggaran Biaya (RAB) bersama ketua dan koordinator divisi terkait.</t>
    </r>
    <r>
      <rPr>
        <rFont val="Calibri"/>
        <b/>
        <color theme="1"/>
        <sz val="11.0"/>
      </rPr>
      <t xml:space="preserve">
Manajemen Keuangan:
</t>
    </r>
    <r>
      <rPr>
        <rFont val="Calibri"/>
        <b val="0"/>
        <color theme="1"/>
        <sz val="11.0"/>
      </rPr>
      <t xml:space="preserve">- Mencatat </t>
    </r>
    <r>
      <rPr>
        <rFont val="Calibri"/>
        <b val="0"/>
        <i/>
        <color theme="1"/>
        <sz val="11.0"/>
      </rPr>
      <t xml:space="preserve">budgeting </t>
    </r>
    <r>
      <rPr>
        <rFont val="Calibri"/>
        <b val="0"/>
        <color theme="1"/>
        <sz val="11.0"/>
      </rPr>
      <t>dan pengeluaran (logistik, konsumsi, dll).</t>
    </r>
    <r>
      <rPr>
        <rFont val="Calibri"/>
        <b/>
        <color theme="1"/>
        <sz val="11.0"/>
      </rPr>
      <t xml:space="preserve">
Pelaporan:
</t>
    </r>
    <r>
      <rPr>
        <rFont val="Calibri"/>
        <b val="0"/>
        <color theme="1"/>
        <sz val="11.0"/>
      </rPr>
      <t>- Membuat laporan keuangan akhir yang lengkap dan dapat diaudit.
- Memberikan laporan berkala kepada ketua dan tim.</t>
    </r>
  </si>
  <si>
    <t>Ria Wulansari</t>
  </si>
  <si>
    <t>Nanda Shafira</t>
  </si>
  <si>
    <t>Sekretariat (CO-PIC)</t>
  </si>
  <si>
    <r>
      <rPr>
        <rFont val="Calibri"/>
        <b/>
        <color theme="1"/>
        <sz val="11.0"/>
      </rPr>
      <t>1. Partnership</t>
    </r>
    <r>
      <rPr>
        <rFont val="Calibri"/>
        <color theme="1"/>
        <sz val="11.0"/>
      </rPr>
      <t xml:space="preserve">
- Koordinasi dengan legal TCU pembuatan MoU dengan mitra
- Koordinasi dengan kampus lain untuk proposal co-host pada konferens
- Mengawal co-host saat preconference dan conference
</t>
    </r>
    <r>
      <rPr>
        <rFont val="Calibri"/>
        <b/>
        <color theme="1"/>
        <sz val="11.0"/>
      </rPr>
      <t xml:space="preserve">2. Detail pelaksanaan acara
</t>
    </r>
    <r>
      <rPr>
        <rFont val="Calibri"/>
        <color theme="1"/>
        <sz val="11.0"/>
      </rPr>
      <t>- Pembuatan nama, tema konferens dan journey pelaksanaan conference
- Penyusunan timeline call for paper
- Koordinasi dengan RSF selama Call For Paper untuk pemenuhan kuota konferens</t>
    </r>
    <r>
      <rPr>
        <rFont val="Calibri"/>
        <b/>
        <color theme="1"/>
        <sz val="11.0"/>
      </rPr>
      <t xml:space="preserve">
3. Administrasi konferens
</t>
    </r>
    <r>
      <rPr>
        <rFont val="Calibri"/>
        <color theme="1"/>
        <sz val="11.0"/>
      </rPr>
      <t>- Pembuatan susunan kepanitiaan dan list detail pekerjaan
- Koordinasi dengan berbagai seksi untuk update progress pelaksanaan konferens
- Koordinasi dengan unit lain di Corpu</t>
    </r>
  </si>
  <si>
    <t>Meilani Putri Mayasari</t>
  </si>
  <si>
    <t>Sekretariat - administrasi</t>
  </si>
  <si>
    <t>Bertanggung jawab atas administrasi konferensi, termasuk surat-menyurat, pembuatan notulen rapat, dan penyusunan laporan pertanggungjawaban.</t>
  </si>
  <si>
    <r>
      <rPr>
        <rFont val="Calibri"/>
        <b/>
        <color theme="1"/>
        <sz val="11.0"/>
      </rPr>
      <t xml:space="preserve">1. Surat-Menyurat Resmi:
</t>
    </r>
    <r>
      <rPr>
        <rFont val="Calibri"/>
        <b val="0"/>
        <color theme="1"/>
        <sz val="11.0"/>
      </rPr>
      <t>- Menyusun, mengarsipkan, dan mengirim surat undangan, konfirmasi, dan surat tugas panitia.
- Menangani korespondensi dengan pihak eksternal dan internal.</t>
    </r>
    <r>
      <rPr>
        <rFont val="Calibri"/>
        <b/>
        <color theme="1"/>
        <sz val="11.0"/>
      </rPr>
      <t xml:space="preserve">
2. Notulen dan Dokumentasi Rapat:
</t>
    </r>
    <r>
      <rPr>
        <rFont val="Calibri"/>
        <b val="0"/>
        <color theme="1"/>
        <sz val="11.0"/>
      </rPr>
      <t>- Mencatat dan menyusun notulen semua rapat panitia dan rapat kerja.
- Menyebarkan hasil notulen kepada seluruh pihak terkait.</t>
    </r>
    <r>
      <rPr>
        <rFont val="Calibri"/>
        <b/>
        <color theme="1"/>
        <sz val="11.0"/>
      </rPr>
      <t xml:space="preserve">
3. Penyusunan Dokumen Laporan:
</t>
    </r>
    <r>
      <rPr>
        <rFont val="Calibri"/>
        <b val="0"/>
        <color theme="1"/>
        <sz val="11.0"/>
      </rPr>
      <t>- Bertanggung jawab terhadap penyusunan Laporan Pertanggungjawaban (LPJ) konferensi.
- Mengumpulkan data laporan dari setiap divisi.</t>
    </r>
    <r>
      <rPr>
        <rFont val="Calibri"/>
        <b/>
        <color theme="1"/>
        <sz val="11.0"/>
      </rPr>
      <t xml:space="preserve">
4. Pengarsipan Administratif:
</t>
    </r>
    <r>
      <rPr>
        <rFont val="Calibri"/>
        <b val="0"/>
        <color theme="1"/>
        <sz val="11.0"/>
      </rPr>
      <t>- Menjaga keteraturan arsip dokumen penting dalam format digital dan fisik.</t>
    </r>
    <r>
      <rPr>
        <rFont val="Calibri"/>
        <b/>
        <color theme="1"/>
        <sz val="11.0"/>
      </rPr>
      <t xml:space="preserve">
</t>
    </r>
  </si>
  <si>
    <t>Frida Eka S</t>
  </si>
  <si>
    <t>Mengelola data dan informasi terkait konferensi.</t>
  </si>
  <si>
    <r>
      <rPr>
        <rFont val="Calibri"/>
        <b/>
        <color theme="1"/>
        <sz val="11.0"/>
      </rPr>
      <t xml:space="preserve">1. Pengumpulan dan Pengolahan Data:
</t>
    </r>
    <r>
      <rPr>
        <rFont val="Calibri"/>
        <b val="0"/>
        <color theme="1"/>
        <sz val="11.0"/>
      </rPr>
      <t>- Merekam data peserta, pembicara, sponsor, dan mitra kerja.
- Memastikan keakuratan dan keamanan data yang digunakan oleh panitia.</t>
    </r>
    <r>
      <rPr>
        <rFont val="Calibri"/>
        <b/>
        <color theme="1"/>
        <sz val="11.0"/>
      </rPr>
      <t xml:space="preserve">
2. Distribusi Informasi Internal:
</t>
    </r>
    <r>
      <rPr>
        <rFont val="Calibri"/>
        <b val="0"/>
        <color theme="1"/>
        <sz val="11.0"/>
      </rPr>
      <t>- Menyusun dan menyebarluaskan informasi penting kepada panitia.
- Mengelola timeline dan pengingat kegiatan kepada semua divisi.</t>
    </r>
    <r>
      <rPr>
        <rFont val="Calibri"/>
        <b/>
        <color theme="1"/>
        <sz val="11.0"/>
      </rPr>
      <t xml:space="preserve">
3. Manajemen Dokumen Digital:
</t>
    </r>
    <r>
      <rPr>
        <rFont val="Calibri"/>
        <b val="0"/>
        <color theme="1"/>
        <sz val="11.0"/>
      </rPr>
      <t>- Menyusun sistem penyimpanan cloud (Google Drive, OneDrive, dll) untuk akses dokumen antar panitia.
- Menjaga sinkronisasi dokumen lintas divisi.</t>
    </r>
  </si>
  <si>
    <t xml:space="preserve">Adelia Annisa Putri </t>
  </si>
  <si>
    <t>Sekretariat - legal &amp; administrasi</t>
  </si>
  <si>
    <t>Menangani kebutuhan pembuatan dokumen kerja sama</t>
  </si>
  <si>
    <r>
      <rPr>
        <rFont val="Calibri"/>
        <b/>
        <color theme="1"/>
        <sz val="11.0"/>
      </rPr>
      <t xml:space="preserve">1. Penyusunan Dokumen Kerja Sama:
</t>
    </r>
    <r>
      <rPr>
        <rFont val="Calibri"/>
        <b val="0"/>
        <color theme="1"/>
        <sz val="11.0"/>
      </rPr>
      <t>- Menyusun draft Memorandum of Understanding (MoU), Letter of Agreement (LoA), atau kontrak kerja sama.
- Melakukan koreksi bahasa hukum dan memastikan kesesuaian dengan ketentuan organisasi/instansi.</t>
    </r>
    <r>
      <rPr>
        <rFont val="Calibri"/>
        <b/>
        <color theme="1"/>
        <sz val="11.0"/>
      </rPr>
      <t xml:space="preserve">
2. Koordinasi Legalitas:
</t>
    </r>
    <r>
      <rPr>
        <rFont val="Calibri"/>
        <b val="0"/>
        <color theme="1"/>
        <sz val="11.0"/>
      </rPr>
      <t>- Berkoordinasi dengan pihak legal institusi atau organisasi induk jika diperlukan.
- Memastikan kerja sama dengan pihak ketiga dilakukan sesuai prosedur hukum dan etika.</t>
    </r>
    <r>
      <rPr>
        <rFont val="Calibri"/>
        <b/>
        <color theme="1"/>
        <sz val="11.0"/>
      </rPr>
      <t xml:space="preserve">
3. Dokumentasi Legal:
</t>
    </r>
    <r>
      <rPr>
        <rFont val="Calibri"/>
        <b val="0"/>
        <color theme="1"/>
        <sz val="11.0"/>
      </rPr>
      <t>- Mengarsipkan salinan resmi dokumen legal.
- Mencatat tanggal efektivitas, masa berlaku, dan pihak-pihak yang terlibat dalam kerja sama.</t>
    </r>
    <r>
      <rPr>
        <rFont val="Calibri"/>
        <b/>
        <color theme="1"/>
        <sz val="11.0"/>
      </rPr>
      <t xml:space="preserve">
</t>
    </r>
  </si>
  <si>
    <t>Annisa Setiawati S</t>
  </si>
  <si>
    <t>Koordinator Acara</t>
  </si>
  <si>
    <t xml:space="preserve">
Bertanggung jawab atas perencanaan dan pelaksanaan acara konferensi, termasuk penyusunan rundown acara, konsep panggung, dan memastikan acara berjalan sesuai jadwal. 
Mengatur jalannya acara, termasuk koordinasi dengan pembicara, moderator, dan pengisi acara. 
Berkoordinasi dengan divisi lain terkait kebutuhan acara. </t>
  </si>
  <si>
    <r>
      <rPr>
        <rFont val="Calibri"/>
        <b/>
        <color theme="1"/>
        <sz val="11.0"/>
      </rPr>
      <t xml:space="preserve">1. Persiapan Acara
- </t>
    </r>
    <r>
      <rPr>
        <rFont val="Calibri"/>
        <b val="0"/>
        <color theme="1"/>
        <sz val="11.0"/>
      </rPr>
      <t xml:space="preserve">Pembuatan detaling rundown pada saat acara
- Persiapan pembagian acara pada saat paper presentation, pameran dan acara seminar
</t>
    </r>
    <r>
      <rPr>
        <rFont val="Calibri"/>
        <b/>
        <color theme="1"/>
        <sz val="11.0"/>
      </rPr>
      <t xml:space="preserve">2. Pelaksanaan Acara
</t>
    </r>
  </si>
  <si>
    <t xml:space="preserve">Aditya 
</t>
  </si>
  <si>
    <t xml:space="preserve">Seksi Acara </t>
  </si>
  <si>
    <t xml:space="preserve">- Membantu koordinator dalam penyusunan dan penyesuaian rundown kegiatan utama.
- Menjadi penghubung dengan MC dan pengisi acara.
- Bertugas di panggung utama untuk mengatur flow acara secara real-time, termasuk pergantian sesi.
- Menyiapkan peralatan yang dibutuhkan saat acara (mic, timer, standing banner, dsb).
</t>
  </si>
  <si>
    <t xml:space="preserve">Dimas </t>
  </si>
  <si>
    <t xml:space="preserve">- Berfokus pada pengaturan logistik acara, seperti panggung, seating plan, peralatan presentasi, dan sound system.
- Melakukan koordinasi teknis dengan tim IT dan dokumentasi untuk mendukung kebutuhan visual dan rekaman.
- Bertugas sebagai timekeeper atau floor manager saat acara berlangsung.
</t>
  </si>
  <si>
    <t xml:space="preserve">Bernadetha Putri
</t>
  </si>
  <si>
    <t>Seksi Acara Paper Presentation</t>
  </si>
  <si>
    <t>- Menyusun jadwal dan urutan presentasi paralel dari para pemakalah.
- Mengatur alokasi ruang dan moderator untuk setiap sesi presentasi ilmiah.
- Menghubungi dan mengarahkan pemakalah terkait waktu, format presentasi, dan teknis penggunaan alat.
- Memastikan sesi berjalan tertib dan sesuai waktu yang ditentukan.</t>
  </si>
  <si>
    <t>Nadya Alyssa</t>
  </si>
  <si>
    <t>Seksi Acara Pameran</t>
  </si>
  <si>
    <t>- Mengkoordinasi penataan area pameran (booth, poster, demo produk) agar sesuai layout yang disepakati.
- Berhubungan dengan peserta pameran untuk kebutuhan teknis seperti listrik, meja, dan layout.
- Memastikan alur lalu lintas pengunjung dan peserta pameran tertata dan aman.
- Bekerja sama dengan divisi keamanan dan logistik terkait pengawasan booth.</t>
  </si>
  <si>
    <t xml:space="preserve">
Yudi Amrial
</t>
  </si>
  <si>
    <t>Seksi Acara Seminar</t>
  </si>
  <si>
    <t>- Bertanggung jawab pada rangkaian seminar utama dan pendamping (selain presentasi paper).
-Berhubungan langsung dengan pembicara dan moderator: memastikan jadwal, materi, dan logistik seminar tersedia.
- Menyiapkan ruang seminar dan perlengkapan pendukung (proyektor, pointer, sound system).
- Mengelola sesi tanya jawab, waktu presentasi, dan pengumpulan pertanyaan dari peserta.</t>
  </si>
  <si>
    <t>Koordinator Konsumsi</t>
  </si>
  <si>
    <t>Bertanggung jawab atas penyediaan konsumsi untuk peserta dan panitia konferensi.
Memastikan ketersediaan konsumsi yang sesuai dengan kebutuhan dan anggaran.</t>
  </si>
  <si>
    <r>
      <rPr>
        <rFont val="Calibri"/>
        <b/>
        <color theme="1"/>
        <sz val="11.0"/>
      </rPr>
      <t xml:space="preserve">1. Perencanaan Kebutuhan Konsumsi:
</t>
    </r>
    <r>
      <rPr>
        <rFont val="Calibri"/>
        <b/>
        <color theme="1"/>
        <sz val="11.0"/>
      </rPr>
      <t>- Menentukan jumlah konsumsi berdasarkan jumlah peserta, panitia, pembicara, dan tamu undangan.
- Menyusun menu yang mempertimbangkan variasi, gizi, dan keterbatasan diet tertentu (vegetarian, alergi, halal, dll).
- Menentukan jenis konsumsi yang akan disediakan: snack, makan siang, coffee break, dll.</t>
    </r>
    <r>
      <rPr>
        <rFont val="Calibri"/>
        <b/>
        <color theme="1"/>
        <sz val="11.0"/>
      </rPr>
      <t xml:space="preserve">
2.Koordinasi Vendor:
</t>
    </r>
    <r>
      <rPr>
        <rFont val="Calibri"/>
        <b/>
        <color theme="1"/>
        <sz val="11.0"/>
      </rPr>
      <t>- Mencari, menyeleksi, dan menjalin kerja sama dengan penyedia katering (vendor).
- Melakukan komunikasi intensif untuk menyampaikan kebutuhan logistik, waktu pengantaran, dan sistem penyajian.</t>
    </r>
    <r>
      <rPr>
        <rFont val="Calibri"/>
        <b/>
        <color theme="1"/>
        <sz val="11.0"/>
      </rPr>
      <t xml:space="preserve">
3. Manajemen Anggaran:
</t>
    </r>
    <r>
      <rPr>
        <rFont val="Calibri"/>
        <b/>
        <color theme="1"/>
        <sz val="11.0"/>
      </rPr>
      <t>- Menyusun estimasi biaya konsumsi berdasarkan menu dan jumlah.
- Menyesuaikan pemesanan dengan batasan anggaran yang ditentukan bendahara.</t>
    </r>
    <r>
      <rPr>
        <rFont val="Calibri"/>
        <b/>
        <color theme="1"/>
        <sz val="11.0"/>
      </rPr>
      <t xml:space="preserve">
4. Monitoring Distribusi Konsumsi:
</t>
    </r>
    <r>
      <rPr>
        <rFont val="Calibri"/>
        <b/>
        <color theme="1"/>
        <sz val="11.0"/>
      </rPr>
      <t>- Mengawasi proses distribusi makanan kepada peserta dan panitia saat acara berlangsung.
- Menyediakan konsumsi khusus untuk VIP atau sesi tertentu (misalnya pembicara atau tamu kehormatan).</t>
    </r>
    <r>
      <rPr>
        <rFont val="Calibri"/>
        <b/>
        <color theme="1"/>
        <sz val="11.0"/>
      </rPr>
      <t xml:space="preserve">
5. Koordinasi Internal dan Dokumentasi:
</t>
    </r>
    <r>
      <rPr>
        <rFont val="Calibri"/>
        <b/>
        <color theme="1"/>
        <sz val="11.0"/>
      </rPr>
      <t>- Berkoordinasi dengan divisi lain terkait waktu penyajian agar tidak bentrok dengan jadwal acara.
- Mendokumentasikan pengeluaran dan catatan vendor untuk keperluan pelaporan.</t>
    </r>
    <r>
      <rPr>
        <rFont val="Calibri"/>
        <b/>
        <color theme="1"/>
        <sz val="11.0"/>
      </rPr>
      <t xml:space="preserve">
</t>
    </r>
  </si>
  <si>
    <r>
      <rPr>
        <rFont val="Calibri"/>
        <b/>
        <color theme="1"/>
        <sz val="11.0"/>
      </rPr>
      <t xml:space="preserve">1.Pelaksanaan Teknis Lapangan:
</t>
    </r>
    <r>
      <rPr>
        <rFont val="Calibri"/>
        <b val="0"/>
        <color theme="1"/>
        <sz val="11.0"/>
      </rPr>
      <t xml:space="preserve">- Membantu menyiapkan area konsumsi (meja, alat saji, banner penunjuk lokasi).
- Menyusun logistik penyajian: label makanan, alat makan, dan sistem antrean.
</t>
    </r>
    <r>
      <rPr>
        <rFont val="Calibri"/>
        <b/>
        <color theme="1"/>
        <sz val="11.0"/>
      </rPr>
      <t xml:space="preserve">
2. Pengecekan dan Monitoring:
</t>
    </r>
    <r>
      <rPr>
        <rFont val="Calibri"/>
        <b val="0"/>
        <color theme="1"/>
        <sz val="11.0"/>
      </rPr>
      <t>- Melakukan pengecekan jumlah dan kualitas makanan saat diterima dari vendor.
- Memastikan makanan tiba tepat waktu dan dalam kondisi baik.</t>
    </r>
    <r>
      <rPr>
        <rFont val="Calibri"/>
        <b/>
        <color theme="1"/>
        <sz val="11.0"/>
      </rPr>
      <t xml:space="preserve">
3.Koordinasi Distribusi:
</t>
    </r>
    <r>
      <rPr>
        <rFont val="Calibri"/>
        <b val="0"/>
        <color theme="1"/>
        <sz val="11.0"/>
      </rPr>
      <t>- Mengatur sistem distribusi konsumsi kepada peserta dan panitia agar tertib dan efisien.
- Berada di lokasi konsumsi untuk menangani kendala teknis dan kebutuhan mendesak.</t>
    </r>
    <r>
      <rPr>
        <rFont val="Calibri"/>
        <b/>
        <color theme="1"/>
        <sz val="11.0"/>
      </rPr>
      <t xml:space="preserve">
4. Rekap dan Dokumentasi:
</t>
    </r>
    <r>
      <rPr>
        <rFont val="Calibri"/>
        <b val="0"/>
        <color theme="1"/>
        <sz val="11.0"/>
      </rPr>
      <t>- Mencatat jumlah konsumsi yang tersisa, terpakai, atau tidak sesuai.
- Memberi laporan harian kepada koordinator konsumsi sebagai bahan evaluasi.</t>
    </r>
  </si>
  <si>
    <t xml:space="preserve">
Okke Siti Shoofiyani
</t>
  </si>
  <si>
    <t>Koordinator Publikasi &amp; Dokumentasi</t>
  </si>
  <si>
    <t>- Menyiapkan materi publikasi
- Berkoordinasi dengan RSF dan Brandcom untuk publikasi melalui poster, flyer, dan media sosial
- Pembuatan buku abstrak atau prosiding</t>
  </si>
  <si>
    <r>
      <rPr>
        <rFont val="Calibri"/>
        <b/>
        <color theme="1"/>
        <sz val="11.0"/>
      </rPr>
      <t xml:space="preserve">1. Strategi dan Rencana Publikasi:
</t>
    </r>
    <r>
      <rPr>
        <rFont val="Calibri"/>
        <b/>
        <color theme="1"/>
        <sz val="11.0"/>
      </rPr>
      <t>- Menyusun rencana kampanye publikasi sebelum, selama, dan sesudah konferensi.
- Menentukan tema visual, gaya komunikasi, dan tone branding sesuai karakter acara.</t>
    </r>
    <r>
      <rPr>
        <rFont val="Calibri"/>
        <b/>
        <color theme="1"/>
        <sz val="11.0"/>
      </rPr>
      <t xml:space="preserve">
2. Produksi Materi Publikasi:
</t>
    </r>
    <r>
      <rPr>
        <rFont val="Calibri"/>
        <b/>
        <color theme="1"/>
        <sz val="11.0"/>
      </rPr>
      <t>- Mengarahkan tim untuk membuat konten grafis dan copywriting (poster, flyer, infografis, caption, video teaser, dll).
- Menjamin kualitas visual dan informasi akurat pada semua media publikasi.</t>
    </r>
    <r>
      <rPr>
        <rFont val="Calibri"/>
        <b/>
        <color theme="1"/>
        <sz val="11.0"/>
      </rPr>
      <t xml:space="preserve">
3. Koordinasi Eksternal:
Berkoordinasi dengan:
</t>
    </r>
    <r>
      <rPr>
        <rFont val="Calibri"/>
        <b/>
        <color theme="1"/>
        <sz val="11.0"/>
      </rPr>
      <t>- RSF (untuk distribusi ke jaringan riset dan akademisi),
- Brandcom (untuk panduan visual brand dan kanal distribusi seperti media sosial Telkom, media partner, dll).</t>
    </r>
    <r>
      <rPr>
        <rFont val="Calibri"/>
        <b/>
        <color theme="1"/>
        <sz val="11.0"/>
      </rPr>
      <t xml:space="preserve">
4. Penerbitan Buku Abstrak dan Prosiding:
</t>
    </r>
    <r>
      <rPr>
        <rFont val="Calibri"/>
        <b/>
        <color theme="1"/>
        <sz val="11.0"/>
      </rPr>
      <t>- Mengelola pengumpulan, penyuntingan, dan layout naskah dari peserta pemakalah.
- Berkoordinasi dengan percetakan atau tim layout untuk menghasilkan buku abstrak dan/atau prosiding digital/printed.</t>
    </r>
    <r>
      <rPr>
        <rFont val="Calibri"/>
        <b/>
        <color theme="1"/>
        <sz val="11.0"/>
      </rPr>
      <t xml:space="preserve">
5. Distribusi Informasi Resmi:
</t>
    </r>
    <r>
      <rPr>
        <rFont val="Calibri"/>
        <b/>
        <color theme="1"/>
        <sz val="11.0"/>
      </rPr>
      <t>- Mengatur kanal komunikasi seperti website konferensi, email blast, WhatsApp group resmi, dan pengumuman peserta.</t>
    </r>
    <r>
      <rPr>
        <rFont val="Calibri"/>
        <b/>
        <color theme="1"/>
        <sz val="11.0"/>
      </rPr>
      <t xml:space="preserve">
</t>
    </r>
  </si>
  <si>
    <t>Siska</t>
  </si>
  <si>
    <r>
      <rPr>
        <rFont val="Calibri"/>
        <b/>
        <color theme="1"/>
        <sz val="11.0"/>
      </rPr>
      <t xml:space="preserve">1. Konten Digital &amp; Media Sosial:
</t>
    </r>
    <r>
      <rPr>
        <rFont val="Calibri"/>
        <b val="0"/>
        <color theme="1"/>
        <sz val="11.0"/>
      </rPr>
      <t>- Menyusun caption promosi, jadwal posting, dan merespon komentar/tanya-jawab di kanal media sosial.
- Mengelola jadwal unggahan dan engagement konten selama periode pre-event dan event berlangsung.</t>
    </r>
    <r>
      <rPr>
        <rFont val="Calibri"/>
        <b/>
        <color theme="1"/>
        <sz val="11.0"/>
      </rPr>
      <t xml:space="preserve">
2. Distribusi Materi:
</t>
    </r>
    <r>
      <rPr>
        <rFont val="Calibri"/>
        <b val="0"/>
        <color theme="1"/>
        <sz val="11.0"/>
      </rPr>
      <t>- Membantu pengiriman poster atau e-flyer ke berbagai komunitas dan mitra strategis.
- Menyesuaikan format publikasi untuk media partner, mailing list, dan pengumuman peserta.</t>
    </r>
    <r>
      <rPr>
        <rFont val="Calibri"/>
        <b/>
        <color theme="1"/>
        <sz val="11.0"/>
      </rPr>
      <t xml:space="preserve">
</t>
    </r>
  </si>
  <si>
    <t xml:space="preserve">Yolanda </t>
  </si>
  <si>
    <t>Dokumentasi foto/video selama pelaksanaan</t>
  </si>
  <si>
    <t>1. Dokumentasi Foto &amp; Video Hari-H:
- Mengatur jadwal dan titik-titik pengambilan gambar selama acara (pembukaan, seminar, presentasi, pameran, sesi informal, dll).
- Memimpin tim dokumentasi untuk menangkap momen penting acara dari berbagai sudut.
- Memastikan dokumentasi mencakup kebutuhan untuk laporan akhir, publikasi, dan arsip internal.
2. Manajemen Visual Documentation:
- Membagi tugas fotografer dan videografer sesuai rundown.
- Memastikan penggunaan perangkat (kamera, tripod, mic) dalam kondisi siap dan optimal.
- Menjamin hasil dokumentasi tersimpan secara rapi dan terorganisir.
3. Kurasi dan Pengolahan Hasil Dokumentasi:
- Menyeleksi foto dan video terbaik untuk keperluan media sosial, laporan kegiatan, dan arsip.
- Menyusun highlight dokumentasi (galeri foto, aftermovie, dsb) bekerja sama dengan tim publikasi.</t>
  </si>
  <si>
    <t>Panji</t>
  </si>
  <si>
    <t>Logistik - media</t>
  </si>
  <si>
    <t>- Koordinasi dengan LIRF dan RSF menyediakan infrastruktur teknis (Zoom, live streaming, YouTube)
- Menangani backup file, rekaman, dan komunikasi virtual</t>
  </si>
  <si>
    <r>
      <rPr>
        <rFont val="Calibri"/>
        <b/>
        <color theme="1"/>
        <sz val="11.0"/>
      </rPr>
      <t xml:space="preserve">1. Koordinasi Infrastruktur Virtual:
</t>
    </r>
    <r>
      <rPr>
        <rFont val="Calibri"/>
        <b val="0"/>
        <color theme="1"/>
        <sz val="11.0"/>
      </rPr>
      <t>- Berkoordinasi dengan LIRF dan RSF untuk menyiapkan dan mengoperasikan:
- Platform Zoom Meeting/Webinar
- Integrasi Live Streaming (YouTube, social media)
- Sistem Hybrid jika ada peserta offline &amp; online secara bersamaan</t>
    </r>
    <r>
      <rPr>
        <rFont val="Calibri"/>
        <b/>
        <color theme="1"/>
        <sz val="11.0"/>
      </rPr>
      <t xml:space="preserve">
2. Pengelolaan Teknologi Media:
</t>
    </r>
    <r>
      <rPr>
        <rFont val="Calibri"/>
        <b val="0"/>
        <color theme="1"/>
        <sz val="11.0"/>
      </rPr>
      <t xml:space="preserve">- Menyiapkan ruang kontrol siaran dan koneksi perangkat (kamera, audio interface, jaringan internet).
- Menangani masalah teknis selama siaran langsung berlangsung (troubleshooting).
</t>
    </r>
    <r>
      <rPr>
        <rFont val="Calibri"/>
        <b/>
        <color theme="1"/>
        <sz val="11.0"/>
      </rPr>
      <t xml:space="preserve">
3. Backup File dan Keamanan Arsip:
</t>
    </r>
    <r>
      <rPr>
        <rFont val="Calibri"/>
        <b val="0"/>
        <color theme="1"/>
        <sz val="11.0"/>
      </rPr>
      <t>- Mengatur sistem penyimpanan cloud untuk backup hasil rekaman sesi konferensi (Zoom recording, audio, presentasi).
- Menyusun folder backup untuk setiap sesi agar mudah ditelusuri dan digunakan kembali.</t>
    </r>
    <r>
      <rPr>
        <rFont val="Calibri"/>
        <b/>
        <color theme="1"/>
        <sz val="11.0"/>
      </rPr>
      <t xml:space="preserve">
4. Komunikasi Virtual:
</t>
    </r>
    <r>
      <rPr>
        <rFont val="Calibri"/>
        <b val="0"/>
        <color theme="1"/>
        <sz val="11.0"/>
      </rPr>
      <t>- Mengatur ruang breakout room, koordinasi chat Zoom, penyebaran link sesi, dan penerimaan peserta daring.
- Menangani broadcast pesan-pesan penting via platform digital (Zoom chat, WhatsApp, Email).</t>
    </r>
  </si>
  <si>
    <t>M. Bagus Prasetiyo</t>
  </si>
  <si>
    <t>Koordinator Logistik Venue, Akomodasi &amp; Transportasi</t>
  </si>
  <si>
    <t>- Koordinasi dengan LIRF dalam penyediaan tempat (area pendaftaran, area conference, area makan, area exhibition)
- Berkoordinasi dengan RSF untuk kebutuhan teknis (Zoom/Webinar/Hybrid)
- Menyiapkan rungan untuk acara seminar dan paper presentation
- Mengatur lay out acara termasuk untuk poster presentation</t>
  </si>
  <si>
    <r>
      <rPr>
        <rFont val="Calibri"/>
        <b/>
        <color theme="1"/>
        <sz val="11.0"/>
      </rPr>
      <t xml:space="preserve">1. Koordinasi Penyediaan Venue:
</t>
    </r>
    <r>
      <rPr>
        <rFont val="Calibri"/>
        <b val="0"/>
        <color theme="1"/>
        <sz val="11.0"/>
      </rPr>
      <t xml:space="preserve">- Bekerja sama dengan GS untuk memastikan lokasi pelaksanaan siap digunakan, mencakup:
Area pendaftaran, Ruang konferensi utama (seminar dan keynote), Area makan dan coffee break, Area pameran (exhibition)
</t>
    </r>
    <r>
      <rPr>
        <rFont val="Calibri"/>
        <b/>
        <color theme="1"/>
        <sz val="11.0"/>
      </rPr>
      <t xml:space="preserve">
2. Pengaturan Layout:</t>
    </r>
    <r>
      <rPr>
        <rFont val="Calibri"/>
        <b val="0"/>
        <color theme="1"/>
        <sz val="11.0"/>
      </rPr>
      <t xml:space="preserve">
- Menyusun denah acara termasuk: Posisi meja poster presentation, Booth pameran, Alur keluar-masuk peserta</t>
    </r>
    <r>
      <rPr>
        <rFont val="Calibri"/>
        <b/>
        <color theme="1"/>
        <sz val="11.0"/>
      </rPr>
      <t xml:space="preserve">
3. Koordinasi Kebutuhan Teknis:
</t>
    </r>
    <r>
      <rPr>
        <rFont val="Calibri"/>
        <b val="0"/>
        <color theme="1"/>
        <sz val="11.0"/>
      </rPr>
      <t>- Berkolaborasi dengan RSF untuk pengadaan perangkat Zoom/Webinar/hybrid session, termasuk sound system, koneksi internet, dan proyektor.</t>
    </r>
    <r>
      <rPr>
        <rFont val="Calibri"/>
        <b/>
        <color theme="1"/>
        <sz val="11.0"/>
      </rPr>
      <t xml:space="preserve">
4. Akomodasi &amp; Transportasi:
</t>
    </r>
    <r>
      <rPr>
        <rFont val="Calibri"/>
        <b val="0"/>
        <color theme="1"/>
        <sz val="11.0"/>
      </rPr>
      <t>- Menyiapkan akomodasi bagi pembicara dan tamu luar kota.
- Mengatur transportasi (shuttle, antar-jemput) jika diperlukan untuk peserta VIP atau narasumber.</t>
    </r>
    <r>
      <rPr>
        <rFont val="Calibri"/>
        <b/>
        <color theme="1"/>
        <sz val="11.0"/>
      </rPr>
      <t xml:space="preserve">
5. Supervisi Tim Logistik:
</t>
    </r>
    <r>
      <rPr>
        <rFont val="Calibri"/>
        <b val="0"/>
        <color theme="1"/>
        <sz val="11.0"/>
      </rPr>
      <t>- Mengkoordinasi dan memberi arahan kepada seksi logistik sesuai fokus kerja masing-masing.</t>
    </r>
  </si>
  <si>
    <t>Damarendro</t>
  </si>
  <si>
    <t>Operator</t>
  </si>
  <si>
    <t>- Menyiapkan dan memantau infrastruktur daring konferensi:
- Platform Zoom/Webinar
- Pengaturan breakout room
- Kesiapan alat komunikasi virtual dan media interaktif
- Berkoordinasi dengan tim media dan dokumentasi untuk integrasi streaming dan interaksi daring.
- Mengelola backup teknis untuk antisipasi gangguan koneksi dan alur peserta online.</t>
  </si>
  <si>
    <t xml:space="preserve">Erlian </t>
  </si>
  <si>
    <t>Seksi Logistik - Telkom product showcase</t>
  </si>
  <si>
    <t xml:space="preserve">- Menyiapkan area dan perlengkapan pameran (booth, meja, partisi, listrik, dan papan nama).
- Berkoordinasi dengan peserta pameran mengenai kebutuhan teknis dan layout.
- Menjaga ketertiban dan kelancaran alur pengunjung di area exhibition selama acara berlangsung.
</t>
  </si>
  <si>
    <t>Seksi Logistik - akomodasi &amp; merchandise</t>
  </si>
  <si>
    <t xml:space="preserve">- Mengatur penginapan dan transportasi narasumber serta tamu undangan luar kota.
- Menyusun daftar kebutuhan merchandise:
- Goodie bag, souvenir peserta, name tag, tas, buku acara, dll.
- Bekerja sama dengan vendor/pihak ketiga jika diperlukan.
- Membagikan merchandise secara tepat sasaran (peserta, pembicara, panitia).
</t>
  </si>
  <si>
    <t>Raidy Prasetiawan</t>
  </si>
  <si>
    <t>Keamanan</t>
  </si>
  <si>
    <t xml:space="preserve">- Menyiapkan dan mengecek kebutuhan fisik di lokasi acara:
- Kursi, meja, backdrop, sound system, spanduk, dan perlengkapan ruangan lainnya.
- Menjaga keamanan, keteraturan, dan kesiapan lokasi sebelum dan selama acara.
- Bertugas sebagai person in charge (PIC) lapangan untuk alur logistik dan konsumsi.
</t>
  </si>
  <si>
    <t xml:space="preserve">Maulida </t>
  </si>
  <si>
    <t>Koordinator Layanan Peserta</t>
  </si>
  <si>
    <t>- menyiapkan dokumen panduan acara (bekerja sama dengan PJ acara)
- menangani pertanyaan seputar conference
- "Bertanggung jawab atas proses registrasi peserta konferensi, termasuk pendaftaran, verifikasi data, dan penerbitan tanda peserta.
Memberikan informasi terkait registrasi kepada peserta."</t>
  </si>
  <si>
    <r>
      <rPr>
        <rFont val="Calibri"/>
        <b/>
        <color theme="1"/>
        <sz val="11.0"/>
      </rPr>
      <t xml:space="preserve">1. Penyusunan Panduan Peserta:
</t>
    </r>
    <r>
      <rPr>
        <rFont val="Calibri"/>
        <b val="0"/>
        <color theme="1"/>
        <sz val="11.0"/>
      </rPr>
      <t>- Bekerja sama dengan tim acara untuk menyusun:
- Buku Panduan Peserta (jadwal, alur registrasi, lokasi ruangan, narasumber, dsb).
- Panduan teknis peserta online (cara akses Zoom, tautan, tata tertib virtual).
- Menyusun FAQ (frequently asked questions) untuk mempermudah pelayanan peserta.</t>
    </r>
    <r>
      <rPr>
        <rFont val="Calibri"/>
        <b/>
        <color theme="1"/>
        <sz val="11.0"/>
      </rPr>
      <t xml:space="preserve">
2. Koordinasi Layanan Informasi:
</t>
    </r>
    <r>
      <rPr>
        <rFont val="Calibri"/>
        <b val="0"/>
        <color theme="1"/>
        <sz val="11.0"/>
      </rPr>
      <t>- Menyediakan kanal informasi resmi bagi peserta (email, hotline WhatsApp, meja informasi).
- Menjawab pertanyaan terkait jadwal, lokasi, teknis acara, atau kendala registrasi.</t>
    </r>
    <r>
      <rPr>
        <rFont val="Calibri"/>
        <b/>
        <color theme="1"/>
        <sz val="11.0"/>
      </rPr>
      <t xml:space="preserve">
3. Pengawasan Registrasi:
</t>
    </r>
    <r>
      <rPr>
        <rFont val="Calibri"/>
        <b val="0"/>
        <color theme="1"/>
        <sz val="11.0"/>
      </rPr>
      <t>- Mengatur alur registrasi online &amp; offline:
- Pendaftaran awal peserta</t>
    </r>
    <r>
      <rPr>
        <rFont val="Calibri"/>
        <b/>
        <color theme="1"/>
        <sz val="11.0"/>
      </rPr>
      <t xml:space="preserve">
4.Verifikasi data
</t>
    </r>
    <r>
      <rPr>
        <rFont val="Calibri"/>
        <b val="0"/>
        <color theme="1"/>
        <sz val="11.0"/>
      </rPr>
      <t>- Penerbitan e-ticket / tanda peserta / name tag</t>
    </r>
    <r>
      <rPr>
        <rFont val="Calibri"/>
        <b/>
        <color theme="1"/>
        <sz val="11.0"/>
      </rPr>
      <t xml:space="preserve">
</t>
    </r>
  </si>
  <si>
    <t xml:space="preserve">Lingkan </t>
  </si>
  <si>
    <t>Bertanggung jawab atas proses registrasi peserta konferensi, termasuk pendaftaran, verifikasi data, dan penerbitan tanda peserta.
Memberikan informasi terkait registrasi kepada peserta.</t>
  </si>
  <si>
    <r>
      <rPr>
        <rFont val="Calibri"/>
        <b/>
        <color theme="1"/>
        <sz val="11.0"/>
      </rPr>
      <t xml:space="preserve">1. Pengelolaan Sistem Pendaftaran:
</t>
    </r>
    <r>
      <rPr>
        <rFont val="Calibri"/>
        <b val="0"/>
        <color theme="1"/>
        <sz val="11.0"/>
      </rPr>
      <t>- Menginput dan memverifikasi data peserta melalui formulir online/offline.
- Mengelola database peserta yang telah mendaftar, melengkapi berkas, dan mengkonfirmasi pembayaran (jika ada).</t>
    </r>
    <r>
      <rPr>
        <rFont val="Calibri"/>
        <b/>
        <color theme="1"/>
        <sz val="11.0"/>
      </rPr>
      <t xml:space="preserve">
</t>
    </r>
    <r>
      <rPr>
        <rFont val="Calibri"/>
        <b val="0"/>
        <color theme="1"/>
        <sz val="11.0"/>
      </rPr>
      <t>2. Persiapan Tanda Peserta:
- Mencetak dan mendistribusikan name tag, tiket, atau akses peserta saat hari-H.
- Mengatur sistem penyerahan starter pack (kit peserta, merchandise, buku panduan, dll).</t>
    </r>
    <r>
      <rPr>
        <rFont val="Calibri"/>
        <b/>
        <color theme="1"/>
        <sz val="11.0"/>
      </rPr>
      <t xml:space="preserve">
3. Layanan Peserta Hari-H:
</t>
    </r>
    <r>
      <rPr>
        <rFont val="Calibri"/>
        <b val="0"/>
        <color theme="1"/>
        <sz val="11.0"/>
      </rPr>
      <t>- Menyiapkan meja registrasi (offline) dan login akses (online).
- Membantu peserta menyelesaikan kendala teknis saat registrasi atau saat mengikuti acara.</t>
    </r>
  </si>
  <si>
    <t>Koordinator Call for Paper &amp; Reviewer</t>
  </si>
  <si>
    <t>- Koordinasi dengan RSF untuk pemeriksaan abstract dan full paper
- Penghubung antara RSF dengan reviewer</t>
  </si>
  <si>
    <r>
      <rPr>
        <rFont val="Calibri"/>
        <b/>
        <color theme="1"/>
        <sz val="11.0"/>
      </rPr>
      <t xml:space="preserve">1. Koordinasi Submisi:
</t>
    </r>
    <r>
      <rPr>
        <rFont val="Calibri"/>
        <b val="0"/>
        <color theme="1"/>
        <sz val="11.0"/>
      </rPr>
      <t>- Menentukan timeline dan platform pengumpulan abstract &amp; full paper.
- Mengkomunikasikan format penulisan, syarat pengiriman, dan kategori topik paper.</t>
    </r>
    <r>
      <rPr>
        <rFont val="Calibri"/>
        <b/>
        <color theme="1"/>
        <sz val="11.0"/>
      </rPr>
      <t xml:space="preserve">
2. Hubungan dengan RSF &amp; Reviewer:
</t>
    </r>
    <r>
      <rPr>
        <rFont val="Calibri"/>
        <b val="0"/>
        <color theme="1"/>
        <sz val="11.0"/>
      </rPr>
      <t>- Berkoordinasi dengan RSF untuk proses:
- Seleksi awal (plagiarisme, format)
- Distribusi paper ke reviewer</t>
    </r>
    <r>
      <rPr>
        <rFont val="Calibri"/>
        <b/>
        <color theme="1"/>
        <sz val="11.0"/>
      </rPr>
      <t xml:space="preserve">
3. Kompilasi hasil review
</t>
    </r>
    <r>
      <rPr>
        <rFont val="Calibri"/>
        <b val="0"/>
        <color theme="1"/>
        <sz val="11.0"/>
      </rPr>
      <t>- Menjadi penghubung utama antara panitia dan reviewer:
- Memberikan instruksi teknis
- Menyampaikan deadline dan template penilaian</t>
    </r>
    <r>
      <rPr>
        <rFont val="Calibri"/>
        <b/>
        <color theme="1"/>
        <sz val="11.0"/>
      </rPr>
      <t xml:space="preserve">
4. Komunikasi ke Penulis:
</t>
    </r>
    <r>
      <rPr>
        <rFont val="Calibri"/>
        <b val="0"/>
        <color theme="1"/>
        <sz val="11.0"/>
      </rPr>
      <t>- Mengirim notifikasi penerimaan atau penolakan paper.
- Mengatur revisi dan finalisasi naskah untuk prosiding.
- Menyiapkan sertifikat pemakalah dan publikasi.</t>
    </r>
  </si>
  <si>
    <t>8. Koordinator Konsumsi &amp; Logistik (jika hybrid/luring)</t>
  </si>
  <si>
    <t>Mengurus konsumsi, transportasi, dan akomodasi bagi tamu</t>
  </si>
  <si>
    <t>Menyediakan souvenir, seminar kit, dll.</t>
  </si>
  <si>
    <t>9. Koordinator Layanan Peserta</t>
  </si>
  <si>
    <t>Helpdesk peserta</t>
  </si>
  <si>
    <t>Menangani pertanyaan umum (via email/chat)</t>
  </si>
  <si>
    <t>Memberikan panduan teknis partisipasi</t>
  </si>
  <si>
    <t>Penanggung Jawab</t>
  </si>
  <si>
    <t>Ketua Pelaksana</t>
  </si>
  <si>
    <t>Wakil Ketua Pelaksana</t>
  </si>
  <si>
    <t>Adm 1</t>
  </si>
  <si>
    <t>Adm 2</t>
  </si>
  <si>
    <t>Prasetiyo Raharjo</t>
  </si>
  <si>
    <t>Rahmat Hardian P</t>
  </si>
  <si>
    <t>Meilani Putri M</t>
  </si>
  <si>
    <t>Adelia Anissa P</t>
  </si>
  <si>
    <t>Approval dokumen utama Conference ICRES-25</t>
  </si>
  <si>
    <t>Penyusunan Visi, Misi, dan Tujuan Konferensi</t>
  </si>
  <si>
    <t>Perwakilan mengawal Diskusi dan Koordinasi rutin panitia</t>
  </si>
  <si>
    <t>Pengawalan Penyusunan Rencana Anggaran Biaya (RAB)</t>
  </si>
  <si>
    <t>Penyusunan Rencana Anggaran Biaya (RAB)</t>
  </si>
  <si>
    <t>Presentasi kepada SGM</t>
  </si>
  <si>
    <t>Pembuatan kerangka kerja koordinator bidang</t>
  </si>
  <si>
    <t>Perwakilan mengawal dan pengarahan kegiatan operasional sesuai timeline</t>
  </si>
  <si>
    <t>Pengawalan budgeting dan pengeluaran (logistik, konsumsi, dll)</t>
  </si>
  <si>
    <t>Budgeting dan Pencatatan Pengeluaran (logistik, konsumsi, dll)</t>
  </si>
  <si>
    <t>Campaign Awal kepada Bidang dalam Telkom CorpU</t>
  </si>
  <si>
    <t>Pengawalan Diskusi dan Koordinasi rutin panitia</t>
  </si>
  <si>
    <t>Perwakilan mengawal diskusi dan komunikasi dengan eksternal</t>
  </si>
  <si>
    <t>Pengawalan laporan keuangan akhir kegiatan operasional Event</t>
  </si>
  <si>
    <t>Penyusunan laporan keuangan akhir kegiatan operasional Event</t>
  </si>
  <si>
    <t>Approval dokumen Pre-Event</t>
  </si>
  <si>
    <t>Pengawalan dan pengarahan kegiatan operasional sesuai timeline</t>
  </si>
  <si>
    <t>Perwakilan mengawal proses evaluasi dan laporan dokumen Pre-Event</t>
  </si>
  <si>
    <t>Update Laporan Keuangan berkala kepada Ketua Pelaksana dan W. Ketua Pelaksana</t>
  </si>
  <si>
    <t>Update Laporan Keuangan secara berkala</t>
  </si>
  <si>
    <t>Approval dokumen On-Event</t>
  </si>
  <si>
    <t>Pengawalan diskusi dan komunikasi dengan eksternal</t>
  </si>
  <si>
    <t>Perwakilan mengawal proses evaluasi dan laporan dokumen On-Event</t>
  </si>
  <si>
    <t>Update Laporan Keuangan berkala kepada Penanggung Jawab</t>
  </si>
  <si>
    <t>Pemrosesan dokumen keuangan</t>
  </si>
  <si>
    <t>Approval dokumen Post-Event</t>
  </si>
  <si>
    <t>Pengawalan proses evaluasi dan laporan dokumen Pre-Event</t>
  </si>
  <si>
    <t>Perwakilan mengawal proses evaluasi dan laporan dokumen Post-Event</t>
  </si>
  <si>
    <t>Approval submit laporan keuangan</t>
  </si>
  <si>
    <t>Update Laporan Keuangan berkala</t>
  </si>
  <si>
    <t>Pengawalan proses evaluasi dan laporan dokumen On-Event</t>
  </si>
  <si>
    <t>Pengawalan progres kegiatan operasional Event</t>
  </si>
  <si>
    <t>Pengawalan proses evaluasi dan laporan dokumen Post-Event</t>
  </si>
  <si>
    <t>Penyusunan Laporan Progress Update</t>
  </si>
  <si>
    <t>Pemberian ide atau masukkan terhadap kegiatan operasinal Event</t>
  </si>
  <si>
    <t>Role</t>
  </si>
  <si>
    <t>Fase</t>
  </si>
  <si>
    <t>Tasks</t>
  </si>
  <si>
    <t>Keterangan</t>
  </si>
  <si>
    <t>Output [Link]</t>
  </si>
  <si>
    <t>Progress Update</t>
  </si>
  <si>
    <t>Persentase</t>
  </si>
  <si>
    <t>Pre, On, Post</t>
  </si>
  <si>
    <t>dropdown: OGP, Done</t>
  </si>
  <si>
    <t>Done, Need to Check</t>
  </si>
  <si>
    <t>frida@telkomcorpu.com</t>
  </si>
  <si>
    <r>
      <rPr>
        <rFont val="Calibri"/>
        <b/>
        <color theme="1"/>
        <sz val="12.0"/>
      </rPr>
      <t xml:space="preserve">Koordinasi panitia
</t>
    </r>
    <r>
      <rPr>
        <rFont val="Calibri"/>
        <b val="0"/>
        <color theme="1"/>
        <sz val="11.0"/>
      </rPr>
      <t>- pembuatan grup komunikasi (WhatsApp Group)
- penjadwalan agenda koordinasi mingguan/saat dibutuhkan</t>
    </r>
  </si>
  <si>
    <r>
      <rPr>
        <rFont val="Calibri"/>
        <b/>
        <color theme="1"/>
        <sz val="12.0"/>
      </rPr>
      <t xml:space="preserve">Command Center
</t>
    </r>
    <r>
      <rPr>
        <rFont val="Calibri"/>
        <b/>
        <color theme="1"/>
        <sz val="11.0"/>
      </rPr>
      <t xml:space="preserve">- </t>
    </r>
    <r>
      <rPr>
        <rFont val="Calibri"/>
        <b val="0"/>
        <color theme="1"/>
        <sz val="11.0"/>
      </rPr>
      <t>Koordinasi seluruh seksi saat pelaksanaan
- troubleshooting
- sinkronisasi rangkaian kegiatan (hybrid, antar ruang)
- brainstorming mitigasi kendala teknis/logistik</t>
    </r>
  </si>
  <si>
    <t>Organizing Comittee</t>
  </si>
  <si>
    <t>Scientific Committee</t>
  </si>
  <si>
    <t>Name</t>
  </si>
  <si>
    <t>General Chair</t>
  </si>
  <si>
    <t>Prasetiyo Raharjo, S.T., M.TI.</t>
  </si>
  <si>
    <t>Dr. Muhammad Subhan Iswahyudi,S.T. M.Eng.</t>
  </si>
  <si>
    <t>Chairman</t>
  </si>
  <si>
    <t>Hedi Krishna, S.T., M.Sc.</t>
  </si>
  <si>
    <t>Carla Hapsari, S.T.,  M.Phil., DBA.</t>
  </si>
  <si>
    <t>Co-chairman</t>
  </si>
  <si>
    <t>Rahman Parentio, S.S.I.</t>
  </si>
  <si>
    <r>
      <rPr/>
      <t xml:space="preserve">Dr. I Ketut Agung Enriko, S.T., </t>
    </r>
    <r>
      <rPr>
        <color rgb="FF1155CC"/>
        <u/>
      </rPr>
      <t>M.Sc</t>
    </r>
  </si>
  <si>
    <t>Chamberlain</t>
  </si>
  <si>
    <t>Rahmat Hardian Putra, S.T., MM</t>
  </si>
  <si>
    <t>Hadi Hariyanto, S.T., M.Sc., Ph.D.</t>
  </si>
  <si>
    <t>Ria Wulansari A.Md.A.P.S.</t>
  </si>
  <si>
    <t>Dr. Dhata Praditya, S.T., M.T.</t>
  </si>
  <si>
    <t>Nanda Shafira, S.Ak.</t>
  </si>
  <si>
    <t>Hedi Krishna  S.T., M.Sc.</t>
  </si>
  <si>
    <t>Secretary</t>
  </si>
  <si>
    <t>Niken Larasati, S.M.B., M.S.M.</t>
  </si>
  <si>
    <t>Niken Larasati, S.M.B.,M.S.M.</t>
  </si>
  <si>
    <t>Meilani Putri Mayasari, A.Md. Ak.</t>
  </si>
  <si>
    <t>Frida Eka Setianingsih, S.A.B., MBA</t>
  </si>
  <si>
    <t>Adelia Anissa Putri, S. Agr.</t>
  </si>
  <si>
    <t>Coordinator of Program Division</t>
  </si>
  <si>
    <t>Annisa Setiawati Soemodinoto, S.Si., MBA</t>
  </si>
  <si>
    <t>Program Division</t>
  </si>
  <si>
    <r>
      <rPr>
        <rFont val="Montserrat"/>
        <color rgb="FF000000"/>
        <sz val="9.0"/>
      </rPr>
      <t xml:space="preserve">Aditya Darma Priatna, </t>
    </r>
    <r>
      <rPr>
        <rFont val="Montserrat"/>
        <color rgb="FF000000"/>
        <sz val="9.0"/>
      </rPr>
      <t>S.Tr</t>
    </r>
    <r>
      <rPr>
        <rFont val="Montserrat"/>
        <color rgb="FF000000"/>
        <sz val="9.0"/>
      </rPr>
      <t>.M.</t>
    </r>
  </si>
  <si>
    <t>Dimas Putra Abadi, S.M.</t>
  </si>
  <si>
    <t>Bernadetha Putri Ludwina, S.Hub. Int., M.A.B</t>
  </si>
  <si>
    <t>Nadya Alyssa, S.AB., MBA</t>
  </si>
  <si>
    <r>
      <rPr>
        <rFont val="Montserrat"/>
        <color rgb="FF000000"/>
        <sz val="9.0"/>
      </rPr>
      <t xml:space="preserve">Yudhi Amrial, S.Pi., </t>
    </r>
    <r>
      <rPr>
        <rFont val="Montserrat"/>
        <color rgb="FF000000"/>
        <sz val="9.0"/>
      </rPr>
      <t>M.Si</t>
    </r>
    <r>
      <rPr>
        <rFont val="Montserrat"/>
        <color rgb="FF000000"/>
        <sz val="9.0"/>
      </rPr>
      <t>.</t>
    </r>
  </si>
  <si>
    <t>Lingkan Putri Wulan Pangkey, S.Kom.</t>
  </si>
  <si>
    <t>Coordinator of Publication &amp; Documentation Division</t>
  </si>
  <si>
    <t>Okke Siti Shoofiyani, S.T., M.A.B</t>
  </si>
  <si>
    <t>Publication &amp; Documentation Division</t>
  </si>
  <si>
    <t>Siska Amelia, S.Ikom</t>
  </si>
  <si>
    <t>Asiyah Khoirunnisaa, S.K.M.</t>
  </si>
  <si>
    <t>Yolanda Taneva Rahmi, S.Ds.</t>
  </si>
  <si>
    <t>Panji Kusumoagung, S.Sn.</t>
  </si>
  <si>
    <t>Coordinator of Logistics &amp; Venue Division</t>
  </si>
  <si>
    <t>Muhammad Bagus Prasetiyo, S.T.</t>
  </si>
  <si>
    <t>Logistics &amp; Venue Division</t>
  </si>
  <si>
    <t>Damarendro Hutomo Putro, S.Tr.T., MBA</t>
  </si>
  <si>
    <t>Erlian Putra Lesmana, S.Kom.</t>
  </si>
  <si>
    <t>Muhammad Raidy Prasetiawan, S.T., MBA</t>
  </si>
  <si>
    <t xml:space="preserve">Internal Call For Paper Division </t>
  </si>
  <si>
    <t>Tri Ayuningsih, S.T.</t>
  </si>
  <si>
    <t>Maulida Yumnisari, S.T.</t>
  </si>
  <si>
    <t>Partnership Division</t>
  </si>
  <si>
    <t>Damarendro Hutomo Putro, S.Tr.T. , MBA</t>
  </si>
  <si>
    <t>Scientific Committee Division</t>
  </si>
  <si>
    <t>Speaker Liaison Officer – Internal VIP Speakers</t>
  </si>
  <si>
    <t>Pathya Madhyastha Budhiputra, S.Si., M.T</t>
  </si>
  <si>
    <t>RUNDOWN HARI 1 – Kamis, 11 Desember 2025</t>
  </si>
  <si>
    <t>Durasi</t>
  </si>
  <si>
    <t>08.00 – 09.00</t>
  </si>
  <si>
    <t>60 menit</t>
  </si>
  <si>
    <t>Registrasi &amp; Welcome Coffee</t>
  </si>
  <si>
    <t>Penyambutan onsite</t>
  </si>
  <si>
    <t>09.00 – 09.15</t>
  </si>
  <si>
    <t>15 menit</t>
  </si>
  <si>
    <t>Opening Ceremony</t>
  </si>
  <si>
    <t>Pembukaan acara oleh MC</t>
  </si>
  <si>
    <t>09.15 – 09.30</t>
  </si>
  <si>
    <t>Sambutan institusional</t>
  </si>
  <si>
    <t>TOW, AMAL untuk VIP</t>
  </si>
  <si>
    <t>09.30 – 10.00</t>
  </si>
  <si>
    <t>30 menit</t>
  </si>
  <si>
    <t>Keynote Speech 1 (International Speaker)</t>
  </si>
  <si>
    <t>Futuretech &amp; Innovation</t>
  </si>
  <si>
    <t>TOW</t>
  </si>
  <si>
    <t>10.00 – 10.30</t>
  </si>
  <si>
    <t>Keynote Speech 2 (Industri/Praktisi)</t>
  </si>
  <si>
    <t>Digital Agility Insight</t>
  </si>
  <si>
    <t>10.30 – 10.45</t>
  </si>
  <si>
    <t>Networking break</t>
  </si>
  <si>
    <t>10.45 – 12.00</t>
  </si>
  <si>
    <t>75 menit</t>
  </si>
  <si>
    <t>Parallel Session 1: Paper Presentation</t>
  </si>
  <si>
    <t>Kolaborasi akademisi &amp; praktisi</t>
  </si>
  <si>
    <t>Opsi : TOA, Harmonize</t>
  </si>
  <si>
    <t>1x paralel session bisa di 4 ruangan</t>
  </si>
  <si>
    <t>12.00 – 13.00</t>
  </si>
  <si>
    <t>Ishoma (Istirahat, Sholat, Makan)</t>
  </si>
  <si>
    <t>Lunch disiapkan panitia</t>
  </si>
  <si>
    <t>13.00 – 15.00</t>
  </si>
  <si>
    <t>120 menit</t>
  </si>
  <si>
    <t>Parallel Session 2: Paper Presentation</t>
  </si>
  <si>
    <t>Sesi paralel (3–4 ruang)</t>
  </si>
  <si>
    <t>15.00 – 15.15</t>
  </si>
  <si>
    <t>Istirahat ringan</t>
  </si>
  <si>
    <t>15.15 – 16.45</t>
  </si>
  <si>
    <t>90 menit</t>
  </si>
  <si>
    <t>Parallel Session 3: Paper Presentation</t>
  </si>
  <si>
    <t>Sesi review &amp; diskusi</t>
  </si>
  <si>
    <t>16.45 – 17.00</t>
  </si>
  <si>
    <t>Wrap-up &amp; Announcements</t>
  </si>
  <si>
    <t>Brief hari ke-2 &amp; pengumuman</t>
  </si>
  <si>
    <t>17.00 - 18.30</t>
  </si>
  <si>
    <t>Istirahat</t>
  </si>
  <si>
    <t xml:space="preserve">Istirahat shalat </t>
  </si>
  <si>
    <t>18.30 - 19.00</t>
  </si>
  <si>
    <t xml:space="preserve">Registrasi Gala Dinner </t>
  </si>
  <si>
    <t>19.00 - 20.30</t>
  </si>
  <si>
    <t>Gala Dinner, Networking &amp; Pengumuman Best Paper</t>
  </si>
  <si>
    <t>RUNDOWN HARI 2 – Jumat, 12 Desember 2025</t>
  </si>
  <si>
    <t>08.30 – 09.00</t>
  </si>
  <si>
    <t>Registrasi &amp; Coffee Morning</t>
  </si>
  <si>
    <t>Penyambutan hari ke-2</t>
  </si>
  <si>
    <t>09.00 – 10.15</t>
  </si>
  <si>
    <t xml:space="preserve">Workshop </t>
  </si>
  <si>
    <t>10.15 – 11.45</t>
  </si>
  <si>
    <t>Parallel Session 4: Paper Presentation</t>
  </si>
  <si>
    <t>Sesi interaktif parallel</t>
  </si>
  <si>
    <t>11.45 – 13.30</t>
  </si>
  <si>
    <t>105 menit</t>
  </si>
  <si>
    <t>Ishoma (Jumat Break)</t>
  </si>
  <si>
    <t>Waktu salat Jumat &amp; makan</t>
  </si>
  <si>
    <t>13.30 – 15.00</t>
  </si>
  <si>
    <t>Parallel Session 5: Paper Presentation</t>
  </si>
  <si>
    <t>Sesi akhir presentasi</t>
  </si>
  <si>
    <t>15.00 – 15.30</t>
  </si>
  <si>
    <t>15.30 – 16.30</t>
  </si>
  <si>
    <t>Group Photo &amp; Farewell</t>
  </si>
  <si>
    <t>Dokumentasi &amp; perpisahan</t>
  </si>
  <si>
    <t>All day Event - Hari 1 &amp; 2</t>
  </si>
  <si>
    <t>08:00 - 17:00</t>
  </si>
  <si>
    <t>FULL DAY</t>
  </si>
  <si>
    <t>Expo terbuka</t>
  </si>
  <si>
    <t>Telkom Product Showcase</t>
  </si>
  <si>
    <t>Skenario 2 : Tercapai 25 Peserta</t>
  </si>
  <si>
    <t>Bulan</t>
  </si>
  <si>
    <t>Kegiatan Berdasarkan Timeline</t>
  </si>
  <si>
    <t>Komponen RAB</t>
  </si>
  <si>
    <t>Nominal</t>
  </si>
  <si>
    <t>(%)</t>
  </si>
  <si>
    <t>Checklist</t>
  </si>
  <si>
    <t>- Pengisian form Kebutuhan 
- Pembuatan MoU/MoA
- Persiapan Materi Awal</t>
  </si>
  <si>
    <t>Juli-Agustus bisa dibuat satu nopes</t>
  </si>
  <si>
    <t>Deadline abstract &amp; paper</t>
  </si>
  <si>
    <t>- Payment confirmation
- Full paper collection</t>
  </si>
  <si>
    <t>Photo Booth</t>
  </si>
  <si>
    <t>- Persiapan Workshop Pra conference
- Full paper collection</t>
  </si>
  <si>
    <t>Dekorasi</t>
  </si>
  <si>
    <t>Conference Day</t>
  </si>
  <si>
    <t>done</t>
  </si>
  <si>
    <t>Biaya submission paper participant internal Telkom</t>
  </si>
  <si>
    <t>document</t>
  </si>
  <si>
    <t>Rp3,277,500</t>
  </si>
  <si>
    <t>Rp163,875,000</t>
  </si>
  <si>
    <t>Cetak Plakat Pembicara Conference</t>
  </si>
  <si>
    <t>unit</t>
  </si>
  <si>
    <t>Rp287,500</t>
  </si>
  <si>
    <t>Rp5,750,000</t>
  </si>
  <si>
    <t>Biaya blast conference ke calon partisipan</t>
  </si>
  <si>
    <t>Rp894</t>
  </si>
  <si>
    <t>Rp893,550</t>
  </si>
  <si>
    <t>Pelaksanaan Joint Conference ICRES - ISCLO 2025</t>
  </si>
  <si>
    <t>Merchandise pembicara event Case Writing</t>
  </si>
  <si>
    <t>Rp575,000</t>
  </si>
  <si>
    <t>Rp1,150,000</t>
  </si>
  <si>
    <t>Rp171,668,550</t>
  </si>
  <si>
    <t xml:space="preserve">Kebutuhan </t>
  </si>
  <si>
    <t>Lokasi ToW</t>
  </si>
  <si>
    <t>Dekorasi bunga</t>
  </si>
  <si>
    <t>Paket</t>
  </si>
  <si>
    <t>Photobooth</t>
  </si>
  <si>
    <t>Dekorasi Welcome Gate</t>
  </si>
  <si>
    <t>Lokasi Harmonize</t>
  </si>
  <si>
    <t>Papan poster</t>
  </si>
  <si>
    <t>pcs</t>
  </si>
  <si>
    <t>Lokasi Poster</t>
  </si>
  <si>
    <t>Tenda</t>
  </si>
  <si>
    <t>M^2</t>
  </si>
  <si>
    <t>Lokasi Ged. J</t>
  </si>
  <si>
    <t>Papan white paper</t>
  </si>
  <si>
    <t>Perlengkapan Jalan</t>
  </si>
  <si>
    <t>Petunjuk arah</t>
  </si>
  <si>
    <t>Vertikal Banner (2x1m)</t>
  </si>
  <si>
    <t>Banner (7x2m)</t>
  </si>
  <si>
    <t>Notebook</t>
  </si>
  <si>
    <t>Totebag</t>
  </si>
  <si>
    <t>Lanyard panitia</t>
  </si>
  <si>
    <t>Kaos Panitia</t>
  </si>
  <si>
    <t>Sewa HT</t>
  </si>
  <si>
    <t>Plakat untuk co host</t>
  </si>
  <si>
    <t>Speaker</t>
  </si>
  <si>
    <t xml:space="preserve">Pembayaran akomodasi speaker Mr Gadaf </t>
  </si>
  <si>
    <t>orang</t>
  </si>
  <si>
    <t>Konsumsi Panitia</t>
  </si>
  <si>
    <t>Gladi Kotor</t>
  </si>
  <si>
    <t>Gladi Bersih</t>
  </si>
  <si>
    <t>Conference Day 1</t>
  </si>
  <si>
    <t>Conference Day 2</t>
  </si>
  <si>
    <t>Konsumsi VVIP Day 1</t>
  </si>
  <si>
    <t>Konsumsi VVIP Day 2</t>
  </si>
  <si>
    <t>Konsumsi VIP Day 1</t>
  </si>
  <si>
    <t>Konsumsi VIP Day 2</t>
  </si>
  <si>
    <t>Konsumsi After Conference</t>
  </si>
  <si>
    <t>Akomodasi Panitia</t>
  </si>
  <si>
    <t xml:space="preserve">Hotel </t>
  </si>
  <si>
    <t>List Peserta</t>
  </si>
  <si>
    <t>Nama Universitas</t>
  </si>
  <si>
    <t>Tahun Kerjasama</t>
  </si>
  <si>
    <t>PIC Riset Terkait</t>
  </si>
  <si>
    <t>PIC Humas</t>
  </si>
  <si>
    <t>NAMA</t>
  </si>
  <si>
    <t>Unit Pelaksana</t>
  </si>
  <si>
    <t>PIC Partner</t>
  </si>
  <si>
    <t>PIC's Role</t>
  </si>
  <si>
    <t>Nomor PIC Partner</t>
  </si>
  <si>
    <t>Email partner</t>
  </si>
  <si>
    <t>Judul Project</t>
  </si>
  <si>
    <t>Tipe Doc</t>
  </si>
  <si>
    <t>Judul Dokumen
 Kerjasama Induk</t>
  </si>
  <si>
    <t>Masa Doc</t>
  </si>
  <si>
    <t>Status Keberlakuan</t>
  </si>
  <si>
    <t>Tanggal Berakhir</t>
  </si>
  <si>
    <t>Sudah dikontak namun Humas tidak ditempat</t>
  </si>
  <si>
    <t>Bina Nusantara</t>
  </si>
  <si>
    <t>Unidentified</t>
  </si>
  <si>
    <t>Dr. Meyliana, S.Kom, M.M</t>
  </si>
  <si>
    <t>meyliana@binus.edu</t>
  </si>
  <si>
    <t>Kerjasama pengembangan digital learning, innovation, research, dan internship.</t>
  </si>
  <si>
    <t>PKS</t>
  </si>
  <si>
    <t>Program Internship dan Joint research/Development</t>
  </si>
  <si>
    <t>5 tahun</t>
  </si>
  <si>
    <t>Berlaku</t>
  </si>
  <si>
    <t>Institut Pertanian Bogor (IPB)</t>
  </si>
  <si>
    <t>POM</t>
  </si>
  <si>
    <t>Dr. Ir. Syarifah Aisyah, M. Sc. Agr.</t>
  </si>
  <si>
    <t>dit-kha@app.ipb.ac.id</t>
  </si>
  <si>
    <t>Fisheries Cyber Center</t>
  </si>
  <si>
    <t>MoU</t>
  </si>
  <si>
    <t>PELAKSANAAN PENDIDIKAN, PENELITIAN, DAN PENGEMBANGAN INOVASI PRODUK DIGITAL</t>
  </si>
  <si>
    <t>3 tahun</t>
  </si>
  <si>
    <t>Berakhir</t>
  </si>
  <si>
    <t>3/21/2024</t>
  </si>
  <si>
    <t>215345830 Total</t>
  </si>
  <si>
    <t>Institut Teknologi Bandung (ITB)</t>
  </si>
  <si>
    <t>RIM</t>
  </si>
  <si>
    <t>Direktur Kemitraan dan Hubungan Internasional</t>
  </si>
  <si>
    <t>Pemanfaatan potensi bersama</t>
  </si>
  <si>
    <t>PEMANFAATAN POTENSI BERSAMA</t>
  </si>
  <si>
    <t>9/22/2022</t>
  </si>
  <si>
    <t>Dr. Fadhil Hidayat, S.Kom., MT</t>
  </si>
  <si>
    <t>fadhil_hidayat@yahoo.com</t>
  </si>
  <si>
    <t>AI Vision merupakan project antara DBT dan ITB dalam pengembangan pendeteksi wajah.</t>
  </si>
  <si>
    <t>NDA</t>
  </si>
  <si>
    <t>Perjanjian Larangan Pengungkapan dan Kerahasiaan</t>
  </si>
  <si>
    <t>1 tahun</t>
  </si>
  <si>
    <t>7/31/2025</t>
  </si>
  <si>
    <t>8.12E+09 Total</t>
  </si>
  <si>
    <t>Joint Research dan Innovation</t>
  </si>
  <si>
    <t>10/17/2027</t>
  </si>
  <si>
    <t>Institut Teknologi dan Bisnis Sekolah Tinggi Manajemen Informatika dan Teknik Komputer Bali</t>
  </si>
  <si>
    <t>Dadang Hermawan</t>
  </si>
  <si>
    <t>info@stikom-bali.ac.id</t>
  </si>
  <si>
    <t>Kerjasama riset untuk analisa preferensi konsumen dalam penggunaan Social Messanger di Indonesia.</t>
  </si>
  <si>
    <t>Joint Innovation Program Internship dan Research</t>
  </si>
  <si>
    <t>10/26/2022</t>
  </si>
  <si>
    <t>224240250 Total</t>
  </si>
  <si>
    <t>Institut Teknologi Nasional Malang</t>
  </si>
  <si>
    <t>Awan Krismanto</t>
  </si>
  <si>
    <t>awan_uji_krismanto@lecturer.itn.ac.id</t>
  </si>
  <si>
    <t>Joint Learning, Innovation, Research</t>
  </si>
  <si>
    <t>Kerja Sama Pendidikan, Penelitian, Inovasi, dan Pengabdian Kepada Masyarakat</t>
  </si>
  <si>
    <t>11/26/2024</t>
  </si>
  <si>
    <t>Institut Teknologi Sepuluh Nopember (ITS)</t>
  </si>
  <si>
    <t>Tri Joko Wahyu Adi, Ph. D</t>
  </si>
  <si>
    <t>dkpu@its.ac.id</t>
  </si>
  <si>
    <t>Joint Learning, Joint Research, Joint Innovation dan Pengabdian Kepada Masyarakat</t>
  </si>
  <si>
    <t>81321626882 Total</t>
  </si>
  <si>
    <t>Institut Teknologi Telkom Purwokerto (ITTP)</t>
  </si>
  <si>
    <t>Dr. Wahyu Pamungkas, S.T., M.T.</t>
  </si>
  <si>
    <t>wahyu@ittelkom-pwt.ac.id</t>
  </si>
  <si>
    <t>Joint Research dan Joint Development Prototype Perangkat Sensor Unsur Hara Tanah</t>
  </si>
  <si>
    <t>3 Tahun</t>
  </si>
  <si>
    <t>Institut Teknologi Telkom Surabaya</t>
  </si>
  <si>
    <t>Dr. Tri Arief Sardjono</t>
  </si>
  <si>
    <t>triarief@ittelkom-sby.ac.id</t>
  </si>
  <si>
    <t>Reserach Development Digital ventilator</t>
  </si>
  <si>
    <t>JOINT RESEARCH DAN DEVELOPMENT DIGITAL VENTILATOR</t>
  </si>
  <si>
    <t>2 tahun</t>
  </si>
  <si>
    <t>#ERROR! Total</t>
  </si>
  <si>
    <t>National University of Singapore</t>
  </si>
  <si>
    <t>SoDLT</t>
  </si>
  <si>
    <t>Karen Teo</t>
  </si>
  <si>
    <t>karenteo@nus.edu.sg</t>
  </si>
  <si>
    <t>Joint Learning, Joint Innovation dan Joint Research</t>
  </si>
  <si>
    <t>JOINT LEARNING, JOINT INNOVATION, DAN JOINT RESEARCH</t>
  </si>
  <si>
    <t>7/26/2024</t>
  </si>
  <si>
    <t>Politeknik Negeri Bandung</t>
  </si>
  <si>
    <t>Ade Chandra Nugraha</t>
  </si>
  <si>
    <t>chandra@jtk.polban.ac.id</t>
  </si>
  <si>
    <t>Joint Research and Innovation Program</t>
  </si>
  <si>
    <t>361244445 Total</t>
  </si>
  <si>
    <t>Politeknik Negeri Batam</t>
  </si>
  <si>
    <t>Nur Zahrati Janah</t>
  </si>
  <si>
    <t>nur.zahrati@polibatam.ac.id</t>
  </si>
  <si>
    <t>Kerjasama pengembangan innovation, research, dan internship.</t>
  </si>
  <si>
    <t>PROGRAM INTERNSHIP DAN JOINT INNOVATION CENTER</t>
  </si>
  <si>
    <t>Politeknik Negeri Semarang</t>
  </si>
  <si>
    <t>Amin Suharjono</t>
  </si>
  <si>
    <t>amin@polines.ac.id</t>
  </si>
  <si>
    <t>Kerjasama pengembangan digital learning, innovation, research, dan pengabdian</t>
  </si>
  <si>
    <t>JOINT INNOVATION PROGRAM INTERNSHIP DAN RESEARCH</t>
  </si>
  <si>
    <t>8/14/2022</t>
  </si>
  <si>
    <t>81217200708 Total</t>
  </si>
  <si>
    <t>Dr. Eni Dwi Wardihani, S.T., M.T</t>
  </si>
  <si>
    <t>edwardihani@polines.ac.id</t>
  </si>
  <si>
    <t>Kerjasama pengembangan digital learning, innovation, research, dan pengabdian kepada masyarakat</t>
  </si>
  <si>
    <t>Riset dan Inovasi Bersama Pengembangan Prototipe Alat Pembersih Gedung Bertingkat/High Wall Cleaner</t>
  </si>
  <si>
    <t>2 Tahun</t>
  </si>
  <si>
    <t>1/15/2026</t>
  </si>
  <si>
    <t>President University</t>
  </si>
  <si>
    <t>Marissa Astika</t>
  </si>
  <si>
    <t>marissa.astika@president.ac.id</t>
  </si>
  <si>
    <t>Joint Learning, Innovation, and Research</t>
  </si>
  <si>
    <t>Kerja sama Joint Learning, Joint Innovation, Joint Research, dan Pengabdian Masyarakat</t>
  </si>
  <si>
    <t>28113322774 Total</t>
  </si>
  <si>
    <t>Sekolah Bisnis dan Manajemen Institut Teknologi Bandung</t>
  </si>
  <si>
    <t>Agus Kumiawan</t>
  </si>
  <si>
    <t>O222531923</t>
  </si>
  <si>
    <t>agusk@sbm-itb.ac.id</t>
  </si>
  <si>
    <t>Joint Learning, Innovation, dan Riset</t>
  </si>
  <si>
    <t>6/18/2024</t>
  </si>
  <si>
    <t>SoDPS</t>
  </si>
  <si>
    <t>Tubagus Arief Fahmi</t>
  </si>
  <si>
    <t>tubagus_fahmi@sbm-itb.ac.id</t>
  </si>
  <si>
    <t>Kerjasama Riset (Joint Research) Analisa Kesiapan Digital Awareness</t>
  </si>
  <si>
    <t>BAK</t>
  </si>
  <si>
    <t>8 bulan</t>
  </si>
  <si>
    <t>12/31/2022</t>
  </si>
  <si>
    <t>81327212530 Total</t>
  </si>
  <si>
    <t>Dr. Neneng Nurlaela Arief, S.E., M.A.B.</t>
  </si>
  <si>
    <t>neneng.nurlaela@sbm.itb.ac.id</t>
  </si>
  <si>
    <t>Perpanjangan PKS dengan SBM ITB terkait learning, research, dan innovation</t>
  </si>
  <si>
    <t>8/20/2027</t>
  </si>
  <si>
    <t>Sekolah Tinggi Perikanan Dan Kelautan Matauli</t>
  </si>
  <si>
    <t>Irwan Limbong</t>
  </si>
  <si>
    <t>irwanlimbong45@gmail.com</t>
  </si>
  <si>
    <t>Kerja Sama Joint Learning, Joint Innovation, Joint Research dan Internship</t>
  </si>
  <si>
    <t>318280800 Total</t>
  </si>
  <si>
    <t>Dr. Doan Perdana</t>
  </si>
  <si>
    <t>doanperdana@telkomuniversity.ac.id</t>
  </si>
  <si>
    <t>Unsur Hara</t>
  </si>
  <si>
    <t>JOINT RESEARCH DAN JOINT DEVELOPMENT SISTEM IDENTIFIKASI KANDUNGAN UNSUR HARA TANAH BERBASIS TEKNOLOGI INTERNET OF THINGS (IOT)</t>
  </si>
  <si>
    <t>6 bulan</t>
  </si>
  <si>
    <t>12/15/2021</t>
  </si>
  <si>
    <t>Morin</t>
  </si>
  <si>
    <t>andri.Kurniawan@setneg.go.id</t>
  </si>
  <si>
    <t>6591829066 Total</t>
  </si>
  <si>
    <t>Kemas Muslim</t>
  </si>
  <si>
    <t>kemasmuslim@telkomuniversity.ac.id</t>
  </si>
  <si>
    <t>Workload &amp; Workforce Planning</t>
  </si>
  <si>
    <t>Hendrian Dwikoloso Soebagio</t>
  </si>
  <si>
    <t>hendriands@yahoo.com</t>
  </si>
  <si>
    <t>Joint Innovation Program</t>
  </si>
  <si>
    <t>JOINT INNOVATION PROGRAM</t>
  </si>
  <si>
    <t>8122108439 Total</t>
  </si>
  <si>
    <t>Eko Supeno</t>
  </si>
  <si>
    <t>adm@bkmp.unair.ac.id</t>
  </si>
  <si>
    <t>Kerja Sama Joint Learning, Joint Innovation, Joint Research, Innovation dan Internship</t>
  </si>
  <si>
    <t>AI For Eye Detection</t>
  </si>
  <si>
    <t>Pengembangan AI Eye Detection</t>
  </si>
  <si>
    <t>4/20/2023</t>
  </si>
  <si>
    <t>83867227065 Total</t>
  </si>
  <si>
    <t>Universitas Amikom Yogyakarta</t>
  </si>
  <si>
    <t>Melwin Syafrizal</t>
  </si>
  <si>
    <t>melwin@amikom.ac.id</t>
  </si>
  <si>
    <t>Joint Innovation program and internship</t>
  </si>
  <si>
    <t>Joint Innovation Program dan Internship</t>
  </si>
  <si>
    <t>4/15/2021</t>
  </si>
  <si>
    <t>Universitas Brawijaya</t>
  </si>
  <si>
    <t>Moch. Sasmito Djati</t>
  </si>
  <si>
    <t>kerjasama@ub.ac.id</t>
  </si>
  <si>
    <t>Pendidikan, Penelitian, Inovasi, Pengabdian Kepada Masyarakat, Peningkatan Kualitas Sumber Daya Manusia dan Pelaksanaan Program Merdeka Belajar - Kampus Merdeka</t>
  </si>
  <si>
    <t>247499585 Total</t>
  </si>
  <si>
    <t>Universitas Dharmawangsa</t>
  </si>
  <si>
    <t>Emmy Syafitri</t>
  </si>
  <si>
    <t>esyafitri@dharmawangsa.ac.id</t>
  </si>
  <si>
    <t>fisheries Cyber Center</t>
  </si>
  <si>
    <t>Kerja Sama Joint Learning, Joint Innovation, Joint Research, dan Internship</t>
  </si>
  <si>
    <t>Universitas Diponegoro</t>
  </si>
  <si>
    <t>Bulan Prabawani, Ph.D</t>
  </si>
  <si>
    <t>bulan@live.undip.ac.id</t>
  </si>
  <si>
    <t>8/27/2025</t>
  </si>
  <si>
    <t>82141533357 Total</t>
  </si>
  <si>
    <t>Rinta Kridalukmana</t>
  </si>
  <si>
    <t>kerjasama@live.undip.ac.id</t>
  </si>
  <si>
    <t>Pengembangan SIMON air tambak dan pengembangan aplikasi airfarm</t>
  </si>
  <si>
    <t>Pengembangan Tridharma Perguruan Tinggi: Pendidikan, Penelitian dan Pengabdian Kepada Masyarakat</t>
  </si>
  <si>
    <t>10/15/2025</t>
  </si>
  <si>
    <t>Universitas Gadjah Mada</t>
  </si>
  <si>
    <t>Ririn Tri Nurhayati, Ph.D</t>
  </si>
  <si>
    <t>dit.lit@ugm.ac.id</t>
  </si>
  <si>
    <t>Kerjasama Joint Learning, Research dan innovation untuk membentuk global digital talent dan mengabdi kepada masyarakat.</t>
  </si>
  <si>
    <t>Joint Research Sistem Tracking dan Tracing Produk Industri Berbasis Internet of Things (IoT)</t>
  </si>
  <si>
    <t>3/26/2024</t>
  </si>
  <si>
    <t>6.22E+11 Total</t>
  </si>
  <si>
    <t>Ir. Ali Awaludin, S.T., M.Eng., Ph.D., IPU, ACPE.</t>
  </si>
  <si>
    <t>lkft@ugm.ac.id</t>
  </si>
  <si>
    <t>Riset dan inovasi yang
 mendukung program Kedaireka
 - Matching Fund untuk
 berkolaborasi dalam
 mengembangkan Alat Monitor
 Fit to Work pada Pekerja
 Industri dengan Risiko Tinggi</t>
  </si>
  <si>
    <t>Penelitian dan Inovasi Pengembangan Produk Sistem Monitoring Fit to Work</t>
  </si>
  <si>
    <t>14 bulan</t>
  </si>
  <si>
    <t>12/31/2024</t>
  </si>
  <si>
    <t>Implementasi HKI Hasil Riset Track &amp; Trace IoT</t>
  </si>
  <si>
    <t>8122115971 Total</t>
  </si>
  <si>
    <t>Universitas Gorontalo</t>
  </si>
  <si>
    <t>Dikson Junus</t>
  </si>
  <si>
    <t>diksonjunus@gmail.com</t>
  </si>
  <si>
    <t>10/29/2024</t>
  </si>
  <si>
    <t>Universitas Hasanuddin</t>
  </si>
  <si>
    <t>Irmawati</t>
  </si>
  <si>
    <t>trif.ahwa@gmail.com</t>
  </si>
  <si>
    <t>KERJA SAMA JOINT LEARNING, JOINT INNOVATION, JOINT RESEARCH DAN INTERNSHIP</t>
  </si>
  <si>
    <t>7/21/2024</t>
  </si>
  <si>
    <t>81910102649 Total</t>
  </si>
  <si>
    <t>Universitas Indonesia</t>
  </si>
  <si>
    <t>Dedi Priadi</t>
  </si>
  <si>
    <t>dks@aui.ac.id</t>
  </si>
  <si>
    <t>Kerjasama Joint Learning, Innovation, dan Research dengan UI untuk membentuk digital talent yang mampu bersaing dalam</t>
  </si>
  <si>
    <t>Kerja Sama Joint Learning, Joint Innovation, Joint Reserach, dan Pengabdian Kepada Masyarakat</t>
  </si>
  <si>
    <t>Fitri Yuli Zulkifli</t>
  </si>
  <si>
    <t>yuli@eng.ui.ac.id</t>
  </si>
  <si>
    <t>Joint Research dan Joint Development IoT</t>
  </si>
  <si>
    <t>6/24/2023</t>
  </si>
  <si>
    <t>O222531923 Total</t>
  </si>
  <si>
    <t>Universitas Islam Negeri Imam Bonjol</t>
  </si>
  <si>
    <t>Mega Orina Fitri</t>
  </si>
  <si>
    <t>megaof@unib.ac.id</t>
  </si>
  <si>
    <t>Kerja Sama Joint Learning, Joint Innovation, Joint Research dan Community Services</t>
  </si>
  <si>
    <t>11/19/2024</t>
  </si>
  <si>
    <t>Universitas Islam Negeri Sunan Ampel</t>
  </si>
  <si>
    <t>Indri Sudanawati Rozas</t>
  </si>
  <si>
    <t>indrisrozas@uinsby.ac.id</t>
  </si>
  <si>
    <t>Strengthening STEM</t>
  </si>
  <si>
    <t>KERJA SAMA RISET PENGEMBANGAN SCIENCE, TECHNOLOGY, ENGINEERING, AND MATHEMATICS (STEM) MELALUI SERVICE LEARNING</t>
  </si>
  <si>
    <t>81266289508 Total</t>
  </si>
  <si>
    <t>Universitas Kristen Palangka Raya</t>
  </si>
  <si>
    <t>Frid Agustinus</t>
  </si>
  <si>
    <t>fridagustinus24@gmail.com</t>
  </si>
  <si>
    <t>Universitas Lampung</t>
  </si>
  <si>
    <t>Munti Sarida</t>
  </si>
  <si>
    <t>munti.sarida@fp.unila.ac.id</t>
  </si>
  <si>
    <t>Kerja sama Joint Learning, Joint Innovation, Joint Research dan Internship</t>
  </si>
  <si>
    <t>7/20/2024</t>
  </si>
  <si>
    <t>811101027 Total</t>
  </si>
  <si>
    <t>Universitas Maritim Raja Ali Haji</t>
  </si>
  <si>
    <t>Aditya Hikmat Nugraha</t>
  </si>
  <si>
    <t>adityahn@umrah.ac.id</t>
  </si>
  <si>
    <t>Universitas Muhammadiyah Gresik</t>
  </si>
  <si>
    <t>Farikhah</t>
  </si>
  <si>
    <t>farikhah@umg.ac.id</t>
  </si>
  <si>
    <t>81394481440 Total</t>
  </si>
  <si>
    <t>Universitas Muhammadiyah Jember (UMJ)</t>
  </si>
  <si>
    <t>Dr. Haris Hermawan, M.M.</t>
  </si>
  <si>
    <t>harishermawan@unmuhjember.ac.id</t>
  </si>
  <si>
    <t>Joint Learning, Innovation, Research dan Pengabdian Masyarakat</t>
  </si>
  <si>
    <t>Kerja Sama Joint Learning, Joint Innovation, Joint Research dan Pengabdian Masyarakat</t>
  </si>
  <si>
    <t>Universitas Muhammadiyah Kendari</t>
  </si>
  <si>
    <t>Amir Mahmud</t>
  </si>
  <si>
    <t>sektor@umkendari.ac.id</t>
  </si>
  <si>
    <t>85320015150 Total</t>
  </si>
  <si>
    <t>Universitas Muhammadiyah Malang</t>
  </si>
  <si>
    <t>Dr. Baiduri</t>
  </si>
  <si>
    <t>ksk@umm.ac.id</t>
  </si>
  <si>
    <t>Universitas Muhammadiyah Parepare</t>
  </si>
  <si>
    <t>Dr. Sahabuddin</t>
  </si>
  <si>
    <t>assahab06@gmail.com</t>
  </si>
  <si>
    <t>811347609 Total</t>
  </si>
  <si>
    <t>Universitas Muhammadiyah Yogyakarta</t>
  </si>
  <si>
    <t>Lembaga Riset dan Inovasi (Wini Setyonugroho)</t>
  </si>
  <si>
    <t>wsetyonugroho@umy.ac.id</t>
  </si>
  <si>
    <t>Sistem Covwatch HC</t>
  </si>
  <si>
    <t>Penelitian dan Inovasi Bersama Covwatch HC</t>
  </si>
  <si>
    <t>9/18/2025</t>
  </si>
  <si>
    <t>Universitas Nahdlatul Ulama Sumatera Barat</t>
  </si>
  <si>
    <t>Desrizal</t>
  </si>
  <si>
    <t>desrizalc148@gmail.com</t>
  </si>
  <si>
    <t>82113222580 Total</t>
  </si>
  <si>
    <t>Universitas Negeri Gorontalo</t>
  </si>
  <si>
    <t>Dr. Abdul Hafidz Olii</t>
  </si>
  <si>
    <t>oliihafidz@gmail.com</t>
  </si>
  <si>
    <t>Universitas Negeri Jakarta</t>
  </si>
  <si>
    <t>Totok Bintoro</t>
  </si>
  <si>
    <t>pr4@unj.ac.id</t>
  </si>
  <si>
    <t>Kerjasama joint riset mengenai sensor alarm pemadam kebakaran elektronik yang dapat dipantau dari rumah</t>
  </si>
  <si>
    <t>Joint Learning, Joint Research, Joint Innovation dan Pengabdian kepada Masyarakat</t>
  </si>
  <si>
    <t>10/24/2025</t>
  </si>
  <si>
    <t>81215480900 Total</t>
  </si>
  <si>
    <t>Universitas Nusa Cendana</t>
  </si>
  <si>
    <t>Dr. Siprianus Suban Garak</t>
  </si>
  <si>
    <t>siprianusgarak@gmail.com</t>
  </si>
  <si>
    <t>Universitas Padjajaran</t>
  </si>
  <si>
    <t>Prof. Drs. yanyan Mochamad Yani</t>
  </si>
  <si>
    <t>wr4@unpad.ac.id</t>
  </si>
  <si>
    <t>341551611 Total</t>
  </si>
  <si>
    <t>Universitas Parahyangan</t>
  </si>
  <si>
    <t>Yosep Kriswanto</t>
  </si>
  <si>
    <t>yosep.kriswanto@unpar.co.i</t>
  </si>
  <si>
    <t>Kerjasama Joint Learning, Innovation, dan Research untuk membentuk digital talent</t>
  </si>
  <si>
    <t>Kerja Sama Joint Learning, Research dan Innovation dalam Membentuk Talenta Digital</t>
  </si>
  <si>
    <t>1/30/2026</t>
  </si>
  <si>
    <t>Universitas Pattimura</t>
  </si>
  <si>
    <t>Ir. Prully A.Uneputty</t>
  </si>
  <si>
    <t>nonnyune@gmail.com</t>
  </si>
  <si>
    <t>85217605627 Total</t>
  </si>
  <si>
    <t>Universitas Pelita Harapan</t>
  </si>
  <si>
    <t>Dr. dr. Jovita Irawati</t>
  </si>
  <si>
    <t>jovitaira@yahoo.co.id</t>
  </si>
  <si>
    <t>Kerjasama Joint Learning, Innovation, dan Research dengan project pengelolaan Intellectual Property antara ITDRI dengan UPH sebagai konsultan</t>
  </si>
  <si>
    <t>Joint Learning, Joint Innovation, Joint Research, Sharing Knowledge Dan Pengabdian Kepada Masyarakat</t>
  </si>
  <si>
    <t>2/14/2025</t>
  </si>
  <si>
    <t>Universitas Riau</t>
  </si>
  <si>
    <t>Dr. Ir. Sofyan Husein Siregar</t>
  </si>
  <si>
    <t>sofyan.siregas@lecturer.unri.ac.id</t>
  </si>
  <si>
    <t>247465407 Total</t>
  </si>
  <si>
    <t>Universitas Samawa</t>
  </si>
  <si>
    <t>Syarafuddin Iskandar</t>
  </si>
  <si>
    <t>sumbawaunsa@gmail.com</t>
  </si>
  <si>
    <t>Universitas Satya Negara Indonesia</t>
  </si>
  <si>
    <t>Helen Olivia</t>
  </si>
  <si>
    <t>helen.olivia@usni.ac.id</t>
  </si>
  <si>
    <t>88905357952 Total</t>
  </si>
  <si>
    <t>Universitas Sembilanbelas November Kolaka (USN Kolaka)</t>
  </si>
  <si>
    <t>Asni</t>
  </si>
  <si>
    <t>asni.kariman@gmail.com</t>
  </si>
  <si>
    <t>Universitas Soedirman</t>
  </si>
  <si>
    <t>Waluyo Handoko</t>
  </si>
  <si>
    <t>kerjasama@unsoed.ac.id</t>
  </si>
  <si>
    <t>Kerja Sama Penguatan dan Pengembangan Kelembagaan Penyelenggaraan Tridharma Perguruan Tinggi</t>
  </si>
  <si>
    <t>9/17/2026</t>
  </si>
  <si>
    <t>274513665 Total</t>
  </si>
  <si>
    <t>Universitas Sriwijaya</t>
  </si>
  <si>
    <t>M. Said</t>
  </si>
  <si>
    <t>oia@unsri.ac.id</t>
  </si>
  <si>
    <t>7/15/2024</t>
  </si>
  <si>
    <t>Universitas Sulawesi Barat</t>
  </si>
  <si>
    <t>Dr. Nur Indah Sari Arbit, S.Si., M.Si</t>
  </si>
  <si>
    <t>indaharbit@unsulbar.ac.id</t>
  </si>
  <si>
    <t>Universitas Sultan Ageng Tirtayasa</t>
  </si>
  <si>
    <t>Dr. Adi Susanto, S.Pi M.Si</t>
  </si>
  <si>
    <t>adisusanto@untirta.ac.id</t>
  </si>
  <si>
    <t>2746491972 Total</t>
  </si>
  <si>
    <t>Universitas Syiah Kuala</t>
  </si>
  <si>
    <t>Haekal Azief Haridhi, S.Kel., M.Sc., Ph.D</t>
  </si>
  <si>
    <t>haekal.azief.haridhi@unsyiah.ac.id</t>
  </si>
  <si>
    <t>Joint Learning, Innovation, dan Research</t>
  </si>
  <si>
    <t>Universitas Teuku Umar</t>
  </si>
  <si>
    <t>Hafinuddin, S.Pi., M.Sc</t>
  </si>
  <si>
    <t>hafinuddin@utu.ac.id</t>
  </si>
  <si>
    <t>85256042290 Total</t>
  </si>
  <si>
    <t>Universitas Tribuana Kalabahi</t>
  </si>
  <si>
    <t>Alvonso F. Gorang</t>
  </si>
  <si>
    <t>untribkalabahi@yahoo.co.id</t>
  </si>
  <si>
    <t>Universitas Trunojoyo Madura</t>
  </si>
  <si>
    <t>Muhammad Yusuf</t>
  </si>
  <si>
    <t>muhammadyusuf@trunojoyo.ac.id</t>
  </si>
  <si>
    <t>Smart Village</t>
  </si>
  <si>
    <t>1/17/2025</t>
  </si>
  <si>
    <t>82155209419 Total</t>
  </si>
  <si>
    <t>Wahyu Andy Nugraha</t>
  </si>
  <si>
    <t>wahyuandy@trunojoyo.ac.id</t>
  </si>
  <si>
    <t>Kerja Sama Riset Formulasi Indeks Desa Digital</t>
  </si>
  <si>
    <t>Universitas Widyatama</t>
  </si>
  <si>
    <t>Oliver Hasan Padmanegara</t>
  </si>
  <si>
    <t>kerma@widyatama.ac.id</t>
  </si>
  <si>
    <t>Kerjasama Joint Learning, Innovation, dan Research untuk membentuk digital talent yang bersaing dengan global dengan Univ Widyatama</t>
  </si>
  <si>
    <t>Joint Learning, Joint Innovation, Joint Research dan Pengabdian kepada Masyarakat</t>
  </si>
  <si>
    <t>2/18/2025</t>
  </si>
  <si>
    <t>217863504 Total</t>
  </si>
  <si>
    <t>217867222 Total</t>
  </si>
  <si>
    <t>8116619769 Total</t>
  </si>
  <si>
    <t>6.28E+12 Total</t>
  </si>
  <si>
    <t>85249532732 Total</t>
  </si>
  <si>
    <t>82186109173 Total</t>
  </si>
  <si>
    <t>81320008537 Total</t>
  </si>
  <si>
    <t>85649332221 Total</t>
  </si>
  <si>
    <t>82232830111 Total</t>
  </si>
  <si>
    <t>81341644337 Total</t>
  </si>
  <si>
    <t>82245730455 Total</t>
  </si>
  <si>
    <t>85242033443 Total</t>
  </si>
  <si>
    <t>- Total</t>
  </si>
  <si>
    <t>81266533907 Total</t>
  </si>
  <si>
    <t>8114319531 Total</t>
  </si>
  <si>
    <t>214896977 Total</t>
  </si>
  <si>
    <t>82145705227 Total</t>
  </si>
  <si>
    <t>2284288888 Total</t>
  </si>
  <si>
    <t>8112346467 Total</t>
  </si>
  <si>
    <t>81354274791 Total</t>
  </si>
  <si>
    <t>2125535161 Total</t>
  </si>
  <si>
    <t>81367608086 Total</t>
  </si>
  <si>
    <t>82341881744 Total</t>
  </si>
  <si>
    <t>81310353391 Total</t>
  </si>
  <si>
    <t>82344576675 Total</t>
  </si>
  <si>
    <t>281635292 Total</t>
  </si>
  <si>
    <t>62711580645 Total</t>
  </si>
  <si>
    <t>85299815119 Total</t>
  </si>
  <si>
    <t>85217302904 Total</t>
  </si>
  <si>
    <t>82267394897 Total</t>
  </si>
  <si>
    <t>81360089035 Total</t>
  </si>
  <si>
    <t>3862222882 Total</t>
  </si>
  <si>
    <t>81289910359 Total</t>
  </si>
  <si>
    <t>82234502425 Total</t>
  </si>
  <si>
    <t>811984005 Total</t>
  </si>
  <si>
    <t>Kategori/Nama/Link</t>
  </si>
  <si>
    <t>International Conference on Business and Administrative Sciences Research (ICBAS)</t>
  </si>
  <si>
    <t>6th International Conference on Management, Education, and Social Science</t>
  </si>
  <si>
    <t>IDWeek 2025: Infectious Diseases Week: Annual Meeting Featuring IDSA, SHEA, HIVMA, PIDS, and SIDP</t>
  </si>
  <si>
    <t>ADIPEC 2025</t>
  </si>
  <si>
    <t>The 6th Southeast Asian Conference on Education</t>
  </si>
  <si>
    <t>Sponsored by Google Ads</t>
  </si>
  <si>
    <t>Layout Design Page</t>
  </si>
  <si>
    <t>Mobile</t>
  </si>
  <si>
    <t>Tablet</t>
  </si>
  <si>
    <t>Desktop</t>
  </si>
  <si>
    <t>Hero Section (Halaman Utama)</t>
  </si>
  <si>
    <t>Judul dan Tagline singkat</t>
  </si>
  <si>
    <t>Tanggal dan Lokasi</t>
  </si>
  <si>
    <t>Countdown Timer D-Day</t>
  </si>
  <si>
    <t>CTA Button: "Register Now", "Submit Paper"</t>
  </si>
  <si>
    <t>Background foto/ilustrasi yang relevan dengan tema conference/host</t>
  </si>
  <si>
    <t>About the Conference</t>
  </si>
  <si>
    <t>Deskripsi singat (visi, misi, tujuan)</t>
  </si>
  <si>
    <t>Fokus bidang/tema riset yang diangkat</t>
  </si>
  <si>
    <t>Statistik singkat (Jumlah peserta sebelumnya, negara asal, paper yang terpublikasi)</t>
  </si>
  <si>
    <t>Call for Papers</t>
  </si>
  <si>
    <t>Bidang/topik riset</t>
  </si>
  <si>
    <t>Button download: Template paper</t>
  </si>
  <si>
    <t>Guidelines submission</t>
  </si>
  <si>
    <t>Button "Submit Your Paper" langsung menuju ke sistem upload</t>
  </si>
  <si>
    <t>Important dates</t>
  </si>
  <si>
    <t>Timeline Event Pre-On-Post International Conference</t>
  </si>
  <si>
    <t>Keynote Speakers</t>
  </si>
  <si>
    <t>Foto dan Profil singkat</t>
  </si>
  <si>
    <t>Institusi asal dan topik presentasi</t>
  </si>
  <si>
    <t>Button "Read More" untuk detail keynote speakers</t>
  </si>
  <si>
    <t>Committees &amp; Organizers</t>
  </si>
  <si>
    <t>Organizing Committee</t>
  </si>
  <si>
    <t>Institutional partners</t>
  </si>
  <si>
    <t>Jenis tiket (early bird, regular, student, presenter vs non-presenter)</t>
  </si>
  <si>
    <t>Harga dalam mata uang lokal &amp; internasional</t>
  </si>
  <si>
    <t>Online payment gateway (PayPal, kartu kredit, bank transfer)</t>
  </si>
  <si>
    <t>FAQ tentang registrasi</t>
  </si>
  <si>
    <t>Publication &amp; Indexing</t>
  </si>
  <si>
    <t>Jurnal / proceedings tujuan publikasi</t>
  </si>
  <si>
    <t>Indexing (Scopus, WoS, Google Scholar, Sinta, dll.)</t>
  </si>
  <si>
    <t>DOI, ISBN, publisher logo</t>
  </si>
  <si>
    <t>Venue &amp; Accommodation</t>
  </si>
  <si>
    <t>Lokasi acara (peta Google Maps interaktif)</t>
  </si>
  <si>
    <t>Informasi hotel/akomodasi terdekat</t>
  </si>
  <si>
    <t>Travel guide (transportasi, visa info, surat undangan)</t>
  </si>
  <si>
    <t>Conference Program</t>
  </si>
  <si>
    <t>Agenda harian (Day 1, Day 2, dsb.)</t>
  </si>
  <si>
    <t>Parallel sessions &amp; workshop schedules</t>
  </si>
  <si>
    <t>Link ke aplikasi mobile (jika ada)</t>
  </si>
  <si>
    <t>Awards &amp; Recognition</t>
  </si>
  <si>
    <t>Best Paper Award</t>
  </si>
  <si>
    <t>Best Presentation Award</t>
  </si>
  <si>
    <t>Certificate sample (downloadable)</t>
  </si>
  <si>
    <t>News &amp; Updates / Announcement</t>
  </si>
  <si>
    <t>Update status review paper</t>
  </si>
  <si>
    <t>Pengumuman keynote tambahan</t>
  </si>
  <si>
    <t>Perubahan jadwal penting</t>
  </si>
  <si>
    <t>Multimedia</t>
  </si>
  <si>
    <t>Gallery foto &amp; video dari konferensi sebelumnya</t>
  </si>
  <si>
    <t>Testimoni peserta</t>
  </si>
  <si>
    <t>Contact &amp; Support</t>
  </si>
  <si>
    <t>Form kontak (email otomatis)</t>
  </si>
  <si>
    <t>WhatsApp / Telegram hotline</t>
  </si>
  <si>
    <t>Live chat (opsional)</t>
  </si>
  <si>
    <t>Footer</t>
  </si>
  <si>
    <t>Informasi organisasi penyelenggara</t>
  </si>
  <si>
    <t>Partner &amp; sponsor logo</t>
  </si>
  <si>
    <t>Media sosial (LinkedIn, Instagram, YouTube, X/Twitter)</t>
  </si>
  <si>
    <t>Newsletter subscription</t>
  </si>
  <si>
    <t>Kelebihan lainnya</t>
  </si>
  <si>
    <t>Visual timeline interaktif</t>
  </si>
  <si>
    <t>Program Highlights</t>
  </si>
  <si>
    <t>Fasilitas interactive program (livestream/on-demand) + group registration form.</t>
  </si>
  <si>
    <t>Pop Up Timeline</t>
  </si>
  <si>
    <t>virtual participation options, scholarship info, proceedings dengan DOI/ISSN</t>
  </si>
  <si>
    <t>Poster conference downloadable</t>
  </si>
  <si>
    <t>Penekanan pada global forum &amp; networking vision, meski fiturnya sangat minim.</t>
  </si>
  <si>
    <t>Program sangat komprehensif (zone khusus: AI, decarbonisation, startup, dsb.) + brochure download.</t>
  </si>
  <si>
    <t>archive gallery multimedia</t>
  </si>
  <si>
    <t xml:space="preserve">Tanggal </t>
  </si>
  <si>
    <t>Pembuatan proposal call for co-host, call for partner, dan call for participant</t>
  </si>
  <si>
    <t>Sign PKS</t>
  </si>
  <si>
    <t>Offering co-host ke TelU</t>
  </si>
  <si>
    <t>Pembuatan poster untuk Call for Co-Host &amp; Call for Partner</t>
  </si>
  <si>
    <t>Koordinasi pembuatan landing page dengan RSF</t>
  </si>
  <si>
    <t>Roadshow ke mitra pentahelix Telkom</t>
  </si>
  <si>
    <t>Diskusi Konten Campaign Telkom Group</t>
  </si>
  <si>
    <t>Roadshow ke universitas BUMN</t>
  </si>
  <si>
    <t>Campaign ke researcher operational Telkom (S2, S3, GPSP) &amp; All Karyawan Telkom Group</t>
  </si>
  <si>
    <t>Approach speaker internal (Dr. Komang Budi Aryasa, S.T., M.Eng., Dr Jemy Vestius Confido, ST. MSc., Dr. Muhammad Subhan Iswahyudi, S.T., M.Eng.</t>
  </si>
  <si>
    <t>Booking venue conference</t>
  </si>
  <si>
    <t>Launch "Call for Abstract" campaign</t>
  </si>
  <si>
    <t>Approach speaker eksternal (Country Director Microsoft, Google, IBM, Huawei)</t>
  </si>
  <si>
    <t>Persiapan pelaksanaan ToT Paper Reviewer</t>
  </si>
  <si>
    <t>Campaign eksternal by Ads in META &amp; Linkedin Ads</t>
  </si>
  <si>
    <t>Pernyataan</t>
  </si>
  <si>
    <t>Sangat Tidak Setuju</t>
  </si>
  <si>
    <t>Tidak Setuju</t>
  </si>
  <si>
    <t>Agak Tidak Setuju</t>
  </si>
  <si>
    <t>Cukup Setuju</t>
  </si>
  <si>
    <t>Setuju</t>
  </si>
  <si>
    <t xml:space="preserve">Sangat Setuju </t>
  </si>
  <si>
    <t>Bagian A – Reaksi Peserta (Level 1 – Kirkpatrick Adaptasi)</t>
  </si>
  <si>
    <t>Saya merasa topik dan materi workshop ini relevan dengan tantangan di unit saya</t>
  </si>
  <si>
    <t>Narasumber menyampaikan materi secara jelas, menarik, dan mudah dipahami</t>
  </si>
  <si>
    <t>Suasana workshop mendorong saya untuk aktif dan fokus sepanjang sesi</t>
  </si>
  <si>
    <t>Saya merasa puas dengan keseluruhan pelaksanaan acara ini</t>
  </si>
  <si>
    <t>Saya tertarik untuk mengikuti sesi lanjutan dari rangkaian Expert Insight</t>
  </si>
  <si>
    <t>Bagian B – Pembelajaran &amp; Insight (Level 2 – Kirkpatrick Adaptasi)</t>
  </si>
  <si>
    <t>Saya mendapatkan wawasan baru yang bermanfaat dari sesi ini</t>
  </si>
  <si>
    <t>Workshop ini membantu saya memahami pentingnya riset dalam pengambilan keputusan</t>
  </si>
  <si>
    <t>Saya terdorong untuk mulai merancang ide riset dari isu nyata di unit/divisi saya</t>
  </si>
  <si>
    <t>Saya mengetahui ke mana harus menghubungi jika ingin berdiskusi atau mengembangkan riset</t>
  </si>
  <si>
    <t>Bagian C – Open Question</t>
  </si>
  <si>
    <t>Apa satu hal paling bermakna yang Anda pelajari hari ini?</t>
  </si>
  <si>
    <t>Apa saran atau masukan Anda untuk penyelenggaraan workshop selanjutnya?</t>
  </si>
  <si>
    <t>Jika Anda tertarik melakukan riset, topik awal apa yang ingin Anda eksplorasi?</t>
  </si>
  <si>
    <r>
      <rPr/>
      <t xml:space="preserve">Referensi Teori dan Sumber:
Model Evaluasi Kirkpatrick (Level 1–4):
accurate.id – Model Kirkpatrick : </t>
    </r>
    <r>
      <rPr>
        <color rgb="FF1155CC"/>
        <u/>
      </rPr>
      <t>https://accurate.id/marketing-manajemen/model-kirkpatrick/</t>
    </r>
    <r>
      <rPr/>
      <t xml:space="preserve">
Theory of Planned Behavior – relevan untuk mengukur niat peserta bertindak pasca workshop:
ResearchGate Summary TPB : </t>
    </r>
    <r>
      <rPr>
        <color rgb="FF1155CC"/>
        <u/>
      </rPr>
      <t>https://www.researchgate.net/publication/239584466_SUITABLE_TIMING_OF_APPLICATION_OF_PELLETIZED_COMPOST_AND_FARMERS%27_ACCEPTANCE_IN_CAMBODIA</t>
    </r>
    <r>
      <rPr/>
      <t xml:space="preserve">
Expectancy Theory (Vroom) – relevan untuk mengukur motivasi dan harapan peserta:
Verywell Mind – Expectancy Theory : </t>
    </r>
    <r>
      <rPr>
        <color rgb="FF1155CC"/>
        <u/>
      </rPr>
      <t>https://www.verywellmind.com/the-arousal-theory-of-motivation-2795380</t>
    </r>
  </si>
</sst>
</file>

<file path=xl/styles.xml><?xml version="1.0" encoding="utf-8"?>
<styleSheet xmlns="http://schemas.openxmlformats.org/spreadsheetml/2006/main" xmlns:x14ac="http://schemas.microsoft.com/office/spreadsheetml/2009/9/ac" xmlns:mc="http://schemas.openxmlformats.org/markup-compatibility/2006">
  <numFmts count="12">
    <numFmt numFmtId="164" formatCode="mmm yyyy"/>
    <numFmt numFmtId="165" formatCode="YYYY-MM-DD HH:MM:SS"/>
    <numFmt numFmtId="166" formatCode="[$Rp]#,##0"/>
    <numFmt numFmtId="167" formatCode="yyyy&quot;-&quot;mm&quot;-&quot;dd"/>
    <numFmt numFmtId="168" formatCode="HH:mm:ss"/>
    <numFmt numFmtId="169" formatCode="hh:mm"/>
    <numFmt numFmtId="170" formatCode="d-m"/>
    <numFmt numFmtId="171" formatCode="M/d/yyyy"/>
    <numFmt numFmtId="172" formatCode="dd/mm/yyyy"/>
    <numFmt numFmtId="173" formatCode="d mmm"/>
    <numFmt numFmtId="174" formatCode="d/m/yyyy"/>
    <numFmt numFmtId="175" formatCode="dd/MM/yyyy"/>
  </numFmts>
  <fonts count="106">
    <font>
      <sz val="10.0"/>
      <color rgb="FF000000"/>
      <name val="Arial"/>
      <scheme val="minor"/>
    </font>
    <font>
      <color theme="1"/>
      <name val="Arial"/>
      <scheme val="minor"/>
    </font>
    <font>
      <u/>
      <color theme="1"/>
      <name val="Arial"/>
      <scheme val="minor"/>
    </font>
    <font>
      <u/>
      <color rgb="FF0000FF"/>
    </font>
    <font>
      <b/>
      <color theme="1"/>
      <name val="Arial"/>
      <scheme val="minor"/>
    </font>
    <font>
      <b/>
      <sz val="11.0"/>
      <color theme="1"/>
      <name val="Calibri"/>
    </font>
    <font>
      <b/>
      <color theme="1"/>
      <name val="Arial"/>
    </font>
    <font>
      <sz val="11.0"/>
      <color theme="1"/>
      <name val="Calibri"/>
    </font>
    <font/>
    <font>
      <b/>
      <sz val="10.0"/>
      <color theme="1"/>
      <name val="Arial"/>
    </font>
    <font>
      <sz val="7.0"/>
      <color theme="1"/>
      <name val="Calibri"/>
    </font>
    <font>
      <b/>
      <sz val="12.0"/>
      <color rgb="FFFFFFFF"/>
      <name val="Calibri"/>
    </font>
    <font>
      <b/>
      <sz val="12.0"/>
      <color theme="1"/>
      <name val="Calibri"/>
    </font>
    <font>
      <color theme="1"/>
      <name val="Calibri"/>
    </font>
    <font>
      <color rgb="FFFFFFFF"/>
      <name val="Calibri"/>
    </font>
    <font>
      <color theme="1"/>
      <name val="Arial"/>
    </font>
    <font>
      <sz val="8.0"/>
      <color theme="1"/>
      <name val="Calibri"/>
    </font>
    <font>
      <b/>
      <color theme="1"/>
      <name val="Calibri"/>
    </font>
    <font>
      <b/>
      <color rgb="FF000000"/>
      <name val="Arial"/>
    </font>
    <font>
      <color rgb="FF000000"/>
      <name val="Arial"/>
    </font>
    <font>
      <sz val="11.0"/>
      <color rgb="FF607080"/>
      <name val="Nunito"/>
    </font>
    <font>
      <b/>
      <sz val="11.0"/>
      <color rgb="FFFFFFFF"/>
      <name val="Calibri"/>
    </font>
    <font>
      <sz val="10.0"/>
      <color theme="1"/>
      <name val="Calibri"/>
    </font>
    <font>
      <sz val="11.0"/>
      <color rgb="FFD9D9D9"/>
      <name val="Calibri"/>
    </font>
    <font>
      <b/>
      <sz val="9.0"/>
      <color rgb="FFFFFFFF"/>
      <name val="Calibri"/>
    </font>
    <font>
      <b/>
      <i/>
      <color theme="1"/>
      <name val="Calibri"/>
    </font>
    <font>
      <i/>
      <sz val="8.0"/>
      <color theme="1"/>
      <name val="Arial"/>
    </font>
    <font>
      <b/>
      <color theme="1"/>
      <name val="Times New Roman"/>
    </font>
    <font>
      <color theme="1"/>
      <name val="Times New Roman"/>
    </font>
    <font>
      <sz val="11.0"/>
      <color rgb="FF000000"/>
      <name val="Times New Roman"/>
    </font>
    <font>
      <sz val="11.0"/>
      <color theme="1"/>
      <name val="Times New Roman"/>
    </font>
    <font>
      <sz val="11.0"/>
      <color rgb="FF000000"/>
      <name val="Calibri"/>
    </font>
    <font>
      <b/>
      <i/>
      <sz val="11.0"/>
      <color theme="1"/>
      <name val="Calibri"/>
    </font>
    <font>
      <sz val="11.0"/>
      <color theme="1"/>
      <name val="Arial"/>
    </font>
    <font>
      <b/>
      <sz val="11.0"/>
      <color theme="1"/>
      <name val="Times New Roman"/>
    </font>
    <font>
      <b/>
      <sz val="11.0"/>
      <color theme="1"/>
      <name val="Arial"/>
    </font>
    <font>
      <b/>
      <sz val="15.0"/>
      <color theme="1"/>
      <name val="Calibri"/>
    </font>
    <font>
      <b/>
      <i/>
      <sz val="8.0"/>
      <color theme="1"/>
      <name val="Calibri"/>
    </font>
    <font>
      <sz val="10.0"/>
      <color theme="1"/>
      <name val="Arial"/>
      <scheme val="minor"/>
    </font>
    <font>
      <b/>
      <sz val="12.0"/>
      <color rgb="FF000000"/>
      <name val="Nunito"/>
    </font>
    <font>
      <sz val="8.0"/>
      <color theme="1"/>
      <name val="Arial"/>
      <scheme val="minor"/>
    </font>
    <font>
      <u/>
      <color theme="1"/>
      <name val="Arial"/>
      <scheme val="minor"/>
    </font>
    <font>
      <u/>
      <color rgb="FF1F2855"/>
      <name val="Arial"/>
      <scheme val="minor"/>
    </font>
    <font>
      <color rgb="FF000000"/>
      <name val="Arial"/>
      <scheme val="minor"/>
    </font>
    <font>
      <sz val="10.0"/>
      <color rgb="FF282828"/>
      <name val="Arial"/>
      <scheme val="minor"/>
    </font>
    <font>
      <b/>
      <color rgb="FFF3F3F3"/>
      <name val="Arial"/>
      <scheme val="minor"/>
    </font>
    <font>
      <u/>
      <color rgb="FF0000FF"/>
    </font>
    <font>
      <u/>
      <color theme="1"/>
      <name val="Arial"/>
      <scheme val="minor"/>
    </font>
    <font>
      <i/>
      <color theme="1"/>
      <name val="Arial"/>
      <scheme val="minor"/>
    </font>
    <font>
      <u/>
      <color theme="1"/>
      <name val="Arial"/>
      <scheme val="minor"/>
    </font>
    <font>
      <b/>
      <color rgb="FF000000"/>
      <name val="Arial"/>
      <scheme val="minor"/>
    </font>
    <font>
      <b/>
      <color rgb="FFFFFFFF"/>
      <name val="Arial"/>
      <scheme val="minor"/>
    </font>
    <font>
      <b/>
      <sz val="12.0"/>
      <color theme="1"/>
      <name val="Arial"/>
      <scheme val="minor"/>
    </font>
    <font>
      <u/>
      <color theme="1"/>
      <name val="Arial"/>
      <scheme val="minor"/>
    </font>
    <font>
      <u/>
      <color theme="1"/>
      <name val="Arial"/>
      <scheme val="minor"/>
    </font>
    <font>
      <sz val="11.0"/>
      <color theme="1"/>
      <name val="Arial"/>
      <scheme val="minor"/>
    </font>
    <font>
      <sz val="12.0"/>
      <color theme="1"/>
      <name val="Arial"/>
      <scheme val="minor"/>
    </font>
    <font>
      <b/>
      <sz val="12.0"/>
      <color rgb="FFF3F3F3"/>
      <name val="Arial"/>
      <scheme val="minor"/>
    </font>
    <font>
      <sz val="12.0"/>
      <color rgb="FFF3F3F3"/>
      <name val="Arial"/>
      <scheme val="minor"/>
    </font>
    <font>
      <b/>
      <sz val="12.0"/>
      <color rgb="FF000000"/>
      <name val="Arial"/>
      <scheme val="minor"/>
    </font>
    <font>
      <b/>
      <sz val="15.0"/>
      <color theme="1"/>
      <name val="Arial"/>
    </font>
    <font>
      <color theme="1"/>
      <name val="'Segoe UI'"/>
    </font>
    <font>
      <b/>
      <sz val="14.0"/>
      <color theme="1"/>
      <name val="Arial"/>
      <scheme val="minor"/>
    </font>
    <font>
      <b/>
      <sz val="11.0"/>
      <color rgb="FFFFFFFF"/>
      <name val="Arial"/>
      <scheme val="minor"/>
    </font>
    <font>
      <color rgb="FFFFFFFF"/>
      <name val="Arial"/>
      <scheme val="minor"/>
    </font>
    <font>
      <u/>
      <color rgb="FF0000FF"/>
    </font>
    <font>
      <b/>
      <sz val="9.0"/>
      <color theme="1"/>
      <name val="Arial"/>
    </font>
    <font>
      <u/>
      <color rgb="FF0000FF"/>
      <name val="Arial"/>
    </font>
    <font>
      <u/>
      <color rgb="FF0000FF"/>
    </font>
    <font>
      <u/>
      <color rgb="FF0000FF"/>
    </font>
    <font>
      <u/>
      <color rgb="FF0000FF"/>
    </font>
    <font>
      <u/>
      <color rgb="FF0000FF"/>
      <name val="Arial"/>
    </font>
    <font>
      <u/>
      <color rgb="FF0000FF"/>
      <name val="Arial"/>
    </font>
    <font>
      <b/>
      <color rgb="FFFFFFFF"/>
      <name val="Arial"/>
    </font>
    <font>
      <b/>
      <sz val="10.0"/>
      <color rgb="FFFFFFFF"/>
      <name val="Calibri"/>
    </font>
    <font>
      <sz val="10.0"/>
      <color theme="1"/>
      <name val="Nunito"/>
    </font>
    <font>
      <b/>
      <sz val="10.0"/>
      <color theme="1"/>
      <name val="Calibri"/>
    </font>
    <font>
      <sz val="10.0"/>
      <color rgb="FF000000"/>
      <name val="Calibri"/>
    </font>
    <font>
      <u/>
      <sz val="11.0"/>
      <color theme="1"/>
      <name val="Calibri"/>
    </font>
    <font>
      <b/>
      <sz val="11.0"/>
      <color rgb="FF404040"/>
      <name val="Sans-serif"/>
    </font>
    <font>
      <u/>
      <color rgb="FF0000FF"/>
    </font>
    <font>
      <b/>
      <sz val="9.0"/>
      <color theme="1"/>
      <name val="Montserrat"/>
    </font>
    <font>
      <sz val="9.0"/>
      <color theme="1"/>
      <name val="Montserrat"/>
    </font>
    <font>
      <sz val="9.0"/>
      <color rgb="FF000000"/>
      <name val="Montserrat"/>
    </font>
    <font>
      <b/>
      <sz val="9.0"/>
      <color rgb="FF404040"/>
      <name val="Montserrat"/>
    </font>
    <font>
      <b/>
      <color rgb="FF000000"/>
      <name val="Nunito"/>
    </font>
    <font>
      <color rgb="FF000000"/>
      <name val="Nunito"/>
    </font>
    <font>
      <b/>
      <sz val="11.0"/>
      <color rgb="FF000000"/>
      <name val="Calibri"/>
    </font>
    <font>
      <b/>
      <sz val="9.0"/>
      <color rgb="FFFFFFFF"/>
      <name val="Nunito"/>
    </font>
    <font>
      <b/>
      <sz val="9.0"/>
      <color rgb="FF000000"/>
      <name val="Nunito"/>
    </font>
    <font>
      <b/>
      <sz val="9.0"/>
      <color theme="1"/>
      <name val="Calibri"/>
    </font>
    <font>
      <sz val="9.0"/>
      <color theme="1"/>
      <name val="Calibri"/>
    </font>
    <font>
      <sz val="9.0"/>
      <color rgb="FF000000"/>
      <name val="Calibri"/>
    </font>
    <font>
      <b/>
      <i/>
      <sz val="9.0"/>
      <color theme="1"/>
      <name val="Calibri"/>
    </font>
    <font>
      <sz val="9.0"/>
      <color theme="1"/>
      <name val="Times New Roman"/>
    </font>
    <font>
      <sz val="9.0"/>
      <color theme="1"/>
      <name val="Arial"/>
    </font>
    <font>
      <b/>
      <sz val="12.0"/>
      <color rgb="FF000000"/>
      <name val="Calibri"/>
    </font>
    <font>
      <color theme="1"/>
      <name val="Nunito"/>
    </font>
    <font>
      <b/>
      <color rgb="FF000000"/>
      <name val="Montserrat"/>
    </font>
    <font>
      <color rgb="FF000000"/>
      <name val="Montserrat"/>
    </font>
    <font>
      <sz val="11.0"/>
      <color rgb="FF000000"/>
      <name val="Nunito"/>
    </font>
    <font>
      <sz val="11.0"/>
      <color rgb="FF000000"/>
      <name val="Montserrat"/>
    </font>
    <font>
      <sz val="11.0"/>
      <color rgb="FF222222"/>
      <name val="Nunito"/>
    </font>
    <font>
      <u/>
      <color rgb="FF0000FF"/>
    </font>
    <font>
      <sz val="10.0"/>
      <color theme="1"/>
      <name val="Arial"/>
    </font>
    <font>
      <u/>
      <color rgb="FF0000FF"/>
    </font>
  </fonts>
  <fills count="48">
    <fill>
      <patternFill patternType="none"/>
    </fill>
    <fill>
      <patternFill patternType="lightGray"/>
    </fill>
    <fill>
      <patternFill patternType="solid">
        <fgColor rgb="FFF9CB9C"/>
        <bgColor rgb="FFF9CB9C"/>
      </patternFill>
    </fill>
    <fill>
      <patternFill patternType="solid">
        <fgColor rgb="FF000000"/>
        <bgColor rgb="FF000000"/>
      </patternFill>
    </fill>
    <fill>
      <patternFill patternType="solid">
        <fgColor rgb="FFFFF2CC"/>
        <bgColor rgb="FFFFF2CC"/>
      </patternFill>
    </fill>
    <fill>
      <patternFill patternType="solid">
        <fgColor rgb="FFD9EAD3"/>
        <bgColor rgb="FFD9EAD3"/>
      </patternFill>
    </fill>
    <fill>
      <patternFill patternType="solid">
        <fgColor rgb="FFFFFFFF"/>
        <bgColor rgb="FFFFFFFF"/>
      </patternFill>
    </fill>
    <fill>
      <patternFill patternType="solid">
        <fgColor rgb="FF3D85C6"/>
        <bgColor rgb="FF3D85C6"/>
      </patternFill>
    </fill>
    <fill>
      <patternFill patternType="solid">
        <fgColor rgb="FFF6F8F9"/>
        <bgColor rgb="FFF6F8F9"/>
      </patternFill>
    </fill>
    <fill>
      <patternFill patternType="solid">
        <fgColor rgb="FF6D9EEB"/>
        <bgColor rgb="FF6D9EEB"/>
      </patternFill>
    </fill>
    <fill>
      <patternFill patternType="solid">
        <fgColor rgb="FF3C78D8"/>
        <bgColor rgb="FF3C78D8"/>
      </patternFill>
    </fill>
    <fill>
      <patternFill patternType="solid">
        <fgColor rgb="FFF1C232"/>
        <bgColor rgb="FFF1C232"/>
      </patternFill>
    </fill>
    <fill>
      <patternFill patternType="solid">
        <fgColor rgb="FFFF9900"/>
        <bgColor rgb="FFFF9900"/>
      </patternFill>
    </fill>
    <fill>
      <patternFill patternType="solid">
        <fgColor rgb="FFE06666"/>
        <bgColor rgb="FFE06666"/>
      </patternFill>
    </fill>
    <fill>
      <patternFill patternType="solid">
        <fgColor rgb="FFD0E0E3"/>
        <bgColor rgb="FFD0E0E3"/>
      </patternFill>
    </fill>
    <fill>
      <patternFill patternType="solid">
        <fgColor rgb="FFFFE599"/>
        <bgColor rgb="FFFFE599"/>
      </patternFill>
    </fill>
    <fill>
      <patternFill patternType="solid">
        <fgColor rgb="FFB7B7B7"/>
        <bgColor rgb="FFB7B7B7"/>
      </patternFill>
    </fill>
    <fill>
      <patternFill patternType="solid">
        <fgColor rgb="FF0B5394"/>
        <bgColor rgb="FF0B5394"/>
      </patternFill>
    </fill>
    <fill>
      <patternFill patternType="solid">
        <fgColor rgb="FFB6D7A8"/>
        <bgColor rgb="FFB6D7A8"/>
      </patternFill>
    </fill>
    <fill>
      <patternFill patternType="solid">
        <fgColor rgb="FFF4CCCC"/>
        <bgColor rgb="FFF4CCCC"/>
      </patternFill>
    </fill>
    <fill>
      <patternFill patternType="solid">
        <fgColor rgb="FFFCE5CD"/>
        <bgColor rgb="FFFCE5CD"/>
      </patternFill>
    </fill>
    <fill>
      <patternFill patternType="solid">
        <fgColor rgb="FFCFE2F3"/>
        <bgColor rgb="FFCFE2F3"/>
      </patternFill>
    </fill>
    <fill>
      <patternFill patternType="solid">
        <fgColor rgb="FFFFFF00"/>
        <bgColor rgb="FFFFFF00"/>
      </patternFill>
    </fill>
    <fill>
      <patternFill patternType="solid">
        <fgColor rgb="FF9900FF"/>
        <bgColor rgb="FF9900FF"/>
      </patternFill>
    </fill>
    <fill>
      <patternFill patternType="solid">
        <fgColor rgb="FF980000"/>
        <bgColor rgb="FF980000"/>
      </patternFill>
    </fill>
    <fill>
      <patternFill patternType="solid">
        <fgColor rgb="FF4A86E8"/>
        <bgColor rgb="FF4A86E8"/>
      </patternFill>
    </fill>
    <fill>
      <patternFill patternType="solid">
        <fgColor rgb="FFD9D2E9"/>
        <bgColor rgb="FFD9D2E9"/>
      </patternFill>
    </fill>
    <fill>
      <patternFill patternType="solid">
        <fgColor rgb="FFFACA9C"/>
        <bgColor rgb="FFFACA9C"/>
      </patternFill>
    </fill>
    <fill>
      <patternFill patternType="solid">
        <fgColor rgb="FFD9D3E9"/>
        <bgColor rgb="FFD9D3E9"/>
      </patternFill>
    </fill>
    <fill>
      <patternFill patternType="solid">
        <fgColor rgb="FFD9D9D9"/>
        <bgColor rgb="FFD9D9D9"/>
      </patternFill>
    </fill>
    <fill>
      <patternFill patternType="solid">
        <fgColor rgb="FFEFEFEF"/>
        <bgColor rgb="FFEFEFEF"/>
      </patternFill>
    </fill>
    <fill>
      <patternFill patternType="solid">
        <fgColor rgb="FF434343"/>
        <bgColor rgb="FF434343"/>
      </patternFill>
    </fill>
    <fill>
      <patternFill patternType="solid">
        <fgColor rgb="FFCCCCCC"/>
        <bgColor rgb="FFCCCCCC"/>
      </patternFill>
    </fill>
    <fill>
      <patternFill patternType="solid">
        <fgColor rgb="FF03FFFF"/>
        <bgColor rgb="FF03FFFF"/>
      </patternFill>
    </fill>
    <fill>
      <patternFill patternType="solid">
        <fgColor rgb="FFC9DAF8"/>
        <bgColor rgb="FFC9DAF8"/>
      </patternFill>
    </fill>
    <fill>
      <patternFill patternType="solid">
        <fgColor rgb="FFE6B8AF"/>
        <bgColor rgb="FFE6B8AF"/>
      </patternFill>
    </fill>
    <fill>
      <patternFill patternType="solid">
        <fgColor rgb="FFFFDA66"/>
        <bgColor rgb="FFFFDA66"/>
      </patternFill>
    </fill>
    <fill>
      <patternFill patternType="solid">
        <fgColor rgb="FF03FF00"/>
        <bgColor rgb="FF03FF00"/>
      </patternFill>
    </fill>
    <fill>
      <patternFill patternType="solid">
        <fgColor rgb="FFF3F3F3"/>
        <bgColor rgb="FFF3F3F3"/>
      </patternFill>
    </fill>
    <fill>
      <patternFill patternType="solid">
        <fgColor rgb="FF46BDC6"/>
        <bgColor rgb="FF46BDC6"/>
      </patternFill>
    </fill>
    <fill>
      <patternFill patternType="solid">
        <fgColor rgb="FF34A853"/>
        <bgColor rgb="FF34A853"/>
      </patternFill>
    </fill>
    <fill>
      <patternFill patternType="solid">
        <fgColor rgb="FFA61C00"/>
        <bgColor rgb="FFA61C00"/>
      </patternFill>
    </fill>
    <fill>
      <patternFill patternType="solid">
        <fgColor rgb="FFEAD1DC"/>
        <bgColor rgb="FFEAD1DC"/>
      </patternFill>
    </fill>
    <fill>
      <patternFill patternType="solid">
        <fgColor rgb="FFD5A6BD"/>
        <bgColor rgb="FFD5A6BD"/>
      </patternFill>
    </fill>
    <fill>
      <patternFill patternType="solid">
        <fgColor rgb="FFC27BA0"/>
        <bgColor rgb="FFC27BA0"/>
      </patternFill>
    </fill>
    <fill>
      <patternFill patternType="solid">
        <fgColor rgb="FFEA9999"/>
        <bgColor rgb="FFEA9999"/>
      </patternFill>
    </fill>
    <fill>
      <patternFill patternType="solid">
        <fgColor rgb="FFA6C9EC"/>
        <bgColor rgb="FFA6C9EC"/>
      </patternFill>
    </fill>
    <fill>
      <patternFill patternType="solid">
        <fgColor rgb="FFA4C2F4"/>
        <bgColor rgb="FFA4C2F4"/>
      </patternFill>
    </fill>
  </fills>
  <borders count="32">
    <border/>
    <border>
      <left style="thin">
        <color rgb="FF000000"/>
      </left>
      <right style="thin">
        <color rgb="FF000000"/>
      </right>
      <top style="thin">
        <color rgb="FF000000"/>
      </top>
      <bottom style="thin">
        <color rgb="FF000000"/>
      </bottom>
    </border>
    <border>
      <right style="thin">
        <color rgb="FF000000"/>
      </right>
    </border>
    <border>
      <top style="thin">
        <color rgb="FF000000"/>
      </top>
      <bottom style="thin">
        <color rgb="FF000000"/>
      </bottom>
    </border>
    <border>
      <right style="thin">
        <color rgb="FF000000"/>
      </right>
      <top style="thin">
        <color rgb="FF000000"/>
      </top>
      <bottom style="thin">
        <color rgb="FF000000"/>
      </bottom>
    </border>
    <border>
      <top style="thin">
        <color rgb="FF000000"/>
      </top>
    </border>
    <border>
      <right style="thin">
        <color rgb="FF000000"/>
      </right>
      <top style="thin">
        <color rgb="FF000000"/>
      </top>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thin">
        <color rgb="FF000000"/>
      </left>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F3F3F3"/>
      </left>
      <right style="thin">
        <color rgb="FFF3F3F3"/>
      </right>
      <top style="thin">
        <color rgb="FFF3F3F3"/>
      </top>
    </border>
    <border>
      <left style="thin">
        <color rgb="FFF3F3F3"/>
      </left>
      <right style="thin">
        <color rgb="FFF3F3F3"/>
      </right>
      <bottom style="thin">
        <color rgb="FFF3F3F3"/>
      </bottom>
    </border>
    <border>
      <left style="thin">
        <color rgb="FF999999"/>
      </left>
      <right style="thin">
        <color rgb="FF999999"/>
      </right>
      <top style="thin">
        <color rgb="FF999999"/>
      </top>
      <bottom style="thin">
        <color rgb="FF999999"/>
      </bottom>
    </border>
    <border>
      <left style="thin">
        <color rgb="FF000000"/>
      </left>
      <top style="thin">
        <color rgb="FF000000"/>
      </top>
    </border>
    <border>
      <left style="thin">
        <color rgb="FF000000"/>
      </left>
      <right style="thin">
        <color rgb="FFFFFFFF"/>
      </right>
      <top style="thin">
        <color rgb="FF000000"/>
      </top>
      <bottom style="thin">
        <color rgb="FFFFFFFF"/>
      </bottom>
    </border>
    <border>
      <left style="thin">
        <color rgb="FFFFFFFF"/>
      </left>
      <right style="thin">
        <color rgb="FFFFFFFF"/>
      </right>
      <top style="thin">
        <color rgb="FF000000"/>
      </top>
      <bottom style="thin">
        <color rgb="FFFFFFFF"/>
      </bottom>
    </border>
    <border>
      <left style="thin">
        <color rgb="FFFFFFFF"/>
      </left>
      <top style="thin">
        <color rgb="FF000000"/>
      </top>
      <bottom style="thin">
        <color rgb="FFFFFFFF"/>
      </bottom>
    </border>
    <border>
      <left style="thin">
        <color rgb="FFFFFFFF"/>
      </left>
      <right style="thin">
        <color rgb="FF000000"/>
      </right>
      <top style="thin">
        <color rgb="FF000000"/>
      </top>
      <bottom style="thin">
        <color rgb="FFFFFFFF"/>
      </bottom>
    </border>
    <border>
      <left style="thin">
        <color rgb="FF000000"/>
      </left>
      <right style="thin">
        <color rgb="FFFFFFFF"/>
      </right>
      <top style="thin">
        <color rgb="FFFFFFFF"/>
      </top>
      <bottom style="thin">
        <color rgb="FFFFFFFF"/>
      </bottom>
    </border>
    <border>
      <left style="thin">
        <color rgb="FFFFFFFF"/>
      </left>
      <right style="thin">
        <color rgb="FFFFFFFF"/>
      </right>
      <top style="thin">
        <color rgb="FFFFFFFF"/>
      </top>
      <bottom style="thin">
        <color rgb="FFFFFFFF"/>
      </bottom>
    </border>
    <border>
      <left style="thin">
        <color rgb="FFFFFFFF"/>
      </left>
      <top style="thin">
        <color rgb="FFFFFFFF"/>
      </top>
      <bottom style="thin">
        <color rgb="FFFFFFFF"/>
      </bottom>
    </border>
    <border>
      <left style="thin">
        <color rgb="FFFFFFFF"/>
      </left>
      <right style="thin">
        <color rgb="FF000000"/>
      </right>
      <top style="thin">
        <color rgb="FFFFFFFF"/>
      </top>
      <bottom style="thin">
        <color rgb="FFFFFFFF"/>
      </bottom>
    </border>
    <border>
      <left style="thin">
        <color rgb="FF000000"/>
      </left>
      <right style="thin">
        <color rgb="FFFFFFFF"/>
      </right>
      <top style="thin">
        <color rgb="FFFFFFFF"/>
      </top>
    </border>
    <border>
      <left style="thin">
        <color rgb="FFFFFFFF"/>
      </left>
      <right style="thin">
        <color rgb="FFFFFFFF"/>
      </right>
      <top style="thin">
        <color rgb="FFFFFFFF"/>
      </top>
    </border>
    <border>
      <left style="thin">
        <color rgb="FFFFFFFF"/>
      </left>
      <top style="thin">
        <color rgb="FFFFFFFF"/>
      </top>
    </border>
    <border>
      <left style="thin">
        <color rgb="FFFFFFFF"/>
      </left>
      <right style="thin">
        <color rgb="FF000000"/>
      </right>
      <top style="thin">
        <color rgb="FFFFFFFF"/>
      </top>
    </border>
    <border>
      <bottom style="medium">
        <color rgb="FF000000"/>
      </bottom>
    </border>
  </borders>
  <cellStyleXfs count="1">
    <xf borderId="0" fillId="0" fontId="0" numFmtId="0" applyAlignment="1" applyFont="1"/>
  </cellStyleXfs>
  <cellXfs count="983">
    <xf borderId="0" fillId="0" fontId="0" numFmtId="0" xfId="0" applyAlignment="1" applyFont="1">
      <alignment readingOrder="0" shrinkToFit="0" vertical="bottom" wrapText="0"/>
    </xf>
    <xf borderId="0" fillId="0" fontId="1" numFmtId="0" xfId="0" applyAlignment="1" applyFont="1">
      <alignment readingOrder="0"/>
    </xf>
    <xf borderId="0" fillId="0" fontId="2" numFmtId="0" xfId="0" applyAlignment="1" applyFont="1">
      <alignment readingOrder="0"/>
    </xf>
    <xf borderId="0" fillId="0" fontId="3" numFmtId="0" xfId="0" applyAlignment="1" applyFont="1">
      <alignment readingOrder="0"/>
    </xf>
    <xf borderId="0" fillId="0" fontId="1" numFmtId="0" xfId="0" applyAlignment="1" applyFont="1">
      <alignment readingOrder="0" shrinkToFit="0" wrapText="1"/>
    </xf>
    <xf borderId="0" fillId="0" fontId="1" numFmtId="0" xfId="0" applyAlignment="1" applyFont="1">
      <alignment readingOrder="0" shrinkToFit="0" vertical="center" wrapText="1"/>
    </xf>
    <xf borderId="0" fillId="0" fontId="1" numFmtId="0" xfId="0" applyFont="1"/>
    <xf borderId="0" fillId="0" fontId="1" numFmtId="0" xfId="0" applyAlignment="1" applyFont="1">
      <alignment shrinkToFit="0" wrapText="1"/>
    </xf>
    <xf borderId="0" fillId="0" fontId="4" numFmtId="0" xfId="0" applyAlignment="1" applyFont="1">
      <alignment readingOrder="0" shrinkToFit="0" wrapText="1"/>
    </xf>
    <xf borderId="1" fillId="0" fontId="5" numFmtId="0" xfId="0" applyAlignment="1" applyBorder="1" applyFont="1">
      <alignment horizontal="center" readingOrder="0" vertical="center"/>
    </xf>
    <xf borderId="1" fillId="0" fontId="5" numFmtId="0" xfId="0" applyAlignment="1" applyBorder="1" applyFont="1">
      <alignment horizontal="center" readingOrder="0" shrinkToFit="0" vertical="center" wrapText="1"/>
    </xf>
    <xf borderId="0" fillId="0" fontId="6" numFmtId="0" xfId="0" applyAlignment="1" applyFont="1">
      <alignment horizontal="center" vertical="center"/>
    </xf>
    <xf borderId="2" fillId="0" fontId="6" numFmtId="0" xfId="0" applyAlignment="1" applyBorder="1" applyFont="1">
      <alignment horizontal="center" vertical="center"/>
    </xf>
    <xf borderId="0" fillId="0" fontId="5" numFmtId="0" xfId="0" applyAlignment="1" applyFont="1">
      <alignment readingOrder="0" vertical="center"/>
    </xf>
    <xf borderId="3" fillId="0" fontId="5" numFmtId="0" xfId="0" applyAlignment="1" applyBorder="1" applyFont="1">
      <alignment readingOrder="0" vertical="center"/>
    </xf>
    <xf borderId="4" fillId="0" fontId="5" numFmtId="0" xfId="0" applyAlignment="1" applyBorder="1" applyFont="1">
      <alignment readingOrder="0" vertical="center"/>
    </xf>
    <xf borderId="5" fillId="0" fontId="6" numFmtId="0" xfId="0" applyAlignment="1" applyBorder="1" applyFont="1">
      <alignment horizontal="center" vertical="center"/>
    </xf>
    <xf borderId="6" fillId="0" fontId="6" numFmtId="0" xfId="0" applyAlignment="1" applyBorder="1" applyFont="1">
      <alignment horizontal="center" vertical="center"/>
    </xf>
    <xf borderId="7" fillId="0" fontId="7" numFmtId="0" xfId="0" applyAlignment="1" applyBorder="1" applyFont="1">
      <alignment readingOrder="0" shrinkToFit="0" vertical="center" wrapText="1"/>
    </xf>
    <xf borderId="1" fillId="0" fontId="7" numFmtId="0" xfId="0" applyAlignment="1" applyBorder="1" applyFont="1">
      <alignment readingOrder="0" shrinkToFit="0" vertical="center" wrapText="1"/>
    </xf>
    <xf borderId="1" fillId="0" fontId="7" numFmtId="0" xfId="0" applyAlignment="1" applyBorder="1" applyFont="1">
      <alignment horizontal="center" readingOrder="0" shrinkToFit="0" vertical="center" wrapText="1"/>
    </xf>
    <xf borderId="1" fillId="0" fontId="7" numFmtId="0" xfId="0" applyAlignment="1" applyBorder="1" applyFont="1">
      <alignment horizontal="center" readingOrder="0" vertical="center"/>
    </xf>
    <xf borderId="8" fillId="0" fontId="8" numFmtId="0" xfId="0" applyBorder="1" applyFont="1"/>
    <xf borderId="9" fillId="0" fontId="8" numFmtId="0" xfId="0" applyBorder="1" applyFont="1"/>
    <xf borderId="10" fillId="0" fontId="5" numFmtId="0" xfId="0" applyAlignment="1" applyBorder="1" applyFont="1">
      <alignment readingOrder="0" vertical="center"/>
    </xf>
    <xf borderId="3" fillId="0" fontId="8" numFmtId="0" xfId="0" applyBorder="1" applyFont="1"/>
    <xf borderId="4" fillId="0" fontId="8" numFmtId="0" xfId="0" applyBorder="1" applyFont="1"/>
    <xf borderId="0" fillId="0" fontId="6" numFmtId="0" xfId="0" applyAlignment="1" applyFont="1">
      <alignment horizontal="center" readingOrder="0" vertical="center"/>
    </xf>
    <xf borderId="0" fillId="0" fontId="9" numFmtId="0" xfId="0" applyAlignment="1" applyFont="1">
      <alignment horizontal="center" vertical="center"/>
    </xf>
    <xf borderId="2" fillId="0" fontId="9" numFmtId="0" xfId="0" applyAlignment="1" applyBorder="1" applyFont="1">
      <alignment horizontal="center" vertical="center"/>
    </xf>
    <xf borderId="0" fillId="0" fontId="7" numFmtId="0" xfId="0" applyAlignment="1" applyFont="1">
      <alignment readingOrder="0" vertical="center"/>
    </xf>
    <xf borderId="1" fillId="0" fontId="1" numFmtId="0" xfId="0" applyAlignment="1" applyBorder="1" applyFont="1">
      <alignment readingOrder="0" shrinkToFit="0" vertical="center" wrapText="1"/>
    </xf>
    <xf borderId="1" fillId="0" fontId="7" numFmtId="164" xfId="0" applyAlignment="1" applyBorder="1" applyFont="1" applyNumberFormat="1">
      <alignment horizontal="center" readingOrder="0" vertical="center"/>
    </xf>
    <xf borderId="11" fillId="0" fontId="6" numFmtId="0" xfId="0" applyAlignment="1" applyBorder="1" applyFont="1">
      <alignment horizontal="center" vertical="center"/>
    </xf>
    <xf borderId="0" fillId="0" fontId="6" numFmtId="0" xfId="0" applyAlignment="1" applyFont="1">
      <alignment horizontal="center" shrinkToFit="0" vertical="center" wrapText="1"/>
    </xf>
    <xf borderId="12" fillId="0" fontId="6" numFmtId="0" xfId="0" applyAlignment="1" applyBorder="1" applyFont="1">
      <alignment horizontal="center" vertical="center"/>
    </xf>
    <xf borderId="13" fillId="0" fontId="6" numFmtId="0" xfId="0" applyAlignment="1" applyBorder="1" applyFont="1">
      <alignment horizontal="center" shrinkToFit="0" vertical="center" wrapText="1"/>
    </xf>
    <xf borderId="13" fillId="0" fontId="6" numFmtId="0" xfId="0" applyAlignment="1" applyBorder="1" applyFont="1">
      <alignment horizontal="center" vertical="center"/>
    </xf>
    <xf borderId="14" fillId="0" fontId="6" numFmtId="0" xfId="0" applyAlignment="1" applyBorder="1" applyFont="1">
      <alignment horizontal="center" vertical="center"/>
    </xf>
    <xf borderId="0" fillId="0" fontId="5" numFmtId="0" xfId="0" applyAlignment="1" applyFont="1">
      <alignment horizontal="center" readingOrder="0" shrinkToFit="0" vertical="center" wrapText="1"/>
    </xf>
    <xf borderId="0" fillId="0" fontId="5" numFmtId="0" xfId="0" applyAlignment="1" applyFont="1">
      <alignment horizontal="center" readingOrder="0" vertical="center"/>
    </xf>
    <xf borderId="0" fillId="0" fontId="10" numFmtId="0" xfId="0" applyAlignment="1" applyFont="1">
      <alignment readingOrder="0" vertical="center"/>
    </xf>
    <xf borderId="0" fillId="2" fontId="7" numFmtId="0" xfId="0" applyAlignment="1" applyFill="1" applyFont="1">
      <alignment readingOrder="0" vertical="center"/>
    </xf>
    <xf borderId="0" fillId="0" fontId="7" numFmtId="0" xfId="0" applyAlignment="1" applyFont="1">
      <alignment vertical="center"/>
    </xf>
    <xf borderId="0" fillId="3" fontId="11" numFmtId="0" xfId="0" applyAlignment="1" applyFill="1" applyFont="1">
      <alignment readingOrder="0" shrinkToFit="0" vertical="center" wrapText="1"/>
    </xf>
    <xf borderId="0" fillId="4" fontId="12" numFmtId="0" xfId="0" applyAlignment="1" applyFill="1" applyFont="1">
      <alignment readingOrder="0" shrinkToFit="0" vertical="center" wrapText="1"/>
    </xf>
    <xf borderId="0" fillId="5" fontId="12" numFmtId="0" xfId="0" applyAlignment="1" applyFill="1" applyFont="1">
      <alignment readingOrder="0" shrinkToFit="0" vertical="center" wrapText="1"/>
    </xf>
    <xf borderId="0" fillId="6" fontId="7" numFmtId="0" xfId="0" applyAlignment="1" applyFill="1" applyFont="1">
      <alignment readingOrder="0" shrinkToFit="0" vertical="center" wrapText="1"/>
    </xf>
    <xf borderId="0" fillId="6" fontId="7" numFmtId="0" xfId="0" applyAlignment="1" applyFont="1">
      <alignment horizontal="left" readingOrder="0" shrinkToFit="0" vertical="center" wrapText="1"/>
    </xf>
    <xf borderId="0" fillId="7" fontId="13" numFmtId="0" xfId="0" applyAlignment="1" applyFill="1" applyFont="1">
      <alignment vertical="center"/>
    </xf>
    <xf borderId="0" fillId="0" fontId="13" numFmtId="0" xfId="0" applyAlignment="1" applyFont="1">
      <alignment vertical="center"/>
    </xf>
    <xf borderId="0" fillId="2" fontId="13" numFmtId="0" xfId="0" applyAlignment="1" applyFont="1">
      <alignment vertical="center"/>
    </xf>
    <xf borderId="0" fillId="8" fontId="7" numFmtId="0" xfId="0" applyAlignment="1" applyFill="1" applyFont="1">
      <alignment shrinkToFit="0" vertical="bottom" wrapText="1"/>
    </xf>
    <xf borderId="0" fillId="8" fontId="7" numFmtId="0" xfId="0" applyAlignment="1" applyFont="1">
      <alignment shrinkToFit="0" vertical="center" wrapText="1"/>
    </xf>
    <xf borderId="0" fillId="8" fontId="7" numFmtId="0" xfId="0" applyAlignment="1" applyFont="1">
      <alignment horizontal="left" readingOrder="0" shrinkToFit="0" vertical="center" wrapText="1"/>
    </xf>
    <xf borderId="0" fillId="0" fontId="7" numFmtId="165" xfId="0" applyAlignment="1" applyFont="1" applyNumberFormat="1">
      <alignment horizontal="right" vertical="center"/>
    </xf>
    <xf borderId="0" fillId="6" fontId="7" numFmtId="0" xfId="0" applyAlignment="1" applyFont="1">
      <alignment shrinkToFit="0" vertical="bottom" wrapText="1"/>
    </xf>
    <xf borderId="0" fillId="6" fontId="7" numFmtId="0" xfId="0" applyAlignment="1" applyFont="1">
      <alignment shrinkToFit="0" vertical="center" wrapText="1"/>
    </xf>
    <xf borderId="0" fillId="7" fontId="14" numFmtId="0" xfId="0" applyAlignment="1" applyFont="1">
      <alignment readingOrder="0" vertical="center"/>
    </xf>
    <xf borderId="0" fillId="8" fontId="7" numFmtId="0" xfId="0" applyAlignment="1" applyFont="1">
      <alignment readingOrder="0" shrinkToFit="0" vertical="center" wrapText="1"/>
    </xf>
    <xf borderId="0" fillId="8" fontId="7" numFmtId="0" xfId="0" applyAlignment="1" applyFont="1">
      <alignment readingOrder="0" shrinkToFit="0" vertical="bottom" wrapText="1"/>
    </xf>
    <xf borderId="0" fillId="8" fontId="7" numFmtId="0" xfId="0" applyAlignment="1" applyFont="1">
      <alignment readingOrder="0" shrinkToFit="0" vertical="center" wrapText="1"/>
    </xf>
    <xf borderId="0" fillId="9" fontId="13" numFmtId="0" xfId="0" applyAlignment="1" applyFill="1" applyFont="1">
      <alignment vertical="center"/>
    </xf>
    <xf borderId="0" fillId="10" fontId="13" numFmtId="0" xfId="0" applyAlignment="1" applyFill="1" applyFont="1">
      <alignment vertical="center"/>
    </xf>
    <xf borderId="0" fillId="11" fontId="12" numFmtId="0" xfId="0" applyAlignment="1" applyFill="1" applyFont="1">
      <alignment readingOrder="0" shrinkToFit="0" vertical="center" wrapText="1"/>
    </xf>
    <xf borderId="10" fillId="11" fontId="12" numFmtId="0" xfId="0" applyAlignment="1" applyBorder="1" applyFont="1">
      <alignment readingOrder="0" shrinkToFit="0" vertical="center" wrapText="1"/>
    </xf>
    <xf borderId="3" fillId="8" fontId="8" numFmtId="0" xfId="0" applyBorder="1" applyFont="1"/>
    <xf borderId="0" fillId="6" fontId="12" numFmtId="0" xfId="0" applyAlignment="1" applyFont="1">
      <alignment readingOrder="0" shrinkToFit="0" vertical="center" wrapText="1"/>
    </xf>
    <xf borderId="0" fillId="6" fontId="7" numFmtId="0" xfId="0" applyAlignment="1" applyFont="1">
      <alignment readingOrder="0" shrinkToFit="0" vertical="center" wrapText="1"/>
    </xf>
    <xf borderId="0" fillId="0" fontId="12" numFmtId="0" xfId="0" applyAlignment="1" applyFont="1">
      <alignment readingOrder="0" shrinkToFit="0" vertical="center" wrapText="1"/>
    </xf>
    <xf borderId="0" fillId="7" fontId="13" numFmtId="0" xfId="0" applyAlignment="1" applyFont="1">
      <alignment readingOrder="0" vertical="center"/>
    </xf>
    <xf borderId="0" fillId="0" fontId="14" numFmtId="0" xfId="0" applyAlignment="1" applyFont="1">
      <alignment vertical="center"/>
    </xf>
    <xf borderId="0" fillId="7" fontId="14" numFmtId="0" xfId="0" applyAlignment="1" applyFont="1">
      <alignment vertical="center"/>
    </xf>
    <xf borderId="0" fillId="8" fontId="7" numFmtId="0" xfId="0" applyAlignment="1" applyFont="1">
      <alignment readingOrder="0" vertical="center"/>
    </xf>
    <xf borderId="0" fillId="5" fontId="15" numFmtId="0" xfId="0" applyFont="1"/>
    <xf borderId="0" fillId="5" fontId="13" numFmtId="0" xfId="0" applyAlignment="1" applyFont="1">
      <alignment vertical="center"/>
    </xf>
    <xf borderId="0" fillId="5" fontId="13" numFmtId="0" xfId="0" applyAlignment="1" applyFont="1">
      <alignment vertical="center"/>
    </xf>
    <xf borderId="0" fillId="8" fontId="15" numFmtId="0" xfId="0" applyFont="1"/>
    <xf borderId="0" fillId="7" fontId="13" numFmtId="0" xfId="0" applyAlignment="1" applyFont="1">
      <alignment vertical="center"/>
    </xf>
    <xf borderId="0" fillId="6" fontId="7" numFmtId="0" xfId="0" applyAlignment="1" applyFont="1">
      <alignment shrinkToFit="0" wrapText="1"/>
    </xf>
    <xf borderId="0" fillId="6" fontId="7" numFmtId="0" xfId="0" applyAlignment="1" applyFont="1">
      <alignment shrinkToFit="0" vertical="center" wrapText="1"/>
    </xf>
    <xf borderId="0" fillId="0" fontId="13" numFmtId="165" xfId="0" applyAlignment="1" applyFont="1" applyNumberFormat="1">
      <alignment vertical="center"/>
    </xf>
    <xf borderId="0" fillId="8" fontId="7" numFmtId="0" xfId="0" applyAlignment="1" applyFont="1">
      <alignment shrinkToFit="0" vertical="center" wrapText="1"/>
    </xf>
    <xf borderId="0" fillId="6" fontId="15" numFmtId="0" xfId="0" applyFont="1"/>
    <xf borderId="0" fillId="8" fontId="15" numFmtId="0" xfId="0" applyFont="1"/>
    <xf borderId="0" fillId="5" fontId="12" numFmtId="0" xfId="0" applyAlignment="1" applyFont="1">
      <alignment readingOrder="0" shrinkToFit="0" wrapText="1"/>
    </xf>
    <xf borderId="0" fillId="5" fontId="13" numFmtId="165" xfId="0" applyAlignment="1" applyFont="1" applyNumberFormat="1">
      <alignment vertical="center"/>
    </xf>
    <xf borderId="0" fillId="8" fontId="15" numFmtId="0" xfId="0" applyAlignment="1" applyFont="1">
      <alignment vertical="bottom"/>
    </xf>
    <xf borderId="0" fillId="6" fontId="15" numFmtId="0" xfId="0" applyAlignment="1" applyFont="1">
      <alignment vertical="bottom"/>
    </xf>
    <xf borderId="0" fillId="5" fontId="16" numFmtId="0" xfId="0" applyAlignment="1" applyFont="1">
      <alignment readingOrder="0" vertical="center"/>
    </xf>
    <xf borderId="0" fillId="6" fontId="7" numFmtId="0" xfId="0" applyAlignment="1" applyFont="1">
      <alignment readingOrder="0" shrinkToFit="0" vertical="bottom" wrapText="1"/>
    </xf>
    <xf borderId="0" fillId="5" fontId="7" numFmtId="0" xfId="0" applyAlignment="1" applyFont="1">
      <alignment readingOrder="0" shrinkToFit="0" vertical="center" wrapText="1"/>
    </xf>
    <xf borderId="0" fillId="5" fontId="5" numFmtId="0" xfId="0" applyAlignment="1" applyFont="1">
      <alignment readingOrder="0" shrinkToFit="0" vertical="center" wrapText="1"/>
    </xf>
    <xf borderId="0" fillId="5" fontId="7" numFmtId="165" xfId="0" applyAlignment="1" applyFont="1" applyNumberFormat="1">
      <alignment horizontal="right" vertical="center"/>
    </xf>
    <xf borderId="0" fillId="6" fontId="15" numFmtId="0" xfId="0" applyAlignment="1" applyFont="1">
      <alignment vertical="bottom"/>
    </xf>
    <xf borderId="0" fillId="8" fontId="15" numFmtId="0" xfId="0" applyAlignment="1" applyFont="1">
      <alignment vertical="bottom"/>
    </xf>
    <xf borderId="0" fillId="12" fontId="12" numFmtId="0" xfId="0" applyAlignment="1" applyFill="1" applyFont="1">
      <alignment readingOrder="0" shrinkToFit="0" vertical="center" wrapText="1"/>
    </xf>
    <xf borderId="10" fillId="12" fontId="12" numFmtId="0" xfId="0" applyAlignment="1" applyBorder="1" applyFont="1">
      <alignment readingOrder="0" shrinkToFit="0" vertical="center" wrapText="1"/>
    </xf>
    <xf borderId="0" fillId="6" fontId="12" numFmtId="0" xfId="0" applyAlignment="1" applyFont="1">
      <alignment readingOrder="0" shrinkToFit="0" wrapText="1"/>
    </xf>
    <xf borderId="0" fillId="6" fontId="7" numFmtId="0" xfId="0" applyAlignment="1" applyFont="1">
      <alignment readingOrder="0" vertical="center"/>
    </xf>
    <xf borderId="0" fillId="5" fontId="17" numFmtId="0" xfId="0" applyAlignment="1" applyFont="1">
      <alignment readingOrder="0" vertical="center"/>
    </xf>
    <xf borderId="0" fillId="12" fontId="13" numFmtId="0" xfId="0" applyAlignment="1" applyFont="1">
      <alignment vertical="center"/>
    </xf>
    <xf borderId="0" fillId="5" fontId="15" numFmtId="0" xfId="0" applyAlignment="1" applyFont="1">
      <alignment vertical="bottom"/>
    </xf>
    <xf borderId="0" fillId="6" fontId="7" numFmtId="0" xfId="0" applyAlignment="1" applyFont="1">
      <alignment readingOrder="0" shrinkToFit="0" vertical="center" wrapText="1"/>
    </xf>
    <xf borderId="0" fillId="6" fontId="13" numFmtId="165" xfId="0" applyAlignment="1" applyFont="1" applyNumberFormat="1">
      <alignment vertical="center"/>
    </xf>
    <xf borderId="0" fillId="6" fontId="13" numFmtId="0" xfId="0" applyAlignment="1" applyFont="1">
      <alignment vertical="center"/>
    </xf>
    <xf borderId="0" fillId="6" fontId="5" numFmtId="0" xfId="0" applyAlignment="1" applyFont="1">
      <alignment readingOrder="0" shrinkToFit="0" vertical="center" wrapText="1"/>
    </xf>
    <xf borderId="0" fillId="5" fontId="13" numFmtId="0" xfId="0" applyAlignment="1" applyFont="1">
      <alignment shrinkToFit="0" vertical="center" wrapText="1"/>
    </xf>
    <xf borderId="0" fillId="0" fontId="13" numFmtId="0" xfId="0" applyAlignment="1" applyFont="1">
      <alignment readingOrder="0" vertical="center"/>
    </xf>
    <xf borderId="0" fillId="13" fontId="12" numFmtId="0" xfId="0" applyAlignment="1" applyFill="1" applyFont="1">
      <alignment readingOrder="0" shrinkToFit="0" vertical="center" wrapText="1"/>
    </xf>
    <xf borderId="10" fillId="13" fontId="12" numFmtId="0" xfId="0" applyAlignment="1" applyBorder="1" applyFont="1">
      <alignment readingOrder="0" shrinkToFit="0" vertical="center" wrapText="1"/>
    </xf>
    <xf borderId="0" fillId="6" fontId="13" numFmtId="0" xfId="0" applyAlignment="1" applyFont="1">
      <alignment vertical="center"/>
    </xf>
    <xf borderId="0" fillId="6" fontId="15" numFmtId="0" xfId="0" applyAlignment="1" applyFont="1">
      <alignment vertical="bottom"/>
    </xf>
    <xf borderId="0" fillId="6" fontId="7" numFmtId="0" xfId="0" applyAlignment="1" applyFont="1">
      <alignment readingOrder="0" shrinkToFit="0" vertical="center" wrapText="1"/>
    </xf>
    <xf borderId="0" fillId="0" fontId="1" numFmtId="0" xfId="0" applyAlignment="1" applyFont="1">
      <alignment readingOrder="0" shrinkToFit="0" vertical="center" wrapText="1"/>
    </xf>
    <xf borderId="0" fillId="0" fontId="1" numFmtId="0" xfId="0" applyAlignment="1" applyFont="1">
      <alignment shrinkToFit="0" vertical="center" wrapText="1"/>
    </xf>
    <xf borderId="0" fillId="0" fontId="1" numFmtId="0" xfId="0" applyAlignment="1" applyFont="1">
      <alignment horizontal="left" shrinkToFit="0" vertical="center" wrapText="1"/>
    </xf>
    <xf borderId="0" fillId="0" fontId="1" numFmtId="0" xfId="0" applyAlignment="1" applyFont="1">
      <alignment vertical="center"/>
    </xf>
    <xf borderId="0" fillId="6" fontId="1" numFmtId="0" xfId="0" applyFont="1"/>
    <xf borderId="7" fillId="14" fontId="1" numFmtId="0" xfId="0" applyAlignment="1" applyBorder="1" applyFill="1" applyFont="1">
      <alignment horizontal="center" readingOrder="0" shrinkToFit="0" vertical="center" wrapText="1"/>
    </xf>
    <xf borderId="10" fillId="4" fontId="1" numFmtId="0" xfId="0" applyAlignment="1" applyBorder="1" applyFont="1">
      <alignment horizontal="center" readingOrder="0" shrinkToFit="0" vertical="center" wrapText="1"/>
    </xf>
    <xf borderId="0" fillId="6" fontId="1" numFmtId="0" xfId="0" applyAlignment="1" applyFont="1">
      <alignment horizontal="center" readingOrder="0" shrinkToFit="0" vertical="center" wrapText="1"/>
    </xf>
    <xf borderId="1" fillId="15" fontId="1" numFmtId="0" xfId="0" applyAlignment="1" applyBorder="1" applyFill="1" applyFont="1">
      <alignment horizontal="center" readingOrder="0" shrinkToFit="0" vertical="center" wrapText="1"/>
    </xf>
    <xf borderId="1" fillId="0" fontId="1" numFmtId="0" xfId="0" applyAlignment="1" applyBorder="1" applyFont="1">
      <alignment horizontal="center" readingOrder="0"/>
    </xf>
    <xf borderId="1" fillId="0" fontId="1" numFmtId="0" xfId="0" applyAlignment="1" applyBorder="1" applyFont="1">
      <alignment horizontal="center" readingOrder="0" shrinkToFit="0" wrapText="1"/>
    </xf>
    <xf borderId="1" fillId="0" fontId="4" numFmtId="0" xfId="0" applyAlignment="1" applyBorder="1" applyFont="1">
      <alignment horizontal="center"/>
    </xf>
    <xf borderId="0" fillId="6" fontId="1" numFmtId="0" xfId="0" applyAlignment="1" applyFont="1">
      <alignment horizontal="center" readingOrder="0"/>
    </xf>
    <xf borderId="1" fillId="0" fontId="1" numFmtId="10" xfId="0" applyAlignment="1" applyBorder="1" applyFont="1" applyNumberFormat="1">
      <alignment horizontal="center"/>
    </xf>
    <xf borderId="1" fillId="0" fontId="1" numFmtId="0" xfId="0" applyAlignment="1" applyBorder="1" applyFont="1">
      <alignment horizontal="center"/>
    </xf>
    <xf borderId="7" fillId="4" fontId="1" numFmtId="0" xfId="0" applyAlignment="1" applyBorder="1" applyFont="1">
      <alignment horizontal="center" readingOrder="0" shrinkToFit="0" vertical="center" wrapText="1"/>
    </xf>
    <xf borderId="1" fillId="16" fontId="18" numFmtId="0" xfId="0" applyAlignment="1" applyBorder="1" applyFill="1" applyFont="1">
      <alignment horizontal="center" readingOrder="0" shrinkToFit="0" vertical="top" wrapText="1"/>
    </xf>
    <xf borderId="1" fillId="16" fontId="18" numFmtId="0" xfId="0" applyAlignment="1" applyBorder="1" applyFont="1">
      <alignment readingOrder="0" shrinkToFit="0" vertical="top" wrapText="1"/>
    </xf>
    <xf borderId="0" fillId="6" fontId="19" numFmtId="0" xfId="0" applyAlignment="1" applyFont="1">
      <alignment shrinkToFit="0" vertical="bottom" wrapText="1"/>
    </xf>
    <xf borderId="1" fillId="6" fontId="19" numFmtId="0" xfId="0" applyAlignment="1" applyBorder="1" applyFont="1">
      <alignment horizontal="right" readingOrder="0" vertical="top"/>
    </xf>
    <xf borderId="1" fillId="6" fontId="19" numFmtId="0" xfId="0" applyAlignment="1" applyBorder="1" applyFont="1">
      <alignment readingOrder="0" vertical="bottom"/>
    </xf>
    <xf borderId="1" fillId="6" fontId="19" numFmtId="0" xfId="0" applyAlignment="1" applyBorder="1" applyFont="1">
      <alignment readingOrder="0" shrinkToFit="0" vertical="bottom" wrapText="1"/>
    </xf>
    <xf borderId="1" fillId="0" fontId="1" numFmtId="0" xfId="0" applyBorder="1" applyFont="1"/>
    <xf borderId="1" fillId="6" fontId="19" numFmtId="0" xfId="0" applyAlignment="1" applyBorder="1" applyFont="1">
      <alignment readingOrder="0" vertical="top"/>
    </xf>
    <xf borderId="1" fillId="6" fontId="19" numFmtId="0" xfId="0" applyAlignment="1" applyBorder="1" applyFont="1">
      <alignment horizontal="center" readingOrder="0" vertical="top"/>
    </xf>
    <xf borderId="1" fillId="6" fontId="19" numFmtId="0" xfId="0" applyAlignment="1" applyBorder="1" applyFont="1">
      <alignment horizontal="center" readingOrder="0" vertical="bottom"/>
    </xf>
    <xf borderId="1" fillId="6" fontId="19" numFmtId="0" xfId="0" applyAlignment="1" applyBorder="1" applyFont="1">
      <alignment vertical="bottom"/>
    </xf>
    <xf borderId="1" fillId="6" fontId="19" numFmtId="0" xfId="0" applyAlignment="1" applyBorder="1" applyFont="1">
      <alignment vertical="top"/>
    </xf>
    <xf borderId="0" fillId="6" fontId="19" numFmtId="0" xfId="0" applyAlignment="1" applyFont="1">
      <alignment vertical="bottom"/>
    </xf>
    <xf borderId="1" fillId="0" fontId="1" numFmtId="0" xfId="0" applyAlignment="1" applyBorder="1" applyFont="1">
      <alignment readingOrder="0"/>
    </xf>
    <xf borderId="0" fillId="6" fontId="19" numFmtId="0" xfId="0" applyAlignment="1" applyFont="1">
      <alignment vertical="top"/>
    </xf>
    <xf borderId="1" fillId="6" fontId="20" numFmtId="0" xfId="0" applyAlignment="1" applyBorder="1" applyFont="1">
      <alignment readingOrder="0" vertical="bottom"/>
    </xf>
    <xf borderId="1" fillId="0" fontId="19" numFmtId="0" xfId="0" applyAlignment="1" applyBorder="1" applyFont="1">
      <alignment readingOrder="0" vertical="bottom"/>
    </xf>
    <xf borderId="1" fillId="6" fontId="19" numFmtId="0" xfId="0" applyAlignment="1" applyBorder="1" applyFont="1">
      <alignment readingOrder="0" shrinkToFit="0" vertical="top" wrapText="1"/>
    </xf>
    <xf borderId="0" fillId="0" fontId="4" numFmtId="0" xfId="0" applyAlignment="1" applyFont="1">
      <alignment readingOrder="0"/>
    </xf>
    <xf borderId="0" fillId="6" fontId="1" numFmtId="0" xfId="0" applyAlignment="1" applyFont="1">
      <alignment readingOrder="0"/>
    </xf>
    <xf borderId="0" fillId="6" fontId="21" numFmtId="0" xfId="0" applyAlignment="1" applyFont="1">
      <alignment horizontal="center" readingOrder="0"/>
    </xf>
    <xf borderId="0" fillId="6" fontId="21" numFmtId="0" xfId="0" applyAlignment="1" applyFont="1">
      <alignment horizontal="center" readingOrder="0" shrinkToFit="0" wrapText="1"/>
    </xf>
    <xf borderId="15" fillId="17" fontId="21" numFmtId="0" xfId="0" applyAlignment="1" applyBorder="1" applyFill="1" applyFont="1">
      <alignment horizontal="center" readingOrder="0"/>
    </xf>
    <xf borderId="15" fillId="17" fontId="21" numFmtId="0" xfId="0" applyAlignment="1" applyBorder="1" applyFont="1">
      <alignment horizontal="center" readingOrder="0" shrinkToFit="0" wrapText="1"/>
    </xf>
    <xf borderId="0" fillId="17" fontId="21" numFmtId="0" xfId="0" applyAlignment="1" applyFont="1">
      <alignment horizontal="center" readingOrder="0"/>
    </xf>
    <xf borderId="16" fillId="0" fontId="8" numFmtId="0" xfId="0" applyBorder="1" applyFont="1"/>
    <xf borderId="15" fillId="7" fontId="21" numFmtId="0" xfId="0" applyAlignment="1" applyBorder="1" applyFont="1">
      <alignment horizontal="center" readingOrder="0"/>
    </xf>
    <xf borderId="0" fillId="7" fontId="21" numFmtId="0" xfId="0" applyAlignment="1" applyFont="1">
      <alignment horizontal="center" readingOrder="0"/>
    </xf>
    <xf borderId="17" fillId="6" fontId="22" numFmtId="0" xfId="0" applyAlignment="1" applyBorder="1" applyFont="1">
      <alignment horizontal="center" shrinkToFit="0" wrapText="1"/>
    </xf>
    <xf borderId="17" fillId="6" fontId="22" numFmtId="0" xfId="0" applyAlignment="1" applyBorder="1" applyFont="1">
      <alignment readingOrder="0" shrinkToFit="0" wrapText="1"/>
    </xf>
    <xf borderId="17" fillId="17" fontId="23" numFmtId="0" xfId="0" applyAlignment="1" applyBorder="1" applyFont="1">
      <alignment horizontal="center" readingOrder="0" shrinkToFit="0" wrapText="1"/>
    </xf>
    <xf borderId="17" fillId="6" fontId="7" numFmtId="0" xfId="0" applyAlignment="1" applyBorder="1" applyFont="1">
      <alignment shrinkToFit="0" wrapText="1"/>
    </xf>
    <xf borderId="17" fillId="6" fontId="7" numFmtId="0" xfId="0" applyBorder="1" applyFont="1"/>
    <xf borderId="17" fillId="6" fontId="23" numFmtId="0" xfId="0" applyAlignment="1" applyBorder="1" applyFont="1">
      <alignment horizontal="center" readingOrder="0" shrinkToFit="0" wrapText="1"/>
    </xf>
    <xf borderId="17" fillId="17" fontId="7" numFmtId="0" xfId="0" applyBorder="1" applyFont="1"/>
    <xf borderId="17" fillId="6" fontId="23" numFmtId="0" xfId="0" applyAlignment="1" applyBorder="1" applyFont="1">
      <alignment horizontal="center"/>
    </xf>
    <xf borderId="17" fillId="17" fontId="24" numFmtId="0" xfId="0" applyAlignment="1" applyBorder="1" applyFont="1">
      <alignment horizontal="center" readingOrder="0"/>
    </xf>
    <xf borderId="0" fillId="6" fontId="22" numFmtId="0" xfId="0" applyAlignment="1" applyFont="1">
      <alignment readingOrder="0" shrinkToFit="0" wrapText="1"/>
    </xf>
    <xf borderId="0" fillId="0" fontId="13" numFmtId="0" xfId="0" applyAlignment="1" applyFont="1">
      <alignment readingOrder="0" shrinkToFit="0" wrapText="1"/>
    </xf>
    <xf borderId="17" fillId="0" fontId="13" numFmtId="0" xfId="0" applyAlignment="1" applyBorder="1" applyFont="1">
      <alignment readingOrder="0" shrinkToFit="0" wrapText="1"/>
    </xf>
    <xf borderId="0" fillId="0" fontId="25" numFmtId="0" xfId="0" applyAlignment="1" applyFont="1">
      <alignment readingOrder="0"/>
    </xf>
    <xf borderId="0" fillId="0" fontId="15" numFmtId="0" xfId="0" applyAlignment="1" applyFont="1">
      <alignment shrinkToFit="0" wrapText="0"/>
    </xf>
    <xf borderId="0" fillId="0" fontId="15" numFmtId="0" xfId="0" applyFont="1"/>
    <xf borderId="0" fillId="0" fontId="25" numFmtId="166" xfId="0" applyAlignment="1" applyFont="1" applyNumberFormat="1">
      <alignment horizontal="center"/>
    </xf>
    <xf borderId="0" fillId="0" fontId="13" numFmtId="0" xfId="0" applyAlignment="1" applyFont="1">
      <alignment horizontal="center"/>
    </xf>
    <xf borderId="0" fillId="0" fontId="26" numFmtId="0" xfId="0" applyFont="1"/>
    <xf borderId="0" fillId="0" fontId="15" numFmtId="166" xfId="0" applyFont="1" applyNumberFormat="1"/>
    <xf borderId="1" fillId="0" fontId="27" numFmtId="0" xfId="0" applyAlignment="1" applyBorder="1" applyFont="1">
      <alignment horizontal="center"/>
    </xf>
    <xf borderId="1" fillId="0" fontId="27" numFmtId="0" xfId="0" applyAlignment="1" applyBorder="1" applyFont="1">
      <alignment horizontal="center" shrinkToFit="0" wrapText="0"/>
    </xf>
    <xf borderId="1" fillId="0" fontId="27" numFmtId="0" xfId="0" applyAlignment="1" applyBorder="1" applyFont="1">
      <alignment horizontal="center" shrinkToFit="0" wrapText="1"/>
    </xf>
    <xf borderId="1" fillId="0" fontId="27" numFmtId="166" xfId="0" applyAlignment="1" applyBorder="1" applyFont="1" applyNumberFormat="1">
      <alignment horizontal="center"/>
    </xf>
    <xf borderId="1" fillId="0" fontId="28" numFmtId="0" xfId="0" applyAlignment="1" applyBorder="1" applyFont="1">
      <alignment horizontal="center" vertical="center"/>
    </xf>
    <xf borderId="1" fillId="0" fontId="28" numFmtId="0" xfId="0" applyAlignment="1" applyBorder="1" applyFont="1">
      <alignment readingOrder="0" shrinkToFit="0" vertical="center" wrapText="0"/>
    </xf>
    <xf borderId="1" fillId="0" fontId="29" numFmtId="0" xfId="0" applyAlignment="1" applyBorder="1" applyFont="1">
      <alignment readingOrder="0" shrinkToFit="0" vertical="center" wrapText="0"/>
    </xf>
    <xf borderId="1" fillId="0" fontId="28" numFmtId="0" xfId="0" applyAlignment="1" applyBorder="1" applyFont="1">
      <alignment horizontal="center" readingOrder="0" vertical="center"/>
    </xf>
    <xf borderId="1" fillId="0" fontId="28" numFmtId="166" xfId="0" applyAlignment="1" applyBorder="1" applyFont="1" applyNumberFormat="1">
      <alignment horizontal="center" vertical="center"/>
    </xf>
    <xf borderId="1" fillId="0" fontId="28" numFmtId="166" xfId="0" applyAlignment="1" applyBorder="1" applyFont="1" applyNumberFormat="1">
      <alignment horizontal="right" vertical="center"/>
    </xf>
    <xf borderId="7" fillId="0" fontId="28" numFmtId="0" xfId="0" applyAlignment="1" applyBorder="1" applyFont="1">
      <alignment readingOrder="0" shrinkToFit="0" vertical="center" wrapText="0"/>
    </xf>
    <xf borderId="1" fillId="0" fontId="28" numFmtId="166" xfId="0" applyAlignment="1" applyBorder="1" applyFont="1" applyNumberFormat="1">
      <alignment horizontal="center" readingOrder="0" vertical="center"/>
    </xf>
    <xf borderId="7" fillId="0" fontId="29" numFmtId="0" xfId="0" applyAlignment="1" applyBorder="1" applyFont="1">
      <alignment readingOrder="0" shrinkToFit="0" vertical="center" wrapText="0"/>
    </xf>
    <xf borderId="1" fillId="0" fontId="29" numFmtId="0" xfId="0" applyAlignment="1" applyBorder="1" applyFont="1">
      <alignment readingOrder="0" shrinkToFit="0" vertical="center" wrapText="0"/>
    </xf>
    <xf borderId="1" fillId="0" fontId="30" numFmtId="166" xfId="0" applyAlignment="1" applyBorder="1" applyFont="1" applyNumberFormat="1">
      <alignment readingOrder="0" vertical="center"/>
    </xf>
    <xf borderId="10" fillId="18" fontId="6" numFmtId="0" xfId="0" applyAlignment="1" applyBorder="1" applyFill="1" applyFont="1">
      <alignment horizontal="right" readingOrder="0"/>
    </xf>
    <xf borderId="1" fillId="18" fontId="6" numFmtId="166" xfId="0" applyBorder="1" applyFont="1" applyNumberFormat="1"/>
    <xf borderId="0" fillId="0" fontId="31" numFmtId="0" xfId="0" applyAlignment="1" applyFont="1">
      <alignment readingOrder="0" shrinkToFit="0" vertical="bottom" wrapText="0"/>
    </xf>
    <xf borderId="0" fillId="0" fontId="32" numFmtId="0" xfId="0" applyAlignment="1" applyFont="1">
      <alignment readingOrder="0"/>
    </xf>
    <xf borderId="0" fillId="0" fontId="33" numFmtId="0" xfId="0" applyAlignment="1" applyFont="1">
      <alignment shrinkToFit="0" wrapText="0"/>
    </xf>
    <xf borderId="0" fillId="0" fontId="33" numFmtId="0" xfId="0" applyFont="1"/>
    <xf borderId="0" fillId="0" fontId="32" numFmtId="166" xfId="0" applyAlignment="1" applyFont="1" applyNumberFormat="1">
      <alignment horizontal="center"/>
    </xf>
    <xf borderId="0" fillId="0" fontId="7" numFmtId="0" xfId="0" applyAlignment="1" applyFont="1">
      <alignment horizontal="center"/>
    </xf>
    <xf borderId="0" fillId="0" fontId="33" numFmtId="166" xfId="0" applyFont="1" applyNumberFormat="1"/>
    <xf borderId="1" fillId="0" fontId="34" numFmtId="0" xfId="0" applyAlignment="1" applyBorder="1" applyFont="1">
      <alignment horizontal="center"/>
    </xf>
    <xf borderId="1" fillId="0" fontId="34" numFmtId="0" xfId="0" applyAlignment="1" applyBorder="1" applyFont="1">
      <alignment horizontal="center" shrinkToFit="0" wrapText="0"/>
    </xf>
    <xf borderId="1" fillId="0" fontId="34" numFmtId="0" xfId="0" applyAlignment="1" applyBorder="1" applyFont="1">
      <alignment horizontal="center" shrinkToFit="0" wrapText="1"/>
    </xf>
    <xf borderId="1" fillId="0" fontId="34" numFmtId="166" xfId="0" applyAlignment="1" applyBorder="1" applyFont="1" applyNumberFormat="1">
      <alignment horizontal="center"/>
    </xf>
    <xf borderId="1" fillId="0" fontId="30" numFmtId="0" xfId="0" applyAlignment="1" applyBorder="1" applyFont="1">
      <alignment horizontal="center" vertical="center"/>
    </xf>
    <xf borderId="1" fillId="0" fontId="30" numFmtId="0" xfId="0" applyAlignment="1" applyBorder="1" applyFont="1">
      <alignment readingOrder="0" shrinkToFit="0" vertical="center" wrapText="0"/>
    </xf>
    <xf borderId="1" fillId="0" fontId="29" numFmtId="0" xfId="0" applyAlignment="1" applyBorder="1" applyFont="1">
      <alignment readingOrder="0" shrinkToFit="0" vertical="center" wrapText="1"/>
    </xf>
    <xf borderId="1" fillId="0" fontId="30" numFmtId="0" xfId="0" applyAlignment="1" applyBorder="1" applyFont="1">
      <alignment horizontal="center" readingOrder="0" vertical="center"/>
    </xf>
    <xf borderId="1" fillId="0" fontId="30" numFmtId="166" xfId="0" applyAlignment="1" applyBorder="1" applyFont="1" applyNumberFormat="1">
      <alignment horizontal="center" vertical="center"/>
    </xf>
    <xf borderId="1" fillId="0" fontId="30" numFmtId="166" xfId="0" applyAlignment="1" applyBorder="1" applyFont="1" applyNumberFormat="1">
      <alignment horizontal="right" vertical="center"/>
    </xf>
    <xf borderId="7" fillId="0" fontId="30" numFmtId="0" xfId="0" applyAlignment="1" applyBorder="1" applyFont="1">
      <alignment readingOrder="0" shrinkToFit="0" vertical="center" wrapText="0"/>
    </xf>
    <xf borderId="1" fillId="0" fontId="30" numFmtId="166" xfId="0" applyAlignment="1" applyBorder="1" applyFont="1" applyNumberFormat="1">
      <alignment horizontal="center" readingOrder="0" vertical="center"/>
    </xf>
    <xf borderId="1" fillId="0" fontId="30" numFmtId="166" xfId="0" applyAlignment="1" applyBorder="1" applyFont="1" applyNumberFormat="1">
      <alignment readingOrder="0" shrinkToFit="0" vertical="center" wrapText="1"/>
    </xf>
    <xf borderId="10" fillId="18" fontId="35" numFmtId="0" xfId="0" applyAlignment="1" applyBorder="1" applyFont="1">
      <alignment horizontal="right" readingOrder="0"/>
    </xf>
    <xf borderId="1" fillId="18" fontId="35" numFmtId="166" xfId="0" applyBorder="1" applyFont="1" applyNumberFormat="1"/>
    <xf borderId="0" fillId="0" fontId="15" numFmtId="0" xfId="0" applyAlignment="1" applyFont="1">
      <alignment readingOrder="0"/>
    </xf>
    <xf borderId="0" fillId="0" fontId="15" numFmtId="0" xfId="0" applyAlignment="1" applyFont="1">
      <alignment readingOrder="0" shrinkToFit="0" wrapText="0"/>
    </xf>
    <xf borderId="1" fillId="0" fontId="30" numFmtId="166" xfId="0" applyAlignment="1" applyBorder="1" applyFont="1" applyNumberFormat="1">
      <alignment horizontal="right" readingOrder="0" vertical="center"/>
    </xf>
    <xf borderId="0" fillId="0" fontId="15" numFmtId="166" xfId="0" applyAlignment="1" applyFont="1" applyNumberFormat="1">
      <alignment readingOrder="0"/>
    </xf>
    <xf borderId="0" fillId="19" fontId="32" numFmtId="0" xfId="0" applyAlignment="1" applyFill="1" applyFont="1">
      <alignment readingOrder="0"/>
    </xf>
    <xf borderId="0" fillId="19" fontId="33" numFmtId="0" xfId="0" applyAlignment="1" applyFont="1">
      <alignment shrinkToFit="0" wrapText="0"/>
    </xf>
    <xf borderId="0" fillId="19" fontId="33" numFmtId="0" xfId="0" applyFont="1"/>
    <xf borderId="0" fillId="19" fontId="15" numFmtId="0" xfId="0" applyFont="1"/>
    <xf borderId="0" fillId="19" fontId="15" numFmtId="166" xfId="0" applyFont="1" applyNumberFormat="1"/>
    <xf borderId="1" fillId="20" fontId="30" numFmtId="0" xfId="0" applyAlignment="1" applyBorder="1" applyFill="1" applyFont="1">
      <alignment horizontal="center" vertical="center"/>
    </xf>
    <xf borderId="1" fillId="20" fontId="29" numFmtId="0" xfId="0" applyAlignment="1" applyBorder="1" applyFont="1">
      <alignment readingOrder="0" shrinkToFit="0" vertical="center" wrapText="0"/>
    </xf>
    <xf borderId="1" fillId="20" fontId="30" numFmtId="0" xfId="0" applyAlignment="1" applyBorder="1" applyFont="1">
      <alignment readingOrder="0" shrinkToFit="0" vertical="center" wrapText="0"/>
    </xf>
    <xf borderId="1" fillId="20" fontId="30" numFmtId="0" xfId="0" applyAlignment="1" applyBorder="1" applyFont="1">
      <alignment horizontal="center" readingOrder="0" vertical="center"/>
    </xf>
    <xf borderId="1" fillId="20" fontId="30" numFmtId="166" xfId="0" applyAlignment="1" applyBorder="1" applyFont="1" applyNumberFormat="1">
      <alignment horizontal="center" vertical="center"/>
    </xf>
    <xf borderId="1" fillId="20" fontId="30" numFmtId="166" xfId="0" applyAlignment="1" applyBorder="1" applyFont="1" applyNumberFormat="1">
      <alignment horizontal="right" readingOrder="0" vertical="center"/>
    </xf>
    <xf borderId="1" fillId="20" fontId="30" numFmtId="166" xfId="0" applyAlignment="1" applyBorder="1" applyFont="1" applyNumberFormat="1">
      <alignment horizontal="right" vertical="center"/>
    </xf>
    <xf borderId="0" fillId="0" fontId="36" numFmtId="0" xfId="0" applyAlignment="1" applyFont="1">
      <alignment readingOrder="0"/>
    </xf>
    <xf borderId="0" fillId="0" fontId="13" numFmtId="0" xfId="0" applyAlignment="1" applyFont="1">
      <alignment shrinkToFit="0" wrapText="0"/>
    </xf>
    <xf borderId="0" fillId="0" fontId="13" numFmtId="166" xfId="0" applyFont="1" applyNumberFormat="1"/>
    <xf borderId="0" fillId="0" fontId="13" numFmtId="0" xfId="0" applyFont="1"/>
    <xf borderId="1" fillId="21" fontId="5" numFmtId="0" xfId="0" applyAlignment="1" applyBorder="1" applyFill="1" applyFont="1">
      <alignment horizontal="center"/>
    </xf>
    <xf borderId="1" fillId="21" fontId="5" numFmtId="0" xfId="0" applyAlignment="1" applyBorder="1" applyFont="1">
      <alignment horizontal="center" shrinkToFit="0" wrapText="0"/>
    </xf>
    <xf borderId="1" fillId="21" fontId="5" numFmtId="0" xfId="0" applyAlignment="1" applyBorder="1" applyFont="1">
      <alignment horizontal="center" shrinkToFit="0" wrapText="1"/>
    </xf>
    <xf borderId="1" fillId="21" fontId="5" numFmtId="166" xfId="0" applyAlignment="1" applyBorder="1" applyFont="1" applyNumberFormat="1">
      <alignment horizontal="center"/>
    </xf>
    <xf borderId="1" fillId="20" fontId="7" numFmtId="0" xfId="0" applyAlignment="1" applyBorder="1" applyFont="1">
      <alignment horizontal="center" vertical="center"/>
    </xf>
    <xf borderId="1" fillId="20" fontId="5" numFmtId="0" xfId="0" applyAlignment="1" applyBorder="1" applyFont="1">
      <alignment readingOrder="0" shrinkToFit="0" vertical="center" wrapText="0"/>
    </xf>
    <xf borderId="1" fillId="20" fontId="31" numFmtId="0" xfId="0" applyAlignment="1" applyBorder="1" applyFont="1">
      <alignment readingOrder="0" shrinkToFit="0" vertical="center" wrapText="1"/>
    </xf>
    <xf borderId="1" fillId="20" fontId="7" numFmtId="0" xfId="0" applyAlignment="1" applyBorder="1" applyFont="1">
      <alignment horizontal="center" readingOrder="0" vertical="center"/>
    </xf>
    <xf borderId="1" fillId="20" fontId="7" numFmtId="166" xfId="0" applyAlignment="1" applyBorder="1" applyFont="1" applyNumberFormat="1">
      <alignment horizontal="center" vertical="center"/>
    </xf>
    <xf borderId="1" fillId="20" fontId="7" numFmtId="166" xfId="0" applyAlignment="1" applyBorder="1" applyFont="1" applyNumberFormat="1">
      <alignment horizontal="center" vertical="center"/>
    </xf>
    <xf borderId="10" fillId="20" fontId="5" numFmtId="0" xfId="0" applyAlignment="1" applyBorder="1" applyFont="1">
      <alignment readingOrder="0" shrinkToFit="0" vertical="center" wrapText="0"/>
    </xf>
    <xf borderId="7" fillId="0" fontId="32" numFmtId="0" xfId="0" applyAlignment="1" applyBorder="1" applyFont="1">
      <alignment readingOrder="0" shrinkToFit="0" vertical="center" wrapText="0"/>
    </xf>
    <xf borderId="1" fillId="0" fontId="7" numFmtId="0" xfId="0" applyAlignment="1" applyBorder="1" applyFont="1">
      <alignment readingOrder="0" shrinkToFit="0" vertical="center" wrapText="0"/>
    </xf>
    <xf borderId="1" fillId="0" fontId="30" numFmtId="166" xfId="0" applyAlignment="1" applyBorder="1" applyFont="1" applyNumberFormat="1">
      <alignment horizontal="center" vertical="center"/>
    </xf>
    <xf borderId="1" fillId="0" fontId="30" numFmtId="166" xfId="0" applyAlignment="1" applyBorder="1" applyFont="1" applyNumberFormat="1">
      <alignment horizontal="left" readingOrder="0" vertical="center"/>
    </xf>
    <xf borderId="1" fillId="0" fontId="30" numFmtId="3" xfId="0" applyAlignment="1" applyBorder="1" applyFont="1" applyNumberFormat="1">
      <alignment horizontal="center" readingOrder="0" vertical="center"/>
    </xf>
    <xf borderId="1" fillId="0" fontId="30" numFmtId="166" xfId="0" applyAlignment="1" applyBorder="1" applyFont="1" applyNumberFormat="1">
      <alignment horizontal="center" readingOrder="0" vertical="center"/>
    </xf>
    <xf borderId="1" fillId="0" fontId="7" numFmtId="166" xfId="0" applyAlignment="1" applyBorder="1" applyFont="1" applyNumberFormat="1">
      <alignment horizontal="center" readingOrder="0" vertical="center"/>
    </xf>
    <xf borderId="1" fillId="0" fontId="7" numFmtId="166" xfId="0" applyAlignment="1" applyBorder="1" applyFont="1" applyNumberFormat="1">
      <alignment horizontal="center" readingOrder="0" vertical="center"/>
    </xf>
    <xf borderId="1" fillId="0" fontId="7" numFmtId="166" xfId="0" applyAlignment="1" applyBorder="1" applyFont="1" applyNumberFormat="1">
      <alignment horizontal="center" vertical="center"/>
    </xf>
    <xf borderId="0" fillId="0" fontId="26" numFmtId="0" xfId="0" applyAlignment="1" applyFont="1">
      <alignment readingOrder="0"/>
    </xf>
    <xf borderId="1" fillId="0" fontId="7" numFmtId="0" xfId="0" applyAlignment="1" applyBorder="1" applyFont="1">
      <alignment horizontal="center" readingOrder="0" shrinkToFit="0" vertical="center" wrapText="0"/>
    </xf>
    <xf borderId="1" fillId="0" fontId="30" numFmtId="166" xfId="0" applyAlignment="1" applyBorder="1" applyFont="1" applyNumberFormat="1">
      <alignment horizontal="center" readingOrder="0" shrinkToFit="0" vertical="center" wrapText="0"/>
    </xf>
    <xf borderId="1" fillId="6" fontId="7" numFmtId="0" xfId="0" applyAlignment="1" applyBorder="1" applyFont="1">
      <alignment readingOrder="0" shrinkToFit="0" vertical="center" wrapText="0"/>
    </xf>
    <xf borderId="1" fillId="6" fontId="7" numFmtId="0" xfId="0" applyAlignment="1" applyBorder="1" applyFont="1">
      <alignment horizontal="center" readingOrder="0" vertical="center"/>
    </xf>
    <xf borderId="1" fillId="6" fontId="7" numFmtId="166" xfId="0" applyAlignment="1" applyBorder="1" applyFont="1" applyNumberFormat="1">
      <alignment horizontal="center" readingOrder="0" vertical="center"/>
    </xf>
    <xf borderId="1" fillId="6" fontId="7" numFmtId="166" xfId="0" applyAlignment="1" applyBorder="1" applyFont="1" applyNumberFormat="1">
      <alignment horizontal="center" readingOrder="0" vertical="center"/>
    </xf>
    <xf borderId="1" fillId="6" fontId="7" numFmtId="166" xfId="0" applyAlignment="1" applyBorder="1" applyFont="1" applyNumberFormat="1">
      <alignment horizontal="center" vertical="center"/>
    </xf>
    <xf borderId="0" fillId="6" fontId="26" numFmtId="0" xfId="0" applyFont="1"/>
    <xf borderId="10" fillId="20" fontId="17" numFmtId="166" xfId="0" applyAlignment="1" applyBorder="1" applyFont="1" applyNumberFormat="1">
      <alignment horizontal="center" readingOrder="0"/>
    </xf>
    <xf borderId="1" fillId="20" fontId="27" numFmtId="166" xfId="0" applyAlignment="1" applyBorder="1" applyFont="1" applyNumberFormat="1">
      <alignment horizontal="center"/>
    </xf>
    <xf borderId="1" fillId="0" fontId="7" numFmtId="166" xfId="0" applyAlignment="1" applyBorder="1" applyFont="1" applyNumberFormat="1">
      <alignment readingOrder="0" shrinkToFit="0" vertical="center" wrapText="1"/>
    </xf>
    <xf borderId="1" fillId="0" fontId="32" numFmtId="0" xfId="0" applyAlignment="1" applyBorder="1" applyFont="1">
      <alignment readingOrder="0" shrinkToFit="0" vertical="center" wrapText="0"/>
    </xf>
    <xf borderId="1" fillId="0" fontId="31" numFmtId="0" xfId="0" applyAlignment="1" applyBorder="1" applyFont="1">
      <alignment readingOrder="0" shrinkToFit="0" vertical="center" wrapText="1"/>
    </xf>
    <xf borderId="7" fillId="0" fontId="17" numFmtId="0" xfId="0" applyAlignment="1" applyBorder="1" applyFont="1">
      <alignment readingOrder="0" shrinkToFit="0" wrapText="0"/>
    </xf>
    <xf borderId="1" fillId="0" fontId="13" numFmtId="166" xfId="0" applyAlignment="1" applyBorder="1" applyFont="1" applyNumberFormat="1">
      <alignment readingOrder="0"/>
    </xf>
    <xf borderId="1" fillId="0" fontId="13" numFmtId="0" xfId="0" applyAlignment="1" applyBorder="1" applyFont="1">
      <alignment horizontal="center" readingOrder="0"/>
    </xf>
    <xf borderId="1" fillId="0" fontId="13" numFmtId="166" xfId="0" applyAlignment="1" applyBorder="1" applyFont="1" applyNumberFormat="1">
      <alignment horizontal="center" readingOrder="0"/>
    </xf>
    <xf borderId="1" fillId="0" fontId="13" numFmtId="166" xfId="0" applyAlignment="1" applyBorder="1" applyFont="1" applyNumberFormat="1">
      <alignment horizontal="center"/>
    </xf>
    <xf borderId="1" fillId="0" fontId="17" numFmtId="0" xfId="0" applyAlignment="1" applyBorder="1" applyFont="1">
      <alignment readingOrder="0" shrinkToFit="0" wrapText="0"/>
    </xf>
    <xf borderId="1" fillId="20" fontId="13" numFmtId="166" xfId="0" applyBorder="1" applyFont="1" applyNumberFormat="1"/>
    <xf borderId="1" fillId="20" fontId="13" numFmtId="0" xfId="0" applyAlignment="1" applyBorder="1" applyFont="1">
      <alignment horizontal="center"/>
    </xf>
    <xf borderId="1" fillId="20" fontId="13" numFmtId="166" xfId="0" applyAlignment="1" applyBorder="1" applyFont="1" applyNumberFormat="1">
      <alignment horizontal="center"/>
    </xf>
    <xf borderId="1" fillId="0" fontId="7" numFmtId="166" xfId="0" applyAlignment="1" applyBorder="1" applyFont="1" applyNumberFormat="1">
      <alignment horizontal="center" vertical="center"/>
    </xf>
    <xf borderId="1" fillId="20" fontId="13" numFmtId="0" xfId="0" applyBorder="1" applyFont="1"/>
    <xf borderId="1" fillId="20" fontId="13" numFmtId="0" xfId="0" applyAlignment="1" applyBorder="1" applyFont="1">
      <alignment shrinkToFit="0" wrapText="0"/>
    </xf>
    <xf borderId="1" fillId="20" fontId="17" numFmtId="166" xfId="0" applyAlignment="1" applyBorder="1" applyFont="1" applyNumberFormat="1">
      <alignment horizontal="center" readingOrder="0"/>
    </xf>
    <xf borderId="1" fillId="20" fontId="17" numFmtId="166" xfId="0" applyAlignment="1" applyBorder="1" applyFont="1" applyNumberFormat="1">
      <alignment horizontal="center"/>
    </xf>
    <xf borderId="0" fillId="0" fontId="6" numFmtId="0" xfId="0" applyAlignment="1" applyFont="1">
      <alignment readingOrder="0"/>
    </xf>
    <xf borderId="1" fillId="0" fontId="15" numFmtId="0" xfId="0" applyBorder="1" applyFont="1"/>
    <xf borderId="1" fillId="0" fontId="15" numFmtId="0" xfId="0" applyAlignment="1" applyBorder="1" applyFont="1">
      <alignment shrinkToFit="0" wrapText="0"/>
    </xf>
    <xf borderId="1" fillId="0" fontId="15" numFmtId="166" xfId="0" applyBorder="1" applyFont="1" applyNumberFormat="1"/>
    <xf borderId="1" fillId="22" fontId="6" numFmtId="166" xfId="0" applyAlignment="1" applyBorder="1" applyFill="1" applyFont="1" applyNumberFormat="1">
      <alignment horizontal="center" readingOrder="0"/>
    </xf>
    <xf borderId="1" fillId="22" fontId="6" numFmtId="166" xfId="0" applyAlignment="1" applyBorder="1" applyFont="1" applyNumberFormat="1">
      <alignment horizontal="center"/>
    </xf>
    <xf borderId="0" fillId="0" fontId="6" numFmtId="0" xfId="0" applyAlignment="1" applyFont="1">
      <alignment readingOrder="0" shrinkToFit="0" wrapText="0"/>
    </xf>
    <xf borderId="0" fillId="0" fontId="17" numFmtId="0" xfId="0" applyAlignment="1" applyFont="1">
      <alignment horizontal="center"/>
    </xf>
    <xf borderId="13" fillId="0" fontId="17" numFmtId="0" xfId="0" applyAlignment="1" applyBorder="1" applyFont="1">
      <alignment horizontal="center"/>
    </xf>
    <xf borderId="0" fillId="0" fontId="17" numFmtId="0" xfId="0" applyAlignment="1" applyFont="1">
      <alignment horizontal="center" shrinkToFit="0" wrapText="0"/>
    </xf>
    <xf borderId="0" fillId="0" fontId="17" numFmtId="166" xfId="0" applyAlignment="1" applyFont="1" applyNumberFormat="1">
      <alignment horizontal="center"/>
    </xf>
    <xf borderId="0" fillId="0" fontId="37" numFmtId="0" xfId="0" applyAlignment="1" applyFont="1">
      <alignment horizontal="center"/>
    </xf>
    <xf borderId="2" fillId="0" fontId="17" numFmtId="0" xfId="0" applyAlignment="1" applyBorder="1" applyFont="1">
      <alignment horizontal="center"/>
    </xf>
    <xf borderId="13" fillId="0" fontId="17" numFmtId="0" xfId="0" applyAlignment="1" applyBorder="1" applyFont="1">
      <alignment horizontal="center" shrinkToFit="0" wrapText="0"/>
    </xf>
    <xf borderId="13" fillId="0" fontId="17" numFmtId="166" xfId="0" applyAlignment="1" applyBorder="1" applyFont="1" applyNumberFormat="1">
      <alignment horizontal="center"/>
    </xf>
    <xf borderId="13" fillId="0" fontId="37" numFmtId="0" xfId="0" applyAlignment="1" applyBorder="1" applyFont="1">
      <alignment horizontal="center"/>
    </xf>
    <xf borderId="14" fillId="0" fontId="17" numFmtId="0" xfId="0" applyAlignment="1" applyBorder="1" applyFont="1">
      <alignment horizontal="center"/>
    </xf>
    <xf borderId="0" fillId="0" fontId="1" numFmtId="0" xfId="0" applyAlignment="1" applyFont="1">
      <alignment horizontal="center" readingOrder="0" shrinkToFit="0" vertical="center" wrapText="1"/>
    </xf>
    <xf borderId="0" fillId="0" fontId="1" numFmtId="167" xfId="0" applyAlignment="1" applyFont="1" applyNumberFormat="1">
      <alignment readingOrder="0" shrinkToFit="0" vertical="center" wrapText="1"/>
    </xf>
    <xf borderId="0" fillId="0" fontId="1" numFmtId="168" xfId="0" applyAlignment="1" applyFont="1" applyNumberFormat="1">
      <alignment readingOrder="0" shrinkToFit="0" vertical="center" wrapText="1"/>
    </xf>
    <xf borderId="0" fillId="0" fontId="38" numFmtId="0" xfId="0" applyAlignment="1" applyFont="1">
      <alignment readingOrder="0" shrinkToFit="0" vertical="center" wrapText="1"/>
    </xf>
    <xf borderId="0" fillId="0" fontId="4" numFmtId="0" xfId="0" applyAlignment="1" applyFont="1">
      <alignment readingOrder="0" shrinkToFit="0" vertical="center" wrapText="1"/>
    </xf>
    <xf borderId="0" fillId="0" fontId="39" numFmtId="0" xfId="0" applyAlignment="1" applyFont="1">
      <alignment readingOrder="0" shrinkToFit="0" vertical="center" wrapText="1"/>
    </xf>
    <xf borderId="0" fillId="20" fontId="1" numFmtId="0" xfId="0" applyAlignment="1" applyFont="1">
      <alignment horizontal="center" readingOrder="0" shrinkToFit="0" vertical="center" wrapText="1"/>
    </xf>
    <xf borderId="0" fillId="20" fontId="1" numFmtId="167" xfId="0" applyAlignment="1" applyFont="1" applyNumberFormat="1">
      <alignment readingOrder="0" shrinkToFit="0" vertical="center" wrapText="1"/>
    </xf>
    <xf borderId="0" fillId="20" fontId="1" numFmtId="168" xfId="0" applyAlignment="1" applyFont="1" applyNumberFormat="1">
      <alignment shrinkToFit="0" vertical="center" wrapText="1"/>
    </xf>
    <xf borderId="0" fillId="20" fontId="1" numFmtId="0" xfId="0" applyAlignment="1" applyFont="1">
      <alignment shrinkToFit="0" vertical="center" wrapText="1"/>
    </xf>
    <xf borderId="0" fillId="20" fontId="1" numFmtId="0" xfId="0" applyAlignment="1" applyFont="1">
      <alignment readingOrder="0" shrinkToFit="0" vertical="center" wrapText="1"/>
    </xf>
    <xf borderId="0" fillId="20" fontId="40" numFmtId="0" xfId="0" applyAlignment="1" applyFont="1">
      <alignment shrinkToFit="0" vertical="center" wrapText="1"/>
    </xf>
    <xf borderId="0" fillId="23" fontId="1" numFmtId="0" xfId="0" applyAlignment="1" applyFill="1" applyFont="1">
      <alignment horizontal="center" readingOrder="0" shrinkToFit="0" vertical="center" wrapText="1"/>
    </xf>
    <xf borderId="0" fillId="0" fontId="40" numFmtId="0" xfId="0" applyAlignment="1" applyFont="1">
      <alignment readingOrder="0" shrinkToFit="0" vertical="center" wrapText="1"/>
    </xf>
    <xf borderId="0" fillId="21" fontId="1" numFmtId="0" xfId="0" applyAlignment="1" applyFont="1">
      <alignment readingOrder="0" shrinkToFit="0" vertical="center" wrapText="1"/>
    </xf>
    <xf borderId="0" fillId="0" fontId="41" numFmtId="0" xfId="0" applyAlignment="1" applyFont="1">
      <alignment readingOrder="0" shrinkToFit="0" vertical="center" wrapText="1"/>
    </xf>
    <xf borderId="0" fillId="6" fontId="42" numFmtId="0" xfId="0" applyAlignment="1" applyFont="1">
      <alignment horizontal="left" readingOrder="0" shrinkToFit="0" vertical="center" wrapText="1"/>
    </xf>
    <xf borderId="0" fillId="6" fontId="43" numFmtId="0" xfId="0" applyAlignment="1" applyFont="1">
      <alignment horizontal="left" readingOrder="0" shrinkToFit="0" vertical="center" wrapText="1"/>
    </xf>
    <xf borderId="0" fillId="0" fontId="39" numFmtId="0" xfId="0" applyAlignment="1" applyFont="1">
      <alignment shrinkToFit="0" vertical="center" wrapText="1"/>
    </xf>
    <xf borderId="0" fillId="24" fontId="40" numFmtId="0" xfId="0" applyAlignment="1" applyFill="1" applyFont="1">
      <alignment readingOrder="0" shrinkToFit="0" vertical="center" wrapText="1"/>
    </xf>
    <xf borderId="0" fillId="6" fontId="44" numFmtId="0" xfId="0" applyAlignment="1" applyFont="1">
      <alignment horizontal="left" readingOrder="0" shrinkToFit="0" vertical="center" wrapText="1"/>
    </xf>
    <xf borderId="0" fillId="20" fontId="1" numFmtId="168" xfId="0" applyAlignment="1" applyFont="1" applyNumberFormat="1">
      <alignment readingOrder="0" shrinkToFit="0" vertical="center" wrapText="1"/>
    </xf>
    <xf borderId="0" fillId="12" fontId="1" numFmtId="0" xfId="0" applyAlignment="1" applyFont="1">
      <alignment readingOrder="0" shrinkToFit="0" vertical="center" wrapText="1"/>
    </xf>
    <xf borderId="0" fillId="0" fontId="1" numFmtId="168" xfId="0" applyAlignment="1" applyFont="1" applyNumberFormat="1">
      <alignment shrinkToFit="0" vertical="center" wrapText="1"/>
    </xf>
    <xf borderId="0" fillId="12" fontId="40" numFmtId="0" xfId="0" applyAlignment="1" applyFont="1">
      <alignment readingOrder="0" shrinkToFit="0" vertical="center" wrapText="1"/>
    </xf>
    <xf borderId="0" fillId="0" fontId="1" numFmtId="0" xfId="0" applyAlignment="1" applyFont="1">
      <alignment horizontal="center" shrinkToFit="0" vertical="center" wrapText="1"/>
    </xf>
    <xf borderId="0" fillId="0" fontId="1" numFmtId="167" xfId="0" applyAlignment="1" applyFont="1" applyNumberFormat="1">
      <alignment horizontal="center" shrinkToFit="0" vertical="center" wrapText="1"/>
    </xf>
    <xf borderId="0" fillId="0" fontId="1" numFmtId="167" xfId="0" applyAlignment="1" applyFont="1" applyNumberFormat="1">
      <alignment shrinkToFit="0" vertical="center" wrapText="1"/>
    </xf>
    <xf borderId="0" fillId="0" fontId="40" numFmtId="0" xfId="0" applyAlignment="1" applyFont="1">
      <alignment shrinkToFit="0" vertical="center" wrapText="1"/>
    </xf>
    <xf borderId="0" fillId="0" fontId="1" numFmtId="0" xfId="0" applyAlignment="1" applyFont="1">
      <alignment horizontal="left" readingOrder="0" shrinkToFit="0" vertical="center" wrapText="1"/>
    </xf>
    <xf borderId="0" fillId="25" fontId="45" numFmtId="0" xfId="0" applyAlignment="1" applyFill="1" applyFont="1">
      <alignment horizontal="left" readingOrder="0" vertical="center"/>
    </xf>
    <xf borderId="0" fillId="24" fontId="45" numFmtId="0" xfId="0" applyAlignment="1" applyFont="1">
      <alignment horizontal="left" readingOrder="0" vertical="center"/>
    </xf>
    <xf borderId="0" fillId="24" fontId="45" numFmtId="0" xfId="0" applyAlignment="1" applyFont="1">
      <alignment horizontal="center" readingOrder="0" vertical="center"/>
    </xf>
    <xf borderId="0" fillId="0" fontId="45" numFmtId="0" xfId="0" applyAlignment="1" applyFont="1">
      <alignment horizontal="center" readingOrder="0" vertical="center"/>
    </xf>
    <xf borderId="0" fillId="0" fontId="1" numFmtId="0" xfId="0" applyAlignment="1" applyFont="1">
      <alignment horizontal="center"/>
    </xf>
    <xf borderId="10" fillId="0" fontId="4" numFmtId="0" xfId="0" applyAlignment="1" applyBorder="1" applyFont="1">
      <alignment horizontal="center" readingOrder="0" vertical="center"/>
    </xf>
    <xf borderId="0" fillId="0" fontId="4" numFmtId="0" xfId="0" applyAlignment="1" applyFont="1">
      <alignment horizontal="center" readingOrder="0" vertical="center"/>
    </xf>
    <xf borderId="10" fillId="0" fontId="4" numFmtId="0" xfId="0" applyAlignment="1" applyBorder="1" applyFont="1">
      <alignment horizontal="center" readingOrder="0" shrinkToFit="0" vertical="center" wrapText="1"/>
    </xf>
    <xf borderId="1" fillId="19" fontId="4" numFmtId="0" xfId="0" applyAlignment="1" applyBorder="1" applyFont="1">
      <alignment horizontal="center" readingOrder="0" shrinkToFit="0" vertical="center" wrapText="1"/>
    </xf>
    <xf borderId="1" fillId="21" fontId="4" numFmtId="0" xfId="0" applyAlignment="1" applyBorder="1" applyFont="1">
      <alignment horizontal="center" readingOrder="0" shrinkToFit="0" vertical="center" wrapText="1"/>
    </xf>
    <xf borderId="1" fillId="26" fontId="4" numFmtId="0" xfId="0" applyAlignment="1" applyBorder="1" applyFill="1" applyFont="1">
      <alignment horizontal="center" readingOrder="0" shrinkToFit="0" vertical="center" wrapText="1"/>
    </xf>
    <xf borderId="0" fillId="0" fontId="1" numFmtId="0" xfId="0" applyAlignment="1" applyFont="1">
      <alignment horizontal="center" shrinkToFit="0" wrapText="1"/>
    </xf>
    <xf borderId="0" fillId="0" fontId="4" numFmtId="0" xfId="0" applyAlignment="1" applyFont="1">
      <alignment horizontal="center" readingOrder="0" shrinkToFit="0" vertical="center" wrapText="1"/>
    </xf>
    <xf borderId="1" fillId="2" fontId="4" numFmtId="0" xfId="0" applyAlignment="1" applyBorder="1" applyFont="1">
      <alignment horizontal="center" readingOrder="0" shrinkToFit="0" vertical="center" wrapText="1"/>
    </xf>
    <xf borderId="1" fillId="5" fontId="4" numFmtId="0" xfId="0" applyAlignment="1" applyBorder="1" applyFont="1">
      <alignment horizontal="center" readingOrder="0" shrinkToFit="0" vertical="center" wrapText="1"/>
    </xf>
    <xf borderId="1" fillId="0" fontId="4" numFmtId="0" xfId="0" applyAlignment="1" applyBorder="1" applyFont="1">
      <alignment horizontal="center" readingOrder="0" vertical="center"/>
    </xf>
    <xf borderId="1" fillId="0" fontId="1" numFmtId="169" xfId="0" applyAlignment="1" applyBorder="1" applyFont="1" applyNumberFormat="1">
      <alignment readingOrder="0" vertical="center"/>
    </xf>
    <xf borderId="1" fillId="0" fontId="1" numFmtId="0" xfId="0" applyAlignment="1" applyBorder="1" applyFont="1">
      <alignment readingOrder="0" vertical="center"/>
    </xf>
    <xf borderId="1" fillId="0" fontId="1" numFmtId="0" xfId="0" applyAlignment="1" applyBorder="1" applyFont="1">
      <alignment horizontal="center" readingOrder="0" vertical="center"/>
    </xf>
    <xf borderId="1" fillId="19" fontId="1" numFmtId="0" xfId="0" applyAlignment="1" applyBorder="1" applyFont="1">
      <alignment readingOrder="0" vertical="center"/>
    </xf>
    <xf borderId="0" fillId="0" fontId="1" numFmtId="0" xfId="0" applyAlignment="1" applyFont="1">
      <alignment horizontal="center" readingOrder="0" vertical="center"/>
    </xf>
    <xf borderId="1" fillId="0" fontId="1" numFmtId="169" xfId="0" applyAlignment="1" applyBorder="1" applyFont="1" applyNumberFormat="1">
      <alignment vertical="center"/>
    </xf>
    <xf borderId="1" fillId="0" fontId="1" numFmtId="0" xfId="0" applyAlignment="1" applyBorder="1" applyFont="1">
      <alignment horizontal="center" vertical="center"/>
    </xf>
    <xf borderId="10" fillId="4" fontId="1" numFmtId="0" xfId="0" applyAlignment="1" applyBorder="1" applyFont="1">
      <alignment horizontal="center" readingOrder="0" vertical="center"/>
    </xf>
    <xf borderId="10" fillId="21" fontId="1" numFmtId="0" xfId="0" applyAlignment="1" applyBorder="1" applyFont="1">
      <alignment horizontal="center" readingOrder="0" vertical="center"/>
    </xf>
    <xf borderId="1" fillId="26" fontId="1" numFmtId="0" xfId="0" applyAlignment="1" applyBorder="1" applyFont="1">
      <alignment horizontal="center" readingOrder="0" vertical="center"/>
    </xf>
    <xf borderId="1" fillId="27" fontId="1" numFmtId="0" xfId="0" applyAlignment="1" applyBorder="1" applyFill="1" applyFont="1">
      <alignment horizontal="center" readingOrder="0" vertical="center"/>
    </xf>
    <xf borderId="1" fillId="26" fontId="1" numFmtId="0" xfId="0" applyAlignment="1" applyBorder="1" applyFont="1">
      <alignment horizontal="center" readingOrder="0" shrinkToFit="0" vertical="center" wrapText="1"/>
    </xf>
    <xf borderId="0" fillId="0" fontId="1" numFmtId="0" xfId="0" applyAlignment="1" applyFont="1">
      <alignment readingOrder="0" vertical="center"/>
    </xf>
    <xf borderId="0" fillId="0" fontId="1" numFmtId="169" xfId="0" applyAlignment="1" applyFont="1" applyNumberFormat="1">
      <alignment readingOrder="0" vertical="center"/>
    </xf>
    <xf borderId="0" fillId="0" fontId="1" numFmtId="0" xfId="0" applyAlignment="1" applyFont="1">
      <alignment horizontal="center" vertical="center"/>
    </xf>
    <xf borderId="0" fillId="0" fontId="1" numFmtId="169" xfId="0" applyFont="1" applyNumberFormat="1"/>
    <xf borderId="0" fillId="0" fontId="1" numFmtId="0" xfId="0" applyAlignment="1" applyFont="1">
      <alignment horizontal="center" readingOrder="0"/>
    </xf>
    <xf borderId="1" fillId="19" fontId="1" numFmtId="0" xfId="0" applyAlignment="1" applyBorder="1" applyFont="1">
      <alignment readingOrder="0" shrinkToFit="0" vertical="center" wrapText="1"/>
    </xf>
    <xf borderId="1" fillId="5" fontId="1" numFmtId="0" xfId="0" applyAlignment="1" applyBorder="1" applyFont="1">
      <alignment horizontal="center" readingOrder="0" shrinkToFit="0" vertical="center" wrapText="1"/>
    </xf>
    <xf borderId="11" fillId="0" fontId="1" numFmtId="0" xfId="0" applyAlignment="1" applyBorder="1" applyFont="1">
      <alignment readingOrder="0" vertical="center"/>
    </xf>
    <xf borderId="2" fillId="0" fontId="1" numFmtId="0" xfId="0" applyAlignment="1" applyBorder="1" applyFont="1">
      <alignment vertical="center"/>
    </xf>
    <xf borderId="12" fillId="0" fontId="1" numFmtId="0" xfId="0" applyAlignment="1" applyBorder="1" applyFont="1">
      <alignment vertical="center"/>
    </xf>
    <xf borderId="13" fillId="0" fontId="1" numFmtId="0" xfId="0" applyAlignment="1" applyBorder="1" applyFont="1">
      <alignment readingOrder="0" vertical="center"/>
    </xf>
    <xf borderId="13" fillId="0" fontId="1" numFmtId="0" xfId="0" applyAlignment="1" applyBorder="1" applyFont="1">
      <alignment vertical="center"/>
    </xf>
    <xf borderId="13" fillId="0" fontId="1" numFmtId="0" xfId="0" applyAlignment="1" applyBorder="1" applyFont="1">
      <alignment horizontal="center" vertical="center"/>
    </xf>
    <xf borderId="14" fillId="0" fontId="1" numFmtId="0" xfId="0" applyAlignment="1" applyBorder="1" applyFont="1">
      <alignment vertical="center"/>
    </xf>
    <xf borderId="13" fillId="0" fontId="1" numFmtId="0" xfId="0" applyAlignment="1" applyBorder="1" applyFont="1">
      <alignment horizontal="center" readingOrder="0" vertical="center"/>
    </xf>
    <xf borderId="0" fillId="5" fontId="1" numFmtId="0" xfId="0" applyAlignment="1" applyFont="1">
      <alignment vertical="center"/>
    </xf>
    <xf borderId="2" fillId="28" fontId="1" numFmtId="0" xfId="0" applyAlignment="1" applyBorder="1" applyFill="1" applyFont="1">
      <alignment vertical="center"/>
    </xf>
    <xf borderId="0" fillId="0" fontId="45" numFmtId="0" xfId="0" applyAlignment="1" applyFont="1">
      <alignment horizontal="left" readingOrder="0" vertical="center"/>
    </xf>
    <xf borderId="0" fillId="0" fontId="1" numFmtId="169" xfId="0" applyAlignment="1" applyFont="1" applyNumberFormat="1">
      <alignment vertical="center"/>
    </xf>
    <xf borderId="0" fillId="0" fontId="1" numFmtId="0" xfId="0" applyAlignment="1" applyFont="1">
      <alignment horizontal="left"/>
    </xf>
    <xf borderId="10" fillId="0" fontId="4" numFmtId="0" xfId="0" applyAlignment="1" applyBorder="1" applyFont="1">
      <alignment horizontal="right" readingOrder="0" vertical="center"/>
    </xf>
    <xf borderId="0" fillId="0" fontId="4" numFmtId="0" xfId="0" applyAlignment="1" applyFont="1">
      <alignment horizontal="left" readingOrder="0" vertical="center"/>
    </xf>
    <xf borderId="10" fillId="4" fontId="1" numFmtId="0" xfId="0" applyAlignment="1" applyBorder="1" applyFont="1">
      <alignment readingOrder="0" vertical="center"/>
    </xf>
    <xf borderId="0" fillId="0" fontId="1" numFmtId="0" xfId="0" applyAlignment="1" applyFont="1">
      <alignment horizontal="left" readingOrder="0" vertical="center"/>
    </xf>
    <xf borderId="0" fillId="0" fontId="46" numFmtId="0" xfId="0" applyAlignment="1" applyFont="1">
      <alignment horizontal="center" readingOrder="0" vertical="center"/>
    </xf>
    <xf borderId="10" fillId="19" fontId="1" numFmtId="0" xfId="0" applyAlignment="1" applyBorder="1" applyFont="1">
      <alignment readingOrder="0" vertical="center"/>
    </xf>
    <xf borderId="0" fillId="0" fontId="47" numFmtId="0" xfId="0" applyAlignment="1" applyFont="1">
      <alignment horizontal="center" readingOrder="0" vertical="center"/>
    </xf>
    <xf borderId="1" fillId="0" fontId="48" numFmtId="0" xfId="0" applyAlignment="1" applyBorder="1" applyFont="1">
      <alignment horizontal="center" readingOrder="0" vertical="center"/>
    </xf>
    <xf borderId="0" fillId="0" fontId="49" numFmtId="0" xfId="0" applyAlignment="1" applyFont="1">
      <alignment horizontal="center" readingOrder="0" shrinkToFit="0" vertical="center" wrapText="1"/>
    </xf>
    <xf borderId="10" fillId="19" fontId="1" numFmtId="0" xfId="0" applyAlignment="1" applyBorder="1" applyFont="1">
      <alignment readingOrder="0" shrinkToFit="0" vertical="center" wrapText="1"/>
    </xf>
    <xf borderId="0" fillId="0" fontId="1" numFmtId="0" xfId="0" applyAlignment="1" applyFont="1">
      <alignment horizontal="left" vertical="center"/>
    </xf>
    <xf borderId="1" fillId="0" fontId="1" numFmtId="169" xfId="0" applyAlignment="1" applyBorder="1" applyFont="1" applyNumberFormat="1">
      <alignment horizontal="center" readingOrder="0" vertical="center"/>
    </xf>
    <xf borderId="1" fillId="0" fontId="4" numFmtId="169" xfId="0" applyAlignment="1" applyBorder="1" applyFont="1" applyNumberFormat="1">
      <alignment horizontal="center" readingOrder="0" vertical="center"/>
    </xf>
    <xf borderId="10" fillId="19" fontId="4" numFmtId="0" xfId="0" applyAlignment="1" applyBorder="1" applyFont="1">
      <alignment horizontal="center" readingOrder="0" shrinkToFit="0" vertical="center" wrapText="1"/>
    </xf>
    <xf borderId="1" fillId="0" fontId="4" numFmtId="0" xfId="0" applyAlignment="1" applyBorder="1" applyFont="1">
      <alignment horizontal="left" readingOrder="0" vertical="center"/>
    </xf>
    <xf borderId="1" fillId="0" fontId="1" numFmtId="0" xfId="0" applyAlignment="1" applyBorder="1" applyFont="1">
      <alignment horizontal="left" readingOrder="0" vertical="center"/>
    </xf>
    <xf borderId="0" fillId="0" fontId="50" numFmtId="0" xfId="0" applyAlignment="1" applyFont="1">
      <alignment horizontal="center" readingOrder="0" vertical="center"/>
    </xf>
    <xf borderId="7" fillId="24" fontId="51" numFmtId="0" xfId="0" applyAlignment="1" applyBorder="1" applyFont="1">
      <alignment horizontal="center" readingOrder="0" vertical="center"/>
    </xf>
    <xf borderId="10" fillId="24" fontId="51" numFmtId="0" xfId="0" applyAlignment="1" applyBorder="1" applyFont="1">
      <alignment horizontal="center" readingOrder="0" vertical="center"/>
    </xf>
    <xf borderId="1" fillId="29" fontId="4" numFmtId="0" xfId="0" applyAlignment="1" applyBorder="1" applyFill="1" applyFont="1">
      <alignment horizontal="center" readingOrder="0" vertical="center"/>
    </xf>
    <xf borderId="1" fillId="0" fontId="4" numFmtId="0" xfId="0" applyAlignment="1" applyBorder="1" applyFont="1">
      <alignment readingOrder="0" shrinkToFit="0" wrapText="1"/>
    </xf>
    <xf borderId="10" fillId="19" fontId="1" numFmtId="0" xfId="0" applyAlignment="1" applyBorder="1" applyFont="1">
      <alignment horizontal="center" readingOrder="0" vertical="center"/>
    </xf>
    <xf borderId="1" fillId="19" fontId="1" numFmtId="0" xfId="0" applyAlignment="1" applyBorder="1" applyFont="1">
      <alignment horizontal="center" readingOrder="0" shrinkToFit="0" vertical="center" wrapText="1"/>
    </xf>
    <xf borderId="1" fillId="19" fontId="4" numFmtId="0" xfId="0" applyAlignment="1" applyBorder="1" applyFont="1">
      <alignment horizontal="center" readingOrder="0" vertical="center"/>
    </xf>
    <xf borderId="10" fillId="30" fontId="40" numFmtId="0" xfId="0" applyAlignment="1" applyBorder="1" applyFill="1" applyFont="1">
      <alignment horizontal="center" readingOrder="0" shrinkToFit="0" vertical="center" wrapText="1"/>
    </xf>
    <xf borderId="3" fillId="30" fontId="1" numFmtId="0" xfId="0" applyAlignment="1" applyBorder="1" applyFont="1">
      <alignment horizontal="center" readingOrder="0" vertical="center"/>
    </xf>
    <xf borderId="10" fillId="30" fontId="1" numFmtId="0" xfId="0" applyAlignment="1" applyBorder="1" applyFont="1">
      <alignment horizontal="center" readingOrder="0" shrinkToFit="0" vertical="center" wrapText="1"/>
    </xf>
    <xf borderId="1" fillId="30" fontId="1" numFmtId="0" xfId="0" applyAlignment="1" applyBorder="1" applyFont="1">
      <alignment horizontal="center" readingOrder="0" shrinkToFit="0" vertical="center" wrapText="1"/>
    </xf>
    <xf borderId="1" fillId="30" fontId="4" numFmtId="0" xfId="0" applyAlignment="1" applyBorder="1" applyFont="1">
      <alignment horizontal="center" readingOrder="0" vertical="center"/>
    </xf>
    <xf borderId="1" fillId="26" fontId="4" numFmtId="0" xfId="0" applyAlignment="1" applyBorder="1" applyFont="1">
      <alignment horizontal="center" readingOrder="0" vertical="center"/>
    </xf>
    <xf borderId="1" fillId="4" fontId="4" numFmtId="0" xfId="0" applyAlignment="1" applyBorder="1" applyFont="1">
      <alignment horizontal="center" readingOrder="0" vertical="center"/>
    </xf>
    <xf borderId="0" fillId="0" fontId="6" numFmtId="0" xfId="0" applyAlignment="1" applyFont="1">
      <alignment horizontal="center" readingOrder="0"/>
    </xf>
    <xf borderId="0" fillId="31" fontId="45" numFmtId="0" xfId="0" applyAlignment="1" applyFill="1" applyFont="1">
      <alignment horizontal="center" readingOrder="0" shrinkToFit="0" vertical="center" wrapText="1"/>
    </xf>
    <xf borderId="2" fillId="0" fontId="8" numFmtId="0" xfId="0" applyBorder="1" applyFont="1"/>
    <xf borderId="2" fillId="31" fontId="45" numFmtId="0" xfId="0" applyAlignment="1" applyBorder="1" applyFont="1">
      <alignment horizontal="center" readingOrder="0" shrinkToFit="0" vertical="center" wrapText="1"/>
    </xf>
    <xf borderId="0" fillId="22" fontId="45" numFmtId="0" xfId="0" applyAlignment="1" applyFont="1">
      <alignment horizontal="center" readingOrder="0" shrinkToFit="0" vertical="center" wrapText="1"/>
    </xf>
    <xf borderId="18" fillId="32" fontId="52" numFmtId="0" xfId="0" applyAlignment="1" applyBorder="1" applyFill="1" applyFont="1">
      <alignment readingOrder="0" shrinkToFit="0" vertical="center" wrapText="1"/>
    </xf>
    <xf borderId="5" fillId="33" fontId="1" numFmtId="0" xfId="0" applyAlignment="1" applyBorder="1" applyFill="1" applyFont="1">
      <alignment horizontal="center" shrinkToFit="0" vertical="center" wrapText="1"/>
    </xf>
    <xf borderId="5" fillId="0" fontId="8" numFmtId="0" xfId="0" applyBorder="1" applyFont="1"/>
    <xf borderId="5" fillId="32" fontId="1" numFmtId="0" xfId="0" applyAlignment="1" applyBorder="1" applyFont="1">
      <alignment horizontal="center" shrinkToFit="0" vertical="center" wrapText="1"/>
    </xf>
    <xf borderId="6" fillId="32" fontId="1" numFmtId="0" xfId="0" applyAlignment="1" applyBorder="1" applyFont="1">
      <alignment horizontal="center" shrinkToFit="0" vertical="center" wrapText="1"/>
    </xf>
    <xf borderId="5" fillId="22" fontId="1" numFmtId="0" xfId="0" applyAlignment="1" applyBorder="1" applyFont="1">
      <alignment horizontal="center" shrinkToFit="0" vertical="center" wrapText="1"/>
    </xf>
    <xf borderId="11" fillId="0" fontId="1" numFmtId="0" xfId="0" applyAlignment="1" applyBorder="1" applyFont="1">
      <alignment readingOrder="0" shrinkToFit="0" vertical="center" wrapText="1"/>
    </xf>
    <xf borderId="11" fillId="34" fontId="1" numFmtId="170" xfId="0" applyAlignment="1" applyBorder="1" applyFill="1" applyFont="1" applyNumberFormat="1">
      <alignment horizontal="center" readingOrder="0" shrinkToFit="0" vertical="center" wrapText="1"/>
    </xf>
    <xf borderId="2" fillId="0" fontId="1" numFmtId="0" xfId="0" applyAlignment="1" applyBorder="1" applyFont="1">
      <alignment horizontal="center" shrinkToFit="0" vertical="center" wrapText="1"/>
    </xf>
    <xf borderId="0" fillId="22" fontId="1" numFmtId="0" xfId="0" applyAlignment="1" applyFont="1">
      <alignment horizontal="center" shrinkToFit="0" vertical="center" wrapText="1"/>
    </xf>
    <xf borderId="0" fillId="34" fontId="1" numFmtId="170" xfId="0" applyAlignment="1" applyFont="1" applyNumberFormat="1">
      <alignment horizontal="center" readingOrder="0" shrinkToFit="0" vertical="center" wrapText="1"/>
    </xf>
    <xf borderId="11" fillId="0" fontId="53" numFmtId="0" xfId="0" applyAlignment="1" applyBorder="1" applyFont="1">
      <alignment readingOrder="0" shrinkToFit="0" vertical="center" wrapText="1"/>
    </xf>
    <xf borderId="11" fillId="0" fontId="1" numFmtId="0" xfId="0" applyAlignment="1" applyBorder="1" applyFont="1">
      <alignment horizontal="center" shrinkToFit="0" vertical="center" wrapText="1"/>
    </xf>
    <xf borderId="0" fillId="25" fontId="45" numFmtId="0" xfId="0" applyAlignment="1" applyFont="1">
      <alignment horizontal="center" readingOrder="0" shrinkToFit="0" vertical="center" wrapText="1"/>
    </xf>
    <xf borderId="0" fillId="34" fontId="1" numFmtId="0" xfId="0" applyAlignment="1" applyFont="1">
      <alignment horizontal="center" shrinkToFit="0" vertical="center" wrapText="1"/>
    </xf>
    <xf borderId="0" fillId="34" fontId="1" numFmtId="0" xfId="0" applyAlignment="1" applyFont="1">
      <alignment horizontal="center" readingOrder="0" shrinkToFit="0" vertical="center" wrapText="1"/>
    </xf>
    <xf borderId="11" fillId="0" fontId="54" numFmtId="0" xfId="0" applyAlignment="1" applyBorder="1" applyFont="1">
      <alignment readingOrder="0" shrinkToFit="0" wrapText="1"/>
    </xf>
    <xf borderId="11" fillId="0" fontId="1" numFmtId="0" xfId="0" applyAlignment="1" applyBorder="1" applyFont="1">
      <alignment shrinkToFit="0" wrapText="1"/>
    </xf>
    <xf borderId="2" fillId="0" fontId="1" numFmtId="0" xfId="0" applyAlignment="1" applyBorder="1" applyFont="1">
      <alignment shrinkToFit="0" wrapText="1"/>
    </xf>
    <xf borderId="0" fillId="22" fontId="1" numFmtId="0" xfId="0" applyAlignment="1" applyFont="1">
      <alignment shrinkToFit="0" wrapText="1"/>
    </xf>
    <xf borderId="2" fillId="34" fontId="1" numFmtId="0" xfId="0" applyAlignment="1" applyBorder="1" applyFont="1">
      <alignment horizontal="center" readingOrder="0" shrinkToFit="0" vertical="center" wrapText="1"/>
    </xf>
    <xf borderId="12" fillId="0" fontId="1" numFmtId="0" xfId="0" applyAlignment="1" applyBorder="1" applyFont="1">
      <alignment readingOrder="0" shrinkToFit="0" vertical="center" wrapText="1"/>
    </xf>
    <xf borderId="12" fillId="0" fontId="1" numFmtId="0" xfId="0" applyAlignment="1" applyBorder="1" applyFont="1">
      <alignment horizontal="center" shrinkToFit="0" vertical="center" wrapText="1"/>
    </xf>
    <xf borderId="13" fillId="0" fontId="1" numFmtId="0" xfId="0" applyAlignment="1" applyBorder="1" applyFont="1">
      <alignment horizontal="center" shrinkToFit="0" vertical="center" wrapText="1"/>
    </xf>
    <xf borderId="14" fillId="0" fontId="1" numFmtId="0" xfId="0" applyAlignment="1" applyBorder="1" applyFont="1">
      <alignment horizontal="center" shrinkToFit="0" vertical="center" wrapText="1"/>
    </xf>
    <xf borderId="13" fillId="34" fontId="1" numFmtId="0" xfId="0" applyAlignment="1" applyBorder="1" applyFont="1">
      <alignment horizontal="center" readingOrder="0" shrinkToFit="0" vertical="center" wrapText="1"/>
    </xf>
    <xf borderId="13" fillId="22" fontId="1" numFmtId="0" xfId="0" applyAlignment="1" applyBorder="1" applyFont="1">
      <alignment horizontal="center" shrinkToFit="0" vertical="center" wrapText="1"/>
    </xf>
    <xf borderId="0" fillId="0" fontId="55" numFmtId="0" xfId="0" applyAlignment="1" applyFont="1">
      <alignment vertical="center"/>
    </xf>
    <xf borderId="0" fillId="0" fontId="55" numFmtId="0" xfId="0" applyAlignment="1" applyFont="1">
      <alignment readingOrder="0" shrinkToFit="0" vertical="center" wrapText="1"/>
    </xf>
    <xf borderId="18" fillId="20" fontId="55" numFmtId="0" xfId="0" applyAlignment="1" applyBorder="1" applyFont="1">
      <alignment shrinkToFit="0" vertical="center" wrapText="1"/>
    </xf>
    <xf borderId="5" fillId="32" fontId="55" numFmtId="0" xfId="0" applyAlignment="1" applyBorder="1" applyFont="1">
      <alignment shrinkToFit="0" vertical="center" wrapText="1"/>
    </xf>
    <xf borderId="18" fillId="32" fontId="55" numFmtId="0" xfId="0" applyAlignment="1" applyBorder="1" applyFont="1">
      <alignment shrinkToFit="0" vertical="center" wrapText="1"/>
    </xf>
    <xf borderId="6" fillId="32" fontId="55" numFmtId="0" xfId="0" applyAlignment="1" applyBorder="1" applyFont="1">
      <alignment shrinkToFit="0" vertical="center" wrapText="1"/>
    </xf>
    <xf borderId="5" fillId="22" fontId="55" numFmtId="0" xfId="0" applyAlignment="1" applyBorder="1" applyFont="1">
      <alignment shrinkToFit="0" vertical="center" wrapText="1"/>
    </xf>
    <xf borderId="0" fillId="0" fontId="4" numFmtId="0" xfId="0" applyAlignment="1" applyFont="1">
      <alignment horizontal="center" readingOrder="0"/>
    </xf>
    <xf borderId="11" fillId="0" fontId="1" numFmtId="0" xfId="0" applyAlignment="1" applyBorder="1" applyFont="1">
      <alignment readingOrder="0" shrinkToFit="0" wrapText="1"/>
    </xf>
    <xf borderId="11" fillId="0" fontId="1" numFmtId="0" xfId="0" applyAlignment="1" applyBorder="1" applyFont="1">
      <alignment readingOrder="0"/>
    </xf>
    <xf borderId="11" fillId="0" fontId="1" numFmtId="0" xfId="0" applyBorder="1" applyFont="1"/>
    <xf borderId="2" fillId="0" fontId="1" numFmtId="0" xfId="0" applyBorder="1" applyFont="1"/>
    <xf borderId="0" fillId="22" fontId="1" numFmtId="0" xfId="0" applyFont="1"/>
    <xf borderId="12" fillId="0" fontId="1" numFmtId="0" xfId="0" applyAlignment="1" applyBorder="1" applyFont="1">
      <alignment readingOrder="0"/>
    </xf>
    <xf borderId="12" fillId="0" fontId="1" numFmtId="0" xfId="0" applyBorder="1" applyFont="1"/>
    <xf borderId="13" fillId="0" fontId="1" numFmtId="0" xfId="0" applyBorder="1" applyFont="1"/>
    <xf borderId="13" fillId="25" fontId="45" numFmtId="0" xfId="0" applyAlignment="1" applyBorder="1" applyFont="1">
      <alignment horizontal="center" readingOrder="0" shrinkToFit="0" vertical="center" wrapText="1"/>
    </xf>
    <xf borderId="14" fillId="0" fontId="1" numFmtId="0" xfId="0" applyBorder="1" applyFont="1"/>
    <xf borderId="13" fillId="22" fontId="1" numFmtId="0" xfId="0" applyBorder="1" applyFont="1"/>
    <xf borderId="0" fillId="0" fontId="56" numFmtId="0" xfId="0" applyAlignment="1" applyFont="1">
      <alignment vertical="center"/>
    </xf>
    <xf borderId="0" fillId="32" fontId="52" numFmtId="0" xfId="0" applyAlignment="1" applyFont="1">
      <alignment readingOrder="0" vertical="center"/>
    </xf>
    <xf borderId="11" fillId="32" fontId="56" numFmtId="0" xfId="0" applyAlignment="1" applyBorder="1" applyFont="1">
      <alignment vertical="center"/>
    </xf>
    <xf borderId="0" fillId="32" fontId="56" numFmtId="0" xfId="0" applyAlignment="1" applyFont="1">
      <alignment vertical="center"/>
    </xf>
    <xf borderId="0" fillId="5" fontId="56" numFmtId="0" xfId="0" applyAlignment="1" applyFont="1">
      <alignment vertical="center"/>
    </xf>
    <xf borderId="0" fillId="22" fontId="56" numFmtId="0" xfId="0" applyAlignment="1" applyFont="1">
      <alignment vertical="center"/>
    </xf>
    <xf borderId="2" fillId="32" fontId="56" numFmtId="0" xfId="0" applyAlignment="1" applyBorder="1" applyFont="1">
      <alignment vertical="center"/>
    </xf>
    <xf borderId="0" fillId="34" fontId="1" numFmtId="170" xfId="0" applyAlignment="1" applyFont="1" applyNumberFormat="1">
      <alignment horizontal="center" readingOrder="0" vertical="center"/>
    </xf>
    <xf borderId="18" fillId="32" fontId="52" numFmtId="0" xfId="0" applyAlignment="1" applyBorder="1" applyFont="1">
      <alignment readingOrder="0" vertical="center"/>
    </xf>
    <xf borderId="18" fillId="32" fontId="56" numFmtId="0" xfId="0" applyAlignment="1" applyBorder="1" applyFont="1">
      <alignment vertical="center"/>
    </xf>
    <xf borderId="5" fillId="32" fontId="56" numFmtId="0" xfId="0" applyAlignment="1" applyBorder="1" applyFont="1">
      <alignment vertical="center"/>
    </xf>
    <xf borderId="5" fillId="35" fontId="56" numFmtId="0" xfId="0" applyAlignment="1" applyBorder="1" applyFill="1" applyFont="1">
      <alignment horizontal="center" readingOrder="0" vertical="center"/>
    </xf>
    <xf borderId="6" fillId="32" fontId="56" numFmtId="0" xfId="0" applyAlignment="1" applyBorder="1" applyFont="1">
      <alignment vertical="center"/>
    </xf>
    <xf borderId="5" fillId="22" fontId="56" numFmtId="0" xfId="0" applyAlignment="1" applyBorder="1" applyFont="1">
      <alignment vertical="center"/>
    </xf>
    <xf borderId="5" fillId="36" fontId="56" numFmtId="0" xfId="0" applyAlignment="1" applyBorder="1" applyFill="1" applyFont="1">
      <alignment vertical="center"/>
    </xf>
    <xf borderId="11" fillId="0" fontId="1" numFmtId="0" xfId="0" applyAlignment="1" applyBorder="1" applyFont="1">
      <alignment readingOrder="0"/>
    </xf>
    <xf borderId="12" fillId="0" fontId="1" numFmtId="0" xfId="0" applyAlignment="1" applyBorder="1" applyFont="1">
      <alignment readingOrder="0"/>
    </xf>
    <xf borderId="5" fillId="37" fontId="56" numFmtId="0" xfId="0" applyAlignment="1" applyBorder="1" applyFill="1" applyFont="1">
      <alignment vertical="center"/>
    </xf>
    <xf borderId="18" fillId="31" fontId="57" numFmtId="0" xfId="0" applyAlignment="1" applyBorder="1" applyFont="1">
      <alignment readingOrder="0" vertical="center"/>
    </xf>
    <xf borderId="18" fillId="31" fontId="58" numFmtId="0" xfId="0" applyAlignment="1" applyBorder="1" applyFont="1">
      <alignment vertical="center"/>
    </xf>
    <xf borderId="5" fillId="31" fontId="58" numFmtId="0" xfId="0" applyAlignment="1" applyBorder="1" applyFont="1">
      <alignment vertical="center"/>
    </xf>
    <xf borderId="6" fillId="12" fontId="59" numFmtId="0" xfId="0" applyAlignment="1" applyBorder="1" applyFont="1">
      <alignment horizontal="center" readingOrder="0" vertical="center"/>
    </xf>
    <xf borderId="6" fillId="31" fontId="58" numFmtId="0" xfId="0" applyAlignment="1" applyBorder="1" applyFont="1">
      <alignment vertical="center"/>
    </xf>
    <xf borderId="5" fillId="22" fontId="59" numFmtId="170" xfId="0" applyAlignment="1" applyBorder="1" applyFont="1" applyNumberFormat="1">
      <alignment readingOrder="0" vertical="center"/>
    </xf>
    <xf borderId="11" fillId="34" fontId="1" numFmtId="0" xfId="0" applyBorder="1" applyFont="1"/>
    <xf borderId="5" fillId="33" fontId="52" numFmtId="0" xfId="0" applyAlignment="1" applyBorder="1" applyFont="1">
      <alignment horizontal="center" readingOrder="0" vertical="center"/>
    </xf>
    <xf borderId="5" fillId="32" fontId="56" numFmtId="0" xfId="0" applyAlignment="1" applyBorder="1" applyFont="1">
      <alignment horizontal="center" vertical="center"/>
    </xf>
    <xf borderId="18" fillId="32" fontId="56" numFmtId="0" xfId="0" applyAlignment="1" applyBorder="1" applyFont="1">
      <alignment horizontal="center" vertical="center"/>
    </xf>
    <xf borderId="6" fillId="32" fontId="56" numFmtId="0" xfId="0" applyAlignment="1" applyBorder="1" applyFont="1">
      <alignment horizontal="center" vertical="center"/>
    </xf>
    <xf borderId="0" fillId="34" fontId="1" numFmtId="0" xfId="0" applyFont="1"/>
    <xf borderId="5" fillId="20" fontId="52" numFmtId="0" xfId="0" applyAlignment="1" applyBorder="1" applyFont="1">
      <alignment horizontal="center" readingOrder="0" vertical="center"/>
    </xf>
    <xf borderId="5" fillId="5" fontId="52" numFmtId="0" xfId="0" applyAlignment="1" applyBorder="1" applyFont="1">
      <alignment horizontal="center" readingOrder="0" vertical="center"/>
    </xf>
    <xf borderId="0" fillId="0" fontId="1" numFmtId="0" xfId="0" applyFont="1"/>
    <xf borderId="19" fillId="0" fontId="60" numFmtId="0" xfId="0" applyAlignment="1" applyBorder="1" applyFont="1">
      <alignment readingOrder="0" vertical="top"/>
    </xf>
    <xf borderId="20" fillId="0" fontId="15" numFmtId="0" xfId="0" applyAlignment="1" applyBorder="1" applyFont="1">
      <alignment shrinkToFit="0" vertical="top" wrapText="1"/>
    </xf>
    <xf borderId="21" fillId="0" fontId="15" numFmtId="0" xfId="0" applyAlignment="1" applyBorder="1" applyFont="1">
      <alignment shrinkToFit="0" vertical="top" wrapText="1"/>
    </xf>
    <xf borderId="22" fillId="0" fontId="15" numFmtId="0" xfId="0" applyAlignment="1" applyBorder="1" applyFont="1">
      <alignment shrinkToFit="0" vertical="top" wrapText="1"/>
    </xf>
    <xf borderId="0" fillId="0" fontId="1" numFmtId="0" xfId="0" applyAlignment="1" applyFont="1">
      <alignment vertical="top"/>
    </xf>
    <xf borderId="23" fillId="0" fontId="15" numFmtId="0" xfId="0" applyAlignment="1" applyBorder="1" applyFont="1">
      <alignment vertical="top"/>
    </xf>
    <xf borderId="24" fillId="0" fontId="15" numFmtId="0" xfId="0" applyAlignment="1" applyBorder="1" applyFont="1">
      <alignment shrinkToFit="0" vertical="top" wrapText="1"/>
    </xf>
    <xf borderId="25" fillId="0" fontId="15" numFmtId="0" xfId="0" applyAlignment="1" applyBorder="1" applyFont="1">
      <alignment shrinkToFit="0" vertical="top" wrapText="1"/>
    </xf>
    <xf borderId="26" fillId="0" fontId="15" numFmtId="0" xfId="0" applyAlignment="1" applyBorder="1" applyFont="1">
      <alignment shrinkToFit="0" vertical="top" wrapText="1"/>
    </xf>
    <xf borderId="27" fillId="0" fontId="15" numFmtId="0" xfId="0" applyAlignment="1" applyBorder="1" applyFont="1">
      <alignment vertical="top"/>
    </xf>
    <xf borderId="28" fillId="0" fontId="15" numFmtId="0" xfId="0" applyAlignment="1" applyBorder="1" applyFont="1">
      <alignment shrinkToFit="0" vertical="top" wrapText="1"/>
    </xf>
    <xf borderId="29" fillId="0" fontId="15" numFmtId="0" xfId="0" applyAlignment="1" applyBorder="1" applyFont="1">
      <alignment shrinkToFit="0" vertical="top" wrapText="1"/>
    </xf>
    <xf borderId="30" fillId="0" fontId="15" numFmtId="0" xfId="0" applyAlignment="1" applyBorder="1" applyFont="1">
      <alignment shrinkToFit="0" vertical="top" wrapText="1"/>
    </xf>
    <xf borderId="1" fillId="0" fontId="6" numFmtId="0" xfId="0" applyAlignment="1" applyBorder="1" applyFont="1">
      <alignment horizontal="center" vertical="top"/>
    </xf>
    <xf borderId="1" fillId="0" fontId="6" numFmtId="0" xfId="0" applyAlignment="1" applyBorder="1" applyFont="1">
      <alignment horizontal="center" readingOrder="0" shrinkToFit="0" vertical="top" wrapText="1"/>
    </xf>
    <xf borderId="0" fillId="0" fontId="1" numFmtId="0" xfId="0" applyAlignment="1" applyFont="1">
      <alignment readingOrder="0" vertical="top"/>
    </xf>
    <xf borderId="7" fillId="0" fontId="15" numFmtId="0" xfId="0" applyAlignment="1" applyBorder="1" applyFont="1">
      <alignment vertical="top"/>
    </xf>
    <xf borderId="1" fillId="0" fontId="6" numFmtId="0" xfId="0" applyAlignment="1" applyBorder="1" applyFont="1">
      <alignment readingOrder="0" shrinkToFit="0" vertical="top" wrapText="1"/>
    </xf>
    <xf borderId="1" fillId="0" fontId="15" numFmtId="0" xfId="0" applyAlignment="1" applyBorder="1" applyFont="1">
      <alignment readingOrder="0" shrinkToFit="0" vertical="top" wrapText="1"/>
    </xf>
    <xf borderId="1" fillId="0" fontId="15" numFmtId="0" xfId="0" applyAlignment="1" applyBorder="1" applyFont="1">
      <alignment shrinkToFit="0" vertical="top" wrapText="1"/>
    </xf>
    <xf borderId="7" fillId="0" fontId="15" numFmtId="0" xfId="0" applyAlignment="1" applyBorder="1" applyFont="1">
      <alignment shrinkToFit="0" vertical="top" wrapText="1"/>
    </xf>
    <xf borderId="0" fillId="0" fontId="15" numFmtId="0" xfId="0" applyAlignment="1" applyFont="1">
      <alignment vertical="top"/>
    </xf>
    <xf borderId="0" fillId="0" fontId="15" numFmtId="0" xfId="0" applyAlignment="1" applyFont="1">
      <alignment shrinkToFit="0" vertical="top" wrapText="1"/>
    </xf>
    <xf borderId="0" fillId="3" fontId="51" numFmtId="0" xfId="0" applyAlignment="1" applyFont="1">
      <alignment horizontal="left" readingOrder="0" vertical="top"/>
    </xf>
    <xf borderId="0" fillId="3" fontId="1" numFmtId="0" xfId="0" applyAlignment="1" applyFont="1">
      <alignment shrinkToFit="0" vertical="top" wrapText="1"/>
    </xf>
    <xf borderId="0" fillId="3" fontId="1" numFmtId="0" xfId="0" applyAlignment="1" applyFont="1">
      <alignment vertical="top"/>
    </xf>
    <xf borderId="0" fillId="0" fontId="1" numFmtId="0" xfId="0" applyAlignment="1" applyFont="1">
      <alignment shrinkToFit="0" vertical="top" wrapText="1"/>
    </xf>
    <xf borderId="0" fillId="0" fontId="1" numFmtId="0" xfId="0" applyAlignment="1" applyFont="1">
      <alignment readingOrder="0" shrinkToFit="0" vertical="top" wrapText="1"/>
    </xf>
    <xf borderId="0" fillId="0" fontId="61" numFmtId="0" xfId="0" applyAlignment="1" applyFont="1">
      <alignment readingOrder="0" shrinkToFit="0" vertical="top" wrapText="1"/>
    </xf>
    <xf borderId="0" fillId="0" fontId="61" numFmtId="0" xfId="0" applyAlignment="1" applyFont="1">
      <alignment shrinkToFit="0" vertical="top" wrapText="1"/>
    </xf>
    <xf borderId="0" fillId="0" fontId="62" numFmtId="0" xfId="0" applyAlignment="1" applyFont="1">
      <alignment readingOrder="0" vertical="center"/>
    </xf>
    <xf borderId="0" fillId="3" fontId="63" numFmtId="0" xfId="0" applyAlignment="1" applyFont="1">
      <alignment readingOrder="0" vertical="center"/>
    </xf>
    <xf borderId="0" fillId="3" fontId="1" numFmtId="0" xfId="0" applyAlignment="1" applyFont="1">
      <alignment shrinkToFit="0" vertical="center" wrapText="1"/>
    </xf>
    <xf borderId="0" fillId="3" fontId="1" numFmtId="0" xfId="0" applyAlignment="1" applyFont="1">
      <alignment vertical="center"/>
    </xf>
    <xf borderId="0" fillId="22" fontId="4" numFmtId="0" xfId="0" applyAlignment="1" applyFont="1">
      <alignment readingOrder="0" vertical="center"/>
    </xf>
    <xf borderId="0" fillId="22" fontId="4" numFmtId="0" xfId="0" applyAlignment="1" applyFont="1">
      <alignment vertical="center"/>
    </xf>
    <xf borderId="0" fillId="22" fontId="4" numFmtId="0" xfId="0" applyAlignment="1" applyFont="1">
      <alignment readingOrder="0" shrinkToFit="0" vertical="center" wrapText="1"/>
    </xf>
    <xf borderId="1" fillId="3" fontId="63" numFmtId="0" xfId="0" applyAlignment="1" applyBorder="1" applyFont="1">
      <alignment readingOrder="0" vertical="center"/>
    </xf>
    <xf borderId="1" fillId="3" fontId="1" numFmtId="0" xfId="0" applyAlignment="1" applyBorder="1" applyFont="1">
      <alignment shrinkToFit="0" vertical="center" wrapText="1"/>
    </xf>
    <xf borderId="1" fillId="17" fontId="64" numFmtId="0" xfId="0" applyAlignment="1" applyBorder="1" applyFont="1">
      <alignment readingOrder="0" shrinkToFit="0" vertical="center" wrapText="1"/>
    </xf>
    <xf borderId="7" fillId="21" fontId="6" numFmtId="0" xfId="0" applyAlignment="1" applyBorder="1" applyFont="1">
      <alignment readingOrder="0" shrinkToFit="0" vertical="center" wrapText="1"/>
    </xf>
    <xf borderId="10" fillId="21" fontId="6" numFmtId="0" xfId="0" applyAlignment="1" applyBorder="1" applyFont="1">
      <alignment readingOrder="0" shrinkToFit="0" vertical="center" wrapText="1"/>
    </xf>
    <xf borderId="1" fillId="0" fontId="6" numFmtId="0" xfId="0" applyAlignment="1" applyBorder="1" applyFont="1">
      <alignment shrinkToFit="0" vertical="center" wrapText="1"/>
    </xf>
    <xf borderId="1" fillId="0" fontId="15" numFmtId="0" xfId="0" applyAlignment="1" applyBorder="1" applyFont="1">
      <alignment readingOrder="0" shrinkToFit="0" vertical="center" wrapText="1"/>
    </xf>
    <xf borderId="1" fillId="38" fontId="15" numFmtId="0" xfId="0" applyAlignment="1" applyBorder="1" applyFill="1" applyFont="1">
      <alignment readingOrder="0" shrinkToFit="0" vertical="center" wrapText="1"/>
    </xf>
    <xf borderId="0" fillId="0" fontId="65" numFmtId="0" xfId="0" applyAlignment="1" applyFont="1">
      <alignment readingOrder="0" vertical="center"/>
    </xf>
    <xf borderId="1" fillId="0" fontId="6" numFmtId="0" xfId="0" applyAlignment="1" applyBorder="1" applyFont="1">
      <alignment readingOrder="0" shrinkToFit="0" vertical="center" wrapText="1"/>
    </xf>
    <xf borderId="1" fillId="0" fontId="1" numFmtId="0" xfId="0" applyAlignment="1" applyBorder="1" applyFont="1">
      <alignment readingOrder="0" shrinkToFit="0" wrapText="1"/>
    </xf>
    <xf borderId="1" fillId="0" fontId="15" numFmtId="0" xfId="0" applyAlignment="1" applyBorder="1" applyFont="1">
      <alignment readingOrder="0" shrinkToFit="0" wrapText="1"/>
    </xf>
    <xf borderId="7" fillId="34" fontId="6" numFmtId="0" xfId="0" applyAlignment="1" applyBorder="1" applyFont="1">
      <alignment readingOrder="0" shrinkToFit="0" vertical="center" wrapText="1"/>
    </xf>
    <xf borderId="10" fillId="34" fontId="6" numFmtId="0" xfId="0" applyAlignment="1" applyBorder="1" applyFont="1">
      <alignment readingOrder="0" shrinkToFit="0" vertical="center" wrapText="1"/>
    </xf>
    <xf borderId="1" fillId="0" fontId="15" numFmtId="0" xfId="0" applyAlignment="1" applyBorder="1" applyFont="1">
      <alignment shrinkToFit="0" vertical="center" wrapText="1"/>
    </xf>
    <xf borderId="1" fillId="0" fontId="1" numFmtId="0" xfId="0" applyAlignment="1" applyBorder="1" applyFont="1">
      <alignment shrinkToFit="0" vertical="center" wrapText="1"/>
    </xf>
    <xf borderId="1" fillId="0" fontId="1" numFmtId="0" xfId="0" applyAlignment="1" applyBorder="1" applyFont="1">
      <alignment vertical="center"/>
    </xf>
    <xf borderId="0" fillId="0" fontId="6" numFmtId="0" xfId="0" applyAlignment="1" applyFont="1">
      <alignment shrinkToFit="0" vertical="center" wrapText="1"/>
    </xf>
    <xf borderId="0" fillId="0" fontId="15" numFmtId="0" xfId="0" applyAlignment="1" applyFont="1">
      <alignment shrinkToFit="0" vertical="center" wrapText="1"/>
    </xf>
    <xf borderId="1" fillId="0" fontId="6" numFmtId="0" xfId="0" applyAlignment="1" applyBorder="1" applyFont="1">
      <alignment horizontal="center" readingOrder="0" shrinkToFit="0" vertical="center" wrapText="1"/>
    </xf>
    <xf borderId="1" fillId="0" fontId="6" numFmtId="0" xfId="0" applyAlignment="1" applyBorder="1" applyFont="1">
      <alignment horizontal="center" shrinkToFit="0" vertical="center" wrapText="1"/>
    </xf>
    <xf borderId="1" fillId="34" fontId="6" numFmtId="0" xfId="0" applyAlignment="1" applyBorder="1" applyFont="1">
      <alignment horizontal="center" shrinkToFit="0" vertical="center" wrapText="1"/>
    </xf>
    <xf borderId="1" fillId="34" fontId="66" numFmtId="0" xfId="0" applyAlignment="1" applyBorder="1" applyFont="1">
      <alignment horizontal="center" shrinkToFit="0" vertical="center" wrapText="1"/>
    </xf>
    <xf borderId="1" fillId="20" fontId="6" numFmtId="0" xfId="0" applyAlignment="1" applyBorder="1" applyFont="1">
      <alignment horizontal="center" shrinkToFit="0" vertical="center" wrapText="1"/>
    </xf>
    <xf borderId="1" fillId="0" fontId="15" numFmtId="171" xfId="0" applyAlignment="1" applyBorder="1" applyFont="1" applyNumberFormat="1">
      <alignment horizontal="center" readingOrder="0" shrinkToFit="0" vertical="center" wrapText="1"/>
    </xf>
    <xf borderId="1" fillId="0" fontId="15" numFmtId="0" xfId="0" applyAlignment="1" applyBorder="1" applyFont="1">
      <alignment horizontal="center" shrinkToFit="0" vertical="center" wrapText="1"/>
    </xf>
    <xf borderId="1" fillId="0" fontId="67" numFmtId="0" xfId="0" applyAlignment="1" applyBorder="1" applyFont="1">
      <alignment readingOrder="0" shrinkToFit="0" vertical="center" wrapText="1"/>
    </xf>
    <xf borderId="1" fillId="0" fontId="15" numFmtId="0" xfId="0" applyAlignment="1" applyBorder="1" applyFont="1">
      <alignment horizontal="right" shrinkToFit="0" vertical="center" wrapText="1"/>
    </xf>
    <xf borderId="1" fillId="6" fontId="43" numFmtId="0" xfId="0" applyAlignment="1" applyBorder="1" applyFont="1">
      <alignment readingOrder="0" shrinkToFit="0" vertical="center" wrapText="1"/>
    </xf>
    <xf borderId="1" fillId="0" fontId="68" numFmtId="0" xfId="0" applyAlignment="1" applyBorder="1" applyFont="1">
      <alignment readingOrder="0" shrinkToFit="0" vertical="center" wrapText="1"/>
    </xf>
    <xf borderId="1" fillId="0" fontId="69" numFmtId="0" xfId="0" applyAlignment="1" applyBorder="1" applyFont="1">
      <alignment readingOrder="0" shrinkToFit="0" vertical="center" wrapText="1"/>
    </xf>
    <xf borderId="1" fillId="0" fontId="1" numFmtId="0" xfId="0" applyAlignment="1" applyBorder="1" applyFont="1">
      <alignment readingOrder="0" shrinkToFit="0" vertical="top" wrapText="1"/>
    </xf>
    <xf borderId="1" fillId="0" fontId="70" numFmtId="0" xfId="0" applyAlignment="1" applyBorder="1" applyFont="1">
      <alignment readingOrder="0" shrinkToFit="0" vertical="top" wrapText="1"/>
    </xf>
    <xf borderId="1" fillId="0" fontId="1" numFmtId="172" xfId="0" applyAlignment="1" applyBorder="1" applyFont="1" applyNumberFormat="1">
      <alignment readingOrder="0" shrinkToFit="0" vertical="center" wrapText="1"/>
    </xf>
    <xf borderId="1" fillId="0" fontId="1" numFmtId="0" xfId="0" applyAlignment="1" applyBorder="1" applyFont="1">
      <alignment readingOrder="0" shrinkToFit="0" vertical="top" wrapText="1"/>
    </xf>
    <xf borderId="1" fillId="22" fontId="6" numFmtId="0" xfId="0" applyAlignment="1" applyBorder="1" applyFont="1">
      <alignment horizontal="center" readingOrder="0" shrinkToFit="0" vertical="center" wrapText="1"/>
    </xf>
    <xf borderId="1" fillId="22" fontId="1" numFmtId="172" xfId="0" applyAlignment="1" applyBorder="1" applyFont="1" applyNumberFormat="1">
      <alignment readingOrder="0" shrinkToFit="0" vertical="center" wrapText="1"/>
    </xf>
    <xf borderId="1" fillId="22" fontId="15" numFmtId="0" xfId="0" applyAlignment="1" applyBorder="1" applyFont="1">
      <alignment readingOrder="0" shrinkToFit="0" vertical="center" wrapText="1"/>
    </xf>
    <xf borderId="1" fillId="22" fontId="1" numFmtId="0" xfId="0" applyAlignment="1" applyBorder="1" applyFont="1">
      <alignment readingOrder="0" shrinkToFit="0" vertical="center" wrapText="1"/>
    </xf>
    <xf borderId="1" fillId="22" fontId="1" numFmtId="0" xfId="0" applyAlignment="1" applyBorder="1" applyFont="1">
      <alignment shrinkToFit="0" vertical="center" wrapText="1"/>
    </xf>
    <xf borderId="1" fillId="22" fontId="1" numFmtId="0" xfId="0" applyAlignment="1" applyBorder="1" applyFont="1">
      <alignment readingOrder="0" shrinkToFit="0" vertical="top" wrapText="1"/>
    </xf>
    <xf borderId="1" fillId="22" fontId="1" numFmtId="0" xfId="0" applyAlignment="1" applyBorder="1" applyFont="1">
      <alignment readingOrder="0" shrinkToFit="0" vertical="top" wrapText="1"/>
    </xf>
    <xf borderId="1" fillId="22" fontId="1" numFmtId="0" xfId="0" applyAlignment="1" applyBorder="1" applyFont="1">
      <alignment readingOrder="0"/>
    </xf>
    <xf borderId="0" fillId="22" fontId="1" numFmtId="0" xfId="0" applyAlignment="1" applyFont="1">
      <alignment shrinkToFit="0" vertical="center" wrapText="1"/>
    </xf>
    <xf borderId="1" fillId="0" fontId="4" numFmtId="0" xfId="0" applyAlignment="1" applyBorder="1" applyFont="1">
      <alignment horizontal="center" shrinkToFit="0" vertical="center" wrapText="1"/>
    </xf>
    <xf borderId="1" fillId="0" fontId="1" numFmtId="0" xfId="0" applyAlignment="1" applyBorder="1" applyFont="1">
      <alignment shrinkToFit="0" vertical="top" wrapText="1"/>
    </xf>
    <xf borderId="0" fillId="0" fontId="15" numFmtId="0" xfId="0" applyAlignment="1" applyFont="1">
      <alignment vertical="center"/>
    </xf>
    <xf borderId="0" fillId="29" fontId="6" numFmtId="0" xfId="0" applyAlignment="1" applyFont="1">
      <alignment horizontal="center" shrinkToFit="0" wrapText="1"/>
    </xf>
    <xf borderId="0" fillId="20" fontId="6" numFmtId="0" xfId="0" applyAlignment="1" applyFont="1">
      <alignment horizontal="center" shrinkToFit="0" wrapText="1"/>
    </xf>
    <xf borderId="0" fillId="29" fontId="6" numFmtId="0" xfId="0" applyAlignment="1" applyFont="1">
      <alignment horizontal="center" readingOrder="0" shrinkToFit="0" wrapText="1"/>
    </xf>
    <xf borderId="0" fillId="0" fontId="15" numFmtId="0" xfId="0" applyAlignment="1" applyFont="1">
      <alignment horizontal="center" vertical="center"/>
    </xf>
    <xf borderId="0" fillId="0" fontId="6" numFmtId="173" xfId="0" applyAlignment="1" applyFont="1" applyNumberFormat="1">
      <alignment horizontal="center" shrinkToFit="0" wrapText="1"/>
    </xf>
    <xf borderId="0" fillId="0" fontId="6" numFmtId="173" xfId="0" applyAlignment="1" applyFont="1" applyNumberFormat="1">
      <alignment horizontal="center" readingOrder="0"/>
    </xf>
    <xf borderId="0" fillId="0" fontId="15" numFmtId="0" xfId="0" applyAlignment="1" applyFont="1">
      <alignment horizontal="center"/>
    </xf>
    <xf borderId="0" fillId="39" fontId="6" numFmtId="0" xfId="0" applyAlignment="1" applyFill="1" applyFont="1">
      <alignment shrinkToFit="0" vertical="center" wrapText="1"/>
    </xf>
    <xf borderId="0" fillId="0" fontId="6" numFmtId="0" xfId="0" applyAlignment="1" applyFont="1">
      <alignment horizontal="center" shrinkToFit="0" vertical="center" wrapText="1"/>
    </xf>
    <xf borderId="0" fillId="0" fontId="6" numFmtId="0" xfId="0" applyAlignment="1" applyFont="1">
      <alignment horizontal="center" shrinkToFit="0" wrapText="1"/>
    </xf>
    <xf borderId="0" fillId="0" fontId="15" numFmtId="0" xfId="0" applyAlignment="1" applyFont="1">
      <alignment shrinkToFit="0" wrapText="1"/>
    </xf>
    <xf borderId="0" fillId="0" fontId="15" numFmtId="0" xfId="0" applyAlignment="1" applyFont="1">
      <alignment readingOrder="0" shrinkToFit="0" wrapText="1"/>
    </xf>
    <xf borderId="0" fillId="6" fontId="6" numFmtId="0" xfId="0" applyAlignment="1" applyFont="1">
      <alignment horizontal="center" shrinkToFit="0" wrapText="1"/>
    </xf>
    <xf borderId="0" fillId="0" fontId="6" numFmtId="0" xfId="0" applyAlignment="1" applyFont="1">
      <alignment horizontal="center" readingOrder="0" shrinkToFit="0" wrapText="1"/>
    </xf>
    <xf borderId="31" fillId="0" fontId="35" numFmtId="0" xfId="0" applyAlignment="1" applyBorder="1" applyFont="1">
      <alignment horizontal="center" shrinkToFit="0" vertical="center" wrapText="1"/>
    </xf>
    <xf borderId="31" fillId="3" fontId="15" numFmtId="0" xfId="0" applyAlignment="1" applyBorder="1" applyFont="1">
      <alignment shrinkToFit="0" vertical="top" wrapText="1"/>
    </xf>
    <xf borderId="31" fillId="0" fontId="15" numFmtId="0" xfId="0" applyAlignment="1" applyBorder="1" applyFont="1">
      <alignment shrinkToFit="0" vertical="top" wrapText="1"/>
    </xf>
    <xf borderId="31" fillId="0" fontId="71" numFmtId="0" xfId="0" applyAlignment="1" applyBorder="1" applyFont="1">
      <alignment shrinkToFit="0" vertical="top" wrapText="1"/>
    </xf>
    <xf borderId="31" fillId="3" fontId="15" numFmtId="0" xfId="0" applyAlignment="1" applyBorder="1" applyFont="1">
      <alignment vertical="top"/>
    </xf>
    <xf borderId="31" fillId="0" fontId="15" numFmtId="0" xfId="0" applyAlignment="1" applyBorder="1" applyFont="1">
      <alignment vertical="top"/>
    </xf>
    <xf borderId="31" fillId="0" fontId="15" numFmtId="0" xfId="0" applyAlignment="1" applyBorder="1" applyFont="1">
      <alignment readingOrder="0" shrinkToFit="0" vertical="top" wrapText="1"/>
    </xf>
    <xf borderId="31" fillId="0" fontId="72" numFmtId="0" xfId="0" applyAlignment="1" applyBorder="1" applyFont="1">
      <alignment readingOrder="0" shrinkToFit="0" vertical="top" wrapText="1"/>
    </xf>
    <xf borderId="0" fillId="12" fontId="6" numFmtId="0" xfId="0" applyAlignment="1" applyFont="1">
      <alignment shrinkToFit="0" vertical="center" wrapText="1"/>
    </xf>
    <xf borderId="0" fillId="3" fontId="15" numFmtId="0" xfId="0" applyFont="1"/>
    <xf borderId="0" fillId="40" fontId="35" numFmtId="0" xfId="0" applyAlignment="1" applyFill="1" applyFont="1">
      <alignment readingOrder="0" shrinkToFit="0" vertical="center" wrapText="1"/>
    </xf>
    <xf borderId="0" fillId="0" fontId="15" numFmtId="0" xfId="0" applyAlignment="1" applyFont="1">
      <alignment readingOrder="0" shrinkToFit="0" vertical="top" wrapText="1"/>
    </xf>
    <xf borderId="0" fillId="41" fontId="73" numFmtId="0" xfId="0" applyAlignment="1" applyFill="1" applyFont="1">
      <alignment readingOrder="0" shrinkToFit="0" vertical="center" wrapText="1"/>
    </xf>
    <xf borderId="0" fillId="0" fontId="15" numFmtId="0" xfId="0" applyAlignment="1" applyFont="1">
      <alignment horizontal="center" shrinkToFit="0" vertical="center" wrapText="1"/>
    </xf>
    <xf borderId="0" fillId="42" fontId="1" numFmtId="0" xfId="0" applyAlignment="1" applyFill="1" applyFont="1">
      <alignment horizontal="center" readingOrder="0"/>
    </xf>
    <xf borderId="0" fillId="43" fontId="1" numFmtId="0" xfId="0" applyAlignment="1" applyFill="1" applyFont="1">
      <alignment horizontal="center" readingOrder="0"/>
    </xf>
    <xf borderId="0" fillId="44" fontId="1" numFmtId="0" xfId="0" applyAlignment="1" applyFill="1" applyFont="1">
      <alignment horizontal="center" readingOrder="0"/>
    </xf>
    <xf borderId="7" fillId="29" fontId="55" numFmtId="0" xfId="0" applyAlignment="1" applyBorder="1" applyFont="1">
      <alignment horizontal="center" readingOrder="0" vertical="center"/>
    </xf>
    <xf borderId="7" fillId="29" fontId="1" numFmtId="0" xfId="0" applyAlignment="1" applyBorder="1" applyFont="1">
      <alignment horizontal="center" readingOrder="0" vertical="center"/>
    </xf>
    <xf borderId="7" fillId="32" fontId="1" numFmtId="0" xfId="0" applyAlignment="1" applyBorder="1" applyFont="1">
      <alignment horizontal="center" readingOrder="0" vertical="center"/>
    </xf>
    <xf borderId="10" fillId="31" fontId="64" numFmtId="0" xfId="0" applyAlignment="1" applyBorder="1" applyFont="1">
      <alignment horizontal="center" readingOrder="0"/>
    </xf>
    <xf borderId="1" fillId="31" fontId="64" numFmtId="0" xfId="0" applyAlignment="1" applyBorder="1" applyFont="1">
      <alignment horizontal="center" readingOrder="0"/>
    </xf>
    <xf borderId="1" fillId="0" fontId="55" numFmtId="0" xfId="0" applyAlignment="1" applyBorder="1" applyFont="1">
      <alignment readingOrder="0"/>
    </xf>
    <xf borderId="0" fillId="19" fontId="55" numFmtId="0" xfId="0" applyAlignment="1" applyFont="1">
      <alignment readingOrder="0"/>
    </xf>
    <xf borderId="0" fillId="4" fontId="55" numFmtId="0" xfId="0" applyAlignment="1" applyFont="1">
      <alignment readingOrder="0"/>
    </xf>
    <xf borderId="0" fillId="5" fontId="55" numFmtId="0" xfId="0" applyAlignment="1" applyFont="1">
      <alignment readingOrder="0"/>
    </xf>
    <xf borderId="0" fillId="21" fontId="55" numFmtId="0" xfId="0" applyAlignment="1" applyFont="1">
      <alignment readingOrder="0"/>
    </xf>
    <xf borderId="0" fillId="24" fontId="74" numFmtId="0" xfId="0" applyAlignment="1" applyFont="1">
      <alignment horizontal="center" readingOrder="0" shrinkToFit="0" vertical="center" wrapText="1"/>
    </xf>
    <xf borderId="0" fillId="0" fontId="75" numFmtId="0" xfId="0" applyFont="1"/>
    <xf borderId="0" fillId="0" fontId="22" numFmtId="0" xfId="0" applyAlignment="1" applyFont="1">
      <alignment readingOrder="0" shrinkToFit="0" vertical="center" wrapText="1"/>
    </xf>
    <xf borderId="0" fillId="0" fontId="13" numFmtId="0" xfId="0" applyAlignment="1" applyFont="1">
      <alignment readingOrder="0" shrinkToFit="0" vertical="center" wrapText="1"/>
    </xf>
    <xf borderId="0" fillId="19" fontId="76" numFmtId="0" xfId="0" applyAlignment="1" applyFont="1">
      <alignment readingOrder="0" shrinkToFit="0" vertical="center" wrapText="1"/>
    </xf>
    <xf borderId="0" fillId="0" fontId="76" numFmtId="0" xfId="0" applyAlignment="1" applyFont="1">
      <alignment readingOrder="0" shrinkToFit="0" vertical="center" wrapText="1"/>
    </xf>
    <xf borderId="0" fillId="0" fontId="17" numFmtId="0" xfId="0" applyAlignment="1" applyFont="1">
      <alignment readingOrder="0" shrinkToFit="0" vertical="center" wrapText="1"/>
    </xf>
    <xf borderId="0" fillId="0" fontId="22" numFmtId="0" xfId="0" applyAlignment="1" applyFont="1">
      <alignment readingOrder="0" shrinkToFit="0" vertical="center" wrapText="1"/>
    </xf>
    <xf borderId="0" fillId="2" fontId="76" numFmtId="0" xfId="0" applyAlignment="1" applyFont="1">
      <alignment readingOrder="0" shrinkToFit="0" vertical="center" wrapText="1"/>
    </xf>
    <xf borderId="0" fillId="0" fontId="77" numFmtId="0" xfId="0" applyAlignment="1" applyFont="1">
      <alignment readingOrder="0" shrinkToFit="0" vertical="center" wrapText="1"/>
    </xf>
    <xf borderId="0" fillId="0" fontId="13" numFmtId="0" xfId="0" applyAlignment="1" applyFont="1">
      <alignment horizontal="center" readingOrder="0" shrinkToFit="0" vertical="center" wrapText="1"/>
    </xf>
    <xf borderId="0" fillId="0" fontId="22" numFmtId="0" xfId="0" applyAlignment="1" applyFont="1">
      <alignment horizontal="center" readingOrder="0" shrinkToFit="0" vertical="center" wrapText="1"/>
    </xf>
    <xf borderId="0" fillId="0" fontId="75" numFmtId="0" xfId="0" applyAlignment="1" applyFont="1">
      <alignment readingOrder="0"/>
    </xf>
    <xf borderId="0" fillId="4" fontId="76" numFmtId="0" xfId="0" applyAlignment="1" applyFont="1">
      <alignment readingOrder="0" shrinkToFit="0" vertical="center" wrapText="1"/>
    </xf>
    <xf borderId="0" fillId="0" fontId="75" numFmtId="0" xfId="0" applyAlignment="1" applyFont="1">
      <alignment shrinkToFit="0" vertical="center" wrapText="1"/>
    </xf>
    <xf borderId="0" fillId="0" fontId="75" numFmtId="0" xfId="0" applyAlignment="1" applyFont="1">
      <alignment shrinkToFit="0" wrapText="1"/>
    </xf>
    <xf borderId="0" fillId="0" fontId="4" numFmtId="0" xfId="0" applyFont="1"/>
    <xf borderId="0" fillId="0" fontId="7" numFmtId="0" xfId="0" applyAlignment="1" applyFont="1">
      <alignment horizontal="left" readingOrder="0" shrinkToFit="0" vertical="center" wrapText="1"/>
    </xf>
    <xf borderId="0" fillId="0" fontId="7" numFmtId="0" xfId="0" applyAlignment="1" applyFont="1">
      <alignment horizontal="center" readingOrder="0" shrinkToFit="0" vertical="center" wrapText="1"/>
    </xf>
    <xf borderId="0" fillId="0" fontId="7" numFmtId="0" xfId="0" applyAlignment="1" applyFont="1">
      <alignment horizontal="left" readingOrder="0" shrinkToFit="0" vertical="center" wrapText="1"/>
    </xf>
    <xf borderId="0" fillId="0" fontId="7" numFmtId="0" xfId="0" applyFont="1"/>
    <xf borderId="0" fillId="0" fontId="7" numFmtId="0" xfId="0" applyAlignment="1" applyFont="1">
      <alignment readingOrder="0" shrinkToFit="0" vertical="center" wrapText="0"/>
    </xf>
    <xf borderId="0" fillId="0" fontId="7" numFmtId="49" xfId="0" applyAlignment="1" applyFont="1" applyNumberFormat="1">
      <alignment readingOrder="0" shrinkToFit="0" vertical="center" wrapText="1"/>
    </xf>
    <xf borderId="0" fillId="0" fontId="7" numFmtId="0" xfId="0" applyAlignment="1" applyFont="1">
      <alignment shrinkToFit="0" vertical="center" wrapText="0"/>
    </xf>
    <xf borderId="0" fillId="0" fontId="7" numFmtId="49" xfId="0" applyAlignment="1" applyFont="1" applyNumberFormat="1">
      <alignment shrinkToFit="0" vertical="center" wrapText="0"/>
    </xf>
    <xf borderId="0" fillId="0" fontId="7" numFmtId="171" xfId="0" applyAlignment="1" applyFont="1" applyNumberFormat="1">
      <alignment shrinkToFit="0" vertical="center" wrapText="0"/>
    </xf>
    <xf borderId="0" fillId="0" fontId="7" numFmtId="0" xfId="0" applyAlignment="1" applyFont="1">
      <alignment shrinkToFit="0" vertical="center" wrapText="0"/>
    </xf>
    <xf borderId="0" fillId="0" fontId="7" numFmtId="49" xfId="0" applyAlignment="1" applyFont="1" applyNumberFormat="1">
      <alignment readingOrder="0" shrinkToFit="0" vertical="center" wrapText="0"/>
    </xf>
    <xf borderId="0" fillId="0" fontId="7" numFmtId="0" xfId="0" applyAlignment="1" applyFont="1">
      <alignment readingOrder="0" shrinkToFit="0" vertical="center" wrapText="0"/>
    </xf>
    <xf borderId="0" fillId="0" fontId="7" numFmtId="49" xfId="0" applyAlignment="1" applyFont="1" applyNumberFormat="1">
      <alignment readingOrder="0" shrinkToFit="0" vertical="center" wrapText="0"/>
    </xf>
    <xf borderId="0" fillId="0" fontId="1" numFmtId="0" xfId="0" applyAlignment="1" applyFont="1">
      <alignment shrinkToFit="0" vertical="center" wrapText="0"/>
    </xf>
    <xf borderId="0" fillId="0" fontId="1" numFmtId="49" xfId="0" applyAlignment="1" applyFont="1" applyNumberFormat="1">
      <alignment readingOrder="0" shrinkToFit="0" vertical="center" wrapText="0"/>
    </xf>
    <xf borderId="0" fillId="0" fontId="1" numFmtId="49" xfId="0" applyAlignment="1" applyFont="1" applyNumberFormat="1">
      <alignment shrinkToFit="0" vertical="center" wrapText="0"/>
    </xf>
    <xf borderId="0" fillId="0" fontId="1" numFmtId="171" xfId="0" applyAlignment="1" applyFont="1" applyNumberFormat="1">
      <alignment shrinkToFit="0" vertical="center" wrapText="0"/>
    </xf>
    <xf borderId="0" fillId="0" fontId="1" numFmtId="0" xfId="0" applyAlignment="1" applyFont="1">
      <alignment shrinkToFit="0" vertical="center" wrapText="0"/>
    </xf>
    <xf borderId="0" fillId="29" fontId="5" numFmtId="0" xfId="0" applyAlignment="1" applyFont="1">
      <alignment horizontal="center" readingOrder="0" vertical="center"/>
    </xf>
    <xf borderId="0" fillId="29" fontId="5" numFmtId="0" xfId="0" applyAlignment="1" applyFont="1">
      <alignment horizontal="center" readingOrder="0" shrinkToFit="0" vertical="center" wrapText="1"/>
    </xf>
    <xf borderId="1" fillId="0" fontId="5" numFmtId="0" xfId="0" applyAlignment="1" applyBorder="1" applyFont="1">
      <alignment readingOrder="0" vertical="center"/>
    </xf>
    <xf borderId="1" fillId="0" fontId="7" numFmtId="0" xfId="0" applyAlignment="1" applyBorder="1" applyFont="1">
      <alignment shrinkToFit="0" vertical="center" wrapText="1"/>
    </xf>
    <xf borderId="1" fillId="0" fontId="5" numFmtId="0" xfId="0" applyAlignment="1" applyBorder="1" applyFont="1">
      <alignment shrinkToFit="0" vertical="center" wrapText="1"/>
    </xf>
    <xf borderId="1" fillId="0" fontId="7" numFmtId="0" xfId="0" applyBorder="1" applyFont="1"/>
    <xf borderId="1" fillId="4" fontId="5" numFmtId="0" xfId="0" applyAlignment="1" applyBorder="1" applyFont="1">
      <alignment readingOrder="0" vertical="center"/>
    </xf>
    <xf borderId="1" fillId="4" fontId="7" numFmtId="0" xfId="0" applyAlignment="1" applyBorder="1" applyFont="1">
      <alignment readingOrder="0" shrinkToFit="0" vertical="center" wrapText="1"/>
    </xf>
    <xf borderId="1" fillId="4" fontId="5" numFmtId="0" xfId="0" applyAlignment="1" applyBorder="1" applyFont="1">
      <alignment readingOrder="0" shrinkToFit="0" vertical="center" wrapText="1"/>
    </xf>
    <xf borderId="1" fillId="0" fontId="7" numFmtId="0" xfId="0" applyAlignment="1" applyBorder="1" applyFont="1">
      <alignment readingOrder="0"/>
    </xf>
    <xf borderId="1" fillId="5" fontId="5" numFmtId="0" xfId="0" applyAlignment="1" applyBorder="1" applyFont="1">
      <alignment readingOrder="0" vertical="center"/>
    </xf>
    <xf borderId="1" fillId="5" fontId="7" numFmtId="0" xfId="0" applyAlignment="1" applyBorder="1" applyFont="1">
      <alignment readingOrder="0" shrinkToFit="0" vertical="center" wrapText="1"/>
    </xf>
    <xf borderId="1" fillId="5" fontId="5" numFmtId="0" xfId="0" applyAlignment="1" applyBorder="1" applyFont="1">
      <alignment readingOrder="0" shrinkToFit="0" vertical="center" wrapText="1"/>
    </xf>
    <xf borderId="1" fillId="21" fontId="5" numFmtId="0" xfId="0" applyAlignment="1" applyBorder="1" applyFont="1">
      <alignment readingOrder="0" vertical="center"/>
    </xf>
    <xf borderId="7" fillId="21" fontId="5" numFmtId="0" xfId="0" applyAlignment="1" applyBorder="1" applyFont="1">
      <alignment readingOrder="0" vertical="center"/>
    </xf>
    <xf borderId="7" fillId="21" fontId="7" numFmtId="0" xfId="0" applyAlignment="1" applyBorder="1" applyFont="1">
      <alignment readingOrder="0" shrinkToFit="0" vertical="center" wrapText="1"/>
    </xf>
    <xf borderId="7" fillId="21" fontId="5" numFmtId="0" xfId="0" applyAlignment="1" applyBorder="1" applyFont="1">
      <alignment readingOrder="0" shrinkToFit="0" vertical="center" wrapText="1"/>
    </xf>
    <xf borderId="1" fillId="42" fontId="5" numFmtId="0" xfId="0" applyAlignment="1" applyBorder="1" applyFont="1">
      <alignment readingOrder="0" vertical="center"/>
    </xf>
    <xf borderId="1" fillId="42" fontId="7" numFmtId="0" xfId="0" applyAlignment="1" applyBorder="1" applyFont="1">
      <alignment readingOrder="0" vertical="center"/>
    </xf>
    <xf borderId="1" fillId="42" fontId="7" numFmtId="0" xfId="0" applyAlignment="1" applyBorder="1" applyFont="1">
      <alignment readingOrder="0" shrinkToFit="0" vertical="center" wrapText="1"/>
    </xf>
    <xf borderId="1" fillId="0" fontId="7" numFmtId="0" xfId="0" applyAlignment="1" applyBorder="1" applyFont="1">
      <alignment readingOrder="0" vertical="center"/>
    </xf>
    <xf borderId="1" fillId="0" fontId="5" numFmtId="0" xfId="0" applyAlignment="1" applyBorder="1" applyFont="1">
      <alignment readingOrder="0" shrinkToFit="0" vertical="center" wrapText="1"/>
    </xf>
    <xf borderId="7" fillId="42" fontId="7" numFmtId="0" xfId="0" applyAlignment="1" applyBorder="1" applyFont="1">
      <alignment readingOrder="0" shrinkToFit="0" vertical="center" wrapText="1"/>
    </xf>
    <xf borderId="1" fillId="42" fontId="5" numFmtId="0" xfId="0" applyAlignment="1" applyBorder="1" applyFont="1">
      <alignment readingOrder="0" shrinkToFit="0" vertical="center" wrapText="1"/>
    </xf>
    <xf borderId="1" fillId="42" fontId="7" numFmtId="0" xfId="0" applyBorder="1" applyFont="1"/>
    <xf borderId="7" fillId="42" fontId="5" numFmtId="0" xfId="0" applyAlignment="1" applyBorder="1" applyFont="1">
      <alignment readingOrder="0" shrinkToFit="0" vertical="center" wrapText="1"/>
    </xf>
    <xf borderId="1" fillId="42" fontId="5" numFmtId="0" xfId="0" applyBorder="1" applyFont="1"/>
    <xf borderId="1" fillId="42" fontId="5" numFmtId="0" xfId="0" applyAlignment="1" applyBorder="1" applyFont="1">
      <alignment readingOrder="0"/>
    </xf>
    <xf borderId="1" fillId="0" fontId="7" numFmtId="0" xfId="0" applyAlignment="1" applyBorder="1" applyFont="1">
      <alignment readingOrder="0" vertical="center"/>
    </xf>
    <xf borderId="1" fillId="42" fontId="7" numFmtId="0" xfId="0" applyAlignment="1" applyBorder="1" applyFont="1">
      <alignment readingOrder="0"/>
    </xf>
    <xf borderId="0" fillId="0" fontId="38" numFmtId="0" xfId="0" applyAlignment="1" applyFont="1">
      <alignment readingOrder="0"/>
    </xf>
    <xf borderId="0" fillId="0" fontId="4" numFmtId="0" xfId="0" applyAlignment="1" applyFont="1">
      <alignment shrinkToFit="0" vertical="center" wrapText="1"/>
    </xf>
    <xf borderId="0" fillId="0" fontId="38" numFmtId="0" xfId="0" applyFont="1"/>
    <xf borderId="0" fillId="0" fontId="4" numFmtId="0" xfId="0" applyAlignment="1" applyFont="1">
      <alignment horizontal="center"/>
    </xf>
    <xf borderId="0" fillId="0" fontId="48" numFmtId="0" xfId="0" applyAlignment="1" applyFont="1">
      <alignment horizontal="center" readingOrder="0" shrinkToFit="0" vertical="center" wrapText="1"/>
    </xf>
    <xf borderId="0" fillId="0" fontId="48" numFmtId="0" xfId="0" applyAlignment="1" applyFont="1">
      <alignment horizontal="center" readingOrder="0"/>
    </xf>
    <xf borderId="0" fillId="0" fontId="48" numFmtId="0" xfId="0" applyAlignment="1" applyFont="1">
      <alignment horizontal="center"/>
    </xf>
    <xf borderId="0" fillId="0" fontId="7" numFmtId="0" xfId="0" applyAlignment="1" applyFont="1">
      <alignment horizontal="center" shrinkToFit="0" vertical="center" wrapText="0"/>
    </xf>
    <xf borderId="0" fillId="0" fontId="7" numFmtId="49" xfId="0" applyAlignment="1" applyFont="1" applyNumberFormat="1">
      <alignment shrinkToFit="0" vertical="center" wrapText="1"/>
    </xf>
    <xf borderId="0" fillId="0" fontId="7" numFmtId="0" xfId="0" applyAlignment="1" applyFont="1">
      <alignment readingOrder="0" shrinkToFit="0" vertical="center" wrapText="1"/>
    </xf>
    <xf borderId="0" fillId="0" fontId="7" numFmtId="0" xfId="0" applyAlignment="1" applyFont="1">
      <alignment horizontal="center" readingOrder="0" shrinkToFit="0" vertical="center" wrapText="0"/>
    </xf>
    <xf borderId="0" fillId="0" fontId="78" numFmtId="0" xfId="0" applyAlignment="1" applyFont="1">
      <alignment readingOrder="0" shrinkToFit="0" vertical="center" wrapText="0"/>
    </xf>
    <xf borderId="0" fillId="0" fontId="7" numFmtId="171" xfId="0" applyAlignment="1" applyFont="1" applyNumberFormat="1">
      <alignment readingOrder="0" shrinkToFit="0" vertical="center" wrapText="0"/>
    </xf>
    <xf borderId="0" fillId="0" fontId="12" numFmtId="0" xfId="0" applyAlignment="1" applyFont="1">
      <alignment readingOrder="0" shrinkToFit="0" vertical="center" wrapText="1"/>
    </xf>
    <xf borderId="0" fillId="0" fontId="7" numFmtId="0" xfId="0" applyAlignment="1" applyFont="1">
      <alignment readingOrder="0" shrinkToFit="0" vertical="center" wrapText="1"/>
    </xf>
    <xf borderId="0" fillId="0" fontId="7" numFmtId="0" xfId="0" applyAlignment="1" applyFont="1">
      <alignment readingOrder="0" shrinkToFit="0" vertical="center" wrapText="0"/>
    </xf>
    <xf borderId="0" fillId="6" fontId="7" numFmtId="0" xfId="0" applyAlignment="1" applyFont="1">
      <alignment readingOrder="0" shrinkToFit="0" vertical="center" wrapText="1"/>
    </xf>
    <xf borderId="0" fillId="8" fontId="7" numFmtId="49" xfId="0" applyAlignment="1" applyFont="1" applyNumberFormat="1">
      <alignment shrinkToFit="0" vertical="center" wrapText="1"/>
    </xf>
    <xf borderId="0" fillId="6" fontId="7" numFmtId="49" xfId="0" applyAlignment="1" applyFont="1" applyNumberFormat="1">
      <alignment shrinkToFit="0" vertical="center" wrapText="1"/>
    </xf>
    <xf borderId="0" fillId="8" fontId="7" numFmtId="0" xfId="0" applyAlignment="1" applyFont="1">
      <alignment readingOrder="0" shrinkToFit="0" vertical="center" wrapText="1"/>
    </xf>
    <xf borderId="0" fillId="6" fontId="7" numFmtId="0" xfId="0" applyAlignment="1" applyFont="1">
      <alignment shrinkToFit="0" vertical="center" wrapText="1"/>
    </xf>
    <xf borderId="0" fillId="0" fontId="1" numFmtId="0" xfId="0" applyAlignment="1" applyFont="1">
      <alignment horizontal="center" shrinkToFit="0" vertical="center" wrapText="0"/>
    </xf>
    <xf borderId="0" fillId="6" fontId="7" numFmtId="0" xfId="0" applyAlignment="1" applyFont="1">
      <alignment readingOrder="0" shrinkToFit="0" vertical="center" wrapText="1"/>
    </xf>
    <xf borderId="0" fillId="6" fontId="7" numFmtId="0" xfId="0" applyAlignment="1" applyFont="1">
      <alignment readingOrder="0" shrinkToFit="0" vertical="center" wrapText="1"/>
    </xf>
    <xf borderId="0" fillId="6" fontId="5" numFmtId="0" xfId="0" applyAlignment="1" applyFont="1">
      <alignment readingOrder="0" vertical="center"/>
    </xf>
    <xf borderId="0" fillId="6" fontId="7" numFmtId="0" xfId="0" applyAlignment="1" applyFont="1">
      <alignment readingOrder="0" vertical="center"/>
    </xf>
    <xf borderId="0" fillId="6" fontId="79" numFmtId="0" xfId="0" applyAlignment="1" applyFont="1">
      <alignment readingOrder="0" vertical="center"/>
    </xf>
    <xf borderId="1" fillId="6" fontId="5" numFmtId="0" xfId="0" applyAlignment="1" applyBorder="1" applyFont="1">
      <alignment readingOrder="0" vertical="center"/>
    </xf>
    <xf borderId="1" fillId="6" fontId="7" numFmtId="0" xfId="0" applyAlignment="1" applyBorder="1" applyFont="1">
      <alignment readingOrder="0" vertical="center"/>
    </xf>
    <xf borderId="1" fillId="0" fontId="80" numFmtId="0" xfId="0" applyAlignment="1" applyBorder="1" applyFont="1">
      <alignment horizontal="left" readingOrder="0" vertical="center"/>
    </xf>
    <xf borderId="7" fillId="6" fontId="81" numFmtId="0" xfId="0" applyAlignment="1" applyBorder="1" applyFont="1">
      <alignment readingOrder="0" vertical="center"/>
    </xf>
    <xf borderId="1" fillId="0" fontId="82" numFmtId="0" xfId="0" applyAlignment="1" applyBorder="1" applyFont="1">
      <alignment readingOrder="0" vertical="center"/>
    </xf>
    <xf borderId="1" fillId="6" fontId="82" numFmtId="0" xfId="0" applyAlignment="1" applyBorder="1" applyFont="1">
      <alignment readingOrder="0" vertical="center"/>
    </xf>
    <xf borderId="1" fillId="6" fontId="81" numFmtId="0" xfId="0" applyAlignment="1" applyBorder="1" applyFont="1">
      <alignment readingOrder="0" vertical="center"/>
    </xf>
    <xf borderId="1" fillId="6" fontId="83" numFmtId="0" xfId="0" applyAlignment="1" applyBorder="1" applyFont="1">
      <alignment readingOrder="0" vertical="center"/>
    </xf>
    <xf borderId="8" fillId="6" fontId="81" numFmtId="0" xfId="0" applyAlignment="1" applyBorder="1" applyFont="1">
      <alignment readingOrder="0" vertical="center"/>
    </xf>
    <xf borderId="1" fillId="6" fontId="81" numFmtId="0" xfId="0" applyAlignment="1" applyBorder="1" applyFont="1">
      <alignment readingOrder="0" shrinkToFit="0" vertical="center" wrapText="1"/>
    </xf>
    <xf borderId="7" fillId="6" fontId="84" numFmtId="0" xfId="0" applyAlignment="1" applyBorder="1" applyFont="1">
      <alignment readingOrder="0" vertical="center"/>
    </xf>
    <xf borderId="1" fillId="0" fontId="81" numFmtId="0" xfId="0" applyAlignment="1" applyBorder="1" applyFont="1">
      <alignment readingOrder="0" vertical="center"/>
    </xf>
    <xf borderId="1" fillId="0" fontId="82" numFmtId="0" xfId="0" applyAlignment="1" applyBorder="1" applyFont="1">
      <alignment horizontal="left" readingOrder="0" vertical="center"/>
    </xf>
    <xf borderId="0" fillId="6" fontId="5" numFmtId="0" xfId="0" applyAlignment="1" applyFont="1">
      <alignment vertical="center"/>
    </xf>
    <xf borderId="0" fillId="6" fontId="1" numFmtId="0" xfId="0" applyAlignment="1" applyFont="1">
      <alignment vertical="center"/>
    </xf>
    <xf borderId="0" fillId="0" fontId="85" numFmtId="0" xfId="0" applyAlignment="1" applyFont="1">
      <alignment horizontal="center"/>
    </xf>
    <xf borderId="0" fillId="0" fontId="86" numFmtId="0" xfId="0" applyAlignment="1" applyFont="1">
      <alignment horizontal="center"/>
    </xf>
    <xf borderId="0" fillId="0" fontId="86" numFmtId="0" xfId="0" applyFont="1"/>
    <xf borderId="0" fillId="0" fontId="15" numFmtId="0" xfId="0" applyFont="1"/>
    <xf borderId="0" fillId="0" fontId="87" numFmtId="0" xfId="0" applyAlignment="1" applyFont="1">
      <alignment horizontal="center" shrinkToFit="0" vertical="center" wrapText="1"/>
    </xf>
    <xf borderId="0" fillId="0" fontId="87" numFmtId="0" xfId="0" applyAlignment="1" applyFont="1">
      <alignment horizontal="center" vertical="center"/>
    </xf>
    <xf borderId="0" fillId="0" fontId="21" numFmtId="0" xfId="0" applyAlignment="1" applyFont="1">
      <alignment horizontal="center" vertical="center"/>
    </xf>
    <xf borderId="1" fillId="0" fontId="5" numFmtId="0" xfId="0" applyAlignment="1" applyBorder="1" applyFont="1">
      <alignment horizontal="center" readingOrder="0"/>
    </xf>
    <xf borderId="0" fillId="0" fontId="87" numFmtId="0" xfId="0" applyAlignment="1" applyFont="1">
      <alignment horizontal="center" readingOrder="0" shrinkToFit="0" vertical="center" wrapText="1"/>
    </xf>
    <xf borderId="1" fillId="0" fontId="7" numFmtId="0" xfId="0" applyAlignment="1" applyBorder="1" applyFont="1">
      <alignment horizontal="center" readingOrder="0"/>
    </xf>
    <xf borderId="0" fillId="0" fontId="87" numFmtId="0" xfId="0" applyAlignment="1" applyFont="1">
      <alignment horizontal="center" readingOrder="0" vertical="center"/>
    </xf>
    <xf borderId="0" fillId="0" fontId="88" numFmtId="0" xfId="0" applyAlignment="1" applyFont="1">
      <alignment horizontal="center" vertical="center"/>
    </xf>
    <xf borderId="0" fillId="0" fontId="89" numFmtId="0" xfId="0" applyAlignment="1" applyFont="1">
      <alignment horizontal="center" shrinkToFit="0" vertical="center" wrapText="1"/>
    </xf>
    <xf borderId="0" fillId="0" fontId="89" numFmtId="0" xfId="0" applyAlignment="1" applyFont="1">
      <alignment horizontal="center" vertical="center"/>
    </xf>
    <xf borderId="1" fillId="0" fontId="89" numFmtId="0" xfId="0" applyAlignment="1" applyBorder="1" applyFont="1">
      <alignment horizontal="center" readingOrder="0" vertical="center"/>
    </xf>
    <xf borderId="1" fillId="0" fontId="31" numFmtId="0" xfId="0" applyAlignment="1" applyBorder="1" applyFont="1">
      <alignment horizontal="left" readingOrder="0" vertical="center"/>
    </xf>
    <xf borderId="1" fillId="0" fontId="88" numFmtId="0" xfId="0" applyAlignment="1" applyBorder="1" applyFont="1">
      <alignment horizontal="center" vertical="center"/>
    </xf>
    <xf borderId="0" fillId="6" fontId="25" numFmtId="0" xfId="0" applyAlignment="1" applyFont="1">
      <alignment readingOrder="0"/>
    </xf>
    <xf borderId="0" fillId="6" fontId="27" numFmtId="0" xfId="0" applyAlignment="1" applyFont="1">
      <alignment horizontal="center"/>
    </xf>
    <xf borderId="0" fillId="6" fontId="28" numFmtId="0" xfId="0" applyAlignment="1" applyFont="1">
      <alignment horizontal="center" vertical="center"/>
    </xf>
    <xf borderId="0" fillId="6" fontId="28" numFmtId="0" xfId="0" applyAlignment="1" applyFont="1">
      <alignment horizontal="center" readingOrder="0" vertical="center"/>
    </xf>
    <xf borderId="0" fillId="6" fontId="6" numFmtId="0" xfId="0" applyAlignment="1" applyFont="1">
      <alignment horizontal="right" readingOrder="0"/>
    </xf>
    <xf borderId="0" fillId="6" fontId="32" numFmtId="0" xfId="0" applyAlignment="1" applyFont="1">
      <alignment readingOrder="0"/>
    </xf>
    <xf borderId="0" fillId="6" fontId="33" numFmtId="0" xfId="0" applyFont="1"/>
    <xf borderId="0" fillId="6" fontId="34" numFmtId="0" xfId="0" applyAlignment="1" applyFont="1">
      <alignment horizontal="center"/>
    </xf>
    <xf borderId="0" fillId="6" fontId="30" numFmtId="0" xfId="0" applyAlignment="1" applyFont="1">
      <alignment horizontal="center" vertical="center"/>
    </xf>
    <xf borderId="0" fillId="6" fontId="30" numFmtId="0" xfId="0" applyAlignment="1" applyFont="1">
      <alignment horizontal="center" readingOrder="0" vertical="center"/>
    </xf>
    <xf borderId="0" fillId="6" fontId="35" numFmtId="0" xfId="0" applyAlignment="1" applyFont="1">
      <alignment horizontal="right" readingOrder="0"/>
    </xf>
    <xf borderId="0" fillId="6" fontId="15" numFmtId="0" xfId="0" applyAlignment="1" applyFont="1">
      <alignment readingOrder="0"/>
    </xf>
    <xf borderId="0" fillId="6" fontId="36" numFmtId="0" xfId="0" applyAlignment="1" applyFont="1">
      <alignment readingOrder="0"/>
    </xf>
    <xf borderId="0" fillId="6" fontId="5" numFmtId="0" xfId="0" applyAlignment="1" applyFont="1">
      <alignment horizontal="center"/>
    </xf>
    <xf borderId="0" fillId="6" fontId="7" numFmtId="0" xfId="0" applyAlignment="1" applyFont="1">
      <alignment horizontal="center" vertical="center"/>
    </xf>
    <xf borderId="0" fillId="6" fontId="7" numFmtId="0" xfId="0" applyAlignment="1" applyFont="1">
      <alignment horizontal="center" readingOrder="0" vertical="center"/>
    </xf>
    <xf borderId="0" fillId="6" fontId="13" numFmtId="0" xfId="0" applyFont="1"/>
    <xf borderId="0" fillId="6" fontId="6" numFmtId="0" xfId="0" applyAlignment="1" applyFont="1">
      <alignment readingOrder="0"/>
    </xf>
    <xf borderId="0" fillId="6" fontId="90" numFmtId="0" xfId="0" applyAlignment="1" applyFont="1">
      <alignment horizontal="center"/>
    </xf>
    <xf borderId="1" fillId="21" fontId="90" numFmtId="0" xfId="0" applyAlignment="1" applyBorder="1" applyFont="1">
      <alignment horizontal="center"/>
    </xf>
    <xf borderId="1" fillId="21" fontId="90" numFmtId="0" xfId="0" applyAlignment="1" applyBorder="1" applyFont="1">
      <alignment horizontal="center" shrinkToFit="0" wrapText="0"/>
    </xf>
    <xf borderId="1" fillId="21" fontId="90" numFmtId="0" xfId="0" applyAlignment="1" applyBorder="1" applyFont="1">
      <alignment horizontal="center" shrinkToFit="0" wrapText="1"/>
    </xf>
    <xf borderId="1" fillId="21" fontId="90" numFmtId="166" xfId="0" applyAlignment="1" applyBorder="1" applyFont="1" applyNumberFormat="1">
      <alignment horizontal="center"/>
    </xf>
    <xf borderId="0" fillId="6" fontId="91" numFmtId="0" xfId="0" applyAlignment="1" applyFont="1">
      <alignment horizontal="center" vertical="center"/>
    </xf>
    <xf borderId="1" fillId="20" fontId="91" numFmtId="0" xfId="0" applyAlignment="1" applyBorder="1" applyFont="1">
      <alignment horizontal="center" vertical="center"/>
    </xf>
    <xf borderId="1" fillId="20" fontId="90" numFmtId="0" xfId="0" applyAlignment="1" applyBorder="1" applyFont="1">
      <alignment readingOrder="0" shrinkToFit="0" vertical="center" wrapText="0"/>
    </xf>
    <xf borderId="1" fillId="20" fontId="92" numFmtId="0" xfId="0" applyAlignment="1" applyBorder="1" applyFont="1">
      <alignment readingOrder="0" shrinkToFit="0" vertical="center" wrapText="1"/>
    </xf>
    <xf borderId="1" fillId="20" fontId="91" numFmtId="0" xfId="0" applyAlignment="1" applyBorder="1" applyFont="1">
      <alignment horizontal="center" readingOrder="0" vertical="center"/>
    </xf>
    <xf borderId="1" fillId="20" fontId="91" numFmtId="166" xfId="0" applyAlignment="1" applyBorder="1" applyFont="1" applyNumberFormat="1">
      <alignment horizontal="center" vertical="center"/>
    </xf>
    <xf borderId="1" fillId="20" fontId="91" numFmtId="166" xfId="0" applyAlignment="1" applyBorder="1" applyFont="1" applyNumberFormat="1">
      <alignment horizontal="center" vertical="center"/>
    </xf>
    <xf borderId="0" fillId="6" fontId="91" numFmtId="0" xfId="0" applyAlignment="1" applyFont="1">
      <alignment horizontal="center" readingOrder="0" vertical="center"/>
    </xf>
    <xf borderId="1" fillId="0" fontId="91" numFmtId="0" xfId="0" applyAlignment="1" applyBorder="1" applyFont="1">
      <alignment horizontal="center" readingOrder="0" vertical="center"/>
    </xf>
    <xf borderId="7" fillId="0" fontId="93" numFmtId="0" xfId="0" applyAlignment="1" applyBorder="1" applyFont="1">
      <alignment readingOrder="0" shrinkToFit="0" vertical="center" wrapText="0"/>
    </xf>
    <xf borderId="1" fillId="0" fontId="91" numFmtId="0" xfId="0" applyAlignment="1" applyBorder="1" applyFont="1">
      <alignment readingOrder="0" shrinkToFit="0" vertical="center" wrapText="0"/>
    </xf>
    <xf borderId="1" fillId="0" fontId="94" numFmtId="0" xfId="0" applyAlignment="1" applyBorder="1" applyFont="1">
      <alignment horizontal="center" readingOrder="0" vertical="center"/>
    </xf>
    <xf borderId="1" fillId="0" fontId="94" numFmtId="166" xfId="0" applyAlignment="1" applyBorder="1" applyFont="1" applyNumberFormat="1">
      <alignment horizontal="center" readingOrder="0" vertical="center"/>
    </xf>
    <xf borderId="1" fillId="0" fontId="91" numFmtId="166" xfId="0" applyAlignment="1" applyBorder="1" applyFont="1" applyNumberFormat="1">
      <alignment horizontal="center" readingOrder="0" vertical="center"/>
    </xf>
    <xf borderId="1" fillId="0" fontId="91" numFmtId="166" xfId="0" applyAlignment="1" applyBorder="1" applyFont="1" applyNumberFormat="1">
      <alignment horizontal="center" vertical="center"/>
    </xf>
    <xf borderId="1" fillId="0" fontId="91" numFmtId="166" xfId="0" applyAlignment="1" applyBorder="1" applyFont="1" applyNumberFormat="1">
      <alignment horizontal="center" readingOrder="0" vertical="center"/>
    </xf>
    <xf borderId="1" fillId="6" fontId="91" numFmtId="0" xfId="0" applyAlignment="1" applyBorder="1" applyFont="1">
      <alignment readingOrder="0" shrinkToFit="0" vertical="center" wrapText="0"/>
    </xf>
    <xf borderId="1" fillId="6" fontId="91" numFmtId="0" xfId="0" applyAlignment="1" applyBorder="1" applyFont="1">
      <alignment horizontal="center" readingOrder="0" vertical="center"/>
    </xf>
    <xf borderId="1" fillId="6" fontId="91" numFmtId="166" xfId="0" applyAlignment="1" applyBorder="1" applyFont="1" applyNumberFormat="1">
      <alignment horizontal="center" readingOrder="0" vertical="center"/>
    </xf>
    <xf borderId="1" fillId="6" fontId="91" numFmtId="166" xfId="0" applyAlignment="1" applyBorder="1" applyFont="1" applyNumberFormat="1">
      <alignment horizontal="center" readingOrder="0" vertical="center"/>
    </xf>
    <xf borderId="1" fillId="6" fontId="91" numFmtId="166" xfId="0" applyAlignment="1" applyBorder="1" applyFont="1" applyNumberFormat="1">
      <alignment horizontal="center" vertical="center"/>
    </xf>
    <xf borderId="1" fillId="0" fontId="91" numFmtId="0" xfId="0" applyAlignment="1" applyBorder="1" applyFont="1">
      <alignment readingOrder="0" shrinkToFit="0" vertical="center" wrapText="1"/>
    </xf>
    <xf borderId="1" fillId="0" fontId="91" numFmtId="166" xfId="0" applyAlignment="1" applyBorder="1" applyFont="1" applyNumberFormat="1">
      <alignment readingOrder="0" shrinkToFit="0" vertical="center" wrapText="1"/>
    </xf>
    <xf borderId="1" fillId="0" fontId="93" numFmtId="0" xfId="0" applyAlignment="1" applyBorder="1" applyFont="1">
      <alignment readingOrder="0" shrinkToFit="0" vertical="center" wrapText="0"/>
    </xf>
    <xf borderId="1" fillId="0" fontId="92" numFmtId="0" xfId="0" applyAlignment="1" applyBorder="1" applyFont="1">
      <alignment readingOrder="0" shrinkToFit="0" vertical="center" wrapText="1"/>
    </xf>
    <xf borderId="7" fillId="0" fontId="90" numFmtId="0" xfId="0" applyAlignment="1" applyBorder="1" applyFont="1">
      <alignment readingOrder="0" shrinkToFit="0" wrapText="0"/>
    </xf>
    <xf borderId="1" fillId="0" fontId="91" numFmtId="166" xfId="0" applyAlignment="1" applyBorder="1" applyFont="1" applyNumberFormat="1">
      <alignment readingOrder="0"/>
    </xf>
    <xf borderId="1" fillId="0" fontId="91" numFmtId="0" xfId="0" applyAlignment="1" applyBorder="1" applyFont="1">
      <alignment horizontal="center" readingOrder="0"/>
    </xf>
    <xf borderId="1" fillId="0" fontId="91" numFmtId="166" xfId="0" applyAlignment="1" applyBorder="1" applyFont="1" applyNumberFormat="1">
      <alignment horizontal="center" readingOrder="0"/>
    </xf>
    <xf borderId="1" fillId="0" fontId="91" numFmtId="166" xfId="0" applyAlignment="1" applyBorder="1" applyFont="1" applyNumberFormat="1">
      <alignment horizontal="center"/>
    </xf>
    <xf borderId="1" fillId="20" fontId="91" numFmtId="166" xfId="0" applyBorder="1" applyFont="1" applyNumberFormat="1"/>
    <xf borderId="1" fillId="20" fontId="91" numFmtId="0" xfId="0" applyAlignment="1" applyBorder="1" applyFont="1">
      <alignment horizontal="center"/>
    </xf>
    <xf borderId="1" fillId="20" fontId="91" numFmtId="166" xfId="0" applyAlignment="1" applyBorder="1" applyFont="1" applyNumberFormat="1">
      <alignment horizontal="center"/>
    </xf>
    <xf borderId="1" fillId="0" fontId="91" numFmtId="166" xfId="0" applyAlignment="1" applyBorder="1" applyFont="1" applyNumberFormat="1">
      <alignment horizontal="center" vertical="center"/>
    </xf>
    <xf borderId="0" fillId="6" fontId="91" numFmtId="0" xfId="0" applyFont="1"/>
    <xf borderId="1" fillId="20" fontId="91" numFmtId="0" xfId="0" applyBorder="1" applyFont="1"/>
    <xf borderId="1" fillId="20" fontId="91" numFmtId="0" xfId="0" applyAlignment="1" applyBorder="1" applyFont="1">
      <alignment shrinkToFit="0" wrapText="0"/>
    </xf>
    <xf borderId="1" fillId="20" fontId="90" numFmtId="166" xfId="0" applyAlignment="1" applyBorder="1" applyFont="1" applyNumberFormat="1">
      <alignment horizontal="center" readingOrder="0"/>
    </xf>
    <xf borderId="1" fillId="20" fontId="90" numFmtId="166" xfId="0" applyAlignment="1" applyBorder="1" applyFont="1" applyNumberFormat="1">
      <alignment horizontal="center"/>
    </xf>
    <xf borderId="0" fillId="6" fontId="95" numFmtId="0" xfId="0" applyFont="1"/>
    <xf borderId="0" fillId="0" fontId="95" numFmtId="0" xfId="0" applyFont="1"/>
    <xf borderId="0" fillId="0" fontId="95" numFmtId="0" xfId="0" applyAlignment="1" applyFont="1">
      <alignment shrinkToFit="0" wrapText="0"/>
    </xf>
    <xf borderId="0" fillId="0" fontId="95" numFmtId="166" xfId="0" applyFont="1" applyNumberFormat="1"/>
    <xf borderId="0" fillId="0" fontId="66" numFmtId="0" xfId="0" applyAlignment="1" applyFont="1">
      <alignment readingOrder="0" shrinkToFit="0" wrapText="0"/>
    </xf>
    <xf borderId="1" fillId="0" fontId="90" numFmtId="0" xfId="0" applyAlignment="1" applyBorder="1" applyFont="1">
      <alignment readingOrder="0" shrinkToFit="0" wrapText="0"/>
    </xf>
    <xf borderId="0" fillId="6" fontId="17" numFmtId="0" xfId="0" applyAlignment="1" applyFont="1">
      <alignment horizontal="center"/>
    </xf>
    <xf borderId="7" fillId="0" fontId="12" numFmtId="0" xfId="0" applyAlignment="1" applyBorder="1" applyFont="1">
      <alignment horizontal="center" readingOrder="0" vertical="center"/>
    </xf>
    <xf borderId="7" fillId="0" fontId="12" numFmtId="0" xfId="0" applyAlignment="1" applyBorder="1" applyFont="1">
      <alignment horizontal="center" readingOrder="0" shrinkToFit="0" vertical="center" wrapText="1"/>
    </xf>
    <xf borderId="10" fillId="0" fontId="12" numFmtId="0" xfId="0" applyAlignment="1" applyBorder="1" applyFont="1">
      <alignment horizontal="center" readingOrder="0" vertical="center"/>
    </xf>
    <xf borderId="7" fillId="0" fontId="12" numFmtId="166" xfId="0" applyAlignment="1" applyBorder="1" applyFont="1" applyNumberFormat="1">
      <alignment horizontal="center" readingOrder="0" vertical="center"/>
    </xf>
    <xf borderId="0" fillId="0" fontId="52" numFmtId="0" xfId="0" applyAlignment="1" applyFont="1">
      <alignment horizontal="center" vertical="center"/>
    </xf>
    <xf borderId="1" fillId="21" fontId="12" numFmtId="0" xfId="0" applyAlignment="1" applyBorder="1" applyFont="1">
      <alignment horizontal="center" shrinkToFit="0" vertical="center" wrapText="0"/>
    </xf>
    <xf borderId="1" fillId="21" fontId="12" numFmtId="0" xfId="0" applyAlignment="1" applyBorder="1" applyFont="1">
      <alignment horizontal="center" shrinkToFit="0" vertical="center" wrapText="1"/>
    </xf>
    <xf borderId="1" fillId="21" fontId="12" numFmtId="0" xfId="0" applyAlignment="1" applyBorder="1" applyFont="1">
      <alignment horizontal="center" vertical="center"/>
    </xf>
    <xf borderId="1" fillId="21" fontId="12" numFmtId="166" xfId="0" applyAlignment="1" applyBorder="1" applyFont="1" applyNumberFormat="1">
      <alignment horizontal="center" vertical="center"/>
    </xf>
    <xf borderId="1" fillId="0" fontId="12" numFmtId="0" xfId="0" applyAlignment="1" applyBorder="1" applyFont="1">
      <alignment horizontal="center" readingOrder="0" vertical="center"/>
    </xf>
    <xf borderId="1" fillId="20" fontId="12" numFmtId="0" xfId="0" applyAlignment="1" applyBorder="1" applyFont="1">
      <alignment readingOrder="0" shrinkToFit="0" vertical="center" wrapText="0"/>
    </xf>
    <xf borderId="1" fillId="20" fontId="96" numFmtId="0" xfId="0" applyAlignment="1" applyBorder="1" applyFont="1">
      <alignment readingOrder="0" shrinkToFit="0" vertical="center" wrapText="1"/>
    </xf>
    <xf borderId="1" fillId="20" fontId="12" numFmtId="0" xfId="0" applyAlignment="1" applyBorder="1" applyFont="1">
      <alignment horizontal="center" readingOrder="0" vertical="center"/>
    </xf>
    <xf borderId="1" fillId="20" fontId="12" numFmtId="166" xfId="0" applyAlignment="1" applyBorder="1" applyFont="1" applyNumberFormat="1">
      <alignment horizontal="center" vertical="center"/>
    </xf>
    <xf borderId="1" fillId="20" fontId="12" numFmtId="166" xfId="0" applyAlignment="1" applyBorder="1" applyFont="1" applyNumberFormat="1">
      <alignment horizontal="center" vertical="center"/>
    </xf>
    <xf borderId="7" fillId="0" fontId="5" numFmtId="0" xfId="0" applyAlignment="1" applyBorder="1" applyFont="1">
      <alignment horizontal="center" readingOrder="0" vertical="center"/>
    </xf>
    <xf borderId="7" fillId="0" fontId="7" numFmtId="0" xfId="0" applyAlignment="1" applyBorder="1" applyFont="1">
      <alignment readingOrder="0" vertical="center"/>
    </xf>
    <xf borderId="1" fillId="0" fontId="7" numFmtId="0" xfId="0" applyAlignment="1" applyBorder="1" applyFont="1">
      <alignment horizontal="center" shrinkToFit="0" vertical="center" wrapText="0"/>
    </xf>
    <xf borderId="7" fillId="0" fontId="7" numFmtId="166" xfId="0" applyAlignment="1" applyBorder="1" applyFont="1" applyNumberFormat="1">
      <alignment horizontal="center" vertical="center"/>
    </xf>
    <xf borderId="7" fillId="0" fontId="7" numFmtId="10" xfId="0" applyAlignment="1" applyBorder="1" applyFont="1" applyNumberFormat="1">
      <alignment horizontal="center" vertical="center"/>
    </xf>
    <xf borderId="1" fillId="0" fontId="91" numFmtId="0" xfId="0" applyAlignment="1" applyBorder="1" applyFont="1">
      <alignment vertical="center"/>
    </xf>
    <xf borderId="1" fillId="0" fontId="7" numFmtId="0" xfId="0" applyAlignment="1" applyBorder="1" applyFont="1">
      <alignment horizontal="center" vertical="center"/>
    </xf>
    <xf borderId="0" fillId="0" fontId="4" numFmtId="0" xfId="0" applyAlignment="1" applyFont="1">
      <alignment readingOrder="0" vertical="center"/>
    </xf>
    <xf borderId="1" fillId="45" fontId="7" numFmtId="0" xfId="0" applyAlignment="1" applyBorder="1" applyFill="1" applyFont="1">
      <alignment readingOrder="0" shrinkToFit="0" vertical="center" wrapText="0"/>
    </xf>
    <xf borderId="1" fillId="45" fontId="30" numFmtId="0" xfId="0" applyAlignment="1" applyBorder="1" applyFont="1">
      <alignment horizontal="center" readingOrder="0" vertical="center"/>
    </xf>
    <xf borderId="1" fillId="45" fontId="30" numFmtId="166" xfId="0" applyAlignment="1" applyBorder="1" applyFont="1" applyNumberFormat="1">
      <alignment horizontal="center" readingOrder="0" vertical="center"/>
    </xf>
    <xf borderId="1" fillId="45" fontId="30" numFmtId="166" xfId="0" applyAlignment="1" applyBorder="1" applyFont="1" applyNumberFormat="1">
      <alignment horizontal="center" vertical="center"/>
    </xf>
    <xf borderId="1" fillId="45" fontId="7" numFmtId="0" xfId="0" applyAlignment="1" applyBorder="1" applyFont="1">
      <alignment horizontal="center" readingOrder="0" vertical="center"/>
    </xf>
    <xf borderId="1" fillId="45" fontId="7" numFmtId="166" xfId="0" applyAlignment="1" applyBorder="1" applyFont="1" applyNumberFormat="1">
      <alignment horizontal="center" readingOrder="0" vertical="center"/>
    </xf>
    <xf borderId="1" fillId="45" fontId="7" numFmtId="166" xfId="0" applyAlignment="1" applyBorder="1" applyFont="1" applyNumberFormat="1">
      <alignment horizontal="center" readingOrder="0" vertical="center"/>
    </xf>
    <xf borderId="1" fillId="45" fontId="7" numFmtId="166" xfId="0" applyAlignment="1" applyBorder="1" applyFont="1" applyNumberFormat="1">
      <alignment horizontal="center" vertical="center"/>
    </xf>
    <xf borderId="1" fillId="0" fontId="7" numFmtId="166" xfId="0" applyAlignment="1" applyBorder="1" applyFont="1" applyNumberFormat="1">
      <alignment horizontal="center" shrinkToFit="0" vertical="center" wrapText="1"/>
    </xf>
    <xf borderId="7" fillId="0" fontId="7" numFmtId="0" xfId="0" applyAlignment="1" applyBorder="1" applyFont="1">
      <alignment readingOrder="0" shrinkToFit="0" vertical="center" wrapText="0"/>
    </xf>
    <xf borderId="1" fillId="0" fontId="7" numFmtId="166" xfId="0" applyAlignment="1" applyBorder="1" applyFont="1" applyNumberFormat="1">
      <alignment vertical="center"/>
    </xf>
    <xf borderId="1" fillId="0" fontId="7" numFmtId="10" xfId="0" applyAlignment="1" applyBorder="1" applyFont="1" applyNumberFormat="1">
      <alignment horizontal="center" vertical="center"/>
    </xf>
    <xf borderId="1" fillId="45" fontId="7" numFmtId="0" xfId="0" applyAlignment="1" applyBorder="1" applyFont="1">
      <alignment readingOrder="0" shrinkToFit="0" vertical="center" wrapText="1"/>
    </xf>
    <xf borderId="1" fillId="45" fontId="7" numFmtId="166" xfId="0" applyAlignment="1" applyBorder="1" applyFont="1" applyNumberFormat="1">
      <alignment readingOrder="0" shrinkToFit="0" vertical="center" wrapText="1"/>
    </xf>
    <xf borderId="1" fillId="0" fontId="7" numFmtId="166" xfId="0" applyAlignment="1" applyBorder="1" applyFont="1" applyNumberFormat="1">
      <alignment horizontal="center" readingOrder="0" shrinkToFit="0" vertical="center" wrapText="1"/>
    </xf>
    <xf borderId="1" fillId="0" fontId="7" numFmtId="166" xfId="0" applyAlignment="1" applyBorder="1" applyFont="1" applyNumberFormat="1">
      <alignment readingOrder="0" vertical="center"/>
    </xf>
    <xf borderId="1" fillId="0" fontId="31" numFmtId="0" xfId="0" applyAlignment="1" applyBorder="1" applyFont="1">
      <alignment horizontal="center" readingOrder="0" shrinkToFit="0" vertical="center" wrapText="1"/>
    </xf>
    <xf borderId="1" fillId="6" fontId="7" numFmtId="0" xfId="0" applyAlignment="1" applyBorder="1" applyFont="1">
      <alignment horizontal="center" shrinkToFit="0" vertical="center" wrapText="0"/>
    </xf>
    <xf borderId="1" fillId="45" fontId="31" numFmtId="0" xfId="0" applyAlignment="1" applyBorder="1" applyFont="1">
      <alignment readingOrder="0" shrinkToFit="0" vertical="center" wrapText="1"/>
    </xf>
    <xf borderId="7" fillId="0" fontId="17" numFmtId="0" xfId="0" applyAlignment="1" applyBorder="1" applyFont="1">
      <alignment readingOrder="0" shrinkToFit="0" vertical="center" wrapText="0"/>
    </xf>
    <xf borderId="1" fillId="0" fontId="13" numFmtId="166" xfId="0" applyAlignment="1" applyBorder="1" applyFont="1" applyNumberFormat="1">
      <alignment readingOrder="0" vertical="center"/>
    </xf>
    <xf borderId="1" fillId="0" fontId="13" numFmtId="0" xfId="0" applyAlignment="1" applyBorder="1" applyFont="1">
      <alignment horizontal="center" readingOrder="0" vertical="center"/>
    </xf>
    <xf borderId="1" fillId="0" fontId="13" numFmtId="166" xfId="0" applyAlignment="1" applyBorder="1" applyFont="1" applyNumberFormat="1">
      <alignment horizontal="center" readingOrder="0" vertical="center"/>
    </xf>
    <xf borderId="1" fillId="0" fontId="13" numFmtId="166" xfId="0" applyAlignment="1" applyBorder="1" applyFont="1" applyNumberFormat="1">
      <alignment horizontal="center" vertical="center"/>
    </xf>
    <xf borderId="1" fillId="20" fontId="13" numFmtId="166" xfId="0" applyAlignment="1" applyBorder="1" applyFont="1" applyNumberFormat="1">
      <alignment vertical="center"/>
    </xf>
    <xf borderId="1" fillId="20" fontId="13" numFmtId="0" xfId="0" applyAlignment="1" applyBorder="1" applyFont="1">
      <alignment horizontal="center" vertical="center"/>
    </xf>
    <xf borderId="1" fillId="20" fontId="13" numFmtId="166" xfId="0" applyAlignment="1" applyBorder="1" applyFont="1" applyNumberFormat="1">
      <alignment horizontal="center" vertical="center"/>
    </xf>
    <xf borderId="1" fillId="0" fontId="12" numFmtId="166" xfId="0" applyAlignment="1" applyBorder="1" applyFont="1" applyNumberFormat="1">
      <alignment horizontal="center" vertical="center"/>
    </xf>
    <xf borderId="1" fillId="0" fontId="12" numFmtId="9" xfId="0" applyAlignment="1" applyBorder="1" applyFont="1" applyNumberFormat="1">
      <alignment horizontal="center" vertical="center"/>
    </xf>
    <xf borderId="10" fillId="0" fontId="12" numFmtId="0" xfId="0" applyAlignment="1" applyBorder="1" applyFont="1">
      <alignment vertical="center"/>
    </xf>
    <xf borderId="0" fillId="0" fontId="52" numFmtId="0" xfId="0" applyAlignment="1" applyFont="1">
      <alignment vertical="center"/>
    </xf>
    <xf borderId="1" fillId="0" fontId="12" numFmtId="0" xfId="0" applyAlignment="1" applyBorder="1" applyFont="1">
      <alignment readingOrder="0" shrinkToFit="0" vertical="center" wrapText="0"/>
    </xf>
    <xf borderId="1" fillId="0" fontId="96" numFmtId="0" xfId="0" applyAlignment="1" applyBorder="1" applyFont="1">
      <alignment readingOrder="0" shrinkToFit="0" vertical="center" wrapText="1"/>
    </xf>
    <xf borderId="1" fillId="0" fontId="12" numFmtId="166" xfId="0" applyAlignment="1" applyBorder="1" applyFont="1" applyNumberFormat="1">
      <alignment horizontal="center" vertical="center"/>
    </xf>
    <xf borderId="1" fillId="0" fontId="12" numFmtId="166" xfId="0" applyAlignment="1" applyBorder="1" applyFont="1" applyNumberFormat="1">
      <alignment horizontal="center" readingOrder="0" vertical="center"/>
    </xf>
    <xf borderId="0" fillId="0" fontId="1" numFmtId="166" xfId="0" applyAlignment="1" applyFont="1" applyNumberFormat="1">
      <alignment vertical="center"/>
    </xf>
    <xf borderId="0" fillId="0" fontId="1" numFmtId="166" xfId="0" applyAlignment="1" applyFont="1" applyNumberFormat="1">
      <alignment horizontal="center" vertical="center"/>
    </xf>
    <xf borderId="1" fillId="20" fontId="13" numFmtId="0" xfId="0" applyAlignment="1" applyBorder="1" applyFont="1">
      <alignment shrinkToFit="0" vertical="center" wrapText="0"/>
    </xf>
    <xf borderId="1" fillId="20" fontId="17" numFmtId="166" xfId="0" applyAlignment="1" applyBorder="1" applyFont="1" applyNumberFormat="1">
      <alignment horizontal="center" readingOrder="0" vertical="center"/>
    </xf>
    <xf borderId="1" fillId="20" fontId="17" numFmtId="0" xfId="0" applyAlignment="1" applyBorder="1" applyFont="1">
      <alignment horizontal="center" vertical="center"/>
    </xf>
    <xf borderId="1" fillId="22" fontId="4" numFmtId="0" xfId="0" applyAlignment="1" applyBorder="1" applyFont="1">
      <alignment horizontal="center" readingOrder="0" vertical="center"/>
    </xf>
    <xf borderId="1" fillId="20" fontId="17" numFmtId="166" xfId="0" applyAlignment="1" applyBorder="1" applyFont="1" applyNumberFormat="1">
      <alignment horizontal="center" vertical="center"/>
    </xf>
    <xf borderId="1" fillId="0" fontId="87" numFmtId="0" xfId="0" applyAlignment="1" applyBorder="1" applyFont="1">
      <alignment horizontal="center" readingOrder="0" shrinkToFit="0" vertical="top" wrapText="0"/>
    </xf>
    <xf borderId="1" fillId="0" fontId="87" numFmtId="0" xfId="0" applyAlignment="1" applyBorder="1" applyFont="1">
      <alignment horizontal="center" readingOrder="0" shrinkToFit="0" vertical="top" wrapText="1"/>
    </xf>
    <xf borderId="1" fillId="0" fontId="87" numFmtId="166" xfId="0" applyAlignment="1" applyBorder="1" applyFont="1" applyNumberFormat="1">
      <alignment horizontal="center" readingOrder="0" shrinkToFit="0" vertical="top" wrapText="0"/>
    </xf>
    <xf borderId="1" fillId="0" fontId="31" numFmtId="0" xfId="0" applyAlignment="1" applyBorder="1" applyFont="1">
      <alignment horizontal="right" readingOrder="0" shrinkToFit="0" vertical="bottom" wrapText="0"/>
    </xf>
    <xf borderId="1" fillId="0" fontId="31" numFmtId="0" xfId="0" applyAlignment="1" applyBorder="1" applyFont="1">
      <alignment shrinkToFit="0" vertical="bottom" wrapText="1"/>
    </xf>
    <xf borderId="1" fillId="0" fontId="31" numFmtId="0" xfId="0" applyAlignment="1" applyBorder="1" applyFont="1">
      <alignment readingOrder="0" shrinkToFit="0" vertical="bottom" wrapText="1"/>
    </xf>
    <xf borderId="1" fillId="0" fontId="31" numFmtId="0" xfId="0" applyAlignment="1" applyBorder="1" applyFont="1">
      <alignment horizontal="center" readingOrder="0" shrinkToFit="0" vertical="bottom" wrapText="0"/>
    </xf>
    <xf borderId="1" fillId="0" fontId="31" numFmtId="166" xfId="0" applyAlignment="1" applyBorder="1" applyFont="1" applyNumberFormat="1">
      <alignment horizontal="right" readingOrder="0" shrinkToFit="0" vertical="bottom" wrapText="0"/>
    </xf>
    <xf borderId="1" fillId="0" fontId="31" numFmtId="166" xfId="0" applyAlignment="1" applyBorder="1" applyFont="1" applyNumberFormat="1">
      <alignment readingOrder="0" shrinkToFit="0" vertical="bottom" wrapText="0"/>
    </xf>
    <xf borderId="1" fillId="0" fontId="31" numFmtId="0" xfId="0" applyAlignment="1" applyBorder="1" applyFont="1">
      <alignment readingOrder="0" shrinkToFit="0" vertical="bottom" wrapText="0"/>
    </xf>
    <xf borderId="1" fillId="0" fontId="31" numFmtId="0" xfId="0" applyAlignment="1" applyBorder="1" applyFont="1">
      <alignment shrinkToFit="0" vertical="bottom" wrapText="0"/>
    </xf>
    <xf borderId="10" fillId="0" fontId="87" numFmtId="0" xfId="0" applyAlignment="1" applyBorder="1" applyFont="1">
      <alignment horizontal="center" readingOrder="0" shrinkToFit="0" vertical="bottom" wrapText="0"/>
    </xf>
    <xf borderId="1" fillId="0" fontId="87" numFmtId="0" xfId="0" applyAlignment="1" applyBorder="1" applyFont="1">
      <alignment horizontal="center" readingOrder="0" shrinkToFit="0" vertical="bottom" wrapText="0"/>
    </xf>
    <xf borderId="0" fillId="22" fontId="4" numFmtId="0" xfId="0" applyAlignment="1" applyFont="1">
      <alignment horizontal="center" readingOrder="0" vertical="center"/>
    </xf>
    <xf borderId="1" fillId="0" fontId="17" numFmtId="0" xfId="0" applyAlignment="1" applyBorder="1" applyFont="1">
      <alignment horizontal="center"/>
    </xf>
    <xf borderId="1" fillId="0" fontId="17" numFmtId="0" xfId="0" applyAlignment="1" applyBorder="1" applyFont="1">
      <alignment horizontal="center" shrinkToFit="0" wrapText="0"/>
    </xf>
    <xf borderId="1" fillId="0" fontId="17" numFmtId="0" xfId="0" applyAlignment="1" applyBorder="1" applyFont="1">
      <alignment horizontal="center" shrinkToFit="0" wrapText="1"/>
    </xf>
    <xf borderId="1" fillId="0" fontId="17" numFmtId="166" xfId="0" applyAlignment="1" applyBorder="1" applyFont="1" applyNumberFormat="1">
      <alignment horizontal="center"/>
    </xf>
    <xf borderId="1" fillId="0" fontId="15" numFmtId="0" xfId="0" applyAlignment="1" applyBorder="1" applyFont="1">
      <alignment horizontal="center" vertical="bottom"/>
    </xf>
    <xf borderId="7" fillId="6" fontId="15" numFmtId="0" xfId="0" applyAlignment="1" applyBorder="1" applyFont="1">
      <alignment horizontal="center" vertical="bottom"/>
    </xf>
    <xf borderId="1" fillId="0" fontId="15" numFmtId="0" xfId="0" applyAlignment="1" applyBorder="1" applyFont="1">
      <alignment vertical="bottom"/>
    </xf>
    <xf borderId="1" fillId="0" fontId="15" numFmtId="166" xfId="0" applyAlignment="1" applyBorder="1" applyFont="1" applyNumberFormat="1">
      <alignment horizontal="center" vertical="bottom"/>
    </xf>
    <xf borderId="1" fillId="6" fontId="15" numFmtId="0" xfId="0" applyAlignment="1" applyBorder="1" applyFont="1">
      <alignment horizontal="center" vertical="bottom"/>
    </xf>
    <xf borderId="1" fillId="0" fontId="15" numFmtId="166" xfId="0" applyAlignment="1" applyBorder="1" applyFont="1" applyNumberFormat="1">
      <alignment horizontal="center" readingOrder="0" vertical="bottom"/>
    </xf>
    <xf borderId="1" fillId="0" fontId="15" numFmtId="166" xfId="0" applyAlignment="1" applyBorder="1" applyFont="1" applyNumberFormat="1">
      <alignment vertical="bottom"/>
    </xf>
    <xf borderId="1" fillId="0" fontId="6" numFmtId="0" xfId="0" applyAlignment="1" applyBorder="1" applyFont="1">
      <alignment horizontal="center" vertical="bottom"/>
    </xf>
    <xf borderId="1" fillId="0" fontId="6" numFmtId="166" xfId="0" applyAlignment="1" applyBorder="1" applyFont="1" applyNumberFormat="1">
      <alignment horizontal="center" vertical="bottom"/>
    </xf>
    <xf borderId="1" fillId="0" fontId="4" numFmtId="0" xfId="0" applyAlignment="1" applyBorder="1" applyFont="1">
      <alignment readingOrder="0" shrinkToFit="0" vertical="center" wrapText="1"/>
    </xf>
    <xf borderId="0" fillId="0" fontId="4" numFmtId="166" xfId="0" applyAlignment="1" applyFont="1" applyNumberFormat="1">
      <alignment vertical="center"/>
    </xf>
    <xf borderId="1" fillId="0" fontId="1" numFmtId="166" xfId="0" applyAlignment="1" applyBorder="1" applyFont="1" applyNumberFormat="1">
      <alignment vertical="center"/>
    </xf>
    <xf borderId="1" fillId="0" fontId="1" numFmtId="166" xfId="0" applyAlignment="1" applyBorder="1" applyFont="1" applyNumberFormat="1">
      <alignment horizontal="center" vertical="center"/>
    </xf>
    <xf borderId="0" fillId="0" fontId="1" numFmtId="0" xfId="0" applyAlignment="1" applyFont="1">
      <alignment horizontal="left" readingOrder="0"/>
    </xf>
    <xf borderId="0" fillId="0" fontId="97" numFmtId="0" xfId="0" applyAlignment="1" applyFont="1">
      <alignment horizontal="left"/>
    </xf>
    <xf borderId="0" fillId="0" fontId="97" numFmtId="0" xfId="0" applyFont="1"/>
    <xf borderId="0" fillId="0" fontId="97" numFmtId="0" xfId="0" applyAlignment="1" applyFont="1">
      <alignment horizontal="center" vertical="center"/>
    </xf>
    <xf borderId="0" fillId="46" fontId="85" numFmtId="0" xfId="0" applyAlignment="1" applyFill="1" applyFont="1">
      <alignment horizontal="left" readingOrder="0" vertical="center"/>
    </xf>
    <xf borderId="9" fillId="46" fontId="85" numFmtId="0" xfId="0" applyAlignment="1" applyBorder="1" applyFont="1">
      <alignment horizontal="center" readingOrder="0" vertical="center"/>
    </xf>
    <xf borderId="1" fillId="47" fontId="85" numFmtId="0" xfId="0" applyAlignment="1" applyBorder="1" applyFill="1" applyFont="1">
      <alignment horizontal="center" readingOrder="0" vertical="center"/>
    </xf>
    <xf borderId="1" fillId="13" fontId="85" numFmtId="0" xfId="0" applyAlignment="1" applyBorder="1" applyFont="1">
      <alignment horizontal="center" readingOrder="0" vertical="center"/>
    </xf>
    <xf borderId="1" fillId="47" fontId="98" numFmtId="0" xfId="0" applyAlignment="1" applyBorder="1" applyFont="1">
      <alignment horizontal="center" readingOrder="0" vertical="center"/>
    </xf>
    <xf borderId="0" fillId="0" fontId="86" numFmtId="0" xfId="0" applyAlignment="1" applyFont="1">
      <alignment horizontal="left" readingOrder="0" shrinkToFit="0" vertical="top" wrapText="0"/>
    </xf>
    <xf borderId="9" fillId="0" fontId="86" numFmtId="0" xfId="0" applyAlignment="1" applyBorder="1" applyFont="1">
      <alignment horizontal="right" readingOrder="0" shrinkToFit="0" vertical="top" wrapText="0"/>
    </xf>
    <xf borderId="14" fillId="0" fontId="86" numFmtId="0" xfId="0" applyAlignment="1" applyBorder="1" applyFont="1">
      <alignment readingOrder="0" vertical="top"/>
    </xf>
    <xf borderId="14" fillId="0" fontId="86" numFmtId="0" xfId="0" applyAlignment="1" applyBorder="1" applyFont="1">
      <alignment horizontal="center" readingOrder="0" vertical="center"/>
    </xf>
    <xf borderId="14" fillId="0" fontId="86" numFmtId="0" xfId="0" applyAlignment="1" applyBorder="1" applyFont="1">
      <alignment horizontal="center" readingOrder="0" shrinkToFit="0" vertical="center" wrapText="0"/>
    </xf>
    <xf borderId="14" fillId="0" fontId="99" numFmtId="0" xfId="0" applyAlignment="1" applyBorder="1" applyFont="1">
      <alignment readingOrder="0" vertical="top"/>
    </xf>
    <xf borderId="14" fillId="0" fontId="99" numFmtId="0" xfId="0" applyAlignment="1" applyBorder="1" applyFont="1">
      <alignment horizontal="center" readingOrder="0" vertical="top"/>
    </xf>
    <xf borderId="9" fillId="0" fontId="99" numFmtId="174" xfId="0" applyAlignment="1" applyBorder="1" applyFont="1" applyNumberFormat="1">
      <alignment horizontal="right" readingOrder="0" vertical="top"/>
    </xf>
    <xf borderId="14" fillId="6" fontId="86" numFmtId="0" xfId="0" applyAlignment="1" applyBorder="1" applyFont="1">
      <alignment readingOrder="0" vertical="top"/>
    </xf>
    <xf borderId="14" fillId="0" fontId="86" numFmtId="11" xfId="0" applyAlignment="1" applyBorder="1" applyFont="1" applyNumberFormat="1">
      <alignment horizontal="center" readingOrder="0" vertical="center"/>
    </xf>
    <xf borderId="9" fillId="0" fontId="99" numFmtId="0" xfId="0" applyAlignment="1" applyBorder="1" applyFont="1">
      <alignment horizontal="right" readingOrder="0" vertical="top"/>
    </xf>
    <xf borderId="14" fillId="0" fontId="86" numFmtId="0" xfId="0" applyAlignment="1" applyBorder="1" applyFont="1">
      <alignment readingOrder="0" shrinkToFit="0" vertical="top" wrapText="0"/>
    </xf>
    <xf borderId="14" fillId="0" fontId="99" numFmtId="0" xfId="0" applyAlignment="1" applyBorder="1" applyFont="1">
      <alignment horizontal="center" readingOrder="0" shrinkToFit="0" vertical="top" wrapText="0"/>
    </xf>
    <xf borderId="14" fillId="0" fontId="99" numFmtId="0" xfId="0" applyAlignment="1" applyBorder="1" applyFont="1">
      <alignment readingOrder="0" shrinkToFit="0" vertical="top" wrapText="0"/>
    </xf>
    <xf borderId="9" fillId="0" fontId="99" numFmtId="0" xfId="0" applyAlignment="1" applyBorder="1" applyFont="1">
      <alignment horizontal="right" readingOrder="0" shrinkToFit="0" vertical="top" wrapText="0"/>
    </xf>
    <xf borderId="0" fillId="0" fontId="1" numFmtId="11" xfId="0" applyFont="1" applyNumberFormat="1"/>
    <xf borderId="14" fillId="0" fontId="100" numFmtId="0" xfId="0" applyAlignment="1" applyBorder="1" applyFont="1">
      <alignment horizontal="center" readingOrder="0" vertical="center"/>
    </xf>
    <xf borderId="9" fillId="6" fontId="99" numFmtId="0" xfId="0" applyAlignment="1" applyBorder="1" applyFont="1">
      <alignment horizontal="right" readingOrder="0" vertical="top"/>
    </xf>
    <xf borderId="14" fillId="0" fontId="86" numFmtId="0" xfId="0" applyAlignment="1" applyBorder="1" applyFont="1">
      <alignment horizontal="center" shrinkToFit="0" vertical="center" wrapText="0"/>
    </xf>
    <xf borderId="14" fillId="0" fontId="19" numFmtId="0" xfId="0" applyAlignment="1" applyBorder="1" applyFont="1">
      <alignment horizontal="center" readingOrder="0" shrinkToFit="0" vertical="top" wrapText="0"/>
    </xf>
    <xf borderId="14" fillId="0" fontId="19" numFmtId="0" xfId="0" applyAlignment="1" applyBorder="1" applyFont="1">
      <alignment horizontal="right" readingOrder="0" shrinkToFit="0" vertical="top" wrapText="0"/>
    </xf>
    <xf borderId="14" fillId="0" fontId="99" numFmtId="0" xfId="0" applyAlignment="1" applyBorder="1" applyFont="1">
      <alignment horizontal="right" readingOrder="0" shrinkToFit="0" vertical="top" wrapText="0"/>
    </xf>
    <xf borderId="1" fillId="0" fontId="99" numFmtId="0" xfId="0" applyAlignment="1" applyBorder="1" applyFont="1">
      <alignment horizontal="right" readingOrder="0" vertical="top"/>
    </xf>
    <xf borderId="14" fillId="0" fontId="100" numFmtId="0" xfId="0" applyAlignment="1" applyBorder="1" applyFont="1">
      <alignment horizontal="center" readingOrder="0" shrinkToFit="0" vertical="center" wrapText="0"/>
    </xf>
    <xf borderId="9" fillId="0" fontId="99" numFmtId="174" xfId="0" applyAlignment="1" applyBorder="1" applyFont="1" applyNumberFormat="1">
      <alignment horizontal="right" readingOrder="0" shrinkToFit="0" vertical="top" wrapText="0"/>
    </xf>
    <xf borderId="14" fillId="6" fontId="86" numFmtId="0" xfId="0" applyAlignment="1" applyBorder="1" applyFont="1">
      <alignment readingOrder="0" shrinkToFit="0" vertical="top" wrapText="0"/>
    </xf>
    <xf borderId="1" fillId="0" fontId="99" numFmtId="174" xfId="0" applyAlignment="1" applyBorder="1" applyFont="1" applyNumberFormat="1">
      <alignment horizontal="right" readingOrder="0" vertical="top"/>
    </xf>
    <xf borderId="14" fillId="0" fontId="99" numFmtId="0" xfId="0" applyAlignment="1" applyBorder="1" applyFont="1">
      <alignment horizontal="right" readingOrder="0" vertical="top"/>
    </xf>
    <xf borderId="14" fillId="0" fontId="101" numFmtId="0" xfId="0" applyAlignment="1" applyBorder="1" applyFont="1">
      <alignment readingOrder="0" vertical="top"/>
    </xf>
    <xf borderId="14" fillId="6" fontId="99" numFmtId="0" xfId="0" applyAlignment="1" applyBorder="1" applyFont="1">
      <alignment readingOrder="0" vertical="top"/>
    </xf>
    <xf borderId="14" fillId="0" fontId="99" numFmtId="174" xfId="0" applyAlignment="1" applyBorder="1" applyFont="1" applyNumberFormat="1">
      <alignment horizontal="right" readingOrder="0" shrinkToFit="0" vertical="top" wrapText="0"/>
    </xf>
    <xf borderId="1" fillId="0" fontId="99" numFmtId="174" xfId="0" applyAlignment="1" applyBorder="1" applyFont="1" applyNumberFormat="1">
      <alignment horizontal="right" readingOrder="0" shrinkToFit="0" vertical="top" wrapText="0"/>
    </xf>
    <xf borderId="14" fillId="0" fontId="99" numFmtId="174" xfId="0" applyAlignment="1" applyBorder="1" applyFont="1" applyNumberFormat="1">
      <alignment horizontal="right" readingOrder="0" vertical="top"/>
    </xf>
    <xf borderId="1" fillId="0" fontId="99" numFmtId="0" xfId="0" applyAlignment="1" applyBorder="1" applyFont="1">
      <alignment horizontal="right" readingOrder="0" shrinkToFit="0" vertical="top" wrapText="0"/>
    </xf>
    <xf borderId="14" fillId="0" fontId="102" numFmtId="0" xfId="0" applyAlignment="1" applyBorder="1" applyFont="1">
      <alignment readingOrder="0" vertical="top"/>
    </xf>
    <xf borderId="0" fillId="0" fontId="99" numFmtId="0" xfId="0" applyAlignment="1" applyFont="1">
      <alignment horizontal="right" readingOrder="0" vertical="top"/>
    </xf>
    <xf borderId="0" fillId="0" fontId="1" numFmtId="0" xfId="0" applyAlignment="1" applyFont="1">
      <alignment horizontal="center" readingOrder="0" shrinkToFit="0" vertical="center" wrapText="1"/>
    </xf>
    <xf borderId="10" fillId="0" fontId="1" numFmtId="0" xfId="0" applyAlignment="1" applyBorder="1" applyFont="1">
      <alignment horizontal="center" readingOrder="0" shrinkToFit="0" vertical="center" wrapText="1"/>
    </xf>
    <xf borderId="1" fillId="0" fontId="103" numFmtId="0" xfId="0" applyAlignment="1" applyBorder="1" applyFont="1">
      <alignment horizontal="center" readingOrder="0" shrinkToFit="0" vertical="center" wrapText="1"/>
    </xf>
    <xf borderId="1" fillId="0" fontId="1" numFmtId="0" xfId="0" applyAlignment="1" applyBorder="1" applyFont="1">
      <alignment horizontal="center" shrinkToFit="0" vertical="center" wrapText="1"/>
    </xf>
    <xf borderId="10" fillId="0" fontId="1" numFmtId="0" xfId="0" applyAlignment="1" applyBorder="1" applyFont="1">
      <alignment horizontal="left" readingOrder="0" shrinkToFit="0" vertical="top" wrapText="1"/>
    </xf>
    <xf borderId="1" fillId="0" fontId="1" numFmtId="0" xfId="0" applyAlignment="1" applyBorder="1" applyFont="1">
      <alignment horizontal="center" readingOrder="0" shrinkToFit="0" vertical="center" wrapText="1"/>
    </xf>
    <xf borderId="7" fillId="0" fontId="1" numFmtId="0" xfId="0" applyAlignment="1" applyBorder="1" applyFont="1">
      <alignment horizontal="left" readingOrder="0" shrinkToFit="0" vertical="top" wrapText="1"/>
    </xf>
    <xf borderId="1" fillId="0" fontId="1" numFmtId="0" xfId="0" applyAlignment="1" applyBorder="1" applyFont="1">
      <alignment horizontal="left" readingOrder="0" shrinkToFit="0" vertical="center" wrapText="1"/>
    </xf>
    <xf borderId="1" fillId="2" fontId="1" numFmtId="0" xfId="0" applyAlignment="1" applyBorder="1" applyFont="1">
      <alignment horizontal="left" readingOrder="0" shrinkToFit="0" vertical="center" wrapText="1"/>
    </xf>
    <xf borderId="1" fillId="0" fontId="1" numFmtId="0" xfId="0" applyAlignment="1" applyBorder="1" applyFont="1">
      <alignment horizontal="left" readingOrder="0" shrinkToFit="0" vertical="top" wrapText="1"/>
    </xf>
    <xf borderId="1" fillId="0" fontId="1" numFmtId="0" xfId="0" applyAlignment="1" applyBorder="1" applyFont="1">
      <alignment horizontal="left" shrinkToFit="0" vertical="center" wrapText="1"/>
    </xf>
    <xf borderId="1" fillId="0" fontId="7" numFmtId="0" xfId="0" applyAlignment="1" applyBorder="1" applyFont="1">
      <alignment readingOrder="0" shrinkToFit="0" wrapText="1"/>
    </xf>
    <xf borderId="1" fillId="0" fontId="31" numFmtId="175" xfId="0" applyAlignment="1" applyBorder="1" applyFont="1" applyNumberFormat="1">
      <alignment horizontal="left" readingOrder="0"/>
    </xf>
    <xf borderId="1" fillId="0" fontId="31" numFmtId="0" xfId="0" applyAlignment="1" applyBorder="1" applyFont="1">
      <alignment horizontal="left" readingOrder="0" shrinkToFit="0" wrapText="1"/>
    </xf>
    <xf borderId="7" fillId="0" fontId="6" numFmtId="0" xfId="0" applyAlignment="1" applyBorder="1" applyFont="1">
      <alignment horizontal="center" vertical="center"/>
    </xf>
    <xf borderId="1" fillId="0" fontId="15" numFmtId="0" xfId="0" applyAlignment="1" applyBorder="1" applyFont="1">
      <alignment horizontal="center" vertical="center"/>
    </xf>
    <xf borderId="1" fillId="0" fontId="104" numFmtId="0" xfId="0" applyAlignment="1" applyBorder="1" applyFont="1">
      <alignment horizontal="center" shrinkToFit="0" vertical="center" wrapText="1"/>
    </xf>
    <xf borderId="1" fillId="0" fontId="15" numFmtId="0" xfId="0" applyAlignment="1" applyBorder="1" applyFont="1">
      <alignment horizontal="center" shrinkToFit="0" vertical="center" wrapText="1"/>
    </xf>
    <xf borderId="10" fillId="0" fontId="9" numFmtId="0" xfId="0" applyAlignment="1" applyBorder="1" applyFont="1">
      <alignment horizontal="left" vertical="center"/>
    </xf>
    <xf borderId="0" fillId="0" fontId="15" numFmtId="0" xfId="0" applyAlignment="1" applyFont="1">
      <alignment vertical="center"/>
    </xf>
    <xf borderId="1" fillId="0" fontId="15" numFmtId="0" xfId="0" applyAlignment="1" applyBorder="1" applyFont="1">
      <alignment shrinkToFit="0" vertical="center" wrapText="1"/>
    </xf>
    <xf borderId="1" fillId="0" fontId="15" numFmtId="0" xfId="0" applyBorder="1" applyFont="1"/>
    <xf borderId="10" fillId="0" fontId="6" numFmtId="0" xfId="0" applyAlignment="1" applyBorder="1" applyFont="1">
      <alignment vertical="center"/>
    </xf>
    <xf borderId="1" fillId="0" fontId="15" numFmtId="0" xfId="0" applyAlignment="1" applyBorder="1" applyFont="1">
      <alignment horizontal="center"/>
    </xf>
    <xf borderId="10" fillId="4" fontId="6" numFmtId="0" xfId="0" applyBorder="1" applyFont="1"/>
    <xf borderId="1" fillId="4" fontId="15" numFmtId="0" xfId="0" applyBorder="1" applyFont="1"/>
    <xf borderId="1" fillId="4" fontId="15" numFmtId="0" xfId="0" applyAlignment="1" applyBorder="1" applyFont="1">
      <alignment horizontal="center"/>
    </xf>
    <xf borderId="0" fillId="0" fontId="15" numFmtId="0" xfId="0" applyAlignment="1" applyFont="1">
      <alignment horizontal="center"/>
    </xf>
    <xf borderId="0" fillId="14" fontId="105" numFmtId="0" xfId="0" applyFont="1"/>
    <xf borderId="0" fillId="14" fontId="15" numFmtId="0" xfId="0" applyFont="1"/>
  </cellXfs>
  <cellStyles count="1">
    <cellStyle xfId="0" name="Normal" builtinId="0"/>
  </cellStyles>
  <dxfs count="5">
    <dxf>
      <font/>
      <fill>
        <patternFill patternType="none"/>
      </fill>
      <border/>
    </dxf>
    <dxf>
      <font/>
      <fill>
        <patternFill patternType="solid">
          <fgColor rgb="FFFFFFFF"/>
          <bgColor rgb="FFFFFFFF"/>
        </patternFill>
      </fill>
      <border/>
    </dxf>
    <dxf>
      <font/>
      <fill>
        <patternFill patternType="solid">
          <fgColor rgb="FFF6F8F9"/>
          <bgColor rgb="FFF6F8F9"/>
        </patternFill>
      </fill>
      <border/>
    </dxf>
    <dxf>
      <font/>
      <fill>
        <patternFill patternType="solid">
          <fgColor rgb="FF5B3F86"/>
          <bgColor rgb="FF5B3F86"/>
        </patternFill>
      </fill>
      <border/>
    </dxf>
    <dxf>
      <border>
        <left style="thin">
          <color rgb="FF5B3F86"/>
        </left>
        <right style="thin">
          <color rgb="FF5B3F86"/>
        </right>
        <top style="thin">
          <color rgb="FF5B3F86"/>
        </top>
        <bottom style="thin">
          <color rgb="FF5B3F86"/>
        </bottom>
      </border>
    </dxf>
  </dxfs>
  <tableStyles count="8">
    <tableStyle count="2" pivot="0" name="PM per Seksi &amp; Timeline-style">
      <tableStyleElement dxfId="1" type="firstRowStripe"/>
      <tableStyleElement dxfId="2" type="secondRowStripe"/>
    </tableStyle>
    <tableStyle count="2" pivot="0" name="PM per Seksi &amp; Timeline-style 2">
      <tableStyleElement dxfId="2" type="firstRowStripe"/>
      <tableStyleElement dxfId="1" type="secondRowStripe"/>
    </tableStyle>
    <tableStyle count="2" pivot="0" name="PM per Seksi &amp; Timeline-style 3">
      <tableStyleElement dxfId="2" type="firstRowStripe"/>
      <tableStyleElement dxfId="1" type="secondRowStripe"/>
    </tableStyle>
    <tableStyle count="2" pivot="0" name="PM per Seksi &amp; Timeline-style 4">
      <tableStyleElement dxfId="2" type="firstRowStripe"/>
      <tableStyleElement dxfId="1" type="secondRowStripe"/>
    </tableStyle>
    <tableStyle count="2" pivot="0" name="PM per Seksi &amp; Timeline-style 5">
      <tableStyleElement dxfId="2" type="firstRowStripe"/>
      <tableStyleElement dxfId="1" type="secondRowStripe"/>
    </tableStyle>
    <tableStyle count="2" pivot="0" name="PM per Seksi &amp; Timeline-style 6">
      <tableStyleElement dxfId="2" type="firstRowStripe"/>
      <tableStyleElement dxfId="1" type="secondRowStripe"/>
    </tableStyle>
    <tableStyle count="4" pivot="0" name="Checklist-style">
      <tableStyleElement dxfId="3" type="headerRow"/>
      <tableStyleElement dxfId="1" type="firstRowStripe"/>
      <tableStyleElement dxfId="2" type="secondRowStripe"/>
      <tableStyleElement dxfId="4" size="0" type="wholeTable"/>
    </tableStyle>
    <tableStyle count="4" pivot="0" name="Checklist-1-style">
      <tableStyleElement dxfId="3" type="headerRow"/>
      <tableStyleElement dxfId="1" type="firstRowStripe"/>
      <tableStyleElement dxfId="2" type="secondRowStripe"/>
      <tableStyleElement dxfId="4" size="0" type="wholeTable"/>
    </tableStyle>
  </tableStyle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4.xml.rels><?xml version="1.0" encoding="UTF-8" standalone="yes"?><Relationships xmlns="http://schemas.openxmlformats.org/package/2006/relationships"><Relationship Id="rId1" Type="http://customschemas.google.com/relationships/workbookmetadata" Target="commentsmeta1"/></Relationships>
</file>

<file path=xl/_rels/comments5.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40" Type="http://customschemas.google.com/relationships/workbookmetadata" Target="metadata"/><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pivotCacheDefinition" Target="pivotCache/pivotCacheDefinition1.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26</xdr:col>
      <xdr:colOff>19050</xdr:colOff>
      <xdr:row>1</xdr:row>
      <xdr:rowOff>0</xdr:rowOff>
    </xdr:from>
    <xdr:ext cx="5133975" cy="3143250"/>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676275</xdr:colOff>
      <xdr:row>4</xdr:row>
      <xdr:rowOff>57150</xdr:rowOff>
    </xdr:from>
    <xdr:ext cx="8391525" cy="2876550"/>
    <xdr:grpSp>
      <xdr:nvGrpSpPr>
        <xdr:cNvPr id="2" name="Shape 2" title="Drawing"/>
        <xdr:cNvGrpSpPr/>
      </xdr:nvGrpSpPr>
      <xdr:grpSpPr>
        <a:xfrm>
          <a:off x="190750" y="1317900"/>
          <a:ext cx="8371475" cy="2855850"/>
          <a:chOff x="190750" y="1317900"/>
          <a:chExt cx="8371475" cy="2855850"/>
        </a:xfrm>
      </xdr:grpSpPr>
      <xdr:sp>
        <xdr:nvSpPr>
          <xdr:cNvPr id="3" name="Shape 3"/>
          <xdr:cNvSpPr/>
        </xdr:nvSpPr>
        <xdr:spPr>
          <a:xfrm>
            <a:off x="190750" y="1730550"/>
            <a:ext cx="816300" cy="1623900"/>
          </a:xfrm>
          <a:prstGeom prst="rect">
            <a:avLst/>
          </a:prstGeom>
          <a:solidFill>
            <a:srgbClr val="EFEFEF"/>
          </a:solidFill>
          <a:ln>
            <a:noFill/>
          </a:ln>
        </xdr:spPr>
        <xdr:txBody>
          <a:bodyPr anchorCtr="0" anchor="ctr" bIns="67100" lIns="67100" spcFirstLastPara="1" rIns="67100" wrap="square" tIns="67100">
            <a:noAutofit/>
          </a:bodyPr>
          <a:lstStyle/>
          <a:p>
            <a:pPr indent="0" lvl="0" marL="0" rtl="0" algn="ctr">
              <a:spcBef>
                <a:spcPts val="0"/>
              </a:spcBef>
              <a:spcAft>
                <a:spcPts val="0"/>
              </a:spcAft>
              <a:buNone/>
            </a:pPr>
            <a:r>
              <a:rPr b="1" lang="en-US" sz="1027"/>
              <a:t>Internal</a:t>
            </a:r>
            <a:br>
              <a:rPr b="1" lang="en-US" sz="1027"/>
            </a:br>
            <a:r>
              <a:rPr b="1" lang="en-US" sz="1027"/>
              <a:t>(Diarium, WA Blast, Email)</a:t>
            </a:r>
            <a:endParaRPr sz="880"/>
          </a:p>
        </xdr:txBody>
      </xdr:sp>
      <xdr:sp>
        <xdr:nvSpPr>
          <xdr:cNvPr id="4" name="Shape 4"/>
          <xdr:cNvSpPr/>
        </xdr:nvSpPr>
        <xdr:spPr>
          <a:xfrm>
            <a:off x="190750" y="3435624"/>
            <a:ext cx="816300" cy="738000"/>
          </a:xfrm>
          <a:prstGeom prst="rect">
            <a:avLst/>
          </a:prstGeom>
          <a:solidFill>
            <a:srgbClr val="666666"/>
          </a:solidFill>
          <a:ln>
            <a:noFill/>
          </a:ln>
        </xdr:spPr>
        <xdr:txBody>
          <a:bodyPr anchorCtr="0" anchor="ctr" bIns="67100" lIns="67100" spcFirstLastPara="1" rIns="67100" wrap="square" tIns="67100">
            <a:noAutofit/>
          </a:bodyPr>
          <a:lstStyle/>
          <a:p>
            <a:pPr indent="0" lvl="0" marL="0" rtl="0" algn="ctr">
              <a:spcBef>
                <a:spcPts val="0"/>
              </a:spcBef>
              <a:spcAft>
                <a:spcPts val="0"/>
              </a:spcAft>
              <a:buNone/>
            </a:pPr>
            <a:r>
              <a:rPr lang="en-US" sz="1027">
                <a:solidFill>
                  <a:srgbClr val="FFFFFF"/>
                </a:solidFill>
              </a:rPr>
              <a:t>Eksternal</a:t>
            </a:r>
            <a:br>
              <a:rPr lang="en-US" sz="1027">
                <a:solidFill>
                  <a:srgbClr val="FFFFFF"/>
                </a:solidFill>
              </a:rPr>
            </a:br>
            <a:r>
              <a:rPr lang="en-US" sz="1027">
                <a:solidFill>
                  <a:srgbClr val="FFFFFF"/>
                </a:solidFill>
              </a:rPr>
              <a:t>(Instagram/Linkedin)</a:t>
            </a:r>
            <a:endParaRPr sz="1027">
              <a:solidFill>
                <a:srgbClr val="FFFFFF"/>
              </a:solidFill>
            </a:endParaRPr>
          </a:p>
        </xdr:txBody>
      </xdr:sp>
      <xdr:sp>
        <xdr:nvSpPr>
          <xdr:cNvPr id="5" name="Shape 5"/>
          <xdr:cNvSpPr/>
        </xdr:nvSpPr>
        <xdr:spPr>
          <a:xfrm>
            <a:off x="1110824" y="1730550"/>
            <a:ext cx="1118100" cy="2443200"/>
          </a:xfrm>
          <a:prstGeom prst="rect">
            <a:avLst/>
          </a:prstGeom>
          <a:solidFill>
            <a:srgbClr val="D9EAD3"/>
          </a:solidFill>
          <a:ln>
            <a:noFill/>
          </a:ln>
        </xdr:spPr>
        <xdr:txBody>
          <a:bodyPr anchorCtr="0" anchor="ctr" bIns="67100" lIns="67100" spcFirstLastPara="1" rIns="67100" wrap="square" tIns="67100">
            <a:noAutofit/>
          </a:bodyPr>
          <a:lstStyle/>
          <a:p>
            <a:pPr indent="0" lvl="0" marL="0" rtl="0" algn="ctr">
              <a:spcBef>
                <a:spcPts val="0"/>
              </a:spcBef>
              <a:spcAft>
                <a:spcPts val="0"/>
              </a:spcAft>
              <a:buNone/>
            </a:pPr>
            <a:r>
              <a:rPr b="1" lang="en-US" sz="1027"/>
              <a:t>Call For Paper</a:t>
            </a:r>
            <a:br>
              <a:rPr b="1" lang="en-US" sz="1027"/>
            </a:br>
            <a:r>
              <a:rPr lang="en-US" sz="880"/>
              <a:t>(ICRES ISCLO 2025)</a:t>
            </a:r>
            <a:endParaRPr sz="880"/>
          </a:p>
        </xdr:txBody>
      </xdr:sp>
      <xdr:sp>
        <xdr:nvSpPr>
          <xdr:cNvPr id="6" name="Shape 6"/>
          <xdr:cNvSpPr/>
        </xdr:nvSpPr>
        <xdr:spPr>
          <a:xfrm>
            <a:off x="2335950" y="1730550"/>
            <a:ext cx="2532900" cy="995100"/>
          </a:xfrm>
          <a:prstGeom prst="rect">
            <a:avLst/>
          </a:prstGeom>
          <a:solidFill>
            <a:srgbClr val="D9EAD3"/>
          </a:solidFill>
          <a:ln>
            <a:noFill/>
          </a:ln>
        </xdr:spPr>
        <xdr:txBody>
          <a:bodyPr anchorCtr="0" anchor="ctr" bIns="67100" lIns="67100" spcFirstLastPara="1" rIns="67100" wrap="square" tIns="67100">
            <a:noAutofit/>
          </a:bodyPr>
          <a:lstStyle/>
          <a:p>
            <a:pPr indent="0" lvl="0" marL="0" rtl="0" algn="ctr">
              <a:spcBef>
                <a:spcPts val="0"/>
              </a:spcBef>
              <a:spcAft>
                <a:spcPts val="0"/>
              </a:spcAft>
              <a:buNone/>
            </a:pPr>
            <a:r>
              <a:rPr b="1" lang="en-US" sz="1027"/>
              <a:t>Telkom Tech &amp; Biz Radar:</a:t>
            </a:r>
            <a:br>
              <a:rPr b="1" lang="en-US" sz="1027"/>
            </a:br>
            <a:r>
              <a:rPr b="1" lang="en-US" sz="1027"/>
              <a:t>Case Study Writing Competition for Internal Telkom Employee</a:t>
            </a:r>
            <a:br>
              <a:rPr b="1" lang="en-US" sz="1027"/>
            </a:br>
            <a:r>
              <a:rPr lang="en-US" sz="880"/>
              <a:t>(Pre-event)</a:t>
            </a:r>
            <a:endParaRPr sz="880"/>
          </a:p>
        </xdr:txBody>
      </xdr:sp>
      <xdr:sp>
        <xdr:nvSpPr>
          <xdr:cNvPr id="7" name="Shape 7"/>
          <xdr:cNvSpPr/>
        </xdr:nvSpPr>
        <xdr:spPr>
          <a:xfrm>
            <a:off x="2386285" y="2781400"/>
            <a:ext cx="766800" cy="573000"/>
          </a:xfrm>
          <a:prstGeom prst="rect">
            <a:avLst/>
          </a:prstGeom>
          <a:solidFill>
            <a:srgbClr val="CFE2F3"/>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800"/>
              <a:t>CUC #1: Open for Submission</a:t>
            </a:r>
            <a:endParaRPr sz="800"/>
          </a:p>
        </xdr:txBody>
      </xdr:sp>
      <xdr:sp>
        <xdr:nvSpPr>
          <xdr:cNvPr id="8" name="Shape 8"/>
          <xdr:cNvSpPr/>
        </xdr:nvSpPr>
        <xdr:spPr>
          <a:xfrm>
            <a:off x="3217485" y="2781400"/>
            <a:ext cx="766800" cy="573000"/>
          </a:xfrm>
          <a:prstGeom prst="rect">
            <a:avLst/>
          </a:prstGeom>
          <a:solidFill>
            <a:srgbClr val="CFE2F3"/>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800"/>
              <a:t>CUC #2: Workshop</a:t>
            </a:r>
            <a:endParaRPr sz="800"/>
          </a:p>
        </xdr:txBody>
      </xdr:sp>
      <xdr:sp>
        <xdr:nvSpPr>
          <xdr:cNvPr id="9" name="Shape 9"/>
          <xdr:cNvSpPr/>
        </xdr:nvSpPr>
        <xdr:spPr>
          <a:xfrm>
            <a:off x="4102035" y="2781400"/>
            <a:ext cx="766800" cy="573000"/>
          </a:xfrm>
          <a:prstGeom prst="rect">
            <a:avLst/>
          </a:prstGeom>
          <a:solidFill>
            <a:srgbClr val="CFE2F3"/>
          </a:solidFill>
          <a:ln>
            <a:noFill/>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800"/>
              <a:t>CUC #3: Pitching &amp; Awarding</a:t>
            </a:r>
            <a:endParaRPr sz="800"/>
          </a:p>
        </xdr:txBody>
      </xdr:sp>
      <xdr:sp>
        <xdr:nvSpPr>
          <xdr:cNvPr id="10" name="Shape 10"/>
          <xdr:cNvSpPr/>
        </xdr:nvSpPr>
        <xdr:spPr>
          <a:xfrm>
            <a:off x="4975875" y="1730550"/>
            <a:ext cx="816300" cy="2443200"/>
          </a:xfrm>
          <a:prstGeom prst="rect">
            <a:avLst/>
          </a:prstGeom>
          <a:solidFill>
            <a:srgbClr val="D9EAD3"/>
          </a:solidFill>
          <a:ln>
            <a:noFill/>
          </a:ln>
        </xdr:spPr>
        <xdr:txBody>
          <a:bodyPr anchorCtr="0" anchor="ctr" bIns="67100" lIns="67100" spcFirstLastPara="1" rIns="67100" wrap="square" tIns="67100">
            <a:noAutofit/>
          </a:bodyPr>
          <a:lstStyle/>
          <a:p>
            <a:pPr indent="0" lvl="0" marL="0" rtl="0" algn="ctr">
              <a:spcBef>
                <a:spcPts val="0"/>
              </a:spcBef>
              <a:spcAft>
                <a:spcPts val="0"/>
              </a:spcAft>
              <a:buNone/>
            </a:pPr>
            <a:r>
              <a:rPr b="1" lang="en-US" sz="1027"/>
              <a:t>Scientific and Academic Workshop</a:t>
            </a:r>
            <a:br>
              <a:rPr b="1" lang="en-US" sz="1027"/>
            </a:br>
            <a:endParaRPr sz="880"/>
          </a:p>
        </xdr:txBody>
      </xdr:sp>
      <xdr:sp>
        <xdr:nvSpPr>
          <xdr:cNvPr id="11" name="Shape 11"/>
          <xdr:cNvSpPr/>
        </xdr:nvSpPr>
        <xdr:spPr>
          <a:xfrm>
            <a:off x="1110825" y="1317900"/>
            <a:ext cx="7451400" cy="268500"/>
          </a:xfrm>
          <a:prstGeom prst="rect">
            <a:avLst/>
          </a:prstGeom>
          <a:solidFill>
            <a:srgbClr val="1C4587"/>
          </a:solidFill>
          <a:ln>
            <a:noFill/>
          </a:ln>
        </xdr:spPr>
        <xdr:txBody>
          <a:bodyPr anchorCtr="0" anchor="ctr" bIns="67100" lIns="67100" spcFirstLastPara="1" rIns="67100" wrap="square" tIns="67100">
            <a:noAutofit/>
          </a:bodyPr>
          <a:lstStyle/>
          <a:p>
            <a:pPr indent="0" lvl="0" marL="0" rtl="0" algn="ctr">
              <a:spcBef>
                <a:spcPts val="0"/>
              </a:spcBef>
              <a:spcAft>
                <a:spcPts val="0"/>
              </a:spcAft>
              <a:buNone/>
            </a:pPr>
            <a:r>
              <a:rPr b="1" lang="en-US" sz="1027">
                <a:solidFill>
                  <a:srgbClr val="FFFFFF"/>
                </a:solidFill>
              </a:rPr>
              <a:t>PRE-EVENT</a:t>
            </a:r>
            <a:endParaRPr sz="880">
              <a:solidFill>
                <a:srgbClr val="FFFFFF"/>
              </a:solidFill>
            </a:endParaRPr>
          </a:p>
        </xdr:txBody>
      </xdr:sp>
      <xdr:sp>
        <xdr:nvSpPr>
          <xdr:cNvPr id="12" name="Shape 12"/>
          <xdr:cNvSpPr/>
        </xdr:nvSpPr>
        <xdr:spPr>
          <a:xfrm>
            <a:off x="5899200" y="1730550"/>
            <a:ext cx="816300" cy="2443200"/>
          </a:xfrm>
          <a:prstGeom prst="rect">
            <a:avLst/>
          </a:prstGeom>
          <a:solidFill>
            <a:srgbClr val="D9EAD3"/>
          </a:solidFill>
          <a:ln>
            <a:noFill/>
          </a:ln>
        </xdr:spPr>
        <xdr:txBody>
          <a:bodyPr anchorCtr="0" anchor="ctr" bIns="67100" lIns="67100" spcFirstLastPara="1" rIns="67100" wrap="square" tIns="67100">
            <a:noAutofit/>
          </a:bodyPr>
          <a:lstStyle/>
          <a:p>
            <a:pPr indent="0" lvl="0" marL="0" rtl="0" algn="ctr">
              <a:spcBef>
                <a:spcPts val="0"/>
              </a:spcBef>
              <a:spcAft>
                <a:spcPts val="0"/>
              </a:spcAft>
              <a:buNone/>
            </a:pPr>
            <a:r>
              <a:rPr b="1" lang="en-US" sz="1027"/>
              <a:t>Training of Trainers untuk Reviewer*</a:t>
            </a:r>
            <a:endParaRPr b="1" sz="1027"/>
          </a:p>
          <a:p>
            <a:pPr indent="0" lvl="0" marL="0" rtl="0" algn="ctr">
              <a:spcBef>
                <a:spcPts val="0"/>
              </a:spcBef>
              <a:spcAft>
                <a:spcPts val="0"/>
              </a:spcAft>
              <a:buNone/>
            </a:pPr>
            <a:r>
              <a:t/>
            </a:r>
            <a:endParaRPr b="1" sz="1027"/>
          </a:p>
        </xdr:txBody>
      </xdr:sp>
      <xdr:sp>
        <xdr:nvSpPr>
          <xdr:cNvPr id="13" name="Shape 13"/>
          <xdr:cNvSpPr/>
        </xdr:nvSpPr>
        <xdr:spPr>
          <a:xfrm>
            <a:off x="6822525" y="1730550"/>
            <a:ext cx="816300" cy="2443200"/>
          </a:xfrm>
          <a:prstGeom prst="rect">
            <a:avLst/>
          </a:prstGeom>
          <a:solidFill>
            <a:srgbClr val="93C47D"/>
          </a:solidFill>
          <a:ln>
            <a:noFill/>
          </a:ln>
        </xdr:spPr>
        <xdr:txBody>
          <a:bodyPr anchorCtr="0" anchor="ctr" bIns="67100" lIns="67100" spcFirstLastPara="1" rIns="67100" wrap="square" tIns="67100">
            <a:noAutofit/>
          </a:bodyPr>
          <a:lstStyle/>
          <a:p>
            <a:pPr indent="0" lvl="0" marL="0" rtl="0" algn="ctr">
              <a:spcBef>
                <a:spcPts val="0"/>
              </a:spcBef>
              <a:spcAft>
                <a:spcPts val="0"/>
              </a:spcAft>
              <a:buNone/>
            </a:pPr>
            <a:r>
              <a:rPr b="1" lang="en-US" sz="1027">
                <a:solidFill>
                  <a:srgbClr val="FFFFFF"/>
                </a:solidFill>
              </a:rPr>
              <a:t>Innovation Telkom Group Showcase</a:t>
            </a:r>
            <a:endParaRPr sz="880">
              <a:solidFill>
                <a:srgbClr val="FFFFFF"/>
              </a:solidFill>
            </a:endParaRPr>
          </a:p>
        </xdr:txBody>
      </xdr:sp>
      <xdr:sp>
        <xdr:nvSpPr>
          <xdr:cNvPr id="14" name="Shape 14"/>
          <xdr:cNvSpPr/>
        </xdr:nvSpPr>
        <xdr:spPr>
          <a:xfrm>
            <a:off x="7745850" y="1730550"/>
            <a:ext cx="816300" cy="2443200"/>
          </a:xfrm>
          <a:prstGeom prst="rect">
            <a:avLst/>
          </a:prstGeom>
          <a:solidFill>
            <a:srgbClr val="93C47D"/>
          </a:solidFill>
          <a:ln>
            <a:noFill/>
          </a:ln>
        </xdr:spPr>
        <xdr:txBody>
          <a:bodyPr anchorCtr="0" anchor="ctr" bIns="67100" lIns="67100" spcFirstLastPara="1" rIns="67100" wrap="square" tIns="67100">
            <a:noAutofit/>
          </a:bodyPr>
          <a:lstStyle/>
          <a:p>
            <a:pPr indent="0" lvl="0" marL="0" rtl="0" algn="ctr">
              <a:spcBef>
                <a:spcPts val="0"/>
              </a:spcBef>
              <a:spcAft>
                <a:spcPts val="0"/>
              </a:spcAft>
              <a:buNone/>
            </a:pPr>
            <a:r>
              <a:rPr b="1" lang="en-US" sz="1027">
                <a:solidFill>
                  <a:srgbClr val="FFFFFF"/>
                </a:solidFill>
              </a:rPr>
              <a:t>Innovation Showcase for BUMN</a:t>
            </a:r>
            <a:endParaRPr b="1" sz="1027">
              <a:solidFill>
                <a:srgbClr val="FFFFFF"/>
              </a:solidFill>
            </a:endParaRPr>
          </a:p>
          <a:p>
            <a:pPr indent="0" lvl="0" marL="0" rtl="0" algn="ctr">
              <a:spcBef>
                <a:spcPts val="0"/>
              </a:spcBef>
              <a:spcAft>
                <a:spcPts val="0"/>
              </a:spcAft>
              <a:buNone/>
            </a:pPr>
            <a:r>
              <a:t/>
            </a:r>
            <a:endParaRPr b="1" sz="1027">
              <a:solidFill>
                <a:srgbClr val="FFFFFF"/>
              </a:solidFill>
            </a:endParaRPr>
          </a:p>
        </xdr:txBody>
      </xdr:sp>
    </xdr:grpSp>
    <xdr:clientData fLocksWithSheet="0"/>
  </xdr:oneCellAnchor>
  <xdr:oneCellAnchor>
    <xdr:from>
      <xdr:col>4</xdr:col>
      <xdr:colOff>95250</xdr:colOff>
      <xdr:row>34</xdr:row>
      <xdr:rowOff>133350</xdr:rowOff>
    </xdr:from>
    <xdr:ext cx="1323975" cy="1600200"/>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228600</xdr:colOff>
      <xdr:row>26</xdr:row>
      <xdr:rowOff>171450</xdr:rowOff>
    </xdr:from>
    <xdr:ext cx="11696700" cy="6553200"/>
    <xdr:pic>
      <xdr:nvPicPr>
        <xdr:cNvPr id="0" name="image4.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390525</xdr:colOff>
      <xdr:row>1</xdr:row>
      <xdr:rowOff>104775</xdr:rowOff>
    </xdr:from>
    <xdr:ext cx="13115925" cy="4695825"/>
    <xdr:pic>
      <xdr:nvPicPr>
        <xdr:cNvPr id="0" name="image5.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171450</xdr:colOff>
      <xdr:row>69</xdr:row>
      <xdr:rowOff>-533400</xdr:rowOff>
    </xdr:from>
    <xdr:ext cx="6724650" cy="3752850"/>
    <xdr:pic>
      <xdr:nvPicPr>
        <xdr:cNvPr id="0" name="image1.png" title="Gambar"/>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ivotCache/_rels/pivotCacheDefinition1.xml.rels><?xml version="1.0" encoding="UTF-8" standalone="yes"?><Relationships xmlns="http://schemas.openxmlformats.org/package/2006/relationships"><Relationship Type="http://schemas.openxmlformats.org/officeDocument/2006/relationships/externalLinkPath" TargetMode="External"/></Relationships>
</file>

<file path=xl/pivotCache/pivotCacheDefinition1.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B3:N74" sheet="Academy Partnership"/>
  </cacheSource>
  <cacheFields>
    <cacheField name="No" numFmtId="0">
      <sharedItems containsSemiMixedTypes="0" containsString="0" containsNumber="1" containsInteger="1">
        <n v="1.0"/>
        <n v="2.0"/>
        <n v="3.0"/>
        <n v="4.0"/>
        <n v="5.0"/>
        <n v="6.0"/>
        <n v="7.0"/>
        <n v="8.0"/>
        <n v="9.0"/>
        <n v="10.0"/>
        <n v="11.0"/>
        <n v="12.0"/>
        <n v="13.0"/>
        <n v="14.0"/>
        <n v="15.0"/>
        <n v="16.0"/>
        <n v="17.0"/>
        <n v="18.0"/>
        <n v="19.0"/>
        <n v="20.0"/>
        <n v="21.0"/>
        <n v="22.0"/>
        <n v="23.0"/>
        <n v="24.0"/>
        <n v="25.0"/>
        <n v="26.0"/>
        <n v="27.0"/>
        <n v="28.0"/>
        <n v="29.0"/>
        <n v="30.0"/>
        <n v="31.0"/>
        <n v="32.0"/>
        <n v="33.0"/>
        <n v="34.0"/>
        <n v="35.0"/>
        <n v="36.0"/>
        <n v="37.0"/>
        <n v="38.0"/>
        <n v="39.0"/>
        <n v="40.0"/>
        <n v="41.0"/>
        <n v="42.0"/>
        <n v="43.0"/>
        <n v="44.0"/>
        <n v="45.0"/>
        <n v="46.0"/>
        <n v="47.0"/>
        <n v="48.0"/>
        <n v="49.0"/>
        <n v="50.0"/>
        <n v="51.0"/>
        <n v="52.0"/>
        <n v="53.0"/>
        <n v="54.0"/>
        <n v="55.0"/>
        <n v="56.0"/>
        <n v="57.0"/>
        <n v="58.0"/>
        <n v="59.0"/>
        <n v="60.0"/>
        <n v="61.0"/>
        <n v="62.0"/>
        <n v="63.0"/>
        <n v="64.0"/>
        <n v="65.0"/>
        <n v="66.0"/>
        <n v="67.0"/>
        <n v="68.0"/>
        <n v="69.0"/>
        <n v="70.0"/>
        <n v="71.0"/>
      </sharedItems>
    </cacheField>
    <cacheField name="NAMA" numFmtId="0">
      <sharedItems>
        <s v="Bina Nusantara"/>
        <s v="Institut Pertanian Bogor (IPB)"/>
        <s v="Institut Teknologi Bandung (ITB)"/>
        <s v="Institut Teknologi dan Bisnis Sekolah Tinggi Manajemen Informatika dan Teknik Komputer Bali"/>
        <s v="Institut Teknologi Nasional Malang"/>
        <s v="Institut Teknologi Sepuluh Nopember (ITS)"/>
        <s v="Institut Teknologi Telkom Purwokerto (ITTP)"/>
        <s v="Institut Teknologi Telkom Surabaya"/>
        <s v="National University of Singapore"/>
        <s v="Politeknik Negeri Bandung"/>
        <s v="Politeknik Negeri Batam"/>
        <s v="Politeknik Negeri Semarang"/>
        <s v="President University"/>
        <s v="Sekolah Bisnis dan Manajemen Institut Teknologi Bandung"/>
        <s v="Sekolah Tinggi Perikanan Dan Kelautan Matauli"/>
        <s v="Telkom University"/>
        <s v="Universitas Airlangga"/>
        <s v="Universitas Amikom Yogyakarta"/>
        <s v="Universitas Brawijaya"/>
        <s v="Universitas Dharmawangsa"/>
        <s v="Universitas Diponegoro"/>
        <s v="Universitas Gadjah Mada"/>
        <s v="Universitas Gorontalo"/>
        <s v="Universitas Hasanuddin"/>
        <s v="Universitas Indonesia"/>
        <s v="Universitas Islam Negeri Imam Bonjol"/>
        <s v="Universitas Islam Negeri Sunan Ampel"/>
        <s v="Universitas Kristen Palangka Raya"/>
        <s v="Universitas Lampung"/>
        <s v="Universitas Maritim Raja Ali Haji"/>
        <s v="Universitas Muhammadiyah Gresik"/>
        <s v="Universitas Muhammadiyah Jember (UMJ)"/>
        <s v="Universitas Muhammadiyah Kendari"/>
        <s v="Universitas Muhammadiyah Malang"/>
        <s v="Universitas Muhammadiyah Parepare"/>
        <s v="Universitas Muhammadiyah Yogyakarta"/>
        <s v="Universitas Nahdlatul Ulama Sumatera Barat"/>
        <s v="Universitas Negeri Gorontalo"/>
        <s v="Universitas Negeri Jakarta"/>
        <s v="Universitas Nusa Cendana"/>
        <s v="Universitas Padjajaran"/>
        <s v="Universitas Parahyangan"/>
        <s v="Universitas Pattimura"/>
        <s v="Universitas Pelita Harapan"/>
        <s v="Universitas Riau"/>
        <s v="Universitas Samawa"/>
        <s v="Universitas Satya Negara Indonesia"/>
        <s v="Universitas Sembilanbelas November Kolaka (USN Kolaka)"/>
        <s v="Universitas Soedirman"/>
        <s v="Universitas Sriwijaya"/>
        <s v="Universitas Sulawesi Barat"/>
        <s v="Universitas Sultan Ageng Tirtayasa"/>
        <s v="Universitas Syiah Kuala"/>
        <s v="Universitas Teuku Umar"/>
        <s v="Universitas Tribuana Kalabahi"/>
        <s v="Universitas Trunojoyo Madura"/>
        <s v="Universitas Widyatama"/>
      </sharedItems>
    </cacheField>
    <cacheField name="Unit Pelaksana" numFmtId="0">
      <sharedItems>
        <s v="Unidentified"/>
        <s v="POM"/>
        <s v="RIM"/>
        <s v="SoDLT"/>
        <s v="-"/>
        <s v="SoDPS"/>
        <s v="GS"/>
      </sharedItems>
    </cacheField>
    <cacheField name="PIC Partner" numFmtId="0">
      <sharedItems>
        <s v="Dr. Meyliana, S.Kom, M.M"/>
        <s v="Dr. Ir. Syarifah Aisyah, M. Sc. Agr."/>
        <s v="Direktur Kemitraan dan Hubungan Internasional"/>
        <s v="Dr. Fadhil Hidayat, S.Kom., MT"/>
        <s v="Dadang Hermawan"/>
        <s v="Awan Krismanto"/>
        <s v="Tri Joko Wahyu Adi, Ph. D"/>
        <s v="Dr. Wahyu Pamungkas, S.T., M.T."/>
        <s v="Dr. Tri Arief Sardjono"/>
        <s v="Karen Teo"/>
        <s v="Ade Chandra Nugraha"/>
        <s v="Nur Zahrati Janah"/>
        <s v="Amin Suharjono"/>
        <s v="Dr. Eni Dwi Wardihani, S.T., M.T"/>
        <s v="Marissa Astika"/>
        <s v="Agus Kumiawan"/>
        <s v="Tubagus Arief Fahmi"/>
        <s v="Dr. Neneng Nurlaela Arief, S.E., M.A.B."/>
        <s v="Irwan Limbong"/>
        <s v="Dr. Doan Perdana"/>
        <s v="Morin"/>
        <s v="Kemas Muslim"/>
        <s v="Hendrian Dwikoloso Soebagio"/>
        <s v="Eko Supeno"/>
        <s v="Melwin Syafrizal"/>
        <s v="Moch. Sasmito Djati"/>
        <s v="Emmy Syafitri"/>
        <s v="Bulan Prabawani, Ph.D"/>
        <s v="Rinta Kridalukmana"/>
        <s v="Ririn Tri Nurhayati, Ph.D"/>
        <s v="Ir. Ali Awaludin, S.T., M.Eng., Ph.D., IPU, ACPE."/>
        <s v="Dikson Junus"/>
        <s v="Irmawati"/>
        <s v="Dedi Priadi"/>
        <s v="Fitri Yuli Zulkifli"/>
        <s v="Mega Orina Fitri"/>
        <s v="Indri Sudanawati Rozas"/>
        <s v="Frid Agustinus"/>
        <s v="Munti Sarida"/>
        <s v="Aditya Hikmat Nugraha"/>
        <s v="Farikhah"/>
        <s v="Dr. Haris Hermawan, M.M."/>
        <s v="Amir Mahmud"/>
        <s v="Dr. Baiduri"/>
        <s v="Dr. Sahabuddin"/>
        <s v="Lembaga Riset dan Inovasi (Wini Setyonugroho)"/>
        <s v="Desrizal"/>
        <s v="Dr. Abdul Hafidz Olii"/>
        <s v="Totok Bintoro"/>
        <s v="Dr. Siprianus Suban Garak"/>
        <s v="Prof. Drs. yanyan Mochamad Yani"/>
        <s v="Yosep Kriswanto"/>
        <s v="Ir. Prully A.Uneputty"/>
        <s v="Dr. dr. Jovita Irawati"/>
        <s v="Dr. Ir. Sofyan Husein Siregar"/>
        <s v="Syarafuddin Iskandar"/>
        <s v="Helen Olivia"/>
        <s v="Asni"/>
        <s v="Waluyo Handoko"/>
        <s v="M. Said"/>
        <s v="Dr. Nur Indah Sari Arbit, S.Si., M.Si"/>
        <s v="Dr. Adi Susanto, S.Pi M.Si"/>
        <s v="Haekal Azief Haridhi, S.Kel., M.Sc., Ph.D"/>
        <s v="Hafinuddin, S.Pi., M.Sc"/>
        <s v="Alvonso F. Gorang"/>
        <s v="Muhammad Yusuf"/>
        <s v="Wahyu Andy Nugraha"/>
        <s v="Oliver Hasan Padmanegara"/>
      </sharedItems>
    </cacheField>
    <cacheField name="PIC's Role" numFmtId="0">
      <sharedItems containsString="0" containsBlank="1">
        <m/>
      </sharedItems>
    </cacheField>
    <cacheField name="Nomor PIC Partner">
      <sharedItems containsMixedTypes="1" containsNumber="1" containsInteger="1">
        <n v="2.1534583E8"/>
        <n v="8.121101849E9"/>
        <n v="2.2424025E8"/>
        <n v="8.1321626882E10"/>
        <e v="#ERROR!"/>
        <n v="3.61244445E8"/>
        <n v="8.1217200708E10"/>
        <n v="2.8113322774E10"/>
        <n v="8.132721253E10"/>
        <n v="3.182808E8"/>
        <n v="6.591829066E9"/>
        <n v="8.122108439E9"/>
        <n v="8.3867227065E10"/>
        <n v="2.47499585E8"/>
        <n v="8.2141533357E10"/>
        <n v="6.22E11"/>
        <s v="O222531923"/>
        <n v="8.122115971E9"/>
        <n v="8.1910102649E10"/>
        <n v="8.1266289508E10"/>
        <n v="8.11101027E8"/>
        <n v="8.532001515E10"/>
        <n v="8.139448144E10"/>
        <n v="8.11347609E8"/>
        <n v="8.211322258E10"/>
        <n v="8.12154809E10"/>
        <n v="3.41551611E8"/>
        <n v="8.5217605627E10"/>
        <n v="2.47465407E8"/>
        <n v="8.8905357952E10"/>
        <n v="2.746491972E9"/>
        <n v="2.74513665E8"/>
        <n v="8.525604229E10"/>
        <n v="8.2155209419E10"/>
        <n v="2.17867222E8"/>
        <n v="2.17863504E8"/>
        <n v="8.116619769E9"/>
        <n v="6.28E12"/>
        <n v="8.5249532732E10"/>
        <n v="8.2186109173E10"/>
        <n v="8.1320008537E10"/>
        <n v="8.5649332221E10"/>
        <n v="8.2232830111E10"/>
        <n v="8.1341644337E10"/>
        <n v="8.2245730455E10"/>
        <n v="8.5242033443E10"/>
        <s v="-"/>
        <n v="8.1266533907E10"/>
        <n v="8.114319531E9"/>
        <n v="2.14896977E8"/>
        <n v="8.2145705227E10"/>
        <n v="2.284288888E9"/>
        <n v="8.112346467E9"/>
        <n v="8.1354274791E10"/>
        <n v="2.125535161E9"/>
        <n v="8.1367608086E10"/>
        <n v="8.2341881744E10"/>
        <n v="8.1310353391E10"/>
        <n v="8.2344576675E10"/>
        <n v="2.81635292E8"/>
        <n v="6.2711580645E10"/>
        <n v="8.5299815119E10"/>
        <n v="8.5217302904E10"/>
        <n v="8.2267394897E10"/>
        <n v="8.1360089035E10"/>
        <n v="3.862222882E9"/>
        <n v="8.1289910359E10"/>
        <n v="8.2234502425E10"/>
        <n v="8.11984005E8"/>
      </sharedItems>
    </cacheField>
    <cacheField name="Email partner" numFmtId="0">
      <sharedItems>
        <s v="meyliana@binus.edu"/>
        <s v="dit-kha@app.ipb.ac.id"/>
        <s v="-"/>
        <s v="fadhil_hidayat@yahoo.com"/>
        <s v="info@stikom-bali.ac.id"/>
        <s v="awan_uji_krismanto@lecturer.itn.ac.id"/>
        <s v="dkpu@its.ac.id"/>
        <s v="wahyu@ittelkom-pwt.ac.id"/>
        <s v="triarief@ittelkom-sby.ac.id"/>
        <s v="karenteo@nus.edu.sg"/>
        <s v="chandra@jtk.polban.ac.id"/>
        <s v="nur.zahrati@polibatam.ac.id"/>
        <s v="amin@polines.ac.id"/>
        <s v="edwardihani@polines.ac.id"/>
        <s v="marissa.astika@president.ac.id"/>
        <s v="agusk@sbm-itb.ac.id"/>
        <s v="tubagus_fahmi@sbm-itb.ac.id"/>
        <s v="neneng.nurlaela@sbm.itb.ac.id"/>
        <s v="irwanlimbong45@gmail.com"/>
        <s v="doanperdana@telkomuniversity.ac.id"/>
        <s v="andri.Kurniawan@setneg.go.id"/>
        <s v="kemasmuslim@telkomuniversity.ac.id"/>
        <s v="hendriands@yahoo.com"/>
        <s v="adm@bkmp.unair.ac.id"/>
        <s v="melwin@amikom.ac.id"/>
        <s v="kerjasama@ub.ac.id"/>
        <s v="esyafitri@dharmawangsa.ac.id"/>
        <s v="bulan@live.undip.ac.id"/>
        <s v="kerjasama@live.undip.ac.id"/>
        <s v="dit.lit@ugm.ac.id"/>
        <s v="lkft@ugm.ac.id"/>
        <s v="diksonjunus@gmail.com"/>
        <s v="trif.ahwa@gmail.com"/>
        <s v="dks@aui.ac.id"/>
        <s v="yuli@eng.ui.ac.id"/>
        <s v="megaof@unib.ac.id"/>
        <s v="indrisrozas@uinsby.ac.id"/>
        <s v="fridagustinus24@gmail.com"/>
        <s v="munti.sarida@fp.unila.ac.id"/>
        <s v="adityahn@umrah.ac.id"/>
        <s v="farikhah@umg.ac.id"/>
        <s v="harishermawan@unmuhjember.ac.id"/>
        <s v="sektor@umkendari.ac.id"/>
        <s v="ksk@umm.ac.id"/>
        <s v="assahab06@gmail.com"/>
        <s v="wsetyonugroho@umy.ac.id"/>
        <s v="desrizalc148@gmail.com"/>
        <s v="oliihafidz@gmail.com"/>
        <s v="pr4@unj.ac.id"/>
        <s v="siprianusgarak@gmail.com"/>
        <s v="wr4@unpad.ac.id"/>
        <s v="yosep.kriswanto@unpar.co.i"/>
        <s v="nonnyune@gmail.com"/>
        <s v="jovitaira@yahoo.co.id"/>
        <s v="sofyan.siregas@lecturer.unri.ac.id"/>
        <s v="sumbawaunsa@gmail.com"/>
        <s v="helen.olivia@usni.ac.id"/>
        <s v="asni.kariman@gmail.com"/>
        <s v="kerjasama@unsoed.ac.id"/>
        <s v="oia@unsri.ac.id"/>
        <s v="indaharbit@unsulbar.ac.id"/>
        <s v="adisusanto@untirta.ac.id"/>
        <s v="haekal.azief.haridhi@unsyiah.ac.id"/>
        <s v="hafinuddin@utu.ac.id"/>
        <s v="untribkalabahi@yahoo.co.id"/>
        <s v="muhammadyusuf@trunojoyo.ac.id"/>
        <s v="wahyuandy@trunojoyo.ac.id"/>
        <s v="kerma@widyatama.ac.id"/>
      </sharedItems>
    </cacheField>
    <cacheField name="Judul Project" numFmtId="0">
      <sharedItems>
        <s v="Kerjasama pengembangan digital learning, innovation, research, dan internship."/>
        <s v="Fisheries Cyber Center"/>
        <s v="Pemanfaatan potensi bersama"/>
        <s v="AI Vision merupakan project antara DBT dan ITB dalam pengembangan pendeteksi wajah."/>
        <s v="Kerjasama riset untuk analisa preferensi konsumen dalam penggunaan Social Messanger di Indonesia."/>
        <s v="Joint Learning, Innovation, Research"/>
        <s v="Joint Research dan Joint Development Prototype Perangkat Sensor Unsur Hara Tanah"/>
        <s v="Reserach Development Digital ventilator"/>
        <s v="Joint Learning, Joint Innovation dan Joint Research"/>
        <s v="Joint Research and Innovation Program"/>
        <s v="Kerjasama pengembangan innovation, research, dan internship."/>
        <s v="Kerjasama pengembangan digital learning, innovation, research, dan pengabdian"/>
        <s v="Kerjasama pengembangan digital learning, innovation, research, dan pengabdian kepada masyarakat"/>
        <s v="Joint Learning, Innovation, and Research"/>
        <s v="Kerjasama Riset (Joint Research) Analisa Kesiapan Digital Awareness"/>
        <s v="Perpanjangan PKS dengan SBM ITB terkait learning, research, dan innovation"/>
        <s v="Unsur Hara"/>
        <s v="Workload &amp; Workforce Planning"/>
        <s v="Joint Innovation Program"/>
        <s v="AI For Eye Detection"/>
        <s v="Joint Innovation program and internship"/>
        <s v="Pengembangan SIMON air tambak dan pengembangan aplikasi airfarm"/>
        <s v="Kerjasama Joint Learning, Research dan innovation untuk membentuk global digital talent dan mengabdi kepada masyarakat."/>
        <s v="Riset dan inovasi yang&#10; mendukung program Kedaireka&#10; - Matching Fund untuk&#10; berkolaborasi dalam&#10; mengembangkan Alat Monitor&#10; Fit to Work pada Pekerja&#10; Industri dengan Risiko Tinggi"/>
        <s v="Implementasi HKI Hasil Riset Track &amp; Trace IoT"/>
        <s v="Kerjasama Joint Learning, Innovation, dan Research dengan UI untuk membentuk digital talent yang mampu bersaing dalam"/>
        <s v="Joint Research dan Joint Development IoT"/>
        <s v="Strengthening STEM"/>
        <s v="Joint Learning, Innovation, Research dan Pengabdian Masyarakat"/>
        <s v="Sistem Covwatch HC"/>
        <s v="Kerjasama joint riset mengenai sensor alarm pemadam kebakaran elektronik yang dapat dipantau dari rumah"/>
        <s v="Kerjasama Joint Learning, Innovation, dan Research untuk membentuk digital talent"/>
        <s v="Kerjasama Joint Learning, Innovation, dan Research dengan project pengelolaan Intellectual Property antara ITDRI dengan UPH sebagai konsultan"/>
        <s v="Kerja Sama Penguatan dan Pengembangan Kelembagaan Penyelenggaraan Tridharma Perguruan Tinggi"/>
        <s v="Joint Learning, Innovation, dan Research"/>
        <s v="Smart Village"/>
        <s v="Kerja Sama Riset Formulasi Indeks Desa Digital"/>
        <s v="Kerjasama Joint Learning, Innovation, dan Research untuk membentuk digital talent yang bersaing dengan global dengan Univ Widyatama"/>
      </sharedItems>
    </cacheField>
    <cacheField name="Tipe Doc" numFmtId="0">
      <sharedItems>
        <s v="PKS"/>
        <s v="MoU"/>
        <s v="NDA"/>
        <s v="BAK"/>
      </sharedItems>
    </cacheField>
    <cacheField name="Judul Dokumen&#10; Kerjasama Induk" numFmtId="0">
      <sharedItems>
        <s v="Program Internship dan Joint research/Development"/>
        <s v="PELAKSANAAN PENDIDIKAN, PENELITIAN, DAN PENGEMBANGAN INOVASI PRODUK DIGITAL"/>
        <s v="PEMANFAATAN POTENSI BERSAMA"/>
        <s v="Perjanjian Larangan Pengungkapan dan Kerahasiaan"/>
        <s v="Joint Research dan Innovation"/>
        <s v="Joint Innovation Program Internship dan Research"/>
        <s v="Kerja Sama Pendidikan, Penelitian, Inovasi, dan Pengabdian Kepada Masyarakat"/>
        <s v="Joint Learning, Joint Research, Joint Innovation dan Pengabdian Kepada Masyarakat"/>
        <s v="Joint Research dan Joint Development Prototype Perangkat Sensor Unsur Hara Tanah"/>
        <s v="JOINT RESEARCH DAN DEVELOPMENT DIGITAL VENTILATOR"/>
        <s v="JOINT LEARNING, JOINT INNOVATION, DAN JOINT RESEARCH"/>
        <s v="Joint Research and Innovation Program"/>
        <s v="PROGRAM INTERNSHIP DAN JOINT INNOVATION CENTER"/>
        <s v="Riset dan Inovasi Bersama Pengembangan Prototipe Alat Pembersih Gedung Bertingkat/High Wall Cleaner"/>
        <s v="Kerja sama Joint Learning, Joint Innovation, Joint Research, dan Pengabdian Masyarakat"/>
        <s v="Joint Learning, Innovation, dan Riset"/>
        <s v="Perpanjangan PKS dengan SBM ITB terkait learning, research, dan innovation"/>
        <s v="Kerja Sama Joint Learning, Joint Innovation, Joint Research dan Internship"/>
        <s v="JOINT RESEARCH DAN JOINT DEVELOPMENT SISTEM IDENTIFIKASI KANDUNGAN UNSUR HARA TANAH BERBASIS TEKNOLOGI INTERNET OF THINGS (IOT)"/>
        <s v="JOINT INNOVATION PROGRAM"/>
        <s v="Kerja Sama Joint Learning, Joint Innovation, Joint Research, Innovation dan Internship"/>
        <s v="Pengembangan AI Eye Detection"/>
        <s v="Joint Innovation Program dan Internship"/>
        <s v="Pendidikan, Penelitian, Inovasi, Pengabdian Kepada Masyarakat, Peningkatan Kualitas Sumber Daya Manusia dan Pelaksanaan Program Merdeka Belajar - Kampus Merdeka"/>
        <s v="Kerja Sama Joint Learning, Joint Innovation, Joint Research, dan Internship"/>
        <s v="Pengembangan Tridharma Perguruan Tinggi: Pendidikan, Penelitian dan Pengabdian Kepada Masyarakat"/>
        <s v="Joint Research Sistem Tracking dan Tracing Produk Industri Berbasis Internet of Things (IoT)"/>
        <s v="Penelitian dan Inovasi Pengembangan Produk Sistem Monitoring Fit to Work"/>
        <s v="Kerja Sama Joint Learning, Joint Innovation, Joint Reserach, dan Pengabdian Kepada Masyarakat"/>
        <s v="Joint Research dan Joint Development IoT"/>
        <s v="Kerja Sama Joint Learning, Joint Innovation, Joint Research dan Community Services"/>
        <s v="KERJA SAMA RISET PENGEMBANGAN SCIENCE, TECHNOLOGY, ENGINEERING, AND MATHEMATICS (STEM) MELALUI SERVICE LEARNING"/>
        <s v="Kerja Sama Joint Learning, Joint Innovation, Joint Research dan Pengabdian Masyarakat"/>
        <s v="Penelitian dan Inovasi Bersama Covwatch HC"/>
        <s v="Kerja Sama Joint Learning, Research dan Innovation dalam Membentuk Talenta Digital"/>
        <s v="Joint Learning, Joint Innovation, Joint Research, Sharing Knowledge Dan Pengabdian Kepada Masyarakat"/>
        <s v="Kerja Sama Penguatan dan Pengembangan Kelembagaan Penyelenggaraan Tridharma Perguruan Tinggi"/>
        <s v="Joint Learning, Innovation, Research"/>
        <s v="Joint Learning, Joint Innovation, Joint Research dan Pengabdian kepada Masyarakat"/>
      </sharedItems>
    </cacheField>
    <cacheField name="Masa Doc" numFmtId="0">
      <sharedItems>
        <s v="5 tahun"/>
        <s v="3 tahun"/>
        <s v="1 tahun"/>
        <s v="2 tahun"/>
        <s v="8 bulan"/>
        <s v="6 bulan"/>
        <s v="14 bulan"/>
      </sharedItems>
    </cacheField>
    <cacheField name="Status Keberlakuan" numFmtId="0">
      <sharedItems>
        <s v="Berlaku"/>
        <s v="Berakhir"/>
      </sharedItems>
    </cacheField>
    <cacheField name="Tanggal Berakhir">
      <sharedItems containsDate="1" containsMixedTypes="1">
        <d v="2025-02-11T00:00:00Z"/>
        <s v="3/21/2024"/>
        <s v="9/22/2022"/>
        <s v="7/31/2025"/>
        <s v="10/17/2027"/>
        <s v="10/26/2022"/>
        <s v="11/26/2024"/>
        <d v="2025-11-05T00:00:00Z"/>
        <d v="2025-11-08T00:00:00Z"/>
        <d v="2022-02-06T00:00:00Z"/>
        <s v="7/26/2024"/>
        <d v="2025-02-01T00:00:00Z"/>
        <d v="2021-12-05T00:00:00Z"/>
        <s v="8/14/2022"/>
        <s v="1/15/2026"/>
        <d v="2024-12-06T00:00:00Z"/>
        <s v="6/18/2024"/>
        <s v="12/31/2022"/>
        <s v="8/20/2027"/>
        <d v="2024-11-09T00:00:00Z"/>
        <s v="12/15/2021"/>
        <d v="2024-03-08T00:00:00Z"/>
        <d v="2023-04-07T00:00:00Z"/>
        <d v="2021-10-12T00:00:00Z"/>
        <s v="4/20/2023"/>
        <s v="4/15/2021"/>
        <d v="2024-09-09T00:00:00Z"/>
        <s v="8/27/2025"/>
        <s v="10/15/2025"/>
        <s v="3/26/2024"/>
        <s v="12/31/2024"/>
        <d v="2026-03-12T00:00:00Z"/>
        <s v="10/29/2024"/>
        <s v="7/21/2024"/>
        <s v="6/24/2023"/>
        <s v="11/19/2024"/>
        <d v="2024-12-08T00:00:00Z"/>
        <s v="7/20/2024"/>
        <s v="9/18/2025"/>
        <s v="10/24/2025"/>
        <s v="1/30/2026"/>
        <s v="2/14/2025"/>
        <d v="2024-08-09T00:00:00Z"/>
        <s v="9/17/2026"/>
        <s v="7/15/2024"/>
        <d v="2024-08-11T00:00:00Z"/>
        <s v="1/17/2025"/>
        <s v="2/18/2025"/>
      </sharedItems>
    </cacheField>
  </cacheFields>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Academy Partnership" cacheId="0" dataCaption="" rowGrandTotals="0" compact="0" compactData="0">
  <location ref="P3:S142" firstHeaderRow="0" firstDataRow="3" firstDataCol="0"/>
  <pivotFields>
    <pivotField name="N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t="default"/>
      </items>
    </pivotField>
    <pivotField name="NAMA" axis="axisRow" compact="0" outline="0" multipleItemSelectionAllowed="1" showAll="0" sortType="ascending" defaultSubtota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s>
    </pivotField>
    <pivotField name="Unit Pelaksana" compact="0" outline="0" multipleItemSelectionAllowed="1" showAll="0">
      <items>
        <item x="0"/>
        <item x="1"/>
        <item x="2"/>
        <item x="3"/>
        <item x="4"/>
        <item x="5"/>
        <item x="6"/>
        <item t="default"/>
      </items>
    </pivotField>
    <pivotField name="PIC Partne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t="default"/>
      </items>
    </pivotField>
    <pivotField name="PIC's Role" compact="0" outline="0" multipleItemSelectionAllowed="1" showAll="0">
      <items>
        <item x="0"/>
        <item t="default"/>
      </items>
    </pivotField>
    <pivotField name="Nomor PIC Partner" axis="axisRow" compact="0" outline="0" multipleItemSelectionAllowed="1" showAll="0" sortType="ascending">
      <items>
        <item x="49"/>
        <item x="0"/>
        <item x="35"/>
        <item x="34"/>
        <item x="2"/>
        <item x="28"/>
        <item x="13"/>
        <item x="31"/>
        <item x="59"/>
        <item x="9"/>
        <item x="26"/>
        <item x="5"/>
        <item x="20"/>
        <item x="23"/>
        <item x="68"/>
        <item x="54"/>
        <item x="51"/>
        <item x="30"/>
        <item x="65"/>
        <item x="10"/>
        <item x="52"/>
        <item x="48"/>
        <item x="36"/>
        <item x="1"/>
        <item x="11"/>
        <item x="17"/>
        <item x="7"/>
        <item x="60"/>
        <item x="25"/>
        <item x="6"/>
        <item x="19"/>
        <item x="47"/>
        <item x="66"/>
        <item x="57"/>
        <item x="40"/>
        <item x="3"/>
        <item x="8"/>
        <item x="43"/>
        <item x="53"/>
        <item x="64"/>
        <item x="55"/>
        <item x="22"/>
        <item x="18"/>
        <item x="24"/>
        <item x="14"/>
        <item x="50"/>
        <item x="33"/>
        <item x="39"/>
        <item x="42"/>
        <item x="67"/>
        <item x="44"/>
        <item x="63"/>
        <item x="56"/>
        <item x="58"/>
        <item x="12"/>
        <item x="62"/>
        <item x="27"/>
        <item x="45"/>
        <item x="38"/>
        <item x="32"/>
        <item x="61"/>
        <item x="21"/>
        <item x="41"/>
        <item x="29"/>
        <item x="15"/>
        <item x="37"/>
        <item x="46"/>
        <item x="16"/>
        <item x="4"/>
        <item t="default"/>
      </items>
    </pivotField>
    <pivotField name="Email partne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t="default"/>
      </items>
    </pivotField>
    <pivotField name="Judul Project"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name="Tipe Doc" compact="0" outline="0" multipleItemSelectionAllowed="1" showAll="0">
      <items>
        <item x="0"/>
        <item x="1"/>
        <item x="2"/>
        <item x="3"/>
        <item t="default"/>
      </items>
    </pivotField>
    <pivotField name="Judul Dokumen&#10; Kerjasama Induk"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pivotField>
    <pivotField name="Masa Doc" compact="0" outline="0" multipleItemSelectionAllowed="1" showAll="0">
      <items>
        <item x="0"/>
        <item x="1"/>
        <item x="2"/>
        <item x="3"/>
        <item x="4"/>
        <item x="5"/>
        <item x="6"/>
        <item t="default"/>
      </items>
    </pivotField>
    <pivotField name="Status Keberlakuan" axis="axisRow" compact="0" outline="0" multipleItemSelectionAllowed="1" showAll="0" sortType="ascending">
      <items>
        <item x="1"/>
        <item x="0"/>
        <item t="default"/>
      </items>
    </pivotField>
    <pivotField name="Tanggal Berakhi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t="default"/>
      </items>
    </pivotField>
  </pivotFields>
  <rowFields>
    <field x="1"/>
    <field x="5"/>
    <field x="11"/>
  </rowFields>
</pivotTableDefinition>
</file>

<file path=xl/tables/table1.xml><?xml version="1.0" encoding="utf-8"?>
<table xmlns="http://schemas.openxmlformats.org/spreadsheetml/2006/main" headerRowCount="0" ref="A5:C5" displayName="Table_1" name="Table_1" id="1">
  <tableColumns count="3">
    <tableColumn name="Column1" id="1"/>
    <tableColumn name="Column2" id="2"/>
    <tableColumn name="Column3" id="3"/>
  </tableColumns>
  <tableStyleInfo name="PM per Seksi &amp; Timeline-style" showColumnStripes="0" showFirstColumn="1" showLastColumn="1" showRowStripes="1"/>
</table>
</file>

<file path=xl/tables/table2.xml><?xml version="1.0" encoding="utf-8"?>
<table xmlns="http://schemas.openxmlformats.org/spreadsheetml/2006/main" headerRowCount="0" ref="A94:C96" displayName="Table_2" name="Table_2" id="2">
  <tableColumns count="3">
    <tableColumn name="Column1" id="1"/>
    <tableColumn name="Column2" id="2"/>
    <tableColumn name="Column3" id="3"/>
  </tableColumns>
  <tableStyleInfo name="PM per Seksi &amp; Timeline-style 2" showColumnStripes="0" showFirstColumn="1" showLastColumn="1" showRowStripes="1"/>
</table>
</file>

<file path=xl/tables/table3.xml><?xml version="1.0" encoding="utf-8"?>
<table xmlns="http://schemas.openxmlformats.org/spreadsheetml/2006/main" headerRowCount="0" ref="A98:C98" displayName="Table_3" name="Table_3" id="3">
  <tableColumns count="3">
    <tableColumn name="Column1" id="1"/>
    <tableColumn name="Column2" id="2"/>
    <tableColumn name="Column3" id="3"/>
  </tableColumns>
  <tableStyleInfo name="PM per Seksi &amp; Timeline-style 3" showColumnStripes="0" showFirstColumn="1" showLastColumn="1" showRowStripes="1"/>
</table>
</file>

<file path=xl/tables/table4.xml><?xml version="1.0" encoding="utf-8"?>
<table xmlns="http://schemas.openxmlformats.org/spreadsheetml/2006/main" headerRowCount="0" ref="A100:C100" displayName="Table_4" name="Table_4" id="4">
  <tableColumns count="3">
    <tableColumn name="Column1" id="1"/>
    <tableColumn name="Column2" id="2"/>
    <tableColumn name="Column3" id="3"/>
  </tableColumns>
  <tableStyleInfo name="PM per Seksi &amp; Timeline-style 4" showColumnStripes="0" showFirstColumn="1" showLastColumn="1" showRowStripes="1"/>
</table>
</file>

<file path=xl/tables/table5.xml><?xml version="1.0" encoding="utf-8"?>
<table xmlns="http://schemas.openxmlformats.org/spreadsheetml/2006/main" headerRowCount="0" ref="A102:C102" displayName="Table_5" name="Table_5" id="5">
  <tableColumns count="3">
    <tableColumn name="Column1" id="1"/>
    <tableColumn name="Column2" id="2"/>
    <tableColumn name="Column3" id="3"/>
  </tableColumns>
  <tableStyleInfo name="PM per Seksi &amp; Timeline-style 5" showColumnStripes="0" showFirstColumn="1" showLastColumn="1" showRowStripes="1"/>
</table>
</file>

<file path=xl/tables/table6.xml><?xml version="1.0" encoding="utf-8"?>
<table xmlns="http://schemas.openxmlformats.org/spreadsheetml/2006/main" headerRowCount="0" ref="A104:C104" displayName="Table_6" name="Table_6" id="6">
  <tableColumns count="3">
    <tableColumn name="Column1" id="1"/>
    <tableColumn name="Column2" id="2"/>
    <tableColumn name="Column3" id="3"/>
  </tableColumns>
  <tableStyleInfo name="PM per Seksi &amp; Timeline-style 6" showColumnStripes="0" showFirstColumn="1" showLastColumn="1" showRowStripes="1"/>
</table>
</file>

<file path=xl/tables/table7.xml><?xml version="1.0" encoding="utf-8"?>
<table xmlns="http://schemas.openxmlformats.org/spreadsheetml/2006/main" ref="A1:I975" displayName="Table1" name="Table1" id="7">
  <tableColumns count="9">
    <tableColumn name="Journey" id="1"/>
    <tableColumn name="Kegiatan " id="2"/>
    <tableColumn name="Status" id="3"/>
    <tableColumn name="Owner" id="4"/>
    <tableColumn name="Stage" id="5"/>
    <tableColumn name="Due date" id="6"/>
    <tableColumn name="Eksekusi/Realisasi" id="7"/>
    <tableColumn name="Notes" id="8"/>
    <tableColumn name="Evidence " id="9"/>
  </tableColumns>
  <tableStyleInfo name="Checklist-style" showColumnStripes="0" showFirstColumn="1" showLastColumn="1" showRowStripes="1"/>
</table>
</file>

<file path=xl/tables/table8.xml><?xml version="1.0" encoding="utf-8"?>
<table xmlns="http://schemas.openxmlformats.org/spreadsheetml/2006/main" ref="A1:I948" displayName="Table1_2" name="Table1_2" id="8">
  <tableColumns count="9">
    <tableColumn name="Journey" id="1"/>
    <tableColumn name="Kegiatan " id="2"/>
    <tableColumn name="Status" id="3"/>
    <tableColumn name="Owner" id="4"/>
    <tableColumn name="Stage" id="5"/>
    <tableColumn name="Due date" id="6"/>
    <tableColumn name="Eksekusi/Realisasi" id="7"/>
    <tableColumn name="Notes" id="8"/>
    <tableColumn name="Evidence " id="9"/>
  </tableColumns>
  <tableStyleInfo name="Checklist-1-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40" Type="http://schemas.openxmlformats.org/officeDocument/2006/relationships/hyperlink" Target="https://icmem.sbm.itb.ac.id/" TargetMode="External"/><Relationship Id="rId42" Type="http://schemas.openxmlformats.org/officeDocument/2006/relationships/hyperlink" Target="https://docs.google.com/presentation/d/1RliSu9x_gqwwLPY0cgP2zkdgTjsp4gt7muBWjJ87NG0/edit?usp=sharing" TargetMode="External"/><Relationship Id="rId41" Type="http://schemas.openxmlformats.org/officeDocument/2006/relationships/hyperlink" Target="https://www.telkom.co.id/sites/berita/id_ID/page/brand-guideline-logo-telkom-indonesia-657" TargetMode="External"/><Relationship Id="rId44" Type="http://schemas.openxmlformats.org/officeDocument/2006/relationships/hyperlink" Target="https://docs.google.com/presentation/d/1CJlvwkFZvJrABb3HPyFbI6PPlZ1-fAvedRhNuTkxSfU/edit?slide=id.g37eef129ac6_0_1" TargetMode="External"/><Relationship Id="rId43" Type="http://schemas.openxmlformats.org/officeDocument/2006/relationships/hyperlink" Target="https://drive.google.com/drive/u/0/folders/1xLUwMW9i7V30_w5w2xyEuGUb105n33_F" TargetMode="External"/><Relationship Id="rId46" Type="http://schemas.openxmlformats.org/officeDocument/2006/relationships/hyperlink" Target="https://docs.google.com/document/d/1d6XbfpaWEFpKj61dUU8-NiP4iwf6jjHuL4mJZp5qPlI/edit?usp=sharing" TargetMode="External"/><Relationship Id="rId45" Type="http://schemas.openxmlformats.org/officeDocument/2006/relationships/hyperlink" Target="https://docs.google.com/presentation/d/1h_1utoE7SqmRL0vxxvw8d8gdPVKi8MDh/edit?slide=id.p2" TargetMode="External"/><Relationship Id="rId1" Type="http://schemas.openxmlformats.org/officeDocument/2006/relationships/hyperlink" Target="https://docs.google.com/spreadsheets/d/1bDhcAbDJhx-e73RxKL1dRsk3XUCdd3gPjWp_qFjltTo/edit?gid=0" TargetMode="External"/><Relationship Id="rId2" Type="http://schemas.openxmlformats.org/officeDocument/2006/relationships/hyperlink" Target="https://docs.google.com/presentation/d/1w6jJ9oGXldJ7hMj8Zl6E_nKmct16fpsL/edit?usp=sharing&amp;ouid=105039984303609687133&amp;rtpof=true&amp;sd=true" TargetMode="External"/><Relationship Id="rId3" Type="http://schemas.openxmlformats.org/officeDocument/2006/relationships/hyperlink" Target="https://docs.google.com/presentation/d/1BS-_KBeZMFasb7L6NTJu0PdbuagHOaq4/edit?usp=sharing&amp;ouid=100319367962917064415&amp;rtpof=true&amp;sd=true" TargetMode="External"/><Relationship Id="rId4" Type="http://schemas.openxmlformats.org/officeDocument/2006/relationships/hyperlink" Target="https://docs.google.com/presentation/d/1dj4U5SCroUYFfBk5ZNWRswfqudgMwFXF/edit?usp=sharing&amp;ouid=100319367962917064415&amp;rtpof=true&amp;sd=true" TargetMode="External"/><Relationship Id="rId9" Type="http://schemas.openxmlformats.org/officeDocument/2006/relationships/hyperlink" Target="https://docs.google.com/presentation/d/1Ka3m51GhIp9N1q6hz96klcCDjmDe_p31/edit?usp=sharing&amp;ouid=100319367962917064415&amp;rtpof=true&amp;sd=true" TargetMode="External"/><Relationship Id="rId48" Type="http://schemas.openxmlformats.org/officeDocument/2006/relationships/hyperlink" Target="https://docs.google.com/spreadsheets/d/1snxav-1ojzGLgEWedBi1Xqa7ZrwuNUgIOgFN6w-VOFI/edit?resourcekey=&amp;gid=666441752" TargetMode="External"/><Relationship Id="rId47" Type="http://schemas.openxmlformats.org/officeDocument/2006/relationships/hyperlink" Target="https://drive.google.com/drive/u/0/folders/121k0sidL3LZ9WISCfzRUiiaSZG1Y96sZ" TargetMode="External"/><Relationship Id="rId49" Type="http://schemas.openxmlformats.org/officeDocument/2006/relationships/hyperlink" Target="https://drive.google.com/drive/folders/1iCToiz-NhuXbEQGyEiG8MiYs2mcS6YDY" TargetMode="External"/><Relationship Id="rId5" Type="http://schemas.openxmlformats.org/officeDocument/2006/relationships/hyperlink" Target="https://docs.google.com/presentation/d/1ckL83R9eU2dPMlrpbkt4PIpnw75_dZjh/edit?usp=sharing&amp;ouid=100319367962917064415&amp;rtpof=true&amp;sd=true" TargetMode="External"/><Relationship Id="rId6" Type="http://schemas.openxmlformats.org/officeDocument/2006/relationships/hyperlink" Target="https://docs.google.com/spreadsheets/d/16mtIjK9wfXwsGZ9pIJOjQW0ZBpg_AtOcfxHqhtRNjnE/edit?usp=sharing" TargetMode="External"/><Relationship Id="rId7" Type="http://schemas.openxmlformats.org/officeDocument/2006/relationships/hyperlink" Target="https://docs.google.com/presentation/d/1Tjy9iV0Lcj2XnOOzgI_EJh0RnGQasP6C/edit?usp=sharing&amp;ouid=100319367962917064415&amp;rtpof=true&amp;sd=true" TargetMode="External"/><Relationship Id="rId8" Type="http://schemas.openxmlformats.org/officeDocument/2006/relationships/hyperlink" Target="https://docs.google.com/spreadsheets/d/1sP0mAlx9UtEF8GFf-S53sbWHZkselg-a98R0NkTj-wU/edit?usp=sharing" TargetMode="External"/><Relationship Id="rId72" Type="http://schemas.openxmlformats.org/officeDocument/2006/relationships/drawing" Target="../drawings/drawing1.xml"/><Relationship Id="rId31" Type="http://schemas.openxmlformats.org/officeDocument/2006/relationships/hyperlink" Target="https://docs.google.com/presentation/d/1tjVPeEbKHcGGd34mSRs2pX4k0AcewWrR/edit?slide=id.p3" TargetMode="External"/><Relationship Id="rId30" Type="http://schemas.openxmlformats.org/officeDocument/2006/relationships/hyperlink" Target="https://docs.google.com/document/d/1FcE4RQD7GKHyjPhJVmIYnwe2013P_ssgk9SSCkiDyc0/edit?tab=t.lwx3q6i9fslf" TargetMode="External"/><Relationship Id="rId33" Type="http://schemas.openxmlformats.org/officeDocument/2006/relationships/hyperlink" Target="https://drive.google.com/file/d/10C5t8cFONhhCGeFjKMxClCRdWcOxhuXn/view" TargetMode="External"/><Relationship Id="rId32" Type="http://schemas.openxmlformats.org/officeDocument/2006/relationships/hyperlink" Target="https://docs.google.com/presentation/d/1JjQiNw-nMWbOsIRd6-gW5PpF3xnfX-rZ/edit?usp=sharing&amp;ouid=105039984303609687133&amp;rtpof=true&amp;sd=true" TargetMode="External"/><Relationship Id="rId35" Type="http://schemas.openxmlformats.org/officeDocument/2006/relationships/hyperlink" Target="https://docs.google.com/document/d/1FcE4RQD7GKHyjPhJVmIYnwe2013P_ssgk9SSCkiDyc0/edit?usp=sharing" TargetMode="External"/><Relationship Id="rId34" Type="http://schemas.openxmlformats.org/officeDocument/2006/relationships/hyperlink" Target="https://docs.google.com/document/d/1RHLKIZI93-J6Jeo6shiYA59BSDNoT5LuyMPUebbEt8U/edit?tab=t.0" TargetMode="External"/><Relationship Id="rId71" Type="http://schemas.openxmlformats.org/officeDocument/2006/relationships/hyperlink" Target="https://docs.google.com/spreadsheets/d/183fE9lUXwTn3R4kxqFv1iEkfdSPKCIYJd9Sgao47MBw/edit?usp=sharing" TargetMode="External"/><Relationship Id="rId70" Type="http://schemas.openxmlformats.org/officeDocument/2006/relationships/hyperlink" Target="https://docs.google.com/spreadsheets/d/1az1nGjWWoFM_WUTSHAxzR9t_KfCAPCz_pbCT7jfEZFc/edit?usp=sharing" TargetMode="External"/><Relationship Id="rId37" Type="http://schemas.openxmlformats.org/officeDocument/2006/relationships/hyperlink" Target="https://telkomind.sharepoint.com/:p:/r/sites/ICRES2025/_layouts/15/Doc2.aspx?action=edit&amp;sourcedoc=%7B6a9007a5-05ab-4e9c-8346-7247bb182ef8%7D&amp;wdOrigin=TEAMS-MAGLEV.teamsSdk_ns.rwc&amp;wdExp=TEAMS-TREATMENT&amp;wdhostclicktime=1756709892100&amp;web=1" TargetMode="External"/><Relationship Id="rId36" Type="http://schemas.openxmlformats.org/officeDocument/2006/relationships/hyperlink" Target="https://telkomind.sharepoint.com/:x:/r/sites/ICRES2025/_layouts/15/Doc2.aspx?action=edit&amp;sourcedoc=%7B59c250dc-7b67-4dbb-8938-897972571362%7D&amp;wdOrigin=TEAMS-MAGLEV.teamsSdk_ns.rwc&amp;wdExp=TEAMS-TREATMENT&amp;wdhostclicktime=1756099554763&amp;web=1" TargetMode="External"/><Relationship Id="rId39" Type="http://schemas.openxmlformats.org/officeDocument/2006/relationships/hyperlink" Target="https://telkomind.sharepoint.com/:p:/r/sites/ICRES2025/Shared%20Documents/General%20Discussion/RIM-WRD-Progress%20Conference-20250901.pptx?d=wc48a953899c142328c0c3ba099676c41&amp;csf=1&amp;web=1&amp;e=FPqEd3" TargetMode="External"/><Relationship Id="rId38" Type="http://schemas.openxmlformats.org/officeDocument/2006/relationships/hyperlink" Target="https://docs.researchsynergypress.com/files/original/f00bfc95822a209b4cfbe1d57ff5ee2af869f828.pdf" TargetMode="External"/><Relationship Id="rId62" Type="http://schemas.openxmlformats.org/officeDocument/2006/relationships/hyperlink" Target="https://forms.office.com/r/9B1h3DtMTe" TargetMode="External"/><Relationship Id="rId61" Type="http://schemas.openxmlformats.org/officeDocument/2006/relationships/hyperlink" Target="https://1drv.ms/x/c/1f3895cfe29eb442/EcE_s7Ir0_dPt75KQUO1kv4BaqHmsPhFj1ad0bXI0YA6Nw?e=fjIaMb" TargetMode="External"/><Relationship Id="rId20" Type="http://schemas.openxmlformats.org/officeDocument/2006/relationships/hyperlink" Target="https://www.canva.com/design/DAGyvmqzhjg/1uqjG1v2QuS4KPYjen6LNA/edit" TargetMode="External"/><Relationship Id="rId64" Type="http://schemas.openxmlformats.org/officeDocument/2006/relationships/hyperlink" Target="https://drive.google.com/drive/folders/1TwVVKsDd7vh27XZuPAM2mViSsZ_OYzV7" TargetMode="External"/><Relationship Id="rId63" Type="http://schemas.openxmlformats.org/officeDocument/2006/relationships/hyperlink" Target="https://1drv.ms/x/c/1f3895cfe29eb442/Eexwzwml6FtHhLI_8A07RuUB1HKVOXi7JdDjNYh23m1ZEQ?e=hJ8gag" TargetMode="External"/><Relationship Id="rId22" Type="http://schemas.openxmlformats.org/officeDocument/2006/relationships/hyperlink" Target="https://docs.google.com/spreadsheets/d/1X1BhSBe6LlYzMtcvwUl9BigZHYyBZ9XCfB9Ea_2BEV4/edit?usp=sharing" TargetMode="External"/><Relationship Id="rId66" Type="http://schemas.openxmlformats.org/officeDocument/2006/relationships/hyperlink" Target="https://docs.google.com/spreadsheets/d/1EOUPWoHFY_mtb-sOdopLVP8g0wFb7-QLOb0FWZ_kC1k/edit?usp=sharing" TargetMode="External"/><Relationship Id="rId21" Type="http://schemas.openxmlformats.org/officeDocument/2006/relationships/hyperlink" Target="https://www.canva.com/design/DAGzHz_irdY/L4hRvcCS_s4au2wPpyB4DA/edit?utm_content=DAGzHz_irdY&amp;utm_campaign=designshare&amp;utm_medium=link2&amp;utm_source=sharebutton" TargetMode="External"/><Relationship Id="rId65" Type="http://schemas.openxmlformats.org/officeDocument/2006/relationships/hyperlink" Target="https://docs.google.com/spreadsheets/d/1y7QtN3omwhMlrItTHy-dIRppn-DYVw1ZwntEbV-y3uI/edit?usp=sharing" TargetMode="External"/><Relationship Id="rId24" Type="http://schemas.openxmlformats.org/officeDocument/2006/relationships/hyperlink" Target="https://telkomind.sharepoint.com/:w:/r/sites/ICRES2025/Shared%20Documents/Repository/Road%20to%20ICRES-ISCLO%202025/Telkom%20Tech%20%26%20Biz%20Radar/%5BHow%20to%20submit%5D%20Telkom%20Tech%20%26%20Biz%20Radar%20Case%20Study%20Writing%20Competition%20for%20Telkomers.docx?d=w80a09179d67740b7b75f6f2b0ac0c3da&amp;csf=1&amp;web=1&amp;e=2zEhxC" TargetMode="External"/><Relationship Id="rId68" Type="http://schemas.openxmlformats.org/officeDocument/2006/relationships/hyperlink" Target="https://docs.google.com/spreadsheets/d/1-K2nyGuVnia4-OI-KTVvgFinXKgO9Tmu5Mxj6YVZo6U/edit?usp=sharing" TargetMode="External"/><Relationship Id="rId23" Type="http://schemas.openxmlformats.org/officeDocument/2006/relationships/hyperlink" Target="https://docs.google.com/spreadsheets/d/1lOSZSrSUqmBcfZiQTUSGqfTdJNxbDkefPL9KZmQil9E/edit?usp=sharing" TargetMode="External"/><Relationship Id="rId67" Type="http://schemas.openxmlformats.org/officeDocument/2006/relationships/hyperlink" Target="https://docs.google.com/spreadsheets/d/1XYLrEvZ_eiI4DBG6kQPfnQRPkpe5dk1O3CDH7xfJoIA/edit?usp=sharing" TargetMode="External"/><Relationship Id="rId60" Type="http://schemas.openxmlformats.org/officeDocument/2006/relationships/hyperlink" Target="https://forms.office.com/Pages/DesignPageV2.aspx?origin=NeoPortalPage&amp;subpage=design&amp;id=DQSIkWdsW0yxEjajBLZtrQAAAAAAAAAAAANAAWbeNaZUM0lCSTFHOTZGM1FQNzg3UEdaOUNISDNHNC4u&amp;analysis=false" TargetMode="External"/><Relationship Id="rId26" Type="http://schemas.openxmlformats.org/officeDocument/2006/relationships/hyperlink" Target="https://drive.google.com/drive/folders/1BIcYeCmmWiv6hSUdWMA4pOboNiZ-2OaK?usp=drive_link" TargetMode="External"/><Relationship Id="rId25" Type="http://schemas.openxmlformats.org/officeDocument/2006/relationships/hyperlink" Target="https://mydigilearn.id/group/3067/trial-3067" TargetMode="External"/><Relationship Id="rId69" Type="http://schemas.openxmlformats.org/officeDocument/2006/relationships/hyperlink" Target="https://docs.google.com/spreadsheets/d/1g4kFu-D7XyKPgGu_l6ir75_2Ml6bPiqf14Hos50pd4I/edit?usp=sharing" TargetMode="External"/><Relationship Id="rId28" Type="http://schemas.openxmlformats.org/officeDocument/2006/relationships/hyperlink" Target="https://docs.google.com/presentation/d/1Sf3TTm5IdMxLVb6rDFwS0s9AgWClG19Z4OE4pcM8DRM/edit?slide=id.p" TargetMode="External"/><Relationship Id="rId27" Type="http://schemas.openxmlformats.org/officeDocument/2006/relationships/hyperlink" Target="https://docs.google.com/presentation/d/1VGtwA4jiZVbS-mkOmljz_1xhqgIqJdZlfmUENXHRxYo/edit?usp=sharing" TargetMode="External"/><Relationship Id="rId29" Type="http://schemas.openxmlformats.org/officeDocument/2006/relationships/hyperlink" Target="https://docs.google.com/spreadsheets/d/1xEwYet7qn3NyHk9z_n-cngd43mRpSzuw/edit?gid=1147901549" TargetMode="External"/><Relationship Id="rId51" Type="http://schemas.openxmlformats.org/officeDocument/2006/relationships/hyperlink" Target="https://telkomind.sharepoint.com/sites/ICRES2025/Shared%20Documents/Forms/AllItems.aspx?csf=1&amp;web=1&amp;e=TfV1Yh&amp;CID=b3c4f3cd%2D4545%2D4279%2D86d0%2Dbbbfe990dbca&amp;FolderCTID=0x01200082513DCD5DC736448B8850F94361CEB8&amp;id=%2Fsites%2FICRES2025%2FShared%20Documents%2FRepository%2FTelkom%20Tech%20%26%20Biz%20Radar%20Case%20Study%20Writing%20Submission" TargetMode="External"/><Relationship Id="rId50" Type="http://schemas.openxmlformats.org/officeDocument/2006/relationships/hyperlink" Target="https://docs.google.com/document/d/18CNQD0i8J12zd8Z00TBkzUAvE2DzslGx5kRaP24tPw4/edit?tab=t.0" TargetMode="External"/><Relationship Id="rId53" Type="http://schemas.openxmlformats.org/officeDocument/2006/relationships/hyperlink" Target="https://docs.google.com/presentation/d/1I-Xgu9vYkC46jVJztafrzRCVjJQqXLNu/edit?usp=sharing&amp;ouid=100319367962917064415&amp;rtpof=true&amp;sd=true" TargetMode="External"/><Relationship Id="rId52" Type="http://schemas.openxmlformats.org/officeDocument/2006/relationships/hyperlink" Target="https://docs.google.com/document/d/1Fvvb9jBsm2mcOE8o_4L-WfzwIshEhZRK4uVB2ZQhCQA/edit?tab=t.0" TargetMode="External"/><Relationship Id="rId11" Type="http://schemas.openxmlformats.org/officeDocument/2006/relationships/hyperlink" Target="https://docs.google.com/document/d/1NuLLvEOgOWZ6snZTLADAN0HyucRjQXzSR603q5Q7q4Q/edit?tab=t.3zzi75b2xpj5" TargetMode="External"/><Relationship Id="rId55" Type="http://schemas.openxmlformats.org/officeDocument/2006/relationships/hyperlink" Target="https://docs.google.com/spreadsheets/d/1t3kThM35XM9Rhlxb2BwpLNyEYLWJ7QQTv1ow2DatAeg/edit?gid=1132725751" TargetMode="External"/><Relationship Id="rId10" Type="http://schemas.openxmlformats.org/officeDocument/2006/relationships/hyperlink" Target="https://docs.google.com/document/d/1Cq3CBbGLHLjLtuSQNGTL3LQLa5qWvYnID0LjCyujM5w/edit?tab=t.0" TargetMode="External"/><Relationship Id="rId54" Type="http://schemas.openxmlformats.org/officeDocument/2006/relationships/hyperlink" Target="https://docs.google.com/spreadsheets/d/1BHJzdDyu0HQKiq5M8SMb6W5GFAJ7u4cn/edit?gid=56961627" TargetMode="External"/><Relationship Id="rId13" Type="http://schemas.openxmlformats.org/officeDocument/2006/relationships/hyperlink" Target="https://docs.google.com/forms/d/e/1FAIpQLScrSa4ioPyq-NGBQYNmQxDGU7lNNN2U8oJ5izE_b8uQLvrgpw/viewform?usp=sharing&amp;ouid=112323724227834048926" TargetMode="External"/><Relationship Id="rId57" Type="http://schemas.openxmlformats.org/officeDocument/2006/relationships/hyperlink" Target="https://docs.google.com/document/d/1oe2O-o4BlCqyIaK5hPhBMqNOZoNQwdGPVOc6mm6Xy_s/edit?tab=t.0" TargetMode="External"/><Relationship Id="rId12" Type="http://schemas.openxmlformats.org/officeDocument/2006/relationships/hyperlink" Target="https://docs.google.com/presentation/d/1KbHpxqOxKymoZiKlsOw9DokQq0oAp56C/edit?usp=sharing&amp;ouid=100319367962917064415&amp;rtpof=true&amp;sd=true" TargetMode="External"/><Relationship Id="rId56" Type="http://schemas.openxmlformats.org/officeDocument/2006/relationships/hyperlink" Target="https://drive.google.com/drive/u/1/folders/1nTicnu7YfnrFVkw8t4kq29SfUpMlN0oh" TargetMode="External"/><Relationship Id="rId15" Type="http://schemas.openxmlformats.org/officeDocument/2006/relationships/hyperlink" Target="https://viralstudio.id/booking/create?studio=11" TargetMode="External"/><Relationship Id="rId59" Type="http://schemas.openxmlformats.org/officeDocument/2006/relationships/hyperlink" Target="https://forms.office.com/r/7HrEE42gwN" TargetMode="External"/><Relationship Id="rId14" Type="http://schemas.openxmlformats.org/officeDocument/2006/relationships/hyperlink" Target="https://docs.google.com/spreadsheets/d/15dQc9hLAUeCLfHKPZ-USJoW8oP2bcXcjB5UGeMM3SjY/edit?usp=sharing" TargetMode="External"/><Relationship Id="rId58" Type="http://schemas.openxmlformats.org/officeDocument/2006/relationships/hyperlink" Target="https://docs.google.com/presentation/d/1pTW3oTPn1-PqgtAYlUdhUIO3usDWt1Grpg8EtOOZtLw/edit?slide=id.g38aef5aa82e_0_46" TargetMode="External"/><Relationship Id="rId17" Type="http://schemas.openxmlformats.org/officeDocument/2006/relationships/hyperlink" Target="https://docs.google.com/document/d/1B5dPLEa8_hC-z98XOqTzXgsl0cELAvn9/edit" TargetMode="External"/><Relationship Id="rId16" Type="http://schemas.openxmlformats.org/officeDocument/2006/relationships/hyperlink" Target="https://docs.google.com/presentation/d/1ocjYtf6RAxIhrhwAi4DPkmDrOlIOPkmQ/edit?usp=sharing&amp;ouid=105039984303609687133&amp;rtpof=true&amp;sd=true" TargetMode="External"/><Relationship Id="rId19" Type="http://schemas.openxmlformats.org/officeDocument/2006/relationships/hyperlink" Target="https://telkomind.sharepoint.com/:w:/r/sites/ICRES2025/Shared%20Documents/Repository/Road%20to%20ICRES-ISCLO%202025/Telkom%20Tech%20%26%20Biz%20Radar/(v1.0%204%20Sep)%20RIM-WRD-20250903-Telkom%20Tech%20%26%20Biz%20Radar%20Case%20Study%20Writing%20Template.docx?d=waa6818be05bd472d80257a423287d3c2&amp;csf=1&amp;web=1&amp;e=WuoYV0" TargetMode="External"/><Relationship Id="rId18" Type="http://schemas.openxmlformats.org/officeDocument/2006/relationships/hyperlink" Target="https://telkomind.sharepoint.com/:p:/r/sites/ICRES2025/Shared%20Documents/Paper%20Submission/RIM-WRD-20250908-Penjelasan%20Kegiatan%20Telkom%20Tech%20%26%20Biz%20Radar.pptx?d=wed1b485341f9458483d4cd75f3de7fbe&amp;csf=1&amp;web=1&amp;e=o5ciNJ"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drive.google.com/file/d/10C5t8cFONhhCGeFjKMxClCRdWcOxhuXn/view" TargetMode="External"/><Relationship Id="rId2" Type="http://schemas.openxmlformats.org/officeDocument/2006/relationships/hyperlink" Target="https://drive.google.com/file/d/10YUNxfDCooblmS33_BxVXtT2HREEAjGK/view?usp=drive_link" TargetMode="External"/><Relationship Id="rId3" Type="http://schemas.openxmlformats.org/officeDocument/2006/relationships/hyperlink" Target="https://drive.google.com/file/d/1tfPODvhUvfRG_Ns9LBTjCa-Paz2Lb9vQ/view?usp=drive_link" TargetMode="External"/><Relationship Id="rId4" Type="http://schemas.openxmlformats.org/officeDocument/2006/relationships/hyperlink" Target="https://drive.google.com/file/d/177g2P6UoPkTFmwN1dnqyFMd0iI-ZRjbc/view?usp=drive_link" TargetMode="External"/><Relationship Id="rId5" Type="http://schemas.openxmlformats.org/officeDocument/2006/relationships/hyperlink" Target="https://drive.google.com/file/d/1HqMxIxDR9k0dhSS70zfGJdFjrep9I1OH/view?usp=drive_link" TargetMode="External"/><Relationship Id="rId6" Type="http://schemas.openxmlformats.org/officeDocument/2006/relationships/hyperlink" Target="https://docs.google.com/presentation/d/1tjVPeEbKHcGGd34mSRs2pX4k0AcewWrR/edit?slide=id.p3" TargetMode="External"/><Relationship Id="rId7" Type="http://schemas.openxmlformats.org/officeDocument/2006/relationships/hyperlink" Target="https://drive.google.com/file/d/1y7x6prAzXvxRwVc9_fztwyOMZ78jLY8c/view?usp=drive_link" TargetMode="External"/><Relationship Id="rId8"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3.xml"/><Relationship Id="rId3"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hyperlink" Target="https://docs.google.com/presentation/d/1Tjy9iV0Lcj2XnOOzgI_EJh0RnGQasP6C/edit?slide=id.p15" TargetMode="External"/><Relationship Id="rId3" Type="http://schemas.openxmlformats.org/officeDocument/2006/relationships/hyperlink" Target="http://bit.ly/" TargetMode="External"/><Relationship Id="rId4" Type="http://schemas.openxmlformats.org/officeDocument/2006/relationships/drawing" Target="../drawings/drawing16.xml"/><Relationship Id="rId5" Type="http://schemas.openxmlformats.org/officeDocument/2006/relationships/vmlDrawing" Target="../drawings/vmlDrawing4.vml"/></Relationships>
</file>

<file path=xl/worksheets/_rels/sheet17.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hyperlink" Target="https://icres.events/" TargetMode="External"/><Relationship Id="rId3" Type="http://schemas.openxmlformats.org/officeDocument/2006/relationships/hyperlink" Target="http://bit.ly/icresisclo_25" TargetMode="External"/><Relationship Id="rId4" Type="http://schemas.openxmlformats.org/officeDocument/2006/relationships/hyperlink" Target="http://bit.ly/icresisclo_25" TargetMode="External"/><Relationship Id="rId9" Type="http://schemas.openxmlformats.org/officeDocument/2006/relationships/hyperlink" Target="https://bit.ly/joinpreconfeICRES-ISCLO2025" TargetMode="External"/><Relationship Id="rId5" Type="http://schemas.openxmlformats.org/officeDocument/2006/relationships/hyperlink" Target="http://isclo.events/" TargetMode="External"/><Relationship Id="rId6" Type="http://schemas.openxmlformats.org/officeDocument/2006/relationships/hyperlink" Target="https://docs.google.com/spreadsheets/d/1H_e9TUa1v9bVSGUHeAdjrdB-WN4c7Sh7s_hWDrscGBI/edit?gid=766312011" TargetMode="External"/><Relationship Id="rId7" Type="http://schemas.openxmlformats.org/officeDocument/2006/relationships/hyperlink" Target="http://bit.ly/icresisclo25_" TargetMode="External"/><Relationship Id="rId8" Type="http://schemas.openxmlformats.org/officeDocument/2006/relationships/hyperlink" Target="https://bit.ly/TechBiz1" TargetMode="External"/><Relationship Id="rId11" Type="http://schemas.openxmlformats.org/officeDocument/2006/relationships/vmlDrawing" Target="../drawings/vmlDrawing5.vml"/><Relationship Id="rId10"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hyperlink" Target="http://innovation-showcase.ideaboxapp.com/" TargetMode="External"/><Relationship Id="rId3" Type="http://schemas.openxmlformats.org/officeDocument/2006/relationships/hyperlink" Target="http://showcase.digitalamoeba.id/registration" TargetMode="External"/><Relationship Id="rId4" Type="http://schemas.openxmlformats.org/officeDocument/2006/relationships/hyperlink" Target="http://innovation-showcase.ideaboxapp.com/" TargetMode="External"/><Relationship Id="rId9" Type="http://schemas.openxmlformats.org/officeDocument/2006/relationships/hyperlink" Target="http://showcase.digitalamoeba.id/registration" TargetMode="External"/><Relationship Id="rId5" Type="http://schemas.openxmlformats.org/officeDocument/2006/relationships/hyperlink" Target="http://innovation-showcase.ideaboxapp.com/" TargetMode="External"/><Relationship Id="rId6" Type="http://schemas.openxmlformats.org/officeDocument/2006/relationships/hyperlink" Target="http://innovation-showcase.ideaboxapp.com/" TargetMode="External"/><Relationship Id="rId7" Type="http://schemas.openxmlformats.org/officeDocument/2006/relationships/hyperlink" Target="http://innovation-showcase.ideaboxapp.com/" TargetMode="External"/><Relationship Id="rId8" Type="http://schemas.openxmlformats.org/officeDocument/2006/relationships/hyperlink" Target="http://showcase.digitalamoeba.id/registration" TargetMode="External"/><Relationship Id="rId11" Type="http://schemas.openxmlformats.org/officeDocument/2006/relationships/hyperlink" Target="https://drive.google.com/drive/u/0/folders/1fyzim4ls2ztRM-BhqVv_82WwelzXMPlk" TargetMode="External"/><Relationship Id="rId10" Type="http://schemas.openxmlformats.org/officeDocument/2006/relationships/hyperlink" Target="http://showcase.digitalamoeba.id/registration" TargetMode="External"/><Relationship Id="rId13" Type="http://schemas.openxmlformats.org/officeDocument/2006/relationships/hyperlink" Target="http://innovation-showcase.ideaboxapp.com/" TargetMode="External"/><Relationship Id="rId12" Type="http://schemas.openxmlformats.org/officeDocument/2006/relationships/hyperlink" Target="http://innovation-showcase.ideaboxapp.com/" TargetMode="External"/><Relationship Id="rId15" Type="http://schemas.openxmlformats.org/officeDocument/2006/relationships/drawing" Target="../drawings/drawing18.xml"/><Relationship Id="rId14" Type="http://schemas.openxmlformats.org/officeDocument/2006/relationships/hyperlink" Target="http://innovation-showcase.ideaboxapp.com/" TargetMode="External"/><Relationship Id="rId16" Type="http://schemas.openxmlformats.org/officeDocument/2006/relationships/vmlDrawing" Target="../drawings/vmlDrawing6.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hyperlink" Target="https://docs.google.com/spreadsheets/d/1x7pNK-j2lcf7pjQ3fORDHKmceLgl7n6thrsrmFmbmS0/edit?gid=1931700450" TargetMode="External"/><Relationship Id="rId2" Type="http://schemas.openxmlformats.org/officeDocument/2006/relationships/hyperlink" Target="https://docs.google.com/spreadsheets/d/1dd4sNo639dgK4XvVlRIp9wxQpLO1YTgeCckNjSwEbiE/edit?gid=521250369" TargetMode="External"/><Relationship Id="rId3"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 Id="rId3" Type="http://schemas.openxmlformats.org/officeDocument/2006/relationships/table" Target="../tables/table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hyperlink" Target="mailto:frida@telkomcorpu.com" TargetMode="External"/><Relationship Id="rId2" Type="http://schemas.openxmlformats.org/officeDocument/2006/relationships/drawing" Target="../drawings/drawing26.xml"/><Relationship Id="rId4" Type="http://schemas.openxmlformats.org/officeDocument/2006/relationships/table" Target="../tables/table8.xml"/></Relationships>
</file>

<file path=xl/worksheets/_rels/sheet27.xml.rels><?xml version="1.0" encoding="UTF-8" standalone="yes"?><Relationships xmlns="http://schemas.openxmlformats.org/package/2006/relationships"><Relationship Id="rId1" Type="http://schemas.openxmlformats.org/officeDocument/2006/relationships/hyperlink" Target="http://m.sc/" TargetMode="External"/><Relationship Id="rId2" Type="http://schemas.openxmlformats.org/officeDocument/2006/relationships/hyperlink" Target="http://s.tr/" TargetMode="External"/><Relationship Id="rId3" Type="http://schemas.openxmlformats.org/officeDocument/2006/relationships/hyperlink" Target="http://m.si/" TargetMode="Externa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0.xml"/><Relationship Id="rId3" Type="http://schemas.openxmlformats.org/officeDocument/2006/relationships/vmlDrawing" Target="../drawings/vmlDrawing7.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hyperlink" Target="https://icbasconference.com/" TargetMode="External"/><Relationship Id="rId2" Type="http://schemas.openxmlformats.org/officeDocument/2006/relationships/hyperlink" Target="https://messconference.com/" TargetMode="External"/><Relationship Id="rId3" Type="http://schemas.openxmlformats.org/officeDocument/2006/relationships/hyperlink" Target="https://www.2025conferences.com/idweek/index.php" TargetMode="External"/><Relationship Id="rId4" Type="http://schemas.openxmlformats.org/officeDocument/2006/relationships/hyperlink" Target="https://www.adipec.com/?actioncode=DIGI31&amp;gad_source=1&amp;gad_campaignid=22915152711&amp;gbraid=0AAAAADok8FaUAIUJrSoJq847ENyq5BtYJ&amp;gclid=CjwKCAjwiNXFBhBKEiwAPSaPCd3eB8tee6WmfWmYrQHEhwrybBdoFAaU4kk2qKLMU9nvSdgV8wc_WxoCtlgQAvD_BwE" TargetMode="External"/><Relationship Id="rId5" Type="http://schemas.openxmlformats.org/officeDocument/2006/relationships/hyperlink" Target="https://seace.iafor.org/call-for-papers/?gad_source=1&amp;gad_campaignid=17870409987" TargetMode="External"/><Relationship Id="rId6"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hyperlink" Target="https://accurate.id/marketing-manajemen/model-kirkpatrick/" TargetMode="External"/><Relationship Id="rId2"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9" Type="http://schemas.openxmlformats.org/officeDocument/2006/relationships/table" Target="../tables/table2.xml"/><Relationship Id="rId8" Type="http://schemas.openxmlformats.org/officeDocument/2006/relationships/table" Target="../tables/table1.xml"/><Relationship Id="rId11" Type="http://schemas.openxmlformats.org/officeDocument/2006/relationships/table" Target="../tables/table4.xml"/><Relationship Id="rId10" Type="http://schemas.openxmlformats.org/officeDocument/2006/relationships/table" Target="../tables/table3.xml"/><Relationship Id="rId13" Type="http://schemas.openxmlformats.org/officeDocument/2006/relationships/table" Target="../tables/table6.xml"/><Relationship Id="rId12"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5.xml"/><Relationship Id="rId3"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8.xml"/><Relationship Id="rId3"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40" Type="http://schemas.openxmlformats.org/officeDocument/2006/relationships/hyperlink" Target="https://drive.google.com/file/d/1dz5Uh54bHXeCbm-9QBa7oQLxDtTVKaXy/view?usp=drive_link" TargetMode="External"/><Relationship Id="rId42" Type="http://schemas.openxmlformats.org/officeDocument/2006/relationships/hyperlink" Target="https://drive.google.com/file/d/1v8PhEu7iki4k4bV29XO-lHt5W78NXhSg/view?usp=drive_link" TargetMode="External"/><Relationship Id="rId41" Type="http://schemas.openxmlformats.org/officeDocument/2006/relationships/hyperlink" Target="https://drive.google.com/file/d/1HwbirItRq8bJzI3_s-MJjvJpx_usWl0k/view?usp=drive_link" TargetMode="External"/><Relationship Id="rId44" Type="http://schemas.openxmlformats.org/officeDocument/2006/relationships/hyperlink" Target="https://drive.google.com/file/d/1fQGEBo63yopKYm0HYOkfmj8HGud9yigV/view?usp=drive_link" TargetMode="External"/><Relationship Id="rId43" Type="http://schemas.openxmlformats.org/officeDocument/2006/relationships/hyperlink" Target="https://drive.google.com/file/d/1aFKYMHc3aOKGlXXckAdGhSgSyxVrlAgY/view?usp=drive_link" TargetMode="External"/><Relationship Id="rId46" Type="http://schemas.openxmlformats.org/officeDocument/2006/relationships/hyperlink" Target="https://drive.google.com/file/d/1SV96Dp9xYfyxDh4ZN24ZsBYMPIy3R81x/view?usp=drive_link" TargetMode="External"/><Relationship Id="rId45" Type="http://schemas.openxmlformats.org/officeDocument/2006/relationships/hyperlink" Target="https://drive.google.com/file/d/1aNJpasw9KrxHDL0-P8tRedRiDgMjoWLu/view?usp=drive_link" TargetMode="External"/><Relationship Id="rId1" Type="http://schemas.openxmlformats.org/officeDocument/2006/relationships/hyperlink" Target="https://drive.google.com/file/d/1p_AswRFkkX126UddY7iyrWkWxhQ-rLtU/view?usp=drive_link" TargetMode="External"/><Relationship Id="rId2" Type="http://schemas.openxmlformats.org/officeDocument/2006/relationships/hyperlink" Target="https://drive.google.com/file/d/1r7x9NEuuO8avaMr_xopU6WAM8CgeOCkO/view?usp=drive_link" TargetMode="External"/><Relationship Id="rId3" Type="http://schemas.openxmlformats.org/officeDocument/2006/relationships/hyperlink" Target="https://drive.google.com/file/d/1Ek7uVG3HkGHSdQJMdm-X9VG8T6dUxyw5/view?usp=drive_link" TargetMode="External"/><Relationship Id="rId4" Type="http://schemas.openxmlformats.org/officeDocument/2006/relationships/hyperlink" Target="https://drive.google.com/file/d/1UU3bBqgtoQneR4mzIYna0AzX4i0U05Wb/view?usp=drive_link" TargetMode="External"/><Relationship Id="rId9" Type="http://schemas.openxmlformats.org/officeDocument/2006/relationships/hyperlink" Target="https://drive.google.com/file/d/19ls1GQ6obBrxUY0ADVA-nZxRluDWdCV5/view?usp=drive_link" TargetMode="External"/><Relationship Id="rId48" Type="http://schemas.openxmlformats.org/officeDocument/2006/relationships/hyperlink" Target="https://drive.google.com/file/d/18gOmViRP6ep-1OIEZNTh4xsU6cQypkYc/view?usp=drive_link" TargetMode="External"/><Relationship Id="rId47" Type="http://schemas.openxmlformats.org/officeDocument/2006/relationships/hyperlink" Target="https://drive.google.com/file/d/18Xkx7-KE-q3E83ANaGx0RaYyul13mCKx/view?usp=drive_link" TargetMode="External"/><Relationship Id="rId49" Type="http://schemas.openxmlformats.org/officeDocument/2006/relationships/hyperlink" Target="https://drive.google.com/file/d/1lP8a9eqT6qQU8rpmznf4y057yEKnsbsF/view?usp=drive_link" TargetMode="External"/><Relationship Id="rId5" Type="http://schemas.openxmlformats.org/officeDocument/2006/relationships/hyperlink" Target="https://drive.google.com/file/d/1a0rXzeXG43H18ytGXqo9mBVQHFhJsaaM/view?usp=drive_link" TargetMode="External"/><Relationship Id="rId6" Type="http://schemas.openxmlformats.org/officeDocument/2006/relationships/hyperlink" Target="https://drive.google.com/file/d/1WtKEC8H01qAE_IdjM4uUHOhevAHB_bXK/view?usp=drive_link" TargetMode="External"/><Relationship Id="rId7" Type="http://schemas.openxmlformats.org/officeDocument/2006/relationships/hyperlink" Target="https://drive.google.com/file/d/1hFI4HPaesnkBIgguUxt5URnu7CP1RgCN/view?usp=drive_link" TargetMode="External"/><Relationship Id="rId8" Type="http://schemas.openxmlformats.org/officeDocument/2006/relationships/hyperlink" Target="https://drive.google.com/file/d/1ghcIVkQnNEo89Mng1jysOLhMn00Mq3jx/view?usp=drive_link" TargetMode="External"/><Relationship Id="rId31" Type="http://schemas.openxmlformats.org/officeDocument/2006/relationships/hyperlink" Target="https://drive.google.com/file/d/1J2abAiIPDA1tgXeCGOGHTcF3tdKEiksW/view?usp=drive_link" TargetMode="External"/><Relationship Id="rId30" Type="http://schemas.openxmlformats.org/officeDocument/2006/relationships/hyperlink" Target="https://drive.google.com/file/d/1mRxGQOfNxX27YV1SnnGiHjGrYxwb9Iw-/view?usp=drive_link" TargetMode="External"/><Relationship Id="rId33" Type="http://schemas.openxmlformats.org/officeDocument/2006/relationships/hyperlink" Target="https://drive.google.com/file/d/1ljeL6XzY3MztZUXfcwVml5kVb8aTF3Ms/view?usp=drive_link" TargetMode="External"/><Relationship Id="rId32" Type="http://schemas.openxmlformats.org/officeDocument/2006/relationships/hyperlink" Target="https://drive.google.com/file/d/1ugWM_EEtZsh8H5IeXsCgfdB7alFwy-Md/view?usp=drive_link" TargetMode="External"/><Relationship Id="rId35" Type="http://schemas.openxmlformats.org/officeDocument/2006/relationships/hyperlink" Target="https://drive.google.com/file/d/1R2rkx52qTovgBHon2M3Zzy4XTEXcgDUi/view?usp=drive_link" TargetMode="External"/><Relationship Id="rId34" Type="http://schemas.openxmlformats.org/officeDocument/2006/relationships/hyperlink" Target="https://drive.google.com/file/d/1xCh1lTntvxPmvaVgRcJdwehM0A-UHz9Z/view?usp=drive_link" TargetMode="External"/><Relationship Id="rId71" Type="http://schemas.openxmlformats.org/officeDocument/2006/relationships/drawing" Target="../drawings/drawing9.xml"/><Relationship Id="rId70" Type="http://schemas.openxmlformats.org/officeDocument/2006/relationships/hyperlink" Target="https://drive.google.com/file/d/1GIPYA-dcEAU7VcePupGwIRgnTCHZOZ1g/view?usp=drive_link" TargetMode="External"/><Relationship Id="rId37" Type="http://schemas.openxmlformats.org/officeDocument/2006/relationships/hyperlink" Target="https://drive.google.com/file/d/1w9Wx0TMNxk0vtPpFabjnmAYz8efelktU/view?usp=drive_link" TargetMode="External"/><Relationship Id="rId36" Type="http://schemas.openxmlformats.org/officeDocument/2006/relationships/hyperlink" Target="https://drive.google.com/file/d/1pdbU0EfdLc70GkkRP_Xmptg7Sg5NFTBI/view?usp=drive_link" TargetMode="External"/><Relationship Id="rId39" Type="http://schemas.openxmlformats.org/officeDocument/2006/relationships/hyperlink" Target="https://drive.google.com/file/d/1onBIUyWjfTtCL1dmfggTb6cqNBEAA9tQ/view?usp=drive_link" TargetMode="External"/><Relationship Id="rId38" Type="http://schemas.openxmlformats.org/officeDocument/2006/relationships/hyperlink" Target="https://drive.google.com/file/d/1OvckOo05k2EF0jhFYF9hp7bL4MLNHFtX/view?usp=drive_link" TargetMode="External"/><Relationship Id="rId62" Type="http://schemas.openxmlformats.org/officeDocument/2006/relationships/hyperlink" Target="https://drive.google.com/file/d/1SzD6p796_orgy8RhIDYO3xiqCLfCwyZ0/view?usp=drive_link" TargetMode="External"/><Relationship Id="rId61" Type="http://schemas.openxmlformats.org/officeDocument/2006/relationships/hyperlink" Target="https://drive.google.com/file/d/1h9NLyOIxQ0I4Q8nyxMQpUrpCsl8P7VN9/view?usp=drive_link" TargetMode="External"/><Relationship Id="rId20" Type="http://schemas.openxmlformats.org/officeDocument/2006/relationships/hyperlink" Target="https://drive.google.com/file/d/1L3AKuckrBO8vz9WdrBp_s5OpySmwv2ma/view?usp=drive_link" TargetMode="External"/><Relationship Id="rId64" Type="http://schemas.openxmlformats.org/officeDocument/2006/relationships/hyperlink" Target="https://drive.google.com/file/d/1eAs9NvYFNvlsDBJtHcjU1bNKUSNktoK-/view?usp=drive_link" TargetMode="External"/><Relationship Id="rId63" Type="http://schemas.openxmlformats.org/officeDocument/2006/relationships/hyperlink" Target="https://drive.google.com/file/d/1k47y3uWpJM51qQ3FY5VLb8KbBCZ3RHA2/view?usp=drive_link" TargetMode="External"/><Relationship Id="rId22" Type="http://schemas.openxmlformats.org/officeDocument/2006/relationships/hyperlink" Target="https://drive.google.com/file/d/18skr7vIUBnDwIlXSb6TVhlh4s_ZfM3hr/view?usp=drive_link" TargetMode="External"/><Relationship Id="rId66" Type="http://schemas.openxmlformats.org/officeDocument/2006/relationships/hyperlink" Target="https://drive.google.com/file/d/1mrMs0gbI2LLsyknF9PpjmOz2NH5Zh8K9/view?usp=drive_link" TargetMode="External"/><Relationship Id="rId21" Type="http://schemas.openxmlformats.org/officeDocument/2006/relationships/hyperlink" Target="https://drive.google.com/file/d/1elFWQxG2jWL9C3rrkfiU-OM2XorTY8Mv/view?usp=drive_link" TargetMode="External"/><Relationship Id="rId65" Type="http://schemas.openxmlformats.org/officeDocument/2006/relationships/hyperlink" Target="https://drive.google.com/file/d/1iId7QDjdfv7TpX9J0eChgSkzTE_bUTrc/view?usp=drive_link" TargetMode="External"/><Relationship Id="rId24" Type="http://schemas.openxmlformats.org/officeDocument/2006/relationships/hyperlink" Target="https://drive.google.com/file/d/1Q3YXkWVvO-oKLl-djDMzIrSB8BxLpmSy/view?usp=drive_link" TargetMode="External"/><Relationship Id="rId68" Type="http://schemas.openxmlformats.org/officeDocument/2006/relationships/hyperlink" Target="https://drive.google.com/file/d/1ACXTkfe-tlYGM3hfzWDc9wOKd3-Y_xQe/view?usp=drive_link" TargetMode="External"/><Relationship Id="rId23" Type="http://schemas.openxmlformats.org/officeDocument/2006/relationships/hyperlink" Target="https://drive.google.com/file/d/1TQ-4D_AwCducF7oI_4w9jn0PBWRgSLCz/view?usp=drive_link" TargetMode="External"/><Relationship Id="rId67" Type="http://schemas.openxmlformats.org/officeDocument/2006/relationships/hyperlink" Target="https://drive.google.com/file/d/15iIEVO7PHP1F7ad5atmbgP3emaXjqqAo/view?usp=drive_link" TargetMode="External"/><Relationship Id="rId60" Type="http://schemas.openxmlformats.org/officeDocument/2006/relationships/hyperlink" Target="https://drive.google.com/file/d/1p8eIaIaUbafUp_zkP_Yh9_5TmMZ3RDyM/view?usp=drive_link" TargetMode="External"/><Relationship Id="rId26" Type="http://schemas.openxmlformats.org/officeDocument/2006/relationships/hyperlink" Target="https://drive.google.com/file/d/1m8_1zqFuOZLVY5ktJNVdNoiw3lLspW4y/view?usp=drive_link" TargetMode="External"/><Relationship Id="rId25" Type="http://schemas.openxmlformats.org/officeDocument/2006/relationships/hyperlink" Target="https://drive.google.com/file/d/1uBk-B6XRoqMmissQgIJSDjuXTBvhLk7J/view?usp=drive_link" TargetMode="External"/><Relationship Id="rId69" Type="http://schemas.openxmlformats.org/officeDocument/2006/relationships/hyperlink" Target="https://drive.google.com/file/d/1iijCS6spq-4u4yoiGDm57XWGYd5V2FuA/view?usp=drive_link" TargetMode="External"/><Relationship Id="rId28" Type="http://schemas.openxmlformats.org/officeDocument/2006/relationships/hyperlink" Target="https://drive.google.com/file/d/1X0z4XqOq6hpa4iz_h8m-KmvU9szWuMWH/view?usp=drive_link" TargetMode="External"/><Relationship Id="rId27" Type="http://schemas.openxmlformats.org/officeDocument/2006/relationships/hyperlink" Target="https://drive.google.com/file/d/1sOHYjnIKyb_96YHAMVWQg-gP43zWwRtB/view?usp=drive_link" TargetMode="External"/><Relationship Id="rId29" Type="http://schemas.openxmlformats.org/officeDocument/2006/relationships/hyperlink" Target="https://drive.google.com/file/d/12oGjj2QIUXKCgjMnl1L71IG5JYFxfMYU/view?usp=drive_link" TargetMode="External"/><Relationship Id="rId51" Type="http://schemas.openxmlformats.org/officeDocument/2006/relationships/hyperlink" Target="https://drive.google.com/file/d/1wjfdlP6EiAQXbxSp81UtQuQUqOHWlshv/view?usp=drive_link" TargetMode="External"/><Relationship Id="rId50" Type="http://schemas.openxmlformats.org/officeDocument/2006/relationships/hyperlink" Target="https://drive.google.com/file/d/1etMRmHATW4cm15ZnsXh8aX6FwFIqCCn5/view?usp=drive_link" TargetMode="External"/><Relationship Id="rId53" Type="http://schemas.openxmlformats.org/officeDocument/2006/relationships/hyperlink" Target="https://drive.google.com/file/d/16lGymMCDQf_MV04uFYwXsIa5QXeuj467/view?usp=drive_link" TargetMode="External"/><Relationship Id="rId52" Type="http://schemas.openxmlformats.org/officeDocument/2006/relationships/hyperlink" Target="https://drive.google.com/file/d/1Akk5QoRAKjoxkeQdk2_a5a9sw6qVqgrx/view?usp=drive_link" TargetMode="External"/><Relationship Id="rId11" Type="http://schemas.openxmlformats.org/officeDocument/2006/relationships/hyperlink" Target="https://drive.google.com/file/d/1uM5U_k70kQkGdFkHAph7PPEYJB7xvmXr/view?usp=drive_link" TargetMode="External"/><Relationship Id="rId55" Type="http://schemas.openxmlformats.org/officeDocument/2006/relationships/hyperlink" Target="https://drive.google.com/file/d/10iFYN3KThRsz8VMkdN5slbAvX4urF1eN/view?usp=drive_link" TargetMode="External"/><Relationship Id="rId10" Type="http://schemas.openxmlformats.org/officeDocument/2006/relationships/hyperlink" Target="https://drive.google.com/file/d/1H6TfAFRrIutbTrwn1ToQdqZGr_GPxzW2/view?usp=drive_link" TargetMode="External"/><Relationship Id="rId54" Type="http://schemas.openxmlformats.org/officeDocument/2006/relationships/hyperlink" Target="https://drive.google.com/file/d/1HZlPszDG-qY6PPWw_A5GXjNtd_fCDS3Y/view?usp=drive_link" TargetMode="External"/><Relationship Id="rId13" Type="http://schemas.openxmlformats.org/officeDocument/2006/relationships/hyperlink" Target="https://drive.google.com/file/d/1L6vpYe9h_eFbQidIPhFC3nijXMUL_TWC/view?usp=drive_link" TargetMode="External"/><Relationship Id="rId57" Type="http://schemas.openxmlformats.org/officeDocument/2006/relationships/hyperlink" Target="https://drive.google.com/file/d/1k8KH9puOmvf3dfAVqLkXyoFqbZ8Jch1J/view?usp=drive_link" TargetMode="External"/><Relationship Id="rId12" Type="http://schemas.openxmlformats.org/officeDocument/2006/relationships/hyperlink" Target="https://drive.google.com/file/d/1XNeWnJ4rZgg1tbUUgaPGnLE4CXXs5-70/view?usp=drive_link" TargetMode="External"/><Relationship Id="rId56" Type="http://schemas.openxmlformats.org/officeDocument/2006/relationships/hyperlink" Target="https://drive.google.com/file/d/1Vv2e8bdl_efDeqGVsKitjkjtGFRi8T3Y/view?usp=drive_link" TargetMode="External"/><Relationship Id="rId15" Type="http://schemas.openxmlformats.org/officeDocument/2006/relationships/hyperlink" Target="https://drive.google.com/file/d/1gVSo8ewPlg5QPu7EjsCH_kF0K6ZUyaYL/view?usp=drive_link" TargetMode="External"/><Relationship Id="rId59" Type="http://schemas.openxmlformats.org/officeDocument/2006/relationships/hyperlink" Target="https://drive.google.com/file/d/1bwoKK1Ysfrv3vN7Ej-VUBU9f8uNLnkJG/view?usp=drive_link" TargetMode="External"/><Relationship Id="rId14" Type="http://schemas.openxmlformats.org/officeDocument/2006/relationships/hyperlink" Target="https://drive.google.com/file/d/1Djp78qixUIsOS1snerzp2MZnyAHPCZWl/view?usp=drive_link" TargetMode="External"/><Relationship Id="rId58" Type="http://schemas.openxmlformats.org/officeDocument/2006/relationships/hyperlink" Target="https://drive.google.com/file/d/1rXwBezXYqzSUk51zKi6Rf0TOY6CxwckC/view?usp=drive_link" TargetMode="External"/><Relationship Id="rId17" Type="http://schemas.openxmlformats.org/officeDocument/2006/relationships/hyperlink" Target="https://drive.google.com/file/d/11z7qYGyFTtrMzlCcXgTApMFSwAV8qyLi/view?usp=drive_link" TargetMode="External"/><Relationship Id="rId16" Type="http://schemas.openxmlformats.org/officeDocument/2006/relationships/hyperlink" Target="https://drive.google.com/file/d/1b7oxNcldUzmw0ByfSMLYyuoMUo0Us6fr/view?usp=drive_link" TargetMode="External"/><Relationship Id="rId19" Type="http://schemas.openxmlformats.org/officeDocument/2006/relationships/hyperlink" Target="https://drive.google.com/file/d/1YDRi4LbMoAv8jUI38-b4yF6-4VCAgBhE/view?usp=drive_link" TargetMode="External"/><Relationship Id="rId18" Type="http://schemas.openxmlformats.org/officeDocument/2006/relationships/hyperlink" Target="https://drive.google.com/file/d/1rpXFIOdjuWDc08hU2dujSdHbjZ8ycEuS/view?usp=drive_link"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2" width="53.63"/>
    <col customWidth="1" min="3" max="3" width="58.0"/>
  </cols>
  <sheetData>
    <row r="2">
      <c r="A2" s="1" t="s">
        <v>0</v>
      </c>
      <c r="B2" s="1" t="s">
        <v>1</v>
      </c>
      <c r="C2" s="2" t="s">
        <v>2</v>
      </c>
    </row>
    <row r="3">
      <c r="A3" s="1" t="s">
        <v>3</v>
      </c>
      <c r="B3" s="1" t="s">
        <v>4</v>
      </c>
      <c r="C3" s="2" t="s">
        <v>5</v>
      </c>
    </row>
    <row r="4">
      <c r="B4" s="1" t="s">
        <v>6</v>
      </c>
      <c r="C4" s="2" t="s">
        <v>7</v>
      </c>
    </row>
    <row r="5">
      <c r="B5" s="1" t="s">
        <v>8</v>
      </c>
      <c r="C5" s="2" t="s">
        <v>9</v>
      </c>
    </row>
    <row r="6">
      <c r="A6" s="1" t="s">
        <v>3</v>
      </c>
      <c r="B6" s="1" t="s">
        <v>10</v>
      </c>
      <c r="C6" s="2" t="s">
        <v>11</v>
      </c>
    </row>
    <row r="7">
      <c r="B7" s="1" t="s">
        <v>12</v>
      </c>
      <c r="C7" s="2" t="s">
        <v>13</v>
      </c>
    </row>
    <row r="8">
      <c r="A8" s="1" t="s">
        <v>14</v>
      </c>
      <c r="B8" s="1" t="s">
        <v>15</v>
      </c>
      <c r="C8" s="2" t="s">
        <v>16</v>
      </c>
    </row>
    <row r="9">
      <c r="A9" s="1" t="s">
        <v>14</v>
      </c>
      <c r="B9" s="1" t="s">
        <v>17</v>
      </c>
      <c r="C9" s="2" t="s">
        <v>18</v>
      </c>
    </row>
    <row r="10">
      <c r="B10" s="1" t="s">
        <v>19</v>
      </c>
      <c r="C10" s="2" t="s">
        <v>20</v>
      </c>
    </row>
    <row r="12">
      <c r="A12" s="1" t="s">
        <v>21</v>
      </c>
      <c r="B12" s="1" t="s">
        <v>22</v>
      </c>
      <c r="C12" s="2" t="s">
        <v>23</v>
      </c>
    </row>
    <row r="13">
      <c r="B13" s="1" t="s">
        <v>24</v>
      </c>
      <c r="C13" s="2" t="s">
        <v>25</v>
      </c>
    </row>
    <row r="15">
      <c r="B15" s="1" t="s">
        <v>26</v>
      </c>
      <c r="C15" s="2" t="s">
        <v>27</v>
      </c>
    </row>
    <row r="17">
      <c r="B17" s="1" t="s">
        <v>28</v>
      </c>
      <c r="C17" s="3" t="s">
        <v>29</v>
      </c>
    </row>
    <row r="18">
      <c r="B18" s="1" t="s">
        <v>30</v>
      </c>
      <c r="C18" s="2" t="s">
        <v>31</v>
      </c>
    </row>
    <row r="20">
      <c r="B20" s="1" t="s">
        <v>32</v>
      </c>
    </row>
    <row r="21">
      <c r="B21" s="1" t="s">
        <v>33</v>
      </c>
      <c r="C21" s="3" t="s">
        <v>34</v>
      </c>
    </row>
    <row r="22">
      <c r="A22" s="1" t="s">
        <v>35</v>
      </c>
    </row>
    <row r="23">
      <c r="C23" s="2" t="s">
        <v>36</v>
      </c>
    </row>
    <row r="25">
      <c r="A25" s="1" t="s">
        <v>37</v>
      </c>
      <c r="B25" s="1" t="s">
        <v>38</v>
      </c>
      <c r="C25" s="2" t="s">
        <v>39</v>
      </c>
    </row>
    <row r="26">
      <c r="A26" s="1" t="s">
        <v>37</v>
      </c>
      <c r="B26" s="1" t="s">
        <v>40</v>
      </c>
      <c r="C26" s="3" t="s">
        <v>41</v>
      </c>
    </row>
    <row r="27">
      <c r="A27" s="1" t="s">
        <v>37</v>
      </c>
      <c r="B27" s="1" t="s">
        <v>42</v>
      </c>
      <c r="C27" s="3" t="s">
        <v>43</v>
      </c>
    </row>
    <row r="28">
      <c r="A28" s="1" t="s">
        <v>37</v>
      </c>
      <c r="B28" s="1" t="s">
        <v>44</v>
      </c>
      <c r="C28" s="3" t="s">
        <v>45</v>
      </c>
    </row>
    <row r="29">
      <c r="A29" s="1" t="s">
        <v>37</v>
      </c>
      <c r="B29" s="1" t="s">
        <v>46</v>
      </c>
      <c r="C29" s="3" t="s">
        <v>47</v>
      </c>
    </row>
    <row r="30">
      <c r="A30" s="1" t="s">
        <v>37</v>
      </c>
      <c r="B30" s="1" t="s">
        <v>48</v>
      </c>
      <c r="C30" s="2" t="s">
        <v>49</v>
      </c>
    </row>
    <row r="31">
      <c r="B31" s="1" t="s">
        <v>50</v>
      </c>
      <c r="C31" s="2" t="s">
        <v>51</v>
      </c>
    </row>
    <row r="32">
      <c r="A32" s="1" t="s">
        <v>37</v>
      </c>
      <c r="B32" s="1" t="s">
        <v>52</v>
      </c>
      <c r="C32" s="3" t="s">
        <v>53</v>
      </c>
    </row>
    <row r="33">
      <c r="A33" s="1" t="s">
        <v>37</v>
      </c>
      <c r="B33" s="1" t="s">
        <v>54</v>
      </c>
      <c r="C33" s="1" t="s">
        <v>55</v>
      </c>
    </row>
    <row r="34">
      <c r="A34" s="1" t="s">
        <v>37</v>
      </c>
      <c r="B34" s="1" t="s">
        <v>56</v>
      </c>
      <c r="C34" s="3" t="s">
        <v>57</v>
      </c>
    </row>
    <row r="35">
      <c r="A35" s="1" t="s">
        <v>37</v>
      </c>
      <c r="B35" s="1" t="s">
        <v>58</v>
      </c>
      <c r="C35" s="2" t="s">
        <v>59</v>
      </c>
    </row>
    <row r="36">
      <c r="A36" s="1" t="s">
        <v>37</v>
      </c>
      <c r="B36" s="1" t="s">
        <v>60</v>
      </c>
      <c r="C36" s="2" t="s">
        <v>61</v>
      </c>
    </row>
    <row r="37">
      <c r="A37" s="1"/>
      <c r="B37" s="1"/>
      <c r="C37" s="1"/>
    </row>
    <row r="38">
      <c r="A38" s="1" t="s">
        <v>62</v>
      </c>
      <c r="B38" s="1" t="s">
        <v>63</v>
      </c>
      <c r="C38" s="2" t="s">
        <v>64</v>
      </c>
    </row>
    <row r="39">
      <c r="A39" s="1" t="s">
        <v>62</v>
      </c>
      <c r="B39" s="1" t="s">
        <v>65</v>
      </c>
    </row>
    <row r="40">
      <c r="A40" s="1" t="s">
        <v>62</v>
      </c>
      <c r="B40" s="1" t="s">
        <v>66</v>
      </c>
      <c r="C40" s="2" t="s">
        <v>67</v>
      </c>
    </row>
    <row r="41">
      <c r="A41" s="1" t="s">
        <v>62</v>
      </c>
      <c r="B41" s="1" t="s">
        <v>68</v>
      </c>
      <c r="C41" s="2" t="s">
        <v>69</v>
      </c>
    </row>
    <row r="42">
      <c r="A42" s="1" t="s">
        <v>62</v>
      </c>
      <c r="B42" s="1" t="s">
        <v>70</v>
      </c>
      <c r="C42" s="2" t="s">
        <v>71</v>
      </c>
    </row>
    <row r="43">
      <c r="A43" s="1" t="s">
        <v>62</v>
      </c>
      <c r="B43" s="1" t="s">
        <v>72</v>
      </c>
      <c r="C43" s="2" t="s">
        <v>73</v>
      </c>
    </row>
    <row r="44">
      <c r="A44" s="1" t="s">
        <v>62</v>
      </c>
      <c r="B44" s="1" t="s">
        <v>74</v>
      </c>
      <c r="C44" s="2" t="s">
        <v>75</v>
      </c>
    </row>
    <row r="45">
      <c r="A45" s="1" t="s">
        <v>62</v>
      </c>
      <c r="B45" s="1" t="s">
        <v>76</v>
      </c>
      <c r="C45" s="2" t="s">
        <v>77</v>
      </c>
    </row>
    <row r="46">
      <c r="A46" s="1" t="s">
        <v>62</v>
      </c>
      <c r="B46" s="1" t="s">
        <v>78</v>
      </c>
      <c r="C46" s="2" t="s">
        <v>79</v>
      </c>
    </row>
    <row r="48">
      <c r="A48" s="1" t="s">
        <v>3</v>
      </c>
      <c r="B48" s="1" t="s">
        <v>80</v>
      </c>
      <c r="C48" s="3" t="s">
        <v>81</v>
      </c>
    </row>
    <row r="49">
      <c r="A49" s="1" t="s">
        <v>3</v>
      </c>
      <c r="B49" s="1" t="s">
        <v>82</v>
      </c>
      <c r="C49" s="3" t="s">
        <v>83</v>
      </c>
    </row>
    <row r="51">
      <c r="A51" s="1" t="s">
        <v>0</v>
      </c>
      <c r="B51" s="1" t="s">
        <v>84</v>
      </c>
      <c r="C51" s="3" t="s">
        <v>85</v>
      </c>
    </row>
    <row r="53">
      <c r="B53" s="1" t="s">
        <v>86</v>
      </c>
      <c r="C53" s="3" t="s">
        <v>87</v>
      </c>
    </row>
    <row r="57">
      <c r="A57" s="1" t="s">
        <v>14</v>
      </c>
      <c r="B57" s="1" t="s">
        <v>88</v>
      </c>
      <c r="C57" s="3" t="s">
        <v>89</v>
      </c>
    </row>
    <row r="58">
      <c r="A58" s="1" t="s">
        <v>14</v>
      </c>
      <c r="B58" s="1" t="s">
        <v>90</v>
      </c>
      <c r="C58" s="3" t="s">
        <v>91</v>
      </c>
    </row>
    <row r="59">
      <c r="A59" s="1" t="s">
        <v>14</v>
      </c>
      <c r="B59" s="1" t="s">
        <v>92</v>
      </c>
      <c r="C59" s="2" t="s">
        <v>93</v>
      </c>
    </row>
    <row r="60">
      <c r="A60" s="1" t="s">
        <v>14</v>
      </c>
      <c r="B60" s="1" t="s">
        <v>94</v>
      </c>
      <c r="C60" s="2" t="s">
        <v>95</v>
      </c>
    </row>
    <row r="62">
      <c r="A62" s="1" t="s">
        <v>96</v>
      </c>
      <c r="B62" s="1" t="s">
        <v>97</v>
      </c>
      <c r="C62" s="2" t="s">
        <v>98</v>
      </c>
    </row>
    <row r="63">
      <c r="B63" s="1" t="s">
        <v>99</v>
      </c>
    </row>
    <row r="66">
      <c r="A66" s="1" t="s">
        <v>100</v>
      </c>
      <c r="B66" s="1" t="s">
        <v>101</v>
      </c>
      <c r="C66" s="2" t="s">
        <v>102</v>
      </c>
    </row>
    <row r="67">
      <c r="A67" s="1" t="s">
        <v>100</v>
      </c>
      <c r="B67" s="1" t="s">
        <v>103</v>
      </c>
      <c r="C67" s="2" t="s">
        <v>104</v>
      </c>
    </row>
    <row r="68">
      <c r="A68" s="1" t="s">
        <v>100</v>
      </c>
      <c r="B68" s="1" t="s">
        <v>105</v>
      </c>
      <c r="C68" s="2" t="s">
        <v>106</v>
      </c>
    </row>
    <row r="69">
      <c r="A69" s="1"/>
      <c r="B69" s="1" t="s">
        <v>107</v>
      </c>
      <c r="C69" s="2" t="s">
        <v>108</v>
      </c>
    </row>
    <row r="70">
      <c r="A70" s="1" t="s">
        <v>100</v>
      </c>
      <c r="B70" s="1" t="s">
        <v>109</v>
      </c>
      <c r="C70" s="1"/>
    </row>
    <row r="71">
      <c r="A71" s="1" t="s">
        <v>100</v>
      </c>
      <c r="B71" s="1" t="s">
        <v>110</v>
      </c>
      <c r="C71" s="1"/>
    </row>
    <row r="72">
      <c r="A72" s="1" t="s">
        <v>100</v>
      </c>
      <c r="B72" s="1" t="s">
        <v>111</v>
      </c>
      <c r="C72" s="2" t="s">
        <v>112</v>
      </c>
    </row>
    <row r="73">
      <c r="A73" s="1" t="s">
        <v>100</v>
      </c>
      <c r="B73" s="1" t="s">
        <v>113</v>
      </c>
      <c r="C73" s="2" t="s">
        <v>114</v>
      </c>
    </row>
    <row r="75">
      <c r="B75" s="1" t="s">
        <v>115</v>
      </c>
      <c r="C75" s="3" t="s">
        <v>116</v>
      </c>
    </row>
    <row r="77">
      <c r="B77" s="1" t="s">
        <v>117</v>
      </c>
      <c r="C77" s="2" t="s">
        <v>118</v>
      </c>
    </row>
    <row r="79">
      <c r="A79" s="1" t="s">
        <v>119</v>
      </c>
      <c r="B79" s="1" t="s">
        <v>120</v>
      </c>
      <c r="C79" s="2" t="s">
        <v>121</v>
      </c>
    </row>
    <row r="80">
      <c r="B80" s="1" t="s">
        <v>122</v>
      </c>
    </row>
    <row r="82">
      <c r="B82" s="1" t="s">
        <v>123</v>
      </c>
      <c r="C82" s="2" t="s">
        <v>124</v>
      </c>
    </row>
    <row r="84">
      <c r="A84" s="1" t="s">
        <v>125</v>
      </c>
      <c r="B84" s="1" t="s">
        <v>126</v>
      </c>
      <c r="C84" s="2" t="s">
        <v>127</v>
      </c>
    </row>
    <row r="86">
      <c r="B86" s="1" t="s">
        <v>128</v>
      </c>
      <c r="C86" s="2" t="s">
        <v>129</v>
      </c>
    </row>
    <row r="89">
      <c r="A89" s="1" t="s">
        <v>130</v>
      </c>
      <c r="B89" s="1" t="s">
        <v>131</v>
      </c>
      <c r="C89" s="2" t="s">
        <v>132</v>
      </c>
    </row>
    <row r="90">
      <c r="A90" s="1" t="s">
        <v>130</v>
      </c>
      <c r="B90" s="1" t="s">
        <v>133</v>
      </c>
      <c r="C90" s="2" t="s">
        <v>134</v>
      </c>
    </row>
    <row r="91">
      <c r="A91" s="1" t="s">
        <v>130</v>
      </c>
      <c r="B91" s="1" t="s">
        <v>135</v>
      </c>
      <c r="C91" s="3" t="s">
        <v>136</v>
      </c>
      <c r="D91" s="3" t="s">
        <v>137</v>
      </c>
    </row>
    <row r="92">
      <c r="A92" s="1" t="s">
        <v>130</v>
      </c>
      <c r="B92" s="1" t="s">
        <v>138</v>
      </c>
      <c r="C92" s="3" t="s">
        <v>139</v>
      </c>
    </row>
    <row r="93">
      <c r="A93" s="1" t="s">
        <v>130</v>
      </c>
      <c r="B93" s="1" t="s">
        <v>140</v>
      </c>
      <c r="C93" s="3" t="s">
        <v>141</v>
      </c>
    </row>
    <row r="94">
      <c r="A94" s="1" t="s">
        <v>130</v>
      </c>
      <c r="B94" s="1" t="s">
        <v>142</v>
      </c>
      <c r="C94" s="3" t="s">
        <v>143</v>
      </c>
    </row>
    <row r="95">
      <c r="A95" s="1" t="s">
        <v>130</v>
      </c>
      <c r="B95" s="1" t="s">
        <v>144</v>
      </c>
      <c r="C95" s="2" t="s">
        <v>145</v>
      </c>
    </row>
    <row r="98">
      <c r="A98" s="1" t="s">
        <v>146</v>
      </c>
      <c r="C98" s="2" t="s">
        <v>147</v>
      </c>
    </row>
    <row r="99">
      <c r="A99" s="1" t="s">
        <v>146</v>
      </c>
      <c r="C99" s="2" t="s">
        <v>148</v>
      </c>
    </row>
    <row r="100">
      <c r="A100" s="1" t="s">
        <v>146</v>
      </c>
      <c r="C100" s="2" t="s">
        <v>149</v>
      </c>
    </row>
    <row r="101">
      <c r="A101" s="1" t="s">
        <v>146</v>
      </c>
      <c r="C101" s="2" t="s">
        <v>150</v>
      </c>
    </row>
    <row r="102">
      <c r="A102" s="1" t="s">
        <v>146</v>
      </c>
      <c r="C102" s="2" t="s">
        <v>151</v>
      </c>
    </row>
    <row r="103">
      <c r="A103" s="1" t="s">
        <v>146</v>
      </c>
      <c r="C103" s="2" t="s">
        <v>152</v>
      </c>
    </row>
    <row r="104">
      <c r="A104" s="1" t="s">
        <v>146</v>
      </c>
      <c r="C104" s="2" t="s">
        <v>153</v>
      </c>
    </row>
  </sheetData>
  <hyperlinks>
    <hyperlink r:id="rId1" location="gid=0" ref="C2"/>
    <hyperlink r:id="rId2" ref="C3"/>
    <hyperlink r:id="rId3" ref="C4"/>
    <hyperlink r:id="rId4" ref="C5"/>
    <hyperlink r:id="rId5" ref="C6"/>
    <hyperlink r:id="rId6" ref="C7"/>
    <hyperlink r:id="rId7" ref="C8"/>
    <hyperlink r:id="rId8" ref="C9"/>
    <hyperlink r:id="rId9" ref="C10"/>
    <hyperlink r:id="rId10" ref="C12"/>
    <hyperlink r:id="rId11" ref="C13"/>
    <hyperlink r:id="rId12" ref="C15"/>
    <hyperlink r:id="rId13" ref="C17"/>
    <hyperlink r:id="rId14" ref="C18"/>
    <hyperlink r:id="rId15" location="attach" ref="C21"/>
    <hyperlink r:id="rId16" ref="C23"/>
    <hyperlink r:id="rId17" ref="C25"/>
    <hyperlink r:id="rId18" ref="C26"/>
    <hyperlink r:id="rId19" ref="C27"/>
    <hyperlink r:id="rId20" ref="C28"/>
    <hyperlink r:id="rId21" ref="C29"/>
    <hyperlink r:id="rId22" ref="C30"/>
    <hyperlink r:id="rId23" ref="C31"/>
    <hyperlink r:id="rId24" ref="C32"/>
    <hyperlink r:id="rId25" ref="C34"/>
    <hyperlink r:id="rId26" ref="C35"/>
    <hyperlink r:id="rId27" ref="C36"/>
    <hyperlink r:id="rId28" location="slide=id.p" ref="C38"/>
    <hyperlink r:id="rId29" location="gid=1147901549" ref="C40"/>
    <hyperlink r:id="rId30" ref="C41"/>
    <hyperlink r:id="rId31" location="slide=id.p3" ref="C42"/>
    <hyperlink r:id="rId32" ref="C43"/>
    <hyperlink r:id="rId33" ref="C44"/>
    <hyperlink r:id="rId34" ref="C45"/>
    <hyperlink r:id="rId35" ref="C46"/>
    <hyperlink r:id="rId36" ref="C48"/>
    <hyperlink r:id="rId37" ref="C49"/>
    <hyperlink r:id="rId38" ref="C51"/>
    <hyperlink r:id="rId39" ref="C53"/>
    <hyperlink r:id="rId40" ref="C57"/>
    <hyperlink r:id="rId41" ref="C58"/>
    <hyperlink r:id="rId42" ref="C59"/>
    <hyperlink r:id="rId43" ref="C60"/>
    <hyperlink r:id="rId44" location="slide=id.g37eef129ac6_0_1" ref="C62"/>
    <hyperlink r:id="rId45" location="slide=id.p2" ref="C66"/>
    <hyperlink r:id="rId46" ref="C67"/>
    <hyperlink r:id="rId47" ref="C68"/>
    <hyperlink r:id="rId48" location="gid=666441752" ref="C69"/>
    <hyperlink r:id="rId49" ref="C72"/>
    <hyperlink r:id="rId50" ref="C73"/>
    <hyperlink r:id="rId51" ref="C75"/>
    <hyperlink r:id="rId52" ref="C77"/>
    <hyperlink r:id="rId53" ref="C79"/>
    <hyperlink r:id="rId54" location="gid=56961627" ref="C82"/>
    <hyperlink r:id="rId55" location="gid=1132725751" ref="C84"/>
    <hyperlink r:id="rId56" ref="C86"/>
    <hyperlink r:id="rId57" ref="C89"/>
    <hyperlink r:id="rId58" location="slide=id.g38aef5aa82e_0_46" ref="C90"/>
    <hyperlink r:id="rId59" ref="C91"/>
    <hyperlink r:id="rId60" ref="D91"/>
    <hyperlink r:id="rId61" ref="C92"/>
    <hyperlink r:id="rId62" ref="C93"/>
    <hyperlink r:id="rId63" ref="C94"/>
    <hyperlink r:id="rId64" ref="C95"/>
    <hyperlink r:id="rId65" ref="C98"/>
    <hyperlink r:id="rId66" ref="C99"/>
    <hyperlink r:id="rId67" ref="C100"/>
    <hyperlink r:id="rId68" ref="C101"/>
    <hyperlink r:id="rId69" ref="C102"/>
    <hyperlink r:id="rId70" ref="C103"/>
    <hyperlink r:id="rId71" ref="C104"/>
  </hyperlinks>
  <drawing r:id="rId7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0"/>
  <cols>
    <col customWidth="1" min="1" max="1" width="5.13"/>
    <col customWidth="1" min="2" max="2" width="2.0"/>
    <col customWidth="1" min="3" max="3" width="5.13"/>
    <col customWidth="1" min="4" max="4" width="5.75"/>
    <col customWidth="1" min="5" max="5" width="32.38"/>
    <col customWidth="1" min="12" max="12" width="2.0"/>
    <col customWidth="1" min="13" max="13" width="5.13"/>
    <col customWidth="1" min="14" max="14" width="2.63"/>
    <col customWidth="1" min="15" max="15" width="5.13"/>
    <col customWidth="1" min="16" max="16" width="5.75"/>
    <col customWidth="1" min="17" max="17" width="33.0"/>
    <col customWidth="1" min="24" max="24" width="2.0"/>
    <col customWidth="1" min="25" max="25" width="5.13"/>
    <col customWidth="1" min="26" max="26" width="2.0"/>
    <col customWidth="1" min="27" max="27" width="5.13"/>
    <col customWidth="1" min="29" max="29" width="34.63"/>
    <col customWidth="1" min="36" max="36" width="2.0"/>
    <col customWidth="1" min="37" max="37" width="5.13"/>
    <col customWidth="1" min="38" max="38" width="2.0"/>
    <col customWidth="1" min="39" max="39" width="5.13"/>
    <col customWidth="1" min="40" max="40" width="8.63"/>
    <col customWidth="1" min="41" max="41" width="33.0"/>
  </cols>
  <sheetData>
    <row r="1">
      <c r="A1" s="331" t="s">
        <v>1103</v>
      </c>
      <c r="B1" s="331"/>
      <c r="C1" s="331"/>
      <c r="D1" s="331"/>
      <c r="E1" s="331"/>
      <c r="F1" s="331"/>
      <c r="G1" s="331"/>
      <c r="H1" s="331"/>
      <c r="I1" s="331"/>
      <c r="J1" s="331"/>
      <c r="K1" s="331"/>
      <c r="L1" s="331"/>
      <c r="M1" s="331" t="s">
        <v>1103</v>
      </c>
      <c r="N1" s="331"/>
      <c r="O1" s="331"/>
      <c r="P1" s="331"/>
      <c r="Q1" s="331"/>
      <c r="R1" s="331"/>
      <c r="S1" s="331"/>
      <c r="T1" s="331"/>
      <c r="U1" s="331"/>
      <c r="V1" s="331"/>
      <c r="W1" s="331"/>
      <c r="X1" s="331"/>
      <c r="Y1" s="331" t="s">
        <v>1103</v>
      </c>
      <c r="Z1" s="331"/>
      <c r="AA1" s="331"/>
      <c r="AB1" s="331"/>
      <c r="AC1" s="331"/>
      <c r="AD1" s="331"/>
      <c r="AE1" s="331"/>
      <c r="AF1" s="331"/>
      <c r="AG1" s="331"/>
      <c r="AH1" s="331"/>
      <c r="AI1" s="331"/>
      <c r="AJ1" s="331"/>
      <c r="AK1" s="331" t="s">
        <v>1103</v>
      </c>
      <c r="AL1" s="331"/>
      <c r="AM1" s="331"/>
      <c r="AN1" s="331"/>
      <c r="AO1" s="331"/>
      <c r="AP1" s="331"/>
      <c r="AQ1" s="331"/>
      <c r="AR1" s="331"/>
      <c r="AS1" s="331"/>
      <c r="AT1" s="331"/>
      <c r="AU1" s="331"/>
      <c r="AV1" s="331"/>
      <c r="AW1" s="331"/>
    </row>
    <row r="2">
      <c r="A2" s="332" t="s">
        <v>1104</v>
      </c>
      <c r="F2" s="333"/>
      <c r="G2" s="333"/>
      <c r="H2" s="333"/>
      <c r="I2" s="333"/>
      <c r="J2" s="333" t="s">
        <v>1105</v>
      </c>
      <c r="K2" s="333"/>
      <c r="M2" s="332" t="s">
        <v>1106</v>
      </c>
      <c r="R2" s="333"/>
      <c r="S2" s="333"/>
      <c r="T2" s="333"/>
      <c r="U2" s="333"/>
      <c r="V2" s="333" t="s">
        <v>1107</v>
      </c>
      <c r="W2" s="333"/>
      <c r="Y2" s="332" t="s">
        <v>1108</v>
      </c>
      <c r="AD2" s="333"/>
      <c r="AE2" s="333"/>
      <c r="AF2" s="333"/>
      <c r="AG2" s="333"/>
      <c r="AH2" s="333" t="s">
        <v>1105</v>
      </c>
      <c r="AI2" s="333"/>
      <c r="AJ2" s="334"/>
      <c r="AK2" s="332" t="s">
        <v>1109</v>
      </c>
      <c r="AP2" s="333"/>
      <c r="AQ2" s="333"/>
      <c r="AR2" s="333"/>
      <c r="AS2" s="333"/>
      <c r="AT2" s="333" t="s">
        <v>1105</v>
      </c>
      <c r="AU2" s="333"/>
      <c r="AV2" s="333"/>
      <c r="AW2" s="333"/>
    </row>
    <row r="3">
      <c r="A3" s="1"/>
      <c r="D3" s="335"/>
      <c r="M3" s="1"/>
      <c r="P3" s="335"/>
      <c r="Y3" s="1"/>
      <c r="Z3" s="335"/>
      <c r="AB3" s="335"/>
      <c r="AK3" s="1"/>
      <c r="AL3" s="335"/>
      <c r="AN3" s="335"/>
    </row>
    <row r="4">
      <c r="A4" s="336" t="s">
        <v>1110</v>
      </c>
      <c r="B4" s="25"/>
      <c r="C4" s="25"/>
      <c r="D4" s="25"/>
      <c r="E4" s="25"/>
      <c r="F4" s="25"/>
      <c r="G4" s="25"/>
      <c r="H4" s="25"/>
      <c r="I4" s="25"/>
      <c r="J4" s="25"/>
      <c r="K4" s="26"/>
      <c r="M4" s="336" t="s">
        <v>1110</v>
      </c>
      <c r="N4" s="25"/>
      <c r="O4" s="25"/>
      <c r="P4" s="25"/>
      <c r="Q4" s="25"/>
      <c r="R4" s="25"/>
      <c r="S4" s="25"/>
      <c r="T4" s="25"/>
      <c r="U4" s="25"/>
      <c r="V4" s="25"/>
      <c r="W4" s="26"/>
      <c r="Y4" s="336" t="s">
        <v>1110</v>
      </c>
      <c r="Z4" s="25"/>
      <c r="AA4" s="25"/>
      <c r="AB4" s="25"/>
      <c r="AC4" s="25"/>
      <c r="AD4" s="25"/>
      <c r="AE4" s="25"/>
      <c r="AF4" s="25"/>
      <c r="AG4" s="25"/>
      <c r="AH4" s="25"/>
      <c r="AI4" s="26"/>
      <c r="AJ4" s="337"/>
      <c r="AK4" s="336" t="s">
        <v>1110</v>
      </c>
      <c r="AL4" s="25"/>
      <c r="AM4" s="25"/>
      <c r="AN4" s="25"/>
      <c r="AO4" s="25"/>
      <c r="AP4" s="25"/>
      <c r="AQ4" s="25"/>
      <c r="AR4" s="25"/>
      <c r="AS4" s="25"/>
      <c r="AT4" s="25"/>
      <c r="AU4" s="25"/>
      <c r="AV4" s="25"/>
      <c r="AW4" s="26"/>
    </row>
    <row r="5">
      <c r="A5" s="338" t="s">
        <v>1111</v>
      </c>
      <c r="B5" s="25"/>
      <c r="C5" s="25"/>
      <c r="D5" s="26"/>
      <c r="E5" s="339" t="s">
        <v>640</v>
      </c>
      <c r="F5" s="340" t="s">
        <v>1112</v>
      </c>
      <c r="G5" s="340" t="s">
        <v>1113</v>
      </c>
      <c r="H5" s="340" t="s">
        <v>1114</v>
      </c>
      <c r="I5" s="340" t="s">
        <v>1115</v>
      </c>
      <c r="J5" s="340" t="s">
        <v>1116</v>
      </c>
      <c r="K5" s="341" t="s">
        <v>1117</v>
      </c>
      <c r="L5" s="342"/>
      <c r="M5" s="338" t="s">
        <v>1111</v>
      </c>
      <c r="N5" s="25"/>
      <c r="O5" s="25"/>
      <c r="P5" s="26"/>
      <c r="Q5" s="339" t="s">
        <v>640</v>
      </c>
      <c r="R5" s="340" t="s">
        <v>1112</v>
      </c>
      <c r="S5" s="340" t="s">
        <v>1113</v>
      </c>
      <c r="T5" s="340" t="s">
        <v>1114</v>
      </c>
      <c r="U5" s="340" t="s">
        <v>1115</v>
      </c>
      <c r="V5" s="340" t="s">
        <v>1116</v>
      </c>
      <c r="W5" s="341" t="s">
        <v>1117</v>
      </c>
      <c r="X5" s="342"/>
      <c r="Y5" s="338" t="s">
        <v>1111</v>
      </c>
      <c r="Z5" s="25"/>
      <c r="AA5" s="25"/>
      <c r="AB5" s="26"/>
      <c r="AC5" s="339" t="s">
        <v>640</v>
      </c>
      <c r="AD5" s="340" t="s">
        <v>1112</v>
      </c>
      <c r="AE5" s="340" t="s">
        <v>1113</v>
      </c>
      <c r="AF5" s="340" t="s">
        <v>1114</v>
      </c>
      <c r="AG5" s="340" t="s">
        <v>1115</v>
      </c>
      <c r="AH5" s="340" t="s">
        <v>1116</v>
      </c>
      <c r="AI5" s="341" t="s">
        <v>1117</v>
      </c>
      <c r="AJ5" s="343"/>
      <c r="AK5" s="338" t="s">
        <v>1111</v>
      </c>
      <c r="AL5" s="25"/>
      <c r="AM5" s="25"/>
      <c r="AN5" s="26"/>
      <c r="AO5" s="339" t="s">
        <v>640</v>
      </c>
      <c r="AP5" s="340" t="s">
        <v>1118</v>
      </c>
      <c r="AQ5" s="340" t="s">
        <v>1119</v>
      </c>
      <c r="AR5" s="340" t="s">
        <v>1120</v>
      </c>
      <c r="AS5" s="340" t="s">
        <v>1121</v>
      </c>
      <c r="AT5" s="340" t="s">
        <v>1122</v>
      </c>
      <c r="AU5" s="344" t="s">
        <v>1123</v>
      </c>
      <c r="AV5" s="345" t="s">
        <v>1113</v>
      </c>
      <c r="AW5" s="341" t="s">
        <v>1124</v>
      </c>
    </row>
    <row r="6">
      <c r="A6" s="336" t="s">
        <v>1125</v>
      </c>
      <c r="B6" s="25"/>
      <c r="C6" s="26"/>
      <c r="D6" s="346" t="s">
        <v>1126</v>
      </c>
      <c r="E6" s="336" t="s">
        <v>1127</v>
      </c>
      <c r="F6" s="25"/>
      <c r="G6" s="25"/>
      <c r="H6" s="25"/>
      <c r="I6" s="25"/>
      <c r="J6" s="25"/>
      <c r="K6" s="26"/>
      <c r="M6" s="336" t="s">
        <v>1125</v>
      </c>
      <c r="N6" s="25"/>
      <c r="O6" s="26"/>
      <c r="P6" s="346" t="s">
        <v>1126</v>
      </c>
      <c r="Q6" s="336" t="s">
        <v>1127</v>
      </c>
      <c r="R6" s="25"/>
      <c r="S6" s="25"/>
      <c r="T6" s="25"/>
      <c r="U6" s="25"/>
      <c r="V6" s="25"/>
      <c r="W6" s="26"/>
      <c r="Y6" s="336" t="s">
        <v>1125</v>
      </c>
      <c r="Z6" s="25"/>
      <c r="AA6" s="26"/>
      <c r="AB6" s="346" t="s">
        <v>1126</v>
      </c>
      <c r="AC6" s="336" t="s">
        <v>1127</v>
      </c>
      <c r="AD6" s="25"/>
      <c r="AE6" s="25"/>
      <c r="AF6" s="25"/>
      <c r="AG6" s="25"/>
      <c r="AH6" s="25"/>
      <c r="AI6" s="26"/>
      <c r="AJ6" s="337"/>
      <c r="AK6" s="336" t="s">
        <v>1125</v>
      </c>
      <c r="AL6" s="25"/>
      <c r="AM6" s="26"/>
      <c r="AN6" s="346" t="s">
        <v>1126</v>
      </c>
      <c r="AO6" s="336" t="s">
        <v>1127</v>
      </c>
      <c r="AP6" s="25"/>
      <c r="AQ6" s="25"/>
      <c r="AR6" s="25"/>
      <c r="AS6" s="25"/>
      <c r="AT6" s="25"/>
      <c r="AU6" s="25"/>
      <c r="AV6" s="25"/>
      <c r="AW6" s="26"/>
    </row>
    <row r="7">
      <c r="A7" s="347">
        <v>0.3333333333333333</v>
      </c>
      <c r="B7" s="348" t="s">
        <v>462</v>
      </c>
      <c r="C7" s="347">
        <f t="shared" ref="C7:C23" si="1">A7+D7/(24*60)</f>
        <v>0.375</v>
      </c>
      <c r="D7" s="349">
        <v>60.0</v>
      </c>
      <c r="E7" s="350" t="s">
        <v>1128</v>
      </c>
      <c r="F7" s="349" t="s">
        <v>462</v>
      </c>
      <c r="G7" s="349" t="s">
        <v>462</v>
      </c>
      <c r="H7" s="349" t="s">
        <v>462</v>
      </c>
      <c r="I7" s="349" t="s">
        <v>462</v>
      </c>
      <c r="J7" s="349" t="s">
        <v>462</v>
      </c>
      <c r="K7" s="349" t="s">
        <v>462</v>
      </c>
      <c r="M7" s="347">
        <v>0.3333333333333333</v>
      </c>
      <c r="N7" s="348" t="s">
        <v>462</v>
      </c>
      <c r="O7" s="347">
        <f t="shared" ref="O7:O22" si="2">M7+P7/(24*60)</f>
        <v>0.375</v>
      </c>
      <c r="P7" s="349">
        <v>60.0</v>
      </c>
      <c r="Q7" s="350" t="s">
        <v>1128</v>
      </c>
      <c r="R7" s="349" t="s">
        <v>462</v>
      </c>
      <c r="S7" s="349" t="s">
        <v>462</v>
      </c>
      <c r="T7" s="349" t="s">
        <v>462</v>
      </c>
      <c r="U7" s="349" t="s">
        <v>462</v>
      </c>
      <c r="V7" s="349" t="s">
        <v>462</v>
      </c>
      <c r="W7" s="349" t="s">
        <v>462</v>
      </c>
      <c r="Y7" s="347">
        <v>0.3333333333333333</v>
      </c>
      <c r="Z7" s="349" t="s">
        <v>462</v>
      </c>
      <c r="AA7" s="347">
        <f t="shared" ref="AA7:AA23" si="3">Y7+AB7/(24*60)</f>
        <v>0.375</v>
      </c>
      <c r="AB7" s="349">
        <v>60.0</v>
      </c>
      <c r="AC7" s="350" t="s">
        <v>1128</v>
      </c>
      <c r="AD7" s="349" t="s">
        <v>462</v>
      </c>
      <c r="AE7" s="349" t="s">
        <v>462</v>
      </c>
      <c r="AF7" s="349" t="s">
        <v>462</v>
      </c>
      <c r="AG7" s="349" t="s">
        <v>462</v>
      </c>
      <c r="AH7" s="349" t="s">
        <v>462</v>
      </c>
      <c r="AI7" s="349" t="s">
        <v>462</v>
      </c>
      <c r="AJ7" s="351"/>
      <c r="AK7" s="347">
        <v>0.3333333333333333</v>
      </c>
      <c r="AL7" s="349" t="s">
        <v>462</v>
      </c>
      <c r="AM7" s="347">
        <f t="shared" ref="AM7:AM23" si="4">AK7+AN7/(24*60)</f>
        <v>0.375</v>
      </c>
      <c r="AN7" s="349">
        <v>60.0</v>
      </c>
      <c r="AO7" s="350" t="s">
        <v>1128</v>
      </c>
      <c r="AP7" s="349" t="s">
        <v>462</v>
      </c>
      <c r="AQ7" s="349" t="s">
        <v>462</v>
      </c>
      <c r="AR7" s="349" t="s">
        <v>462</v>
      </c>
      <c r="AS7" s="349" t="s">
        <v>462</v>
      </c>
      <c r="AT7" s="349" t="s">
        <v>462</v>
      </c>
      <c r="AU7" s="349" t="s">
        <v>462</v>
      </c>
      <c r="AV7" s="349" t="s">
        <v>462</v>
      </c>
      <c r="AW7" s="349" t="s">
        <v>462</v>
      </c>
    </row>
    <row r="8">
      <c r="A8" s="352">
        <f t="shared" ref="A8:A23" si="5">C7</f>
        <v>0.375</v>
      </c>
      <c r="B8" s="348" t="s">
        <v>462</v>
      </c>
      <c r="C8" s="347">
        <f t="shared" si="1"/>
        <v>0.3819444444</v>
      </c>
      <c r="D8" s="353">
        <f>10</f>
        <v>10</v>
      </c>
      <c r="E8" s="350" t="s">
        <v>1129</v>
      </c>
      <c r="F8" s="349" t="s">
        <v>462</v>
      </c>
      <c r="G8" s="349" t="s">
        <v>462</v>
      </c>
      <c r="H8" s="349" t="s">
        <v>462</v>
      </c>
      <c r="I8" s="349" t="s">
        <v>462</v>
      </c>
      <c r="J8" s="349" t="s">
        <v>462</v>
      </c>
      <c r="K8" s="349" t="s">
        <v>462</v>
      </c>
      <c r="M8" s="352">
        <f t="shared" ref="M8:M22" si="6">O7</f>
        <v>0.375</v>
      </c>
      <c r="N8" s="348" t="s">
        <v>462</v>
      </c>
      <c r="O8" s="347">
        <f t="shared" si="2"/>
        <v>0.3819444444</v>
      </c>
      <c r="P8" s="353">
        <f>10</f>
        <v>10</v>
      </c>
      <c r="Q8" s="350" t="s">
        <v>1129</v>
      </c>
      <c r="R8" s="349" t="s">
        <v>462</v>
      </c>
      <c r="S8" s="349" t="s">
        <v>462</v>
      </c>
      <c r="T8" s="349" t="s">
        <v>462</v>
      </c>
      <c r="U8" s="349" t="s">
        <v>462</v>
      </c>
      <c r="V8" s="349" t="s">
        <v>462</v>
      </c>
      <c r="W8" s="349" t="s">
        <v>462</v>
      </c>
      <c r="Y8" s="352">
        <f t="shared" ref="Y8:Y23" si="7">AA7</f>
        <v>0.375</v>
      </c>
      <c r="Z8" s="349" t="s">
        <v>462</v>
      </c>
      <c r="AA8" s="347">
        <f t="shared" si="3"/>
        <v>0.3819444444</v>
      </c>
      <c r="AB8" s="353">
        <f>10</f>
        <v>10</v>
      </c>
      <c r="AC8" s="350" t="s">
        <v>1129</v>
      </c>
      <c r="AD8" s="349" t="s">
        <v>462</v>
      </c>
      <c r="AE8" s="349" t="s">
        <v>462</v>
      </c>
      <c r="AF8" s="349" t="s">
        <v>462</v>
      </c>
      <c r="AG8" s="349" t="s">
        <v>462</v>
      </c>
      <c r="AH8" s="349" t="s">
        <v>462</v>
      </c>
      <c r="AI8" s="349" t="s">
        <v>462</v>
      </c>
      <c r="AJ8" s="351"/>
      <c r="AK8" s="352">
        <f t="shared" ref="AK8:AK23" si="8">AM7</f>
        <v>0.375</v>
      </c>
      <c r="AL8" s="349" t="s">
        <v>462</v>
      </c>
      <c r="AM8" s="347">
        <f t="shared" si="4"/>
        <v>0.3819444444</v>
      </c>
      <c r="AN8" s="353">
        <f>10</f>
        <v>10</v>
      </c>
      <c r="AO8" s="350" t="s">
        <v>1129</v>
      </c>
      <c r="AP8" s="349" t="s">
        <v>462</v>
      </c>
      <c r="AQ8" s="349" t="s">
        <v>462</v>
      </c>
      <c r="AR8" s="349" t="s">
        <v>462</v>
      </c>
      <c r="AS8" s="349" t="s">
        <v>462</v>
      </c>
      <c r="AT8" s="349" t="s">
        <v>462</v>
      </c>
      <c r="AU8" s="349" t="s">
        <v>462</v>
      </c>
      <c r="AV8" s="349" t="s">
        <v>462</v>
      </c>
      <c r="AW8" s="349" t="s">
        <v>462</v>
      </c>
    </row>
    <row r="9">
      <c r="A9" s="347">
        <f t="shared" si="5"/>
        <v>0.3819444444</v>
      </c>
      <c r="B9" s="348" t="s">
        <v>462</v>
      </c>
      <c r="C9" s="347">
        <f t="shared" si="1"/>
        <v>0.3923611111</v>
      </c>
      <c r="D9" s="349">
        <v>15.0</v>
      </c>
      <c r="E9" s="350" t="s">
        <v>1130</v>
      </c>
      <c r="F9" s="349" t="s">
        <v>462</v>
      </c>
      <c r="G9" s="349" t="s">
        <v>462</v>
      </c>
      <c r="H9" s="349" t="s">
        <v>462</v>
      </c>
      <c r="I9" s="349" t="s">
        <v>462</v>
      </c>
      <c r="J9" s="349" t="s">
        <v>462</v>
      </c>
      <c r="K9" s="349" t="s">
        <v>462</v>
      </c>
      <c r="M9" s="347">
        <f t="shared" si="6"/>
        <v>0.3819444444</v>
      </c>
      <c r="N9" s="348" t="s">
        <v>462</v>
      </c>
      <c r="O9" s="347">
        <f t="shared" si="2"/>
        <v>0.3923611111</v>
      </c>
      <c r="P9" s="349">
        <v>15.0</v>
      </c>
      <c r="Q9" s="350" t="s">
        <v>1130</v>
      </c>
      <c r="R9" s="349" t="s">
        <v>462</v>
      </c>
      <c r="S9" s="349" t="s">
        <v>462</v>
      </c>
      <c r="T9" s="349" t="s">
        <v>462</v>
      </c>
      <c r="U9" s="349" t="s">
        <v>462</v>
      </c>
      <c r="V9" s="349" t="s">
        <v>462</v>
      </c>
      <c r="W9" s="349" t="s">
        <v>462</v>
      </c>
      <c r="Y9" s="347">
        <f t="shared" si="7"/>
        <v>0.3819444444</v>
      </c>
      <c r="Z9" s="349" t="s">
        <v>462</v>
      </c>
      <c r="AA9" s="347">
        <f t="shared" si="3"/>
        <v>0.3923611111</v>
      </c>
      <c r="AB9" s="349">
        <v>15.0</v>
      </c>
      <c r="AC9" s="350" t="s">
        <v>1130</v>
      </c>
      <c r="AD9" s="349" t="s">
        <v>462</v>
      </c>
      <c r="AE9" s="349" t="s">
        <v>462</v>
      </c>
      <c r="AF9" s="349" t="s">
        <v>462</v>
      </c>
      <c r="AG9" s="349" t="s">
        <v>462</v>
      </c>
      <c r="AH9" s="349" t="s">
        <v>462</v>
      </c>
      <c r="AI9" s="349" t="s">
        <v>462</v>
      </c>
      <c r="AJ9" s="351"/>
      <c r="AK9" s="347">
        <f t="shared" si="8"/>
        <v>0.3819444444</v>
      </c>
      <c r="AL9" s="349" t="s">
        <v>462</v>
      </c>
      <c r="AM9" s="347">
        <f t="shared" si="4"/>
        <v>0.3923611111</v>
      </c>
      <c r="AN9" s="349">
        <v>15.0</v>
      </c>
      <c r="AO9" s="350" t="s">
        <v>1130</v>
      </c>
      <c r="AP9" s="349" t="s">
        <v>462</v>
      </c>
      <c r="AQ9" s="349" t="s">
        <v>462</v>
      </c>
      <c r="AR9" s="349" t="s">
        <v>462</v>
      </c>
      <c r="AS9" s="349" t="s">
        <v>462</v>
      </c>
      <c r="AT9" s="349" t="s">
        <v>462</v>
      </c>
      <c r="AU9" s="349" t="s">
        <v>462</v>
      </c>
      <c r="AV9" s="349" t="s">
        <v>462</v>
      </c>
      <c r="AW9" s="349" t="s">
        <v>462</v>
      </c>
    </row>
    <row r="10">
      <c r="A10" s="352">
        <f t="shared" si="5"/>
        <v>0.3923611111</v>
      </c>
      <c r="B10" s="348" t="s">
        <v>462</v>
      </c>
      <c r="C10" s="347">
        <f t="shared" si="1"/>
        <v>0.4027777778</v>
      </c>
      <c r="D10" s="349">
        <v>15.0</v>
      </c>
      <c r="E10" s="350" t="s">
        <v>1131</v>
      </c>
      <c r="F10" s="349" t="s">
        <v>462</v>
      </c>
      <c r="G10" s="349" t="s">
        <v>462</v>
      </c>
      <c r="H10" s="349" t="s">
        <v>462</v>
      </c>
      <c r="I10" s="349" t="s">
        <v>462</v>
      </c>
      <c r="J10" s="349" t="s">
        <v>462</v>
      </c>
      <c r="K10" s="349" t="s">
        <v>462</v>
      </c>
      <c r="M10" s="352">
        <f t="shared" si="6"/>
        <v>0.3923611111</v>
      </c>
      <c r="N10" s="348" t="s">
        <v>462</v>
      </c>
      <c r="O10" s="347">
        <f t="shared" si="2"/>
        <v>0.4027777778</v>
      </c>
      <c r="P10" s="349">
        <v>15.0</v>
      </c>
      <c r="Q10" s="350" t="s">
        <v>1131</v>
      </c>
      <c r="R10" s="349" t="s">
        <v>462</v>
      </c>
      <c r="S10" s="349" t="s">
        <v>462</v>
      </c>
      <c r="T10" s="349" t="s">
        <v>462</v>
      </c>
      <c r="U10" s="349" t="s">
        <v>462</v>
      </c>
      <c r="V10" s="349" t="s">
        <v>462</v>
      </c>
      <c r="W10" s="349" t="s">
        <v>462</v>
      </c>
      <c r="Y10" s="352">
        <f t="shared" si="7"/>
        <v>0.3923611111</v>
      </c>
      <c r="Z10" s="349" t="s">
        <v>462</v>
      </c>
      <c r="AA10" s="347">
        <f t="shared" si="3"/>
        <v>0.4027777778</v>
      </c>
      <c r="AB10" s="349">
        <v>15.0</v>
      </c>
      <c r="AC10" s="350" t="s">
        <v>1131</v>
      </c>
      <c r="AD10" s="349" t="s">
        <v>462</v>
      </c>
      <c r="AE10" s="349" t="s">
        <v>462</v>
      </c>
      <c r="AF10" s="349" t="s">
        <v>462</v>
      </c>
      <c r="AG10" s="349" t="s">
        <v>462</v>
      </c>
      <c r="AH10" s="349" t="s">
        <v>462</v>
      </c>
      <c r="AI10" s="349" t="s">
        <v>462</v>
      </c>
      <c r="AJ10" s="351"/>
      <c r="AK10" s="352">
        <f t="shared" si="8"/>
        <v>0.3923611111</v>
      </c>
      <c r="AL10" s="349" t="s">
        <v>462</v>
      </c>
      <c r="AM10" s="347">
        <f t="shared" si="4"/>
        <v>0.4027777778</v>
      </c>
      <c r="AN10" s="349">
        <v>15.0</v>
      </c>
      <c r="AO10" s="350" t="s">
        <v>1131</v>
      </c>
      <c r="AP10" s="349" t="s">
        <v>462</v>
      </c>
      <c r="AQ10" s="349" t="s">
        <v>462</v>
      </c>
      <c r="AR10" s="349" t="s">
        <v>462</v>
      </c>
      <c r="AS10" s="349" t="s">
        <v>462</v>
      </c>
      <c r="AT10" s="349" t="s">
        <v>462</v>
      </c>
      <c r="AU10" s="349" t="s">
        <v>462</v>
      </c>
      <c r="AV10" s="349" t="s">
        <v>462</v>
      </c>
      <c r="AW10" s="349" t="s">
        <v>462</v>
      </c>
    </row>
    <row r="11">
      <c r="A11" s="352">
        <f t="shared" si="5"/>
        <v>0.4027777778</v>
      </c>
      <c r="B11" s="348" t="s">
        <v>462</v>
      </c>
      <c r="C11" s="347">
        <f t="shared" si="1"/>
        <v>0.40625</v>
      </c>
      <c r="D11" s="349">
        <v>5.0</v>
      </c>
      <c r="E11" s="350" t="s">
        <v>1132</v>
      </c>
      <c r="F11" s="349" t="s">
        <v>462</v>
      </c>
      <c r="G11" s="349" t="s">
        <v>462</v>
      </c>
      <c r="H11" s="349" t="s">
        <v>462</v>
      </c>
      <c r="I11" s="349" t="s">
        <v>462</v>
      </c>
      <c r="J11" s="349" t="s">
        <v>462</v>
      </c>
      <c r="K11" s="349" t="s">
        <v>462</v>
      </c>
      <c r="M11" s="352">
        <f t="shared" si="6"/>
        <v>0.4027777778</v>
      </c>
      <c r="N11" s="348" t="s">
        <v>462</v>
      </c>
      <c r="O11" s="347">
        <f t="shared" si="2"/>
        <v>0.40625</v>
      </c>
      <c r="P11" s="349">
        <v>5.0</v>
      </c>
      <c r="Q11" s="350" t="s">
        <v>1132</v>
      </c>
      <c r="R11" s="349" t="s">
        <v>462</v>
      </c>
      <c r="S11" s="349" t="s">
        <v>462</v>
      </c>
      <c r="T11" s="349" t="s">
        <v>462</v>
      </c>
      <c r="U11" s="349" t="s">
        <v>462</v>
      </c>
      <c r="V11" s="349" t="s">
        <v>462</v>
      </c>
      <c r="W11" s="349" t="s">
        <v>462</v>
      </c>
      <c r="Y11" s="352">
        <f t="shared" si="7"/>
        <v>0.4027777778</v>
      </c>
      <c r="Z11" s="349" t="s">
        <v>462</v>
      </c>
      <c r="AA11" s="347">
        <f t="shared" si="3"/>
        <v>0.40625</v>
      </c>
      <c r="AB11" s="349">
        <v>5.0</v>
      </c>
      <c r="AC11" s="350" t="s">
        <v>1132</v>
      </c>
      <c r="AD11" s="349" t="s">
        <v>462</v>
      </c>
      <c r="AE11" s="349" t="s">
        <v>462</v>
      </c>
      <c r="AF11" s="349" t="s">
        <v>462</v>
      </c>
      <c r="AG11" s="349" t="s">
        <v>462</v>
      </c>
      <c r="AH11" s="349" t="s">
        <v>462</v>
      </c>
      <c r="AI11" s="349" t="s">
        <v>462</v>
      </c>
      <c r="AJ11" s="351"/>
      <c r="AK11" s="352">
        <f t="shared" si="8"/>
        <v>0.4027777778</v>
      </c>
      <c r="AL11" s="349" t="s">
        <v>462</v>
      </c>
      <c r="AM11" s="347">
        <f t="shared" si="4"/>
        <v>0.40625</v>
      </c>
      <c r="AN11" s="349">
        <v>5.0</v>
      </c>
      <c r="AO11" s="350" t="s">
        <v>1132</v>
      </c>
      <c r="AP11" s="349" t="s">
        <v>462</v>
      </c>
      <c r="AQ11" s="349" t="s">
        <v>462</v>
      </c>
      <c r="AR11" s="349" t="s">
        <v>462</v>
      </c>
      <c r="AS11" s="349" t="s">
        <v>462</v>
      </c>
      <c r="AT11" s="349" t="s">
        <v>462</v>
      </c>
      <c r="AU11" s="349" t="s">
        <v>462</v>
      </c>
      <c r="AV11" s="349" t="s">
        <v>462</v>
      </c>
      <c r="AW11" s="349" t="s">
        <v>462</v>
      </c>
    </row>
    <row r="12">
      <c r="A12" s="347">
        <f t="shared" si="5"/>
        <v>0.40625</v>
      </c>
      <c r="B12" s="348" t="s">
        <v>462</v>
      </c>
      <c r="C12" s="347">
        <f t="shared" si="1"/>
        <v>0.4270833333</v>
      </c>
      <c r="D12" s="349">
        <v>30.0</v>
      </c>
      <c r="E12" s="350" t="s">
        <v>1133</v>
      </c>
      <c r="F12" s="349" t="s">
        <v>462</v>
      </c>
      <c r="G12" s="349" t="s">
        <v>462</v>
      </c>
      <c r="H12" s="349" t="s">
        <v>462</v>
      </c>
      <c r="I12" s="349" t="s">
        <v>462</v>
      </c>
      <c r="J12" s="349" t="s">
        <v>462</v>
      </c>
      <c r="K12" s="349" t="s">
        <v>462</v>
      </c>
      <c r="M12" s="347">
        <f t="shared" si="6"/>
        <v>0.40625</v>
      </c>
      <c r="N12" s="348" t="s">
        <v>462</v>
      </c>
      <c r="O12" s="347">
        <f t="shared" si="2"/>
        <v>0.4270833333</v>
      </c>
      <c r="P12" s="349">
        <v>30.0</v>
      </c>
      <c r="Q12" s="350" t="s">
        <v>1133</v>
      </c>
      <c r="R12" s="349" t="s">
        <v>462</v>
      </c>
      <c r="S12" s="349" t="s">
        <v>462</v>
      </c>
      <c r="T12" s="349" t="s">
        <v>462</v>
      </c>
      <c r="U12" s="349" t="s">
        <v>462</v>
      </c>
      <c r="V12" s="349" t="s">
        <v>462</v>
      </c>
      <c r="W12" s="349" t="s">
        <v>462</v>
      </c>
      <c r="Y12" s="347">
        <f t="shared" si="7"/>
        <v>0.40625</v>
      </c>
      <c r="Z12" s="349" t="s">
        <v>462</v>
      </c>
      <c r="AA12" s="347">
        <f t="shared" si="3"/>
        <v>0.4270833333</v>
      </c>
      <c r="AB12" s="349">
        <v>30.0</v>
      </c>
      <c r="AC12" s="350" t="s">
        <v>1133</v>
      </c>
      <c r="AD12" s="349" t="s">
        <v>462</v>
      </c>
      <c r="AE12" s="349" t="s">
        <v>462</v>
      </c>
      <c r="AF12" s="349" t="s">
        <v>462</v>
      </c>
      <c r="AG12" s="349" t="s">
        <v>462</v>
      </c>
      <c r="AH12" s="349" t="s">
        <v>462</v>
      </c>
      <c r="AI12" s="349" t="s">
        <v>462</v>
      </c>
      <c r="AJ12" s="351"/>
      <c r="AK12" s="347">
        <f t="shared" si="8"/>
        <v>0.40625</v>
      </c>
      <c r="AL12" s="349" t="s">
        <v>462</v>
      </c>
      <c r="AM12" s="347">
        <f t="shared" si="4"/>
        <v>0.4270833333</v>
      </c>
      <c r="AN12" s="349">
        <v>30.0</v>
      </c>
      <c r="AO12" s="350" t="s">
        <v>1133</v>
      </c>
      <c r="AP12" s="349" t="s">
        <v>462</v>
      </c>
      <c r="AQ12" s="349" t="s">
        <v>462</v>
      </c>
      <c r="AR12" s="349" t="s">
        <v>462</v>
      </c>
      <c r="AS12" s="349" t="s">
        <v>462</v>
      </c>
      <c r="AT12" s="349" t="s">
        <v>462</v>
      </c>
      <c r="AU12" s="349" t="s">
        <v>462</v>
      </c>
      <c r="AV12" s="349" t="s">
        <v>462</v>
      </c>
      <c r="AW12" s="349" t="s">
        <v>462</v>
      </c>
    </row>
    <row r="13">
      <c r="A13" s="352">
        <f t="shared" si="5"/>
        <v>0.4270833333</v>
      </c>
      <c r="B13" s="348" t="s">
        <v>462</v>
      </c>
      <c r="C13" s="347">
        <f t="shared" si="1"/>
        <v>0.4479166667</v>
      </c>
      <c r="D13" s="349">
        <v>30.0</v>
      </c>
      <c r="E13" s="350" t="s">
        <v>1134</v>
      </c>
      <c r="F13" s="349" t="s">
        <v>462</v>
      </c>
      <c r="G13" s="349" t="s">
        <v>462</v>
      </c>
      <c r="H13" s="349" t="s">
        <v>462</v>
      </c>
      <c r="I13" s="349" t="s">
        <v>462</v>
      </c>
      <c r="J13" s="349" t="s">
        <v>462</v>
      </c>
      <c r="K13" s="349" t="s">
        <v>462</v>
      </c>
      <c r="M13" s="352">
        <f t="shared" si="6"/>
        <v>0.4270833333</v>
      </c>
      <c r="N13" s="348" t="s">
        <v>462</v>
      </c>
      <c r="O13" s="347">
        <f t="shared" si="2"/>
        <v>0.4375</v>
      </c>
      <c r="P13" s="349">
        <v>15.0</v>
      </c>
      <c r="Q13" s="350" t="s">
        <v>655</v>
      </c>
      <c r="R13" s="349" t="s">
        <v>462</v>
      </c>
      <c r="S13" s="349" t="s">
        <v>462</v>
      </c>
      <c r="T13" s="349" t="s">
        <v>462</v>
      </c>
      <c r="U13" s="349" t="s">
        <v>462</v>
      </c>
      <c r="V13" s="349" t="s">
        <v>462</v>
      </c>
      <c r="W13" s="349" t="s">
        <v>462</v>
      </c>
      <c r="Y13" s="352">
        <f t="shared" si="7"/>
        <v>0.4270833333</v>
      </c>
      <c r="Z13" s="349" t="s">
        <v>462</v>
      </c>
      <c r="AA13" s="347">
        <f t="shared" si="3"/>
        <v>0.4479166667</v>
      </c>
      <c r="AB13" s="349">
        <v>30.0</v>
      </c>
      <c r="AC13" s="350" t="s">
        <v>1134</v>
      </c>
      <c r="AD13" s="349" t="s">
        <v>462</v>
      </c>
      <c r="AE13" s="349" t="s">
        <v>462</v>
      </c>
      <c r="AF13" s="349" t="s">
        <v>462</v>
      </c>
      <c r="AG13" s="349" t="s">
        <v>462</v>
      </c>
      <c r="AH13" s="349" t="s">
        <v>462</v>
      </c>
      <c r="AI13" s="349" t="s">
        <v>462</v>
      </c>
      <c r="AJ13" s="351"/>
      <c r="AK13" s="352">
        <f t="shared" si="8"/>
        <v>0.4270833333</v>
      </c>
      <c r="AL13" s="349" t="s">
        <v>462</v>
      </c>
      <c r="AM13" s="347">
        <f t="shared" si="4"/>
        <v>0.4479166667</v>
      </c>
      <c r="AN13" s="349">
        <v>30.0</v>
      </c>
      <c r="AO13" s="350" t="s">
        <v>1134</v>
      </c>
      <c r="AP13" s="349" t="s">
        <v>462</v>
      </c>
      <c r="AQ13" s="349" t="s">
        <v>462</v>
      </c>
      <c r="AR13" s="349" t="s">
        <v>462</v>
      </c>
      <c r="AS13" s="349" t="s">
        <v>462</v>
      </c>
      <c r="AT13" s="349" t="s">
        <v>462</v>
      </c>
      <c r="AU13" s="349" t="s">
        <v>462</v>
      </c>
      <c r="AV13" s="349" t="s">
        <v>462</v>
      </c>
      <c r="AW13" s="349" t="s">
        <v>462</v>
      </c>
    </row>
    <row r="14">
      <c r="A14" s="352">
        <f t="shared" si="5"/>
        <v>0.4479166667</v>
      </c>
      <c r="B14" s="348" t="s">
        <v>462</v>
      </c>
      <c r="C14" s="347">
        <f t="shared" si="1"/>
        <v>0.4583333333</v>
      </c>
      <c r="D14" s="349">
        <v>15.0</v>
      </c>
      <c r="E14" s="350" t="s">
        <v>655</v>
      </c>
      <c r="F14" s="349" t="s">
        <v>462</v>
      </c>
      <c r="G14" s="349" t="s">
        <v>462</v>
      </c>
      <c r="H14" s="349" t="s">
        <v>462</v>
      </c>
      <c r="I14" s="349" t="s">
        <v>462</v>
      </c>
      <c r="J14" s="349" t="s">
        <v>462</v>
      </c>
      <c r="K14" s="349" t="s">
        <v>462</v>
      </c>
      <c r="M14" s="352">
        <f t="shared" si="6"/>
        <v>0.4375</v>
      </c>
      <c r="N14" s="348" t="s">
        <v>462</v>
      </c>
      <c r="O14" s="347">
        <f t="shared" si="2"/>
        <v>0.4895833333</v>
      </c>
      <c r="P14" s="349">
        <v>75.0</v>
      </c>
      <c r="Q14" s="350" t="s">
        <v>1135</v>
      </c>
      <c r="R14" s="349" t="s">
        <v>462</v>
      </c>
      <c r="S14" s="349" t="s">
        <v>462</v>
      </c>
      <c r="T14" s="349" t="s">
        <v>462</v>
      </c>
      <c r="U14" s="349" t="s">
        <v>462</v>
      </c>
      <c r="V14" s="349" t="s">
        <v>462</v>
      </c>
      <c r="W14" s="349" t="s">
        <v>462</v>
      </c>
      <c r="Y14" s="352">
        <f t="shared" si="7"/>
        <v>0.4479166667</v>
      </c>
      <c r="Z14" s="349" t="s">
        <v>462</v>
      </c>
      <c r="AA14" s="347">
        <f t="shared" si="3"/>
        <v>0.4583333333</v>
      </c>
      <c r="AB14" s="349">
        <v>15.0</v>
      </c>
      <c r="AC14" s="350" t="s">
        <v>655</v>
      </c>
      <c r="AD14" s="349" t="s">
        <v>462</v>
      </c>
      <c r="AE14" s="349" t="s">
        <v>462</v>
      </c>
      <c r="AF14" s="349" t="s">
        <v>462</v>
      </c>
      <c r="AG14" s="349" t="s">
        <v>462</v>
      </c>
      <c r="AH14" s="349" t="s">
        <v>462</v>
      </c>
      <c r="AI14" s="349" t="s">
        <v>462</v>
      </c>
      <c r="AJ14" s="351"/>
      <c r="AK14" s="352">
        <f t="shared" si="8"/>
        <v>0.4479166667</v>
      </c>
      <c r="AL14" s="349" t="s">
        <v>462</v>
      </c>
      <c r="AM14" s="347">
        <f t="shared" si="4"/>
        <v>0.4583333333</v>
      </c>
      <c r="AN14" s="349">
        <v>15.0</v>
      </c>
      <c r="AO14" s="350" t="s">
        <v>655</v>
      </c>
      <c r="AP14" s="349" t="s">
        <v>462</v>
      </c>
      <c r="AQ14" s="349" t="s">
        <v>462</v>
      </c>
      <c r="AR14" s="349" t="s">
        <v>462</v>
      </c>
      <c r="AS14" s="349" t="s">
        <v>462</v>
      </c>
      <c r="AT14" s="349" t="s">
        <v>462</v>
      </c>
      <c r="AU14" s="349" t="s">
        <v>462</v>
      </c>
      <c r="AV14" s="349" t="s">
        <v>462</v>
      </c>
      <c r="AW14" s="349" t="s">
        <v>462</v>
      </c>
    </row>
    <row r="15">
      <c r="A15" s="347">
        <f t="shared" si="5"/>
        <v>0.4583333333</v>
      </c>
      <c r="B15" s="348" t="s">
        <v>462</v>
      </c>
      <c r="C15" s="347">
        <f t="shared" si="1"/>
        <v>0.5</v>
      </c>
      <c r="D15" s="349">
        <v>60.0</v>
      </c>
      <c r="E15" s="350" t="s">
        <v>646</v>
      </c>
      <c r="F15" s="349" t="s">
        <v>462</v>
      </c>
      <c r="G15" s="349" t="s">
        <v>462</v>
      </c>
      <c r="H15" s="349" t="s">
        <v>462</v>
      </c>
      <c r="I15" s="349" t="s">
        <v>462</v>
      </c>
      <c r="J15" s="349" t="s">
        <v>462</v>
      </c>
      <c r="K15" s="349" t="s">
        <v>462</v>
      </c>
      <c r="M15" s="347">
        <f t="shared" si="6"/>
        <v>0.4895833333</v>
      </c>
      <c r="N15" s="348" t="s">
        <v>462</v>
      </c>
      <c r="O15" s="347">
        <f t="shared" si="2"/>
        <v>0.5416666667</v>
      </c>
      <c r="P15" s="349">
        <v>75.0</v>
      </c>
      <c r="Q15" s="354" t="s">
        <v>1136</v>
      </c>
      <c r="R15" s="25"/>
      <c r="S15" s="25"/>
      <c r="T15" s="25"/>
      <c r="U15" s="25"/>
      <c r="V15" s="25"/>
      <c r="W15" s="26"/>
      <c r="Y15" s="347">
        <f t="shared" si="7"/>
        <v>0.4583333333</v>
      </c>
      <c r="Z15" s="349" t="s">
        <v>462</v>
      </c>
      <c r="AA15" s="347">
        <f t="shared" si="3"/>
        <v>0.5</v>
      </c>
      <c r="AB15" s="349">
        <v>60.0</v>
      </c>
      <c r="AC15" s="350" t="s">
        <v>1135</v>
      </c>
      <c r="AD15" s="349" t="s">
        <v>462</v>
      </c>
      <c r="AE15" s="349" t="s">
        <v>462</v>
      </c>
      <c r="AF15" s="349" t="s">
        <v>462</v>
      </c>
      <c r="AG15" s="349" t="s">
        <v>462</v>
      </c>
      <c r="AH15" s="349" t="s">
        <v>462</v>
      </c>
      <c r="AI15" s="349" t="s">
        <v>462</v>
      </c>
      <c r="AJ15" s="351"/>
      <c r="AK15" s="347">
        <f t="shared" si="8"/>
        <v>0.4583333333</v>
      </c>
      <c r="AL15" s="349" t="s">
        <v>462</v>
      </c>
      <c r="AM15" s="347">
        <f t="shared" si="4"/>
        <v>0.5</v>
      </c>
      <c r="AN15" s="349">
        <v>60.0</v>
      </c>
      <c r="AO15" s="350" t="s">
        <v>1135</v>
      </c>
      <c r="AP15" s="349" t="s">
        <v>462</v>
      </c>
      <c r="AQ15" s="349" t="s">
        <v>462</v>
      </c>
      <c r="AR15" s="349" t="s">
        <v>462</v>
      </c>
      <c r="AS15" s="349" t="s">
        <v>462</v>
      </c>
      <c r="AT15" s="349" t="s">
        <v>462</v>
      </c>
      <c r="AU15" s="349" t="s">
        <v>462</v>
      </c>
      <c r="AV15" s="349" t="s">
        <v>462</v>
      </c>
      <c r="AW15" s="349" t="s">
        <v>462</v>
      </c>
    </row>
    <row r="16">
      <c r="A16" s="352">
        <f t="shared" si="5"/>
        <v>0.5</v>
      </c>
      <c r="B16" s="348" t="s">
        <v>462</v>
      </c>
      <c r="C16" s="347">
        <f t="shared" si="1"/>
        <v>0.5416666667</v>
      </c>
      <c r="D16" s="349">
        <v>60.0</v>
      </c>
      <c r="E16" s="354" t="s">
        <v>1136</v>
      </c>
      <c r="F16" s="25"/>
      <c r="G16" s="25"/>
      <c r="H16" s="25"/>
      <c r="I16" s="25"/>
      <c r="J16" s="25"/>
      <c r="K16" s="26"/>
      <c r="M16" s="352">
        <f t="shared" si="6"/>
        <v>0.5416666667</v>
      </c>
      <c r="N16" s="348" t="s">
        <v>462</v>
      </c>
      <c r="O16" s="347">
        <f t="shared" si="2"/>
        <v>0.6354166667</v>
      </c>
      <c r="P16" s="349">
        <f>8*15+15</f>
        <v>135</v>
      </c>
      <c r="Q16" s="349" t="s">
        <v>462</v>
      </c>
      <c r="R16" s="355" t="s">
        <v>1137</v>
      </c>
      <c r="S16" s="25"/>
      <c r="T16" s="25"/>
      <c r="U16" s="25"/>
      <c r="V16" s="26"/>
      <c r="W16" s="356" t="s">
        <v>1138</v>
      </c>
      <c r="Y16" s="352">
        <f t="shared" si="7"/>
        <v>0.5</v>
      </c>
      <c r="Z16" s="349" t="s">
        <v>462</v>
      </c>
      <c r="AA16" s="347">
        <f t="shared" si="3"/>
        <v>0.5416666667</v>
      </c>
      <c r="AB16" s="349">
        <v>60.0</v>
      </c>
      <c r="AC16" s="354" t="s">
        <v>1136</v>
      </c>
      <c r="AD16" s="25"/>
      <c r="AE16" s="25"/>
      <c r="AF16" s="25"/>
      <c r="AG16" s="25"/>
      <c r="AH16" s="25"/>
      <c r="AI16" s="26"/>
      <c r="AJ16" s="351"/>
      <c r="AK16" s="352">
        <f t="shared" si="8"/>
        <v>0.5</v>
      </c>
      <c r="AL16" s="349" t="s">
        <v>462</v>
      </c>
      <c r="AM16" s="347">
        <f t="shared" si="4"/>
        <v>0.5416666667</v>
      </c>
      <c r="AN16" s="349">
        <v>60.0</v>
      </c>
      <c r="AO16" s="354" t="s">
        <v>1136</v>
      </c>
      <c r="AP16" s="25"/>
      <c r="AQ16" s="25"/>
      <c r="AR16" s="25"/>
      <c r="AS16" s="25"/>
      <c r="AT16" s="25"/>
      <c r="AU16" s="25"/>
      <c r="AV16" s="25"/>
      <c r="AW16" s="26"/>
    </row>
    <row r="17">
      <c r="A17" s="352">
        <f t="shared" si="5"/>
        <v>0.5416666667</v>
      </c>
      <c r="B17" s="348" t="s">
        <v>462</v>
      </c>
      <c r="C17" s="347">
        <f t="shared" si="1"/>
        <v>0.6354166667</v>
      </c>
      <c r="D17" s="349">
        <f>8*15+15</f>
        <v>135</v>
      </c>
      <c r="E17" s="349" t="s">
        <v>462</v>
      </c>
      <c r="F17" s="355" t="s">
        <v>1139</v>
      </c>
      <c r="G17" s="25"/>
      <c r="H17" s="25"/>
      <c r="I17" s="25"/>
      <c r="J17" s="26"/>
      <c r="K17" s="349" t="s">
        <v>462</v>
      </c>
      <c r="M17" s="352">
        <f t="shared" si="6"/>
        <v>0.6354166667</v>
      </c>
      <c r="N17" s="348" t="s">
        <v>462</v>
      </c>
      <c r="O17" s="347">
        <f t="shared" si="2"/>
        <v>0.65625</v>
      </c>
      <c r="P17" s="349">
        <v>30.0</v>
      </c>
      <c r="Q17" s="354" t="s">
        <v>1140</v>
      </c>
      <c r="R17" s="25"/>
      <c r="S17" s="25"/>
      <c r="T17" s="25"/>
      <c r="U17" s="25"/>
      <c r="V17" s="25"/>
      <c r="W17" s="26"/>
      <c r="Y17" s="352">
        <f t="shared" si="7"/>
        <v>0.5416666667</v>
      </c>
      <c r="Z17" s="349" t="s">
        <v>462</v>
      </c>
      <c r="AA17" s="347">
        <f t="shared" si="3"/>
        <v>0.6354166667</v>
      </c>
      <c r="AB17" s="349">
        <f>8*15+15</f>
        <v>135</v>
      </c>
      <c r="AC17" s="349" t="s">
        <v>462</v>
      </c>
      <c r="AD17" s="355" t="s">
        <v>1141</v>
      </c>
      <c r="AE17" s="25"/>
      <c r="AF17" s="25"/>
      <c r="AG17" s="25"/>
      <c r="AH17" s="26"/>
      <c r="AI17" s="356" t="s">
        <v>1138</v>
      </c>
      <c r="AJ17" s="351"/>
      <c r="AK17" s="352">
        <f t="shared" si="8"/>
        <v>0.5416666667</v>
      </c>
      <c r="AL17" s="349" t="s">
        <v>462</v>
      </c>
      <c r="AM17" s="347">
        <f t="shared" si="4"/>
        <v>0.6354166667</v>
      </c>
      <c r="AN17" s="349">
        <f>8*15+15</f>
        <v>135</v>
      </c>
      <c r="AO17" s="349" t="s">
        <v>462</v>
      </c>
      <c r="AP17" s="355" t="s">
        <v>1142</v>
      </c>
      <c r="AQ17" s="25"/>
      <c r="AR17" s="25"/>
      <c r="AS17" s="25"/>
      <c r="AT17" s="26"/>
      <c r="AU17" s="357" t="s">
        <v>1143</v>
      </c>
      <c r="AV17" s="349" t="s">
        <v>462</v>
      </c>
      <c r="AW17" s="358" t="s">
        <v>1144</v>
      </c>
    </row>
    <row r="18">
      <c r="A18" s="352">
        <f t="shared" si="5"/>
        <v>0.6354166667</v>
      </c>
      <c r="B18" s="348" t="s">
        <v>462</v>
      </c>
      <c r="C18" s="347">
        <f t="shared" si="1"/>
        <v>0.65625</v>
      </c>
      <c r="D18" s="349">
        <v>30.0</v>
      </c>
      <c r="E18" s="354" t="s">
        <v>1140</v>
      </c>
      <c r="F18" s="25"/>
      <c r="G18" s="25"/>
      <c r="H18" s="25"/>
      <c r="I18" s="25"/>
      <c r="J18" s="25"/>
      <c r="K18" s="26"/>
      <c r="M18" s="352">
        <f t="shared" si="6"/>
        <v>0.65625</v>
      </c>
      <c r="N18" s="348" t="s">
        <v>462</v>
      </c>
      <c r="O18" s="347">
        <f t="shared" si="2"/>
        <v>0.7083333333</v>
      </c>
      <c r="P18" s="349">
        <f>4*15+15</f>
        <v>75</v>
      </c>
      <c r="Q18" s="349" t="s">
        <v>462</v>
      </c>
      <c r="R18" s="355" t="s">
        <v>1145</v>
      </c>
      <c r="S18" s="25"/>
      <c r="T18" s="25"/>
      <c r="U18" s="25"/>
      <c r="V18" s="26"/>
      <c r="W18" s="349" t="s">
        <v>462</v>
      </c>
      <c r="Y18" s="352">
        <f t="shared" si="7"/>
        <v>0.6354166667</v>
      </c>
      <c r="Z18" s="349" t="s">
        <v>462</v>
      </c>
      <c r="AA18" s="347">
        <f t="shared" si="3"/>
        <v>0.65625</v>
      </c>
      <c r="AB18" s="349">
        <v>30.0</v>
      </c>
      <c r="AC18" s="354" t="s">
        <v>1140</v>
      </c>
      <c r="AD18" s="25"/>
      <c r="AE18" s="25"/>
      <c r="AF18" s="25"/>
      <c r="AG18" s="25"/>
      <c r="AH18" s="25"/>
      <c r="AI18" s="26"/>
      <c r="AJ18" s="351"/>
      <c r="AK18" s="352">
        <f t="shared" si="8"/>
        <v>0.6354166667</v>
      </c>
      <c r="AL18" s="349" t="s">
        <v>462</v>
      </c>
      <c r="AM18" s="347">
        <f t="shared" si="4"/>
        <v>0.65625</v>
      </c>
      <c r="AN18" s="349">
        <v>30.0</v>
      </c>
      <c r="AO18" s="354" t="s">
        <v>1140</v>
      </c>
      <c r="AP18" s="25"/>
      <c r="AQ18" s="25"/>
      <c r="AR18" s="25"/>
      <c r="AS18" s="25"/>
      <c r="AT18" s="25"/>
      <c r="AU18" s="25"/>
      <c r="AV18" s="25"/>
      <c r="AW18" s="26"/>
    </row>
    <row r="19">
      <c r="A19" s="352">
        <f t="shared" si="5"/>
        <v>0.65625</v>
      </c>
      <c r="B19" s="348" t="s">
        <v>462</v>
      </c>
      <c r="C19" s="347">
        <f t="shared" si="1"/>
        <v>0.7083333333</v>
      </c>
      <c r="D19" s="349">
        <f>4*15+15</f>
        <v>75</v>
      </c>
      <c r="E19" s="349" t="s">
        <v>462</v>
      </c>
      <c r="F19" s="355" t="s">
        <v>1146</v>
      </c>
      <c r="G19" s="25"/>
      <c r="H19" s="25"/>
      <c r="I19" s="25"/>
      <c r="J19" s="26"/>
      <c r="K19" s="349" t="s">
        <v>462</v>
      </c>
      <c r="M19" s="352">
        <f t="shared" si="6"/>
        <v>0.7083333333</v>
      </c>
      <c r="N19" s="348" t="s">
        <v>462</v>
      </c>
      <c r="O19" s="347">
        <f t="shared" si="2"/>
        <v>0.71875</v>
      </c>
      <c r="P19" s="349">
        <v>15.0</v>
      </c>
      <c r="Q19" s="354" t="s">
        <v>1147</v>
      </c>
      <c r="R19" s="25"/>
      <c r="S19" s="25"/>
      <c r="T19" s="25"/>
      <c r="U19" s="25"/>
      <c r="V19" s="25"/>
      <c r="W19" s="26"/>
      <c r="Y19" s="352">
        <f t="shared" si="7"/>
        <v>0.65625</v>
      </c>
      <c r="Z19" s="349" t="s">
        <v>462</v>
      </c>
      <c r="AA19" s="347">
        <f t="shared" si="3"/>
        <v>0.7083333333</v>
      </c>
      <c r="AB19" s="349">
        <f>4*15+15</f>
        <v>75</v>
      </c>
      <c r="AC19" s="349" t="s">
        <v>462</v>
      </c>
      <c r="AD19" s="355" t="s">
        <v>1148</v>
      </c>
      <c r="AE19" s="25"/>
      <c r="AF19" s="25"/>
      <c r="AG19" s="25"/>
      <c r="AH19" s="26"/>
      <c r="AI19" s="349" t="s">
        <v>462</v>
      </c>
      <c r="AJ19" s="351"/>
      <c r="AK19" s="352">
        <f t="shared" si="8"/>
        <v>0.65625</v>
      </c>
      <c r="AL19" s="349" t="s">
        <v>462</v>
      </c>
      <c r="AM19" s="347">
        <f t="shared" si="4"/>
        <v>0.7083333333</v>
      </c>
      <c r="AN19" s="349">
        <f>4*15+15</f>
        <v>75</v>
      </c>
      <c r="AO19" s="349" t="s">
        <v>462</v>
      </c>
      <c r="AP19" s="355" t="s">
        <v>1149</v>
      </c>
      <c r="AQ19" s="25"/>
      <c r="AR19" s="25"/>
      <c r="AS19" s="25"/>
      <c r="AT19" s="26"/>
      <c r="AU19" s="349" t="s">
        <v>462</v>
      </c>
      <c r="AV19" s="349" t="s">
        <v>462</v>
      </c>
      <c r="AW19" s="349" t="s">
        <v>462</v>
      </c>
    </row>
    <row r="20">
      <c r="A20" s="352">
        <f t="shared" si="5"/>
        <v>0.7083333333</v>
      </c>
      <c r="B20" s="348" t="s">
        <v>462</v>
      </c>
      <c r="C20" s="347">
        <f t="shared" si="1"/>
        <v>0.71875</v>
      </c>
      <c r="D20" s="349">
        <v>15.0</v>
      </c>
      <c r="E20" s="354" t="s">
        <v>1147</v>
      </c>
      <c r="F20" s="25"/>
      <c r="G20" s="25"/>
      <c r="H20" s="25"/>
      <c r="I20" s="25"/>
      <c r="J20" s="25"/>
      <c r="K20" s="26"/>
      <c r="M20" s="352">
        <f t="shared" si="6"/>
        <v>0.71875</v>
      </c>
      <c r="N20" s="348" t="s">
        <v>462</v>
      </c>
      <c r="O20" s="347">
        <f t="shared" si="2"/>
        <v>0.7291666667</v>
      </c>
      <c r="P20" s="349">
        <v>15.0</v>
      </c>
      <c r="Q20" s="350" t="s">
        <v>1150</v>
      </c>
      <c r="R20" s="349" t="s">
        <v>462</v>
      </c>
      <c r="S20" s="349" t="s">
        <v>462</v>
      </c>
      <c r="T20" s="349" t="s">
        <v>462</v>
      </c>
      <c r="U20" s="349" t="s">
        <v>462</v>
      </c>
      <c r="V20" s="349" t="s">
        <v>462</v>
      </c>
      <c r="W20" s="349" t="s">
        <v>462</v>
      </c>
      <c r="Y20" s="352">
        <f t="shared" si="7"/>
        <v>0.7083333333</v>
      </c>
      <c r="Z20" s="349" t="s">
        <v>462</v>
      </c>
      <c r="AA20" s="347">
        <f t="shared" si="3"/>
        <v>0.71875</v>
      </c>
      <c r="AB20" s="349">
        <v>15.0</v>
      </c>
      <c r="AC20" s="354" t="s">
        <v>1147</v>
      </c>
      <c r="AD20" s="25"/>
      <c r="AE20" s="25"/>
      <c r="AF20" s="25"/>
      <c r="AG20" s="25"/>
      <c r="AH20" s="25"/>
      <c r="AI20" s="26"/>
      <c r="AJ20" s="351"/>
      <c r="AK20" s="352">
        <f t="shared" si="8"/>
        <v>0.7083333333</v>
      </c>
      <c r="AL20" s="349" t="s">
        <v>462</v>
      </c>
      <c r="AM20" s="347">
        <f t="shared" si="4"/>
        <v>0.71875</v>
      </c>
      <c r="AN20" s="349">
        <v>15.0</v>
      </c>
      <c r="AO20" s="354" t="s">
        <v>1147</v>
      </c>
      <c r="AP20" s="25"/>
      <c r="AQ20" s="25"/>
      <c r="AR20" s="25"/>
      <c r="AS20" s="25"/>
      <c r="AT20" s="25"/>
      <c r="AU20" s="25"/>
      <c r="AV20" s="25"/>
      <c r="AW20" s="26"/>
    </row>
    <row r="21">
      <c r="A21" s="352">
        <f t="shared" si="5"/>
        <v>0.71875</v>
      </c>
      <c r="B21" s="348" t="s">
        <v>462</v>
      </c>
      <c r="C21" s="347">
        <f t="shared" si="1"/>
        <v>0.7291666667</v>
      </c>
      <c r="D21" s="349">
        <v>15.0</v>
      </c>
      <c r="E21" s="350" t="s">
        <v>1150</v>
      </c>
      <c r="F21" s="349" t="s">
        <v>462</v>
      </c>
      <c r="G21" s="349" t="s">
        <v>462</v>
      </c>
      <c r="H21" s="349" t="s">
        <v>462</v>
      </c>
      <c r="I21" s="349" t="s">
        <v>462</v>
      </c>
      <c r="J21" s="349" t="s">
        <v>462</v>
      </c>
      <c r="K21" s="349" t="s">
        <v>462</v>
      </c>
      <c r="M21" s="352">
        <f t="shared" si="6"/>
        <v>0.7291666667</v>
      </c>
      <c r="N21" s="348" t="s">
        <v>462</v>
      </c>
      <c r="O21" s="347">
        <f t="shared" si="2"/>
        <v>0.7326388889</v>
      </c>
      <c r="P21" s="349">
        <v>5.0</v>
      </c>
      <c r="Q21" s="350" t="s">
        <v>1151</v>
      </c>
      <c r="R21" s="349" t="s">
        <v>462</v>
      </c>
      <c r="S21" s="349" t="s">
        <v>462</v>
      </c>
      <c r="T21" s="349" t="s">
        <v>462</v>
      </c>
      <c r="U21" s="349" t="s">
        <v>462</v>
      </c>
      <c r="V21" s="349" t="s">
        <v>462</v>
      </c>
      <c r="W21" s="349" t="s">
        <v>462</v>
      </c>
      <c r="Y21" s="352">
        <f t="shared" si="7"/>
        <v>0.71875</v>
      </c>
      <c r="Z21" s="349" t="s">
        <v>462</v>
      </c>
      <c r="AA21" s="347">
        <f t="shared" si="3"/>
        <v>0.7291666667</v>
      </c>
      <c r="AB21" s="349">
        <v>15.0</v>
      </c>
      <c r="AC21" s="350" t="s">
        <v>1150</v>
      </c>
      <c r="AD21" s="349" t="s">
        <v>462</v>
      </c>
      <c r="AE21" s="349" t="s">
        <v>462</v>
      </c>
      <c r="AF21" s="349" t="s">
        <v>462</v>
      </c>
      <c r="AG21" s="349" t="s">
        <v>462</v>
      </c>
      <c r="AH21" s="349" t="s">
        <v>462</v>
      </c>
      <c r="AI21" s="349" t="s">
        <v>462</v>
      </c>
      <c r="AJ21" s="351"/>
      <c r="AK21" s="352">
        <f t="shared" si="8"/>
        <v>0.71875</v>
      </c>
      <c r="AL21" s="349" t="s">
        <v>462</v>
      </c>
      <c r="AM21" s="347">
        <f t="shared" si="4"/>
        <v>0.7291666667</v>
      </c>
      <c r="AN21" s="349">
        <v>15.0</v>
      </c>
      <c r="AO21" s="350" t="s">
        <v>1150</v>
      </c>
      <c r="AP21" s="349" t="s">
        <v>462</v>
      </c>
      <c r="AQ21" s="349" t="s">
        <v>462</v>
      </c>
      <c r="AR21" s="349" t="s">
        <v>462</v>
      </c>
      <c r="AS21" s="349" t="s">
        <v>462</v>
      </c>
      <c r="AT21" s="349" t="s">
        <v>462</v>
      </c>
      <c r="AU21" s="349" t="s">
        <v>462</v>
      </c>
      <c r="AV21" s="349" t="s">
        <v>462</v>
      </c>
      <c r="AW21" s="349" t="s">
        <v>462</v>
      </c>
    </row>
    <row r="22">
      <c r="A22" s="352">
        <f t="shared" si="5"/>
        <v>0.7291666667</v>
      </c>
      <c r="B22" s="348" t="s">
        <v>462</v>
      </c>
      <c r="C22" s="347">
        <f t="shared" si="1"/>
        <v>0.7326388889</v>
      </c>
      <c r="D22" s="349">
        <v>5.0</v>
      </c>
      <c r="E22" s="350" t="s">
        <v>1151</v>
      </c>
      <c r="F22" s="349" t="s">
        <v>462</v>
      </c>
      <c r="G22" s="349" t="s">
        <v>462</v>
      </c>
      <c r="H22" s="349" t="s">
        <v>462</v>
      </c>
      <c r="I22" s="349" t="s">
        <v>462</v>
      </c>
      <c r="J22" s="349" t="s">
        <v>462</v>
      </c>
      <c r="K22" s="349" t="s">
        <v>462</v>
      </c>
      <c r="M22" s="352">
        <f t="shared" si="6"/>
        <v>0.7326388889</v>
      </c>
      <c r="N22" s="348" t="s">
        <v>462</v>
      </c>
      <c r="O22" s="347">
        <f t="shared" si="2"/>
        <v>0.7395833333</v>
      </c>
      <c r="P22" s="349">
        <v>10.0</v>
      </c>
      <c r="Q22" s="350" t="s">
        <v>1152</v>
      </c>
      <c r="R22" s="349" t="s">
        <v>462</v>
      </c>
      <c r="S22" s="349" t="s">
        <v>462</v>
      </c>
      <c r="T22" s="349" t="s">
        <v>462</v>
      </c>
      <c r="U22" s="349" t="s">
        <v>462</v>
      </c>
      <c r="V22" s="349" t="s">
        <v>462</v>
      </c>
      <c r="W22" s="349" t="s">
        <v>462</v>
      </c>
      <c r="Y22" s="352">
        <f t="shared" si="7"/>
        <v>0.7291666667</v>
      </c>
      <c r="Z22" s="349" t="s">
        <v>462</v>
      </c>
      <c r="AA22" s="347">
        <f t="shared" si="3"/>
        <v>0.7326388889</v>
      </c>
      <c r="AB22" s="349">
        <v>5.0</v>
      </c>
      <c r="AC22" s="350" t="s">
        <v>1151</v>
      </c>
      <c r="AD22" s="349" t="s">
        <v>462</v>
      </c>
      <c r="AE22" s="349" t="s">
        <v>462</v>
      </c>
      <c r="AF22" s="349" t="s">
        <v>462</v>
      </c>
      <c r="AG22" s="349" t="s">
        <v>462</v>
      </c>
      <c r="AH22" s="349" t="s">
        <v>462</v>
      </c>
      <c r="AI22" s="349" t="s">
        <v>462</v>
      </c>
      <c r="AJ22" s="351"/>
      <c r="AK22" s="352">
        <f t="shared" si="8"/>
        <v>0.7291666667</v>
      </c>
      <c r="AL22" s="349" t="s">
        <v>462</v>
      </c>
      <c r="AM22" s="347">
        <f t="shared" si="4"/>
        <v>0.7326388889</v>
      </c>
      <c r="AN22" s="349">
        <v>5.0</v>
      </c>
      <c r="AO22" s="350" t="s">
        <v>1151</v>
      </c>
      <c r="AP22" s="349" t="s">
        <v>462</v>
      </c>
      <c r="AQ22" s="349" t="s">
        <v>462</v>
      </c>
      <c r="AR22" s="349" t="s">
        <v>462</v>
      </c>
      <c r="AS22" s="349" t="s">
        <v>462</v>
      </c>
      <c r="AT22" s="349" t="s">
        <v>462</v>
      </c>
      <c r="AU22" s="349" t="s">
        <v>462</v>
      </c>
      <c r="AV22" s="349" t="s">
        <v>462</v>
      </c>
      <c r="AW22" s="349" t="s">
        <v>462</v>
      </c>
    </row>
    <row r="23">
      <c r="A23" s="352">
        <f t="shared" si="5"/>
        <v>0.7326388889</v>
      </c>
      <c r="B23" s="348" t="s">
        <v>462</v>
      </c>
      <c r="C23" s="347">
        <f t="shared" si="1"/>
        <v>0.7395833333</v>
      </c>
      <c r="D23" s="349">
        <v>10.0</v>
      </c>
      <c r="E23" s="350" t="s">
        <v>1152</v>
      </c>
      <c r="F23" s="349" t="s">
        <v>462</v>
      </c>
      <c r="G23" s="349" t="s">
        <v>462</v>
      </c>
      <c r="H23" s="349" t="s">
        <v>462</v>
      </c>
      <c r="I23" s="349" t="s">
        <v>462</v>
      </c>
      <c r="J23" s="349" t="s">
        <v>462</v>
      </c>
      <c r="K23" s="349" t="s">
        <v>462</v>
      </c>
      <c r="M23" s="117"/>
      <c r="N23" s="359"/>
      <c r="O23" s="360"/>
      <c r="P23" s="351"/>
      <c r="Y23" s="352">
        <f t="shared" si="7"/>
        <v>0.7326388889</v>
      </c>
      <c r="Z23" s="349" t="s">
        <v>462</v>
      </c>
      <c r="AA23" s="347">
        <f t="shared" si="3"/>
        <v>0.7395833333</v>
      </c>
      <c r="AB23" s="349">
        <v>10.0</v>
      </c>
      <c r="AC23" s="350" t="s">
        <v>1152</v>
      </c>
      <c r="AD23" s="349" t="s">
        <v>462</v>
      </c>
      <c r="AE23" s="349" t="s">
        <v>462</v>
      </c>
      <c r="AF23" s="349" t="s">
        <v>462</v>
      </c>
      <c r="AG23" s="349" t="s">
        <v>462</v>
      </c>
      <c r="AH23" s="349" t="s">
        <v>462</v>
      </c>
      <c r="AI23" s="349" t="s">
        <v>462</v>
      </c>
      <c r="AJ23" s="351"/>
      <c r="AK23" s="352">
        <f t="shared" si="8"/>
        <v>0.7326388889</v>
      </c>
      <c r="AL23" s="349" t="s">
        <v>462</v>
      </c>
      <c r="AM23" s="347">
        <f t="shared" si="4"/>
        <v>0.7395833333</v>
      </c>
      <c r="AN23" s="349">
        <v>10.0</v>
      </c>
      <c r="AO23" s="350" t="s">
        <v>1152</v>
      </c>
      <c r="AP23" s="349" t="s">
        <v>462</v>
      </c>
      <c r="AQ23" s="349" t="s">
        <v>462</v>
      </c>
      <c r="AR23" s="349" t="s">
        <v>462</v>
      </c>
      <c r="AS23" s="349" t="s">
        <v>462</v>
      </c>
      <c r="AT23" s="349" t="s">
        <v>462</v>
      </c>
      <c r="AU23" s="349" t="s">
        <v>462</v>
      </c>
      <c r="AV23" s="349" t="s">
        <v>462</v>
      </c>
      <c r="AW23" s="349" t="s">
        <v>462</v>
      </c>
    </row>
    <row r="24">
      <c r="A24" s="117"/>
      <c r="B24" s="359"/>
      <c r="C24" s="360"/>
      <c r="D24" s="361"/>
      <c r="E24" s="117"/>
      <c r="F24" s="117"/>
      <c r="G24" s="117"/>
      <c r="H24" s="117"/>
      <c r="I24" s="117"/>
      <c r="J24" s="117"/>
      <c r="K24" s="117"/>
      <c r="Y24" s="117"/>
      <c r="Z24" s="351"/>
      <c r="AA24" s="360"/>
      <c r="AB24" s="361"/>
      <c r="AC24" s="117"/>
      <c r="AD24" s="117"/>
      <c r="AE24" s="117"/>
      <c r="AF24" s="117"/>
      <c r="AG24" s="117"/>
      <c r="AH24" s="117"/>
      <c r="AI24" s="117"/>
      <c r="AJ24" s="117"/>
      <c r="AK24" s="117"/>
      <c r="AL24" s="351"/>
      <c r="AM24" s="360"/>
      <c r="AN24" s="361"/>
      <c r="AO24" s="117"/>
      <c r="AP24" s="117"/>
      <c r="AQ24" s="117"/>
      <c r="AR24" s="117"/>
      <c r="AS24" s="117"/>
      <c r="AT24" s="117"/>
      <c r="AU24" s="117"/>
      <c r="AV24" s="117"/>
      <c r="AW24" s="117"/>
    </row>
    <row r="25">
      <c r="A25" s="336" t="s">
        <v>1153</v>
      </c>
      <c r="B25" s="25"/>
      <c r="C25" s="25"/>
      <c r="D25" s="25"/>
      <c r="E25" s="25"/>
      <c r="F25" s="25"/>
      <c r="G25" s="25"/>
      <c r="H25" s="25"/>
      <c r="I25" s="25"/>
      <c r="J25" s="25"/>
      <c r="K25" s="26"/>
      <c r="M25" s="336" t="s">
        <v>1153</v>
      </c>
      <c r="N25" s="25"/>
      <c r="O25" s="25"/>
      <c r="P25" s="25"/>
      <c r="Q25" s="25"/>
      <c r="R25" s="25"/>
      <c r="S25" s="25"/>
      <c r="T25" s="25"/>
      <c r="U25" s="25"/>
      <c r="V25" s="25"/>
      <c r="W25" s="26"/>
      <c r="Y25" s="336" t="s">
        <v>1153</v>
      </c>
      <c r="Z25" s="25"/>
      <c r="AA25" s="25"/>
      <c r="AB25" s="25"/>
      <c r="AC25" s="25"/>
      <c r="AD25" s="25"/>
      <c r="AE25" s="25"/>
      <c r="AF25" s="25"/>
      <c r="AG25" s="25"/>
      <c r="AH25" s="25"/>
      <c r="AI25" s="26"/>
      <c r="AJ25" s="337"/>
      <c r="AK25" s="336" t="s">
        <v>1153</v>
      </c>
      <c r="AL25" s="25"/>
      <c r="AM25" s="25"/>
      <c r="AN25" s="25"/>
      <c r="AO25" s="25"/>
      <c r="AP25" s="25"/>
      <c r="AQ25" s="25"/>
      <c r="AR25" s="25"/>
      <c r="AS25" s="25"/>
      <c r="AT25" s="25"/>
      <c r="AU25" s="25"/>
      <c r="AV25" s="25"/>
      <c r="AW25" s="26"/>
    </row>
    <row r="26">
      <c r="A26" s="336" t="s">
        <v>1111</v>
      </c>
      <c r="B26" s="25"/>
      <c r="C26" s="25"/>
      <c r="D26" s="26"/>
      <c r="E26" s="339" t="s">
        <v>640</v>
      </c>
      <c r="F26" s="340" t="s">
        <v>1112</v>
      </c>
      <c r="G26" s="340" t="s">
        <v>1113</v>
      </c>
      <c r="H26" s="340" t="s">
        <v>1114</v>
      </c>
      <c r="I26" s="340" t="s">
        <v>1115</v>
      </c>
      <c r="J26" s="340" t="s">
        <v>1116</v>
      </c>
      <c r="K26" s="341" t="s">
        <v>1117</v>
      </c>
      <c r="M26" s="336" t="s">
        <v>1111</v>
      </c>
      <c r="N26" s="25"/>
      <c r="O26" s="25"/>
      <c r="P26" s="26"/>
      <c r="Q26" s="339" t="s">
        <v>640</v>
      </c>
      <c r="R26" s="340" t="s">
        <v>1112</v>
      </c>
      <c r="S26" s="340" t="s">
        <v>1113</v>
      </c>
      <c r="T26" s="340" t="s">
        <v>1114</v>
      </c>
      <c r="U26" s="340" t="s">
        <v>1115</v>
      </c>
      <c r="V26" s="340" t="s">
        <v>1116</v>
      </c>
      <c r="W26" s="341" t="s">
        <v>1117</v>
      </c>
      <c r="Y26" s="336" t="s">
        <v>1111</v>
      </c>
      <c r="Z26" s="25"/>
      <c r="AA26" s="25"/>
      <c r="AB26" s="26"/>
      <c r="AC26" s="339" t="s">
        <v>640</v>
      </c>
      <c r="AD26" s="340" t="s">
        <v>1112</v>
      </c>
      <c r="AE26" s="340" t="s">
        <v>1113</v>
      </c>
      <c r="AF26" s="340" t="s">
        <v>1114</v>
      </c>
      <c r="AG26" s="340" t="s">
        <v>1115</v>
      </c>
      <c r="AH26" s="340" t="s">
        <v>1116</v>
      </c>
      <c r="AI26" s="341" t="s">
        <v>1117</v>
      </c>
      <c r="AJ26" s="343"/>
      <c r="AK26" s="336" t="s">
        <v>1111</v>
      </c>
      <c r="AL26" s="25"/>
      <c r="AM26" s="25"/>
      <c r="AN26" s="26"/>
      <c r="AO26" s="339" t="s">
        <v>640</v>
      </c>
      <c r="AP26" s="340" t="s">
        <v>1112</v>
      </c>
      <c r="AQ26" s="340" t="s">
        <v>1113</v>
      </c>
      <c r="AR26" s="340" t="s">
        <v>1114</v>
      </c>
      <c r="AS26" s="340" t="s">
        <v>1115</v>
      </c>
      <c r="AT26" s="340" t="s">
        <v>1116</v>
      </c>
      <c r="AU26" s="344" t="s">
        <v>1123</v>
      </c>
      <c r="AV26" s="345" t="s">
        <v>1113</v>
      </c>
      <c r="AW26" s="341" t="s">
        <v>1124</v>
      </c>
    </row>
    <row r="27">
      <c r="A27" s="336" t="s">
        <v>1125</v>
      </c>
      <c r="B27" s="25"/>
      <c r="C27" s="26"/>
      <c r="D27" s="346" t="s">
        <v>1126</v>
      </c>
      <c r="E27" s="336" t="s">
        <v>1127</v>
      </c>
      <c r="F27" s="25"/>
      <c r="G27" s="25"/>
      <c r="H27" s="25"/>
      <c r="I27" s="25"/>
      <c r="J27" s="25"/>
      <c r="K27" s="26"/>
      <c r="M27" s="336" t="s">
        <v>1125</v>
      </c>
      <c r="N27" s="25"/>
      <c r="O27" s="26"/>
      <c r="P27" s="346" t="s">
        <v>1126</v>
      </c>
      <c r="Q27" s="336" t="s">
        <v>1127</v>
      </c>
      <c r="R27" s="25"/>
      <c r="S27" s="25"/>
      <c r="T27" s="25"/>
      <c r="U27" s="25"/>
      <c r="V27" s="25"/>
      <c r="W27" s="26"/>
      <c r="Y27" s="336" t="s">
        <v>1125</v>
      </c>
      <c r="Z27" s="25"/>
      <c r="AA27" s="26"/>
      <c r="AB27" s="346" t="s">
        <v>1126</v>
      </c>
      <c r="AC27" s="336" t="s">
        <v>1127</v>
      </c>
      <c r="AD27" s="25"/>
      <c r="AE27" s="25"/>
      <c r="AF27" s="25"/>
      <c r="AG27" s="25"/>
      <c r="AH27" s="25"/>
      <c r="AI27" s="26"/>
      <c r="AJ27" s="337"/>
      <c r="AK27" s="336" t="s">
        <v>1125</v>
      </c>
      <c r="AL27" s="25"/>
      <c r="AM27" s="26"/>
      <c r="AN27" s="346" t="s">
        <v>1126</v>
      </c>
      <c r="AO27" s="336" t="s">
        <v>1127</v>
      </c>
      <c r="AP27" s="25"/>
      <c r="AQ27" s="25"/>
      <c r="AR27" s="25"/>
      <c r="AS27" s="25"/>
      <c r="AT27" s="25"/>
      <c r="AU27" s="25"/>
      <c r="AV27" s="25"/>
      <c r="AW27" s="26"/>
    </row>
    <row r="28">
      <c r="A28" s="347">
        <v>0.3333333333333333</v>
      </c>
      <c r="B28" s="348" t="s">
        <v>462</v>
      </c>
      <c r="C28" s="347">
        <f t="shared" ref="C28:C36" si="9">A28+D28/(24*60)</f>
        <v>0.3541666667</v>
      </c>
      <c r="D28" s="349">
        <v>30.0</v>
      </c>
      <c r="E28" s="350" t="s">
        <v>1128</v>
      </c>
      <c r="F28" s="349" t="s">
        <v>462</v>
      </c>
      <c r="G28" s="349" t="s">
        <v>462</v>
      </c>
      <c r="H28" s="349" t="s">
        <v>462</v>
      </c>
      <c r="I28" s="349" t="s">
        <v>462</v>
      </c>
      <c r="J28" s="349" t="s">
        <v>462</v>
      </c>
      <c r="K28" s="349" t="s">
        <v>462</v>
      </c>
      <c r="M28" s="347">
        <v>0.3333333333333333</v>
      </c>
      <c r="N28" s="348" t="s">
        <v>462</v>
      </c>
      <c r="O28" s="347">
        <f t="shared" ref="O28:O38" si="10">M28+P28/(24*60)</f>
        <v>0.3541666667</v>
      </c>
      <c r="P28" s="349">
        <v>30.0</v>
      </c>
      <c r="Q28" s="350" t="s">
        <v>1128</v>
      </c>
      <c r="R28" s="349" t="s">
        <v>462</v>
      </c>
      <c r="S28" s="349" t="s">
        <v>462</v>
      </c>
      <c r="T28" s="349" t="s">
        <v>462</v>
      </c>
      <c r="U28" s="349" t="s">
        <v>462</v>
      </c>
      <c r="V28" s="349" t="s">
        <v>462</v>
      </c>
      <c r="W28" s="349" t="s">
        <v>462</v>
      </c>
      <c r="Y28" s="347">
        <v>0.3333333333333333</v>
      </c>
      <c r="Z28" s="349" t="s">
        <v>462</v>
      </c>
      <c r="AA28" s="347">
        <f t="shared" ref="AA28:AA38" si="11">Y28+AB28/(24*60)</f>
        <v>0.3541666667</v>
      </c>
      <c r="AB28" s="349">
        <v>30.0</v>
      </c>
      <c r="AC28" s="350" t="s">
        <v>1128</v>
      </c>
      <c r="AD28" s="349" t="s">
        <v>462</v>
      </c>
      <c r="AE28" s="349" t="s">
        <v>462</v>
      </c>
      <c r="AF28" s="349" t="s">
        <v>462</v>
      </c>
      <c r="AG28" s="349" t="s">
        <v>462</v>
      </c>
      <c r="AH28" s="349" t="s">
        <v>462</v>
      </c>
      <c r="AI28" s="349" t="s">
        <v>462</v>
      </c>
      <c r="AJ28" s="351"/>
      <c r="AK28" s="347">
        <v>0.3333333333333333</v>
      </c>
      <c r="AL28" s="349" t="s">
        <v>462</v>
      </c>
      <c r="AM28" s="347">
        <f t="shared" ref="AM28:AM39" si="12">AK28+AN28/(24*60)</f>
        <v>0.3541666667</v>
      </c>
      <c r="AN28" s="349">
        <v>30.0</v>
      </c>
      <c r="AO28" s="350" t="s">
        <v>1128</v>
      </c>
      <c r="AP28" s="349" t="s">
        <v>462</v>
      </c>
      <c r="AQ28" s="349" t="s">
        <v>462</v>
      </c>
      <c r="AR28" s="349" t="s">
        <v>462</v>
      </c>
      <c r="AS28" s="349" t="s">
        <v>462</v>
      </c>
      <c r="AT28" s="349" t="s">
        <v>462</v>
      </c>
      <c r="AU28" s="349" t="s">
        <v>462</v>
      </c>
      <c r="AV28" s="349" t="s">
        <v>462</v>
      </c>
      <c r="AW28" s="349" t="s">
        <v>462</v>
      </c>
    </row>
    <row r="29">
      <c r="A29" s="352">
        <f t="shared" ref="A29:A36" si="13">C28</f>
        <v>0.3541666667</v>
      </c>
      <c r="B29" s="348" t="s">
        <v>462</v>
      </c>
      <c r="C29" s="347">
        <f t="shared" si="9"/>
        <v>0.4166666667</v>
      </c>
      <c r="D29" s="349">
        <v>90.0</v>
      </c>
      <c r="E29" s="349" t="s">
        <v>462</v>
      </c>
      <c r="F29" s="349" t="s">
        <v>462</v>
      </c>
      <c r="G29" s="349" t="s">
        <v>462</v>
      </c>
      <c r="H29" s="349" t="s">
        <v>462</v>
      </c>
      <c r="I29" s="349" t="s">
        <v>462</v>
      </c>
      <c r="J29" s="349" t="s">
        <v>462</v>
      </c>
      <c r="K29" s="356" t="s">
        <v>1138</v>
      </c>
      <c r="M29" s="352">
        <f t="shared" ref="M29:M32" si="14">O28</f>
        <v>0.3541666667</v>
      </c>
      <c r="N29" s="348" t="s">
        <v>462</v>
      </c>
      <c r="O29" s="347">
        <f t="shared" si="10"/>
        <v>0.3576388889</v>
      </c>
      <c r="P29" s="349">
        <v>5.0</v>
      </c>
      <c r="Q29" s="350" t="s">
        <v>1129</v>
      </c>
      <c r="R29" s="349" t="s">
        <v>462</v>
      </c>
      <c r="S29" s="349" t="s">
        <v>462</v>
      </c>
      <c r="T29" s="349" t="s">
        <v>462</v>
      </c>
      <c r="U29" s="349" t="s">
        <v>462</v>
      </c>
      <c r="V29" s="349" t="s">
        <v>462</v>
      </c>
      <c r="W29" s="349" t="s">
        <v>462</v>
      </c>
      <c r="Y29" s="352">
        <f t="shared" ref="Y29:Y32" si="15">AA28</f>
        <v>0.3541666667</v>
      </c>
      <c r="Z29" s="349" t="s">
        <v>462</v>
      </c>
      <c r="AA29" s="347">
        <f t="shared" si="11"/>
        <v>0.3576388889</v>
      </c>
      <c r="AB29" s="349">
        <v>5.0</v>
      </c>
      <c r="AC29" s="350" t="s">
        <v>1129</v>
      </c>
      <c r="AD29" s="349" t="s">
        <v>462</v>
      </c>
      <c r="AE29" s="349" t="s">
        <v>462</v>
      </c>
      <c r="AF29" s="349" t="s">
        <v>462</v>
      </c>
      <c r="AG29" s="349" t="s">
        <v>462</v>
      </c>
      <c r="AH29" s="349" t="s">
        <v>462</v>
      </c>
      <c r="AI29" s="349" t="s">
        <v>462</v>
      </c>
      <c r="AJ29" s="351"/>
      <c r="AK29" s="352">
        <f t="shared" ref="AK29:AK31" si="16">AM28</f>
        <v>0.3541666667</v>
      </c>
      <c r="AL29" s="349" t="s">
        <v>462</v>
      </c>
      <c r="AM29" s="347">
        <f t="shared" si="12"/>
        <v>0.3576388889</v>
      </c>
      <c r="AN29" s="349">
        <v>5.0</v>
      </c>
      <c r="AO29" s="350" t="s">
        <v>1129</v>
      </c>
      <c r="AP29" s="349" t="s">
        <v>462</v>
      </c>
      <c r="AQ29" s="349" t="s">
        <v>462</v>
      </c>
      <c r="AR29" s="349" t="s">
        <v>462</v>
      </c>
      <c r="AS29" s="349" t="s">
        <v>462</v>
      </c>
      <c r="AT29" s="349" t="s">
        <v>462</v>
      </c>
      <c r="AU29" s="349" t="s">
        <v>462</v>
      </c>
      <c r="AV29" s="349" t="s">
        <v>462</v>
      </c>
      <c r="AW29" s="349" t="s">
        <v>462</v>
      </c>
    </row>
    <row r="30">
      <c r="A30" s="362">
        <f t="shared" si="13"/>
        <v>0.4166666667</v>
      </c>
      <c r="B30" s="348" t="s">
        <v>462</v>
      </c>
      <c r="C30" s="362">
        <f t="shared" si="9"/>
        <v>0.4236111111</v>
      </c>
      <c r="D30" s="363">
        <v>10.0</v>
      </c>
      <c r="E30" s="354" t="s">
        <v>1154</v>
      </c>
      <c r="F30" s="25"/>
      <c r="G30" s="25"/>
      <c r="H30" s="25"/>
      <c r="I30" s="25"/>
      <c r="J30" s="25"/>
      <c r="K30" s="26"/>
      <c r="M30" s="352">
        <f t="shared" si="14"/>
        <v>0.3576388889</v>
      </c>
      <c r="N30" s="348" t="s">
        <v>462</v>
      </c>
      <c r="O30" s="347">
        <f t="shared" si="10"/>
        <v>0.3784722222</v>
      </c>
      <c r="P30" s="349">
        <v>30.0</v>
      </c>
      <c r="Q30" s="350" t="s">
        <v>1134</v>
      </c>
      <c r="R30" s="349" t="s">
        <v>462</v>
      </c>
      <c r="S30" s="349" t="s">
        <v>462</v>
      </c>
      <c r="T30" s="349" t="s">
        <v>462</v>
      </c>
      <c r="U30" s="349" t="s">
        <v>462</v>
      </c>
      <c r="V30" s="349" t="s">
        <v>462</v>
      </c>
      <c r="W30" s="349" t="s">
        <v>462</v>
      </c>
      <c r="Y30" s="352">
        <f t="shared" si="15"/>
        <v>0.3576388889</v>
      </c>
      <c r="Z30" s="349" t="s">
        <v>462</v>
      </c>
      <c r="AA30" s="347">
        <f t="shared" si="11"/>
        <v>0.3784722222</v>
      </c>
      <c r="AB30" s="349">
        <v>30.0</v>
      </c>
      <c r="AC30" s="350" t="s">
        <v>1155</v>
      </c>
      <c r="AD30" s="349" t="s">
        <v>462</v>
      </c>
      <c r="AE30" s="349" t="s">
        <v>462</v>
      </c>
      <c r="AF30" s="349" t="s">
        <v>462</v>
      </c>
      <c r="AG30" s="349" t="s">
        <v>462</v>
      </c>
      <c r="AH30" s="349" t="s">
        <v>462</v>
      </c>
      <c r="AI30" s="349" t="s">
        <v>462</v>
      </c>
      <c r="AJ30" s="351"/>
      <c r="AK30" s="352">
        <f t="shared" si="16"/>
        <v>0.3576388889</v>
      </c>
      <c r="AL30" s="349" t="s">
        <v>462</v>
      </c>
      <c r="AM30" s="347">
        <f t="shared" si="12"/>
        <v>0.3784722222</v>
      </c>
      <c r="AN30" s="349">
        <v>30.0</v>
      </c>
      <c r="AO30" s="350" t="s">
        <v>1155</v>
      </c>
      <c r="AP30" s="349" t="s">
        <v>462</v>
      </c>
      <c r="AQ30" s="349" t="s">
        <v>462</v>
      </c>
      <c r="AR30" s="349" t="s">
        <v>462</v>
      </c>
      <c r="AS30" s="349" t="s">
        <v>462</v>
      </c>
      <c r="AT30" s="349" t="s">
        <v>462</v>
      </c>
      <c r="AU30" s="349" t="s">
        <v>462</v>
      </c>
      <c r="AV30" s="349" t="s">
        <v>462</v>
      </c>
      <c r="AW30" s="349" t="s">
        <v>462</v>
      </c>
    </row>
    <row r="31">
      <c r="A31" s="352">
        <f t="shared" si="13"/>
        <v>0.4236111111</v>
      </c>
      <c r="B31" s="348" t="s">
        <v>462</v>
      </c>
      <c r="C31" s="347">
        <f t="shared" si="9"/>
        <v>0.4861111111</v>
      </c>
      <c r="D31" s="353">
        <f>5*15+15</f>
        <v>90</v>
      </c>
      <c r="E31" s="349" t="s">
        <v>462</v>
      </c>
      <c r="F31" s="355" t="s">
        <v>1156</v>
      </c>
      <c r="G31" s="25"/>
      <c r="H31" s="25"/>
      <c r="I31" s="25"/>
      <c r="J31" s="26"/>
      <c r="K31" s="349" t="s">
        <v>462</v>
      </c>
      <c r="M31" s="352">
        <f t="shared" si="14"/>
        <v>0.3784722222</v>
      </c>
      <c r="N31" s="348" t="s">
        <v>462</v>
      </c>
      <c r="O31" s="347">
        <f t="shared" si="10"/>
        <v>0.4305555556</v>
      </c>
      <c r="P31" s="349">
        <v>75.0</v>
      </c>
      <c r="Q31" s="350" t="s">
        <v>1157</v>
      </c>
      <c r="R31" s="349" t="s">
        <v>462</v>
      </c>
      <c r="S31" s="349" t="s">
        <v>462</v>
      </c>
      <c r="T31" s="349" t="s">
        <v>462</v>
      </c>
      <c r="U31" s="349" t="s">
        <v>462</v>
      </c>
      <c r="V31" s="349" t="s">
        <v>462</v>
      </c>
      <c r="W31" s="349" t="s">
        <v>462</v>
      </c>
      <c r="Y31" s="352">
        <f t="shared" si="15"/>
        <v>0.3784722222</v>
      </c>
      <c r="Z31" s="349" t="s">
        <v>462</v>
      </c>
      <c r="AA31" s="347">
        <f t="shared" si="11"/>
        <v>0.4305555556</v>
      </c>
      <c r="AB31" s="349">
        <v>75.0</v>
      </c>
      <c r="AC31" s="350" t="s">
        <v>1157</v>
      </c>
      <c r="AD31" s="349" t="s">
        <v>462</v>
      </c>
      <c r="AE31" s="349" t="s">
        <v>462</v>
      </c>
      <c r="AF31" s="349" t="s">
        <v>462</v>
      </c>
      <c r="AG31" s="349" t="s">
        <v>462</v>
      </c>
      <c r="AH31" s="349" t="s">
        <v>462</v>
      </c>
      <c r="AI31" s="349" t="s">
        <v>462</v>
      </c>
      <c r="AJ31" s="351"/>
      <c r="AK31" s="352">
        <f t="shared" si="16"/>
        <v>0.3784722222</v>
      </c>
      <c r="AL31" s="349" t="s">
        <v>462</v>
      </c>
      <c r="AM31" s="347">
        <f t="shared" si="12"/>
        <v>0.3993055556</v>
      </c>
      <c r="AN31" s="349">
        <v>30.0</v>
      </c>
      <c r="AO31" s="350" t="s">
        <v>1158</v>
      </c>
      <c r="AP31" s="349" t="s">
        <v>462</v>
      </c>
      <c r="AQ31" s="349" t="s">
        <v>462</v>
      </c>
      <c r="AR31" s="349" t="s">
        <v>462</v>
      </c>
      <c r="AS31" s="349" t="s">
        <v>462</v>
      </c>
      <c r="AT31" s="349" t="s">
        <v>462</v>
      </c>
      <c r="AU31" s="349" t="s">
        <v>462</v>
      </c>
      <c r="AV31" s="349" t="s">
        <v>462</v>
      </c>
      <c r="AW31" s="349" t="s">
        <v>462</v>
      </c>
    </row>
    <row r="32">
      <c r="A32" s="352">
        <f t="shared" si="13"/>
        <v>0.4861111111</v>
      </c>
      <c r="B32" s="348" t="s">
        <v>462</v>
      </c>
      <c r="C32" s="347">
        <f t="shared" si="9"/>
        <v>0.5590277778</v>
      </c>
      <c r="D32" s="349">
        <v>105.0</v>
      </c>
      <c r="E32" s="354" t="s">
        <v>1159</v>
      </c>
      <c r="F32" s="25"/>
      <c r="G32" s="25"/>
      <c r="H32" s="25"/>
      <c r="I32" s="25"/>
      <c r="J32" s="25"/>
      <c r="K32" s="26"/>
      <c r="M32" s="352">
        <f t="shared" si="14"/>
        <v>0.4305555556</v>
      </c>
      <c r="N32" s="348" t="s">
        <v>462</v>
      </c>
      <c r="O32" s="347">
        <f t="shared" si="10"/>
        <v>0.4375</v>
      </c>
      <c r="P32" s="349">
        <v>10.0</v>
      </c>
      <c r="Q32" s="354" t="s">
        <v>1154</v>
      </c>
      <c r="R32" s="25"/>
      <c r="S32" s="25"/>
      <c r="T32" s="25"/>
      <c r="U32" s="25"/>
      <c r="V32" s="25"/>
      <c r="W32" s="26"/>
      <c r="Y32" s="352">
        <f t="shared" si="15"/>
        <v>0.4305555556</v>
      </c>
      <c r="Z32" s="349" t="s">
        <v>462</v>
      </c>
      <c r="AA32" s="347">
        <f t="shared" si="11"/>
        <v>0.4375</v>
      </c>
      <c r="AB32" s="349">
        <v>10.0</v>
      </c>
      <c r="AC32" s="354" t="s">
        <v>1154</v>
      </c>
      <c r="AD32" s="25"/>
      <c r="AE32" s="25"/>
      <c r="AF32" s="25"/>
      <c r="AG32" s="25"/>
      <c r="AH32" s="25"/>
      <c r="AI32" s="26"/>
      <c r="AJ32" s="351"/>
      <c r="AK32" s="352">
        <f>AM30</f>
        <v>0.3784722222</v>
      </c>
      <c r="AL32" s="349" t="s">
        <v>462</v>
      </c>
      <c r="AM32" s="347">
        <f t="shared" si="12"/>
        <v>0.4305555556</v>
      </c>
      <c r="AN32" s="349">
        <v>75.0</v>
      </c>
      <c r="AO32" s="350" t="s">
        <v>1157</v>
      </c>
      <c r="AP32" s="349" t="s">
        <v>462</v>
      </c>
      <c r="AQ32" s="349" t="s">
        <v>462</v>
      </c>
      <c r="AR32" s="349" t="s">
        <v>462</v>
      </c>
      <c r="AS32" s="349" t="s">
        <v>462</v>
      </c>
      <c r="AT32" s="349" t="s">
        <v>462</v>
      </c>
      <c r="AU32" s="349" t="s">
        <v>462</v>
      </c>
      <c r="AV32" s="349" t="s">
        <v>462</v>
      </c>
      <c r="AW32" s="349" t="s">
        <v>462</v>
      </c>
    </row>
    <row r="33">
      <c r="A33" s="352">
        <f t="shared" si="13"/>
        <v>0.5590277778</v>
      </c>
      <c r="B33" s="348" t="s">
        <v>462</v>
      </c>
      <c r="C33" s="347">
        <f t="shared" si="9"/>
        <v>0.6215277778</v>
      </c>
      <c r="D33" s="353">
        <f>5*15+15</f>
        <v>90</v>
      </c>
      <c r="E33" s="349" t="s">
        <v>462</v>
      </c>
      <c r="F33" s="355" t="s">
        <v>1160</v>
      </c>
      <c r="G33" s="25"/>
      <c r="H33" s="25"/>
      <c r="I33" s="25"/>
      <c r="J33" s="26"/>
      <c r="K33" s="349" t="s">
        <v>462</v>
      </c>
      <c r="M33" s="352">
        <f>O31</f>
        <v>0.4305555556</v>
      </c>
      <c r="N33" s="348" t="s">
        <v>462</v>
      </c>
      <c r="O33" s="347">
        <f t="shared" si="10"/>
        <v>0.4826388889</v>
      </c>
      <c r="P33" s="349">
        <f>4*15+15</f>
        <v>75</v>
      </c>
      <c r="Q33" s="349" t="s">
        <v>462</v>
      </c>
      <c r="R33" s="355" t="s">
        <v>1161</v>
      </c>
      <c r="S33" s="25"/>
      <c r="T33" s="25"/>
      <c r="U33" s="25"/>
      <c r="V33" s="26"/>
      <c r="W33" s="349" t="s">
        <v>462</v>
      </c>
      <c r="Y33" s="352">
        <f>AA31</f>
        <v>0.4305555556</v>
      </c>
      <c r="Z33" s="349" t="s">
        <v>462</v>
      </c>
      <c r="AA33" s="347">
        <f t="shared" si="11"/>
        <v>0.4826388889</v>
      </c>
      <c r="AB33" s="349">
        <f>4*15+15</f>
        <v>75</v>
      </c>
      <c r="AC33" s="349" t="s">
        <v>462</v>
      </c>
      <c r="AD33" s="355" t="s">
        <v>1162</v>
      </c>
      <c r="AE33" s="25"/>
      <c r="AF33" s="25"/>
      <c r="AG33" s="25"/>
      <c r="AH33" s="26"/>
      <c r="AI33" s="349" t="s">
        <v>462</v>
      </c>
      <c r="AJ33" s="351"/>
      <c r="AK33" s="352">
        <f>AM32</f>
        <v>0.4305555556</v>
      </c>
      <c r="AL33" s="349" t="s">
        <v>462</v>
      </c>
      <c r="AM33" s="347">
        <f t="shared" si="12"/>
        <v>0.4375</v>
      </c>
      <c r="AN33" s="349">
        <v>10.0</v>
      </c>
      <c r="AO33" s="354" t="s">
        <v>1154</v>
      </c>
      <c r="AP33" s="25"/>
      <c r="AQ33" s="25"/>
      <c r="AR33" s="25"/>
      <c r="AS33" s="25"/>
      <c r="AT33" s="25"/>
      <c r="AU33" s="25"/>
      <c r="AV33" s="25"/>
      <c r="AW33" s="26"/>
    </row>
    <row r="34">
      <c r="A34" s="352">
        <f t="shared" si="13"/>
        <v>0.6215277778</v>
      </c>
      <c r="B34" s="348" t="s">
        <v>462</v>
      </c>
      <c r="C34" s="347">
        <f t="shared" si="9"/>
        <v>0.6423611111</v>
      </c>
      <c r="D34" s="349">
        <v>30.0</v>
      </c>
      <c r="E34" s="349" t="s">
        <v>462</v>
      </c>
      <c r="F34" s="355" t="s">
        <v>1163</v>
      </c>
      <c r="G34" s="25"/>
      <c r="H34" s="25"/>
      <c r="I34" s="25"/>
      <c r="J34" s="26"/>
      <c r="K34" s="349" t="s">
        <v>462</v>
      </c>
      <c r="M34" s="352">
        <f t="shared" ref="M34:M38" si="17">O33</f>
        <v>0.4826388889</v>
      </c>
      <c r="N34" s="348" t="s">
        <v>462</v>
      </c>
      <c r="O34" s="347">
        <f t="shared" si="10"/>
        <v>0.5555555556</v>
      </c>
      <c r="P34" s="349">
        <v>105.0</v>
      </c>
      <c r="Q34" s="354" t="s">
        <v>1159</v>
      </c>
      <c r="R34" s="25"/>
      <c r="S34" s="25"/>
      <c r="T34" s="25"/>
      <c r="U34" s="25"/>
      <c r="V34" s="25"/>
      <c r="W34" s="26"/>
      <c r="Y34" s="352">
        <f t="shared" ref="Y34:Y38" si="18">AA33</f>
        <v>0.4826388889</v>
      </c>
      <c r="Z34" s="349" t="s">
        <v>462</v>
      </c>
      <c r="AA34" s="347">
        <f t="shared" si="11"/>
        <v>0.5555555556</v>
      </c>
      <c r="AB34" s="349">
        <v>105.0</v>
      </c>
      <c r="AC34" s="354" t="s">
        <v>1159</v>
      </c>
      <c r="AD34" s="25"/>
      <c r="AE34" s="25"/>
      <c r="AF34" s="25"/>
      <c r="AG34" s="25"/>
      <c r="AH34" s="25"/>
      <c r="AI34" s="26"/>
      <c r="AJ34" s="351"/>
      <c r="AK34" s="352">
        <f>AM32</f>
        <v>0.4305555556</v>
      </c>
      <c r="AL34" s="349" t="s">
        <v>462</v>
      </c>
      <c r="AM34" s="347">
        <f t="shared" si="12"/>
        <v>0.4826388889</v>
      </c>
      <c r="AN34" s="349">
        <f>4*15+15</f>
        <v>75</v>
      </c>
      <c r="AO34" s="349" t="s">
        <v>462</v>
      </c>
      <c r="AP34" s="355" t="s">
        <v>1164</v>
      </c>
      <c r="AQ34" s="25"/>
      <c r="AR34" s="25"/>
      <c r="AS34" s="25"/>
      <c r="AT34" s="26"/>
      <c r="AU34" s="349" t="s">
        <v>462</v>
      </c>
      <c r="AV34" s="349" t="s">
        <v>462</v>
      </c>
      <c r="AW34" s="349" t="s">
        <v>462</v>
      </c>
    </row>
    <row r="35">
      <c r="A35" s="352">
        <f t="shared" si="13"/>
        <v>0.6423611111</v>
      </c>
      <c r="B35" s="348" t="s">
        <v>462</v>
      </c>
      <c r="C35" s="347">
        <f t="shared" si="9"/>
        <v>0.6631944444</v>
      </c>
      <c r="D35" s="349">
        <v>30.0</v>
      </c>
      <c r="E35" s="364" t="s">
        <v>1165</v>
      </c>
      <c r="F35" s="349" t="s">
        <v>462</v>
      </c>
      <c r="G35" s="349" t="s">
        <v>462</v>
      </c>
      <c r="H35" s="349" t="s">
        <v>462</v>
      </c>
      <c r="I35" s="349" t="s">
        <v>462</v>
      </c>
      <c r="J35" s="349" t="s">
        <v>462</v>
      </c>
      <c r="K35" s="349" t="s">
        <v>462</v>
      </c>
      <c r="M35" s="352">
        <f t="shared" si="17"/>
        <v>0.5555555556</v>
      </c>
      <c r="N35" s="348" t="s">
        <v>462</v>
      </c>
      <c r="O35" s="347">
        <f t="shared" si="10"/>
        <v>0.6493055556</v>
      </c>
      <c r="P35" s="353">
        <f>8*15+15</f>
        <v>135</v>
      </c>
      <c r="Q35" s="349" t="s">
        <v>462</v>
      </c>
      <c r="R35" s="355" t="s">
        <v>1166</v>
      </c>
      <c r="S35" s="25"/>
      <c r="T35" s="25"/>
      <c r="U35" s="25"/>
      <c r="V35" s="26"/>
      <c r="W35" s="349" t="s">
        <v>462</v>
      </c>
      <c r="Y35" s="352">
        <f t="shared" si="18"/>
        <v>0.5555555556</v>
      </c>
      <c r="Z35" s="349" t="s">
        <v>462</v>
      </c>
      <c r="AA35" s="347">
        <f t="shared" si="11"/>
        <v>0.6493055556</v>
      </c>
      <c r="AB35" s="353">
        <f>8*15+15</f>
        <v>135</v>
      </c>
      <c r="AC35" s="349" t="s">
        <v>462</v>
      </c>
      <c r="AD35" s="355" t="s">
        <v>1167</v>
      </c>
      <c r="AE35" s="25"/>
      <c r="AF35" s="25"/>
      <c r="AG35" s="25"/>
      <c r="AH35" s="26"/>
      <c r="AI35" s="349" t="s">
        <v>462</v>
      </c>
      <c r="AJ35" s="351"/>
      <c r="AK35" s="352">
        <f t="shared" ref="AK35:AK39" si="19">AM34</f>
        <v>0.4826388889</v>
      </c>
      <c r="AL35" s="349" t="s">
        <v>462</v>
      </c>
      <c r="AM35" s="347">
        <f t="shared" si="12"/>
        <v>0.5555555556</v>
      </c>
      <c r="AN35" s="349">
        <v>105.0</v>
      </c>
      <c r="AO35" s="354" t="s">
        <v>1159</v>
      </c>
      <c r="AP35" s="25"/>
      <c r="AQ35" s="25"/>
      <c r="AR35" s="25"/>
      <c r="AS35" s="25"/>
      <c r="AT35" s="25"/>
      <c r="AU35" s="25"/>
      <c r="AV35" s="25"/>
      <c r="AW35" s="26"/>
    </row>
    <row r="36">
      <c r="A36" s="352">
        <f t="shared" si="13"/>
        <v>0.6631944444</v>
      </c>
      <c r="B36" s="348" t="s">
        <v>462</v>
      </c>
      <c r="C36" s="347">
        <f t="shared" si="9"/>
        <v>0.6840277778</v>
      </c>
      <c r="D36" s="349">
        <v>30.0</v>
      </c>
      <c r="E36" s="350" t="s">
        <v>1168</v>
      </c>
      <c r="F36" s="349" t="s">
        <v>462</v>
      </c>
      <c r="G36" s="349" t="s">
        <v>462</v>
      </c>
      <c r="H36" s="349" t="s">
        <v>462</v>
      </c>
      <c r="I36" s="349" t="s">
        <v>462</v>
      </c>
      <c r="J36" s="349" t="s">
        <v>462</v>
      </c>
      <c r="K36" s="349" t="s">
        <v>462</v>
      </c>
      <c r="M36" s="352">
        <f t="shared" si="17"/>
        <v>0.6493055556</v>
      </c>
      <c r="N36" s="348" t="s">
        <v>462</v>
      </c>
      <c r="O36" s="347">
        <f t="shared" si="10"/>
        <v>0.6805555556</v>
      </c>
      <c r="P36" s="349">
        <v>45.0</v>
      </c>
      <c r="Q36" s="354" t="s">
        <v>1169</v>
      </c>
      <c r="R36" s="25"/>
      <c r="S36" s="25"/>
      <c r="T36" s="25"/>
      <c r="U36" s="25"/>
      <c r="V36" s="25"/>
      <c r="W36" s="26"/>
      <c r="Y36" s="352">
        <f t="shared" si="18"/>
        <v>0.6493055556</v>
      </c>
      <c r="Z36" s="349" t="s">
        <v>462</v>
      </c>
      <c r="AA36" s="347">
        <f t="shared" si="11"/>
        <v>0.6805555556</v>
      </c>
      <c r="AB36" s="349">
        <v>45.0</v>
      </c>
      <c r="AC36" s="354" t="s">
        <v>1169</v>
      </c>
      <c r="AD36" s="25"/>
      <c r="AE36" s="25"/>
      <c r="AF36" s="25"/>
      <c r="AG36" s="25"/>
      <c r="AH36" s="25"/>
      <c r="AI36" s="26"/>
      <c r="AJ36" s="351"/>
      <c r="AK36" s="352">
        <f t="shared" si="19"/>
        <v>0.5555555556</v>
      </c>
      <c r="AL36" s="349" t="s">
        <v>462</v>
      </c>
      <c r="AM36" s="347">
        <f t="shared" si="12"/>
        <v>0.6493055556</v>
      </c>
      <c r="AN36" s="353">
        <f>8*15+15</f>
        <v>135</v>
      </c>
      <c r="AO36" s="349" t="s">
        <v>462</v>
      </c>
      <c r="AP36" s="355" t="s">
        <v>1170</v>
      </c>
      <c r="AQ36" s="25"/>
      <c r="AR36" s="25"/>
      <c r="AS36" s="25"/>
      <c r="AT36" s="26"/>
      <c r="AU36" s="357" t="s">
        <v>1171</v>
      </c>
      <c r="AV36" s="365" t="s">
        <v>1172</v>
      </c>
      <c r="AW36" s="349" t="s">
        <v>462</v>
      </c>
    </row>
    <row r="37">
      <c r="A37" s="117"/>
      <c r="B37" s="359"/>
      <c r="C37" s="117"/>
      <c r="D37" s="361"/>
      <c r="E37" s="117"/>
      <c r="F37" s="117"/>
      <c r="G37" s="117"/>
      <c r="H37" s="117"/>
      <c r="I37" s="117"/>
      <c r="J37" s="117"/>
      <c r="K37" s="117"/>
      <c r="M37" s="352">
        <f t="shared" si="17"/>
        <v>0.6805555556</v>
      </c>
      <c r="N37" s="348" t="s">
        <v>462</v>
      </c>
      <c r="O37" s="347">
        <f t="shared" si="10"/>
        <v>0.7013888889</v>
      </c>
      <c r="P37" s="349">
        <v>30.0</v>
      </c>
      <c r="Q37" s="364" t="s">
        <v>1165</v>
      </c>
      <c r="R37" s="349" t="s">
        <v>462</v>
      </c>
      <c r="S37" s="349" t="s">
        <v>462</v>
      </c>
      <c r="T37" s="349" t="s">
        <v>462</v>
      </c>
      <c r="U37" s="349" t="s">
        <v>462</v>
      </c>
      <c r="V37" s="349" t="s">
        <v>462</v>
      </c>
      <c r="W37" s="349" t="s">
        <v>462</v>
      </c>
      <c r="Y37" s="352">
        <f t="shared" si="18"/>
        <v>0.6805555556</v>
      </c>
      <c r="Z37" s="349" t="s">
        <v>462</v>
      </c>
      <c r="AA37" s="347">
        <f t="shared" si="11"/>
        <v>0.7013888889</v>
      </c>
      <c r="AB37" s="349">
        <v>30.0</v>
      </c>
      <c r="AC37" s="364" t="s">
        <v>1165</v>
      </c>
      <c r="AD37" s="349" t="s">
        <v>462</v>
      </c>
      <c r="AE37" s="349" t="s">
        <v>462</v>
      </c>
      <c r="AF37" s="349" t="s">
        <v>462</v>
      </c>
      <c r="AG37" s="349" t="s">
        <v>462</v>
      </c>
      <c r="AH37" s="349" t="s">
        <v>462</v>
      </c>
      <c r="AI37" s="349" t="s">
        <v>462</v>
      </c>
      <c r="AJ37" s="351"/>
      <c r="AK37" s="352">
        <f t="shared" si="19"/>
        <v>0.6493055556</v>
      </c>
      <c r="AL37" s="349" t="s">
        <v>462</v>
      </c>
      <c r="AM37" s="347">
        <f t="shared" si="12"/>
        <v>0.6805555556</v>
      </c>
      <c r="AN37" s="349">
        <v>45.0</v>
      </c>
      <c r="AO37" s="354" t="s">
        <v>1169</v>
      </c>
      <c r="AP37" s="25"/>
      <c r="AQ37" s="25"/>
      <c r="AR37" s="25"/>
      <c r="AS37" s="25"/>
      <c r="AT37" s="25"/>
      <c r="AU37" s="25"/>
      <c r="AV37" s="25"/>
      <c r="AW37" s="26"/>
    </row>
    <row r="38">
      <c r="A38" s="336" t="s">
        <v>1173</v>
      </c>
      <c r="B38" s="25"/>
      <c r="C38" s="25"/>
      <c r="D38" s="25"/>
      <c r="E38" s="25"/>
      <c r="F38" s="25"/>
      <c r="G38" s="25"/>
      <c r="H38" s="25"/>
      <c r="I38" s="25"/>
      <c r="J38" s="25"/>
      <c r="K38" s="26"/>
      <c r="M38" s="352">
        <f t="shared" si="17"/>
        <v>0.7013888889</v>
      </c>
      <c r="N38" s="348" t="s">
        <v>462</v>
      </c>
      <c r="O38" s="347">
        <f t="shared" si="10"/>
        <v>0.7222222222</v>
      </c>
      <c r="P38" s="349">
        <v>30.0</v>
      </c>
      <c r="Q38" s="350" t="s">
        <v>1168</v>
      </c>
      <c r="R38" s="349" t="s">
        <v>462</v>
      </c>
      <c r="S38" s="349" t="s">
        <v>462</v>
      </c>
      <c r="T38" s="349" t="s">
        <v>462</v>
      </c>
      <c r="U38" s="349" t="s">
        <v>462</v>
      </c>
      <c r="V38" s="349" t="s">
        <v>462</v>
      </c>
      <c r="W38" s="349" t="s">
        <v>462</v>
      </c>
      <c r="Y38" s="352">
        <f t="shared" si="18"/>
        <v>0.7013888889</v>
      </c>
      <c r="Z38" s="349" t="s">
        <v>462</v>
      </c>
      <c r="AA38" s="347">
        <f t="shared" si="11"/>
        <v>0.7222222222</v>
      </c>
      <c r="AB38" s="349">
        <v>30.0</v>
      </c>
      <c r="AC38" s="350" t="s">
        <v>1168</v>
      </c>
      <c r="AD38" s="349" t="s">
        <v>462</v>
      </c>
      <c r="AE38" s="349" t="s">
        <v>462</v>
      </c>
      <c r="AF38" s="349" t="s">
        <v>462</v>
      </c>
      <c r="AG38" s="349" t="s">
        <v>462</v>
      </c>
      <c r="AH38" s="349" t="s">
        <v>462</v>
      </c>
      <c r="AI38" s="349" t="s">
        <v>462</v>
      </c>
      <c r="AJ38" s="351"/>
      <c r="AK38" s="352">
        <f t="shared" si="19"/>
        <v>0.6805555556</v>
      </c>
      <c r="AL38" s="349" t="s">
        <v>462</v>
      </c>
      <c r="AM38" s="347">
        <f t="shared" si="12"/>
        <v>0.7013888889</v>
      </c>
      <c r="AN38" s="349">
        <v>30.0</v>
      </c>
      <c r="AO38" s="364" t="s">
        <v>1165</v>
      </c>
      <c r="AP38" s="349" t="s">
        <v>462</v>
      </c>
      <c r="AQ38" s="349" t="s">
        <v>462</v>
      </c>
      <c r="AR38" s="349" t="s">
        <v>462</v>
      </c>
      <c r="AS38" s="349" t="s">
        <v>462</v>
      </c>
      <c r="AT38" s="349" t="s">
        <v>462</v>
      </c>
      <c r="AU38" s="349" t="s">
        <v>462</v>
      </c>
      <c r="AV38" s="349" t="s">
        <v>462</v>
      </c>
      <c r="AW38" s="349" t="s">
        <v>462</v>
      </c>
    </row>
    <row r="39">
      <c r="A39" s="366"/>
      <c r="B39" s="359"/>
      <c r="C39" s="117"/>
      <c r="D39" s="361"/>
      <c r="E39" s="359" t="s">
        <v>1174</v>
      </c>
      <c r="F39" s="117"/>
      <c r="G39" s="117"/>
      <c r="H39" s="117"/>
      <c r="I39" s="117"/>
      <c r="J39" s="117"/>
      <c r="K39" s="367"/>
      <c r="M39" s="117"/>
      <c r="N39" s="359"/>
      <c r="O39" s="117"/>
      <c r="P39" s="361"/>
      <c r="Q39" s="117"/>
      <c r="R39" s="117"/>
      <c r="S39" s="117"/>
      <c r="T39" s="117"/>
      <c r="U39" s="117"/>
      <c r="V39" s="117"/>
      <c r="W39" s="117"/>
      <c r="Y39" s="117"/>
      <c r="Z39" s="351"/>
      <c r="AA39" s="117"/>
      <c r="AB39" s="361"/>
      <c r="AC39" s="117"/>
      <c r="AD39" s="117"/>
      <c r="AE39" s="117"/>
      <c r="AF39" s="117"/>
      <c r="AG39" s="117"/>
      <c r="AH39" s="117"/>
      <c r="AI39" s="117"/>
      <c r="AJ39" s="117"/>
      <c r="AK39" s="352">
        <f t="shared" si="19"/>
        <v>0.7013888889</v>
      </c>
      <c r="AL39" s="349" t="s">
        <v>462</v>
      </c>
      <c r="AM39" s="347">
        <f t="shared" si="12"/>
        <v>0.7222222222</v>
      </c>
      <c r="AN39" s="349">
        <v>30.0</v>
      </c>
      <c r="AO39" s="350" t="s">
        <v>1168</v>
      </c>
      <c r="AP39" s="349" t="s">
        <v>462</v>
      </c>
      <c r="AQ39" s="349" t="s">
        <v>462</v>
      </c>
      <c r="AR39" s="349" t="s">
        <v>462</v>
      </c>
      <c r="AS39" s="349" t="s">
        <v>462</v>
      </c>
      <c r="AT39" s="349" t="s">
        <v>462</v>
      </c>
      <c r="AU39" s="349" t="s">
        <v>462</v>
      </c>
      <c r="AV39" s="349" t="s">
        <v>462</v>
      </c>
      <c r="AW39" s="349" t="s">
        <v>462</v>
      </c>
    </row>
    <row r="40">
      <c r="A40" s="368"/>
      <c r="B40" s="369"/>
      <c r="C40" s="370"/>
      <c r="D40" s="371"/>
      <c r="E40" s="369" t="s">
        <v>1175</v>
      </c>
      <c r="F40" s="370"/>
      <c r="G40" s="370"/>
      <c r="H40" s="370"/>
      <c r="I40" s="370"/>
      <c r="J40" s="370"/>
      <c r="K40" s="372"/>
      <c r="M40" s="336" t="s">
        <v>1173</v>
      </c>
      <c r="N40" s="25"/>
      <c r="O40" s="25"/>
      <c r="P40" s="25"/>
      <c r="Q40" s="25"/>
      <c r="R40" s="25"/>
      <c r="S40" s="25"/>
      <c r="T40" s="25"/>
      <c r="U40" s="25"/>
      <c r="V40" s="25"/>
      <c r="W40" s="26"/>
      <c r="Y40" s="336" t="s">
        <v>1173</v>
      </c>
      <c r="Z40" s="25"/>
      <c r="AA40" s="25"/>
      <c r="AB40" s="25"/>
      <c r="AC40" s="25"/>
      <c r="AD40" s="25"/>
      <c r="AE40" s="25"/>
      <c r="AF40" s="25"/>
      <c r="AG40" s="25"/>
      <c r="AH40" s="25"/>
      <c r="AI40" s="26"/>
      <c r="AJ40" s="337"/>
      <c r="AK40" s="117"/>
      <c r="AL40" s="351"/>
      <c r="AM40" s="117"/>
      <c r="AN40" s="361"/>
      <c r="AO40" s="117"/>
      <c r="AP40" s="117"/>
      <c r="AQ40" s="117"/>
      <c r="AR40" s="117"/>
      <c r="AS40" s="117"/>
      <c r="AT40" s="117"/>
      <c r="AU40" s="117"/>
      <c r="AV40" s="117"/>
      <c r="AW40" s="117"/>
    </row>
    <row r="41">
      <c r="D41" s="335"/>
      <c r="M41" s="366"/>
      <c r="N41" s="359"/>
      <c r="O41" s="117"/>
      <c r="P41" s="361"/>
      <c r="Q41" s="359" t="s">
        <v>1174</v>
      </c>
      <c r="R41" s="117"/>
      <c r="S41" s="117"/>
      <c r="T41" s="117"/>
      <c r="U41" s="117"/>
      <c r="V41" s="117"/>
      <c r="W41" s="367"/>
      <c r="Y41" s="366"/>
      <c r="Z41" s="351"/>
      <c r="AA41" s="117"/>
      <c r="AB41" s="361"/>
      <c r="AC41" s="359" t="s">
        <v>1174</v>
      </c>
      <c r="AD41" s="117"/>
      <c r="AE41" s="117"/>
      <c r="AF41" s="117"/>
      <c r="AG41" s="117"/>
      <c r="AH41" s="117"/>
      <c r="AI41" s="367"/>
      <c r="AJ41" s="117"/>
      <c r="AK41" s="336" t="s">
        <v>1173</v>
      </c>
      <c r="AL41" s="25"/>
      <c r="AM41" s="25"/>
      <c r="AN41" s="25"/>
      <c r="AO41" s="25"/>
      <c r="AP41" s="25"/>
      <c r="AQ41" s="25"/>
      <c r="AR41" s="25"/>
      <c r="AS41" s="25"/>
      <c r="AT41" s="25"/>
      <c r="AU41" s="25"/>
      <c r="AV41" s="25"/>
      <c r="AW41" s="26"/>
    </row>
    <row r="42">
      <c r="D42" s="335"/>
      <c r="M42" s="368"/>
      <c r="N42" s="369"/>
      <c r="O42" s="370"/>
      <c r="P42" s="371"/>
      <c r="Q42" s="369" t="s">
        <v>1175</v>
      </c>
      <c r="R42" s="370"/>
      <c r="S42" s="370"/>
      <c r="T42" s="370"/>
      <c r="U42" s="370"/>
      <c r="V42" s="370"/>
      <c r="W42" s="372"/>
      <c r="Y42" s="368"/>
      <c r="Z42" s="373"/>
      <c r="AA42" s="370"/>
      <c r="AB42" s="371"/>
      <c r="AC42" s="369" t="s">
        <v>1175</v>
      </c>
      <c r="AD42" s="370"/>
      <c r="AE42" s="370"/>
      <c r="AF42" s="370"/>
      <c r="AG42" s="370"/>
      <c r="AH42" s="370"/>
      <c r="AI42" s="372"/>
      <c r="AJ42" s="117"/>
      <c r="AK42" s="366"/>
      <c r="AL42" s="351"/>
      <c r="AM42" s="117"/>
      <c r="AN42" s="361"/>
      <c r="AO42" s="359" t="s">
        <v>1174</v>
      </c>
      <c r="AP42" s="117"/>
      <c r="AQ42" s="117"/>
      <c r="AR42" s="117"/>
      <c r="AS42" s="117"/>
      <c r="AT42" s="117"/>
      <c r="AU42" s="117"/>
      <c r="AV42" s="374"/>
      <c r="AW42" s="375"/>
    </row>
    <row r="43">
      <c r="D43" s="335"/>
      <c r="P43" s="335"/>
      <c r="Z43" s="335"/>
      <c r="AK43" s="368"/>
      <c r="AL43" s="373"/>
      <c r="AM43" s="370"/>
      <c r="AN43" s="371"/>
      <c r="AO43" s="369" t="s">
        <v>1175</v>
      </c>
      <c r="AP43" s="370"/>
      <c r="AQ43" s="370"/>
      <c r="AR43" s="370"/>
      <c r="AS43" s="370"/>
      <c r="AT43" s="370"/>
      <c r="AU43" s="370"/>
      <c r="AV43" s="370"/>
      <c r="AW43" s="372"/>
    </row>
    <row r="44">
      <c r="A44" s="376"/>
      <c r="B44" s="376"/>
      <c r="C44" s="376"/>
      <c r="D44" s="376"/>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L44" s="335"/>
    </row>
    <row r="45">
      <c r="A45" s="331" t="s">
        <v>1176</v>
      </c>
      <c r="B45" s="331"/>
      <c r="C45" s="331"/>
      <c r="D45" s="331"/>
      <c r="E45" s="331"/>
      <c r="F45" s="331"/>
      <c r="G45" s="331"/>
      <c r="H45" s="331"/>
      <c r="I45" s="331"/>
      <c r="J45" s="331"/>
      <c r="K45" s="331"/>
      <c r="L45" s="331"/>
      <c r="M45" s="331" t="s">
        <v>1176</v>
      </c>
      <c r="N45" s="331"/>
      <c r="O45" s="331"/>
      <c r="P45" s="331"/>
      <c r="Q45" s="331"/>
      <c r="R45" s="331"/>
      <c r="S45" s="331"/>
      <c r="T45" s="331"/>
      <c r="U45" s="331"/>
      <c r="V45" s="331"/>
      <c r="W45" s="331"/>
      <c r="X45" s="331"/>
      <c r="Y45" s="331" t="s">
        <v>1176</v>
      </c>
      <c r="Z45" s="331"/>
      <c r="AA45" s="331"/>
      <c r="AB45" s="331"/>
      <c r="AC45" s="331"/>
      <c r="AD45" s="331"/>
      <c r="AE45" s="331"/>
      <c r="AF45" s="331"/>
      <c r="AG45" s="331"/>
      <c r="AH45" s="331"/>
      <c r="AI45" s="331"/>
      <c r="AJ45" s="331"/>
      <c r="AK45" s="331" t="s">
        <v>1176</v>
      </c>
      <c r="AL45" s="331"/>
      <c r="AM45" s="331"/>
      <c r="AN45" s="331"/>
      <c r="AO45" s="331"/>
      <c r="AP45" s="331"/>
      <c r="AQ45" s="331"/>
      <c r="AR45" s="331"/>
      <c r="AS45" s="331"/>
      <c r="AT45" s="331"/>
      <c r="AU45" s="331"/>
      <c r="AV45" s="331"/>
      <c r="AW45" s="331"/>
    </row>
    <row r="46">
      <c r="A46" s="332" t="s">
        <v>1177</v>
      </c>
      <c r="F46" s="333"/>
      <c r="G46" s="333"/>
      <c r="H46" s="333"/>
      <c r="I46" s="333"/>
      <c r="J46" s="333" t="s">
        <v>1105</v>
      </c>
      <c r="K46" s="333"/>
      <c r="M46" s="332" t="s">
        <v>1178</v>
      </c>
      <c r="R46" s="333"/>
      <c r="S46" s="333"/>
      <c r="T46" s="333"/>
      <c r="U46" s="333"/>
      <c r="V46" s="333" t="s">
        <v>1179</v>
      </c>
      <c r="W46" s="333"/>
      <c r="Y46" s="332" t="s">
        <v>1180</v>
      </c>
      <c r="AD46" s="333"/>
      <c r="AE46" s="333"/>
      <c r="AF46" s="333"/>
      <c r="AG46" s="333"/>
      <c r="AH46" s="333" t="s">
        <v>1179</v>
      </c>
      <c r="AI46" s="333"/>
      <c r="AJ46" s="334"/>
      <c r="AK46" s="332" t="s">
        <v>1181</v>
      </c>
      <c r="AP46" s="333"/>
      <c r="AQ46" s="333"/>
      <c r="AR46" s="333"/>
      <c r="AS46" s="333"/>
      <c r="AT46" s="333" t="s">
        <v>1182</v>
      </c>
      <c r="AU46" s="333"/>
      <c r="AV46" s="333"/>
      <c r="AW46" s="333"/>
    </row>
    <row r="47">
      <c r="A47" s="1"/>
      <c r="D47" s="335"/>
      <c r="M47" s="1"/>
      <c r="P47" s="335"/>
      <c r="Y47" s="1"/>
      <c r="Z47" s="335"/>
      <c r="AB47" s="335"/>
      <c r="AK47" s="1"/>
      <c r="AL47" s="335"/>
      <c r="AN47" s="335"/>
    </row>
    <row r="48">
      <c r="A48" s="336" t="s">
        <v>1110</v>
      </c>
      <c r="B48" s="25"/>
      <c r="C48" s="25"/>
      <c r="D48" s="25"/>
      <c r="E48" s="25"/>
      <c r="F48" s="25"/>
      <c r="G48" s="25"/>
      <c r="H48" s="25"/>
      <c r="I48" s="25"/>
      <c r="J48" s="25"/>
      <c r="K48" s="26"/>
      <c r="M48" s="336" t="s">
        <v>1110</v>
      </c>
      <c r="N48" s="25"/>
      <c r="O48" s="25"/>
      <c r="P48" s="25"/>
      <c r="Q48" s="25"/>
      <c r="R48" s="25"/>
      <c r="S48" s="25"/>
      <c r="T48" s="25"/>
      <c r="U48" s="25"/>
      <c r="V48" s="25"/>
      <c r="W48" s="26"/>
      <c r="Y48" s="336" t="s">
        <v>1110</v>
      </c>
      <c r="Z48" s="25"/>
      <c r="AA48" s="25"/>
      <c r="AB48" s="25"/>
      <c r="AC48" s="25"/>
      <c r="AD48" s="25"/>
      <c r="AE48" s="25"/>
      <c r="AF48" s="25"/>
      <c r="AG48" s="25"/>
      <c r="AH48" s="25"/>
      <c r="AI48" s="26"/>
      <c r="AJ48" s="337"/>
      <c r="AK48" s="336" t="s">
        <v>1110</v>
      </c>
      <c r="AL48" s="25"/>
      <c r="AM48" s="25"/>
      <c r="AN48" s="25"/>
      <c r="AO48" s="25"/>
      <c r="AP48" s="25"/>
      <c r="AQ48" s="25"/>
      <c r="AR48" s="25"/>
      <c r="AS48" s="25"/>
      <c r="AT48" s="25"/>
      <c r="AU48" s="25"/>
      <c r="AV48" s="25"/>
      <c r="AW48" s="26"/>
    </row>
    <row r="49">
      <c r="A49" s="338" t="s">
        <v>1111</v>
      </c>
      <c r="B49" s="25"/>
      <c r="C49" s="25"/>
      <c r="D49" s="26"/>
      <c r="E49" s="339" t="s">
        <v>640</v>
      </c>
      <c r="F49" s="340" t="s">
        <v>1112</v>
      </c>
      <c r="G49" s="340" t="s">
        <v>1113</v>
      </c>
      <c r="H49" s="340" t="s">
        <v>1114</v>
      </c>
      <c r="I49" s="340" t="s">
        <v>1115</v>
      </c>
      <c r="J49" s="340" t="s">
        <v>1116</v>
      </c>
      <c r="K49" s="341" t="s">
        <v>1117</v>
      </c>
      <c r="L49" s="342"/>
      <c r="M49" s="338" t="s">
        <v>1111</v>
      </c>
      <c r="N49" s="25"/>
      <c r="O49" s="25"/>
      <c r="P49" s="26"/>
      <c r="Q49" s="339" t="s">
        <v>640</v>
      </c>
      <c r="R49" s="340" t="s">
        <v>1112</v>
      </c>
      <c r="S49" s="340" t="s">
        <v>1113</v>
      </c>
      <c r="T49" s="340" t="s">
        <v>1114</v>
      </c>
      <c r="U49" s="340" t="s">
        <v>1115</v>
      </c>
      <c r="V49" s="340" t="s">
        <v>1116</v>
      </c>
      <c r="W49" s="341" t="s">
        <v>1117</v>
      </c>
      <c r="X49" s="342"/>
      <c r="Y49" s="338" t="s">
        <v>1111</v>
      </c>
      <c r="Z49" s="25"/>
      <c r="AA49" s="25"/>
      <c r="AB49" s="26"/>
      <c r="AC49" s="339" t="s">
        <v>640</v>
      </c>
      <c r="AD49" s="340" t="s">
        <v>1112</v>
      </c>
      <c r="AE49" s="340" t="s">
        <v>1113</v>
      </c>
      <c r="AF49" s="340" t="s">
        <v>1114</v>
      </c>
      <c r="AG49" s="340" t="s">
        <v>1115</v>
      </c>
      <c r="AH49" s="340" t="s">
        <v>1116</v>
      </c>
      <c r="AI49" s="341" t="s">
        <v>1117</v>
      </c>
      <c r="AJ49" s="343"/>
      <c r="AK49" s="338" t="s">
        <v>1111</v>
      </c>
      <c r="AL49" s="25"/>
      <c r="AM49" s="25"/>
      <c r="AN49" s="26"/>
      <c r="AO49" s="339" t="s">
        <v>640</v>
      </c>
      <c r="AP49" s="340" t="s">
        <v>1118</v>
      </c>
      <c r="AQ49" s="340" t="s">
        <v>1112</v>
      </c>
      <c r="AR49" s="340" t="s">
        <v>1114</v>
      </c>
      <c r="AS49" s="340" t="s">
        <v>1115</v>
      </c>
      <c r="AT49" s="340" t="s">
        <v>1116</v>
      </c>
      <c r="AU49" s="344" t="s">
        <v>1123</v>
      </c>
      <c r="AV49" s="345" t="s">
        <v>1113</v>
      </c>
      <c r="AW49" s="341" t="s">
        <v>1124</v>
      </c>
    </row>
    <row r="50">
      <c r="A50" s="336" t="s">
        <v>1125</v>
      </c>
      <c r="B50" s="25"/>
      <c r="C50" s="26"/>
      <c r="D50" s="346" t="s">
        <v>1126</v>
      </c>
      <c r="E50" s="336" t="s">
        <v>1127</v>
      </c>
      <c r="F50" s="25"/>
      <c r="G50" s="25"/>
      <c r="H50" s="25"/>
      <c r="I50" s="25"/>
      <c r="J50" s="25"/>
      <c r="K50" s="26"/>
      <c r="M50" s="336" t="s">
        <v>1125</v>
      </c>
      <c r="N50" s="25"/>
      <c r="O50" s="26"/>
      <c r="P50" s="346" t="s">
        <v>1126</v>
      </c>
      <c r="Q50" s="336" t="s">
        <v>1127</v>
      </c>
      <c r="R50" s="25"/>
      <c r="S50" s="25"/>
      <c r="T50" s="25"/>
      <c r="U50" s="25"/>
      <c r="V50" s="25"/>
      <c r="W50" s="26"/>
      <c r="Y50" s="336" t="s">
        <v>1125</v>
      </c>
      <c r="Z50" s="25"/>
      <c r="AA50" s="26"/>
      <c r="AB50" s="346" t="s">
        <v>1126</v>
      </c>
      <c r="AC50" s="336" t="s">
        <v>1127</v>
      </c>
      <c r="AD50" s="25"/>
      <c r="AE50" s="25"/>
      <c r="AF50" s="25"/>
      <c r="AG50" s="25"/>
      <c r="AH50" s="25"/>
      <c r="AI50" s="26"/>
      <c r="AJ50" s="337"/>
      <c r="AK50" s="336" t="s">
        <v>1125</v>
      </c>
      <c r="AL50" s="25"/>
      <c r="AM50" s="26"/>
      <c r="AN50" s="346" t="s">
        <v>1126</v>
      </c>
      <c r="AO50" s="336" t="s">
        <v>1127</v>
      </c>
      <c r="AP50" s="25"/>
      <c r="AQ50" s="25"/>
      <c r="AR50" s="25"/>
      <c r="AS50" s="25"/>
      <c r="AT50" s="25"/>
      <c r="AU50" s="25"/>
      <c r="AV50" s="25"/>
      <c r="AW50" s="26"/>
    </row>
    <row r="51">
      <c r="A51" s="347">
        <v>0.2916666666666667</v>
      </c>
      <c r="B51" s="348" t="s">
        <v>462</v>
      </c>
      <c r="C51" s="347">
        <f t="shared" ref="C51:C66" si="20">A51+D51/(24*60)</f>
        <v>0.3333333333</v>
      </c>
      <c r="D51" s="349">
        <v>60.0</v>
      </c>
      <c r="E51" s="350" t="s">
        <v>1128</v>
      </c>
      <c r="F51" s="349" t="s">
        <v>462</v>
      </c>
      <c r="G51" s="349" t="s">
        <v>462</v>
      </c>
      <c r="H51" s="349" t="s">
        <v>462</v>
      </c>
      <c r="I51" s="349" t="s">
        <v>462</v>
      </c>
      <c r="J51" s="349" t="s">
        <v>462</v>
      </c>
      <c r="K51" s="349" t="s">
        <v>462</v>
      </c>
      <c r="M51" s="347">
        <v>0.2916666666666667</v>
      </c>
      <c r="N51" s="348" t="s">
        <v>462</v>
      </c>
      <c r="O51" s="347">
        <f t="shared" ref="O51:O65" si="21">M51+P51/(24*60)</f>
        <v>0.3333333333</v>
      </c>
      <c r="P51" s="349">
        <v>60.0</v>
      </c>
      <c r="Q51" s="350" t="s">
        <v>1128</v>
      </c>
      <c r="R51" s="349" t="s">
        <v>462</v>
      </c>
      <c r="S51" s="349" t="s">
        <v>462</v>
      </c>
      <c r="T51" s="349" t="s">
        <v>462</v>
      </c>
      <c r="U51" s="349" t="s">
        <v>462</v>
      </c>
      <c r="V51" s="349" t="s">
        <v>462</v>
      </c>
      <c r="W51" s="349" t="s">
        <v>462</v>
      </c>
      <c r="Y51" s="347">
        <v>0.2916666666666667</v>
      </c>
      <c r="Z51" s="349" t="s">
        <v>462</v>
      </c>
      <c r="AA51" s="347">
        <f t="shared" ref="AA51:AA66" si="22">Y51+AB51/(24*60)</f>
        <v>0.3333333333</v>
      </c>
      <c r="AB51" s="349">
        <v>60.0</v>
      </c>
      <c r="AC51" s="350" t="s">
        <v>1128</v>
      </c>
      <c r="AD51" s="349" t="s">
        <v>462</v>
      </c>
      <c r="AE51" s="349" t="s">
        <v>462</v>
      </c>
      <c r="AF51" s="349" t="s">
        <v>462</v>
      </c>
      <c r="AG51" s="349" t="s">
        <v>462</v>
      </c>
      <c r="AH51" s="349" t="s">
        <v>462</v>
      </c>
      <c r="AI51" s="349" t="s">
        <v>462</v>
      </c>
      <c r="AJ51" s="351"/>
      <c r="AK51" s="347">
        <v>0.2916666666666667</v>
      </c>
      <c r="AL51" s="349" t="s">
        <v>462</v>
      </c>
      <c r="AM51" s="347">
        <f t="shared" ref="AM51:AM66" si="23">AK51+AN51/(24*60)</f>
        <v>0.3333333333</v>
      </c>
      <c r="AN51" s="349">
        <v>60.0</v>
      </c>
      <c r="AO51" s="350" t="s">
        <v>1128</v>
      </c>
      <c r="AP51" s="349" t="s">
        <v>462</v>
      </c>
      <c r="AQ51" s="349" t="s">
        <v>462</v>
      </c>
      <c r="AR51" s="349" t="s">
        <v>462</v>
      </c>
      <c r="AS51" s="349" t="s">
        <v>462</v>
      </c>
      <c r="AT51" s="349" t="s">
        <v>462</v>
      </c>
      <c r="AU51" s="349"/>
      <c r="AV51" s="349" t="s">
        <v>462</v>
      </c>
      <c r="AW51" s="349" t="s">
        <v>462</v>
      </c>
    </row>
    <row r="52">
      <c r="A52" s="352">
        <f t="shared" ref="A52:A66" si="24">C51</f>
        <v>0.3333333333</v>
      </c>
      <c r="B52" s="348" t="s">
        <v>462</v>
      </c>
      <c r="C52" s="347">
        <f t="shared" si="20"/>
        <v>0.3402777778</v>
      </c>
      <c r="D52" s="353">
        <f>10</f>
        <v>10</v>
      </c>
      <c r="E52" s="350" t="s">
        <v>1129</v>
      </c>
      <c r="F52" s="349" t="s">
        <v>462</v>
      </c>
      <c r="G52" s="349" t="s">
        <v>462</v>
      </c>
      <c r="H52" s="349" t="s">
        <v>462</v>
      </c>
      <c r="I52" s="349" t="s">
        <v>462</v>
      </c>
      <c r="J52" s="349" t="s">
        <v>462</v>
      </c>
      <c r="K52" s="349" t="s">
        <v>462</v>
      </c>
      <c r="M52" s="352">
        <f t="shared" ref="M52:M65" si="25">O51</f>
        <v>0.3333333333</v>
      </c>
      <c r="N52" s="348" t="s">
        <v>462</v>
      </c>
      <c r="O52" s="347">
        <f t="shared" si="21"/>
        <v>0.3402777778</v>
      </c>
      <c r="P52" s="353">
        <f>10</f>
        <v>10</v>
      </c>
      <c r="Q52" s="350" t="s">
        <v>1129</v>
      </c>
      <c r="R52" s="349" t="s">
        <v>462</v>
      </c>
      <c r="S52" s="349" t="s">
        <v>462</v>
      </c>
      <c r="T52" s="349" t="s">
        <v>462</v>
      </c>
      <c r="U52" s="349" t="s">
        <v>462</v>
      </c>
      <c r="V52" s="349" t="s">
        <v>462</v>
      </c>
      <c r="W52" s="349" t="s">
        <v>462</v>
      </c>
      <c r="Y52" s="352">
        <f t="shared" ref="Y52:Y66" si="26">AA51</f>
        <v>0.3333333333</v>
      </c>
      <c r="Z52" s="349" t="s">
        <v>462</v>
      </c>
      <c r="AA52" s="347">
        <f t="shared" si="22"/>
        <v>0.3402777778</v>
      </c>
      <c r="AB52" s="353">
        <f>10</f>
        <v>10</v>
      </c>
      <c r="AC52" s="350" t="s">
        <v>1129</v>
      </c>
      <c r="AD52" s="349" t="s">
        <v>462</v>
      </c>
      <c r="AE52" s="349" t="s">
        <v>462</v>
      </c>
      <c r="AF52" s="349" t="s">
        <v>462</v>
      </c>
      <c r="AG52" s="349" t="s">
        <v>462</v>
      </c>
      <c r="AH52" s="349" t="s">
        <v>462</v>
      </c>
      <c r="AI52" s="349" t="s">
        <v>462</v>
      </c>
      <c r="AJ52" s="351"/>
      <c r="AK52" s="352">
        <f t="shared" ref="AK52:AK66" si="27">AM51</f>
        <v>0.3333333333</v>
      </c>
      <c r="AL52" s="349" t="s">
        <v>462</v>
      </c>
      <c r="AM52" s="347">
        <f t="shared" si="23"/>
        <v>0.3402777778</v>
      </c>
      <c r="AN52" s="353">
        <f>10</f>
        <v>10</v>
      </c>
      <c r="AO52" s="350" t="s">
        <v>1129</v>
      </c>
      <c r="AP52" s="349" t="s">
        <v>462</v>
      </c>
      <c r="AQ52" s="349" t="s">
        <v>462</v>
      </c>
      <c r="AR52" s="349" t="s">
        <v>462</v>
      </c>
      <c r="AS52" s="349" t="s">
        <v>462</v>
      </c>
      <c r="AT52" s="349" t="s">
        <v>462</v>
      </c>
      <c r="AU52" s="349"/>
      <c r="AV52" s="349" t="s">
        <v>462</v>
      </c>
      <c r="AW52" s="349" t="s">
        <v>462</v>
      </c>
    </row>
    <row r="53">
      <c r="A53" s="347">
        <f t="shared" si="24"/>
        <v>0.3402777778</v>
      </c>
      <c r="B53" s="348" t="s">
        <v>462</v>
      </c>
      <c r="C53" s="347">
        <f t="shared" si="20"/>
        <v>0.3506944444</v>
      </c>
      <c r="D53" s="349">
        <v>15.0</v>
      </c>
      <c r="E53" s="350" t="s">
        <v>1130</v>
      </c>
      <c r="F53" s="349" t="s">
        <v>462</v>
      </c>
      <c r="G53" s="349" t="s">
        <v>462</v>
      </c>
      <c r="H53" s="349" t="s">
        <v>462</v>
      </c>
      <c r="I53" s="349" t="s">
        <v>462</v>
      </c>
      <c r="J53" s="349" t="s">
        <v>462</v>
      </c>
      <c r="K53" s="349" t="s">
        <v>462</v>
      </c>
      <c r="M53" s="347">
        <f t="shared" si="25"/>
        <v>0.3402777778</v>
      </c>
      <c r="N53" s="348" t="s">
        <v>462</v>
      </c>
      <c r="O53" s="347">
        <f t="shared" si="21"/>
        <v>0.3506944444</v>
      </c>
      <c r="P53" s="349">
        <v>15.0</v>
      </c>
      <c r="Q53" s="350" t="s">
        <v>1130</v>
      </c>
      <c r="R53" s="349" t="s">
        <v>462</v>
      </c>
      <c r="S53" s="349" t="s">
        <v>462</v>
      </c>
      <c r="T53" s="349" t="s">
        <v>462</v>
      </c>
      <c r="U53" s="349" t="s">
        <v>462</v>
      </c>
      <c r="V53" s="349" t="s">
        <v>462</v>
      </c>
      <c r="W53" s="349" t="s">
        <v>462</v>
      </c>
      <c r="Y53" s="347">
        <f t="shared" si="26"/>
        <v>0.3402777778</v>
      </c>
      <c r="Z53" s="349" t="s">
        <v>462</v>
      </c>
      <c r="AA53" s="347">
        <f t="shared" si="22"/>
        <v>0.3506944444</v>
      </c>
      <c r="AB53" s="349">
        <v>15.0</v>
      </c>
      <c r="AC53" s="350" t="s">
        <v>1130</v>
      </c>
      <c r="AD53" s="349" t="s">
        <v>462</v>
      </c>
      <c r="AE53" s="349" t="s">
        <v>462</v>
      </c>
      <c r="AF53" s="349" t="s">
        <v>462</v>
      </c>
      <c r="AG53" s="349" t="s">
        <v>462</v>
      </c>
      <c r="AH53" s="349" t="s">
        <v>462</v>
      </c>
      <c r="AI53" s="349" t="s">
        <v>462</v>
      </c>
      <c r="AJ53" s="351"/>
      <c r="AK53" s="347">
        <f t="shared" si="27"/>
        <v>0.3402777778</v>
      </c>
      <c r="AL53" s="349" t="s">
        <v>462</v>
      </c>
      <c r="AM53" s="347">
        <f t="shared" si="23"/>
        <v>0.3506944444</v>
      </c>
      <c r="AN53" s="349">
        <v>15.0</v>
      </c>
      <c r="AO53" s="350" t="s">
        <v>1130</v>
      </c>
      <c r="AP53" s="349" t="s">
        <v>462</v>
      </c>
      <c r="AQ53" s="349" t="s">
        <v>462</v>
      </c>
      <c r="AR53" s="349" t="s">
        <v>462</v>
      </c>
      <c r="AS53" s="349" t="s">
        <v>462</v>
      </c>
      <c r="AT53" s="349" t="s">
        <v>462</v>
      </c>
      <c r="AU53" s="349"/>
      <c r="AV53" s="349" t="s">
        <v>462</v>
      </c>
      <c r="AW53" s="349" t="s">
        <v>462</v>
      </c>
    </row>
    <row r="54">
      <c r="A54" s="352">
        <f t="shared" si="24"/>
        <v>0.3506944444</v>
      </c>
      <c r="B54" s="348" t="s">
        <v>462</v>
      </c>
      <c r="C54" s="347">
        <f t="shared" si="20"/>
        <v>0.3611111111</v>
      </c>
      <c r="D54" s="349">
        <v>15.0</v>
      </c>
      <c r="E54" s="350" t="s">
        <v>1131</v>
      </c>
      <c r="F54" s="349" t="s">
        <v>462</v>
      </c>
      <c r="G54" s="349" t="s">
        <v>462</v>
      </c>
      <c r="H54" s="349" t="s">
        <v>462</v>
      </c>
      <c r="I54" s="349" t="s">
        <v>462</v>
      </c>
      <c r="J54" s="349" t="s">
        <v>462</v>
      </c>
      <c r="K54" s="349" t="s">
        <v>462</v>
      </c>
      <c r="M54" s="352">
        <f t="shared" si="25"/>
        <v>0.3506944444</v>
      </c>
      <c r="N54" s="348" t="s">
        <v>462</v>
      </c>
      <c r="O54" s="347">
        <f t="shared" si="21"/>
        <v>0.3611111111</v>
      </c>
      <c r="P54" s="349">
        <v>15.0</v>
      </c>
      <c r="Q54" s="350" t="s">
        <v>1131</v>
      </c>
      <c r="R54" s="349" t="s">
        <v>462</v>
      </c>
      <c r="S54" s="349" t="s">
        <v>462</v>
      </c>
      <c r="T54" s="349" t="s">
        <v>462</v>
      </c>
      <c r="U54" s="349" t="s">
        <v>462</v>
      </c>
      <c r="V54" s="349" t="s">
        <v>462</v>
      </c>
      <c r="W54" s="349" t="s">
        <v>462</v>
      </c>
      <c r="Y54" s="352">
        <f t="shared" si="26"/>
        <v>0.3506944444</v>
      </c>
      <c r="Z54" s="349" t="s">
        <v>462</v>
      </c>
      <c r="AA54" s="347">
        <f t="shared" si="22"/>
        <v>0.3611111111</v>
      </c>
      <c r="AB54" s="349">
        <v>15.0</v>
      </c>
      <c r="AC54" s="350" t="s">
        <v>1131</v>
      </c>
      <c r="AD54" s="349" t="s">
        <v>462</v>
      </c>
      <c r="AE54" s="349" t="s">
        <v>462</v>
      </c>
      <c r="AF54" s="349" t="s">
        <v>462</v>
      </c>
      <c r="AG54" s="349" t="s">
        <v>462</v>
      </c>
      <c r="AH54" s="349" t="s">
        <v>462</v>
      </c>
      <c r="AI54" s="349" t="s">
        <v>462</v>
      </c>
      <c r="AJ54" s="351"/>
      <c r="AK54" s="352">
        <f t="shared" si="27"/>
        <v>0.3506944444</v>
      </c>
      <c r="AL54" s="349" t="s">
        <v>462</v>
      </c>
      <c r="AM54" s="347">
        <f t="shared" si="23"/>
        <v>0.3611111111</v>
      </c>
      <c r="AN54" s="349">
        <v>15.0</v>
      </c>
      <c r="AO54" s="350" t="s">
        <v>1131</v>
      </c>
      <c r="AP54" s="349" t="s">
        <v>462</v>
      </c>
      <c r="AQ54" s="349" t="s">
        <v>462</v>
      </c>
      <c r="AR54" s="349" t="s">
        <v>462</v>
      </c>
      <c r="AS54" s="349" t="s">
        <v>462</v>
      </c>
      <c r="AT54" s="349" t="s">
        <v>462</v>
      </c>
      <c r="AU54" s="349"/>
      <c r="AV54" s="349" t="s">
        <v>462</v>
      </c>
      <c r="AW54" s="349" t="s">
        <v>462</v>
      </c>
    </row>
    <row r="55">
      <c r="A55" s="352">
        <f t="shared" si="24"/>
        <v>0.3611111111</v>
      </c>
      <c r="B55" s="348" t="s">
        <v>462</v>
      </c>
      <c r="C55" s="347">
        <f t="shared" si="20"/>
        <v>0.3645833333</v>
      </c>
      <c r="D55" s="349">
        <v>5.0</v>
      </c>
      <c r="E55" s="350" t="s">
        <v>1132</v>
      </c>
      <c r="F55" s="349" t="s">
        <v>462</v>
      </c>
      <c r="G55" s="349" t="s">
        <v>462</v>
      </c>
      <c r="H55" s="349" t="s">
        <v>462</v>
      </c>
      <c r="I55" s="349" t="s">
        <v>462</v>
      </c>
      <c r="J55" s="349" t="s">
        <v>462</v>
      </c>
      <c r="K55" s="349" t="s">
        <v>462</v>
      </c>
      <c r="M55" s="352">
        <f t="shared" si="25"/>
        <v>0.3611111111</v>
      </c>
      <c r="N55" s="348" t="s">
        <v>462</v>
      </c>
      <c r="O55" s="347">
        <f t="shared" si="21"/>
        <v>0.3645833333</v>
      </c>
      <c r="P55" s="349">
        <v>5.0</v>
      </c>
      <c r="Q55" s="350" t="s">
        <v>1132</v>
      </c>
      <c r="R55" s="349" t="s">
        <v>462</v>
      </c>
      <c r="S55" s="349" t="s">
        <v>462</v>
      </c>
      <c r="T55" s="349" t="s">
        <v>462</v>
      </c>
      <c r="U55" s="349" t="s">
        <v>462</v>
      </c>
      <c r="V55" s="349" t="s">
        <v>462</v>
      </c>
      <c r="W55" s="349" t="s">
        <v>462</v>
      </c>
      <c r="Y55" s="352">
        <f t="shared" si="26"/>
        <v>0.3611111111</v>
      </c>
      <c r="Z55" s="349" t="s">
        <v>462</v>
      </c>
      <c r="AA55" s="347">
        <f t="shared" si="22"/>
        <v>0.3645833333</v>
      </c>
      <c r="AB55" s="349">
        <v>5.0</v>
      </c>
      <c r="AC55" s="350" t="s">
        <v>1132</v>
      </c>
      <c r="AD55" s="349" t="s">
        <v>462</v>
      </c>
      <c r="AE55" s="349" t="s">
        <v>462</v>
      </c>
      <c r="AF55" s="349" t="s">
        <v>462</v>
      </c>
      <c r="AG55" s="349" t="s">
        <v>462</v>
      </c>
      <c r="AH55" s="349" t="s">
        <v>462</v>
      </c>
      <c r="AI55" s="349" t="s">
        <v>462</v>
      </c>
      <c r="AJ55" s="351"/>
      <c r="AK55" s="352">
        <f t="shared" si="27"/>
        <v>0.3611111111</v>
      </c>
      <c r="AL55" s="349" t="s">
        <v>462</v>
      </c>
      <c r="AM55" s="347">
        <f t="shared" si="23"/>
        <v>0.3645833333</v>
      </c>
      <c r="AN55" s="349">
        <v>5.0</v>
      </c>
      <c r="AO55" s="350" t="s">
        <v>1132</v>
      </c>
      <c r="AP55" s="349" t="s">
        <v>462</v>
      </c>
      <c r="AQ55" s="349" t="s">
        <v>462</v>
      </c>
      <c r="AR55" s="349" t="s">
        <v>462</v>
      </c>
      <c r="AS55" s="349" t="s">
        <v>462</v>
      </c>
      <c r="AT55" s="349" t="s">
        <v>462</v>
      </c>
      <c r="AU55" s="349"/>
      <c r="AV55" s="349" t="s">
        <v>462</v>
      </c>
      <c r="AW55" s="349" t="s">
        <v>462</v>
      </c>
    </row>
    <row r="56">
      <c r="A56" s="347">
        <f t="shared" si="24"/>
        <v>0.3645833333</v>
      </c>
      <c r="B56" s="348" t="s">
        <v>462</v>
      </c>
      <c r="C56" s="347">
        <f t="shared" si="20"/>
        <v>0.3854166667</v>
      </c>
      <c r="D56" s="349">
        <v>30.0</v>
      </c>
      <c r="E56" s="350" t="s">
        <v>1133</v>
      </c>
      <c r="F56" s="349" t="s">
        <v>462</v>
      </c>
      <c r="G56" s="349" t="s">
        <v>462</v>
      </c>
      <c r="H56" s="349" t="s">
        <v>462</v>
      </c>
      <c r="I56" s="349" t="s">
        <v>462</v>
      </c>
      <c r="J56" s="349" t="s">
        <v>462</v>
      </c>
      <c r="K56" s="349" t="s">
        <v>462</v>
      </c>
      <c r="M56" s="347">
        <f t="shared" si="25"/>
        <v>0.3645833333</v>
      </c>
      <c r="N56" s="348" t="s">
        <v>462</v>
      </c>
      <c r="O56" s="347">
        <f t="shared" si="21"/>
        <v>0.3854166667</v>
      </c>
      <c r="P56" s="349">
        <v>30.0</v>
      </c>
      <c r="Q56" s="350" t="s">
        <v>1133</v>
      </c>
      <c r="R56" s="349" t="s">
        <v>462</v>
      </c>
      <c r="S56" s="349" t="s">
        <v>462</v>
      </c>
      <c r="T56" s="349" t="s">
        <v>462</v>
      </c>
      <c r="U56" s="349" t="s">
        <v>462</v>
      </c>
      <c r="V56" s="349" t="s">
        <v>462</v>
      </c>
      <c r="W56" s="349" t="s">
        <v>462</v>
      </c>
      <c r="Y56" s="347">
        <f t="shared" si="26"/>
        <v>0.3645833333</v>
      </c>
      <c r="Z56" s="349" t="s">
        <v>462</v>
      </c>
      <c r="AA56" s="347">
        <f t="shared" si="22"/>
        <v>0.3854166667</v>
      </c>
      <c r="AB56" s="349">
        <v>30.0</v>
      </c>
      <c r="AC56" s="350" t="s">
        <v>1133</v>
      </c>
      <c r="AD56" s="349" t="s">
        <v>462</v>
      </c>
      <c r="AE56" s="349" t="s">
        <v>462</v>
      </c>
      <c r="AF56" s="349" t="s">
        <v>462</v>
      </c>
      <c r="AG56" s="349" t="s">
        <v>462</v>
      </c>
      <c r="AH56" s="349" t="s">
        <v>462</v>
      </c>
      <c r="AI56" s="349" t="s">
        <v>462</v>
      </c>
      <c r="AJ56" s="351"/>
      <c r="AK56" s="347">
        <f t="shared" si="27"/>
        <v>0.3645833333</v>
      </c>
      <c r="AL56" s="349" t="s">
        <v>462</v>
      </c>
      <c r="AM56" s="347">
        <f t="shared" si="23"/>
        <v>0.3854166667</v>
      </c>
      <c r="AN56" s="349">
        <v>30.0</v>
      </c>
      <c r="AO56" s="350" t="s">
        <v>1133</v>
      </c>
      <c r="AP56" s="349" t="s">
        <v>462</v>
      </c>
      <c r="AQ56" s="349" t="s">
        <v>462</v>
      </c>
      <c r="AR56" s="349" t="s">
        <v>462</v>
      </c>
      <c r="AS56" s="349" t="s">
        <v>462</v>
      </c>
      <c r="AT56" s="349" t="s">
        <v>462</v>
      </c>
      <c r="AU56" s="349"/>
      <c r="AV56" s="349" t="s">
        <v>462</v>
      </c>
      <c r="AW56" s="349" t="s">
        <v>462</v>
      </c>
    </row>
    <row r="57">
      <c r="A57" s="352">
        <f t="shared" si="24"/>
        <v>0.3854166667</v>
      </c>
      <c r="B57" s="348" t="s">
        <v>462</v>
      </c>
      <c r="C57" s="347">
        <f t="shared" si="20"/>
        <v>0.40625</v>
      </c>
      <c r="D57" s="349">
        <v>30.0</v>
      </c>
      <c r="E57" s="350" t="s">
        <v>1134</v>
      </c>
      <c r="F57" s="349" t="s">
        <v>462</v>
      </c>
      <c r="G57" s="349" t="s">
        <v>462</v>
      </c>
      <c r="H57" s="349" t="s">
        <v>462</v>
      </c>
      <c r="I57" s="349" t="s">
        <v>462</v>
      </c>
      <c r="J57" s="349" t="s">
        <v>462</v>
      </c>
      <c r="K57" s="349" t="s">
        <v>462</v>
      </c>
      <c r="M57" s="352">
        <f t="shared" si="25"/>
        <v>0.3854166667</v>
      </c>
      <c r="N57" s="348" t="s">
        <v>462</v>
      </c>
      <c r="O57" s="347">
        <f t="shared" si="21"/>
        <v>0.4375</v>
      </c>
      <c r="P57" s="349">
        <v>75.0</v>
      </c>
      <c r="Q57" s="350" t="s">
        <v>1135</v>
      </c>
      <c r="R57" s="349" t="s">
        <v>462</v>
      </c>
      <c r="S57" s="349" t="s">
        <v>462</v>
      </c>
      <c r="T57" s="349" t="s">
        <v>462</v>
      </c>
      <c r="U57" s="349" t="s">
        <v>462</v>
      </c>
      <c r="V57" s="349" t="s">
        <v>462</v>
      </c>
      <c r="W57" s="349" t="s">
        <v>462</v>
      </c>
      <c r="Y57" s="352">
        <f t="shared" si="26"/>
        <v>0.3854166667</v>
      </c>
      <c r="Z57" s="349" t="s">
        <v>462</v>
      </c>
      <c r="AA57" s="347">
        <f t="shared" si="22"/>
        <v>0.40625</v>
      </c>
      <c r="AB57" s="349">
        <v>30.0</v>
      </c>
      <c r="AC57" s="350" t="s">
        <v>1134</v>
      </c>
      <c r="AD57" s="349" t="s">
        <v>462</v>
      </c>
      <c r="AE57" s="349" t="s">
        <v>462</v>
      </c>
      <c r="AF57" s="349" t="s">
        <v>462</v>
      </c>
      <c r="AG57" s="349" t="s">
        <v>462</v>
      </c>
      <c r="AH57" s="349" t="s">
        <v>462</v>
      </c>
      <c r="AI57" s="349" t="s">
        <v>462</v>
      </c>
      <c r="AJ57" s="351"/>
      <c r="AK57" s="352">
        <f t="shared" si="27"/>
        <v>0.3854166667</v>
      </c>
      <c r="AL57" s="349" t="s">
        <v>462</v>
      </c>
      <c r="AM57" s="347">
        <f t="shared" si="23"/>
        <v>0.40625</v>
      </c>
      <c r="AN57" s="349">
        <v>30.0</v>
      </c>
      <c r="AO57" s="350" t="s">
        <v>1134</v>
      </c>
      <c r="AP57" s="349" t="s">
        <v>462</v>
      </c>
      <c r="AQ57" s="349" t="s">
        <v>462</v>
      </c>
      <c r="AR57" s="349" t="s">
        <v>462</v>
      </c>
      <c r="AS57" s="349" t="s">
        <v>462</v>
      </c>
      <c r="AT57" s="349" t="s">
        <v>462</v>
      </c>
      <c r="AU57" s="349"/>
      <c r="AV57" s="349" t="s">
        <v>462</v>
      </c>
      <c r="AW57" s="349" t="s">
        <v>462</v>
      </c>
    </row>
    <row r="58">
      <c r="A58" s="352">
        <f t="shared" si="24"/>
        <v>0.40625</v>
      </c>
      <c r="B58" s="348" t="s">
        <v>462</v>
      </c>
      <c r="C58" s="347">
        <f t="shared" si="20"/>
        <v>0.4479166667</v>
      </c>
      <c r="D58" s="349">
        <v>60.0</v>
      </c>
      <c r="E58" s="350" t="s">
        <v>646</v>
      </c>
      <c r="F58" s="349" t="s">
        <v>462</v>
      </c>
      <c r="G58" s="349" t="s">
        <v>462</v>
      </c>
      <c r="H58" s="349" t="s">
        <v>462</v>
      </c>
      <c r="I58" s="349" t="s">
        <v>462</v>
      </c>
      <c r="J58" s="349" t="s">
        <v>462</v>
      </c>
      <c r="K58" s="349" t="s">
        <v>462</v>
      </c>
      <c r="M58" s="352">
        <f t="shared" si="25"/>
        <v>0.4375</v>
      </c>
      <c r="N58" s="348" t="s">
        <v>462</v>
      </c>
      <c r="O58" s="347">
        <f t="shared" si="21"/>
        <v>0.4479166667</v>
      </c>
      <c r="P58" s="349">
        <v>15.0</v>
      </c>
      <c r="Q58" s="354" t="s">
        <v>1183</v>
      </c>
      <c r="R58" s="25"/>
      <c r="S58" s="25"/>
      <c r="T58" s="25"/>
      <c r="U58" s="25"/>
      <c r="V58" s="25"/>
      <c r="W58" s="26"/>
      <c r="Y58" s="352">
        <f t="shared" si="26"/>
        <v>0.40625</v>
      </c>
      <c r="Z58" s="349" t="s">
        <v>462</v>
      </c>
      <c r="AA58" s="347">
        <f t="shared" si="22"/>
        <v>0.4479166667</v>
      </c>
      <c r="AB58" s="349">
        <v>60.0</v>
      </c>
      <c r="AC58" s="350" t="s">
        <v>1135</v>
      </c>
      <c r="AD58" s="349" t="s">
        <v>462</v>
      </c>
      <c r="AE58" s="349" t="s">
        <v>462</v>
      </c>
      <c r="AF58" s="349" t="s">
        <v>462</v>
      </c>
      <c r="AG58" s="349" t="s">
        <v>462</v>
      </c>
      <c r="AH58" s="349" t="s">
        <v>462</v>
      </c>
      <c r="AI58" s="349" t="s">
        <v>462</v>
      </c>
      <c r="AJ58" s="351"/>
      <c r="AK58" s="352">
        <f t="shared" si="27"/>
        <v>0.40625</v>
      </c>
      <c r="AL58" s="349" t="s">
        <v>462</v>
      </c>
      <c r="AM58" s="347">
        <f t="shared" si="23"/>
        <v>0.4479166667</v>
      </c>
      <c r="AN58" s="349">
        <v>60.0</v>
      </c>
      <c r="AO58" s="350" t="s">
        <v>1135</v>
      </c>
      <c r="AP58" s="349" t="s">
        <v>462</v>
      </c>
      <c r="AQ58" s="349" t="s">
        <v>462</v>
      </c>
      <c r="AR58" s="349" t="s">
        <v>462</v>
      </c>
      <c r="AS58" s="349" t="s">
        <v>462</v>
      </c>
      <c r="AT58" s="349" t="s">
        <v>462</v>
      </c>
      <c r="AU58" s="349"/>
      <c r="AV58" s="349" t="s">
        <v>462</v>
      </c>
      <c r="AW58" s="349" t="s">
        <v>462</v>
      </c>
    </row>
    <row r="59">
      <c r="A59" s="347">
        <f t="shared" si="24"/>
        <v>0.4479166667</v>
      </c>
      <c r="B59" s="348" t="s">
        <v>462</v>
      </c>
      <c r="C59" s="347">
        <f t="shared" si="20"/>
        <v>0.4583333333</v>
      </c>
      <c r="D59" s="349">
        <v>15.0</v>
      </c>
      <c r="E59" s="354" t="s">
        <v>1183</v>
      </c>
      <c r="F59" s="25"/>
      <c r="G59" s="25"/>
      <c r="H59" s="25"/>
      <c r="I59" s="25"/>
      <c r="J59" s="25"/>
      <c r="K59" s="26"/>
      <c r="M59" s="347">
        <f t="shared" si="25"/>
        <v>0.4479166667</v>
      </c>
      <c r="N59" s="348" t="s">
        <v>462</v>
      </c>
      <c r="O59" s="347">
        <f t="shared" si="21"/>
        <v>0.5</v>
      </c>
      <c r="P59" s="361">
        <f>4*15+15</f>
        <v>75</v>
      </c>
      <c r="Q59" s="349" t="s">
        <v>462</v>
      </c>
      <c r="R59" s="355" t="s">
        <v>1184</v>
      </c>
      <c r="S59" s="25"/>
      <c r="T59" s="25"/>
      <c r="U59" s="25"/>
      <c r="V59" s="26"/>
      <c r="W59" s="349" t="s">
        <v>462</v>
      </c>
      <c r="Y59" s="347">
        <f t="shared" si="26"/>
        <v>0.4479166667</v>
      </c>
      <c r="Z59" s="349" t="s">
        <v>462</v>
      </c>
      <c r="AA59" s="347">
        <f t="shared" si="22"/>
        <v>0.4583333333</v>
      </c>
      <c r="AB59" s="349">
        <v>15.0</v>
      </c>
      <c r="AC59" s="354" t="s">
        <v>1183</v>
      </c>
      <c r="AD59" s="25"/>
      <c r="AE59" s="25"/>
      <c r="AF59" s="25"/>
      <c r="AG59" s="25"/>
      <c r="AH59" s="25"/>
      <c r="AI59" s="26"/>
      <c r="AJ59" s="351"/>
      <c r="AK59" s="347">
        <f t="shared" si="27"/>
        <v>0.4479166667</v>
      </c>
      <c r="AL59" s="349" t="s">
        <v>462</v>
      </c>
      <c r="AM59" s="347">
        <f t="shared" si="23"/>
        <v>0.4583333333</v>
      </c>
      <c r="AN59" s="349">
        <v>15.0</v>
      </c>
      <c r="AO59" s="354" t="s">
        <v>1183</v>
      </c>
      <c r="AP59" s="25"/>
      <c r="AQ59" s="25"/>
      <c r="AR59" s="25"/>
      <c r="AS59" s="25"/>
      <c r="AT59" s="25"/>
      <c r="AU59" s="25"/>
      <c r="AV59" s="25"/>
      <c r="AW59" s="26"/>
    </row>
    <row r="60">
      <c r="A60" s="377">
        <f t="shared" si="24"/>
        <v>0.4583333333</v>
      </c>
      <c r="B60" s="348" t="s">
        <v>462</v>
      </c>
      <c r="C60" s="377">
        <f t="shared" si="20"/>
        <v>0.5104166667</v>
      </c>
      <c r="D60" s="361">
        <f>4*15+15</f>
        <v>75</v>
      </c>
      <c r="E60" s="349" t="s">
        <v>462</v>
      </c>
      <c r="F60" s="355" t="s">
        <v>1185</v>
      </c>
      <c r="G60" s="25"/>
      <c r="H60" s="25"/>
      <c r="I60" s="25"/>
      <c r="J60" s="26"/>
      <c r="K60" s="349" t="s">
        <v>462</v>
      </c>
      <c r="L60" s="117"/>
      <c r="M60" s="347">
        <f t="shared" si="25"/>
        <v>0.5</v>
      </c>
      <c r="N60" s="348" t="s">
        <v>462</v>
      </c>
      <c r="O60" s="347">
        <f t="shared" si="21"/>
        <v>0.5520833333</v>
      </c>
      <c r="P60" s="349">
        <v>75.0</v>
      </c>
      <c r="Q60" s="354" t="s">
        <v>1136</v>
      </c>
      <c r="R60" s="25"/>
      <c r="S60" s="25"/>
      <c r="T60" s="25"/>
      <c r="U60" s="25"/>
      <c r="V60" s="25"/>
      <c r="W60" s="26"/>
      <c r="X60" s="117"/>
      <c r="Y60" s="352">
        <f t="shared" si="26"/>
        <v>0.4583333333</v>
      </c>
      <c r="Z60" s="349" t="s">
        <v>462</v>
      </c>
      <c r="AA60" s="347">
        <f t="shared" si="22"/>
        <v>0.5104166667</v>
      </c>
      <c r="AB60" s="349">
        <f>4*15+15</f>
        <v>75</v>
      </c>
      <c r="AC60" s="349" t="s">
        <v>462</v>
      </c>
      <c r="AD60" s="355" t="s">
        <v>1186</v>
      </c>
      <c r="AE60" s="25"/>
      <c r="AF60" s="25"/>
      <c r="AG60" s="25"/>
      <c r="AH60" s="26"/>
      <c r="AI60" s="349" t="s">
        <v>462</v>
      </c>
      <c r="AJ60" s="351"/>
      <c r="AK60" s="352">
        <f t="shared" si="27"/>
        <v>0.4583333333</v>
      </c>
      <c r="AL60" s="349" t="s">
        <v>462</v>
      </c>
      <c r="AM60" s="347">
        <f t="shared" si="23"/>
        <v>0.5104166667</v>
      </c>
      <c r="AN60" s="349">
        <f>4*15+15</f>
        <v>75</v>
      </c>
      <c r="AO60" s="349" t="s">
        <v>462</v>
      </c>
      <c r="AP60" s="355" t="s">
        <v>1187</v>
      </c>
      <c r="AQ60" s="25"/>
      <c r="AR60" s="25"/>
      <c r="AS60" s="25"/>
      <c r="AT60" s="26"/>
      <c r="AU60" s="357" t="s">
        <v>1188</v>
      </c>
      <c r="AV60" s="349" t="s">
        <v>462</v>
      </c>
      <c r="AW60" s="349" t="s">
        <v>462</v>
      </c>
    </row>
    <row r="61">
      <c r="A61" s="352">
        <f t="shared" si="24"/>
        <v>0.5104166667</v>
      </c>
      <c r="B61" s="348" t="s">
        <v>462</v>
      </c>
      <c r="C61" s="347">
        <f t="shared" si="20"/>
        <v>0.5520833333</v>
      </c>
      <c r="D61" s="349">
        <v>60.0</v>
      </c>
      <c r="E61" s="354" t="s">
        <v>1136</v>
      </c>
      <c r="F61" s="25"/>
      <c r="G61" s="25"/>
      <c r="H61" s="25"/>
      <c r="I61" s="25"/>
      <c r="J61" s="25"/>
      <c r="K61" s="26"/>
      <c r="M61" s="352">
        <f t="shared" si="25"/>
        <v>0.5520833333</v>
      </c>
      <c r="N61" s="348" t="s">
        <v>462</v>
      </c>
      <c r="O61" s="347">
        <f t="shared" si="21"/>
        <v>0.6458333333</v>
      </c>
      <c r="P61" s="349">
        <f>8*15+15</f>
        <v>135</v>
      </c>
      <c r="Q61" s="349" t="s">
        <v>462</v>
      </c>
      <c r="R61" s="355" t="s">
        <v>1189</v>
      </c>
      <c r="S61" s="25"/>
      <c r="T61" s="25"/>
      <c r="U61" s="25"/>
      <c r="V61" s="26"/>
      <c r="W61" s="356" t="s">
        <v>1138</v>
      </c>
      <c r="Y61" s="352">
        <f t="shared" si="26"/>
        <v>0.5104166667</v>
      </c>
      <c r="Z61" s="349" t="s">
        <v>462</v>
      </c>
      <c r="AA61" s="347">
        <f t="shared" si="22"/>
        <v>0.5520833333</v>
      </c>
      <c r="AB61" s="349">
        <v>60.0</v>
      </c>
      <c r="AC61" s="354" t="s">
        <v>1136</v>
      </c>
      <c r="AD61" s="25"/>
      <c r="AE61" s="25"/>
      <c r="AF61" s="25"/>
      <c r="AG61" s="25"/>
      <c r="AH61" s="25"/>
      <c r="AI61" s="26"/>
      <c r="AJ61" s="351"/>
      <c r="AK61" s="352">
        <f t="shared" si="27"/>
        <v>0.5104166667</v>
      </c>
      <c r="AL61" s="349" t="s">
        <v>462</v>
      </c>
      <c r="AM61" s="347">
        <f t="shared" si="23"/>
        <v>0.5520833333</v>
      </c>
      <c r="AN61" s="349">
        <v>60.0</v>
      </c>
      <c r="AO61" s="354" t="s">
        <v>1136</v>
      </c>
      <c r="AP61" s="25"/>
      <c r="AQ61" s="25"/>
      <c r="AR61" s="25"/>
      <c r="AS61" s="25"/>
      <c r="AT61" s="25"/>
      <c r="AU61" s="25"/>
      <c r="AV61" s="25"/>
      <c r="AW61" s="26"/>
    </row>
    <row r="62">
      <c r="A62" s="352">
        <f t="shared" si="24"/>
        <v>0.5520833333</v>
      </c>
      <c r="B62" s="348" t="s">
        <v>462</v>
      </c>
      <c r="C62" s="347">
        <f t="shared" si="20"/>
        <v>0.6458333333</v>
      </c>
      <c r="D62" s="349">
        <f>8*15+15</f>
        <v>135</v>
      </c>
      <c r="E62" s="349" t="s">
        <v>462</v>
      </c>
      <c r="F62" s="355" t="s">
        <v>1190</v>
      </c>
      <c r="G62" s="25"/>
      <c r="H62" s="25"/>
      <c r="I62" s="25"/>
      <c r="J62" s="26"/>
      <c r="K62" s="349" t="s">
        <v>462</v>
      </c>
      <c r="M62" s="352">
        <f t="shared" si="25"/>
        <v>0.6458333333</v>
      </c>
      <c r="N62" s="348" t="s">
        <v>462</v>
      </c>
      <c r="O62" s="347">
        <f t="shared" si="21"/>
        <v>0.6666666667</v>
      </c>
      <c r="P62" s="349">
        <v>30.0</v>
      </c>
      <c r="Q62" s="354" t="s">
        <v>1140</v>
      </c>
      <c r="R62" s="25"/>
      <c r="S62" s="25"/>
      <c r="T62" s="25"/>
      <c r="U62" s="25"/>
      <c r="V62" s="25"/>
      <c r="W62" s="26"/>
      <c r="Y62" s="352">
        <f t="shared" si="26"/>
        <v>0.5520833333</v>
      </c>
      <c r="Z62" s="349" t="s">
        <v>462</v>
      </c>
      <c r="AA62" s="347">
        <f t="shared" si="22"/>
        <v>0.6458333333</v>
      </c>
      <c r="AB62" s="349">
        <f>8*15+15</f>
        <v>135</v>
      </c>
      <c r="AC62" s="349" t="s">
        <v>462</v>
      </c>
      <c r="AD62" s="355" t="s">
        <v>1191</v>
      </c>
      <c r="AE62" s="25"/>
      <c r="AF62" s="25"/>
      <c r="AG62" s="25"/>
      <c r="AH62" s="26"/>
      <c r="AI62" s="356" t="s">
        <v>1138</v>
      </c>
      <c r="AJ62" s="351"/>
      <c r="AK62" s="352">
        <f t="shared" si="27"/>
        <v>0.5520833333</v>
      </c>
      <c r="AL62" s="349" t="s">
        <v>462</v>
      </c>
      <c r="AM62" s="347">
        <f t="shared" si="23"/>
        <v>0.6458333333</v>
      </c>
      <c r="AN62" s="349">
        <f>8*15+15</f>
        <v>135</v>
      </c>
      <c r="AO62" s="349" t="s">
        <v>462</v>
      </c>
      <c r="AP62" s="355" t="s">
        <v>1192</v>
      </c>
      <c r="AQ62" s="25"/>
      <c r="AR62" s="25"/>
      <c r="AS62" s="25"/>
      <c r="AT62" s="26"/>
      <c r="AU62" s="357" t="s">
        <v>1171</v>
      </c>
      <c r="AV62" s="349" t="s">
        <v>462</v>
      </c>
      <c r="AW62" s="358" t="s">
        <v>1144</v>
      </c>
    </row>
    <row r="63">
      <c r="A63" s="352">
        <f t="shared" si="24"/>
        <v>0.6458333333</v>
      </c>
      <c r="B63" s="348" t="s">
        <v>462</v>
      </c>
      <c r="C63" s="347">
        <f t="shared" si="20"/>
        <v>0.6666666667</v>
      </c>
      <c r="D63" s="349">
        <v>30.0</v>
      </c>
      <c r="E63" s="354" t="s">
        <v>1140</v>
      </c>
      <c r="F63" s="25"/>
      <c r="G63" s="25"/>
      <c r="H63" s="25"/>
      <c r="I63" s="25"/>
      <c r="J63" s="25"/>
      <c r="K63" s="26"/>
      <c r="M63" s="352">
        <f t="shared" si="25"/>
        <v>0.6666666667</v>
      </c>
      <c r="N63" s="348" t="s">
        <v>462</v>
      </c>
      <c r="O63" s="347">
        <f t="shared" si="21"/>
        <v>0.6770833333</v>
      </c>
      <c r="P63" s="349">
        <v>15.0</v>
      </c>
      <c r="Q63" s="350" t="s">
        <v>1150</v>
      </c>
      <c r="R63" s="349" t="s">
        <v>462</v>
      </c>
      <c r="S63" s="349" t="s">
        <v>462</v>
      </c>
      <c r="T63" s="349" t="s">
        <v>462</v>
      </c>
      <c r="U63" s="349" t="s">
        <v>462</v>
      </c>
      <c r="V63" s="349" t="s">
        <v>462</v>
      </c>
      <c r="W63" s="349" t="s">
        <v>462</v>
      </c>
      <c r="Y63" s="352">
        <f t="shared" si="26"/>
        <v>0.6458333333</v>
      </c>
      <c r="Z63" s="349" t="s">
        <v>462</v>
      </c>
      <c r="AA63" s="347">
        <f t="shared" si="22"/>
        <v>0.6666666667</v>
      </c>
      <c r="AB63" s="349">
        <v>30.0</v>
      </c>
      <c r="AC63" s="354" t="s">
        <v>1140</v>
      </c>
      <c r="AD63" s="25"/>
      <c r="AE63" s="25"/>
      <c r="AF63" s="25"/>
      <c r="AG63" s="25"/>
      <c r="AH63" s="25"/>
      <c r="AI63" s="26"/>
      <c r="AJ63" s="351"/>
      <c r="AK63" s="352">
        <f t="shared" si="27"/>
        <v>0.6458333333</v>
      </c>
      <c r="AL63" s="349" t="s">
        <v>462</v>
      </c>
      <c r="AM63" s="347">
        <f t="shared" si="23"/>
        <v>0.6666666667</v>
      </c>
      <c r="AN63" s="349">
        <v>30.0</v>
      </c>
      <c r="AO63" s="354" t="s">
        <v>1140</v>
      </c>
      <c r="AP63" s="25"/>
      <c r="AQ63" s="25"/>
      <c r="AR63" s="25"/>
      <c r="AS63" s="25"/>
      <c r="AT63" s="25"/>
      <c r="AU63" s="25"/>
      <c r="AV63" s="25"/>
      <c r="AW63" s="26"/>
    </row>
    <row r="64">
      <c r="A64" s="352">
        <f t="shared" si="24"/>
        <v>0.6666666667</v>
      </c>
      <c r="B64" s="348" t="s">
        <v>462</v>
      </c>
      <c r="C64" s="347">
        <f t="shared" si="20"/>
        <v>0.6736111111</v>
      </c>
      <c r="D64" s="349">
        <v>10.0</v>
      </c>
      <c r="E64" s="350" t="s">
        <v>1150</v>
      </c>
      <c r="F64" s="349" t="s">
        <v>462</v>
      </c>
      <c r="G64" s="349" t="s">
        <v>462</v>
      </c>
      <c r="H64" s="349" t="s">
        <v>462</v>
      </c>
      <c r="I64" s="349" t="s">
        <v>462</v>
      </c>
      <c r="J64" s="349" t="s">
        <v>462</v>
      </c>
      <c r="K64" s="349" t="s">
        <v>462</v>
      </c>
      <c r="M64" s="352">
        <f t="shared" si="25"/>
        <v>0.6770833333</v>
      </c>
      <c r="N64" s="348" t="s">
        <v>462</v>
      </c>
      <c r="O64" s="347">
        <f t="shared" si="21"/>
        <v>0.6805555556</v>
      </c>
      <c r="P64" s="349">
        <v>5.0</v>
      </c>
      <c r="Q64" s="350" t="s">
        <v>1151</v>
      </c>
      <c r="R64" s="349" t="s">
        <v>462</v>
      </c>
      <c r="S64" s="349" t="s">
        <v>462</v>
      </c>
      <c r="T64" s="349" t="s">
        <v>462</v>
      </c>
      <c r="U64" s="349" t="s">
        <v>462</v>
      </c>
      <c r="V64" s="349" t="s">
        <v>462</v>
      </c>
      <c r="W64" s="349" t="s">
        <v>462</v>
      </c>
      <c r="Y64" s="352">
        <f t="shared" si="26"/>
        <v>0.6666666667</v>
      </c>
      <c r="Z64" s="349" t="s">
        <v>462</v>
      </c>
      <c r="AA64" s="347">
        <f t="shared" si="22"/>
        <v>0.6770833333</v>
      </c>
      <c r="AB64" s="349">
        <v>15.0</v>
      </c>
      <c r="AC64" s="350" t="s">
        <v>1150</v>
      </c>
      <c r="AD64" s="349" t="s">
        <v>462</v>
      </c>
      <c r="AE64" s="349" t="s">
        <v>462</v>
      </c>
      <c r="AF64" s="349" t="s">
        <v>462</v>
      </c>
      <c r="AG64" s="349" t="s">
        <v>462</v>
      </c>
      <c r="AH64" s="349" t="s">
        <v>462</v>
      </c>
      <c r="AI64" s="349" t="s">
        <v>462</v>
      </c>
      <c r="AJ64" s="351"/>
      <c r="AK64" s="352">
        <f t="shared" si="27"/>
        <v>0.6666666667</v>
      </c>
      <c r="AL64" s="349" t="s">
        <v>462</v>
      </c>
      <c r="AM64" s="347">
        <f t="shared" si="23"/>
        <v>0.6770833333</v>
      </c>
      <c r="AN64" s="349">
        <v>15.0</v>
      </c>
      <c r="AO64" s="350" t="s">
        <v>1150</v>
      </c>
      <c r="AP64" s="349" t="s">
        <v>462</v>
      </c>
      <c r="AQ64" s="349" t="s">
        <v>462</v>
      </c>
      <c r="AR64" s="349" t="s">
        <v>462</v>
      </c>
      <c r="AS64" s="349" t="s">
        <v>462</v>
      </c>
      <c r="AT64" s="349" t="s">
        <v>462</v>
      </c>
      <c r="AU64" s="349" t="s">
        <v>462</v>
      </c>
      <c r="AV64" s="349" t="s">
        <v>462</v>
      </c>
      <c r="AW64" s="349" t="s">
        <v>462</v>
      </c>
    </row>
    <row r="65">
      <c r="A65" s="352">
        <f t="shared" si="24"/>
        <v>0.6736111111</v>
      </c>
      <c r="B65" s="348" t="s">
        <v>462</v>
      </c>
      <c r="C65" s="347">
        <f t="shared" si="20"/>
        <v>0.6770833333</v>
      </c>
      <c r="D65" s="349">
        <v>5.0</v>
      </c>
      <c r="E65" s="350" t="s">
        <v>1151</v>
      </c>
      <c r="F65" s="349" t="s">
        <v>462</v>
      </c>
      <c r="G65" s="349" t="s">
        <v>462</v>
      </c>
      <c r="H65" s="349" t="s">
        <v>462</v>
      </c>
      <c r="I65" s="349" t="s">
        <v>462</v>
      </c>
      <c r="J65" s="349" t="s">
        <v>462</v>
      </c>
      <c r="K65" s="349" t="s">
        <v>462</v>
      </c>
      <c r="M65" s="352">
        <f t="shared" si="25"/>
        <v>0.6805555556</v>
      </c>
      <c r="N65" s="348" t="s">
        <v>462</v>
      </c>
      <c r="O65" s="347">
        <f t="shared" si="21"/>
        <v>0.6875</v>
      </c>
      <c r="P65" s="349">
        <v>10.0</v>
      </c>
      <c r="Q65" s="350" t="s">
        <v>1152</v>
      </c>
      <c r="R65" s="349" t="s">
        <v>462</v>
      </c>
      <c r="S65" s="349" t="s">
        <v>462</v>
      </c>
      <c r="T65" s="349" t="s">
        <v>462</v>
      </c>
      <c r="U65" s="349" t="s">
        <v>462</v>
      </c>
      <c r="V65" s="349" t="s">
        <v>462</v>
      </c>
      <c r="W65" s="349" t="s">
        <v>462</v>
      </c>
      <c r="Y65" s="352">
        <f t="shared" si="26"/>
        <v>0.6770833333</v>
      </c>
      <c r="Z65" s="349" t="s">
        <v>462</v>
      </c>
      <c r="AA65" s="347">
        <f t="shared" si="22"/>
        <v>0.6805555556</v>
      </c>
      <c r="AB65" s="349">
        <v>5.0</v>
      </c>
      <c r="AC65" s="350" t="s">
        <v>1151</v>
      </c>
      <c r="AD65" s="349" t="s">
        <v>462</v>
      </c>
      <c r="AE65" s="349" t="s">
        <v>462</v>
      </c>
      <c r="AF65" s="349" t="s">
        <v>462</v>
      </c>
      <c r="AG65" s="349" t="s">
        <v>462</v>
      </c>
      <c r="AH65" s="349" t="s">
        <v>462</v>
      </c>
      <c r="AI65" s="349" t="s">
        <v>462</v>
      </c>
      <c r="AJ65" s="351"/>
      <c r="AK65" s="352">
        <f t="shared" si="27"/>
        <v>0.6770833333</v>
      </c>
      <c r="AL65" s="349" t="s">
        <v>462</v>
      </c>
      <c r="AM65" s="347">
        <f t="shared" si="23"/>
        <v>0.6805555556</v>
      </c>
      <c r="AN65" s="349">
        <v>5.0</v>
      </c>
      <c r="AO65" s="350" t="s">
        <v>1151</v>
      </c>
      <c r="AP65" s="349" t="s">
        <v>462</v>
      </c>
      <c r="AQ65" s="349" t="s">
        <v>462</v>
      </c>
      <c r="AR65" s="349" t="s">
        <v>462</v>
      </c>
      <c r="AS65" s="349" t="s">
        <v>462</v>
      </c>
      <c r="AT65" s="349" t="s">
        <v>462</v>
      </c>
      <c r="AU65" s="349" t="s">
        <v>462</v>
      </c>
      <c r="AV65" s="349" t="s">
        <v>462</v>
      </c>
      <c r="AW65" s="349" t="s">
        <v>462</v>
      </c>
    </row>
    <row r="66">
      <c r="A66" s="352">
        <f t="shared" si="24"/>
        <v>0.6770833333</v>
      </c>
      <c r="B66" s="348" t="s">
        <v>462</v>
      </c>
      <c r="C66" s="347">
        <f t="shared" si="20"/>
        <v>0.6840277778</v>
      </c>
      <c r="D66" s="349">
        <v>10.0</v>
      </c>
      <c r="E66" s="350" t="s">
        <v>1152</v>
      </c>
      <c r="F66" s="349" t="s">
        <v>462</v>
      </c>
      <c r="G66" s="349" t="s">
        <v>462</v>
      </c>
      <c r="H66" s="349" t="s">
        <v>462</v>
      </c>
      <c r="I66" s="349" t="s">
        <v>462</v>
      </c>
      <c r="J66" s="349" t="s">
        <v>462</v>
      </c>
      <c r="K66" s="349" t="s">
        <v>462</v>
      </c>
      <c r="Y66" s="352">
        <f t="shared" si="26"/>
        <v>0.6805555556</v>
      </c>
      <c r="Z66" s="349" t="s">
        <v>462</v>
      </c>
      <c r="AA66" s="347">
        <f t="shared" si="22"/>
        <v>0.6875</v>
      </c>
      <c r="AB66" s="349">
        <v>10.0</v>
      </c>
      <c r="AC66" s="350" t="s">
        <v>1152</v>
      </c>
      <c r="AD66" s="349" t="s">
        <v>462</v>
      </c>
      <c r="AE66" s="349" t="s">
        <v>462</v>
      </c>
      <c r="AF66" s="349" t="s">
        <v>462</v>
      </c>
      <c r="AG66" s="349" t="s">
        <v>462</v>
      </c>
      <c r="AH66" s="349" t="s">
        <v>462</v>
      </c>
      <c r="AI66" s="349" t="s">
        <v>462</v>
      </c>
      <c r="AJ66" s="351"/>
      <c r="AK66" s="352">
        <f t="shared" si="27"/>
        <v>0.6805555556</v>
      </c>
      <c r="AL66" s="349" t="s">
        <v>462</v>
      </c>
      <c r="AM66" s="347">
        <f t="shared" si="23"/>
        <v>0.6875</v>
      </c>
      <c r="AN66" s="349">
        <v>10.0</v>
      </c>
      <c r="AO66" s="350" t="s">
        <v>1152</v>
      </c>
      <c r="AP66" s="349" t="s">
        <v>462</v>
      </c>
      <c r="AQ66" s="349" t="s">
        <v>462</v>
      </c>
      <c r="AR66" s="349" t="s">
        <v>462</v>
      </c>
      <c r="AS66" s="349" t="s">
        <v>462</v>
      </c>
      <c r="AT66" s="349" t="s">
        <v>462</v>
      </c>
      <c r="AU66" s="349" t="s">
        <v>462</v>
      </c>
      <c r="AV66" s="349" t="s">
        <v>462</v>
      </c>
      <c r="AW66" s="349" t="s">
        <v>462</v>
      </c>
    </row>
    <row r="67">
      <c r="A67" s="117"/>
      <c r="B67" s="359"/>
      <c r="C67" s="360"/>
      <c r="D67" s="361"/>
      <c r="E67" s="117"/>
      <c r="F67" s="117"/>
      <c r="G67" s="117"/>
      <c r="H67" s="117"/>
      <c r="I67" s="117"/>
      <c r="J67" s="117"/>
      <c r="K67" s="117"/>
    </row>
    <row r="68">
      <c r="A68" s="336" t="s">
        <v>1153</v>
      </c>
      <c r="B68" s="25"/>
      <c r="C68" s="25"/>
      <c r="D68" s="25"/>
      <c r="E68" s="25"/>
      <c r="F68" s="25"/>
      <c r="G68" s="25"/>
      <c r="H68" s="25"/>
      <c r="I68" s="25"/>
      <c r="J68" s="25"/>
      <c r="K68" s="26"/>
      <c r="M68" s="336" t="s">
        <v>1153</v>
      </c>
      <c r="N68" s="25"/>
      <c r="O68" s="25"/>
      <c r="P68" s="25"/>
      <c r="Q68" s="25"/>
      <c r="R68" s="25"/>
      <c r="S68" s="25"/>
      <c r="T68" s="25"/>
      <c r="U68" s="25"/>
      <c r="V68" s="25"/>
      <c r="W68" s="26"/>
      <c r="Y68" s="336" t="s">
        <v>1153</v>
      </c>
      <c r="Z68" s="25"/>
      <c r="AA68" s="25"/>
      <c r="AB68" s="25"/>
      <c r="AC68" s="25"/>
      <c r="AD68" s="25"/>
      <c r="AE68" s="25"/>
      <c r="AF68" s="25"/>
      <c r="AG68" s="25"/>
      <c r="AH68" s="25"/>
      <c r="AI68" s="26"/>
      <c r="AJ68" s="337"/>
      <c r="AK68" s="336" t="s">
        <v>1153</v>
      </c>
      <c r="AL68" s="25"/>
      <c r="AM68" s="25"/>
      <c r="AN68" s="25"/>
      <c r="AO68" s="25"/>
      <c r="AP68" s="25"/>
      <c r="AQ68" s="25"/>
      <c r="AR68" s="25"/>
      <c r="AS68" s="25"/>
      <c r="AT68" s="25"/>
      <c r="AU68" s="25"/>
      <c r="AV68" s="25"/>
      <c r="AW68" s="26"/>
    </row>
    <row r="69">
      <c r="A69" s="336" t="s">
        <v>1111</v>
      </c>
      <c r="B69" s="25"/>
      <c r="C69" s="25"/>
      <c r="D69" s="26"/>
      <c r="E69" s="339" t="s">
        <v>640</v>
      </c>
      <c r="F69" s="340" t="s">
        <v>1112</v>
      </c>
      <c r="G69" s="340" t="s">
        <v>1113</v>
      </c>
      <c r="H69" s="340" t="s">
        <v>1114</v>
      </c>
      <c r="I69" s="340" t="s">
        <v>1115</v>
      </c>
      <c r="J69" s="340" t="s">
        <v>1116</v>
      </c>
      <c r="K69" s="341" t="s">
        <v>1117</v>
      </c>
      <c r="M69" s="336" t="s">
        <v>1111</v>
      </c>
      <c r="N69" s="25"/>
      <c r="O69" s="25"/>
      <c r="P69" s="26"/>
      <c r="Q69" s="339" t="s">
        <v>640</v>
      </c>
      <c r="R69" s="340" t="s">
        <v>1112</v>
      </c>
      <c r="S69" s="340" t="s">
        <v>1113</v>
      </c>
      <c r="T69" s="340" t="s">
        <v>1114</v>
      </c>
      <c r="U69" s="340" t="s">
        <v>1115</v>
      </c>
      <c r="V69" s="340" t="s">
        <v>1116</v>
      </c>
      <c r="W69" s="341" t="s">
        <v>1117</v>
      </c>
      <c r="Y69" s="336" t="s">
        <v>1111</v>
      </c>
      <c r="Z69" s="25"/>
      <c r="AA69" s="25"/>
      <c r="AB69" s="26"/>
      <c r="AC69" s="339" t="s">
        <v>640</v>
      </c>
      <c r="AD69" s="340" t="s">
        <v>1112</v>
      </c>
      <c r="AE69" s="340" t="s">
        <v>1113</v>
      </c>
      <c r="AF69" s="340" t="s">
        <v>1114</v>
      </c>
      <c r="AG69" s="340" t="s">
        <v>1115</v>
      </c>
      <c r="AH69" s="340" t="s">
        <v>1116</v>
      </c>
      <c r="AI69" s="341" t="s">
        <v>1117</v>
      </c>
      <c r="AJ69" s="343"/>
      <c r="AK69" s="336" t="s">
        <v>1111</v>
      </c>
      <c r="AL69" s="25"/>
      <c r="AM69" s="25"/>
      <c r="AN69" s="26"/>
      <c r="AO69" s="339" t="s">
        <v>640</v>
      </c>
      <c r="AP69" s="340" t="s">
        <v>1118</v>
      </c>
      <c r="AQ69" s="340" t="s">
        <v>1112</v>
      </c>
      <c r="AR69" s="340" t="s">
        <v>1114</v>
      </c>
      <c r="AS69" s="340" t="s">
        <v>1115</v>
      </c>
      <c r="AT69" s="340" t="s">
        <v>1116</v>
      </c>
      <c r="AU69" s="344" t="s">
        <v>1123</v>
      </c>
      <c r="AV69" s="345" t="s">
        <v>1113</v>
      </c>
      <c r="AW69" s="341" t="s">
        <v>1124</v>
      </c>
    </row>
    <row r="70">
      <c r="A70" s="336" t="s">
        <v>1125</v>
      </c>
      <c r="B70" s="25"/>
      <c r="C70" s="26"/>
      <c r="D70" s="346" t="s">
        <v>1126</v>
      </c>
      <c r="E70" s="336" t="s">
        <v>1127</v>
      </c>
      <c r="F70" s="25"/>
      <c r="G70" s="25"/>
      <c r="H70" s="25"/>
      <c r="I70" s="25"/>
      <c r="J70" s="25"/>
      <c r="K70" s="26"/>
      <c r="M70" s="336" t="s">
        <v>1125</v>
      </c>
      <c r="N70" s="25"/>
      <c r="O70" s="26"/>
      <c r="P70" s="346" t="s">
        <v>1126</v>
      </c>
      <c r="Q70" s="336" t="s">
        <v>1127</v>
      </c>
      <c r="R70" s="25"/>
      <c r="S70" s="25"/>
      <c r="T70" s="25"/>
      <c r="U70" s="25"/>
      <c r="V70" s="25"/>
      <c r="W70" s="26"/>
      <c r="Y70" s="336" t="s">
        <v>1125</v>
      </c>
      <c r="Z70" s="25"/>
      <c r="AA70" s="26"/>
      <c r="AB70" s="346" t="s">
        <v>1126</v>
      </c>
      <c r="AC70" s="336" t="s">
        <v>1127</v>
      </c>
      <c r="AD70" s="25"/>
      <c r="AE70" s="25"/>
      <c r="AF70" s="25"/>
      <c r="AG70" s="25"/>
      <c r="AH70" s="25"/>
      <c r="AI70" s="26"/>
      <c r="AJ70" s="337"/>
      <c r="AK70" s="336" t="s">
        <v>1125</v>
      </c>
      <c r="AL70" s="25"/>
      <c r="AM70" s="26"/>
      <c r="AN70" s="346" t="s">
        <v>1126</v>
      </c>
      <c r="AO70" s="336" t="s">
        <v>1127</v>
      </c>
      <c r="AP70" s="25"/>
      <c r="AQ70" s="25"/>
      <c r="AR70" s="25"/>
      <c r="AS70" s="25"/>
      <c r="AT70" s="25"/>
      <c r="AU70" s="25"/>
      <c r="AV70" s="25"/>
      <c r="AW70" s="26"/>
    </row>
    <row r="71">
      <c r="A71" s="347">
        <v>0.3125</v>
      </c>
      <c r="B71" s="348" t="s">
        <v>462</v>
      </c>
      <c r="C71" s="347">
        <f t="shared" ref="C71:C79" si="28">A71+D71/(24*60)</f>
        <v>0.3333333333</v>
      </c>
      <c r="D71" s="349">
        <v>30.0</v>
      </c>
      <c r="E71" s="350" t="s">
        <v>1128</v>
      </c>
      <c r="F71" s="349" t="s">
        <v>462</v>
      </c>
      <c r="G71" s="349" t="s">
        <v>462</v>
      </c>
      <c r="H71" s="349" t="s">
        <v>462</v>
      </c>
      <c r="I71" s="349" t="s">
        <v>462</v>
      </c>
      <c r="J71" s="349" t="s">
        <v>462</v>
      </c>
      <c r="K71" s="349" t="s">
        <v>462</v>
      </c>
      <c r="M71" s="347">
        <v>0.3125</v>
      </c>
      <c r="N71" s="348" t="s">
        <v>462</v>
      </c>
      <c r="O71" s="347">
        <f t="shared" ref="O71:O81" si="29">M71+P71/(24*60)</f>
        <v>0.3333333333</v>
      </c>
      <c r="P71" s="349">
        <v>30.0</v>
      </c>
      <c r="Q71" s="350" t="s">
        <v>1128</v>
      </c>
      <c r="R71" s="349" t="s">
        <v>462</v>
      </c>
      <c r="S71" s="349" t="s">
        <v>462</v>
      </c>
      <c r="T71" s="349" t="s">
        <v>462</v>
      </c>
      <c r="U71" s="349" t="s">
        <v>462</v>
      </c>
      <c r="V71" s="349" t="s">
        <v>462</v>
      </c>
      <c r="W71" s="349" t="s">
        <v>462</v>
      </c>
      <c r="Y71" s="347">
        <v>0.3125</v>
      </c>
      <c r="Z71" s="349" t="s">
        <v>462</v>
      </c>
      <c r="AA71" s="347">
        <f t="shared" ref="AA71:AA81" si="30">Y71+AB71/(24*60)</f>
        <v>0.3333333333</v>
      </c>
      <c r="AB71" s="349">
        <v>30.0</v>
      </c>
      <c r="AC71" s="350" t="s">
        <v>1128</v>
      </c>
      <c r="AD71" s="349" t="s">
        <v>462</v>
      </c>
      <c r="AE71" s="349" t="s">
        <v>462</v>
      </c>
      <c r="AF71" s="349" t="s">
        <v>462</v>
      </c>
      <c r="AG71" s="349" t="s">
        <v>462</v>
      </c>
      <c r="AH71" s="349" t="s">
        <v>462</v>
      </c>
      <c r="AI71" s="349" t="s">
        <v>462</v>
      </c>
      <c r="AJ71" s="351"/>
      <c r="AK71" s="347">
        <v>0.3125</v>
      </c>
      <c r="AL71" s="349" t="s">
        <v>462</v>
      </c>
      <c r="AM71" s="347">
        <f t="shared" ref="AM71:AM82" si="31">AK71+AN71/(24*60)</f>
        <v>0.3333333333</v>
      </c>
      <c r="AN71" s="349">
        <v>30.0</v>
      </c>
      <c r="AO71" s="350" t="s">
        <v>1128</v>
      </c>
      <c r="AP71" s="349" t="s">
        <v>462</v>
      </c>
      <c r="AQ71" s="349" t="s">
        <v>462</v>
      </c>
      <c r="AR71" s="349" t="s">
        <v>462</v>
      </c>
      <c r="AS71" s="349" t="s">
        <v>462</v>
      </c>
      <c r="AT71" s="349" t="s">
        <v>462</v>
      </c>
      <c r="AU71" s="349" t="s">
        <v>462</v>
      </c>
      <c r="AV71" s="349" t="s">
        <v>462</v>
      </c>
      <c r="AW71" s="349" t="s">
        <v>462</v>
      </c>
    </row>
    <row r="72">
      <c r="A72" s="352">
        <f t="shared" ref="A72:A79" si="32">C71</f>
        <v>0.3333333333</v>
      </c>
      <c r="B72" s="348" t="s">
        <v>462</v>
      </c>
      <c r="C72" s="347">
        <f t="shared" si="28"/>
        <v>0.4166666667</v>
      </c>
      <c r="D72" s="349">
        <v>120.0</v>
      </c>
      <c r="E72" s="349" t="s">
        <v>462</v>
      </c>
      <c r="F72" s="349" t="s">
        <v>462</v>
      </c>
      <c r="G72" s="349" t="s">
        <v>462</v>
      </c>
      <c r="H72" s="349" t="s">
        <v>462</v>
      </c>
      <c r="I72" s="349" t="s">
        <v>462</v>
      </c>
      <c r="J72" s="349" t="s">
        <v>462</v>
      </c>
      <c r="K72" s="356" t="s">
        <v>1138</v>
      </c>
      <c r="M72" s="352">
        <f t="shared" ref="M72:M75" si="33">O71</f>
        <v>0.3333333333</v>
      </c>
      <c r="N72" s="348" t="s">
        <v>462</v>
      </c>
      <c r="O72" s="347">
        <f t="shared" si="29"/>
        <v>0.3368055556</v>
      </c>
      <c r="P72" s="349">
        <v>5.0</v>
      </c>
      <c r="Q72" s="350" t="s">
        <v>1129</v>
      </c>
      <c r="R72" s="349" t="s">
        <v>462</v>
      </c>
      <c r="S72" s="349" t="s">
        <v>462</v>
      </c>
      <c r="T72" s="349" t="s">
        <v>462</v>
      </c>
      <c r="U72" s="349" t="s">
        <v>462</v>
      </c>
      <c r="V72" s="349" t="s">
        <v>462</v>
      </c>
      <c r="W72" s="349" t="s">
        <v>462</v>
      </c>
      <c r="Y72" s="352">
        <f t="shared" ref="Y72:Y75" si="34">AA71</f>
        <v>0.3333333333</v>
      </c>
      <c r="Z72" s="349" t="s">
        <v>462</v>
      </c>
      <c r="AA72" s="347">
        <f t="shared" si="30"/>
        <v>0.3368055556</v>
      </c>
      <c r="AB72" s="349">
        <v>5.0</v>
      </c>
      <c r="AC72" s="350" t="s">
        <v>1129</v>
      </c>
      <c r="AD72" s="349" t="s">
        <v>462</v>
      </c>
      <c r="AE72" s="349" t="s">
        <v>462</v>
      </c>
      <c r="AF72" s="349" t="s">
        <v>462</v>
      </c>
      <c r="AG72" s="349" t="s">
        <v>462</v>
      </c>
      <c r="AH72" s="349" t="s">
        <v>462</v>
      </c>
      <c r="AI72" s="349" t="s">
        <v>462</v>
      </c>
      <c r="AJ72" s="351"/>
      <c r="AK72" s="352">
        <f t="shared" ref="AK72:AK82" si="35">AM71</f>
        <v>0.3333333333</v>
      </c>
      <c r="AL72" s="349" t="s">
        <v>462</v>
      </c>
      <c r="AM72" s="347">
        <f t="shared" si="31"/>
        <v>0.3368055556</v>
      </c>
      <c r="AN72" s="349">
        <v>5.0</v>
      </c>
      <c r="AO72" s="350" t="s">
        <v>1129</v>
      </c>
      <c r="AP72" s="349" t="s">
        <v>462</v>
      </c>
      <c r="AQ72" s="349" t="s">
        <v>462</v>
      </c>
      <c r="AR72" s="349" t="s">
        <v>462</v>
      </c>
      <c r="AS72" s="349" t="s">
        <v>462</v>
      </c>
      <c r="AT72" s="349" t="s">
        <v>462</v>
      </c>
      <c r="AU72" s="349" t="s">
        <v>462</v>
      </c>
      <c r="AV72" s="349" t="s">
        <v>462</v>
      </c>
      <c r="AW72" s="349" t="s">
        <v>462</v>
      </c>
    </row>
    <row r="73">
      <c r="A73" s="352">
        <f t="shared" si="32"/>
        <v>0.4166666667</v>
      </c>
      <c r="B73" s="348" t="s">
        <v>462</v>
      </c>
      <c r="C73" s="347">
        <f t="shared" si="28"/>
        <v>0.4236111111</v>
      </c>
      <c r="D73" s="351">
        <v>10.0</v>
      </c>
      <c r="E73" s="354" t="s">
        <v>1154</v>
      </c>
      <c r="F73" s="25"/>
      <c r="G73" s="25"/>
      <c r="H73" s="25"/>
      <c r="I73" s="25"/>
      <c r="J73" s="25"/>
      <c r="K73" s="26"/>
      <c r="M73" s="352">
        <f t="shared" si="33"/>
        <v>0.3368055556</v>
      </c>
      <c r="N73" s="348" t="s">
        <v>462</v>
      </c>
      <c r="O73" s="347">
        <f t="shared" si="29"/>
        <v>0.3576388889</v>
      </c>
      <c r="P73" s="349">
        <v>30.0</v>
      </c>
      <c r="Q73" s="350" t="s">
        <v>1134</v>
      </c>
      <c r="R73" s="349" t="s">
        <v>462</v>
      </c>
      <c r="S73" s="349" t="s">
        <v>462</v>
      </c>
      <c r="T73" s="349" t="s">
        <v>462</v>
      </c>
      <c r="U73" s="349" t="s">
        <v>462</v>
      </c>
      <c r="V73" s="349" t="s">
        <v>462</v>
      </c>
      <c r="W73" s="349" t="s">
        <v>462</v>
      </c>
      <c r="Y73" s="352">
        <f t="shared" si="34"/>
        <v>0.3368055556</v>
      </c>
      <c r="Z73" s="349" t="s">
        <v>462</v>
      </c>
      <c r="AA73" s="347">
        <f t="shared" si="30"/>
        <v>0.3576388889</v>
      </c>
      <c r="AB73" s="349">
        <v>30.0</v>
      </c>
      <c r="AC73" s="350" t="s">
        <v>1155</v>
      </c>
      <c r="AD73" s="349" t="s">
        <v>462</v>
      </c>
      <c r="AE73" s="349" t="s">
        <v>462</v>
      </c>
      <c r="AF73" s="349" t="s">
        <v>462</v>
      </c>
      <c r="AG73" s="349" t="s">
        <v>462</v>
      </c>
      <c r="AH73" s="349" t="s">
        <v>462</v>
      </c>
      <c r="AI73" s="349" t="s">
        <v>462</v>
      </c>
      <c r="AJ73" s="351"/>
      <c r="AK73" s="352">
        <f t="shared" si="35"/>
        <v>0.3368055556</v>
      </c>
      <c r="AL73" s="349" t="s">
        <v>462</v>
      </c>
      <c r="AM73" s="347">
        <f t="shared" si="31"/>
        <v>0.3576388889</v>
      </c>
      <c r="AN73" s="349">
        <v>30.0</v>
      </c>
      <c r="AO73" s="350" t="s">
        <v>1155</v>
      </c>
      <c r="AP73" s="349" t="s">
        <v>462</v>
      </c>
      <c r="AQ73" s="349" t="s">
        <v>462</v>
      </c>
      <c r="AR73" s="349" t="s">
        <v>462</v>
      </c>
      <c r="AS73" s="349" t="s">
        <v>462</v>
      </c>
      <c r="AT73" s="349" t="s">
        <v>462</v>
      </c>
      <c r="AU73" s="349" t="s">
        <v>462</v>
      </c>
      <c r="AV73" s="349" t="s">
        <v>462</v>
      </c>
      <c r="AW73" s="349" t="s">
        <v>462</v>
      </c>
    </row>
    <row r="74">
      <c r="A74" s="352">
        <f t="shared" si="32"/>
        <v>0.4236111111</v>
      </c>
      <c r="B74" s="348" t="s">
        <v>462</v>
      </c>
      <c r="C74" s="347">
        <f t="shared" si="28"/>
        <v>0.4861111111</v>
      </c>
      <c r="D74" s="353">
        <f>5*15+15</f>
        <v>90</v>
      </c>
      <c r="E74" s="349" t="s">
        <v>462</v>
      </c>
      <c r="F74" s="355" t="s">
        <v>1193</v>
      </c>
      <c r="G74" s="25"/>
      <c r="H74" s="25"/>
      <c r="I74" s="25"/>
      <c r="J74" s="26"/>
      <c r="K74" s="349" t="s">
        <v>462</v>
      </c>
      <c r="M74" s="352">
        <f t="shared" si="33"/>
        <v>0.3576388889</v>
      </c>
      <c r="N74" s="348" t="s">
        <v>462</v>
      </c>
      <c r="O74" s="347">
        <f t="shared" si="29"/>
        <v>0.4097222222</v>
      </c>
      <c r="P74" s="349">
        <v>75.0</v>
      </c>
      <c r="Q74" s="350" t="s">
        <v>1157</v>
      </c>
      <c r="R74" s="349" t="s">
        <v>462</v>
      </c>
      <c r="S74" s="349" t="s">
        <v>462</v>
      </c>
      <c r="T74" s="349" t="s">
        <v>462</v>
      </c>
      <c r="U74" s="349" t="s">
        <v>462</v>
      </c>
      <c r="V74" s="349" t="s">
        <v>462</v>
      </c>
      <c r="W74" s="349" t="s">
        <v>462</v>
      </c>
      <c r="Y74" s="352">
        <f t="shared" si="34"/>
        <v>0.3576388889</v>
      </c>
      <c r="Z74" s="349" t="s">
        <v>462</v>
      </c>
      <c r="AA74" s="347">
        <f t="shared" si="30"/>
        <v>0.4097222222</v>
      </c>
      <c r="AB74" s="349">
        <v>75.0</v>
      </c>
      <c r="AC74" s="350" t="s">
        <v>1157</v>
      </c>
      <c r="AD74" s="349" t="s">
        <v>462</v>
      </c>
      <c r="AE74" s="349" t="s">
        <v>462</v>
      </c>
      <c r="AF74" s="349" t="s">
        <v>462</v>
      </c>
      <c r="AG74" s="349" t="s">
        <v>462</v>
      </c>
      <c r="AH74" s="349" t="s">
        <v>462</v>
      </c>
      <c r="AI74" s="349" t="s">
        <v>462</v>
      </c>
      <c r="AJ74" s="351"/>
      <c r="AK74" s="352">
        <f t="shared" si="35"/>
        <v>0.3576388889</v>
      </c>
      <c r="AL74" s="349" t="s">
        <v>462</v>
      </c>
      <c r="AM74" s="347">
        <f t="shared" si="31"/>
        <v>0.3784722222</v>
      </c>
      <c r="AN74" s="349">
        <v>30.0</v>
      </c>
      <c r="AO74" s="350" t="s">
        <v>1158</v>
      </c>
      <c r="AP74" s="349" t="s">
        <v>462</v>
      </c>
      <c r="AQ74" s="349" t="s">
        <v>462</v>
      </c>
      <c r="AR74" s="349" t="s">
        <v>462</v>
      </c>
      <c r="AS74" s="349" t="s">
        <v>462</v>
      </c>
      <c r="AT74" s="349" t="s">
        <v>462</v>
      </c>
      <c r="AU74" s="349" t="s">
        <v>462</v>
      </c>
      <c r="AV74" s="349" t="s">
        <v>462</v>
      </c>
      <c r="AW74" s="349" t="s">
        <v>462</v>
      </c>
    </row>
    <row r="75">
      <c r="A75" s="352">
        <f t="shared" si="32"/>
        <v>0.4861111111</v>
      </c>
      <c r="B75" s="348" t="s">
        <v>462</v>
      </c>
      <c r="C75" s="347">
        <f t="shared" si="28"/>
        <v>0.5590277778</v>
      </c>
      <c r="D75" s="349">
        <v>105.0</v>
      </c>
      <c r="E75" s="354" t="s">
        <v>1159</v>
      </c>
      <c r="F75" s="25"/>
      <c r="G75" s="25"/>
      <c r="H75" s="25"/>
      <c r="I75" s="25"/>
      <c r="J75" s="25"/>
      <c r="K75" s="26"/>
      <c r="M75" s="352">
        <f t="shared" si="33"/>
        <v>0.4097222222</v>
      </c>
      <c r="N75" s="348" t="s">
        <v>462</v>
      </c>
      <c r="O75" s="347">
        <f t="shared" si="29"/>
        <v>0.4166666667</v>
      </c>
      <c r="P75" s="349">
        <v>10.0</v>
      </c>
      <c r="Q75" s="354" t="s">
        <v>1154</v>
      </c>
      <c r="R75" s="25"/>
      <c r="S75" s="25"/>
      <c r="T75" s="25"/>
      <c r="U75" s="25"/>
      <c r="V75" s="25"/>
      <c r="W75" s="26"/>
      <c r="Y75" s="352">
        <f t="shared" si="34"/>
        <v>0.4097222222</v>
      </c>
      <c r="Z75" s="349" t="s">
        <v>462</v>
      </c>
      <c r="AA75" s="347">
        <f t="shared" si="30"/>
        <v>0.4166666667</v>
      </c>
      <c r="AB75" s="349">
        <v>10.0</v>
      </c>
      <c r="AC75" s="354" t="s">
        <v>1154</v>
      </c>
      <c r="AD75" s="25"/>
      <c r="AE75" s="25"/>
      <c r="AF75" s="25"/>
      <c r="AG75" s="25"/>
      <c r="AH75" s="25"/>
      <c r="AI75" s="26"/>
      <c r="AJ75" s="351"/>
      <c r="AK75" s="352">
        <f t="shared" si="35"/>
        <v>0.3784722222</v>
      </c>
      <c r="AL75" s="349" t="s">
        <v>462</v>
      </c>
      <c r="AM75" s="347">
        <f t="shared" si="31"/>
        <v>0.4305555556</v>
      </c>
      <c r="AN75" s="349">
        <v>75.0</v>
      </c>
      <c r="AO75" s="350" t="s">
        <v>1157</v>
      </c>
      <c r="AP75" s="349" t="s">
        <v>462</v>
      </c>
      <c r="AQ75" s="349" t="s">
        <v>462</v>
      </c>
      <c r="AR75" s="349" t="s">
        <v>462</v>
      </c>
      <c r="AS75" s="349" t="s">
        <v>462</v>
      </c>
      <c r="AT75" s="349" t="s">
        <v>462</v>
      </c>
      <c r="AU75" s="349" t="s">
        <v>462</v>
      </c>
      <c r="AV75" s="349" t="s">
        <v>462</v>
      </c>
      <c r="AW75" s="349" t="s">
        <v>462</v>
      </c>
    </row>
    <row r="76">
      <c r="A76" s="352">
        <f t="shared" si="32"/>
        <v>0.5590277778</v>
      </c>
      <c r="B76" s="348" t="s">
        <v>462</v>
      </c>
      <c r="C76" s="347">
        <f t="shared" si="28"/>
        <v>0.6215277778</v>
      </c>
      <c r="D76" s="353">
        <f>5*15+15</f>
        <v>90</v>
      </c>
      <c r="E76" s="349" t="s">
        <v>462</v>
      </c>
      <c r="F76" s="355" t="s">
        <v>1194</v>
      </c>
      <c r="G76" s="25"/>
      <c r="H76" s="25"/>
      <c r="I76" s="25"/>
      <c r="J76" s="26"/>
      <c r="K76" s="349" t="s">
        <v>462</v>
      </c>
      <c r="M76" s="352">
        <f>O74</f>
        <v>0.4097222222</v>
      </c>
      <c r="N76" s="348" t="s">
        <v>462</v>
      </c>
      <c r="O76" s="347">
        <f t="shared" si="29"/>
        <v>0.4826388889</v>
      </c>
      <c r="P76" s="349">
        <f>6*15+15</f>
        <v>105</v>
      </c>
      <c r="Q76" s="349" t="s">
        <v>462</v>
      </c>
      <c r="R76" s="355" t="s">
        <v>1195</v>
      </c>
      <c r="S76" s="25"/>
      <c r="T76" s="25"/>
      <c r="U76" s="25"/>
      <c r="V76" s="26"/>
      <c r="W76" s="349" t="s">
        <v>462</v>
      </c>
      <c r="Y76" s="352">
        <f>AA74</f>
        <v>0.4097222222</v>
      </c>
      <c r="Z76" s="349" t="s">
        <v>462</v>
      </c>
      <c r="AA76" s="347">
        <f t="shared" si="30"/>
        <v>0.4826388889</v>
      </c>
      <c r="AB76" s="349">
        <f>6*15+15</f>
        <v>105</v>
      </c>
      <c r="AC76" s="349" t="s">
        <v>462</v>
      </c>
      <c r="AD76" s="355" t="s">
        <v>1196</v>
      </c>
      <c r="AE76" s="25"/>
      <c r="AF76" s="25"/>
      <c r="AG76" s="25"/>
      <c r="AH76" s="26"/>
      <c r="AI76" s="349" t="s">
        <v>462</v>
      </c>
      <c r="AJ76" s="351"/>
      <c r="AK76" s="352">
        <f t="shared" si="35"/>
        <v>0.4305555556</v>
      </c>
      <c r="AL76" s="349" t="s">
        <v>462</v>
      </c>
      <c r="AM76" s="347">
        <f t="shared" si="31"/>
        <v>0.4375</v>
      </c>
      <c r="AN76" s="349">
        <v>10.0</v>
      </c>
      <c r="AO76" s="354" t="s">
        <v>1154</v>
      </c>
      <c r="AP76" s="25"/>
      <c r="AQ76" s="25"/>
      <c r="AR76" s="25"/>
      <c r="AS76" s="25"/>
      <c r="AT76" s="25"/>
      <c r="AU76" s="25"/>
      <c r="AV76" s="25"/>
      <c r="AW76" s="26"/>
    </row>
    <row r="77">
      <c r="A77" s="352">
        <f t="shared" si="32"/>
        <v>0.6215277778</v>
      </c>
      <c r="B77" s="348" t="s">
        <v>462</v>
      </c>
      <c r="C77" s="347">
        <f t="shared" si="28"/>
        <v>0.6423611111</v>
      </c>
      <c r="D77" s="349">
        <v>30.0</v>
      </c>
      <c r="E77" s="349" t="s">
        <v>462</v>
      </c>
      <c r="F77" s="355" t="s">
        <v>1163</v>
      </c>
      <c r="G77" s="25"/>
      <c r="H77" s="25"/>
      <c r="I77" s="25"/>
      <c r="J77" s="26"/>
      <c r="K77" s="349" t="s">
        <v>462</v>
      </c>
      <c r="M77" s="352">
        <f t="shared" ref="M77:M81" si="36">O76</f>
        <v>0.4826388889</v>
      </c>
      <c r="N77" s="348" t="s">
        <v>462</v>
      </c>
      <c r="O77" s="347">
        <f t="shared" si="29"/>
        <v>0.5555555556</v>
      </c>
      <c r="P77" s="349">
        <v>105.0</v>
      </c>
      <c r="Q77" s="354" t="s">
        <v>1159</v>
      </c>
      <c r="R77" s="25"/>
      <c r="S77" s="25"/>
      <c r="T77" s="25"/>
      <c r="U77" s="25"/>
      <c r="V77" s="25"/>
      <c r="W77" s="26"/>
      <c r="Y77" s="352">
        <f t="shared" ref="Y77:Y81" si="37">AA76</f>
        <v>0.4826388889</v>
      </c>
      <c r="Z77" s="349" t="s">
        <v>462</v>
      </c>
      <c r="AA77" s="347">
        <f t="shared" si="30"/>
        <v>0.5555555556</v>
      </c>
      <c r="AB77" s="349">
        <v>105.0</v>
      </c>
      <c r="AC77" s="354" t="s">
        <v>1159</v>
      </c>
      <c r="AD77" s="25"/>
      <c r="AE77" s="25"/>
      <c r="AF77" s="25"/>
      <c r="AG77" s="25"/>
      <c r="AH77" s="25"/>
      <c r="AI77" s="26"/>
      <c r="AJ77" s="351"/>
      <c r="AK77" s="352">
        <f t="shared" si="35"/>
        <v>0.4375</v>
      </c>
      <c r="AL77" s="349" t="s">
        <v>462</v>
      </c>
      <c r="AM77" s="347">
        <f t="shared" si="31"/>
        <v>0.4895833333</v>
      </c>
      <c r="AN77" s="349">
        <f>4*15+15</f>
        <v>75</v>
      </c>
      <c r="AO77" s="349" t="s">
        <v>462</v>
      </c>
      <c r="AP77" s="355" t="s">
        <v>1197</v>
      </c>
      <c r="AQ77" s="25"/>
      <c r="AR77" s="25"/>
      <c r="AS77" s="25"/>
      <c r="AT77" s="26"/>
      <c r="AU77" s="357" t="s">
        <v>1198</v>
      </c>
      <c r="AV77" s="349" t="s">
        <v>462</v>
      </c>
      <c r="AW77" s="349" t="s">
        <v>462</v>
      </c>
    </row>
    <row r="78">
      <c r="A78" s="352">
        <f t="shared" si="32"/>
        <v>0.6423611111</v>
      </c>
      <c r="B78" s="348" t="s">
        <v>462</v>
      </c>
      <c r="C78" s="347">
        <f t="shared" si="28"/>
        <v>0.6631944444</v>
      </c>
      <c r="D78" s="349">
        <v>30.0</v>
      </c>
      <c r="E78" s="364" t="s">
        <v>1165</v>
      </c>
      <c r="F78" s="349" t="s">
        <v>462</v>
      </c>
      <c r="G78" s="349" t="s">
        <v>462</v>
      </c>
      <c r="H78" s="349" t="s">
        <v>462</v>
      </c>
      <c r="I78" s="349" t="s">
        <v>462</v>
      </c>
      <c r="J78" s="349" t="s">
        <v>462</v>
      </c>
      <c r="K78" s="349" t="s">
        <v>462</v>
      </c>
      <c r="M78" s="352">
        <f t="shared" si="36"/>
        <v>0.5555555556</v>
      </c>
      <c r="N78" s="348" t="s">
        <v>462</v>
      </c>
      <c r="O78" s="347">
        <f t="shared" si="29"/>
        <v>0.6493055556</v>
      </c>
      <c r="P78" s="353">
        <f>8*15+15</f>
        <v>135</v>
      </c>
      <c r="Q78" s="349" t="s">
        <v>462</v>
      </c>
      <c r="R78" s="355" t="s">
        <v>1199</v>
      </c>
      <c r="S78" s="25"/>
      <c r="T78" s="25"/>
      <c r="U78" s="25"/>
      <c r="V78" s="26"/>
      <c r="W78" s="349" t="s">
        <v>462</v>
      </c>
      <c r="Y78" s="352">
        <f t="shared" si="37"/>
        <v>0.5555555556</v>
      </c>
      <c r="Z78" s="349" t="s">
        <v>462</v>
      </c>
      <c r="AA78" s="347">
        <f t="shared" si="30"/>
        <v>0.6493055556</v>
      </c>
      <c r="AB78" s="353">
        <f>8*15+15</f>
        <v>135</v>
      </c>
      <c r="AC78" s="349" t="s">
        <v>462</v>
      </c>
      <c r="AD78" s="355" t="s">
        <v>1200</v>
      </c>
      <c r="AE78" s="25"/>
      <c r="AF78" s="25"/>
      <c r="AG78" s="25"/>
      <c r="AH78" s="26"/>
      <c r="AI78" s="349" t="s">
        <v>462</v>
      </c>
      <c r="AJ78" s="351"/>
      <c r="AK78" s="352">
        <f t="shared" si="35"/>
        <v>0.4895833333</v>
      </c>
      <c r="AL78" s="349" t="s">
        <v>462</v>
      </c>
      <c r="AM78" s="347">
        <f t="shared" si="31"/>
        <v>0.5625</v>
      </c>
      <c r="AN78" s="349">
        <v>105.0</v>
      </c>
      <c r="AO78" s="354" t="s">
        <v>1159</v>
      </c>
      <c r="AP78" s="25"/>
      <c r="AQ78" s="25"/>
      <c r="AR78" s="25"/>
      <c r="AS78" s="25"/>
      <c r="AT78" s="25"/>
      <c r="AU78" s="25"/>
      <c r="AV78" s="25"/>
      <c r="AW78" s="26"/>
    </row>
    <row r="79">
      <c r="A79" s="352">
        <f t="shared" si="32"/>
        <v>0.6631944444</v>
      </c>
      <c r="B79" s="348" t="s">
        <v>462</v>
      </c>
      <c r="C79" s="347">
        <f t="shared" si="28"/>
        <v>0.6840277778</v>
      </c>
      <c r="D79" s="349">
        <v>30.0</v>
      </c>
      <c r="E79" s="350" t="s">
        <v>1168</v>
      </c>
      <c r="F79" s="349" t="s">
        <v>462</v>
      </c>
      <c r="G79" s="349" t="s">
        <v>462</v>
      </c>
      <c r="H79" s="349" t="s">
        <v>462</v>
      </c>
      <c r="I79" s="349" t="s">
        <v>462</v>
      </c>
      <c r="J79" s="349" t="s">
        <v>462</v>
      </c>
      <c r="K79" s="349" t="s">
        <v>462</v>
      </c>
      <c r="M79" s="352">
        <f t="shared" si="36"/>
        <v>0.6493055556</v>
      </c>
      <c r="N79" s="348" t="s">
        <v>462</v>
      </c>
      <c r="O79" s="347">
        <f t="shared" si="29"/>
        <v>0.6805555556</v>
      </c>
      <c r="P79" s="349">
        <v>45.0</v>
      </c>
      <c r="Q79" s="354" t="s">
        <v>1169</v>
      </c>
      <c r="R79" s="25"/>
      <c r="S79" s="25"/>
      <c r="T79" s="25"/>
      <c r="U79" s="25"/>
      <c r="V79" s="25"/>
      <c r="W79" s="26"/>
      <c r="Y79" s="352">
        <f t="shared" si="37"/>
        <v>0.6493055556</v>
      </c>
      <c r="Z79" s="349" t="s">
        <v>462</v>
      </c>
      <c r="AA79" s="347">
        <f t="shared" si="30"/>
        <v>0.6805555556</v>
      </c>
      <c r="AB79" s="349">
        <v>45.0</v>
      </c>
      <c r="AC79" s="354" t="s">
        <v>1169</v>
      </c>
      <c r="AD79" s="25"/>
      <c r="AE79" s="25"/>
      <c r="AF79" s="25"/>
      <c r="AG79" s="25"/>
      <c r="AH79" s="25"/>
      <c r="AI79" s="26"/>
      <c r="AJ79" s="351"/>
      <c r="AK79" s="352">
        <f t="shared" si="35"/>
        <v>0.5625</v>
      </c>
      <c r="AL79" s="349" t="s">
        <v>462</v>
      </c>
      <c r="AM79" s="347">
        <f t="shared" si="31"/>
        <v>0.65625</v>
      </c>
      <c r="AN79" s="353">
        <f>8*15+15</f>
        <v>135</v>
      </c>
      <c r="AO79" s="349" t="s">
        <v>462</v>
      </c>
      <c r="AP79" s="355" t="s">
        <v>1201</v>
      </c>
      <c r="AQ79" s="25"/>
      <c r="AR79" s="25"/>
      <c r="AS79" s="25"/>
      <c r="AT79" s="26"/>
      <c r="AU79" s="357" t="s">
        <v>1202</v>
      </c>
      <c r="AV79" s="365" t="s">
        <v>1172</v>
      </c>
      <c r="AW79" s="349" t="s">
        <v>462</v>
      </c>
    </row>
    <row r="80">
      <c r="A80" s="117"/>
      <c r="B80" s="359"/>
      <c r="C80" s="117"/>
      <c r="D80" s="361"/>
      <c r="E80" s="117"/>
      <c r="F80" s="117"/>
      <c r="G80" s="117"/>
      <c r="H80" s="117"/>
      <c r="I80" s="117"/>
      <c r="J80" s="117"/>
      <c r="K80" s="117"/>
      <c r="M80" s="352">
        <f t="shared" si="36"/>
        <v>0.6805555556</v>
      </c>
      <c r="N80" s="348" t="s">
        <v>462</v>
      </c>
      <c r="O80" s="347">
        <f t="shared" si="29"/>
        <v>0.7013888889</v>
      </c>
      <c r="P80" s="349">
        <v>30.0</v>
      </c>
      <c r="Q80" s="364" t="s">
        <v>1165</v>
      </c>
      <c r="R80" s="349" t="s">
        <v>462</v>
      </c>
      <c r="S80" s="349" t="s">
        <v>462</v>
      </c>
      <c r="T80" s="349" t="s">
        <v>462</v>
      </c>
      <c r="U80" s="349" t="s">
        <v>462</v>
      </c>
      <c r="V80" s="349" t="s">
        <v>462</v>
      </c>
      <c r="W80" s="349" t="s">
        <v>462</v>
      </c>
      <c r="Y80" s="352">
        <f t="shared" si="37"/>
        <v>0.6805555556</v>
      </c>
      <c r="Z80" s="349" t="s">
        <v>462</v>
      </c>
      <c r="AA80" s="347">
        <f t="shared" si="30"/>
        <v>0.7013888889</v>
      </c>
      <c r="AB80" s="349">
        <v>30.0</v>
      </c>
      <c r="AC80" s="364" t="s">
        <v>1165</v>
      </c>
      <c r="AD80" s="349" t="s">
        <v>462</v>
      </c>
      <c r="AE80" s="349" t="s">
        <v>462</v>
      </c>
      <c r="AF80" s="349" t="s">
        <v>462</v>
      </c>
      <c r="AG80" s="349" t="s">
        <v>462</v>
      </c>
      <c r="AH80" s="349" t="s">
        <v>462</v>
      </c>
      <c r="AI80" s="349" t="s">
        <v>462</v>
      </c>
      <c r="AJ80" s="351"/>
      <c r="AK80" s="352">
        <f t="shared" si="35"/>
        <v>0.65625</v>
      </c>
      <c r="AL80" s="349" t="s">
        <v>462</v>
      </c>
      <c r="AM80" s="347">
        <f t="shared" si="31"/>
        <v>0.6875</v>
      </c>
      <c r="AN80" s="349">
        <v>45.0</v>
      </c>
      <c r="AO80" s="354" t="s">
        <v>1169</v>
      </c>
      <c r="AP80" s="25"/>
      <c r="AQ80" s="25"/>
      <c r="AR80" s="25"/>
      <c r="AS80" s="25"/>
      <c r="AT80" s="25"/>
      <c r="AU80" s="25"/>
      <c r="AV80" s="25"/>
      <c r="AW80" s="26"/>
    </row>
    <row r="81">
      <c r="A81" s="336" t="s">
        <v>1173</v>
      </c>
      <c r="B81" s="25"/>
      <c r="C81" s="25"/>
      <c r="D81" s="25"/>
      <c r="E81" s="25"/>
      <c r="F81" s="25"/>
      <c r="G81" s="25"/>
      <c r="H81" s="25"/>
      <c r="I81" s="25"/>
      <c r="J81" s="25"/>
      <c r="K81" s="26"/>
      <c r="M81" s="352">
        <f t="shared" si="36"/>
        <v>0.7013888889</v>
      </c>
      <c r="N81" s="348" t="s">
        <v>462</v>
      </c>
      <c r="O81" s="347">
        <f t="shared" si="29"/>
        <v>0.7222222222</v>
      </c>
      <c r="P81" s="349">
        <v>30.0</v>
      </c>
      <c r="Q81" s="350" t="s">
        <v>1168</v>
      </c>
      <c r="R81" s="349" t="s">
        <v>462</v>
      </c>
      <c r="S81" s="349" t="s">
        <v>462</v>
      </c>
      <c r="T81" s="349" t="s">
        <v>462</v>
      </c>
      <c r="U81" s="349" t="s">
        <v>462</v>
      </c>
      <c r="V81" s="349" t="s">
        <v>462</v>
      </c>
      <c r="W81" s="349" t="s">
        <v>462</v>
      </c>
      <c r="Y81" s="352">
        <f t="shared" si="37"/>
        <v>0.7013888889</v>
      </c>
      <c r="Z81" s="349" t="s">
        <v>462</v>
      </c>
      <c r="AA81" s="347">
        <f t="shared" si="30"/>
        <v>0.7222222222</v>
      </c>
      <c r="AB81" s="349">
        <v>30.0</v>
      </c>
      <c r="AC81" s="350" t="s">
        <v>1168</v>
      </c>
      <c r="AD81" s="349" t="s">
        <v>462</v>
      </c>
      <c r="AE81" s="349" t="s">
        <v>462</v>
      </c>
      <c r="AF81" s="349" t="s">
        <v>462</v>
      </c>
      <c r="AG81" s="349" t="s">
        <v>462</v>
      </c>
      <c r="AH81" s="349" t="s">
        <v>462</v>
      </c>
      <c r="AI81" s="349" t="s">
        <v>462</v>
      </c>
      <c r="AJ81" s="351"/>
      <c r="AK81" s="352">
        <f t="shared" si="35"/>
        <v>0.6875</v>
      </c>
      <c r="AL81" s="349" t="s">
        <v>462</v>
      </c>
      <c r="AM81" s="347">
        <f t="shared" si="31"/>
        <v>0.7083333333</v>
      </c>
      <c r="AN81" s="349">
        <v>30.0</v>
      </c>
      <c r="AO81" s="364" t="s">
        <v>1165</v>
      </c>
      <c r="AP81" s="349" t="s">
        <v>462</v>
      </c>
      <c r="AQ81" s="349" t="s">
        <v>462</v>
      </c>
      <c r="AR81" s="349" t="s">
        <v>462</v>
      </c>
      <c r="AS81" s="349" t="s">
        <v>462</v>
      </c>
      <c r="AT81" s="349" t="s">
        <v>462</v>
      </c>
      <c r="AU81" s="349" t="s">
        <v>462</v>
      </c>
      <c r="AV81" s="349" t="s">
        <v>462</v>
      </c>
      <c r="AW81" s="349" t="s">
        <v>462</v>
      </c>
    </row>
    <row r="82">
      <c r="A82" s="366"/>
      <c r="B82" s="359"/>
      <c r="C82" s="117"/>
      <c r="D82" s="361"/>
      <c r="E82" s="359" t="s">
        <v>1174</v>
      </c>
      <c r="F82" s="117"/>
      <c r="G82" s="117"/>
      <c r="H82" s="117"/>
      <c r="I82" s="117"/>
      <c r="J82" s="117"/>
      <c r="K82" s="367"/>
      <c r="M82" s="117"/>
      <c r="N82" s="359"/>
      <c r="O82" s="117"/>
      <c r="P82" s="361"/>
      <c r="Q82" s="117"/>
      <c r="R82" s="117"/>
      <c r="S82" s="117"/>
      <c r="T82" s="117"/>
      <c r="U82" s="117"/>
      <c r="V82" s="117"/>
      <c r="W82" s="117"/>
      <c r="Y82" s="117"/>
      <c r="Z82" s="351"/>
      <c r="AA82" s="117"/>
      <c r="AB82" s="361"/>
      <c r="AC82" s="117"/>
      <c r="AD82" s="117"/>
      <c r="AE82" s="117"/>
      <c r="AF82" s="117"/>
      <c r="AG82" s="117"/>
      <c r="AH82" s="117"/>
      <c r="AI82" s="117"/>
      <c r="AJ82" s="117"/>
      <c r="AK82" s="352">
        <f t="shared" si="35"/>
        <v>0.7083333333</v>
      </c>
      <c r="AL82" s="349" t="s">
        <v>462</v>
      </c>
      <c r="AM82" s="347">
        <f t="shared" si="31"/>
        <v>0.7291666667</v>
      </c>
      <c r="AN82" s="349">
        <v>30.0</v>
      </c>
      <c r="AO82" s="350" t="s">
        <v>1168</v>
      </c>
      <c r="AP82" s="349" t="s">
        <v>462</v>
      </c>
      <c r="AQ82" s="349" t="s">
        <v>462</v>
      </c>
      <c r="AR82" s="349" t="s">
        <v>462</v>
      </c>
      <c r="AS82" s="349" t="s">
        <v>462</v>
      </c>
      <c r="AT82" s="349" t="s">
        <v>462</v>
      </c>
      <c r="AU82" s="349" t="s">
        <v>462</v>
      </c>
      <c r="AV82" s="349" t="s">
        <v>462</v>
      </c>
      <c r="AW82" s="349" t="s">
        <v>462</v>
      </c>
    </row>
    <row r="83">
      <c r="A83" s="368"/>
      <c r="B83" s="369"/>
      <c r="C83" s="370"/>
      <c r="D83" s="371"/>
      <c r="E83" s="369" t="s">
        <v>1175</v>
      </c>
      <c r="F83" s="370"/>
      <c r="G83" s="370"/>
      <c r="H83" s="370"/>
      <c r="I83" s="370"/>
      <c r="J83" s="370"/>
      <c r="K83" s="372"/>
      <c r="M83" s="336" t="s">
        <v>1173</v>
      </c>
      <c r="N83" s="25"/>
      <c r="O83" s="25"/>
      <c r="P83" s="25"/>
      <c r="Q83" s="25"/>
      <c r="R83" s="25"/>
      <c r="S83" s="25"/>
      <c r="T83" s="25"/>
      <c r="U83" s="25"/>
      <c r="V83" s="25"/>
      <c r="W83" s="26"/>
      <c r="Y83" s="336" t="s">
        <v>1173</v>
      </c>
      <c r="Z83" s="25"/>
      <c r="AA83" s="25"/>
      <c r="AB83" s="25"/>
      <c r="AC83" s="25"/>
      <c r="AD83" s="25"/>
      <c r="AE83" s="25"/>
      <c r="AF83" s="25"/>
      <c r="AG83" s="25"/>
      <c r="AH83" s="25"/>
      <c r="AI83" s="26"/>
      <c r="AJ83" s="337"/>
      <c r="AK83" s="117"/>
      <c r="AL83" s="351"/>
      <c r="AM83" s="117"/>
      <c r="AN83" s="361"/>
      <c r="AO83" s="117"/>
      <c r="AP83" s="117"/>
      <c r="AQ83" s="117"/>
      <c r="AR83" s="117"/>
      <c r="AS83" s="117"/>
      <c r="AT83" s="117"/>
      <c r="AU83" s="117"/>
      <c r="AV83" s="117"/>
      <c r="AW83" s="117"/>
    </row>
    <row r="84">
      <c r="D84" s="335"/>
      <c r="M84" s="366"/>
      <c r="N84" s="359"/>
      <c r="O84" s="117"/>
      <c r="P84" s="361"/>
      <c r="Q84" s="359" t="s">
        <v>1174</v>
      </c>
      <c r="R84" s="117"/>
      <c r="S84" s="117"/>
      <c r="T84" s="117"/>
      <c r="U84" s="117"/>
      <c r="V84" s="117"/>
      <c r="W84" s="367"/>
      <c r="Y84" s="366"/>
      <c r="Z84" s="351"/>
      <c r="AA84" s="117"/>
      <c r="AB84" s="361"/>
      <c r="AC84" s="359" t="s">
        <v>1174</v>
      </c>
      <c r="AD84" s="117"/>
      <c r="AE84" s="117"/>
      <c r="AF84" s="117"/>
      <c r="AG84" s="117"/>
      <c r="AH84" s="117"/>
      <c r="AI84" s="367"/>
      <c r="AJ84" s="117"/>
      <c r="AK84" s="336" t="s">
        <v>1173</v>
      </c>
      <c r="AL84" s="25"/>
      <c r="AM84" s="25"/>
      <c r="AN84" s="25"/>
      <c r="AO84" s="25"/>
      <c r="AP84" s="25"/>
      <c r="AQ84" s="25"/>
      <c r="AR84" s="25"/>
      <c r="AS84" s="25"/>
      <c r="AT84" s="25"/>
      <c r="AU84" s="25"/>
      <c r="AV84" s="25"/>
      <c r="AW84" s="26"/>
    </row>
    <row r="85">
      <c r="D85" s="335"/>
      <c r="M85" s="368"/>
      <c r="N85" s="369"/>
      <c r="O85" s="370"/>
      <c r="P85" s="371"/>
      <c r="Q85" s="369" t="s">
        <v>1175</v>
      </c>
      <c r="R85" s="370"/>
      <c r="S85" s="370"/>
      <c r="T85" s="370"/>
      <c r="U85" s="370"/>
      <c r="V85" s="370"/>
      <c r="W85" s="372"/>
      <c r="Y85" s="368"/>
      <c r="Z85" s="373"/>
      <c r="AA85" s="370"/>
      <c r="AB85" s="371"/>
      <c r="AC85" s="369" t="s">
        <v>1175</v>
      </c>
      <c r="AD85" s="370"/>
      <c r="AE85" s="370"/>
      <c r="AF85" s="370"/>
      <c r="AG85" s="370"/>
      <c r="AH85" s="370"/>
      <c r="AI85" s="372"/>
      <c r="AJ85" s="117"/>
      <c r="AK85" s="366"/>
      <c r="AL85" s="351"/>
      <c r="AM85" s="117"/>
      <c r="AN85" s="361"/>
      <c r="AO85" s="359" t="s">
        <v>1174</v>
      </c>
      <c r="AP85" s="117"/>
      <c r="AQ85" s="117"/>
      <c r="AR85" s="117"/>
      <c r="AS85" s="117"/>
      <c r="AT85" s="117"/>
      <c r="AU85" s="117"/>
      <c r="AV85" s="374"/>
      <c r="AW85" s="375"/>
    </row>
    <row r="86">
      <c r="D86" s="335"/>
      <c r="P86" s="335"/>
      <c r="Z86" s="335"/>
      <c r="AK86" s="368"/>
      <c r="AL86" s="373"/>
      <c r="AM86" s="370"/>
      <c r="AN86" s="371"/>
      <c r="AO86" s="369" t="s">
        <v>1175</v>
      </c>
      <c r="AP86" s="370"/>
      <c r="AQ86" s="370"/>
      <c r="AR86" s="370"/>
      <c r="AS86" s="370"/>
      <c r="AT86" s="370"/>
      <c r="AU86" s="370"/>
      <c r="AV86" s="370"/>
      <c r="AW86" s="372"/>
    </row>
    <row r="87">
      <c r="D87" s="335"/>
      <c r="P87" s="335"/>
      <c r="Z87" s="335"/>
    </row>
    <row r="88">
      <c r="D88" s="335"/>
      <c r="P88" s="335"/>
      <c r="Z88" s="335"/>
    </row>
    <row r="89">
      <c r="D89" s="335"/>
      <c r="P89" s="335"/>
      <c r="Z89" s="335"/>
    </row>
    <row r="90">
      <c r="D90" s="335"/>
      <c r="P90" s="335"/>
      <c r="Z90" s="335"/>
    </row>
    <row r="91">
      <c r="D91" s="335"/>
      <c r="P91" s="335"/>
      <c r="Z91" s="335"/>
    </row>
    <row r="92">
      <c r="D92" s="335"/>
      <c r="P92" s="335"/>
      <c r="Z92" s="335"/>
    </row>
    <row r="93">
      <c r="D93" s="335"/>
      <c r="P93" s="335"/>
      <c r="Z93" s="335"/>
    </row>
    <row r="94">
      <c r="D94" s="335"/>
      <c r="P94" s="335"/>
      <c r="Z94" s="335"/>
    </row>
    <row r="95">
      <c r="D95" s="335"/>
      <c r="P95" s="335"/>
      <c r="Z95" s="335"/>
    </row>
    <row r="96">
      <c r="D96" s="335"/>
      <c r="P96" s="335"/>
      <c r="Z96" s="335"/>
    </row>
    <row r="97">
      <c r="D97" s="335"/>
      <c r="P97" s="335"/>
      <c r="Z97" s="335"/>
    </row>
    <row r="98">
      <c r="D98" s="335"/>
      <c r="P98" s="335"/>
      <c r="Z98" s="335"/>
    </row>
    <row r="99">
      <c r="D99" s="335"/>
      <c r="P99" s="335"/>
      <c r="Z99" s="335"/>
    </row>
    <row r="100">
      <c r="D100" s="335"/>
      <c r="P100" s="335"/>
      <c r="Z100" s="335"/>
    </row>
    <row r="101">
      <c r="D101" s="335"/>
      <c r="P101" s="335"/>
      <c r="Z101" s="335"/>
    </row>
    <row r="102">
      <c r="D102" s="335"/>
      <c r="P102" s="335"/>
      <c r="Z102" s="335"/>
    </row>
    <row r="103">
      <c r="D103" s="335"/>
      <c r="P103" s="335"/>
      <c r="Z103" s="335"/>
    </row>
    <row r="104">
      <c r="D104" s="335"/>
      <c r="P104" s="335"/>
      <c r="Z104" s="335"/>
    </row>
    <row r="105">
      <c r="D105" s="335"/>
      <c r="P105" s="335"/>
      <c r="Z105" s="335"/>
    </row>
    <row r="106">
      <c r="D106" s="335"/>
      <c r="P106" s="335"/>
      <c r="Z106" s="335"/>
    </row>
    <row r="107">
      <c r="D107" s="335"/>
      <c r="P107" s="335"/>
      <c r="Z107" s="335"/>
    </row>
    <row r="108">
      <c r="D108" s="335"/>
      <c r="P108" s="335"/>
      <c r="Z108" s="335"/>
    </row>
    <row r="109">
      <c r="D109" s="335"/>
      <c r="P109" s="335"/>
      <c r="Z109" s="335"/>
    </row>
    <row r="110">
      <c r="D110" s="335"/>
      <c r="P110" s="335"/>
      <c r="Z110" s="335"/>
    </row>
    <row r="111">
      <c r="D111" s="335"/>
      <c r="P111" s="335"/>
      <c r="Z111" s="335"/>
    </row>
    <row r="112">
      <c r="D112" s="335"/>
      <c r="P112" s="335"/>
      <c r="Z112" s="335"/>
    </row>
    <row r="113">
      <c r="D113" s="335"/>
      <c r="P113" s="335"/>
      <c r="Z113" s="335"/>
    </row>
    <row r="114">
      <c r="D114" s="335"/>
      <c r="P114" s="335"/>
      <c r="Z114" s="335"/>
    </row>
    <row r="115">
      <c r="D115" s="335"/>
      <c r="P115" s="335"/>
      <c r="Z115" s="335"/>
    </row>
    <row r="116">
      <c r="D116" s="335"/>
      <c r="P116" s="335"/>
      <c r="Z116" s="335"/>
    </row>
    <row r="117">
      <c r="D117" s="335"/>
      <c r="P117" s="335"/>
      <c r="Z117" s="335"/>
    </row>
    <row r="118">
      <c r="D118" s="335"/>
      <c r="P118" s="335"/>
      <c r="Z118" s="335"/>
    </row>
    <row r="119">
      <c r="D119" s="335"/>
      <c r="P119" s="335"/>
      <c r="Z119" s="335"/>
    </row>
    <row r="120">
      <c r="D120" s="335"/>
      <c r="P120" s="335"/>
      <c r="Z120" s="335"/>
    </row>
    <row r="121">
      <c r="D121" s="335"/>
      <c r="P121" s="335"/>
      <c r="Z121" s="335"/>
    </row>
    <row r="122">
      <c r="D122" s="335"/>
      <c r="P122" s="335"/>
      <c r="Z122" s="335"/>
    </row>
    <row r="123">
      <c r="D123" s="335"/>
      <c r="P123" s="335"/>
      <c r="Z123" s="335"/>
    </row>
    <row r="124">
      <c r="D124" s="335"/>
      <c r="P124" s="335"/>
      <c r="Z124" s="335"/>
    </row>
    <row r="125">
      <c r="D125" s="335"/>
      <c r="P125" s="335"/>
      <c r="Z125" s="335"/>
    </row>
    <row r="126">
      <c r="D126" s="335"/>
      <c r="P126" s="335"/>
      <c r="Z126" s="335"/>
    </row>
    <row r="127">
      <c r="D127" s="335"/>
      <c r="P127" s="335"/>
      <c r="Z127" s="335"/>
    </row>
    <row r="128">
      <c r="D128" s="335"/>
      <c r="P128" s="335"/>
      <c r="Z128" s="335"/>
    </row>
    <row r="129">
      <c r="D129" s="335"/>
      <c r="P129" s="335"/>
      <c r="Z129" s="335"/>
    </row>
    <row r="130">
      <c r="D130" s="335"/>
      <c r="P130" s="335"/>
      <c r="Z130" s="335"/>
    </row>
    <row r="131">
      <c r="D131" s="335"/>
      <c r="P131" s="335"/>
      <c r="Z131" s="335"/>
    </row>
    <row r="132">
      <c r="D132" s="335"/>
      <c r="P132" s="335"/>
      <c r="Z132" s="335"/>
    </row>
    <row r="133">
      <c r="D133" s="335"/>
      <c r="P133" s="335"/>
      <c r="Z133" s="335"/>
    </row>
    <row r="134">
      <c r="D134" s="335"/>
      <c r="P134" s="335"/>
      <c r="Z134" s="335"/>
    </row>
    <row r="135">
      <c r="D135" s="335"/>
      <c r="P135" s="335"/>
      <c r="Z135" s="335"/>
    </row>
    <row r="136">
      <c r="D136" s="335"/>
      <c r="P136" s="335"/>
      <c r="Z136" s="335"/>
    </row>
    <row r="137">
      <c r="D137" s="335"/>
      <c r="P137" s="335"/>
      <c r="Z137" s="335"/>
    </row>
    <row r="138">
      <c r="D138" s="335"/>
      <c r="P138" s="335"/>
      <c r="Z138" s="335"/>
    </row>
    <row r="139">
      <c r="D139" s="335"/>
      <c r="P139" s="335"/>
      <c r="Z139" s="335"/>
    </row>
    <row r="140">
      <c r="D140" s="335"/>
      <c r="P140" s="335"/>
      <c r="Z140" s="335"/>
    </row>
    <row r="141">
      <c r="D141" s="335"/>
      <c r="P141" s="335"/>
      <c r="Z141" s="335"/>
    </row>
    <row r="142">
      <c r="D142" s="335"/>
      <c r="P142" s="335"/>
      <c r="Z142" s="335"/>
    </row>
    <row r="143">
      <c r="D143" s="335"/>
      <c r="P143" s="335"/>
      <c r="Z143" s="335"/>
    </row>
    <row r="144">
      <c r="D144" s="335"/>
      <c r="P144" s="335"/>
      <c r="Z144" s="335"/>
    </row>
    <row r="145">
      <c r="D145" s="335"/>
      <c r="P145" s="335"/>
      <c r="Z145" s="335"/>
    </row>
    <row r="146">
      <c r="D146" s="335"/>
      <c r="P146" s="335"/>
      <c r="Z146" s="335"/>
    </row>
    <row r="147">
      <c r="D147" s="335"/>
      <c r="P147" s="335"/>
      <c r="Z147" s="335"/>
    </row>
    <row r="148">
      <c r="D148" s="335"/>
      <c r="P148" s="335"/>
      <c r="Z148" s="335"/>
    </row>
    <row r="149">
      <c r="D149" s="335"/>
      <c r="P149" s="335"/>
      <c r="Z149" s="335"/>
    </row>
    <row r="150">
      <c r="D150" s="335"/>
      <c r="P150" s="335"/>
      <c r="Z150" s="335"/>
    </row>
    <row r="151">
      <c r="D151" s="335"/>
      <c r="P151" s="335"/>
      <c r="Z151" s="335"/>
    </row>
    <row r="152">
      <c r="D152" s="335"/>
      <c r="P152" s="335"/>
      <c r="Z152" s="335"/>
    </row>
    <row r="153">
      <c r="D153" s="335"/>
      <c r="P153" s="335"/>
      <c r="Z153" s="335"/>
    </row>
    <row r="154">
      <c r="D154" s="335"/>
      <c r="P154" s="335"/>
      <c r="Z154" s="335"/>
    </row>
    <row r="155">
      <c r="D155" s="335"/>
      <c r="P155" s="335"/>
      <c r="Z155" s="335"/>
    </row>
    <row r="156">
      <c r="D156" s="335"/>
      <c r="P156" s="335"/>
      <c r="Z156" s="335"/>
    </row>
    <row r="157">
      <c r="D157" s="335"/>
      <c r="P157" s="335"/>
      <c r="Z157" s="335"/>
    </row>
    <row r="158">
      <c r="D158" s="335"/>
      <c r="P158" s="335"/>
      <c r="Z158" s="335"/>
    </row>
    <row r="159">
      <c r="D159" s="335"/>
      <c r="P159" s="335"/>
      <c r="Z159" s="335"/>
    </row>
    <row r="160">
      <c r="D160" s="335"/>
      <c r="P160" s="335"/>
      <c r="Z160" s="335"/>
    </row>
    <row r="161">
      <c r="D161" s="335"/>
      <c r="P161" s="335"/>
      <c r="Z161" s="335"/>
    </row>
    <row r="162">
      <c r="D162" s="335"/>
      <c r="P162" s="335"/>
      <c r="Z162" s="335"/>
    </row>
    <row r="163">
      <c r="D163" s="335"/>
      <c r="P163" s="335"/>
      <c r="Z163" s="335"/>
    </row>
    <row r="164">
      <c r="D164" s="335"/>
      <c r="P164" s="335"/>
      <c r="Z164" s="335"/>
    </row>
    <row r="165">
      <c r="D165" s="335"/>
      <c r="P165" s="335"/>
      <c r="Z165" s="335"/>
    </row>
    <row r="166">
      <c r="D166" s="335"/>
      <c r="P166" s="335"/>
      <c r="Z166" s="335"/>
    </row>
    <row r="167">
      <c r="D167" s="335"/>
      <c r="P167" s="335"/>
      <c r="Z167" s="335"/>
    </row>
    <row r="168">
      <c r="D168" s="335"/>
      <c r="P168" s="335"/>
      <c r="Z168" s="335"/>
    </row>
    <row r="169">
      <c r="D169" s="335"/>
      <c r="P169" s="335"/>
      <c r="Z169" s="335"/>
    </row>
    <row r="170">
      <c r="D170" s="335"/>
      <c r="P170" s="335"/>
      <c r="Z170" s="335"/>
    </row>
    <row r="171">
      <c r="D171" s="335"/>
      <c r="P171" s="335"/>
      <c r="Z171" s="335"/>
    </row>
    <row r="172">
      <c r="D172" s="335"/>
      <c r="P172" s="335"/>
      <c r="Z172" s="335"/>
    </row>
    <row r="173">
      <c r="D173" s="335"/>
      <c r="P173" s="335"/>
      <c r="Z173" s="335"/>
    </row>
    <row r="174">
      <c r="D174" s="335"/>
      <c r="P174" s="335"/>
      <c r="Z174" s="335"/>
    </row>
    <row r="175">
      <c r="D175" s="335"/>
      <c r="P175" s="335"/>
      <c r="Z175" s="335"/>
    </row>
    <row r="176">
      <c r="D176" s="335"/>
      <c r="P176" s="335"/>
      <c r="Z176" s="335"/>
    </row>
    <row r="177">
      <c r="D177" s="335"/>
      <c r="P177" s="335"/>
      <c r="Z177" s="335"/>
    </row>
    <row r="178">
      <c r="D178" s="335"/>
      <c r="P178" s="335"/>
      <c r="Z178" s="335"/>
    </row>
    <row r="179">
      <c r="D179" s="335"/>
      <c r="P179" s="335"/>
      <c r="Z179" s="335"/>
    </row>
    <row r="180">
      <c r="D180" s="335"/>
      <c r="P180" s="335"/>
      <c r="Z180" s="335"/>
    </row>
    <row r="181">
      <c r="D181" s="335"/>
      <c r="P181" s="335"/>
      <c r="Z181" s="335"/>
    </row>
    <row r="182">
      <c r="D182" s="335"/>
      <c r="P182" s="335"/>
      <c r="Z182" s="335"/>
    </row>
    <row r="183">
      <c r="D183" s="335"/>
      <c r="P183" s="335"/>
      <c r="Z183" s="335"/>
    </row>
    <row r="184">
      <c r="D184" s="335"/>
      <c r="P184" s="335"/>
      <c r="Z184" s="335"/>
    </row>
    <row r="185">
      <c r="D185" s="335"/>
      <c r="P185" s="335"/>
      <c r="Z185" s="335"/>
    </row>
    <row r="186">
      <c r="D186" s="335"/>
      <c r="P186" s="335"/>
      <c r="Z186" s="335"/>
    </row>
    <row r="187">
      <c r="D187" s="335"/>
      <c r="P187" s="335"/>
      <c r="Z187" s="335"/>
    </row>
    <row r="188">
      <c r="D188" s="335"/>
      <c r="P188" s="335"/>
      <c r="Z188" s="335"/>
    </row>
    <row r="189">
      <c r="D189" s="335"/>
      <c r="P189" s="335"/>
      <c r="Z189" s="335"/>
    </row>
    <row r="190">
      <c r="D190" s="335"/>
      <c r="P190" s="335"/>
      <c r="Z190" s="335"/>
    </row>
    <row r="191">
      <c r="D191" s="335"/>
      <c r="P191" s="335"/>
      <c r="Z191" s="335"/>
    </row>
    <row r="192">
      <c r="D192" s="335"/>
      <c r="P192" s="335"/>
      <c r="Z192" s="335"/>
    </row>
    <row r="193">
      <c r="D193" s="335"/>
      <c r="P193" s="335"/>
      <c r="Z193" s="335"/>
    </row>
    <row r="194">
      <c r="D194" s="335"/>
      <c r="P194" s="335"/>
      <c r="Z194" s="335"/>
    </row>
    <row r="195">
      <c r="D195" s="335"/>
      <c r="P195" s="335"/>
      <c r="Z195" s="335"/>
    </row>
    <row r="196">
      <c r="D196" s="335"/>
      <c r="P196" s="335"/>
      <c r="Z196" s="335"/>
    </row>
    <row r="197">
      <c r="D197" s="335"/>
      <c r="P197" s="335"/>
      <c r="Z197" s="335"/>
    </row>
    <row r="198">
      <c r="D198" s="335"/>
      <c r="P198" s="335"/>
      <c r="Z198" s="335"/>
    </row>
    <row r="199">
      <c r="D199" s="335"/>
      <c r="P199" s="335"/>
      <c r="Z199" s="335"/>
    </row>
    <row r="200">
      <c r="D200" s="335"/>
      <c r="P200" s="335"/>
      <c r="Z200" s="335"/>
    </row>
    <row r="201">
      <c r="D201" s="335"/>
      <c r="P201" s="335"/>
      <c r="Z201" s="335"/>
    </row>
    <row r="202">
      <c r="D202" s="335"/>
      <c r="P202" s="335"/>
      <c r="Z202" s="335"/>
    </row>
    <row r="203">
      <c r="D203" s="335"/>
      <c r="P203" s="335"/>
      <c r="Z203" s="335"/>
    </row>
    <row r="204">
      <c r="D204" s="335"/>
      <c r="P204" s="335"/>
      <c r="Z204" s="335"/>
    </row>
    <row r="205">
      <c r="D205" s="335"/>
      <c r="P205" s="335"/>
      <c r="Z205" s="335"/>
    </row>
    <row r="206">
      <c r="D206" s="335"/>
      <c r="P206" s="335"/>
      <c r="Z206" s="335"/>
    </row>
    <row r="207">
      <c r="D207" s="335"/>
      <c r="P207" s="335"/>
      <c r="Z207" s="335"/>
    </row>
    <row r="208">
      <c r="D208" s="335"/>
      <c r="P208" s="335"/>
      <c r="Z208" s="335"/>
    </row>
    <row r="209">
      <c r="D209" s="335"/>
      <c r="P209" s="335"/>
      <c r="Z209" s="335"/>
    </row>
    <row r="210">
      <c r="D210" s="335"/>
      <c r="P210" s="335"/>
      <c r="Z210" s="335"/>
    </row>
    <row r="211">
      <c r="D211" s="335"/>
      <c r="P211" s="335"/>
      <c r="Z211" s="335"/>
    </row>
    <row r="212">
      <c r="D212" s="335"/>
      <c r="P212" s="335"/>
      <c r="Z212" s="335"/>
    </row>
    <row r="213">
      <c r="D213" s="335"/>
      <c r="P213" s="335"/>
      <c r="Z213" s="335"/>
    </row>
    <row r="214">
      <c r="D214" s="335"/>
      <c r="P214" s="335"/>
      <c r="Z214" s="335"/>
    </row>
    <row r="215">
      <c r="D215" s="335"/>
      <c r="P215" s="335"/>
      <c r="Z215" s="335"/>
    </row>
    <row r="216">
      <c r="D216" s="335"/>
      <c r="P216" s="335"/>
      <c r="Z216" s="335"/>
    </row>
    <row r="217">
      <c r="D217" s="335"/>
      <c r="P217" s="335"/>
      <c r="Z217" s="335"/>
    </row>
    <row r="218">
      <c r="D218" s="335"/>
      <c r="P218" s="335"/>
      <c r="Z218" s="335"/>
    </row>
    <row r="219">
      <c r="D219" s="335"/>
      <c r="P219" s="335"/>
      <c r="Z219" s="335"/>
    </row>
    <row r="220">
      <c r="D220" s="335"/>
      <c r="P220" s="335"/>
      <c r="Z220" s="335"/>
    </row>
    <row r="221">
      <c r="D221" s="335"/>
      <c r="P221" s="335"/>
      <c r="Z221" s="335"/>
    </row>
    <row r="222">
      <c r="D222" s="335"/>
      <c r="P222" s="335"/>
      <c r="Z222" s="335"/>
    </row>
    <row r="223">
      <c r="D223" s="335"/>
      <c r="P223" s="335"/>
      <c r="Z223" s="335"/>
    </row>
    <row r="224">
      <c r="D224" s="335"/>
      <c r="P224" s="335"/>
      <c r="Z224" s="335"/>
    </row>
    <row r="225">
      <c r="D225" s="335"/>
      <c r="P225" s="335"/>
      <c r="Z225" s="335"/>
    </row>
    <row r="226">
      <c r="D226" s="335"/>
      <c r="P226" s="335"/>
      <c r="Z226" s="335"/>
    </row>
    <row r="227">
      <c r="D227" s="335"/>
      <c r="P227" s="335"/>
      <c r="Z227" s="335"/>
    </row>
    <row r="228">
      <c r="D228" s="335"/>
      <c r="P228" s="335"/>
      <c r="Z228" s="335"/>
    </row>
    <row r="229">
      <c r="D229" s="335"/>
      <c r="P229" s="335"/>
      <c r="Z229" s="335"/>
    </row>
    <row r="230">
      <c r="D230" s="335"/>
      <c r="P230" s="335"/>
      <c r="Z230" s="335"/>
    </row>
    <row r="231">
      <c r="D231" s="335"/>
      <c r="P231" s="335"/>
      <c r="Z231" s="335"/>
    </row>
    <row r="232">
      <c r="D232" s="335"/>
      <c r="P232" s="335"/>
      <c r="Z232" s="335"/>
    </row>
    <row r="233">
      <c r="D233" s="335"/>
      <c r="P233" s="335"/>
      <c r="Z233" s="335"/>
    </row>
    <row r="234">
      <c r="D234" s="335"/>
      <c r="P234" s="335"/>
      <c r="Z234" s="335"/>
    </row>
    <row r="235">
      <c r="D235" s="335"/>
      <c r="P235" s="335"/>
      <c r="Z235" s="335"/>
    </row>
    <row r="236">
      <c r="D236" s="335"/>
      <c r="P236" s="335"/>
      <c r="Z236" s="335"/>
    </row>
    <row r="237">
      <c r="D237" s="335"/>
      <c r="P237" s="335"/>
      <c r="Z237" s="335"/>
    </row>
    <row r="238">
      <c r="D238" s="335"/>
      <c r="P238" s="335"/>
      <c r="Z238" s="335"/>
    </row>
    <row r="239">
      <c r="D239" s="335"/>
      <c r="P239" s="335"/>
      <c r="Z239" s="335"/>
    </row>
    <row r="240">
      <c r="D240" s="335"/>
      <c r="P240" s="335"/>
      <c r="Z240" s="335"/>
    </row>
    <row r="241">
      <c r="D241" s="335"/>
      <c r="P241" s="335"/>
      <c r="Z241" s="335"/>
    </row>
    <row r="242">
      <c r="D242" s="335"/>
      <c r="P242" s="335"/>
      <c r="Z242" s="335"/>
    </row>
    <row r="243">
      <c r="D243" s="335"/>
      <c r="P243" s="335"/>
      <c r="Z243" s="335"/>
    </row>
    <row r="244">
      <c r="D244" s="335"/>
      <c r="P244" s="335"/>
      <c r="Z244" s="335"/>
    </row>
    <row r="245">
      <c r="D245" s="335"/>
      <c r="P245" s="335"/>
      <c r="Z245" s="335"/>
    </row>
    <row r="246">
      <c r="D246" s="335"/>
      <c r="P246" s="335"/>
      <c r="Z246" s="335"/>
    </row>
    <row r="247">
      <c r="D247" s="335"/>
      <c r="P247" s="335"/>
      <c r="Z247" s="335"/>
    </row>
    <row r="248">
      <c r="D248" s="335"/>
      <c r="P248" s="335"/>
      <c r="Z248" s="335"/>
    </row>
    <row r="249">
      <c r="D249" s="335"/>
      <c r="P249" s="335"/>
      <c r="Z249" s="335"/>
    </row>
    <row r="250">
      <c r="D250" s="335"/>
      <c r="P250" s="335"/>
      <c r="Z250" s="335"/>
    </row>
    <row r="251">
      <c r="D251" s="335"/>
      <c r="P251" s="335"/>
      <c r="Z251" s="335"/>
    </row>
    <row r="252">
      <c r="D252" s="335"/>
      <c r="P252" s="335"/>
      <c r="Z252" s="335"/>
    </row>
    <row r="253">
      <c r="D253" s="335"/>
      <c r="P253" s="335"/>
      <c r="Z253" s="335"/>
    </row>
    <row r="254">
      <c r="D254" s="335"/>
      <c r="P254" s="335"/>
      <c r="Z254" s="335"/>
    </row>
    <row r="255">
      <c r="D255" s="335"/>
      <c r="P255" s="335"/>
      <c r="Z255" s="335"/>
    </row>
    <row r="256">
      <c r="D256" s="335"/>
      <c r="P256" s="335"/>
      <c r="Z256" s="335"/>
    </row>
    <row r="257">
      <c r="D257" s="335"/>
      <c r="P257" s="335"/>
      <c r="Z257" s="335"/>
    </row>
    <row r="258">
      <c r="D258" s="335"/>
      <c r="P258" s="335"/>
      <c r="Z258" s="335"/>
    </row>
    <row r="259">
      <c r="D259" s="335"/>
      <c r="P259" s="335"/>
      <c r="Z259" s="335"/>
    </row>
    <row r="260">
      <c r="D260" s="335"/>
      <c r="P260" s="335"/>
      <c r="Z260" s="335"/>
    </row>
    <row r="261">
      <c r="D261" s="335"/>
      <c r="P261" s="335"/>
      <c r="Z261" s="335"/>
    </row>
    <row r="262">
      <c r="D262" s="335"/>
      <c r="P262" s="335"/>
      <c r="Z262" s="335"/>
    </row>
    <row r="263">
      <c r="D263" s="335"/>
      <c r="P263" s="335"/>
      <c r="Z263" s="335"/>
    </row>
    <row r="264">
      <c r="D264" s="335"/>
      <c r="P264" s="335"/>
      <c r="Z264" s="335"/>
    </row>
    <row r="265">
      <c r="D265" s="335"/>
      <c r="P265" s="335"/>
      <c r="Z265" s="335"/>
    </row>
    <row r="266">
      <c r="D266" s="335"/>
      <c r="P266" s="335"/>
      <c r="Z266" s="335"/>
    </row>
    <row r="267">
      <c r="D267" s="335"/>
      <c r="P267" s="335"/>
      <c r="Z267" s="335"/>
    </row>
    <row r="268">
      <c r="D268" s="335"/>
      <c r="P268" s="335"/>
      <c r="Z268" s="335"/>
    </row>
    <row r="269">
      <c r="D269" s="335"/>
      <c r="P269" s="335"/>
      <c r="Z269" s="335"/>
    </row>
    <row r="270">
      <c r="D270" s="335"/>
      <c r="P270" s="335"/>
      <c r="Z270" s="335"/>
    </row>
    <row r="271">
      <c r="D271" s="335"/>
      <c r="P271" s="335"/>
      <c r="Z271" s="335"/>
    </row>
    <row r="272">
      <c r="D272" s="335"/>
      <c r="P272" s="335"/>
      <c r="Z272" s="335"/>
    </row>
    <row r="273">
      <c r="D273" s="335"/>
      <c r="P273" s="335"/>
      <c r="Z273" s="335"/>
    </row>
    <row r="274">
      <c r="D274" s="335"/>
      <c r="P274" s="335"/>
      <c r="Z274" s="335"/>
    </row>
    <row r="275">
      <c r="D275" s="335"/>
      <c r="P275" s="335"/>
      <c r="Z275" s="335"/>
    </row>
    <row r="276">
      <c r="D276" s="335"/>
      <c r="P276" s="335"/>
      <c r="Z276" s="335"/>
    </row>
    <row r="277">
      <c r="D277" s="335"/>
      <c r="P277" s="335"/>
      <c r="Z277" s="335"/>
    </row>
    <row r="278">
      <c r="D278" s="335"/>
      <c r="P278" s="335"/>
      <c r="Z278" s="335"/>
    </row>
    <row r="279">
      <c r="D279" s="335"/>
      <c r="P279" s="335"/>
      <c r="Z279" s="335"/>
    </row>
    <row r="280">
      <c r="D280" s="335"/>
      <c r="P280" s="335"/>
      <c r="Z280" s="335"/>
    </row>
    <row r="281">
      <c r="D281" s="335"/>
      <c r="P281" s="335"/>
      <c r="Z281" s="335"/>
    </row>
    <row r="282">
      <c r="D282" s="335"/>
      <c r="P282" s="335"/>
      <c r="Z282" s="335"/>
    </row>
    <row r="283">
      <c r="D283" s="335"/>
      <c r="P283" s="335"/>
      <c r="Z283" s="335"/>
    </row>
    <row r="284">
      <c r="D284" s="335"/>
      <c r="P284" s="335"/>
      <c r="Z284" s="335"/>
    </row>
    <row r="285">
      <c r="D285" s="335"/>
      <c r="P285" s="335"/>
      <c r="Z285" s="335"/>
    </row>
    <row r="286">
      <c r="D286" s="335"/>
      <c r="P286" s="335"/>
      <c r="Z286" s="335"/>
    </row>
    <row r="287">
      <c r="D287" s="335"/>
      <c r="P287" s="335"/>
      <c r="Z287" s="335"/>
    </row>
    <row r="288">
      <c r="D288" s="335"/>
      <c r="P288" s="335"/>
      <c r="Z288" s="335"/>
    </row>
    <row r="289">
      <c r="D289" s="335"/>
      <c r="P289" s="335"/>
      <c r="Z289" s="335"/>
    </row>
    <row r="290">
      <c r="D290" s="335"/>
      <c r="P290" s="335"/>
      <c r="Z290" s="335"/>
    </row>
    <row r="291">
      <c r="D291" s="335"/>
      <c r="P291" s="335"/>
      <c r="Z291" s="335"/>
    </row>
    <row r="292">
      <c r="D292" s="335"/>
      <c r="P292" s="335"/>
      <c r="Z292" s="335"/>
    </row>
    <row r="293">
      <c r="D293" s="335"/>
      <c r="P293" s="335"/>
      <c r="Z293" s="335"/>
    </row>
    <row r="294">
      <c r="D294" s="335"/>
      <c r="P294" s="335"/>
      <c r="Z294" s="335"/>
    </row>
    <row r="295">
      <c r="D295" s="335"/>
      <c r="P295" s="335"/>
      <c r="Z295" s="335"/>
    </row>
    <row r="296">
      <c r="D296" s="335"/>
      <c r="P296" s="335"/>
      <c r="Z296" s="335"/>
    </row>
    <row r="297">
      <c r="D297" s="335"/>
      <c r="P297" s="335"/>
      <c r="Z297" s="335"/>
    </row>
    <row r="298">
      <c r="D298" s="335"/>
      <c r="P298" s="335"/>
      <c r="Z298" s="335"/>
    </row>
    <row r="299">
      <c r="D299" s="335"/>
      <c r="P299" s="335"/>
      <c r="Z299" s="335"/>
    </row>
    <row r="300">
      <c r="D300" s="335"/>
      <c r="P300" s="335"/>
      <c r="Z300" s="335"/>
    </row>
    <row r="301">
      <c r="D301" s="335"/>
      <c r="P301" s="335"/>
      <c r="Z301" s="335"/>
    </row>
    <row r="302">
      <c r="D302" s="335"/>
      <c r="P302" s="335"/>
      <c r="Z302" s="335"/>
    </row>
    <row r="303">
      <c r="D303" s="335"/>
      <c r="P303" s="335"/>
      <c r="Z303" s="335"/>
    </row>
    <row r="304">
      <c r="D304" s="335"/>
      <c r="P304" s="335"/>
      <c r="Z304" s="335"/>
    </row>
    <row r="305">
      <c r="D305" s="335"/>
      <c r="P305" s="335"/>
      <c r="Z305" s="335"/>
    </row>
    <row r="306">
      <c r="D306" s="335"/>
      <c r="P306" s="335"/>
      <c r="Z306" s="335"/>
    </row>
    <row r="307">
      <c r="D307" s="335"/>
      <c r="P307" s="335"/>
      <c r="Z307" s="335"/>
    </row>
    <row r="308">
      <c r="D308" s="335"/>
      <c r="P308" s="335"/>
      <c r="Z308" s="335"/>
    </row>
    <row r="309">
      <c r="D309" s="335"/>
      <c r="P309" s="335"/>
      <c r="Z309" s="335"/>
    </row>
    <row r="310">
      <c r="D310" s="335"/>
      <c r="P310" s="335"/>
      <c r="Z310" s="335"/>
    </row>
    <row r="311">
      <c r="D311" s="335"/>
      <c r="P311" s="335"/>
      <c r="Z311" s="335"/>
    </row>
    <row r="312">
      <c r="D312" s="335"/>
      <c r="P312" s="335"/>
      <c r="Z312" s="335"/>
    </row>
    <row r="313">
      <c r="D313" s="335"/>
      <c r="P313" s="335"/>
      <c r="Z313" s="335"/>
    </row>
    <row r="314">
      <c r="D314" s="335"/>
      <c r="P314" s="335"/>
      <c r="Z314" s="335"/>
    </row>
    <row r="315">
      <c r="D315" s="335"/>
      <c r="P315" s="335"/>
      <c r="Z315" s="335"/>
    </row>
    <row r="316">
      <c r="D316" s="335"/>
      <c r="P316" s="335"/>
      <c r="Z316" s="335"/>
    </row>
    <row r="317">
      <c r="D317" s="335"/>
      <c r="P317" s="335"/>
      <c r="Z317" s="335"/>
    </row>
    <row r="318">
      <c r="D318" s="335"/>
      <c r="P318" s="335"/>
      <c r="Z318" s="335"/>
    </row>
    <row r="319">
      <c r="D319" s="335"/>
      <c r="P319" s="335"/>
      <c r="Z319" s="335"/>
    </row>
    <row r="320">
      <c r="D320" s="335"/>
      <c r="P320" s="335"/>
      <c r="Z320" s="335"/>
    </row>
    <row r="321">
      <c r="D321" s="335"/>
      <c r="P321" s="335"/>
      <c r="Z321" s="335"/>
    </row>
    <row r="322">
      <c r="D322" s="335"/>
      <c r="P322" s="335"/>
      <c r="Z322" s="335"/>
    </row>
    <row r="323">
      <c r="D323" s="335"/>
      <c r="P323" s="335"/>
      <c r="Z323" s="335"/>
    </row>
    <row r="324">
      <c r="D324" s="335"/>
      <c r="P324" s="335"/>
      <c r="Z324" s="335"/>
    </row>
    <row r="325">
      <c r="D325" s="335"/>
      <c r="P325" s="335"/>
      <c r="Z325" s="335"/>
    </row>
    <row r="326">
      <c r="D326" s="335"/>
      <c r="P326" s="335"/>
      <c r="Z326" s="335"/>
    </row>
    <row r="327">
      <c r="D327" s="335"/>
      <c r="P327" s="335"/>
      <c r="Z327" s="335"/>
    </row>
    <row r="328">
      <c r="D328" s="335"/>
      <c r="P328" s="335"/>
      <c r="Z328" s="335"/>
    </row>
    <row r="329">
      <c r="D329" s="335"/>
      <c r="P329" s="335"/>
      <c r="Z329" s="335"/>
    </row>
    <row r="330">
      <c r="D330" s="335"/>
      <c r="P330" s="335"/>
      <c r="Z330" s="335"/>
    </row>
    <row r="331">
      <c r="D331" s="335"/>
      <c r="P331" s="335"/>
      <c r="Z331" s="335"/>
    </row>
    <row r="332">
      <c r="D332" s="335"/>
      <c r="P332" s="335"/>
      <c r="Z332" s="335"/>
    </row>
    <row r="333">
      <c r="D333" s="335"/>
      <c r="P333" s="335"/>
      <c r="Z333" s="335"/>
    </row>
    <row r="334">
      <c r="D334" s="335"/>
      <c r="P334" s="335"/>
      <c r="Z334" s="335"/>
    </row>
    <row r="335">
      <c r="D335" s="335"/>
      <c r="P335" s="335"/>
      <c r="Z335" s="335"/>
    </row>
    <row r="336">
      <c r="D336" s="335"/>
      <c r="P336" s="335"/>
      <c r="Z336" s="335"/>
    </row>
    <row r="337">
      <c r="D337" s="335"/>
      <c r="P337" s="335"/>
      <c r="Z337" s="335"/>
    </row>
    <row r="338">
      <c r="D338" s="335"/>
      <c r="P338" s="335"/>
      <c r="Z338" s="335"/>
    </row>
    <row r="339">
      <c r="D339" s="335"/>
      <c r="P339" s="335"/>
      <c r="Z339" s="335"/>
    </row>
    <row r="340">
      <c r="D340" s="335"/>
      <c r="P340" s="335"/>
      <c r="Z340" s="335"/>
    </row>
    <row r="341">
      <c r="D341" s="335"/>
      <c r="P341" s="335"/>
      <c r="Z341" s="335"/>
    </row>
    <row r="342">
      <c r="D342" s="335"/>
      <c r="P342" s="335"/>
      <c r="Z342" s="335"/>
    </row>
    <row r="343">
      <c r="D343" s="335"/>
      <c r="P343" s="335"/>
      <c r="Z343" s="335"/>
    </row>
    <row r="344">
      <c r="D344" s="335"/>
      <c r="P344" s="335"/>
      <c r="Z344" s="335"/>
    </row>
    <row r="345">
      <c r="D345" s="335"/>
      <c r="P345" s="335"/>
      <c r="Z345" s="335"/>
    </row>
    <row r="346">
      <c r="D346" s="335"/>
      <c r="P346" s="335"/>
      <c r="Z346" s="335"/>
    </row>
    <row r="347">
      <c r="D347" s="335"/>
      <c r="P347" s="335"/>
      <c r="Z347" s="335"/>
    </row>
    <row r="348">
      <c r="D348" s="335"/>
      <c r="P348" s="335"/>
      <c r="Z348" s="335"/>
    </row>
    <row r="349">
      <c r="D349" s="335"/>
      <c r="P349" s="335"/>
      <c r="Z349" s="335"/>
    </row>
    <row r="350">
      <c r="D350" s="335"/>
      <c r="P350" s="335"/>
      <c r="Z350" s="335"/>
    </row>
    <row r="351">
      <c r="D351" s="335"/>
      <c r="P351" s="335"/>
      <c r="Z351" s="335"/>
    </row>
    <row r="352">
      <c r="D352" s="335"/>
      <c r="P352" s="335"/>
      <c r="Z352" s="335"/>
    </row>
    <row r="353">
      <c r="D353" s="335"/>
      <c r="P353" s="335"/>
      <c r="Z353" s="335"/>
    </row>
    <row r="354">
      <c r="D354" s="335"/>
      <c r="P354" s="335"/>
      <c r="Z354" s="335"/>
    </row>
    <row r="355">
      <c r="D355" s="335"/>
      <c r="P355" s="335"/>
      <c r="Z355" s="335"/>
    </row>
    <row r="356">
      <c r="D356" s="335"/>
      <c r="P356" s="335"/>
      <c r="Z356" s="335"/>
    </row>
    <row r="357">
      <c r="D357" s="335"/>
      <c r="P357" s="335"/>
      <c r="Z357" s="335"/>
    </row>
    <row r="358">
      <c r="D358" s="335"/>
      <c r="P358" s="335"/>
      <c r="Z358" s="335"/>
    </row>
    <row r="359">
      <c r="D359" s="335"/>
      <c r="P359" s="335"/>
      <c r="Z359" s="335"/>
    </row>
    <row r="360">
      <c r="D360" s="335"/>
      <c r="P360" s="335"/>
      <c r="Z360" s="335"/>
    </row>
    <row r="361">
      <c r="D361" s="335"/>
      <c r="P361" s="335"/>
      <c r="Z361" s="335"/>
    </row>
    <row r="362">
      <c r="D362" s="335"/>
      <c r="P362" s="335"/>
      <c r="Z362" s="335"/>
    </row>
    <row r="363">
      <c r="D363" s="335"/>
      <c r="P363" s="335"/>
      <c r="Z363" s="335"/>
    </row>
    <row r="364">
      <c r="D364" s="335"/>
      <c r="P364" s="335"/>
      <c r="Z364" s="335"/>
    </row>
    <row r="365">
      <c r="D365" s="335"/>
      <c r="P365" s="335"/>
      <c r="Z365" s="335"/>
    </row>
    <row r="366">
      <c r="D366" s="335"/>
      <c r="P366" s="335"/>
      <c r="Z366" s="335"/>
    </row>
    <row r="367">
      <c r="D367" s="335"/>
      <c r="P367" s="335"/>
      <c r="Z367" s="335"/>
    </row>
    <row r="368">
      <c r="D368" s="335"/>
      <c r="P368" s="335"/>
      <c r="Z368" s="335"/>
    </row>
    <row r="369">
      <c r="D369" s="335"/>
      <c r="P369" s="335"/>
      <c r="Z369" s="335"/>
    </row>
    <row r="370">
      <c r="D370" s="335"/>
      <c r="P370" s="335"/>
      <c r="Z370" s="335"/>
    </row>
    <row r="371">
      <c r="D371" s="335"/>
      <c r="P371" s="335"/>
      <c r="Z371" s="335"/>
    </row>
    <row r="372">
      <c r="D372" s="335"/>
      <c r="P372" s="335"/>
      <c r="Z372" s="335"/>
    </row>
    <row r="373">
      <c r="D373" s="335"/>
      <c r="P373" s="335"/>
      <c r="Z373" s="335"/>
    </row>
    <row r="374">
      <c r="D374" s="335"/>
      <c r="P374" s="335"/>
      <c r="Z374" s="335"/>
    </row>
    <row r="375">
      <c r="D375" s="335"/>
      <c r="P375" s="335"/>
      <c r="Z375" s="335"/>
    </row>
    <row r="376">
      <c r="D376" s="335"/>
      <c r="P376" s="335"/>
      <c r="Z376" s="335"/>
    </row>
    <row r="377">
      <c r="D377" s="335"/>
      <c r="P377" s="335"/>
      <c r="Z377" s="335"/>
    </row>
    <row r="378">
      <c r="D378" s="335"/>
      <c r="P378" s="335"/>
      <c r="Z378" s="335"/>
    </row>
    <row r="379">
      <c r="D379" s="335"/>
      <c r="P379" s="335"/>
      <c r="Z379" s="335"/>
    </row>
    <row r="380">
      <c r="D380" s="335"/>
      <c r="P380" s="335"/>
      <c r="Z380" s="335"/>
    </row>
    <row r="381">
      <c r="D381" s="335"/>
      <c r="P381" s="335"/>
      <c r="Z381" s="335"/>
    </row>
    <row r="382">
      <c r="D382" s="335"/>
      <c r="P382" s="335"/>
      <c r="Z382" s="335"/>
    </row>
    <row r="383">
      <c r="D383" s="335"/>
      <c r="P383" s="335"/>
      <c r="Z383" s="335"/>
    </row>
    <row r="384">
      <c r="D384" s="335"/>
      <c r="P384" s="335"/>
      <c r="Z384" s="335"/>
    </row>
    <row r="385">
      <c r="D385" s="335"/>
      <c r="P385" s="335"/>
      <c r="Z385" s="335"/>
    </row>
    <row r="386">
      <c r="D386" s="335"/>
      <c r="P386" s="335"/>
      <c r="Z386" s="335"/>
    </row>
    <row r="387">
      <c r="D387" s="335"/>
      <c r="P387" s="335"/>
      <c r="Z387" s="335"/>
    </row>
    <row r="388">
      <c r="D388" s="335"/>
      <c r="P388" s="335"/>
      <c r="Z388" s="335"/>
    </row>
    <row r="389">
      <c r="D389" s="335"/>
      <c r="P389" s="335"/>
      <c r="Z389" s="335"/>
    </row>
    <row r="390">
      <c r="D390" s="335"/>
      <c r="P390" s="335"/>
      <c r="Z390" s="335"/>
    </row>
    <row r="391">
      <c r="D391" s="335"/>
      <c r="P391" s="335"/>
      <c r="Z391" s="335"/>
    </row>
    <row r="392">
      <c r="D392" s="335"/>
      <c r="P392" s="335"/>
      <c r="Z392" s="335"/>
    </row>
    <row r="393">
      <c r="D393" s="335"/>
      <c r="P393" s="335"/>
      <c r="Z393" s="335"/>
    </row>
    <row r="394">
      <c r="D394" s="335"/>
      <c r="P394" s="335"/>
      <c r="Z394" s="335"/>
    </row>
    <row r="395">
      <c r="D395" s="335"/>
      <c r="P395" s="335"/>
      <c r="Z395" s="335"/>
    </row>
    <row r="396">
      <c r="D396" s="335"/>
      <c r="P396" s="335"/>
      <c r="Z396" s="335"/>
    </row>
    <row r="397">
      <c r="D397" s="335"/>
      <c r="P397" s="335"/>
      <c r="Z397" s="335"/>
    </row>
    <row r="398">
      <c r="D398" s="335"/>
      <c r="P398" s="335"/>
      <c r="Z398" s="335"/>
    </row>
    <row r="399">
      <c r="D399" s="335"/>
      <c r="P399" s="335"/>
      <c r="Z399" s="335"/>
    </row>
    <row r="400">
      <c r="D400" s="335"/>
      <c r="P400" s="335"/>
      <c r="Z400" s="335"/>
    </row>
    <row r="401">
      <c r="D401" s="335"/>
      <c r="P401" s="335"/>
      <c r="Z401" s="335"/>
    </row>
    <row r="402">
      <c r="D402" s="335"/>
      <c r="P402" s="335"/>
      <c r="Z402" s="335"/>
    </row>
    <row r="403">
      <c r="D403" s="335"/>
      <c r="P403" s="335"/>
      <c r="Z403" s="335"/>
    </row>
    <row r="404">
      <c r="D404" s="335"/>
      <c r="P404" s="335"/>
      <c r="Z404" s="335"/>
    </row>
    <row r="405">
      <c r="D405" s="335"/>
      <c r="P405" s="335"/>
      <c r="Z405" s="335"/>
    </row>
    <row r="406">
      <c r="D406" s="335"/>
      <c r="P406" s="335"/>
      <c r="Z406" s="335"/>
    </row>
    <row r="407">
      <c r="D407" s="335"/>
      <c r="P407" s="335"/>
      <c r="Z407" s="335"/>
    </row>
    <row r="408">
      <c r="D408" s="335"/>
      <c r="P408" s="335"/>
      <c r="Z408" s="335"/>
    </row>
    <row r="409">
      <c r="D409" s="335"/>
      <c r="P409" s="335"/>
      <c r="Z409" s="335"/>
    </row>
    <row r="410">
      <c r="D410" s="335"/>
      <c r="P410" s="335"/>
      <c r="Z410" s="335"/>
    </row>
    <row r="411">
      <c r="D411" s="335"/>
      <c r="P411" s="335"/>
      <c r="Z411" s="335"/>
    </row>
    <row r="412">
      <c r="D412" s="335"/>
      <c r="P412" s="335"/>
      <c r="Z412" s="335"/>
    </row>
    <row r="413">
      <c r="D413" s="335"/>
      <c r="P413" s="335"/>
      <c r="Z413" s="335"/>
    </row>
    <row r="414">
      <c r="D414" s="335"/>
      <c r="P414" s="335"/>
      <c r="Z414" s="335"/>
    </row>
    <row r="415">
      <c r="D415" s="335"/>
      <c r="P415" s="335"/>
      <c r="Z415" s="335"/>
    </row>
    <row r="416">
      <c r="D416" s="335"/>
      <c r="P416" s="335"/>
      <c r="Z416" s="335"/>
    </row>
    <row r="417">
      <c r="D417" s="335"/>
      <c r="P417" s="335"/>
      <c r="Z417" s="335"/>
    </row>
    <row r="418">
      <c r="D418" s="335"/>
      <c r="P418" s="335"/>
      <c r="Z418" s="335"/>
    </row>
    <row r="419">
      <c r="D419" s="335"/>
      <c r="P419" s="335"/>
      <c r="Z419" s="335"/>
    </row>
    <row r="420">
      <c r="D420" s="335"/>
      <c r="P420" s="335"/>
      <c r="Z420" s="335"/>
    </row>
    <row r="421">
      <c r="D421" s="335"/>
      <c r="P421" s="335"/>
      <c r="Z421" s="335"/>
    </row>
    <row r="422">
      <c r="D422" s="335"/>
      <c r="P422" s="335"/>
      <c r="Z422" s="335"/>
    </row>
    <row r="423">
      <c r="D423" s="335"/>
      <c r="P423" s="335"/>
      <c r="Z423" s="335"/>
    </row>
    <row r="424">
      <c r="D424" s="335"/>
      <c r="P424" s="335"/>
      <c r="Z424" s="335"/>
    </row>
    <row r="425">
      <c r="D425" s="335"/>
      <c r="P425" s="335"/>
      <c r="Z425" s="335"/>
    </row>
    <row r="426">
      <c r="D426" s="335"/>
      <c r="P426" s="335"/>
      <c r="Z426" s="335"/>
    </row>
    <row r="427">
      <c r="D427" s="335"/>
      <c r="P427" s="335"/>
      <c r="Z427" s="335"/>
    </row>
    <row r="428">
      <c r="D428" s="335"/>
      <c r="P428" s="335"/>
      <c r="Z428" s="335"/>
    </row>
    <row r="429">
      <c r="D429" s="335"/>
      <c r="P429" s="335"/>
      <c r="Z429" s="335"/>
    </row>
    <row r="430">
      <c r="D430" s="335"/>
      <c r="P430" s="335"/>
      <c r="Z430" s="335"/>
    </row>
    <row r="431">
      <c r="D431" s="335"/>
      <c r="P431" s="335"/>
      <c r="Z431" s="335"/>
    </row>
    <row r="432">
      <c r="D432" s="335"/>
      <c r="P432" s="335"/>
      <c r="Z432" s="335"/>
    </row>
    <row r="433">
      <c r="D433" s="335"/>
      <c r="P433" s="335"/>
      <c r="Z433" s="335"/>
    </row>
    <row r="434">
      <c r="D434" s="335"/>
      <c r="P434" s="335"/>
      <c r="Z434" s="335"/>
    </row>
    <row r="435">
      <c r="D435" s="335"/>
      <c r="P435" s="335"/>
      <c r="Z435" s="335"/>
    </row>
    <row r="436">
      <c r="D436" s="335"/>
      <c r="P436" s="335"/>
      <c r="Z436" s="335"/>
    </row>
    <row r="437">
      <c r="D437" s="335"/>
      <c r="P437" s="335"/>
      <c r="Z437" s="335"/>
    </row>
    <row r="438">
      <c r="D438" s="335"/>
      <c r="P438" s="335"/>
      <c r="Z438" s="335"/>
    </row>
    <row r="439">
      <c r="D439" s="335"/>
      <c r="P439" s="335"/>
      <c r="Z439" s="335"/>
    </row>
    <row r="440">
      <c r="D440" s="335"/>
      <c r="P440" s="335"/>
      <c r="Z440" s="335"/>
    </row>
    <row r="441">
      <c r="D441" s="335"/>
      <c r="P441" s="335"/>
      <c r="Z441" s="335"/>
    </row>
    <row r="442">
      <c r="D442" s="335"/>
      <c r="P442" s="335"/>
      <c r="Z442" s="335"/>
    </row>
    <row r="443">
      <c r="D443" s="335"/>
      <c r="P443" s="335"/>
      <c r="Z443" s="335"/>
    </row>
    <row r="444">
      <c r="D444" s="335"/>
      <c r="P444" s="335"/>
      <c r="Z444" s="335"/>
    </row>
    <row r="445">
      <c r="D445" s="335"/>
      <c r="P445" s="335"/>
      <c r="Z445" s="335"/>
    </row>
    <row r="446">
      <c r="D446" s="335"/>
      <c r="P446" s="335"/>
      <c r="Z446" s="335"/>
    </row>
    <row r="447">
      <c r="D447" s="335"/>
      <c r="P447" s="335"/>
      <c r="Z447" s="335"/>
    </row>
    <row r="448">
      <c r="D448" s="335"/>
      <c r="P448" s="335"/>
      <c r="Z448" s="335"/>
    </row>
    <row r="449">
      <c r="D449" s="335"/>
      <c r="P449" s="335"/>
      <c r="Z449" s="335"/>
    </row>
    <row r="450">
      <c r="D450" s="335"/>
      <c r="P450" s="335"/>
      <c r="Z450" s="335"/>
    </row>
    <row r="451">
      <c r="D451" s="335"/>
      <c r="P451" s="335"/>
      <c r="Z451" s="335"/>
    </row>
    <row r="452">
      <c r="D452" s="335"/>
      <c r="P452" s="335"/>
      <c r="Z452" s="335"/>
    </row>
    <row r="453">
      <c r="D453" s="335"/>
      <c r="P453" s="335"/>
      <c r="Z453" s="335"/>
    </row>
    <row r="454">
      <c r="D454" s="335"/>
      <c r="P454" s="335"/>
      <c r="Z454" s="335"/>
    </row>
    <row r="455">
      <c r="D455" s="335"/>
      <c r="P455" s="335"/>
      <c r="Z455" s="335"/>
    </row>
    <row r="456">
      <c r="D456" s="335"/>
      <c r="P456" s="335"/>
      <c r="Z456" s="335"/>
    </row>
    <row r="457">
      <c r="D457" s="335"/>
      <c r="P457" s="335"/>
      <c r="Z457" s="335"/>
    </row>
    <row r="458">
      <c r="D458" s="335"/>
      <c r="P458" s="335"/>
      <c r="Z458" s="335"/>
    </row>
    <row r="459">
      <c r="D459" s="335"/>
      <c r="P459" s="335"/>
      <c r="Z459" s="335"/>
    </row>
    <row r="460">
      <c r="D460" s="335"/>
      <c r="P460" s="335"/>
      <c r="Z460" s="335"/>
    </row>
    <row r="461">
      <c r="D461" s="335"/>
      <c r="P461" s="335"/>
      <c r="Z461" s="335"/>
    </row>
    <row r="462">
      <c r="D462" s="335"/>
      <c r="P462" s="335"/>
      <c r="Z462" s="335"/>
    </row>
    <row r="463">
      <c r="D463" s="335"/>
      <c r="P463" s="335"/>
      <c r="Z463" s="335"/>
    </row>
    <row r="464">
      <c r="D464" s="335"/>
      <c r="P464" s="335"/>
      <c r="Z464" s="335"/>
    </row>
    <row r="465">
      <c r="D465" s="335"/>
      <c r="P465" s="335"/>
      <c r="Z465" s="335"/>
    </row>
    <row r="466">
      <c r="D466" s="335"/>
      <c r="P466" s="335"/>
      <c r="Z466" s="335"/>
    </row>
    <row r="467">
      <c r="D467" s="335"/>
      <c r="P467" s="335"/>
      <c r="Z467" s="335"/>
    </row>
    <row r="468">
      <c r="D468" s="335"/>
      <c r="P468" s="335"/>
      <c r="Z468" s="335"/>
    </row>
    <row r="469">
      <c r="D469" s="335"/>
      <c r="P469" s="335"/>
      <c r="Z469" s="335"/>
    </row>
    <row r="470">
      <c r="D470" s="335"/>
      <c r="P470" s="335"/>
      <c r="Z470" s="335"/>
    </row>
    <row r="471">
      <c r="D471" s="335"/>
      <c r="P471" s="335"/>
      <c r="Z471" s="335"/>
    </row>
    <row r="472">
      <c r="D472" s="335"/>
      <c r="P472" s="335"/>
      <c r="Z472" s="335"/>
    </row>
    <row r="473">
      <c r="D473" s="335"/>
      <c r="P473" s="335"/>
      <c r="Z473" s="335"/>
    </row>
    <row r="474">
      <c r="D474" s="335"/>
      <c r="P474" s="335"/>
      <c r="Z474" s="335"/>
    </row>
    <row r="475">
      <c r="D475" s="335"/>
      <c r="P475" s="335"/>
      <c r="Z475" s="335"/>
    </row>
    <row r="476">
      <c r="D476" s="335"/>
      <c r="P476" s="335"/>
      <c r="Z476" s="335"/>
    </row>
    <row r="477">
      <c r="D477" s="335"/>
      <c r="P477" s="335"/>
      <c r="Z477" s="335"/>
    </row>
    <row r="478">
      <c r="D478" s="335"/>
      <c r="P478" s="335"/>
      <c r="Z478" s="335"/>
    </row>
    <row r="479">
      <c r="D479" s="335"/>
      <c r="P479" s="335"/>
      <c r="Z479" s="335"/>
    </row>
    <row r="480">
      <c r="D480" s="335"/>
      <c r="P480" s="335"/>
      <c r="Z480" s="335"/>
    </row>
    <row r="481">
      <c r="D481" s="335"/>
      <c r="P481" s="335"/>
      <c r="Z481" s="335"/>
    </row>
    <row r="482">
      <c r="D482" s="335"/>
      <c r="P482" s="335"/>
      <c r="Z482" s="335"/>
    </row>
    <row r="483">
      <c r="D483" s="335"/>
      <c r="P483" s="335"/>
      <c r="Z483" s="335"/>
    </row>
    <row r="484">
      <c r="D484" s="335"/>
      <c r="P484" s="335"/>
      <c r="Z484" s="335"/>
    </row>
    <row r="485">
      <c r="D485" s="335"/>
      <c r="P485" s="335"/>
      <c r="Z485" s="335"/>
    </row>
    <row r="486">
      <c r="D486" s="335"/>
      <c r="P486" s="335"/>
      <c r="Z486" s="335"/>
    </row>
    <row r="487">
      <c r="D487" s="335"/>
      <c r="P487" s="335"/>
      <c r="Z487" s="335"/>
    </row>
    <row r="488">
      <c r="D488" s="335"/>
      <c r="P488" s="335"/>
      <c r="Z488" s="335"/>
    </row>
    <row r="489">
      <c r="D489" s="335"/>
      <c r="P489" s="335"/>
      <c r="Z489" s="335"/>
    </row>
    <row r="490">
      <c r="D490" s="335"/>
      <c r="P490" s="335"/>
      <c r="Z490" s="335"/>
    </row>
    <row r="491">
      <c r="D491" s="335"/>
      <c r="P491" s="335"/>
      <c r="Z491" s="335"/>
    </row>
    <row r="492">
      <c r="D492" s="335"/>
      <c r="P492" s="335"/>
      <c r="Z492" s="335"/>
    </row>
    <row r="493">
      <c r="D493" s="335"/>
      <c r="P493" s="335"/>
      <c r="Z493" s="335"/>
    </row>
    <row r="494">
      <c r="D494" s="335"/>
      <c r="P494" s="335"/>
      <c r="Z494" s="335"/>
    </row>
    <row r="495">
      <c r="D495" s="335"/>
      <c r="P495" s="335"/>
      <c r="Z495" s="335"/>
    </row>
    <row r="496">
      <c r="D496" s="335"/>
      <c r="P496" s="335"/>
      <c r="Z496" s="335"/>
    </row>
    <row r="497">
      <c r="D497" s="335"/>
      <c r="P497" s="335"/>
      <c r="Z497" s="335"/>
    </row>
    <row r="498">
      <c r="D498" s="335"/>
      <c r="P498" s="335"/>
      <c r="Z498" s="335"/>
    </row>
    <row r="499">
      <c r="D499" s="335"/>
      <c r="P499" s="335"/>
      <c r="Z499" s="335"/>
    </row>
    <row r="500">
      <c r="D500" s="335"/>
      <c r="P500" s="335"/>
      <c r="Z500" s="335"/>
    </row>
    <row r="501">
      <c r="D501" s="335"/>
      <c r="P501" s="335"/>
      <c r="Z501" s="335"/>
    </row>
    <row r="502">
      <c r="D502" s="335"/>
      <c r="P502" s="335"/>
      <c r="Z502" s="335"/>
    </row>
    <row r="503">
      <c r="D503" s="335"/>
      <c r="P503" s="335"/>
      <c r="Z503" s="335"/>
    </row>
    <row r="504">
      <c r="D504" s="335"/>
      <c r="P504" s="335"/>
      <c r="Z504" s="335"/>
    </row>
    <row r="505">
      <c r="D505" s="335"/>
      <c r="P505" s="335"/>
      <c r="Z505" s="335"/>
    </row>
    <row r="506">
      <c r="D506" s="335"/>
      <c r="P506" s="335"/>
      <c r="Z506" s="335"/>
    </row>
    <row r="507">
      <c r="D507" s="335"/>
      <c r="P507" s="335"/>
      <c r="Z507" s="335"/>
    </row>
    <row r="508">
      <c r="D508" s="335"/>
      <c r="P508" s="335"/>
      <c r="Z508" s="335"/>
    </row>
    <row r="509">
      <c r="D509" s="335"/>
      <c r="P509" s="335"/>
      <c r="Z509" s="335"/>
    </row>
    <row r="510">
      <c r="D510" s="335"/>
      <c r="P510" s="335"/>
      <c r="Z510" s="335"/>
    </row>
    <row r="511">
      <c r="D511" s="335"/>
      <c r="P511" s="335"/>
      <c r="Z511" s="335"/>
    </row>
    <row r="512">
      <c r="D512" s="335"/>
      <c r="P512" s="335"/>
      <c r="Z512" s="335"/>
    </row>
    <row r="513">
      <c r="D513" s="335"/>
      <c r="P513" s="335"/>
      <c r="Z513" s="335"/>
    </row>
    <row r="514">
      <c r="D514" s="335"/>
      <c r="P514" s="335"/>
      <c r="Z514" s="335"/>
    </row>
    <row r="515">
      <c r="D515" s="335"/>
      <c r="P515" s="335"/>
      <c r="Z515" s="335"/>
    </row>
    <row r="516">
      <c r="D516" s="335"/>
      <c r="P516" s="335"/>
      <c r="Z516" s="335"/>
    </row>
    <row r="517">
      <c r="D517" s="335"/>
      <c r="P517" s="335"/>
      <c r="Z517" s="335"/>
    </row>
    <row r="518">
      <c r="D518" s="335"/>
      <c r="P518" s="335"/>
      <c r="Z518" s="335"/>
    </row>
    <row r="519">
      <c r="D519" s="335"/>
      <c r="P519" s="335"/>
      <c r="Z519" s="335"/>
    </row>
    <row r="520">
      <c r="D520" s="335"/>
      <c r="P520" s="335"/>
      <c r="Z520" s="335"/>
    </row>
    <row r="521">
      <c r="D521" s="335"/>
      <c r="P521" s="335"/>
      <c r="Z521" s="335"/>
    </row>
    <row r="522">
      <c r="D522" s="335"/>
      <c r="P522" s="335"/>
      <c r="Z522" s="335"/>
    </row>
    <row r="523">
      <c r="D523" s="335"/>
      <c r="P523" s="335"/>
      <c r="Z523" s="335"/>
    </row>
    <row r="524">
      <c r="D524" s="335"/>
      <c r="P524" s="335"/>
      <c r="Z524" s="335"/>
    </row>
    <row r="525">
      <c r="D525" s="335"/>
      <c r="P525" s="335"/>
      <c r="Z525" s="335"/>
    </row>
    <row r="526">
      <c r="D526" s="335"/>
      <c r="P526" s="335"/>
      <c r="Z526" s="335"/>
    </row>
    <row r="527">
      <c r="D527" s="335"/>
      <c r="P527" s="335"/>
      <c r="Z527" s="335"/>
    </row>
    <row r="528">
      <c r="D528" s="335"/>
      <c r="P528" s="335"/>
      <c r="Z528" s="335"/>
    </row>
    <row r="529">
      <c r="D529" s="335"/>
      <c r="P529" s="335"/>
      <c r="Z529" s="335"/>
    </row>
    <row r="530">
      <c r="D530" s="335"/>
      <c r="P530" s="335"/>
      <c r="Z530" s="335"/>
    </row>
    <row r="531">
      <c r="D531" s="335"/>
      <c r="P531" s="335"/>
      <c r="Z531" s="335"/>
    </row>
    <row r="532">
      <c r="D532" s="335"/>
      <c r="P532" s="335"/>
      <c r="Z532" s="335"/>
    </row>
    <row r="533">
      <c r="D533" s="335"/>
      <c r="P533" s="335"/>
      <c r="Z533" s="335"/>
    </row>
    <row r="534">
      <c r="D534" s="335"/>
      <c r="P534" s="335"/>
      <c r="Z534" s="335"/>
    </row>
    <row r="535">
      <c r="D535" s="335"/>
      <c r="P535" s="335"/>
      <c r="Z535" s="335"/>
    </row>
    <row r="536">
      <c r="D536" s="335"/>
      <c r="P536" s="335"/>
      <c r="Z536" s="335"/>
    </row>
    <row r="537">
      <c r="D537" s="335"/>
      <c r="P537" s="335"/>
      <c r="Z537" s="335"/>
    </row>
    <row r="538">
      <c r="D538" s="335"/>
      <c r="P538" s="335"/>
      <c r="Z538" s="335"/>
    </row>
    <row r="539">
      <c r="D539" s="335"/>
      <c r="P539" s="335"/>
      <c r="Z539" s="335"/>
    </row>
    <row r="540">
      <c r="D540" s="335"/>
      <c r="P540" s="335"/>
      <c r="Z540" s="335"/>
    </row>
    <row r="541">
      <c r="D541" s="335"/>
      <c r="P541" s="335"/>
      <c r="Z541" s="335"/>
    </row>
    <row r="542">
      <c r="D542" s="335"/>
      <c r="P542" s="335"/>
      <c r="Z542" s="335"/>
    </row>
    <row r="543">
      <c r="D543" s="335"/>
      <c r="P543" s="335"/>
      <c r="Z543" s="335"/>
    </row>
    <row r="544">
      <c r="D544" s="335"/>
      <c r="P544" s="335"/>
      <c r="Z544" s="335"/>
    </row>
    <row r="545">
      <c r="D545" s="335"/>
      <c r="P545" s="335"/>
      <c r="Z545" s="335"/>
    </row>
    <row r="546">
      <c r="D546" s="335"/>
      <c r="P546" s="335"/>
      <c r="Z546" s="335"/>
    </row>
    <row r="547">
      <c r="D547" s="335"/>
      <c r="P547" s="335"/>
      <c r="Z547" s="335"/>
    </row>
    <row r="548">
      <c r="D548" s="335"/>
      <c r="P548" s="335"/>
      <c r="Z548" s="335"/>
    </row>
    <row r="549">
      <c r="D549" s="335"/>
      <c r="P549" s="335"/>
      <c r="Z549" s="335"/>
    </row>
    <row r="550">
      <c r="D550" s="335"/>
      <c r="P550" s="335"/>
      <c r="Z550" s="335"/>
    </row>
    <row r="551">
      <c r="D551" s="335"/>
      <c r="P551" s="335"/>
      <c r="Z551" s="335"/>
    </row>
    <row r="552">
      <c r="D552" s="335"/>
      <c r="P552" s="335"/>
      <c r="Z552" s="335"/>
    </row>
    <row r="553">
      <c r="D553" s="335"/>
      <c r="P553" s="335"/>
      <c r="Z553" s="335"/>
    </row>
    <row r="554">
      <c r="D554" s="335"/>
      <c r="P554" s="335"/>
      <c r="Z554" s="335"/>
    </row>
    <row r="555">
      <c r="D555" s="335"/>
      <c r="P555" s="335"/>
      <c r="Z555" s="335"/>
    </row>
    <row r="556">
      <c r="D556" s="335"/>
      <c r="P556" s="335"/>
      <c r="Z556" s="335"/>
    </row>
    <row r="557">
      <c r="D557" s="335"/>
      <c r="P557" s="335"/>
      <c r="Z557" s="335"/>
    </row>
    <row r="558">
      <c r="D558" s="335"/>
      <c r="P558" s="335"/>
      <c r="Z558" s="335"/>
    </row>
    <row r="559">
      <c r="D559" s="335"/>
      <c r="P559" s="335"/>
      <c r="Z559" s="335"/>
    </row>
    <row r="560">
      <c r="D560" s="335"/>
      <c r="P560" s="335"/>
      <c r="Z560" s="335"/>
    </row>
    <row r="561">
      <c r="D561" s="335"/>
      <c r="P561" s="335"/>
      <c r="Z561" s="335"/>
    </row>
    <row r="562">
      <c r="D562" s="335"/>
      <c r="P562" s="335"/>
      <c r="Z562" s="335"/>
    </row>
    <row r="563">
      <c r="D563" s="335"/>
      <c r="P563" s="335"/>
      <c r="Z563" s="335"/>
    </row>
    <row r="564">
      <c r="D564" s="335"/>
      <c r="P564" s="335"/>
      <c r="Z564" s="335"/>
    </row>
    <row r="565">
      <c r="D565" s="335"/>
      <c r="P565" s="335"/>
      <c r="Z565" s="335"/>
    </row>
    <row r="566">
      <c r="D566" s="335"/>
      <c r="P566" s="335"/>
      <c r="Z566" s="335"/>
    </row>
    <row r="567">
      <c r="D567" s="335"/>
      <c r="P567" s="335"/>
      <c r="Z567" s="335"/>
    </row>
    <row r="568">
      <c r="D568" s="335"/>
      <c r="P568" s="335"/>
      <c r="Z568" s="335"/>
    </row>
    <row r="569">
      <c r="D569" s="335"/>
      <c r="P569" s="335"/>
      <c r="Z569" s="335"/>
    </row>
    <row r="570">
      <c r="D570" s="335"/>
      <c r="P570" s="335"/>
      <c r="Z570" s="335"/>
    </row>
    <row r="571">
      <c r="D571" s="335"/>
      <c r="P571" s="335"/>
      <c r="Z571" s="335"/>
    </row>
    <row r="572">
      <c r="D572" s="335"/>
      <c r="P572" s="335"/>
      <c r="Z572" s="335"/>
    </row>
    <row r="573">
      <c r="D573" s="335"/>
      <c r="P573" s="335"/>
      <c r="Z573" s="335"/>
    </row>
    <row r="574">
      <c r="D574" s="335"/>
      <c r="P574" s="335"/>
      <c r="Z574" s="335"/>
    </row>
    <row r="575">
      <c r="D575" s="335"/>
      <c r="P575" s="335"/>
      <c r="Z575" s="335"/>
    </row>
    <row r="576">
      <c r="D576" s="335"/>
      <c r="P576" s="335"/>
      <c r="Z576" s="335"/>
    </row>
    <row r="577">
      <c r="D577" s="335"/>
      <c r="P577" s="335"/>
      <c r="Z577" s="335"/>
    </row>
    <row r="578">
      <c r="D578" s="335"/>
      <c r="P578" s="335"/>
      <c r="Z578" s="335"/>
    </row>
    <row r="579">
      <c r="D579" s="335"/>
      <c r="P579" s="335"/>
      <c r="Z579" s="335"/>
    </row>
    <row r="580">
      <c r="D580" s="335"/>
      <c r="P580" s="335"/>
      <c r="Z580" s="335"/>
    </row>
    <row r="581">
      <c r="D581" s="335"/>
      <c r="P581" s="335"/>
      <c r="Z581" s="335"/>
    </row>
    <row r="582">
      <c r="D582" s="335"/>
      <c r="P582" s="335"/>
      <c r="Z582" s="335"/>
    </row>
    <row r="583">
      <c r="D583" s="335"/>
      <c r="P583" s="335"/>
      <c r="Z583" s="335"/>
    </row>
    <row r="584">
      <c r="D584" s="335"/>
      <c r="P584" s="335"/>
      <c r="Z584" s="335"/>
    </row>
    <row r="585">
      <c r="D585" s="335"/>
      <c r="P585" s="335"/>
      <c r="Z585" s="335"/>
    </row>
    <row r="586">
      <c r="D586" s="335"/>
      <c r="P586" s="335"/>
      <c r="Z586" s="335"/>
    </row>
    <row r="587">
      <c r="D587" s="335"/>
      <c r="P587" s="335"/>
      <c r="Z587" s="335"/>
    </row>
    <row r="588">
      <c r="D588" s="335"/>
      <c r="P588" s="335"/>
      <c r="Z588" s="335"/>
    </row>
    <row r="589">
      <c r="D589" s="335"/>
      <c r="P589" s="335"/>
      <c r="Z589" s="335"/>
    </row>
    <row r="590">
      <c r="D590" s="335"/>
      <c r="P590" s="335"/>
      <c r="Z590" s="335"/>
    </row>
    <row r="591">
      <c r="D591" s="335"/>
      <c r="P591" s="335"/>
      <c r="Z591" s="335"/>
    </row>
    <row r="592">
      <c r="D592" s="335"/>
      <c r="P592" s="335"/>
      <c r="Z592" s="335"/>
    </row>
    <row r="593">
      <c r="D593" s="335"/>
      <c r="P593" s="335"/>
      <c r="Z593" s="335"/>
    </row>
    <row r="594">
      <c r="D594" s="335"/>
      <c r="P594" s="335"/>
      <c r="Z594" s="335"/>
    </row>
    <row r="595">
      <c r="D595" s="335"/>
      <c r="P595" s="335"/>
      <c r="Z595" s="335"/>
    </row>
    <row r="596">
      <c r="D596" s="335"/>
      <c r="P596" s="335"/>
      <c r="Z596" s="335"/>
    </row>
    <row r="597">
      <c r="D597" s="335"/>
      <c r="P597" s="335"/>
      <c r="Z597" s="335"/>
    </row>
    <row r="598">
      <c r="D598" s="335"/>
      <c r="P598" s="335"/>
      <c r="Z598" s="335"/>
    </row>
    <row r="599">
      <c r="D599" s="335"/>
      <c r="P599" s="335"/>
      <c r="Z599" s="335"/>
    </row>
    <row r="600">
      <c r="D600" s="335"/>
      <c r="P600" s="335"/>
      <c r="Z600" s="335"/>
    </row>
    <row r="601">
      <c r="D601" s="335"/>
      <c r="P601" s="335"/>
      <c r="Z601" s="335"/>
    </row>
    <row r="602">
      <c r="D602" s="335"/>
      <c r="P602" s="335"/>
      <c r="Z602" s="335"/>
    </row>
    <row r="603">
      <c r="D603" s="335"/>
      <c r="P603" s="335"/>
      <c r="Z603" s="335"/>
    </row>
    <row r="604">
      <c r="D604" s="335"/>
      <c r="P604" s="335"/>
      <c r="Z604" s="335"/>
    </row>
    <row r="605">
      <c r="D605" s="335"/>
      <c r="P605" s="335"/>
      <c r="Z605" s="335"/>
    </row>
    <row r="606">
      <c r="D606" s="335"/>
      <c r="P606" s="335"/>
      <c r="Z606" s="335"/>
    </row>
    <row r="607">
      <c r="D607" s="335"/>
      <c r="P607" s="335"/>
      <c r="Z607" s="335"/>
    </row>
    <row r="608">
      <c r="D608" s="335"/>
      <c r="P608" s="335"/>
      <c r="Z608" s="335"/>
    </row>
    <row r="609">
      <c r="D609" s="335"/>
      <c r="P609" s="335"/>
      <c r="Z609" s="335"/>
    </row>
    <row r="610">
      <c r="D610" s="335"/>
      <c r="P610" s="335"/>
      <c r="Z610" s="335"/>
    </row>
    <row r="611">
      <c r="D611" s="335"/>
      <c r="P611" s="335"/>
      <c r="Z611" s="335"/>
    </row>
    <row r="612">
      <c r="D612" s="335"/>
      <c r="P612" s="335"/>
      <c r="Z612" s="335"/>
    </row>
    <row r="613">
      <c r="D613" s="335"/>
      <c r="P613" s="335"/>
      <c r="Z613" s="335"/>
    </row>
    <row r="614">
      <c r="D614" s="335"/>
      <c r="P614" s="335"/>
      <c r="Z614" s="335"/>
    </row>
    <row r="615">
      <c r="D615" s="335"/>
      <c r="P615" s="335"/>
      <c r="Z615" s="335"/>
    </row>
    <row r="616">
      <c r="D616" s="335"/>
      <c r="P616" s="335"/>
      <c r="Z616" s="335"/>
    </row>
    <row r="617">
      <c r="D617" s="335"/>
      <c r="P617" s="335"/>
      <c r="Z617" s="335"/>
    </row>
    <row r="618">
      <c r="D618" s="335"/>
      <c r="P618" s="335"/>
      <c r="Z618" s="335"/>
    </row>
    <row r="619">
      <c r="D619" s="335"/>
      <c r="P619" s="335"/>
      <c r="Z619" s="335"/>
    </row>
    <row r="620">
      <c r="D620" s="335"/>
      <c r="P620" s="335"/>
      <c r="Z620" s="335"/>
    </row>
    <row r="621">
      <c r="D621" s="335"/>
      <c r="P621" s="335"/>
      <c r="Z621" s="335"/>
    </row>
    <row r="622">
      <c r="D622" s="335"/>
      <c r="P622" s="335"/>
      <c r="Z622" s="335"/>
    </row>
    <row r="623">
      <c r="D623" s="335"/>
      <c r="P623" s="335"/>
      <c r="Z623" s="335"/>
    </row>
    <row r="624">
      <c r="D624" s="335"/>
      <c r="P624" s="335"/>
      <c r="Z624" s="335"/>
    </row>
    <row r="625">
      <c r="D625" s="335"/>
      <c r="P625" s="335"/>
      <c r="Z625" s="335"/>
    </row>
    <row r="626">
      <c r="D626" s="335"/>
      <c r="P626" s="335"/>
      <c r="Z626" s="335"/>
    </row>
    <row r="627">
      <c r="D627" s="335"/>
      <c r="P627" s="335"/>
      <c r="Z627" s="335"/>
    </row>
    <row r="628">
      <c r="D628" s="335"/>
      <c r="P628" s="335"/>
      <c r="Z628" s="335"/>
    </row>
    <row r="629">
      <c r="D629" s="335"/>
      <c r="P629" s="335"/>
      <c r="Z629" s="335"/>
    </row>
    <row r="630">
      <c r="D630" s="335"/>
      <c r="P630" s="335"/>
      <c r="Z630" s="335"/>
    </row>
    <row r="631">
      <c r="D631" s="335"/>
      <c r="P631" s="335"/>
      <c r="Z631" s="335"/>
    </row>
    <row r="632">
      <c r="D632" s="335"/>
      <c r="P632" s="335"/>
      <c r="Z632" s="335"/>
    </row>
    <row r="633">
      <c r="D633" s="335"/>
      <c r="P633" s="335"/>
      <c r="Z633" s="335"/>
    </row>
    <row r="634">
      <c r="D634" s="335"/>
      <c r="P634" s="335"/>
      <c r="Z634" s="335"/>
    </row>
    <row r="635">
      <c r="D635" s="335"/>
      <c r="P635" s="335"/>
      <c r="Z635" s="335"/>
    </row>
    <row r="636">
      <c r="D636" s="335"/>
      <c r="P636" s="335"/>
      <c r="Z636" s="335"/>
    </row>
    <row r="637">
      <c r="D637" s="335"/>
      <c r="P637" s="335"/>
      <c r="Z637" s="335"/>
    </row>
    <row r="638">
      <c r="D638" s="335"/>
      <c r="P638" s="335"/>
      <c r="Z638" s="335"/>
    </row>
    <row r="639">
      <c r="D639" s="335"/>
      <c r="P639" s="335"/>
      <c r="Z639" s="335"/>
    </row>
    <row r="640">
      <c r="D640" s="335"/>
      <c r="P640" s="335"/>
      <c r="Z640" s="335"/>
    </row>
    <row r="641">
      <c r="D641" s="335"/>
      <c r="P641" s="335"/>
      <c r="Z641" s="335"/>
    </row>
    <row r="642">
      <c r="D642" s="335"/>
      <c r="P642" s="335"/>
      <c r="Z642" s="335"/>
    </row>
    <row r="643">
      <c r="D643" s="335"/>
      <c r="P643" s="335"/>
      <c r="Z643" s="335"/>
    </row>
    <row r="644">
      <c r="D644" s="335"/>
      <c r="P644" s="335"/>
      <c r="Z644" s="335"/>
    </row>
    <row r="645">
      <c r="D645" s="335"/>
      <c r="P645" s="335"/>
      <c r="Z645" s="335"/>
    </row>
    <row r="646">
      <c r="D646" s="335"/>
      <c r="P646" s="335"/>
      <c r="Z646" s="335"/>
    </row>
    <row r="647">
      <c r="D647" s="335"/>
      <c r="P647" s="335"/>
      <c r="Z647" s="335"/>
    </row>
    <row r="648">
      <c r="D648" s="335"/>
      <c r="P648" s="335"/>
      <c r="Z648" s="335"/>
    </row>
    <row r="649">
      <c r="D649" s="335"/>
      <c r="P649" s="335"/>
      <c r="Z649" s="335"/>
    </row>
    <row r="650">
      <c r="D650" s="335"/>
      <c r="P650" s="335"/>
      <c r="Z650" s="335"/>
    </row>
    <row r="651">
      <c r="D651" s="335"/>
      <c r="P651" s="335"/>
      <c r="Z651" s="335"/>
    </row>
    <row r="652">
      <c r="D652" s="335"/>
      <c r="P652" s="335"/>
      <c r="Z652" s="335"/>
    </row>
    <row r="653">
      <c r="D653" s="335"/>
      <c r="P653" s="335"/>
      <c r="Z653" s="335"/>
    </row>
    <row r="654">
      <c r="D654" s="335"/>
      <c r="P654" s="335"/>
      <c r="Z654" s="335"/>
    </row>
    <row r="655">
      <c r="D655" s="335"/>
      <c r="P655" s="335"/>
      <c r="Z655" s="335"/>
    </row>
    <row r="656">
      <c r="D656" s="335"/>
      <c r="P656" s="335"/>
      <c r="Z656" s="335"/>
    </row>
    <row r="657">
      <c r="D657" s="335"/>
      <c r="P657" s="335"/>
      <c r="Z657" s="335"/>
    </row>
    <row r="658">
      <c r="D658" s="335"/>
      <c r="P658" s="335"/>
      <c r="Z658" s="335"/>
    </row>
    <row r="659">
      <c r="D659" s="335"/>
      <c r="P659" s="335"/>
      <c r="Z659" s="335"/>
    </row>
    <row r="660">
      <c r="D660" s="335"/>
      <c r="P660" s="335"/>
      <c r="Z660" s="335"/>
    </row>
    <row r="661">
      <c r="D661" s="335"/>
      <c r="P661" s="335"/>
      <c r="Z661" s="335"/>
    </row>
    <row r="662">
      <c r="D662" s="335"/>
      <c r="P662" s="335"/>
      <c r="Z662" s="335"/>
    </row>
    <row r="663">
      <c r="D663" s="335"/>
      <c r="P663" s="335"/>
      <c r="Z663" s="335"/>
    </row>
    <row r="664">
      <c r="D664" s="335"/>
      <c r="P664" s="335"/>
      <c r="Z664" s="335"/>
    </row>
    <row r="665">
      <c r="D665" s="335"/>
      <c r="P665" s="335"/>
      <c r="Z665" s="335"/>
    </row>
    <row r="666">
      <c r="D666" s="335"/>
      <c r="P666" s="335"/>
      <c r="Z666" s="335"/>
    </row>
    <row r="667">
      <c r="D667" s="335"/>
      <c r="P667" s="335"/>
      <c r="Z667" s="335"/>
    </row>
    <row r="668">
      <c r="D668" s="335"/>
      <c r="P668" s="335"/>
      <c r="Z668" s="335"/>
    </row>
    <row r="669">
      <c r="D669" s="335"/>
      <c r="P669" s="335"/>
      <c r="Z669" s="335"/>
    </row>
    <row r="670">
      <c r="D670" s="335"/>
      <c r="P670" s="335"/>
      <c r="Z670" s="335"/>
    </row>
    <row r="671">
      <c r="D671" s="335"/>
      <c r="P671" s="335"/>
      <c r="Z671" s="335"/>
    </row>
    <row r="672">
      <c r="D672" s="335"/>
      <c r="P672" s="335"/>
      <c r="Z672" s="335"/>
    </row>
    <row r="673">
      <c r="D673" s="335"/>
      <c r="P673" s="335"/>
      <c r="Z673" s="335"/>
    </row>
    <row r="674">
      <c r="D674" s="335"/>
      <c r="P674" s="335"/>
      <c r="Z674" s="335"/>
    </row>
    <row r="675">
      <c r="D675" s="335"/>
      <c r="P675" s="335"/>
      <c r="Z675" s="335"/>
    </row>
    <row r="676">
      <c r="D676" s="335"/>
      <c r="P676" s="335"/>
      <c r="Z676" s="335"/>
    </row>
    <row r="677">
      <c r="D677" s="335"/>
      <c r="P677" s="335"/>
      <c r="Z677" s="335"/>
    </row>
    <row r="678">
      <c r="D678" s="335"/>
      <c r="P678" s="335"/>
      <c r="Z678" s="335"/>
    </row>
    <row r="679">
      <c r="D679" s="335"/>
      <c r="P679" s="335"/>
      <c r="Z679" s="335"/>
    </row>
    <row r="680">
      <c r="D680" s="335"/>
      <c r="P680" s="335"/>
      <c r="Z680" s="335"/>
    </row>
    <row r="681">
      <c r="D681" s="335"/>
      <c r="P681" s="335"/>
      <c r="Z681" s="335"/>
    </row>
    <row r="682">
      <c r="D682" s="335"/>
      <c r="P682" s="335"/>
      <c r="Z682" s="335"/>
    </row>
    <row r="683">
      <c r="D683" s="335"/>
      <c r="P683" s="335"/>
      <c r="Z683" s="335"/>
    </row>
    <row r="684">
      <c r="D684" s="335"/>
      <c r="P684" s="335"/>
      <c r="Z684" s="335"/>
    </row>
    <row r="685">
      <c r="D685" s="335"/>
      <c r="P685" s="335"/>
      <c r="Z685" s="335"/>
    </row>
    <row r="686">
      <c r="D686" s="335"/>
      <c r="P686" s="335"/>
      <c r="Z686" s="335"/>
    </row>
    <row r="687">
      <c r="D687" s="335"/>
      <c r="P687" s="335"/>
      <c r="Z687" s="335"/>
    </row>
    <row r="688">
      <c r="D688" s="335"/>
      <c r="P688" s="335"/>
      <c r="Z688" s="335"/>
    </row>
    <row r="689">
      <c r="D689" s="335"/>
      <c r="P689" s="335"/>
      <c r="Z689" s="335"/>
    </row>
    <row r="690">
      <c r="D690" s="335"/>
      <c r="P690" s="335"/>
      <c r="Z690" s="335"/>
    </row>
    <row r="691">
      <c r="D691" s="335"/>
      <c r="P691" s="335"/>
      <c r="Z691" s="335"/>
    </row>
    <row r="692">
      <c r="D692" s="335"/>
      <c r="P692" s="335"/>
      <c r="Z692" s="335"/>
    </row>
    <row r="693">
      <c r="D693" s="335"/>
      <c r="P693" s="335"/>
      <c r="Z693" s="335"/>
    </row>
    <row r="694">
      <c r="D694" s="335"/>
      <c r="P694" s="335"/>
      <c r="Z694" s="335"/>
    </row>
    <row r="695">
      <c r="D695" s="335"/>
      <c r="P695" s="335"/>
      <c r="Z695" s="335"/>
    </row>
    <row r="696">
      <c r="D696" s="335"/>
      <c r="P696" s="335"/>
      <c r="Z696" s="335"/>
    </row>
    <row r="697">
      <c r="D697" s="335"/>
      <c r="P697" s="335"/>
      <c r="Z697" s="335"/>
    </row>
    <row r="698">
      <c r="D698" s="335"/>
      <c r="P698" s="335"/>
      <c r="Z698" s="335"/>
    </row>
    <row r="699">
      <c r="D699" s="335"/>
      <c r="P699" s="335"/>
      <c r="Z699" s="335"/>
    </row>
    <row r="700">
      <c r="D700" s="335"/>
      <c r="P700" s="335"/>
      <c r="Z700" s="335"/>
    </row>
    <row r="701">
      <c r="D701" s="335"/>
      <c r="P701" s="335"/>
      <c r="Z701" s="335"/>
    </row>
    <row r="702">
      <c r="D702" s="335"/>
      <c r="P702" s="335"/>
      <c r="Z702" s="335"/>
    </row>
    <row r="703">
      <c r="D703" s="335"/>
      <c r="P703" s="335"/>
      <c r="Z703" s="335"/>
    </row>
    <row r="704">
      <c r="D704" s="335"/>
      <c r="P704" s="335"/>
      <c r="Z704" s="335"/>
    </row>
    <row r="705">
      <c r="D705" s="335"/>
      <c r="P705" s="335"/>
      <c r="Z705" s="335"/>
    </row>
    <row r="706">
      <c r="D706" s="335"/>
      <c r="P706" s="335"/>
      <c r="Z706" s="335"/>
    </row>
    <row r="707">
      <c r="D707" s="335"/>
      <c r="P707" s="335"/>
      <c r="Z707" s="335"/>
    </row>
    <row r="708">
      <c r="D708" s="335"/>
      <c r="P708" s="335"/>
      <c r="Z708" s="335"/>
    </row>
    <row r="709">
      <c r="D709" s="335"/>
      <c r="P709" s="335"/>
      <c r="Z709" s="335"/>
    </row>
    <row r="710">
      <c r="D710" s="335"/>
      <c r="P710" s="335"/>
      <c r="Z710" s="335"/>
    </row>
    <row r="711">
      <c r="D711" s="335"/>
      <c r="P711" s="335"/>
      <c r="Z711" s="335"/>
    </row>
    <row r="712">
      <c r="D712" s="335"/>
      <c r="P712" s="335"/>
      <c r="Z712" s="335"/>
    </row>
    <row r="713">
      <c r="D713" s="335"/>
      <c r="P713" s="335"/>
      <c r="Z713" s="335"/>
    </row>
    <row r="714">
      <c r="D714" s="335"/>
      <c r="P714" s="335"/>
      <c r="Z714" s="335"/>
    </row>
    <row r="715">
      <c r="D715" s="335"/>
      <c r="P715" s="335"/>
      <c r="Z715" s="335"/>
    </row>
    <row r="716">
      <c r="D716" s="335"/>
      <c r="P716" s="335"/>
      <c r="Z716" s="335"/>
    </row>
    <row r="717">
      <c r="D717" s="335"/>
      <c r="P717" s="335"/>
      <c r="Z717" s="335"/>
    </row>
    <row r="718">
      <c r="D718" s="335"/>
      <c r="P718" s="335"/>
      <c r="Z718" s="335"/>
    </row>
    <row r="719">
      <c r="D719" s="335"/>
      <c r="P719" s="335"/>
      <c r="Z719" s="335"/>
    </row>
    <row r="720">
      <c r="D720" s="335"/>
      <c r="P720" s="335"/>
      <c r="Z720" s="335"/>
    </row>
    <row r="721">
      <c r="D721" s="335"/>
      <c r="P721" s="335"/>
      <c r="Z721" s="335"/>
    </row>
    <row r="722">
      <c r="D722" s="335"/>
      <c r="P722" s="335"/>
      <c r="Z722" s="335"/>
    </row>
    <row r="723">
      <c r="D723" s="335"/>
      <c r="P723" s="335"/>
      <c r="Z723" s="335"/>
    </row>
    <row r="724">
      <c r="D724" s="335"/>
      <c r="P724" s="335"/>
      <c r="Z724" s="335"/>
    </row>
    <row r="725">
      <c r="D725" s="335"/>
      <c r="P725" s="335"/>
      <c r="Z725" s="335"/>
    </row>
    <row r="726">
      <c r="D726" s="335"/>
      <c r="P726" s="335"/>
      <c r="Z726" s="335"/>
    </row>
    <row r="727">
      <c r="D727" s="335"/>
      <c r="P727" s="335"/>
      <c r="Z727" s="335"/>
    </row>
    <row r="728">
      <c r="D728" s="335"/>
      <c r="P728" s="335"/>
      <c r="Z728" s="335"/>
    </row>
    <row r="729">
      <c r="D729" s="335"/>
      <c r="P729" s="335"/>
      <c r="Z729" s="335"/>
    </row>
    <row r="730">
      <c r="D730" s="335"/>
      <c r="P730" s="335"/>
      <c r="Z730" s="335"/>
    </row>
    <row r="731">
      <c r="D731" s="335"/>
      <c r="P731" s="335"/>
      <c r="Z731" s="335"/>
    </row>
    <row r="732">
      <c r="D732" s="335"/>
      <c r="P732" s="335"/>
      <c r="Z732" s="335"/>
    </row>
    <row r="733">
      <c r="D733" s="335"/>
      <c r="P733" s="335"/>
      <c r="Z733" s="335"/>
    </row>
    <row r="734">
      <c r="D734" s="335"/>
      <c r="P734" s="335"/>
      <c r="Z734" s="335"/>
    </row>
    <row r="735">
      <c r="D735" s="335"/>
      <c r="P735" s="335"/>
      <c r="Z735" s="335"/>
    </row>
    <row r="736">
      <c r="D736" s="335"/>
      <c r="P736" s="335"/>
      <c r="Z736" s="335"/>
    </row>
    <row r="737">
      <c r="D737" s="335"/>
      <c r="P737" s="335"/>
      <c r="Z737" s="335"/>
    </row>
    <row r="738">
      <c r="D738" s="335"/>
      <c r="P738" s="335"/>
      <c r="Z738" s="335"/>
    </row>
    <row r="739">
      <c r="D739" s="335"/>
      <c r="P739" s="335"/>
      <c r="Z739" s="335"/>
    </row>
    <row r="740">
      <c r="D740" s="335"/>
      <c r="P740" s="335"/>
      <c r="Z740" s="335"/>
    </row>
    <row r="741">
      <c r="D741" s="335"/>
      <c r="P741" s="335"/>
      <c r="Z741" s="335"/>
    </row>
    <row r="742">
      <c r="D742" s="335"/>
      <c r="P742" s="335"/>
      <c r="Z742" s="335"/>
    </row>
    <row r="743">
      <c r="D743" s="335"/>
      <c r="P743" s="335"/>
      <c r="Z743" s="335"/>
    </row>
    <row r="744">
      <c r="D744" s="335"/>
      <c r="P744" s="335"/>
      <c r="Z744" s="335"/>
    </row>
    <row r="745">
      <c r="D745" s="335"/>
      <c r="P745" s="335"/>
      <c r="Z745" s="335"/>
    </row>
    <row r="746">
      <c r="D746" s="335"/>
      <c r="P746" s="335"/>
      <c r="Z746" s="335"/>
    </row>
    <row r="747">
      <c r="D747" s="335"/>
      <c r="P747" s="335"/>
      <c r="Z747" s="335"/>
    </row>
    <row r="748">
      <c r="D748" s="335"/>
      <c r="P748" s="335"/>
      <c r="Z748" s="335"/>
    </row>
    <row r="749">
      <c r="D749" s="335"/>
      <c r="P749" s="335"/>
      <c r="Z749" s="335"/>
    </row>
    <row r="750">
      <c r="D750" s="335"/>
      <c r="P750" s="335"/>
      <c r="Z750" s="335"/>
    </row>
    <row r="751">
      <c r="D751" s="335"/>
      <c r="P751" s="335"/>
      <c r="Z751" s="335"/>
    </row>
    <row r="752">
      <c r="D752" s="335"/>
      <c r="P752" s="335"/>
      <c r="Z752" s="335"/>
    </row>
    <row r="753">
      <c r="D753" s="335"/>
      <c r="P753" s="335"/>
      <c r="Z753" s="335"/>
    </row>
    <row r="754">
      <c r="D754" s="335"/>
      <c r="P754" s="335"/>
      <c r="Z754" s="335"/>
    </row>
    <row r="755">
      <c r="D755" s="335"/>
      <c r="P755" s="335"/>
      <c r="Z755" s="335"/>
    </row>
    <row r="756">
      <c r="D756" s="335"/>
      <c r="P756" s="335"/>
      <c r="Z756" s="335"/>
    </row>
    <row r="757">
      <c r="D757" s="335"/>
      <c r="P757" s="335"/>
      <c r="Z757" s="335"/>
    </row>
    <row r="758">
      <c r="D758" s="335"/>
      <c r="P758" s="335"/>
      <c r="Z758" s="335"/>
    </row>
    <row r="759">
      <c r="D759" s="335"/>
      <c r="P759" s="335"/>
      <c r="Z759" s="335"/>
    </row>
    <row r="760">
      <c r="D760" s="335"/>
      <c r="P760" s="335"/>
      <c r="Z760" s="335"/>
    </row>
    <row r="761">
      <c r="D761" s="335"/>
      <c r="P761" s="335"/>
      <c r="Z761" s="335"/>
    </row>
    <row r="762">
      <c r="D762" s="335"/>
      <c r="P762" s="335"/>
      <c r="Z762" s="335"/>
    </row>
    <row r="763">
      <c r="D763" s="335"/>
      <c r="P763" s="335"/>
      <c r="Z763" s="335"/>
    </row>
    <row r="764">
      <c r="D764" s="335"/>
      <c r="P764" s="335"/>
      <c r="Z764" s="335"/>
    </row>
    <row r="765">
      <c r="D765" s="335"/>
      <c r="P765" s="335"/>
      <c r="Z765" s="335"/>
    </row>
    <row r="766">
      <c r="D766" s="335"/>
      <c r="P766" s="335"/>
      <c r="Z766" s="335"/>
    </row>
    <row r="767">
      <c r="D767" s="335"/>
      <c r="P767" s="335"/>
      <c r="Z767" s="335"/>
    </row>
    <row r="768">
      <c r="D768" s="335"/>
      <c r="P768" s="335"/>
      <c r="Z768" s="335"/>
    </row>
    <row r="769">
      <c r="D769" s="335"/>
      <c r="P769" s="335"/>
      <c r="Z769" s="335"/>
    </row>
    <row r="770">
      <c r="D770" s="335"/>
      <c r="P770" s="335"/>
      <c r="Z770" s="335"/>
    </row>
    <row r="771">
      <c r="D771" s="335"/>
      <c r="P771" s="335"/>
      <c r="Z771" s="335"/>
    </row>
    <row r="772">
      <c r="D772" s="335"/>
      <c r="P772" s="335"/>
      <c r="Z772" s="335"/>
    </row>
    <row r="773">
      <c r="D773" s="335"/>
      <c r="P773" s="335"/>
      <c r="Z773" s="335"/>
    </row>
    <row r="774">
      <c r="D774" s="335"/>
      <c r="P774" s="335"/>
      <c r="Z774" s="335"/>
    </row>
    <row r="775">
      <c r="D775" s="335"/>
      <c r="P775" s="335"/>
      <c r="Z775" s="335"/>
    </row>
    <row r="776">
      <c r="D776" s="335"/>
      <c r="P776" s="335"/>
      <c r="Z776" s="335"/>
    </row>
    <row r="777">
      <c r="D777" s="335"/>
      <c r="P777" s="335"/>
      <c r="Z777" s="335"/>
    </row>
    <row r="778">
      <c r="D778" s="335"/>
      <c r="P778" s="335"/>
      <c r="Z778" s="335"/>
    </row>
    <row r="779">
      <c r="D779" s="335"/>
      <c r="P779" s="335"/>
      <c r="Z779" s="335"/>
    </row>
    <row r="780">
      <c r="D780" s="335"/>
      <c r="P780" s="335"/>
      <c r="Z780" s="335"/>
    </row>
    <row r="781">
      <c r="D781" s="335"/>
      <c r="P781" s="335"/>
      <c r="Z781" s="335"/>
    </row>
    <row r="782">
      <c r="D782" s="335"/>
      <c r="P782" s="335"/>
      <c r="Z782" s="335"/>
    </row>
    <row r="783">
      <c r="D783" s="335"/>
      <c r="P783" s="335"/>
      <c r="Z783" s="335"/>
    </row>
    <row r="784">
      <c r="D784" s="335"/>
      <c r="P784" s="335"/>
      <c r="Z784" s="335"/>
    </row>
    <row r="785">
      <c r="D785" s="335"/>
      <c r="P785" s="335"/>
      <c r="Z785" s="335"/>
    </row>
    <row r="786">
      <c r="D786" s="335"/>
      <c r="P786" s="335"/>
      <c r="Z786" s="335"/>
    </row>
    <row r="787">
      <c r="D787" s="335"/>
      <c r="P787" s="335"/>
      <c r="Z787" s="335"/>
    </row>
    <row r="788">
      <c r="D788" s="335"/>
      <c r="P788" s="335"/>
      <c r="Z788" s="335"/>
    </row>
    <row r="789">
      <c r="D789" s="335"/>
      <c r="P789" s="335"/>
      <c r="Z789" s="335"/>
    </row>
    <row r="790">
      <c r="D790" s="335"/>
      <c r="P790" s="335"/>
      <c r="Z790" s="335"/>
    </row>
    <row r="791">
      <c r="D791" s="335"/>
      <c r="P791" s="335"/>
      <c r="Z791" s="335"/>
    </row>
    <row r="792">
      <c r="D792" s="335"/>
      <c r="P792" s="335"/>
      <c r="Z792" s="335"/>
    </row>
    <row r="793">
      <c r="D793" s="335"/>
      <c r="P793" s="335"/>
      <c r="Z793" s="335"/>
    </row>
    <row r="794">
      <c r="D794" s="335"/>
      <c r="P794" s="335"/>
      <c r="Z794" s="335"/>
    </row>
    <row r="795">
      <c r="D795" s="335"/>
      <c r="P795" s="335"/>
      <c r="Z795" s="335"/>
    </row>
    <row r="796">
      <c r="D796" s="335"/>
      <c r="P796" s="335"/>
      <c r="Z796" s="335"/>
    </row>
    <row r="797">
      <c r="D797" s="335"/>
      <c r="P797" s="335"/>
      <c r="Z797" s="335"/>
    </row>
    <row r="798">
      <c r="D798" s="335"/>
      <c r="P798" s="335"/>
      <c r="Z798" s="335"/>
    </row>
    <row r="799">
      <c r="D799" s="335"/>
      <c r="P799" s="335"/>
      <c r="Z799" s="335"/>
    </row>
    <row r="800">
      <c r="D800" s="335"/>
      <c r="P800" s="335"/>
      <c r="Z800" s="335"/>
    </row>
    <row r="801">
      <c r="D801" s="335"/>
      <c r="P801" s="335"/>
      <c r="Z801" s="335"/>
    </row>
    <row r="802">
      <c r="D802" s="335"/>
      <c r="P802" s="335"/>
      <c r="Z802" s="335"/>
    </row>
    <row r="803">
      <c r="D803" s="335"/>
      <c r="P803" s="335"/>
      <c r="Z803" s="335"/>
    </row>
    <row r="804">
      <c r="D804" s="335"/>
      <c r="P804" s="335"/>
      <c r="Z804" s="335"/>
    </row>
    <row r="805">
      <c r="D805" s="335"/>
      <c r="P805" s="335"/>
      <c r="Z805" s="335"/>
    </row>
    <row r="806">
      <c r="D806" s="335"/>
      <c r="P806" s="335"/>
      <c r="Z806" s="335"/>
    </row>
    <row r="807">
      <c r="D807" s="335"/>
      <c r="P807" s="335"/>
      <c r="Z807" s="335"/>
    </row>
    <row r="808">
      <c r="D808" s="335"/>
      <c r="P808" s="335"/>
      <c r="Z808" s="335"/>
    </row>
    <row r="809">
      <c r="D809" s="335"/>
      <c r="P809" s="335"/>
      <c r="Z809" s="335"/>
    </row>
    <row r="810">
      <c r="D810" s="335"/>
      <c r="P810" s="335"/>
      <c r="Z810" s="335"/>
    </row>
    <row r="811">
      <c r="D811" s="335"/>
      <c r="P811" s="335"/>
      <c r="Z811" s="335"/>
    </row>
    <row r="812">
      <c r="D812" s="335"/>
      <c r="P812" s="335"/>
      <c r="Z812" s="335"/>
    </row>
    <row r="813">
      <c r="D813" s="335"/>
      <c r="P813" s="335"/>
      <c r="Z813" s="335"/>
    </row>
    <row r="814">
      <c r="D814" s="335"/>
      <c r="P814" s="335"/>
      <c r="Z814" s="335"/>
    </row>
    <row r="815">
      <c r="D815" s="335"/>
      <c r="P815" s="335"/>
      <c r="Z815" s="335"/>
    </row>
    <row r="816">
      <c r="D816" s="335"/>
      <c r="P816" s="335"/>
      <c r="Z816" s="335"/>
    </row>
    <row r="817">
      <c r="D817" s="335"/>
      <c r="P817" s="335"/>
      <c r="Z817" s="335"/>
    </row>
    <row r="818">
      <c r="D818" s="335"/>
      <c r="P818" s="335"/>
      <c r="Z818" s="335"/>
    </row>
    <row r="819">
      <c r="D819" s="335"/>
      <c r="P819" s="335"/>
      <c r="Z819" s="335"/>
    </row>
    <row r="820">
      <c r="D820" s="335"/>
      <c r="P820" s="335"/>
      <c r="Z820" s="335"/>
    </row>
    <row r="821">
      <c r="D821" s="335"/>
      <c r="P821" s="335"/>
      <c r="Z821" s="335"/>
    </row>
    <row r="822">
      <c r="D822" s="335"/>
      <c r="P822" s="335"/>
      <c r="Z822" s="335"/>
    </row>
    <row r="823">
      <c r="D823" s="335"/>
      <c r="P823" s="335"/>
      <c r="Z823" s="335"/>
    </row>
    <row r="824">
      <c r="D824" s="335"/>
      <c r="P824" s="335"/>
      <c r="Z824" s="335"/>
    </row>
    <row r="825">
      <c r="D825" s="335"/>
      <c r="P825" s="335"/>
      <c r="Z825" s="335"/>
    </row>
    <row r="826">
      <c r="D826" s="335"/>
      <c r="P826" s="335"/>
      <c r="Z826" s="335"/>
    </row>
    <row r="827">
      <c r="D827" s="335"/>
      <c r="P827" s="335"/>
      <c r="Z827" s="335"/>
    </row>
    <row r="828">
      <c r="D828" s="335"/>
      <c r="P828" s="335"/>
      <c r="Z828" s="335"/>
    </row>
    <row r="829">
      <c r="D829" s="335"/>
      <c r="P829" s="335"/>
      <c r="Z829" s="335"/>
    </row>
    <row r="830">
      <c r="D830" s="335"/>
      <c r="P830" s="335"/>
      <c r="Z830" s="335"/>
    </row>
    <row r="831">
      <c r="D831" s="335"/>
      <c r="P831" s="335"/>
      <c r="Z831" s="335"/>
    </row>
    <row r="832">
      <c r="D832" s="335"/>
      <c r="P832" s="335"/>
      <c r="Z832" s="335"/>
    </row>
    <row r="833">
      <c r="D833" s="335"/>
      <c r="P833" s="335"/>
      <c r="Z833" s="335"/>
    </row>
    <row r="834">
      <c r="D834" s="335"/>
      <c r="P834" s="335"/>
      <c r="Z834" s="335"/>
    </row>
    <row r="835">
      <c r="D835" s="335"/>
      <c r="P835" s="335"/>
      <c r="Z835" s="335"/>
    </row>
    <row r="836">
      <c r="D836" s="335"/>
      <c r="P836" s="335"/>
      <c r="Z836" s="335"/>
    </row>
    <row r="837">
      <c r="D837" s="335"/>
      <c r="P837" s="335"/>
      <c r="Z837" s="335"/>
    </row>
    <row r="838">
      <c r="D838" s="335"/>
      <c r="P838" s="335"/>
      <c r="Z838" s="335"/>
    </row>
    <row r="839">
      <c r="D839" s="335"/>
      <c r="P839" s="335"/>
      <c r="Z839" s="335"/>
    </row>
    <row r="840">
      <c r="D840" s="335"/>
      <c r="P840" s="335"/>
      <c r="Z840" s="335"/>
    </row>
    <row r="841">
      <c r="D841" s="335"/>
      <c r="P841" s="335"/>
      <c r="Z841" s="335"/>
    </row>
    <row r="842">
      <c r="D842" s="335"/>
      <c r="P842" s="335"/>
      <c r="Z842" s="335"/>
    </row>
    <row r="843">
      <c r="D843" s="335"/>
      <c r="P843" s="335"/>
      <c r="Z843" s="335"/>
    </row>
    <row r="844">
      <c r="D844" s="335"/>
      <c r="P844" s="335"/>
      <c r="Z844" s="335"/>
    </row>
    <row r="845">
      <c r="D845" s="335"/>
      <c r="P845" s="335"/>
      <c r="Z845" s="335"/>
    </row>
    <row r="846">
      <c r="D846" s="335"/>
      <c r="P846" s="335"/>
      <c r="Z846" s="335"/>
    </row>
    <row r="847">
      <c r="D847" s="335"/>
      <c r="P847" s="335"/>
      <c r="Z847" s="335"/>
    </row>
    <row r="848">
      <c r="D848" s="335"/>
      <c r="P848" s="335"/>
      <c r="Z848" s="335"/>
    </row>
    <row r="849">
      <c r="D849" s="335"/>
      <c r="P849" s="335"/>
      <c r="Z849" s="335"/>
    </row>
    <row r="850">
      <c r="D850" s="335"/>
      <c r="P850" s="335"/>
      <c r="Z850" s="335"/>
    </row>
    <row r="851">
      <c r="D851" s="335"/>
      <c r="P851" s="335"/>
      <c r="Z851" s="335"/>
    </row>
    <row r="852">
      <c r="D852" s="335"/>
      <c r="P852" s="335"/>
      <c r="Z852" s="335"/>
    </row>
    <row r="853">
      <c r="D853" s="335"/>
      <c r="P853" s="335"/>
      <c r="Z853" s="335"/>
    </row>
    <row r="854">
      <c r="D854" s="335"/>
      <c r="P854" s="335"/>
      <c r="Z854" s="335"/>
    </row>
    <row r="855">
      <c r="D855" s="335"/>
      <c r="P855" s="335"/>
      <c r="Z855" s="335"/>
    </row>
    <row r="856">
      <c r="D856" s="335"/>
      <c r="P856" s="335"/>
      <c r="Z856" s="335"/>
    </row>
    <row r="857">
      <c r="D857" s="335"/>
      <c r="P857" s="335"/>
      <c r="Z857" s="335"/>
    </row>
    <row r="858">
      <c r="D858" s="335"/>
      <c r="P858" s="335"/>
      <c r="Z858" s="335"/>
    </row>
    <row r="859">
      <c r="D859" s="335"/>
      <c r="P859" s="335"/>
      <c r="Z859" s="335"/>
    </row>
    <row r="860">
      <c r="D860" s="335"/>
      <c r="P860" s="335"/>
      <c r="Z860" s="335"/>
    </row>
    <row r="861">
      <c r="D861" s="335"/>
      <c r="P861" s="335"/>
      <c r="Z861" s="335"/>
    </row>
    <row r="862">
      <c r="D862" s="335"/>
      <c r="P862" s="335"/>
      <c r="Z862" s="335"/>
    </row>
    <row r="863">
      <c r="D863" s="335"/>
      <c r="P863" s="335"/>
      <c r="Z863" s="335"/>
    </row>
    <row r="864">
      <c r="D864" s="335"/>
      <c r="P864" s="335"/>
      <c r="Z864" s="335"/>
    </row>
    <row r="865">
      <c r="D865" s="335"/>
      <c r="P865" s="335"/>
      <c r="Z865" s="335"/>
    </row>
    <row r="866">
      <c r="D866" s="335"/>
      <c r="P866" s="335"/>
      <c r="Z866" s="335"/>
    </row>
    <row r="867">
      <c r="D867" s="335"/>
      <c r="P867" s="335"/>
      <c r="Z867" s="335"/>
    </row>
    <row r="868">
      <c r="D868" s="335"/>
      <c r="P868" s="335"/>
      <c r="Z868" s="335"/>
    </row>
    <row r="869">
      <c r="D869" s="335"/>
      <c r="P869" s="335"/>
      <c r="Z869" s="335"/>
    </row>
    <row r="870">
      <c r="D870" s="335"/>
      <c r="P870" s="335"/>
      <c r="Z870" s="335"/>
    </row>
    <row r="871">
      <c r="D871" s="335"/>
      <c r="P871" s="335"/>
      <c r="Z871" s="335"/>
    </row>
    <row r="872">
      <c r="D872" s="335"/>
      <c r="P872" s="335"/>
      <c r="Z872" s="335"/>
    </row>
    <row r="873">
      <c r="D873" s="335"/>
      <c r="P873" s="335"/>
      <c r="Z873" s="335"/>
    </row>
    <row r="874">
      <c r="D874" s="335"/>
      <c r="P874" s="335"/>
      <c r="Z874" s="335"/>
    </row>
    <row r="875">
      <c r="D875" s="335"/>
      <c r="P875" s="335"/>
      <c r="Z875" s="335"/>
    </row>
    <row r="876">
      <c r="D876" s="335"/>
      <c r="P876" s="335"/>
      <c r="Z876" s="335"/>
    </row>
    <row r="877">
      <c r="D877" s="335"/>
      <c r="P877" s="335"/>
      <c r="Z877" s="335"/>
    </row>
    <row r="878">
      <c r="D878" s="335"/>
      <c r="P878" s="335"/>
      <c r="Z878" s="335"/>
    </row>
    <row r="879">
      <c r="D879" s="335"/>
      <c r="P879" s="335"/>
      <c r="Z879" s="335"/>
    </row>
    <row r="880">
      <c r="D880" s="335"/>
      <c r="P880" s="335"/>
      <c r="Z880" s="335"/>
    </row>
    <row r="881">
      <c r="D881" s="335"/>
      <c r="P881" s="335"/>
      <c r="Z881" s="335"/>
    </row>
    <row r="882">
      <c r="D882" s="335"/>
      <c r="P882" s="335"/>
      <c r="Z882" s="335"/>
    </row>
    <row r="883">
      <c r="D883" s="335"/>
      <c r="P883" s="335"/>
      <c r="Z883" s="335"/>
    </row>
    <row r="884">
      <c r="D884" s="335"/>
      <c r="P884" s="335"/>
      <c r="Z884" s="335"/>
    </row>
    <row r="885">
      <c r="D885" s="335"/>
      <c r="P885" s="335"/>
      <c r="Z885" s="335"/>
    </row>
    <row r="886">
      <c r="D886" s="335"/>
      <c r="P886" s="335"/>
      <c r="Z886" s="335"/>
    </row>
    <row r="887">
      <c r="D887" s="335"/>
      <c r="P887" s="335"/>
      <c r="Z887" s="335"/>
    </row>
    <row r="888">
      <c r="D888" s="335"/>
      <c r="P888" s="335"/>
      <c r="Z888" s="335"/>
    </row>
    <row r="889">
      <c r="D889" s="335"/>
      <c r="P889" s="335"/>
      <c r="Z889" s="335"/>
    </row>
    <row r="890">
      <c r="D890" s="335"/>
      <c r="P890" s="335"/>
      <c r="Z890" s="335"/>
    </row>
    <row r="891">
      <c r="D891" s="335"/>
      <c r="P891" s="335"/>
      <c r="Z891" s="335"/>
    </row>
    <row r="892">
      <c r="D892" s="335"/>
      <c r="P892" s="335"/>
      <c r="Z892" s="335"/>
    </row>
    <row r="893">
      <c r="D893" s="335"/>
      <c r="P893" s="335"/>
      <c r="Z893" s="335"/>
    </row>
    <row r="894">
      <c r="D894" s="335"/>
      <c r="P894" s="335"/>
      <c r="Z894" s="335"/>
    </row>
    <row r="895">
      <c r="D895" s="335"/>
      <c r="P895" s="335"/>
      <c r="Z895" s="335"/>
    </row>
    <row r="896">
      <c r="D896" s="335"/>
      <c r="P896" s="335"/>
      <c r="Z896" s="335"/>
    </row>
    <row r="897">
      <c r="D897" s="335"/>
      <c r="P897" s="335"/>
      <c r="Z897" s="335"/>
    </row>
    <row r="898">
      <c r="D898" s="335"/>
      <c r="P898" s="335"/>
      <c r="Z898" s="335"/>
    </row>
    <row r="899">
      <c r="D899" s="335"/>
      <c r="P899" s="335"/>
      <c r="Z899" s="335"/>
    </row>
    <row r="900">
      <c r="D900" s="335"/>
      <c r="P900" s="335"/>
      <c r="Z900" s="335"/>
    </row>
    <row r="901">
      <c r="D901" s="335"/>
      <c r="P901" s="335"/>
      <c r="Z901" s="335"/>
    </row>
    <row r="902">
      <c r="D902" s="335"/>
      <c r="P902" s="335"/>
      <c r="Z902" s="335"/>
    </row>
    <row r="903">
      <c r="D903" s="335"/>
      <c r="P903" s="335"/>
      <c r="Z903" s="335"/>
    </row>
    <row r="904">
      <c r="D904" s="335"/>
      <c r="P904" s="335"/>
      <c r="Z904" s="335"/>
    </row>
    <row r="905">
      <c r="D905" s="335"/>
      <c r="P905" s="335"/>
      <c r="Z905" s="335"/>
    </row>
    <row r="906">
      <c r="D906" s="335"/>
      <c r="P906" s="335"/>
      <c r="Z906" s="335"/>
    </row>
    <row r="907">
      <c r="D907" s="335"/>
      <c r="P907" s="335"/>
      <c r="Z907" s="335"/>
    </row>
    <row r="908">
      <c r="D908" s="335"/>
      <c r="P908" s="335"/>
      <c r="Z908" s="335"/>
    </row>
    <row r="909">
      <c r="D909" s="335"/>
      <c r="P909" s="335"/>
      <c r="Z909" s="335"/>
    </row>
    <row r="910">
      <c r="D910" s="335"/>
      <c r="P910" s="335"/>
      <c r="Z910" s="335"/>
    </row>
    <row r="911">
      <c r="D911" s="335"/>
      <c r="P911" s="335"/>
      <c r="Z911" s="335"/>
    </row>
    <row r="912">
      <c r="D912" s="335"/>
      <c r="P912" s="335"/>
      <c r="Z912" s="335"/>
    </row>
    <row r="913">
      <c r="D913" s="335"/>
      <c r="P913" s="335"/>
      <c r="Z913" s="335"/>
    </row>
    <row r="914">
      <c r="D914" s="335"/>
      <c r="P914" s="335"/>
      <c r="Z914" s="335"/>
    </row>
    <row r="915">
      <c r="D915" s="335"/>
      <c r="P915" s="335"/>
      <c r="Z915" s="335"/>
    </row>
    <row r="916">
      <c r="D916" s="335"/>
      <c r="P916" s="335"/>
      <c r="Z916" s="335"/>
    </row>
    <row r="917">
      <c r="D917" s="335"/>
      <c r="P917" s="335"/>
      <c r="Z917" s="335"/>
    </row>
    <row r="918">
      <c r="D918" s="335"/>
      <c r="P918" s="335"/>
      <c r="Z918" s="335"/>
    </row>
    <row r="919">
      <c r="D919" s="335"/>
      <c r="P919" s="335"/>
      <c r="Z919" s="335"/>
    </row>
    <row r="920">
      <c r="D920" s="335"/>
      <c r="P920" s="335"/>
      <c r="Z920" s="335"/>
    </row>
    <row r="921">
      <c r="D921" s="335"/>
      <c r="P921" s="335"/>
      <c r="Z921" s="335"/>
    </row>
    <row r="922">
      <c r="D922" s="335"/>
      <c r="P922" s="335"/>
      <c r="Z922" s="335"/>
    </row>
    <row r="923">
      <c r="D923" s="335"/>
      <c r="P923" s="335"/>
      <c r="Z923" s="335"/>
    </row>
    <row r="924">
      <c r="D924" s="335"/>
      <c r="P924" s="335"/>
      <c r="Z924" s="335"/>
    </row>
    <row r="925">
      <c r="D925" s="335"/>
      <c r="P925" s="335"/>
      <c r="Z925" s="335"/>
    </row>
    <row r="926">
      <c r="D926" s="335"/>
      <c r="P926" s="335"/>
      <c r="Z926" s="335"/>
    </row>
    <row r="927">
      <c r="D927" s="335"/>
      <c r="P927" s="335"/>
      <c r="Z927" s="335"/>
    </row>
    <row r="928">
      <c r="D928" s="335"/>
      <c r="P928" s="335"/>
      <c r="Z928" s="335"/>
    </row>
    <row r="929">
      <c r="D929" s="335"/>
      <c r="P929" s="335"/>
      <c r="Z929" s="335"/>
    </row>
    <row r="930">
      <c r="D930" s="335"/>
      <c r="P930" s="335"/>
      <c r="Z930" s="335"/>
    </row>
    <row r="931">
      <c r="D931" s="335"/>
      <c r="P931" s="335"/>
      <c r="Z931" s="335"/>
    </row>
    <row r="932">
      <c r="D932" s="335"/>
      <c r="P932" s="335"/>
      <c r="Z932" s="335"/>
    </row>
    <row r="933">
      <c r="D933" s="335"/>
      <c r="P933" s="335"/>
      <c r="Z933" s="335"/>
    </row>
    <row r="934">
      <c r="D934" s="335"/>
      <c r="P934" s="335"/>
      <c r="Z934" s="335"/>
    </row>
    <row r="935">
      <c r="D935" s="335"/>
      <c r="P935" s="335"/>
      <c r="Z935" s="335"/>
    </row>
    <row r="936">
      <c r="D936" s="335"/>
      <c r="P936" s="335"/>
      <c r="Z936" s="335"/>
    </row>
    <row r="937">
      <c r="D937" s="335"/>
      <c r="P937" s="335"/>
      <c r="Z937" s="335"/>
    </row>
    <row r="938">
      <c r="D938" s="335"/>
      <c r="P938" s="335"/>
      <c r="Z938" s="335"/>
    </row>
    <row r="939">
      <c r="D939" s="335"/>
      <c r="P939" s="335"/>
      <c r="Z939" s="335"/>
    </row>
    <row r="940">
      <c r="D940" s="335"/>
      <c r="P940" s="335"/>
      <c r="Z940" s="335"/>
    </row>
    <row r="941">
      <c r="D941" s="335"/>
      <c r="P941" s="335"/>
      <c r="Z941" s="335"/>
    </row>
    <row r="942">
      <c r="D942" s="335"/>
      <c r="P942" s="335"/>
      <c r="Z942" s="335"/>
    </row>
    <row r="943">
      <c r="D943" s="335"/>
      <c r="P943" s="335"/>
      <c r="Z943" s="335"/>
    </row>
    <row r="944">
      <c r="D944" s="335"/>
      <c r="P944" s="335"/>
      <c r="Z944" s="335"/>
    </row>
    <row r="945">
      <c r="D945" s="335"/>
      <c r="P945" s="335"/>
      <c r="Z945" s="335"/>
    </row>
    <row r="946">
      <c r="D946" s="335"/>
      <c r="P946" s="335"/>
      <c r="Z946" s="335"/>
    </row>
    <row r="947">
      <c r="D947" s="335"/>
      <c r="P947" s="335"/>
      <c r="Z947" s="335"/>
    </row>
    <row r="948">
      <c r="D948" s="335"/>
      <c r="P948" s="335"/>
      <c r="Z948" s="335"/>
    </row>
    <row r="949">
      <c r="D949" s="335"/>
      <c r="P949" s="335"/>
      <c r="Z949" s="335"/>
    </row>
    <row r="950">
      <c r="D950" s="335"/>
      <c r="P950" s="335"/>
      <c r="Z950" s="335"/>
    </row>
    <row r="951">
      <c r="D951" s="335"/>
      <c r="P951" s="335"/>
      <c r="Z951" s="335"/>
    </row>
    <row r="952">
      <c r="D952" s="335"/>
      <c r="P952" s="335"/>
      <c r="Z952" s="335"/>
    </row>
    <row r="953">
      <c r="D953" s="335"/>
      <c r="P953" s="335"/>
      <c r="Z953" s="335"/>
    </row>
    <row r="954">
      <c r="D954" s="335"/>
      <c r="P954" s="335"/>
      <c r="Z954" s="335"/>
    </row>
    <row r="955">
      <c r="D955" s="335"/>
      <c r="P955" s="335"/>
      <c r="Z955" s="335"/>
    </row>
    <row r="956">
      <c r="D956" s="335"/>
      <c r="P956" s="335"/>
      <c r="Z956" s="335"/>
    </row>
    <row r="957">
      <c r="D957" s="335"/>
      <c r="P957" s="335"/>
      <c r="Z957" s="335"/>
    </row>
    <row r="958">
      <c r="D958" s="335"/>
      <c r="P958" s="335"/>
      <c r="Z958" s="335"/>
    </row>
    <row r="959">
      <c r="D959" s="335"/>
      <c r="P959" s="335"/>
      <c r="Z959" s="335"/>
    </row>
    <row r="960">
      <c r="D960" s="335"/>
      <c r="P960" s="335"/>
      <c r="Z960" s="335"/>
    </row>
    <row r="961">
      <c r="D961" s="335"/>
      <c r="P961" s="335"/>
      <c r="Z961" s="335"/>
    </row>
    <row r="962">
      <c r="D962" s="335"/>
      <c r="P962" s="335"/>
      <c r="Z962" s="335"/>
    </row>
    <row r="963">
      <c r="D963" s="335"/>
      <c r="P963" s="335"/>
      <c r="Z963" s="335"/>
    </row>
    <row r="964">
      <c r="D964" s="335"/>
      <c r="P964" s="335"/>
      <c r="Z964" s="335"/>
    </row>
    <row r="965">
      <c r="D965" s="335"/>
      <c r="P965" s="335"/>
      <c r="Z965" s="335"/>
    </row>
    <row r="966">
      <c r="D966" s="335"/>
      <c r="P966" s="335"/>
      <c r="Z966" s="335"/>
    </row>
    <row r="967">
      <c r="D967" s="335"/>
      <c r="P967" s="335"/>
      <c r="Z967" s="335"/>
    </row>
    <row r="968">
      <c r="D968" s="335"/>
      <c r="P968" s="335"/>
      <c r="Z968" s="335"/>
    </row>
    <row r="969">
      <c r="D969" s="335"/>
      <c r="P969" s="335"/>
      <c r="Z969" s="335"/>
    </row>
    <row r="970">
      <c r="D970" s="335"/>
      <c r="P970" s="335"/>
      <c r="Z970" s="335"/>
    </row>
    <row r="971">
      <c r="D971" s="335"/>
      <c r="P971" s="335"/>
      <c r="Z971" s="335"/>
    </row>
    <row r="972">
      <c r="D972" s="335"/>
      <c r="P972" s="335"/>
      <c r="Z972" s="335"/>
    </row>
    <row r="973">
      <c r="D973" s="335"/>
      <c r="P973" s="335"/>
      <c r="Z973" s="335"/>
    </row>
    <row r="974">
      <c r="D974" s="335"/>
      <c r="P974" s="335"/>
      <c r="Z974" s="335"/>
    </row>
    <row r="975">
      <c r="D975" s="335"/>
      <c r="P975" s="335"/>
      <c r="Z975" s="335"/>
    </row>
    <row r="976">
      <c r="D976" s="335"/>
      <c r="P976" s="335"/>
      <c r="Z976" s="335"/>
    </row>
    <row r="977">
      <c r="D977" s="335"/>
      <c r="P977" s="335"/>
      <c r="Z977" s="335"/>
    </row>
    <row r="978">
      <c r="D978" s="335"/>
      <c r="P978" s="335"/>
      <c r="Z978" s="335"/>
    </row>
    <row r="979">
      <c r="D979" s="335"/>
      <c r="P979" s="335"/>
      <c r="Z979" s="335"/>
    </row>
    <row r="980">
      <c r="D980" s="335"/>
      <c r="P980" s="335"/>
      <c r="Z980" s="335"/>
    </row>
    <row r="981">
      <c r="D981" s="335"/>
      <c r="P981" s="335"/>
      <c r="Z981" s="335"/>
    </row>
    <row r="982">
      <c r="D982" s="335"/>
      <c r="P982" s="335"/>
      <c r="Z982" s="335"/>
    </row>
    <row r="983">
      <c r="D983" s="335"/>
      <c r="P983" s="335"/>
      <c r="Z983" s="335"/>
    </row>
    <row r="984">
      <c r="D984" s="335"/>
      <c r="P984" s="335"/>
      <c r="Z984" s="335"/>
    </row>
    <row r="985">
      <c r="D985" s="335"/>
      <c r="P985" s="335"/>
      <c r="Z985" s="335"/>
    </row>
    <row r="986">
      <c r="D986" s="335"/>
      <c r="P986" s="335"/>
      <c r="Z986" s="335"/>
    </row>
    <row r="987">
      <c r="D987" s="335"/>
      <c r="P987" s="335"/>
      <c r="Z987" s="335"/>
    </row>
    <row r="988">
      <c r="D988" s="335"/>
      <c r="P988" s="335"/>
      <c r="Z988" s="335"/>
    </row>
    <row r="989">
      <c r="D989" s="335"/>
      <c r="P989" s="335"/>
      <c r="Z989" s="335"/>
    </row>
    <row r="990">
      <c r="D990" s="335"/>
      <c r="P990" s="335"/>
      <c r="Z990" s="335"/>
    </row>
    <row r="991">
      <c r="D991" s="335"/>
      <c r="P991" s="335"/>
      <c r="Z991" s="335"/>
    </row>
    <row r="992">
      <c r="D992" s="335"/>
      <c r="P992" s="335"/>
      <c r="Z992" s="335"/>
    </row>
    <row r="993">
      <c r="D993" s="335"/>
      <c r="P993" s="335"/>
      <c r="Z993" s="335"/>
    </row>
    <row r="994">
      <c r="D994" s="335"/>
      <c r="P994" s="335"/>
      <c r="Z994" s="335"/>
    </row>
    <row r="995">
      <c r="D995" s="335"/>
      <c r="P995" s="335"/>
      <c r="Z995" s="335"/>
    </row>
    <row r="996">
      <c r="D996" s="335"/>
      <c r="P996" s="335"/>
      <c r="Z996" s="335"/>
    </row>
    <row r="997">
      <c r="D997" s="335"/>
      <c r="P997" s="335"/>
      <c r="Z997" s="335"/>
    </row>
    <row r="998">
      <c r="D998" s="335"/>
      <c r="P998" s="335"/>
      <c r="Z998" s="335"/>
    </row>
    <row r="999">
      <c r="D999" s="335"/>
      <c r="P999" s="335"/>
      <c r="Z999" s="335"/>
    </row>
    <row r="1000">
      <c r="D1000" s="335"/>
      <c r="P1000" s="335"/>
      <c r="Z1000" s="335"/>
    </row>
    <row r="1001">
      <c r="D1001" s="335"/>
      <c r="P1001" s="335"/>
      <c r="Z1001" s="335"/>
    </row>
    <row r="1002">
      <c r="D1002" s="335"/>
      <c r="P1002" s="335"/>
      <c r="Z1002" s="335"/>
    </row>
  </sheetData>
  <mergeCells count="160">
    <mergeCell ref="A2:E2"/>
    <mergeCell ref="M2:Q2"/>
    <mergeCell ref="Y2:AC2"/>
    <mergeCell ref="AK2:AO2"/>
    <mergeCell ref="M4:W4"/>
    <mergeCell ref="Y4:AI4"/>
    <mergeCell ref="AK4:AW4"/>
    <mergeCell ref="Y6:AA6"/>
    <mergeCell ref="AC6:AI6"/>
    <mergeCell ref="AO6:AW6"/>
    <mergeCell ref="A4:K4"/>
    <mergeCell ref="A5:D5"/>
    <mergeCell ref="M5:P5"/>
    <mergeCell ref="Y5:AB5"/>
    <mergeCell ref="AK5:AN5"/>
    <mergeCell ref="A6:C6"/>
    <mergeCell ref="E6:K6"/>
    <mergeCell ref="AK6:AM6"/>
    <mergeCell ref="R16:V16"/>
    <mergeCell ref="Q17:W17"/>
    <mergeCell ref="AO16:AW16"/>
    <mergeCell ref="AP17:AT17"/>
    <mergeCell ref="AO18:AW18"/>
    <mergeCell ref="AP19:AT19"/>
    <mergeCell ref="AO20:AW20"/>
    <mergeCell ref="M6:O6"/>
    <mergeCell ref="Q6:W6"/>
    <mergeCell ref="Q15:W15"/>
    <mergeCell ref="E16:K16"/>
    <mergeCell ref="AC16:AI16"/>
    <mergeCell ref="F17:J17"/>
    <mergeCell ref="AD17:AH17"/>
    <mergeCell ref="E18:K18"/>
    <mergeCell ref="R18:V18"/>
    <mergeCell ref="AC18:AI18"/>
    <mergeCell ref="F19:J19"/>
    <mergeCell ref="Q19:W19"/>
    <mergeCell ref="AD19:AH19"/>
    <mergeCell ref="AC20:AI20"/>
    <mergeCell ref="Y26:AB26"/>
    <mergeCell ref="AK26:AN26"/>
    <mergeCell ref="E20:K20"/>
    <mergeCell ref="A25:K25"/>
    <mergeCell ref="M25:W25"/>
    <mergeCell ref="Y25:AI25"/>
    <mergeCell ref="AK25:AW25"/>
    <mergeCell ref="A26:D26"/>
    <mergeCell ref="M26:P26"/>
    <mergeCell ref="A27:C27"/>
    <mergeCell ref="M27:O27"/>
    <mergeCell ref="Q27:W27"/>
    <mergeCell ref="Y27:AA27"/>
    <mergeCell ref="AC27:AI27"/>
    <mergeCell ref="AK27:AM27"/>
    <mergeCell ref="AO27:AW27"/>
    <mergeCell ref="E27:K27"/>
    <mergeCell ref="E30:K30"/>
    <mergeCell ref="F31:J31"/>
    <mergeCell ref="E32:K32"/>
    <mergeCell ref="Q32:W32"/>
    <mergeCell ref="F33:J33"/>
    <mergeCell ref="F34:J34"/>
    <mergeCell ref="AO35:AW35"/>
    <mergeCell ref="AP36:AT36"/>
    <mergeCell ref="AO37:AW37"/>
    <mergeCell ref="AK41:AW41"/>
    <mergeCell ref="AC32:AI32"/>
    <mergeCell ref="AD33:AH33"/>
    <mergeCell ref="AO33:AW33"/>
    <mergeCell ref="AC34:AI34"/>
    <mergeCell ref="AP34:AT34"/>
    <mergeCell ref="AD35:AH35"/>
    <mergeCell ref="AC36:AI36"/>
    <mergeCell ref="R33:V33"/>
    <mergeCell ref="Q34:W34"/>
    <mergeCell ref="R35:V35"/>
    <mergeCell ref="Q36:W36"/>
    <mergeCell ref="A38:K38"/>
    <mergeCell ref="M40:W40"/>
    <mergeCell ref="Y40:AI40"/>
    <mergeCell ref="Y69:AB69"/>
    <mergeCell ref="AK69:AN69"/>
    <mergeCell ref="E63:K63"/>
    <mergeCell ref="A68:K68"/>
    <mergeCell ref="M68:W68"/>
    <mergeCell ref="Y68:AI68"/>
    <mergeCell ref="AK68:AW68"/>
    <mergeCell ref="A69:D69"/>
    <mergeCell ref="M69:P69"/>
    <mergeCell ref="A70:C70"/>
    <mergeCell ref="M70:O70"/>
    <mergeCell ref="Q70:W70"/>
    <mergeCell ref="Y70:AA70"/>
    <mergeCell ref="AC70:AI70"/>
    <mergeCell ref="AK70:AM70"/>
    <mergeCell ref="AO70:AW70"/>
    <mergeCell ref="R76:V76"/>
    <mergeCell ref="Q77:W77"/>
    <mergeCell ref="R78:V78"/>
    <mergeCell ref="Q79:W79"/>
    <mergeCell ref="A81:K81"/>
    <mergeCell ref="M83:W83"/>
    <mergeCell ref="Y83:AI83"/>
    <mergeCell ref="E70:K70"/>
    <mergeCell ref="E73:K73"/>
    <mergeCell ref="F74:J74"/>
    <mergeCell ref="E75:K75"/>
    <mergeCell ref="Q75:W75"/>
    <mergeCell ref="F76:J76"/>
    <mergeCell ref="F77:J77"/>
    <mergeCell ref="AO78:AW78"/>
    <mergeCell ref="AP79:AT79"/>
    <mergeCell ref="AO80:AW80"/>
    <mergeCell ref="AK84:AW84"/>
    <mergeCell ref="AC75:AI75"/>
    <mergeCell ref="AD76:AH76"/>
    <mergeCell ref="AO76:AW76"/>
    <mergeCell ref="AC77:AI77"/>
    <mergeCell ref="AP77:AT77"/>
    <mergeCell ref="AD78:AH78"/>
    <mergeCell ref="AC79:AI79"/>
    <mergeCell ref="A46:E46"/>
    <mergeCell ref="M46:Q46"/>
    <mergeCell ref="Y46:AC46"/>
    <mergeCell ref="AK46:AO46"/>
    <mergeCell ref="M48:W48"/>
    <mergeCell ref="Y48:AI48"/>
    <mergeCell ref="AK48:AW48"/>
    <mergeCell ref="Y50:AA50"/>
    <mergeCell ref="AC50:AI50"/>
    <mergeCell ref="AO50:AW50"/>
    <mergeCell ref="A48:K48"/>
    <mergeCell ref="A49:D49"/>
    <mergeCell ref="M49:P49"/>
    <mergeCell ref="Y49:AB49"/>
    <mergeCell ref="AK49:AN49"/>
    <mergeCell ref="A50:C50"/>
    <mergeCell ref="E50:K50"/>
    <mergeCell ref="AK50:AM50"/>
    <mergeCell ref="R59:V59"/>
    <mergeCell ref="Q60:W60"/>
    <mergeCell ref="AO59:AW59"/>
    <mergeCell ref="AP60:AT60"/>
    <mergeCell ref="AO61:AW61"/>
    <mergeCell ref="AP62:AT62"/>
    <mergeCell ref="AO63:AW63"/>
    <mergeCell ref="M50:O50"/>
    <mergeCell ref="Q50:W50"/>
    <mergeCell ref="Q58:W58"/>
    <mergeCell ref="E59:K59"/>
    <mergeCell ref="AC59:AI59"/>
    <mergeCell ref="F60:J60"/>
    <mergeCell ref="AD60:AH60"/>
    <mergeCell ref="E61:K61"/>
    <mergeCell ref="R61:V61"/>
    <mergeCell ref="AC61:AI61"/>
    <mergeCell ref="F62:J62"/>
    <mergeCell ref="Q62:W62"/>
    <mergeCell ref="AD62:AH62"/>
    <mergeCell ref="AC63:AI63"/>
  </mergeCells>
  <printOptions gridLines="1" horizontalCentered="1"/>
  <pageMargins bottom="0.75" footer="0.0" header="0.0" left="0.7" right="0.7" top="0.75"/>
  <pageSetup fitToHeight="0" paperSize="9" cellComments="atEnd" orientation="portrait" pageOrder="overThenDown"/>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0"/>
  <cols>
    <col customWidth="1" min="1" max="1" width="5.13"/>
    <col customWidth="1" min="2" max="2" width="2.0"/>
    <col customWidth="1" min="3" max="3" width="5.13"/>
    <col customWidth="1" min="4" max="4" width="5.75"/>
    <col customWidth="1" min="5" max="5" width="48.0"/>
    <col customWidth="1" min="6" max="6" width="25.38"/>
    <col customWidth="1" min="7" max="7" width="28.63"/>
    <col customWidth="1" min="9" max="9" width="3.38"/>
    <col customWidth="1" min="10" max="10" width="27.38"/>
    <col customWidth="1" min="12" max="12" width="2.0"/>
    <col customWidth="1" min="13" max="13" width="5.13"/>
    <col customWidth="1" min="14" max="14" width="2.63"/>
    <col customWidth="1" min="15" max="15" width="5.13"/>
    <col customWidth="1" min="16" max="16" width="5.75"/>
    <col customWidth="1" min="17" max="17" width="33.0"/>
    <col customWidth="1" min="24" max="24" width="2.0"/>
    <col customWidth="1" min="25" max="25" width="5.13"/>
    <col customWidth="1" min="26" max="26" width="2.0"/>
    <col customWidth="1" min="27" max="27" width="5.13"/>
    <col customWidth="1" min="29" max="29" width="34.63"/>
  </cols>
  <sheetData>
    <row r="1">
      <c r="A1" s="332" t="s">
        <v>1203</v>
      </c>
      <c r="H1" s="334"/>
      <c r="I1" s="334"/>
      <c r="J1" s="334"/>
      <c r="K1" s="334"/>
      <c r="M1" s="376"/>
      <c r="N1" s="376"/>
      <c r="O1" s="376"/>
      <c r="P1" s="376"/>
      <c r="Q1" s="376"/>
      <c r="R1" s="376"/>
      <c r="S1" s="376"/>
      <c r="T1" s="376"/>
      <c r="U1" s="376"/>
      <c r="V1" s="376"/>
      <c r="W1" s="376"/>
      <c r="X1" s="376"/>
      <c r="Y1" s="376"/>
      <c r="Z1" s="376"/>
      <c r="AA1" s="376"/>
      <c r="AB1" s="376"/>
      <c r="AC1" s="376"/>
      <c r="AD1" s="376"/>
      <c r="AE1" s="376"/>
      <c r="AF1" s="376"/>
      <c r="AG1" s="376"/>
      <c r="AH1" s="376"/>
      <c r="AI1" s="376"/>
    </row>
    <row r="2">
      <c r="A2" s="1"/>
      <c r="D2" s="335"/>
      <c r="G2" s="378"/>
      <c r="M2" s="376"/>
      <c r="N2" s="376"/>
      <c r="O2" s="376"/>
      <c r="P2" s="376"/>
      <c r="Q2" s="376"/>
      <c r="R2" s="376"/>
      <c r="S2" s="376"/>
      <c r="T2" s="376"/>
      <c r="U2" s="376"/>
      <c r="V2" s="376"/>
      <c r="W2" s="376"/>
      <c r="X2" s="376"/>
      <c r="Y2" s="376"/>
      <c r="Z2" s="376"/>
      <c r="AA2" s="376"/>
      <c r="AB2" s="376"/>
      <c r="AC2" s="376"/>
      <c r="AD2" s="376"/>
      <c r="AE2" s="376"/>
      <c r="AF2" s="376"/>
      <c r="AG2" s="376"/>
      <c r="AH2" s="376"/>
      <c r="AI2" s="376"/>
    </row>
    <row r="3">
      <c r="A3" s="336" t="s">
        <v>1204</v>
      </c>
      <c r="B3" s="25"/>
      <c r="C3" s="25"/>
      <c r="D3" s="25"/>
      <c r="E3" s="25"/>
      <c r="F3" s="25"/>
      <c r="G3" s="25"/>
      <c r="H3" s="337"/>
      <c r="I3" s="337"/>
      <c r="J3" s="337"/>
      <c r="K3" s="337"/>
      <c r="M3" s="376"/>
      <c r="N3" s="376"/>
      <c r="O3" s="376"/>
      <c r="P3" s="376"/>
      <c r="Q3" s="376"/>
      <c r="R3" s="376"/>
      <c r="S3" s="376"/>
      <c r="T3" s="376"/>
      <c r="U3" s="376"/>
      <c r="V3" s="376"/>
      <c r="W3" s="376"/>
      <c r="X3" s="376"/>
      <c r="Y3" s="376"/>
      <c r="Z3" s="376"/>
      <c r="AA3" s="376"/>
      <c r="AB3" s="376"/>
      <c r="AC3" s="376"/>
      <c r="AD3" s="376"/>
      <c r="AE3" s="376"/>
      <c r="AF3" s="376"/>
      <c r="AG3" s="376"/>
      <c r="AH3" s="376"/>
      <c r="AI3" s="376"/>
    </row>
    <row r="4">
      <c r="A4" s="379" t="s">
        <v>1205</v>
      </c>
      <c r="B4" s="25"/>
      <c r="C4" s="25"/>
      <c r="D4" s="25"/>
      <c r="E4" s="25"/>
      <c r="F4" s="336"/>
      <c r="G4" s="25"/>
      <c r="H4" s="337"/>
      <c r="I4" s="337"/>
      <c r="J4" s="337"/>
      <c r="K4" s="337"/>
      <c r="M4" s="376"/>
      <c r="N4" s="376"/>
      <c r="O4" s="376"/>
      <c r="P4" s="376"/>
      <c r="Q4" s="376"/>
      <c r="R4" s="376"/>
      <c r="S4" s="376"/>
      <c r="T4" s="376"/>
      <c r="U4" s="376"/>
      <c r="V4" s="376"/>
      <c r="W4" s="376"/>
      <c r="X4" s="376"/>
      <c r="Y4" s="376"/>
      <c r="Z4" s="376"/>
      <c r="AA4" s="376"/>
      <c r="AB4" s="376"/>
      <c r="AC4" s="376"/>
      <c r="AD4" s="376"/>
      <c r="AE4" s="376"/>
      <c r="AF4" s="376"/>
      <c r="AG4" s="376"/>
      <c r="AH4" s="376"/>
      <c r="AI4" s="376"/>
    </row>
    <row r="5">
      <c r="A5" s="338" t="s">
        <v>1111</v>
      </c>
      <c r="B5" s="25"/>
      <c r="C5" s="25"/>
      <c r="D5" s="26"/>
      <c r="E5" s="338" t="s">
        <v>1206</v>
      </c>
      <c r="F5" s="25"/>
      <c r="G5" s="25"/>
      <c r="H5" s="343"/>
      <c r="I5" s="343"/>
      <c r="J5" s="343"/>
      <c r="K5" s="343"/>
      <c r="L5" s="342"/>
      <c r="M5" s="376"/>
      <c r="N5" s="376"/>
      <c r="O5" s="376"/>
      <c r="P5" s="376"/>
      <c r="Q5" s="376"/>
      <c r="R5" s="376"/>
      <c r="S5" s="376"/>
      <c r="T5" s="376"/>
      <c r="U5" s="376"/>
      <c r="V5" s="376"/>
      <c r="W5" s="376"/>
      <c r="X5" s="376"/>
      <c r="Y5" s="376"/>
      <c r="Z5" s="376"/>
      <c r="AA5" s="376"/>
      <c r="AB5" s="376"/>
      <c r="AC5" s="376"/>
      <c r="AD5" s="376"/>
      <c r="AE5" s="376"/>
      <c r="AF5" s="376"/>
      <c r="AG5" s="376"/>
      <c r="AH5" s="376"/>
      <c r="AI5" s="376"/>
    </row>
    <row r="6">
      <c r="A6" s="336" t="s">
        <v>1125</v>
      </c>
      <c r="B6" s="25"/>
      <c r="C6" s="26"/>
      <c r="D6" s="346" t="s">
        <v>1126</v>
      </c>
      <c r="E6" s="336" t="s">
        <v>1127</v>
      </c>
      <c r="F6" s="343" t="s">
        <v>1207</v>
      </c>
      <c r="G6" s="380" t="s">
        <v>1208</v>
      </c>
      <c r="H6" s="337"/>
      <c r="I6" s="337"/>
      <c r="J6" s="337"/>
      <c r="K6" s="337"/>
      <c r="M6" s="376"/>
      <c r="N6" s="376"/>
      <c r="O6" s="376"/>
      <c r="P6" s="376"/>
      <c r="Q6" s="376"/>
      <c r="R6" s="376"/>
      <c r="S6" s="376"/>
      <c r="T6" s="376"/>
      <c r="U6" s="376"/>
      <c r="V6" s="376"/>
      <c r="W6" s="376"/>
      <c r="X6" s="376"/>
      <c r="Y6" s="376"/>
      <c r="Z6" s="376"/>
      <c r="AA6" s="376"/>
      <c r="AB6" s="376"/>
      <c r="AC6" s="376"/>
      <c r="AD6" s="376"/>
      <c r="AE6" s="376"/>
      <c r="AF6" s="376"/>
      <c r="AG6" s="376"/>
      <c r="AH6" s="376"/>
      <c r="AI6" s="376"/>
    </row>
    <row r="7">
      <c r="A7" s="347">
        <v>0.3645833333333333</v>
      </c>
      <c r="B7" s="348" t="s">
        <v>462</v>
      </c>
      <c r="C7" s="347">
        <f t="shared" ref="C7:C24" si="1">A7+D7/(24*60)</f>
        <v>0.3854166667</v>
      </c>
      <c r="D7" s="349">
        <v>30.0</v>
      </c>
      <c r="E7" s="381" t="s">
        <v>1209</v>
      </c>
      <c r="F7" s="351" t="s">
        <v>462</v>
      </c>
      <c r="G7" s="382"/>
      <c r="H7" s="351"/>
      <c r="I7" s="351"/>
      <c r="J7" s="351"/>
      <c r="K7" s="351"/>
      <c r="M7" s="376"/>
      <c r="N7" s="376"/>
      <c r="O7" s="376"/>
      <c r="P7" s="376"/>
      <c r="Q7" s="376"/>
      <c r="R7" s="376"/>
      <c r="S7" s="376"/>
      <c r="T7" s="376"/>
      <c r="U7" s="376"/>
      <c r="V7" s="376"/>
      <c r="W7" s="376"/>
      <c r="X7" s="376"/>
      <c r="Y7" s="376"/>
      <c r="Z7" s="376"/>
      <c r="AA7" s="376"/>
      <c r="AB7" s="376"/>
      <c r="AC7" s="376"/>
      <c r="AD7" s="376"/>
      <c r="AE7" s="376"/>
      <c r="AF7" s="376"/>
      <c r="AG7" s="376"/>
      <c r="AH7" s="376"/>
      <c r="AI7" s="376"/>
    </row>
    <row r="8">
      <c r="A8" s="352">
        <f t="shared" ref="A8:A24" si="2">C7</f>
        <v>0.3854166667</v>
      </c>
      <c r="B8" s="348" t="s">
        <v>462</v>
      </c>
      <c r="C8" s="347">
        <f t="shared" si="1"/>
        <v>0.3958333333</v>
      </c>
      <c r="D8" s="349">
        <v>15.0</v>
      </c>
      <c r="E8" s="381" t="s">
        <v>1210</v>
      </c>
      <c r="F8" s="383" t="s">
        <v>1211</v>
      </c>
      <c r="G8" s="382"/>
      <c r="H8" s="351"/>
      <c r="I8" s="351"/>
      <c r="J8" s="351"/>
      <c r="K8" s="351"/>
      <c r="M8" s="376"/>
      <c r="N8" s="376"/>
      <c r="O8" s="376"/>
      <c r="P8" s="376"/>
      <c r="Q8" s="376"/>
      <c r="R8" s="376"/>
      <c r="S8" s="376"/>
      <c r="T8" s="376"/>
      <c r="U8" s="376"/>
      <c r="V8" s="376"/>
      <c r="W8" s="376"/>
      <c r="X8" s="376"/>
      <c r="Y8" s="376"/>
      <c r="Z8" s="376"/>
      <c r="AA8" s="376"/>
      <c r="AB8" s="376"/>
      <c r="AC8" s="376"/>
      <c r="AD8" s="376"/>
      <c r="AE8" s="376"/>
      <c r="AF8" s="376"/>
      <c r="AG8" s="376"/>
      <c r="AH8" s="376"/>
      <c r="AI8" s="376"/>
    </row>
    <row r="9">
      <c r="A9" s="347">
        <f t="shared" si="2"/>
        <v>0.3958333333</v>
      </c>
      <c r="B9" s="348" t="s">
        <v>462</v>
      </c>
      <c r="C9" s="347">
        <f t="shared" si="1"/>
        <v>0.3965277778</v>
      </c>
      <c r="D9" s="346">
        <v>1.0</v>
      </c>
      <c r="E9" s="384" t="s">
        <v>1212</v>
      </c>
      <c r="F9" s="385" t="s">
        <v>1213</v>
      </c>
      <c r="G9" s="382"/>
      <c r="H9" s="351"/>
      <c r="I9" s="351"/>
      <c r="J9" s="351"/>
      <c r="K9" s="351"/>
      <c r="M9" s="376"/>
      <c r="N9" s="376"/>
      <c r="O9" s="376"/>
      <c r="P9" s="376"/>
      <c r="Q9" s="376"/>
      <c r="R9" s="376"/>
      <c r="S9" s="376"/>
      <c r="T9" s="376"/>
      <c r="U9" s="376"/>
      <c r="V9" s="376"/>
      <c r="W9" s="376"/>
      <c r="X9" s="376"/>
      <c r="Y9" s="376"/>
      <c r="Z9" s="376"/>
      <c r="AA9" s="376"/>
      <c r="AB9" s="376"/>
      <c r="AC9" s="376"/>
      <c r="AD9" s="376"/>
      <c r="AE9" s="376"/>
      <c r="AF9" s="376"/>
      <c r="AG9" s="376"/>
      <c r="AH9" s="376"/>
      <c r="AI9" s="376"/>
    </row>
    <row r="10">
      <c r="A10" s="352">
        <f t="shared" si="2"/>
        <v>0.3965277778</v>
      </c>
      <c r="B10" s="348" t="s">
        <v>462</v>
      </c>
      <c r="C10" s="347">
        <f t="shared" si="1"/>
        <v>0.4</v>
      </c>
      <c r="D10" s="349">
        <v>5.0</v>
      </c>
      <c r="E10" s="384" t="s">
        <v>1214</v>
      </c>
      <c r="F10" s="385" t="s">
        <v>1215</v>
      </c>
      <c r="G10" s="330" t="s">
        <v>1216</v>
      </c>
      <c r="H10" s="351"/>
      <c r="I10" s="351"/>
      <c r="J10" s="351"/>
      <c r="K10" s="351"/>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row>
    <row r="11">
      <c r="A11" s="352">
        <f t="shared" si="2"/>
        <v>0.4</v>
      </c>
      <c r="B11" s="348" t="s">
        <v>462</v>
      </c>
      <c r="C11" s="347">
        <f t="shared" si="1"/>
        <v>0.4013888889</v>
      </c>
      <c r="D11" s="349">
        <v>2.0</v>
      </c>
      <c r="E11" s="384" t="s">
        <v>1217</v>
      </c>
      <c r="F11" s="351" t="s">
        <v>462</v>
      </c>
      <c r="G11" s="382" t="s">
        <v>1218</v>
      </c>
      <c r="H11" s="351"/>
      <c r="I11" s="351"/>
      <c r="J11" s="351"/>
      <c r="K11" s="351"/>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row>
    <row r="12">
      <c r="A12" s="352">
        <f t="shared" si="2"/>
        <v>0.4013888889</v>
      </c>
      <c r="B12" s="348" t="s">
        <v>462</v>
      </c>
      <c r="C12" s="347">
        <f t="shared" si="1"/>
        <v>0.4034722222</v>
      </c>
      <c r="D12" s="349">
        <v>3.0</v>
      </c>
      <c r="E12" s="384" t="s">
        <v>1219</v>
      </c>
      <c r="F12" s="351" t="s">
        <v>462</v>
      </c>
      <c r="G12" s="382" t="s">
        <v>1220</v>
      </c>
      <c r="H12" s="351"/>
      <c r="I12" s="351"/>
      <c r="J12" s="351"/>
      <c r="K12" s="351"/>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row>
    <row r="13">
      <c r="A13" s="352">
        <f t="shared" si="2"/>
        <v>0.4034722222</v>
      </c>
      <c r="B13" s="348" t="s">
        <v>462</v>
      </c>
      <c r="C13" s="347">
        <f t="shared" si="1"/>
        <v>0.4076388889</v>
      </c>
      <c r="D13" s="346">
        <v>6.0</v>
      </c>
      <c r="E13" s="384" t="s">
        <v>1221</v>
      </c>
      <c r="F13" s="385" t="s">
        <v>1222</v>
      </c>
      <c r="G13" s="382"/>
      <c r="H13" s="351"/>
      <c r="I13" s="351"/>
      <c r="J13" s="351"/>
      <c r="K13" s="351"/>
      <c r="M13" s="376"/>
      <c r="N13" s="376"/>
      <c r="O13" s="376"/>
      <c r="P13" s="376"/>
      <c r="Q13" s="376"/>
      <c r="R13" s="376"/>
      <c r="S13" s="376"/>
      <c r="T13" s="376"/>
      <c r="U13" s="376"/>
      <c r="V13" s="376"/>
      <c r="W13" s="376"/>
      <c r="X13" s="376"/>
      <c r="Y13" s="376"/>
      <c r="Z13" s="376"/>
      <c r="AA13" s="376"/>
      <c r="AB13" s="376"/>
      <c r="AC13" s="376"/>
      <c r="AD13" s="376"/>
      <c r="AE13" s="376"/>
      <c r="AF13" s="376"/>
      <c r="AG13" s="376"/>
      <c r="AH13" s="376"/>
      <c r="AI13" s="376"/>
    </row>
    <row r="14">
      <c r="A14" s="352">
        <f t="shared" si="2"/>
        <v>0.4076388889</v>
      </c>
      <c r="B14" s="348" t="s">
        <v>462</v>
      </c>
      <c r="C14" s="347">
        <f t="shared" si="1"/>
        <v>0.4083333333</v>
      </c>
      <c r="D14" s="346">
        <v>1.0</v>
      </c>
      <c r="E14" s="384" t="s">
        <v>1223</v>
      </c>
      <c r="F14" s="385" t="s">
        <v>1224</v>
      </c>
      <c r="G14" s="382"/>
      <c r="H14" s="351"/>
      <c r="I14" s="351"/>
      <c r="J14" s="351"/>
      <c r="K14" s="351"/>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row>
    <row r="15">
      <c r="A15" s="352">
        <f t="shared" si="2"/>
        <v>0.4083333333</v>
      </c>
      <c r="B15" s="348" t="s">
        <v>462</v>
      </c>
      <c r="C15" s="347">
        <f t="shared" si="1"/>
        <v>0.4104166667</v>
      </c>
      <c r="D15" s="386">
        <v>3.0</v>
      </c>
      <c r="E15" s="384" t="s">
        <v>1225</v>
      </c>
      <c r="F15" s="351" t="s">
        <v>462</v>
      </c>
      <c r="G15" s="382"/>
      <c r="H15" s="351"/>
      <c r="I15" s="351"/>
      <c r="J15" s="351"/>
      <c r="K15" s="351"/>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row>
    <row r="16">
      <c r="A16" s="352">
        <f t="shared" si="2"/>
        <v>0.4104166667</v>
      </c>
      <c r="B16" s="348" t="s">
        <v>462</v>
      </c>
      <c r="C16" s="347">
        <f t="shared" si="1"/>
        <v>0.4173611111</v>
      </c>
      <c r="D16" s="349">
        <v>10.0</v>
      </c>
      <c r="E16" s="384" t="s">
        <v>1226</v>
      </c>
      <c r="F16" s="387" t="s">
        <v>71</v>
      </c>
      <c r="G16" s="330" t="s">
        <v>1227</v>
      </c>
      <c r="H16" s="351"/>
      <c r="I16" s="351"/>
      <c r="J16" s="351"/>
      <c r="K16" s="351"/>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row>
    <row r="17">
      <c r="A17" s="352">
        <f t="shared" si="2"/>
        <v>0.4173611111</v>
      </c>
      <c r="B17" s="348" t="s">
        <v>462</v>
      </c>
      <c r="C17" s="347">
        <f t="shared" si="1"/>
        <v>0.4180555556</v>
      </c>
      <c r="D17" s="349">
        <v>1.0</v>
      </c>
      <c r="E17" s="384" t="s">
        <v>1228</v>
      </c>
      <c r="F17" s="351" t="s">
        <v>462</v>
      </c>
      <c r="G17" s="382"/>
      <c r="H17" s="351"/>
      <c r="I17" s="351"/>
      <c r="J17" s="351"/>
      <c r="K17" s="351"/>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row>
    <row r="18">
      <c r="A18" s="352">
        <f t="shared" si="2"/>
        <v>0.4180555556</v>
      </c>
      <c r="B18" s="348" t="s">
        <v>462</v>
      </c>
      <c r="C18" s="347">
        <f t="shared" si="1"/>
        <v>0.41875</v>
      </c>
      <c r="D18" s="346">
        <v>1.0</v>
      </c>
      <c r="E18" s="384" t="s">
        <v>1229</v>
      </c>
      <c r="F18" s="385" t="s">
        <v>1230</v>
      </c>
      <c r="G18" s="382"/>
      <c r="H18" s="351"/>
      <c r="I18" s="351"/>
      <c r="J18" s="351"/>
      <c r="K18" s="351"/>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row>
    <row r="19">
      <c r="A19" s="352">
        <f t="shared" si="2"/>
        <v>0.41875</v>
      </c>
      <c r="B19" s="348" t="s">
        <v>462</v>
      </c>
      <c r="C19" s="347">
        <f t="shared" si="1"/>
        <v>0.4222222222</v>
      </c>
      <c r="D19" s="349">
        <v>5.0</v>
      </c>
      <c r="E19" s="388" t="s">
        <v>1231</v>
      </c>
      <c r="F19" s="351"/>
      <c r="G19" s="382"/>
      <c r="H19" s="351"/>
      <c r="I19" s="351"/>
      <c r="J19" s="351"/>
      <c r="K19" s="351"/>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row>
    <row r="20">
      <c r="A20" s="352">
        <f t="shared" si="2"/>
        <v>0.4222222222</v>
      </c>
      <c r="B20" s="348" t="s">
        <v>462</v>
      </c>
      <c r="C20" s="347">
        <f t="shared" si="1"/>
        <v>0.4430555556</v>
      </c>
      <c r="D20" s="349">
        <v>30.0</v>
      </c>
      <c r="E20" s="384" t="s">
        <v>1232</v>
      </c>
      <c r="F20" s="301" t="s">
        <v>1233</v>
      </c>
      <c r="G20" s="330" t="s">
        <v>1234</v>
      </c>
      <c r="H20" s="351"/>
      <c r="I20" s="351"/>
      <c r="J20" s="351"/>
      <c r="K20" s="351"/>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row>
    <row r="21">
      <c r="A21" s="352">
        <f t="shared" si="2"/>
        <v>0.4430555556</v>
      </c>
      <c r="B21" s="348" t="s">
        <v>462</v>
      </c>
      <c r="C21" s="347">
        <f t="shared" si="1"/>
        <v>0.4465277778</v>
      </c>
      <c r="D21" s="349">
        <v>5.0</v>
      </c>
      <c r="E21" s="388" t="s">
        <v>1235</v>
      </c>
      <c r="F21" s="301"/>
      <c r="G21" s="382"/>
      <c r="H21" s="351"/>
      <c r="I21" s="351"/>
      <c r="J21" s="351"/>
      <c r="K21" s="351"/>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row>
    <row r="22">
      <c r="A22" s="352">
        <f t="shared" si="2"/>
        <v>0.4465277778</v>
      </c>
      <c r="B22" s="348" t="s">
        <v>462</v>
      </c>
      <c r="C22" s="347">
        <f t="shared" si="1"/>
        <v>0.4569444444</v>
      </c>
      <c r="D22" s="349">
        <v>15.0</v>
      </c>
      <c r="E22" s="384" t="s">
        <v>1236</v>
      </c>
      <c r="F22" s="301"/>
      <c r="G22" s="330" t="s">
        <v>1237</v>
      </c>
      <c r="H22" s="351"/>
      <c r="I22" s="351"/>
      <c r="J22" s="351"/>
      <c r="K22" s="351"/>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row>
    <row r="23">
      <c r="A23" s="352">
        <f t="shared" si="2"/>
        <v>0.4569444444</v>
      </c>
      <c r="B23" s="348" t="s">
        <v>462</v>
      </c>
      <c r="C23" s="347">
        <f t="shared" si="1"/>
        <v>0.4604166667</v>
      </c>
      <c r="D23" s="349">
        <v>5.0</v>
      </c>
      <c r="E23" s="384" t="s">
        <v>1238</v>
      </c>
      <c r="F23" s="301"/>
      <c r="G23" s="382"/>
      <c r="H23" s="351"/>
      <c r="I23" s="351"/>
      <c r="J23" s="351"/>
      <c r="K23" s="351"/>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row>
    <row r="24">
      <c r="A24" s="347">
        <f t="shared" si="2"/>
        <v>0.4604166667</v>
      </c>
      <c r="B24" s="348" t="s">
        <v>462</v>
      </c>
      <c r="C24" s="347">
        <f t="shared" si="1"/>
        <v>0.4638888889</v>
      </c>
      <c r="D24" s="349">
        <v>5.0</v>
      </c>
      <c r="E24" s="384" t="s">
        <v>1239</v>
      </c>
      <c r="F24" s="351"/>
      <c r="G24" s="382"/>
      <c r="H24" s="351"/>
      <c r="I24" s="351"/>
      <c r="J24" s="351"/>
      <c r="K24" s="351"/>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row>
    <row r="25">
      <c r="A25" s="117"/>
      <c r="B25" s="359"/>
      <c r="C25" s="360"/>
      <c r="D25" s="361"/>
      <c r="E25" s="117"/>
      <c r="F25" s="117"/>
      <c r="G25" s="389"/>
      <c r="H25" s="117"/>
      <c r="I25" s="117"/>
      <c r="J25" s="117"/>
      <c r="K25" s="117"/>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row>
    <row r="26">
      <c r="A26" s="336" t="s">
        <v>1240</v>
      </c>
      <c r="B26" s="25"/>
      <c r="C26" s="25"/>
      <c r="D26" s="25"/>
      <c r="E26" s="25"/>
      <c r="F26" s="25"/>
      <c r="G26" s="25"/>
      <c r="H26" s="337"/>
      <c r="I26" s="337"/>
      <c r="J26" s="337"/>
      <c r="K26" s="337"/>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row>
    <row r="27">
      <c r="A27" s="379" t="s">
        <v>1205</v>
      </c>
      <c r="B27" s="25"/>
      <c r="C27" s="25"/>
      <c r="D27" s="25"/>
      <c r="E27" s="25"/>
      <c r="F27" s="336"/>
      <c r="G27" s="25"/>
      <c r="H27" s="337"/>
      <c r="I27" s="337"/>
      <c r="J27" s="337"/>
      <c r="K27" s="337"/>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row>
    <row r="28">
      <c r="A28" s="338" t="s">
        <v>1111</v>
      </c>
      <c r="B28" s="25"/>
      <c r="C28" s="25"/>
      <c r="D28" s="26"/>
      <c r="E28" s="338" t="s">
        <v>1241</v>
      </c>
      <c r="F28" s="25"/>
      <c r="G28" s="25"/>
      <c r="H28" s="337"/>
      <c r="I28" s="337"/>
      <c r="J28" s="337"/>
      <c r="K28" s="337"/>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row>
    <row r="29">
      <c r="A29" s="336" t="s">
        <v>1125</v>
      </c>
      <c r="B29" s="25"/>
      <c r="C29" s="26"/>
      <c r="D29" s="346" t="s">
        <v>1126</v>
      </c>
      <c r="E29" s="346" t="s">
        <v>1127</v>
      </c>
      <c r="F29" s="343" t="s">
        <v>1207</v>
      </c>
      <c r="G29" s="380" t="s">
        <v>1208</v>
      </c>
      <c r="H29" s="337"/>
      <c r="I29" s="337"/>
      <c r="J29" s="337"/>
      <c r="K29" s="337"/>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row>
    <row r="30">
      <c r="A30" s="347">
        <v>0.5625</v>
      </c>
      <c r="B30" s="349" t="s">
        <v>462</v>
      </c>
      <c r="C30" s="347">
        <f t="shared" ref="C30:C39" si="3">A30+D30/(24*60)</f>
        <v>0.5659722222</v>
      </c>
      <c r="D30" s="349">
        <v>5.0</v>
      </c>
      <c r="E30" s="346" t="s">
        <v>1242</v>
      </c>
      <c r="F30" s="337"/>
      <c r="G30" s="380"/>
      <c r="H30" s="337"/>
      <c r="I30" s="337"/>
      <c r="J30" s="337"/>
      <c r="K30" s="337"/>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row>
    <row r="31">
      <c r="A31" s="352">
        <f t="shared" ref="A31:A39" si="4">C30</f>
        <v>0.5659722222</v>
      </c>
      <c r="B31" s="349" t="s">
        <v>462</v>
      </c>
      <c r="C31" s="347">
        <f t="shared" si="3"/>
        <v>0.5763888889</v>
      </c>
      <c r="D31" s="349">
        <v>15.0</v>
      </c>
      <c r="E31" s="346" t="s">
        <v>1243</v>
      </c>
      <c r="F31" s="337"/>
      <c r="G31" s="380"/>
      <c r="H31" s="337"/>
      <c r="I31" s="337"/>
      <c r="J31" s="337"/>
      <c r="K31" s="337"/>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row>
    <row r="32">
      <c r="A32" s="347">
        <f t="shared" si="4"/>
        <v>0.5763888889</v>
      </c>
      <c r="B32" s="349" t="s">
        <v>462</v>
      </c>
      <c r="C32" s="347">
        <f t="shared" si="3"/>
        <v>0.5972222222</v>
      </c>
      <c r="D32" s="349">
        <v>30.0</v>
      </c>
      <c r="E32" s="346" t="s">
        <v>1244</v>
      </c>
      <c r="F32" s="337"/>
      <c r="G32" s="380"/>
      <c r="H32" s="337"/>
      <c r="I32" s="337"/>
      <c r="J32" s="337"/>
      <c r="K32" s="337"/>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row>
    <row r="33">
      <c r="A33" s="352">
        <f t="shared" si="4"/>
        <v>0.5972222222</v>
      </c>
      <c r="B33" s="349" t="s">
        <v>462</v>
      </c>
      <c r="C33" s="347">
        <f t="shared" si="3"/>
        <v>0.6180555556</v>
      </c>
      <c r="D33" s="349">
        <v>30.0</v>
      </c>
      <c r="E33" s="346" t="s">
        <v>1245</v>
      </c>
      <c r="F33" s="337"/>
      <c r="G33" s="380"/>
      <c r="H33" s="337"/>
      <c r="I33" s="337"/>
      <c r="J33" s="337"/>
      <c r="K33" s="337"/>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row>
    <row r="34">
      <c r="A34" s="352">
        <f t="shared" si="4"/>
        <v>0.6180555556</v>
      </c>
      <c r="B34" s="349" t="s">
        <v>462</v>
      </c>
      <c r="C34" s="347">
        <f t="shared" si="3"/>
        <v>0.6388888889</v>
      </c>
      <c r="D34" s="349">
        <v>30.0</v>
      </c>
      <c r="E34" s="346" t="s">
        <v>1246</v>
      </c>
      <c r="F34" s="337"/>
      <c r="G34" s="380"/>
      <c r="H34" s="337"/>
      <c r="I34" s="337"/>
      <c r="J34" s="337"/>
      <c r="K34" s="337"/>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row>
    <row r="35">
      <c r="A35" s="390">
        <f t="shared" si="4"/>
        <v>0.6388888889</v>
      </c>
      <c r="B35" s="349" t="s">
        <v>462</v>
      </c>
      <c r="C35" s="347">
        <f t="shared" si="3"/>
        <v>0.6458333333</v>
      </c>
      <c r="D35" s="349">
        <v>10.0</v>
      </c>
      <c r="E35" s="346" t="s">
        <v>1247</v>
      </c>
      <c r="F35" s="337"/>
      <c r="G35" s="380"/>
      <c r="H35" s="337"/>
      <c r="I35" s="337"/>
      <c r="J35" s="337"/>
      <c r="K35" s="337"/>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row>
    <row r="36">
      <c r="A36" s="390">
        <f t="shared" si="4"/>
        <v>0.6458333333</v>
      </c>
      <c r="B36" s="349" t="s">
        <v>462</v>
      </c>
      <c r="C36" s="347">
        <f t="shared" si="3"/>
        <v>0.6979166667</v>
      </c>
      <c r="D36" s="349">
        <v>75.0</v>
      </c>
      <c r="E36" s="346" t="s">
        <v>1248</v>
      </c>
      <c r="F36" s="337"/>
      <c r="G36" s="380"/>
      <c r="H36" s="337"/>
      <c r="I36" s="337"/>
      <c r="J36" s="337"/>
      <c r="K36" s="337"/>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row>
    <row r="37">
      <c r="A37" s="390">
        <f t="shared" si="4"/>
        <v>0.6979166667</v>
      </c>
      <c r="B37" s="349" t="s">
        <v>462</v>
      </c>
      <c r="C37" s="347">
        <f t="shared" si="3"/>
        <v>0.7013888889</v>
      </c>
      <c r="D37" s="349">
        <v>5.0</v>
      </c>
      <c r="E37" s="346" t="s">
        <v>1249</v>
      </c>
      <c r="F37" s="337"/>
      <c r="G37" s="380"/>
      <c r="H37" s="337"/>
      <c r="I37" s="337"/>
      <c r="J37" s="337"/>
      <c r="K37" s="337"/>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row>
    <row r="38">
      <c r="A38" s="391">
        <f t="shared" si="4"/>
        <v>0.7013888889</v>
      </c>
      <c r="B38" s="349" t="s">
        <v>462</v>
      </c>
      <c r="C38" s="347">
        <f t="shared" si="3"/>
        <v>0.7048611111</v>
      </c>
      <c r="D38" s="349">
        <v>5.0</v>
      </c>
      <c r="E38" s="346" t="s">
        <v>1250</v>
      </c>
      <c r="F38" s="337"/>
      <c r="G38" s="380"/>
      <c r="H38" s="337"/>
      <c r="I38" s="337"/>
      <c r="J38" s="337"/>
      <c r="K38" s="337"/>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row>
    <row r="39">
      <c r="A39" s="391">
        <f t="shared" si="4"/>
        <v>0.7048611111</v>
      </c>
      <c r="B39" s="349" t="s">
        <v>462</v>
      </c>
      <c r="C39" s="347">
        <f t="shared" si="3"/>
        <v>0.7083333333</v>
      </c>
      <c r="D39" s="349">
        <v>5.0</v>
      </c>
      <c r="E39" s="346" t="s">
        <v>1251</v>
      </c>
      <c r="F39" s="337"/>
      <c r="G39" s="380"/>
      <c r="H39" s="337"/>
      <c r="I39" s="337"/>
      <c r="J39" s="337"/>
      <c r="K39" s="337"/>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row>
    <row r="40">
      <c r="A40" s="337"/>
      <c r="B40" s="337"/>
      <c r="C40" s="337"/>
      <c r="D40" s="337"/>
      <c r="E40" s="337"/>
      <c r="F40" s="337"/>
      <c r="G40" s="380"/>
      <c r="H40" s="337"/>
      <c r="I40" s="337"/>
      <c r="J40" s="337"/>
      <c r="K40" s="337"/>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row>
    <row r="41">
      <c r="A41" s="336" t="s">
        <v>1252</v>
      </c>
      <c r="B41" s="25"/>
      <c r="C41" s="25"/>
      <c r="D41" s="25"/>
      <c r="E41" s="25"/>
      <c r="F41" s="25"/>
      <c r="G41" s="25"/>
      <c r="H41" s="337"/>
      <c r="I41" s="337"/>
      <c r="J41" s="337"/>
      <c r="K41" s="337"/>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row>
    <row r="42">
      <c r="A42" s="379" t="s">
        <v>1205</v>
      </c>
      <c r="B42" s="25"/>
      <c r="C42" s="25"/>
      <c r="D42" s="25"/>
      <c r="E42" s="25"/>
      <c r="F42" s="336"/>
      <c r="G42" s="25"/>
      <c r="H42" s="337"/>
      <c r="I42" s="337"/>
      <c r="J42" s="337"/>
      <c r="K42" s="337"/>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row>
    <row r="43">
      <c r="A43" s="338" t="s">
        <v>1111</v>
      </c>
      <c r="B43" s="25"/>
      <c r="C43" s="25"/>
      <c r="D43" s="26"/>
      <c r="E43" s="392" t="s">
        <v>1253</v>
      </c>
      <c r="F43" s="25"/>
      <c r="G43" s="25"/>
      <c r="I43" s="346" t="s">
        <v>216</v>
      </c>
      <c r="J43" s="393" t="s">
        <v>1254</v>
      </c>
      <c r="K43" s="337"/>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row>
    <row r="44">
      <c r="A44" s="336" t="s">
        <v>1125</v>
      </c>
      <c r="B44" s="25"/>
      <c r="C44" s="26"/>
      <c r="D44" s="346" t="s">
        <v>1126</v>
      </c>
      <c r="E44" s="336" t="s">
        <v>1127</v>
      </c>
      <c r="F44" s="343" t="s">
        <v>1207</v>
      </c>
      <c r="G44" s="380" t="s">
        <v>1208</v>
      </c>
      <c r="H44" s="337"/>
      <c r="I44" s="349">
        <v>1.0</v>
      </c>
      <c r="J44" s="394" t="s">
        <v>1255</v>
      </c>
      <c r="K44" s="337"/>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row>
    <row r="45">
      <c r="A45" s="347">
        <v>0.5625</v>
      </c>
      <c r="B45" s="348" t="s">
        <v>462</v>
      </c>
      <c r="C45" s="347">
        <f t="shared" ref="C45:C60" si="5">A45+D45/(24*60)</f>
        <v>0.5729166667</v>
      </c>
      <c r="D45" s="349">
        <v>15.0</v>
      </c>
      <c r="E45" s="384" t="s">
        <v>1256</v>
      </c>
      <c r="F45" s="337"/>
      <c r="G45" s="380"/>
      <c r="H45" s="337"/>
      <c r="I45" s="349">
        <v>2.0</v>
      </c>
      <c r="J45" s="394" t="s">
        <v>1257</v>
      </c>
      <c r="K45" s="337"/>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row>
    <row r="46">
      <c r="A46" s="352">
        <f t="shared" ref="A46:A60" si="6">C45</f>
        <v>0.5729166667</v>
      </c>
      <c r="B46" s="348" t="s">
        <v>462</v>
      </c>
      <c r="C46" s="347">
        <f t="shared" si="5"/>
        <v>0.5763888889</v>
      </c>
      <c r="D46" s="349">
        <v>5.0</v>
      </c>
      <c r="E46" s="384" t="s">
        <v>1258</v>
      </c>
      <c r="F46" s="337"/>
      <c r="G46" s="380"/>
      <c r="H46" s="337"/>
      <c r="I46" s="349">
        <v>3.0</v>
      </c>
      <c r="J46" s="394" t="s">
        <v>778</v>
      </c>
      <c r="K46" s="337"/>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row>
    <row r="47">
      <c r="A47" s="352">
        <f t="shared" si="6"/>
        <v>0.5763888889</v>
      </c>
      <c r="B47" s="348" t="s">
        <v>462</v>
      </c>
      <c r="C47" s="347">
        <f t="shared" si="5"/>
        <v>0.5868055556</v>
      </c>
      <c r="D47" s="349">
        <v>15.0</v>
      </c>
      <c r="E47" s="384" t="s">
        <v>1259</v>
      </c>
      <c r="F47" s="337"/>
      <c r="G47" s="380"/>
      <c r="H47" s="337"/>
      <c r="I47" s="349">
        <v>4.0</v>
      </c>
      <c r="J47" s="394" t="s">
        <v>1260</v>
      </c>
      <c r="K47" s="337"/>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row>
    <row r="48">
      <c r="A48" s="352">
        <f t="shared" si="6"/>
        <v>0.5868055556</v>
      </c>
      <c r="B48" s="348" t="s">
        <v>462</v>
      </c>
      <c r="C48" s="347">
        <f t="shared" si="5"/>
        <v>0.5972222222</v>
      </c>
      <c r="D48" s="349">
        <v>15.0</v>
      </c>
      <c r="E48" s="384" t="s">
        <v>1261</v>
      </c>
      <c r="F48" s="337"/>
      <c r="G48" s="380"/>
      <c r="H48" s="337"/>
      <c r="I48" s="337"/>
      <c r="J48" s="337"/>
      <c r="K48" s="337"/>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row>
    <row r="49">
      <c r="A49" s="352">
        <f t="shared" si="6"/>
        <v>0.5972222222</v>
      </c>
      <c r="B49" s="348" t="s">
        <v>462</v>
      </c>
      <c r="C49" s="347">
        <f t="shared" si="5"/>
        <v>0.6076388889</v>
      </c>
      <c r="D49" s="349">
        <v>15.0</v>
      </c>
      <c r="E49" s="384" t="s">
        <v>1262</v>
      </c>
      <c r="F49" s="337"/>
      <c r="G49" s="380"/>
      <c r="H49" s="337"/>
      <c r="I49" s="337"/>
      <c r="J49" s="337"/>
      <c r="K49" s="337"/>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row>
    <row r="50">
      <c r="A50" s="352">
        <f t="shared" si="6"/>
        <v>0.6076388889</v>
      </c>
      <c r="B50" s="348" t="s">
        <v>462</v>
      </c>
      <c r="C50" s="347">
        <f t="shared" si="5"/>
        <v>0.6111111111</v>
      </c>
      <c r="D50" s="349">
        <v>5.0</v>
      </c>
      <c r="E50" s="384" t="s">
        <v>1263</v>
      </c>
      <c r="F50" s="337"/>
      <c r="G50" s="380"/>
      <c r="H50" s="337"/>
      <c r="I50" s="337" t="s">
        <v>1264</v>
      </c>
      <c r="J50" s="337" t="s">
        <v>1265</v>
      </c>
      <c r="K50" s="337"/>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row>
    <row r="51">
      <c r="A51" s="352">
        <f t="shared" si="6"/>
        <v>0.6111111111</v>
      </c>
      <c r="B51" s="348" t="s">
        <v>462</v>
      </c>
      <c r="C51" s="347">
        <f t="shared" si="5"/>
        <v>0.6215277778</v>
      </c>
      <c r="D51" s="349">
        <v>15.0</v>
      </c>
      <c r="E51" s="384" t="s">
        <v>1266</v>
      </c>
      <c r="F51" s="337"/>
      <c r="G51" s="380"/>
      <c r="H51" s="337"/>
      <c r="I51" s="337"/>
      <c r="J51" s="337" t="s">
        <v>1267</v>
      </c>
      <c r="K51" s="337"/>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row>
    <row r="52">
      <c r="A52" s="352">
        <f t="shared" si="6"/>
        <v>0.6215277778</v>
      </c>
      <c r="B52" s="348" t="s">
        <v>462</v>
      </c>
      <c r="C52" s="347">
        <f t="shared" si="5"/>
        <v>0.6319444444</v>
      </c>
      <c r="D52" s="349">
        <v>15.0</v>
      </c>
      <c r="E52" s="384" t="s">
        <v>1268</v>
      </c>
      <c r="F52" s="337"/>
      <c r="G52" s="380"/>
      <c r="H52" s="337"/>
      <c r="I52" s="337"/>
      <c r="J52" s="337"/>
      <c r="K52" s="337"/>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row>
    <row r="53">
      <c r="A53" s="352">
        <f t="shared" si="6"/>
        <v>0.6319444444</v>
      </c>
      <c r="B53" s="348" t="s">
        <v>462</v>
      </c>
      <c r="C53" s="347">
        <f t="shared" si="5"/>
        <v>0.6423611111</v>
      </c>
      <c r="D53" s="349">
        <v>15.0</v>
      </c>
      <c r="E53" s="384" t="s">
        <v>1269</v>
      </c>
      <c r="F53" s="337"/>
      <c r="G53" s="380"/>
      <c r="H53" s="337"/>
      <c r="I53" s="337"/>
      <c r="J53" s="337"/>
      <c r="K53" s="337"/>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row>
    <row r="54">
      <c r="A54" s="352">
        <f t="shared" si="6"/>
        <v>0.6423611111</v>
      </c>
      <c r="B54" s="348" t="s">
        <v>462</v>
      </c>
      <c r="C54" s="347">
        <f t="shared" si="5"/>
        <v>0.6458333333</v>
      </c>
      <c r="D54" s="349">
        <v>5.0</v>
      </c>
      <c r="E54" s="384" t="s">
        <v>1270</v>
      </c>
      <c r="F54" s="337"/>
      <c r="G54" s="380"/>
      <c r="H54" s="337"/>
      <c r="I54" s="337"/>
      <c r="J54" s="337"/>
      <c r="K54" s="337"/>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row>
    <row r="55">
      <c r="A55" s="352">
        <f t="shared" si="6"/>
        <v>0.6458333333</v>
      </c>
      <c r="B55" s="348" t="s">
        <v>462</v>
      </c>
      <c r="C55" s="347">
        <f t="shared" si="5"/>
        <v>0.65625</v>
      </c>
      <c r="D55" s="349">
        <v>15.0</v>
      </c>
      <c r="E55" s="384" t="s">
        <v>1271</v>
      </c>
      <c r="F55" s="337"/>
      <c r="G55" s="380"/>
      <c r="H55" s="337"/>
      <c r="I55" s="337"/>
      <c r="J55" s="337"/>
      <c r="K55" s="337"/>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row>
    <row r="56">
      <c r="A56" s="352">
        <f t="shared" si="6"/>
        <v>0.65625</v>
      </c>
      <c r="B56" s="348" t="s">
        <v>462</v>
      </c>
      <c r="C56" s="347">
        <f t="shared" si="5"/>
        <v>0.6666666667</v>
      </c>
      <c r="D56" s="349">
        <v>15.0</v>
      </c>
      <c r="E56" s="384" t="s">
        <v>1272</v>
      </c>
      <c r="F56" s="337"/>
      <c r="G56" s="380"/>
      <c r="H56" s="337"/>
      <c r="I56" s="337"/>
      <c r="J56" s="337"/>
      <c r="K56" s="337"/>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row>
    <row r="57">
      <c r="A57" s="352">
        <f t="shared" si="6"/>
        <v>0.6666666667</v>
      </c>
      <c r="B57" s="348" t="s">
        <v>462</v>
      </c>
      <c r="C57" s="347">
        <f t="shared" si="5"/>
        <v>0.6770833333</v>
      </c>
      <c r="D57" s="349">
        <v>15.0</v>
      </c>
      <c r="E57" s="384" t="s">
        <v>1273</v>
      </c>
      <c r="F57" s="337"/>
      <c r="G57" s="380"/>
      <c r="H57" s="337"/>
      <c r="I57" s="337"/>
      <c r="J57" s="337"/>
      <c r="K57" s="337"/>
      <c r="M57" s="376"/>
      <c r="N57" s="376"/>
      <c r="O57" s="376"/>
      <c r="P57" s="376"/>
      <c r="Q57" s="376"/>
      <c r="R57" s="376"/>
      <c r="S57" s="376"/>
      <c r="T57" s="376"/>
      <c r="U57" s="376"/>
      <c r="V57" s="376"/>
      <c r="W57" s="376"/>
      <c r="X57" s="376"/>
      <c r="Y57" s="376"/>
      <c r="Z57" s="376"/>
      <c r="AA57" s="376"/>
      <c r="AB57" s="376"/>
      <c r="AC57" s="376"/>
      <c r="AD57" s="376"/>
      <c r="AE57" s="376"/>
      <c r="AF57" s="376"/>
      <c r="AG57" s="376"/>
      <c r="AH57" s="376"/>
      <c r="AI57" s="376"/>
    </row>
    <row r="58">
      <c r="A58" s="352">
        <f t="shared" si="6"/>
        <v>0.6770833333</v>
      </c>
      <c r="B58" s="348" t="s">
        <v>462</v>
      </c>
      <c r="C58" s="347">
        <f t="shared" si="5"/>
        <v>0.6909722222</v>
      </c>
      <c r="D58" s="349">
        <v>20.0</v>
      </c>
      <c r="E58" s="384" t="s">
        <v>1274</v>
      </c>
      <c r="F58" s="337"/>
      <c r="G58" s="380"/>
      <c r="H58" s="337"/>
      <c r="I58" s="337"/>
      <c r="J58" s="337"/>
      <c r="K58" s="337"/>
      <c r="M58" s="376"/>
      <c r="N58" s="376"/>
      <c r="O58" s="376"/>
      <c r="P58" s="376"/>
      <c r="Q58" s="376"/>
      <c r="R58" s="376"/>
      <c r="S58" s="376"/>
      <c r="T58" s="376"/>
      <c r="U58" s="376"/>
      <c r="V58" s="376"/>
      <c r="W58" s="376"/>
      <c r="X58" s="376"/>
      <c r="Y58" s="376"/>
      <c r="Z58" s="376"/>
      <c r="AA58" s="376"/>
      <c r="AB58" s="376"/>
      <c r="AC58" s="376"/>
      <c r="AD58" s="376"/>
      <c r="AE58" s="376"/>
      <c r="AF58" s="376"/>
      <c r="AG58" s="376"/>
      <c r="AH58" s="376"/>
      <c r="AI58" s="376"/>
    </row>
    <row r="59">
      <c r="A59" s="352">
        <f t="shared" si="6"/>
        <v>0.6909722222</v>
      </c>
      <c r="B59" s="348" t="s">
        <v>462</v>
      </c>
      <c r="C59" s="347">
        <f t="shared" si="5"/>
        <v>0.7118055556</v>
      </c>
      <c r="D59" s="349">
        <v>30.0</v>
      </c>
      <c r="E59" s="384" t="s">
        <v>1275</v>
      </c>
      <c r="F59" s="337"/>
      <c r="G59" s="380"/>
      <c r="H59" s="337"/>
      <c r="I59" s="337"/>
      <c r="J59" s="337"/>
      <c r="K59" s="337"/>
      <c r="M59" s="376"/>
      <c r="N59" s="376"/>
      <c r="O59" s="376"/>
      <c r="P59" s="376"/>
      <c r="Q59" s="376"/>
      <c r="R59" s="376"/>
      <c r="S59" s="376"/>
      <c r="T59" s="376"/>
      <c r="U59" s="376"/>
      <c r="V59" s="376"/>
      <c r="W59" s="376"/>
      <c r="X59" s="376"/>
      <c r="Y59" s="376"/>
      <c r="Z59" s="376"/>
      <c r="AA59" s="376"/>
      <c r="AB59" s="376"/>
      <c r="AC59" s="376"/>
      <c r="AD59" s="376"/>
      <c r="AE59" s="376"/>
      <c r="AF59" s="376"/>
      <c r="AG59" s="376"/>
      <c r="AH59" s="376"/>
      <c r="AI59" s="376"/>
    </row>
    <row r="60">
      <c r="A60" s="352">
        <f t="shared" si="6"/>
        <v>0.7118055556</v>
      </c>
      <c r="B60" s="348" t="s">
        <v>462</v>
      </c>
      <c r="C60" s="347">
        <f t="shared" si="5"/>
        <v>0.71875</v>
      </c>
      <c r="D60" s="349">
        <v>10.0</v>
      </c>
      <c r="E60" s="384" t="s">
        <v>1276</v>
      </c>
      <c r="F60" s="337"/>
      <c r="G60" s="380"/>
      <c r="H60" s="337"/>
      <c r="I60" s="337"/>
      <c r="J60" s="337"/>
      <c r="K60" s="337"/>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6"/>
    </row>
    <row r="61">
      <c r="A61" s="337"/>
      <c r="B61" s="337"/>
      <c r="C61" s="337"/>
      <c r="D61" s="337"/>
      <c r="E61" s="337"/>
      <c r="F61" s="337"/>
      <c r="G61" s="380"/>
      <c r="H61" s="337"/>
      <c r="I61" s="337"/>
      <c r="J61" s="337"/>
      <c r="K61" s="337"/>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row>
    <row r="62">
      <c r="A62" s="337"/>
      <c r="B62" s="337"/>
      <c r="C62" s="337"/>
      <c r="D62" s="337"/>
      <c r="E62" s="337"/>
      <c r="F62" s="337"/>
      <c r="G62" s="380"/>
      <c r="H62" s="337"/>
      <c r="I62" s="337"/>
      <c r="J62" s="337"/>
      <c r="K62" s="337"/>
      <c r="M62" s="376"/>
      <c r="N62" s="376"/>
      <c r="O62" s="376"/>
      <c r="P62" s="376"/>
      <c r="Q62" s="376"/>
      <c r="R62" s="376"/>
      <c r="S62" s="376"/>
      <c r="T62" s="376"/>
      <c r="U62" s="376"/>
      <c r="V62" s="376"/>
      <c r="W62" s="376"/>
      <c r="X62" s="376"/>
      <c r="Y62" s="376"/>
      <c r="Z62" s="376"/>
      <c r="AA62" s="376"/>
      <c r="AB62" s="376"/>
      <c r="AC62" s="376"/>
      <c r="AD62" s="376"/>
      <c r="AE62" s="376"/>
      <c r="AF62" s="376"/>
      <c r="AG62" s="376"/>
      <c r="AH62" s="376"/>
      <c r="AI62" s="376"/>
    </row>
    <row r="63">
      <c r="B63" s="337"/>
      <c r="C63" s="337"/>
      <c r="D63" s="337"/>
      <c r="E63" s="337"/>
      <c r="F63" s="337"/>
      <c r="G63" s="380"/>
      <c r="H63" s="337"/>
      <c r="I63" s="337"/>
      <c r="J63" s="337"/>
      <c r="K63" s="337"/>
      <c r="M63" s="376"/>
      <c r="N63" s="376"/>
      <c r="O63" s="376"/>
      <c r="P63" s="376"/>
      <c r="Q63" s="376"/>
      <c r="R63" s="376"/>
      <c r="S63" s="376"/>
      <c r="T63" s="376"/>
      <c r="U63" s="376"/>
      <c r="V63" s="376"/>
      <c r="W63" s="376"/>
      <c r="X63" s="376"/>
      <c r="Y63" s="376"/>
      <c r="Z63" s="376"/>
      <c r="AA63" s="376"/>
      <c r="AB63" s="376"/>
      <c r="AC63" s="376"/>
      <c r="AD63" s="376"/>
      <c r="AE63" s="376"/>
      <c r="AF63" s="376"/>
      <c r="AG63" s="376"/>
      <c r="AH63" s="376"/>
      <c r="AI63" s="376"/>
    </row>
    <row r="64">
      <c r="A64" s="337"/>
      <c r="B64" s="337"/>
      <c r="C64" s="337"/>
      <c r="D64" s="337"/>
      <c r="E64" s="337"/>
      <c r="F64" s="337"/>
      <c r="G64" s="380"/>
      <c r="H64" s="337"/>
      <c r="I64" s="337"/>
      <c r="J64" s="337"/>
      <c r="K64" s="337"/>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6"/>
    </row>
    <row r="65">
      <c r="A65" s="337"/>
      <c r="B65" s="337"/>
      <c r="C65" s="337"/>
      <c r="D65" s="337"/>
      <c r="E65" s="337"/>
      <c r="F65" s="337"/>
      <c r="G65" s="380"/>
      <c r="H65" s="337"/>
      <c r="I65" s="337"/>
      <c r="J65" s="337"/>
      <c r="K65" s="337"/>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6"/>
    </row>
    <row r="66">
      <c r="A66" s="337"/>
      <c r="B66" s="337"/>
      <c r="C66" s="337"/>
      <c r="D66" s="337"/>
      <c r="E66" s="337"/>
      <c r="F66" s="337"/>
      <c r="G66" s="380"/>
      <c r="H66" s="337"/>
      <c r="I66" s="337"/>
      <c r="J66" s="337"/>
      <c r="K66" s="337"/>
      <c r="M66" s="376"/>
      <c r="N66" s="376"/>
      <c r="O66" s="376"/>
      <c r="P66" s="376"/>
      <c r="Q66" s="376"/>
      <c r="R66" s="376"/>
      <c r="S66" s="376"/>
      <c r="T66" s="376"/>
      <c r="U66" s="376"/>
      <c r="V66" s="376"/>
      <c r="W66" s="376"/>
      <c r="X66" s="376"/>
      <c r="Y66" s="376"/>
      <c r="Z66" s="376"/>
      <c r="AA66" s="376"/>
      <c r="AB66" s="376"/>
      <c r="AC66" s="376"/>
      <c r="AD66" s="376"/>
      <c r="AE66" s="376"/>
      <c r="AF66" s="376"/>
      <c r="AG66" s="376"/>
      <c r="AH66" s="376"/>
      <c r="AI66" s="376"/>
    </row>
    <row r="67">
      <c r="A67" s="337"/>
      <c r="B67" s="337"/>
      <c r="C67" s="337"/>
      <c r="D67" s="337"/>
      <c r="E67" s="337"/>
      <c r="F67" s="337"/>
      <c r="G67" s="380"/>
      <c r="H67" s="337"/>
      <c r="I67" s="337"/>
      <c r="J67" s="337"/>
      <c r="K67" s="337"/>
      <c r="L67" s="331"/>
      <c r="M67" s="376"/>
      <c r="N67" s="376"/>
      <c r="O67" s="376"/>
      <c r="P67" s="376"/>
      <c r="Q67" s="376"/>
      <c r="R67" s="376"/>
      <c r="S67" s="376"/>
      <c r="T67" s="376"/>
      <c r="U67" s="376"/>
      <c r="V67" s="376"/>
      <c r="W67" s="376"/>
      <c r="X67" s="376"/>
      <c r="Y67" s="376"/>
      <c r="Z67" s="376"/>
      <c r="AA67" s="376"/>
      <c r="AB67" s="376"/>
      <c r="AC67" s="376"/>
      <c r="AD67" s="376"/>
      <c r="AE67" s="376"/>
      <c r="AF67" s="376"/>
      <c r="AG67" s="376"/>
      <c r="AH67" s="376"/>
      <c r="AI67" s="376"/>
    </row>
    <row r="68">
      <c r="A68" s="337"/>
      <c r="B68" s="337"/>
      <c r="C68" s="337"/>
      <c r="D68" s="337"/>
      <c r="E68" s="337"/>
      <c r="F68" s="337"/>
      <c r="G68" s="380"/>
      <c r="H68" s="337"/>
      <c r="I68" s="337"/>
      <c r="J68" s="337"/>
      <c r="K68" s="337"/>
      <c r="M68" s="376"/>
      <c r="N68" s="376"/>
      <c r="O68" s="376"/>
      <c r="P68" s="376"/>
      <c r="Q68" s="376"/>
      <c r="R68" s="376"/>
      <c r="S68" s="376"/>
      <c r="T68" s="376"/>
      <c r="U68" s="376"/>
      <c r="V68" s="376"/>
      <c r="W68" s="376"/>
      <c r="X68" s="376"/>
      <c r="Y68" s="376"/>
      <c r="Z68" s="376"/>
      <c r="AA68" s="376"/>
      <c r="AB68" s="376"/>
      <c r="AC68" s="376"/>
      <c r="AD68" s="376"/>
      <c r="AE68" s="376"/>
      <c r="AF68" s="376"/>
      <c r="AG68" s="376"/>
      <c r="AH68" s="376"/>
      <c r="AI68" s="376"/>
    </row>
    <row r="69">
      <c r="A69" s="337"/>
      <c r="B69" s="337"/>
      <c r="C69" s="337"/>
      <c r="D69" s="337"/>
      <c r="E69" s="337"/>
      <c r="F69" s="337"/>
      <c r="G69" s="380"/>
      <c r="H69" s="337"/>
      <c r="I69" s="337"/>
      <c r="J69" s="337"/>
      <c r="K69" s="337"/>
      <c r="M69" s="376"/>
      <c r="N69" s="376"/>
      <c r="O69" s="376"/>
      <c r="P69" s="376"/>
      <c r="Q69" s="376"/>
      <c r="R69" s="376"/>
      <c r="S69" s="376"/>
      <c r="T69" s="376"/>
      <c r="U69" s="376"/>
      <c r="V69" s="376"/>
      <c r="W69" s="376"/>
      <c r="X69" s="376"/>
      <c r="Y69" s="376"/>
      <c r="Z69" s="376"/>
      <c r="AA69" s="376"/>
      <c r="AB69" s="376"/>
      <c r="AC69" s="376"/>
      <c r="AD69" s="376"/>
      <c r="AE69" s="376"/>
      <c r="AF69" s="376"/>
      <c r="AG69" s="376"/>
      <c r="AH69" s="376"/>
      <c r="AI69" s="376"/>
    </row>
    <row r="70">
      <c r="A70" s="337"/>
      <c r="B70" s="337"/>
      <c r="C70" s="337"/>
      <c r="D70" s="337"/>
      <c r="E70" s="337"/>
      <c r="F70" s="337"/>
      <c r="G70" s="380"/>
      <c r="H70" s="337"/>
      <c r="I70" s="337"/>
      <c r="J70" s="337"/>
      <c r="K70" s="337"/>
      <c r="M70" s="376"/>
      <c r="N70" s="376"/>
      <c r="O70" s="376"/>
      <c r="P70" s="376"/>
      <c r="Q70" s="376"/>
      <c r="R70" s="376"/>
      <c r="S70" s="376"/>
      <c r="T70" s="376"/>
      <c r="U70" s="376"/>
      <c r="V70" s="376"/>
      <c r="W70" s="376"/>
      <c r="X70" s="376"/>
      <c r="Y70" s="376"/>
      <c r="Z70" s="376"/>
      <c r="AA70" s="376"/>
      <c r="AB70" s="376"/>
      <c r="AC70" s="376"/>
      <c r="AD70" s="376"/>
      <c r="AE70" s="376"/>
      <c r="AF70" s="376"/>
      <c r="AG70" s="376"/>
      <c r="AH70" s="376"/>
      <c r="AI70" s="376"/>
    </row>
    <row r="71">
      <c r="A71" s="337"/>
      <c r="B71" s="337"/>
      <c r="C71" s="337"/>
      <c r="D71" s="337"/>
      <c r="E71" s="337"/>
      <c r="F71" s="337"/>
      <c r="G71" s="380"/>
      <c r="H71" s="337"/>
      <c r="I71" s="337"/>
      <c r="J71" s="337"/>
      <c r="K71" s="337"/>
      <c r="L71" s="342"/>
      <c r="M71" s="376"/>
      <c r="N71" s="376"/>
      <c r="O71" s="376"/>
      <c r="P71" s="376"/>
      <c r="Q71" s="376"/>
      <c r="R71" s="376"/>
      <c r="S71" s="376"/>
      <c r="T71" s="376"/>
      <c r="U71" s="376"/>
      <c r="V71" s="376"/>
      <c r="W71" s="376"/>
      <c r="X71" s="376"/>
      <c r="Y71" s="376"/>
      <c r="Z71" s="376"/>
      <c r="AA71" s="376"/>
      <c r="AB71" s="376"/>
      <c r="AC71" s="376"/>
      <c r="AD71" s="376"/>
      <c r="AE71" s="376"/>
      <c r="AF71" s="376"/>
      <c r="AG71" s="376"/>
      <c r="AH71" s="376"/>
      <c r="AI71" s="376"/>
    </row>
    <row r="72">
      <c r="A72" s="337"/>
      <c r="B72" s="337"/>
      <c r="C72" s="337"/>
      <c r="D72" s="337"/>
      <c r="E72" s="337"/>
      <c r="F72" s="337"/>
      <c r="G72" s="380"/>
      <c r="H72" s="337"/>
      <c r="I72" s="337"/>
      <c r="J72" s="337"/>
      <c r="K72" s="337"/>
      <c r="M72" s="376"/>
      <c r="N72" s="376"/>
      <c r="O72" s="376"/>
      <c r="P72" s="376"/>
      <c r="Q72" s="376"/>
      <c r="R72" s="376"/>
      <c r="S72" s="376"/>
      <c r="T72" s="376"/>
      <c r="U72" s="376"/>
      <c r="V72" s="376"/>
      <c r="W72" s="376"/>
      <c r="X72" s="376"/>
      <c r="Y72" s="376"/>
      <c r="Z72" s="376"/>
      <c r="AA72" s="376"/>
      <c r="AB72" s="376"/>
      <c r="AC72" s="376"/>
      <c r="AD72" s="376"/>
      <c r="AE72" s="376"/>
      <c r="AF72" s="376"/>
      <c r="AG72" s="376"/>
      <c r="AH72" s="376"/>
      <c r="AI72" s="376"/>
    </row>
    <row r="73">
      <c r="A73" s="337"/>
      <c r="B73" s="337"/>
      <c r="C73" s="337"/>
      <c r="D73" s="337"/>
      <c r="E73" s="337"/>
      <c r="F73" s="337"/>
      <c r="G73" s="380"/>
      <c r="H73" s="337"/>
      <c r="I73" s="337"/>
      <c r="J73" s="337"/>
      <c r="K73" s="337"/>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row>
    <row r="74">
      <c r="A74" s="337"/>
      <c r="B74" s="337"/>
      <c r="C74" s="337"/>
      <c r="D74" s="337"/>
      <c r="E74" s="337"/>
      <c r="F74" s="337"/>
      <c r="G74" s="380"/>
      <c r="H74" s="337"/>
      <c r="I74" s="337"/>
      <c r="J74" s="337"/>
      <c r="K74" s="337"/>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6"/>
    </row>
    <row r="75">
      <c r="A75" s="337"/>
      <c r="B75" s="337"/>
      <c r="C75" s="337"/>
      <c r="D75" s="337"/>
      <c r="E75" s="337"/>
      <c r="F75" s="337"/>
      <c r="G75" s="380"/>
      <c r="H75" s="337"/>
      <c r="I75" s="337"/>
      <c r="J75" s="337"/>
      <c r="K75" s="337"/>
      <c r="M75" s="376"/>
      <c r="N75" s="376"/>
      <c r="O75" s="376"/>
      <c r="P75" s="376"/>
      <c r="Q75" s="376"/>
      <c r="R75" s="376"/>
      <c r="S75" s="376"/>
      <c r="T75" s="376"/>
      <c r="U75" s="376"/>
      <c r="V75" s="376"/>
      <c r="W75" s="376"/>
      <c r="X75" s="376"/>
      <c r="Y75" s="376"/>
      <c r="Z75" s="376"/>
      <c r="AA75" s="376"/>
      <c r="AB75" s="376"/>
      <c r="AC75" s="376"/>
      <c r="AD75" s="376"/>
      <c r="AE75" s="376"/>
      <c r="AF75" s="376"/>
      <c r="AG75" s="376"/>
      <c r="AH75" s="376"/>
      <c r="AI75" s="376"/>
    </row>
    <row r="76">
      <c r="A76" s="337"/>
      <c r="B76" s="337"/>
      <c r="C76" s="337"/>
      <c r="D76" s="337"/>
      <c r="E76" s="337"/>
      <c r="F76" s="337"/>
      <c r="G76" s="380"/>
      <c r="H76" s="337"/>
      <c r="I76" s="337"/>
      <c r="J76" s="337"/>
      <c r="K76" s="337"/>
      <c r="M76" s="376"/>
      <c r="N76" s="376"/>
      <c r="O76" s="376"/>
      <c r="P76" s="376"/>
      <c r="Q76" s="376"/>
      <c r="R76" s="376"/>
      <c r="S76" s="376"/>
      <c r="T76" s="376"/>
      <c r="U76" s="376"/>
      <c r="V76" s="376"/>
      <c r="W76" s="376"/>
      <c r="X76" s="376"/>
      <c r="Y76" s="376"/>
      <c r="Z76" s="376"/>
      <c r="AA76" s="376"/>
      <c r="AB76" s="376"/>
      <c r="AC76" s="376"/>
      <c r="AD76" s="376"/>
      <c r="AE76" s="376"/>
      <c r="AF76" s="376"/>
      <c r="AG76" s="376"/>
      <c r="AH76" s="376"/>
      <c r="AI76" s="376"/>
    </row>
    <row r="77">
      <c r="A77" s="337"/>
      <c r="B77" s="337"/>
      <c r="C77" s="337"/>
      <c r="D77" s="337"/>
      <c r="E77" s="337"/>
      <c r="F77" s="337"/>
      <c r="G77" s="380"/>
      <c r="H77" s="337"/>
      <c r="I77" s="337"/>
      <c r="J77" s="337"/>
      <c r="K77" s="337"/>
      <c r="M77" s="376"/>
      <c r="N77" s="376"/>
      <c r="O77" s="376"/>
      <c r="P77" s="376"/>
      <c r="Q77" s="376"/>
      <c r="R77" s="376"/>
      <c r="S77" s="376"/>
      <c r="T77" s="376"/>
      <c r="U77" s="376"/>
      <c r="V77" s="376"/>
      <c r="W77" s="376"/>
      <c r="X77" s="376"/>
      <c r="Y77" s="376"/>
      <c r="Z77" s="376"/>
      <c r="AA77" s="376"/>
      <c r="AB77" s="376"/>
      <c r="AC77" s="376"/>
      <c r="AD77" s="376"/>
      <c r="AE77" s="376"/>
      <c r="AF77" s="376"/>
      <c r="AG77" s="376"/>
      <c r="AH77" s="376"/>
      <c r="AI77" s="376"/>
    </row>
    <row r="78">
      <c r="A78" s="337"/>
      <c r="B78" s="337"/>
      <c r="C78" s="337"/>
      <c r="D78" s="337"/>
      <c r="E78" s="337"/>
      <c r="F78" s="337"/>
      <c r="G78" s="380"/>
      <c r="H78" s="337"/>
      <c r="I78" s="337"/>
      <c r="J78" s="337"/>
      <c r="K78" s="337"/>
      <c r="M78" s="376"/>
      <c r="N78" s="376"/>
      <c r="O78" s="376"/>
      <c r="P78" s="376"/>
      <c r="Q78" s="376"/>
      <c r="R78" s="376"/>
      <c r="S78" s="376"/>
      <c r="T78" s="376"/>
      <c r="U78" s="376"/>
      <c r="V78" s="376"/>
      <c r="W78" s="376"/>
      <c r="X78" s="376"/>
      <c r="Y78" s="376"/>
      <c r="Z78" s="376"/>
      <c r="AA78" s="376"/>
      <c r="AB78" s="376"/>
      <c r="AC78" s="376"/>
      <c r="AD78" s="376"/>
      <c r="AE78" s="376"/>
      <c r="AF78" s="376"/>
      <c r="AG78" s="376"/>
      <c r="AH78" s="376"/>
      <c r="AI78" s="376"/>
    </row>
    <row r="79">
      <c r="A79" s="337"/>
      <c r="B79" s="337"/>
      <c r="C79" s="337"/>
      <c r="D79" s="337"/>
      <c r="E79" s="337"/>
      <c r="F79" s="337"/>
      <c r="G79" s="380"/>
      <c r="H79" s="337"/>
      <c r="I79" s="337"/>
      <c r="J79" s="337"/>
      <c r="K79" s="337"/>
      <c r="M79" s="376"/>
      <c r="N79" s="376"/>
      <c r="O79" s="376"/>
      <c r="P79" s="376"/>
      <c r="Q79" s="376"/>
      <c r="R79" s="376"/>
      <c r="S79" s="376"/>
      <c r="T79" s="376"/>
      <c r="U79" s="376"/>
      <c r="V79" s="376"/>
      <c r="W79" s="376"/>
      <c r="X79" s="376"/>
      <c r="Y79" s="376"/>
      <c r="Z79" s="376"/>
      <c r="AA79" s="376"/>
      <c r="AB79" s="376"/>
      <c r="AC79" s="376"/>
      <c r="AD79" s="376"/>
      <c r="AE79" s="376"/>
      <c r="AF79" s="376"/>
      <c r="AG79" s="376"/>
      <c r="AH79" s="376"/>
      <c r="AI79" s="376"/>
    </row>
    <row r="80">
      <c r="A80" s="337"/>
      <c r="B80" s="337"/>
      <c r="C80" s="337"/>
      <c r="D80" s="337"/>
      <c r="E80" s="337"/>
      <c r="F80" s="337"/>
      <c r="G80" s="380"/>
      <c r="H80" s="337"/>
      <c r="I80" s="337"/>
      <c r="J80" s="337"/>
      <c r="K80" s="337"/>
      <c r="M80" s="376"/>
      <c r="N80" s="376"/>
      <c r="O80" s="376"/>
      <c r="P80" s="376"/>
      <c r="Q80" s="376"/>
      <c r="R80" s="376"/>
      <c r="S80" s="376"/>
      <c r="T80" s="376"/>
      <c r="U80" s="376"/>
      <c r="V80" s="376"/>
      <c r="W80" s="376"/>
      <c r="X80" s="376"/>
      <c r="Y80" s="376"/>
      <c r="Z80" s="376"/>
      <c r="AA80" s="376"/>
      <c r="AB80" s="376"/>
      <c r="AC80" s="376"/>
      <c r="AD80" s="376"/>
      <c r="AE80" s="376"/>
      <c r="AF80" s="376"/>
      <c r="AG80" s="376"/>
      <c r="AH80" s="376"/>
      <c r="AI80" s="376"/>
    </row>
    <row r="81">
      <c r="A81" s="337"/>
      <c r="B81" s="337"/>
      <c r="C81" s="337"/>
      <c r="D81" s="337"/>
      <c r="E81" s="337"/>
      <c r="F81" s="337"/>
      <c r="G81" s="380"/>
      <c r="H81" s="337"/>
      <c r="I81" s="337"/>
      <c r="J81" s="337"/>
      <c r="K81" s="337"/>
      <c r="M81" s="376"/>
      <c r="N81" s="376"/>
      <c r="O81" s="376"/>
      <c r="P81" s="376"/>
      <c r="Q81" s="376"/>
      <c r="R81" s="376"/>
      <c r="S81" s="376"/>
      <c r="T81" s="376"/>
      <c r="U81" s="376"/>
      <c r="V81" s="376"/>
      <c r="W81" s="376"/>
      <c r="X81" s="376"/>
      <c r="Y81" s="376"/>
      <c r="Z81" s="376"/>
      <c r="AA81" s="376"/>
      <c r="AB81" s="376"/>
      <c r="AC81" s="376"/>
      <c r="AD81" s="376"/>
      <c r="AE81" s="376"/>
      <c r="AF81" s="376"/>
      <c r="AG81" s="376"/>
      <c r="AH81" s="376"/>
      <c r="AI81" s="376"/>
    </row>
    <row r="82">
      <c r="A82" s="337"/>
      <c r="B82" s="337"/>
      <c r="C82" s="337"/>
      <c r="D82" s="337"/>
      <c r="E82" s="337"/>
      <c r="F82" s="337"/>
      <c r="G82" s="380"/>
      <c r="H82" s="337"/>
      <c r="I82" s="337"/>
      <c r="J82" s="337"/>
      <c r="K82" s="337"/>
      <c r="L82" s="117"/>
      <c r="M82" s="376"/>
      <c r="N82" s="376"/>
      <c r="O82" s="376"/>
      <c r="P82" s="376"/>
      <c r="Q82" s="376"/>
      <c r="R82" s="376"/>
      <c r="S82" s="376"/>
      <c r="T82" s="376"/>
      <c r="U82" s="376"/>
      <c r="V82" s="376"/>
      <c r="W82" s="376"/>
      <c r="X82" s="376"/>
      <c r="Y82" s="376"/>
      <c r="Z82" s="376"/>
      <c r="AA82" s="376"/>
      <c r="AB82" s="376"/>
      <c r="AC82" s="376"/>
      <c r="AD82" s="376"/>
      <c r="AE82" s="376"/>
      <c r="AF82" s="376"/>
      <c r="AG82" s="376"/>
      <c r="AH82" s="376"/>
      <c r="AI82" s="376"/>
    </row>
    <row r="83">
      <c r="A83" s="337"/>
      <c r="B83" s="337"/>
      <c r="C83" s="337"/>
      <c r="D83" s="337"/>
      <c r="E83" s="337"/>
      <c r="F83" s="337"/>
      <c r="G83" s="380"/>
      <c r="H83" s="337"/>
      <c r="I83" s="337"/>
      <c r="J83" s="337"/>
      <c r="K83" s="337"/>
      <c r="M83" s="376"/>
      <c r="N83" s="376"/>
      <c r="O83" s="376"/>
      <c r="P83" s="376"/>
      <c r="Q83" s="376"/>
      <c r="R83" s="376"/>
      <c r="S83" s="376"/>
      <c r="T83" s="376"/>
      <c r="U83" s="376"/>
      <c r="V83" s="376"/>
      <c r="W83" s="376"/>
      <c r="X83" s="376"/>
      <c r="Y83" s="376"/>
      <c r="Z83" s="376"/>
      <c r="AA83" s="376"/>
      <c r="AB83" s="376"/>
      <c r="AC83" s="376"/>
      <c r="AD83" s="376"/>
      <c r="AE83" s="376"/>
      <c r="AF83" s="376"/>
      <c r="AG83" s="376"/>
      <c r="AH83" s="376"/>
      <c r="AI83" s="376"/>
    </row>
    <row r="84">
      <c r="A84" s="337"/>
      <c r="B84" s="337"/>
      <c r="C84" s="337"/>
      <c r="D84" s="337"/>
      <c r="E84" s="337"/>
      <c r="F84" s="337"/>
      <c r="G84" s="380"/>
      <c r="H84" s="337"/>
      <c r="I84" s="337"/>
      <c r="J84" s="337"/>
      <c r="K84" s="337"/>
      <c r="M84" s="376"/>
      <c r="N84" s="376"/>
      <c r="O84" s="376"/>
      <c r="P84" s="376"/>
      <c r="Q84" s="376"/>
      <c r="R84" s="376"/>
      <c r="S84" s="376"/>
      <c r="T84" s="376"/>
      <c r="U84" s="376"/>
      <c r="V84" s="376"/>
      <c r="W84" s="376"/>
      <c r="X84" s="376"/>
      <c r="Y84" s="376"/>
      <c r="Z84" s="376"/>
      <c r="AA84" s="376"/>
      <c r="AB84" s="376"/>
      <c r="AC84" s="376"/>
      <c r="AD84" s="376"/>
      <c r="AE84" s="376"/>
      <c r="AF84" s="376"/>
      <c r="AG84" s="376"/>
      <c r="AH84" s="376"/>
      <c r="AI84" s="376"/>
    </row>
    <row r="85">
      <c r="A85" s="337"/>
      <c r="B85" s="337"/>
      <c r="C85" s="337"/>
      <c r="D85" s="337"/>
      <c r="E85" s="337"/>
      <c r="F85" s="337"/>
      <c r="G85" s="380"/>
      <c r="H85" s="337"/>
      <c r="I85" s="337"/>
      <c r="J85" s="337"/>
      <c r="K85" s="337"/>
      <c r="M85" s="376"/>
      <c r="N85" s="376"/>
      <c r="O85" s="376"/>
      <c r="P85" s="376"/>
      <c r="Q85" s="376"/>
      <c r="R85" s="376"/>
      <c r="S85" s="376"/>
      <c r="T85" s="376"/>
      <c r="U85" s="376"/>
      <c r="V85" s="376"/>
      <c r="W85" s="376"/>
      <c r="X85" s="376"/>
      <c r="Y85" s="376"/>
      <c r="Z85" s="376"/>
      <c r="AA85" s="376"/>
      <c r="AB85" s="376"/>
      <c r="AC85" s="376"/>
      <c r="AD85" s="376"/>
      <c r="AE85" s="376"/>
      <c r="AF85" s="376"/>
      <c r="AG85" s="376"/>
      <c r="AH85" s="376"/>
      <c r="AI85" s="376"/>
    </row>
    <row r="86">
      <c r="A86" s="337"/>
      <c r="B86" s="337"/>
      <c r="C86" s="337"/>
      <c r="D86" s="337"/>
      <c r="E86" s="337"/>
      <c r="F86" s="337"/>
      <c r="G86" s="380"/>
      <c r="H86" s="337"/>
      <c r="I86" s="337"/>
      <c r="J86" s="337"/>
      <c r="K86" s="337"/>
      <c r="M86" s="376"/>
      <c r="N86" s="376"/>
      <c r="O86" s="376"/>
      <c r="P86" s="376"/>
      <c r="Q86" s="376"/>
      <c r="R86" s="376"/>
      <c r="S86" s="376"/>
      <c r="T86" s="376"/>
      <c r="U86" s="376"/>
      <c r="V86" s="376"/>
      <c r="W86" s="376"/>
      <c r="X86" s="376"/>
      <c r="Y86" s="376"/>
      <c r="Z86" s="376"/>
      <c r="AA86" s="376"/>
      <c r="AB86" s="376"/>
      <c r="AC86" s="376"/>
      <c r="AD86" s="376"/>
      <c r="AE86" s="376"/>
      <c r="AF86" s="376"/>
      <c r="AG86" s="376"/>
      <c r="AH86" s="376"/>
      <c r="AI86" s="376"/>
    </row>
    <row r="87">
      <c r="A87" s="337"/>
      <c r="B87" s="337"/>
      <c r="C87" s="337"/>
      <c r="D87" s="337"/>
      <c r="E87" s="337"/>
      <c r="F87" s="337"/>
      <c r="G87" s="380"/>
      <c r="H87" s="337"/>
      <c r="I87" s="337"/>
      <c r="J87" s="337"/>
      <c r="K87" s="337"/>
      <c r="M87" s="376"/>
      <c r="N87" s="376"/>
      <c r="O87" s="376"/>
      <c r="P87" s="376"/>
      <c r="Q87" s="376"/>
      <c r="R87" s="376"/>
      <c r="S87" s="376"/>
      <c r="T87" s="376"/>
      <c r="U87" s="376"/>
      <c r="V87" s="376"/>
      <c r="W87" s="376"/>
      <c r="X87" s="376"/>
      <c r="Y87" s="376"/>
      <c r="Z87" s="376"/>
      <c r="AA87" s="376"/>
      <c r="AB87" s="376"/>
      <c r="AC87" s="376"/>
      <c r="AD87" s="376"/>
      <c r="AE87" s="376"/>
      <c r="AF87" s="376"/>
      <c r="AG87" s="376"/>
      <c r="AH87" s="376"/>
      <c r="AI87" s="376"/>
    </row>
    <row r="88">
      <c r="A88" s="337"/>
      <c r="B88" s="337"/>
      <c r="C88" s="337"/>
      <c r="D88" s="337"/>
      <c r="E88" s="337"/>
      <c r="F88" s="337"/>
      <c r="G88" s="380"/>
      <c r="H88" s="337"/>
      <c r="I88" s="337"/>
      <c r="J88" s="337"/>
      <c r="K88" s="337"/>
      <c r="M88" s="376"/>
      <c r="N88" s="376"/>
      <c r="O88" s="376"/>
      <c r="P88" s="376"/>
      <c r="Q88" s="376"/>
      <c r="R88" s="376"/>
      <c r="S88" s="376"/>
      <c r="T88" s="376"/>
      <c r="U88" s="376"/>
      <c r="V88" s="376"/>
      <c r="W88" s="376"/>
      <c r="X88" s="376"/>
      <c r="Y88" s="376"/>
      <c r="Z88" s="376"/>
      <c r="AA88" s="376"/>
      <c r="AB88" s="376"/>
      <c r="AC88" s="376"/>
      <c r="AD88" s="376"/>
      <c r="AE88" s="376"/>
      <c r="AF88" s="376"/>
      <c r="AG88" s="376"/>
      <c r="AH88" s="376"/>
      <c r="AI88" s="376"/>
    </row>
    <row r="89">
      <c r="A89" s="337"/>
      <c r="B89" s="337"/>
      <c r="C89" s="337"/>
      <c r="D89" s="337"/>
      <c r="E89" s="337"/>
      <c r="F89" s="337"/>
      <c r="G89" s="380"/>
      <c r="H89" s="337"/>
      <c r="I89" s="337"/>
      <c r="J89" s="337"/>
      <c r="K89" s="337"/>
      <c r="M89" s="376"/>
      <c r="N89" s="376"/>
      <c r="O89" s="376"/>
      <c r="P89" s="376"/>
      <c r="Q89" s="376"/>
      <c r="R89" s="376"/>
      <c r="S89" s="376"/>
      <c r="T89" s="376"/>
      <c r="U89" s="376"/>
      <c r="V89" s="376"/>
      <c r="W89" s="376"/>
      <c r="X89" s="376"/>
      <c r="Y89" s="376"/>
      <c r="Z89" s="376"/>
      <c r="AA89" s="376"/>
      <c r="AB89" s="376"/>
      <c r="AC89" s="376"/>
      <c r="AD89" s="376"/>
      <c r="AE89" s="376"/>
      <c r="AF89" s="376"/>
      <c r="AG89" s="376"/>
      <c r="AH89" s="376"/>
      <c r="AI89" s="376"/>
    </row>
    <row r="90">
      <c r="A90" s="337"/>
      <c r="B90" s="337"/>
      <c r="C90" s="337"/>
      <c r="D90" s="337"/>
      <c r="E90" s="337"/>
      <c r="F90" s="337"/>
      <c r="G90" s="380"/>
      <c r="H90" s="337"/>
      <c r="I90" s="337"/>
      <c r="J90" s="337"/>
      <c r="K90" s="337"/>
      <c r="M90" s="376"/>
      <c r="N90" s="376"/>
      <c r="O90" s="376"/>
      <c r="P90" s="376"/>
      <c r="Q90" s="376"/>
      <c r="R90" s="376"/>
      <c r="S90" s="376"/>
      <c r="T90" s="376"/>
      <c r="U90" s="376"/>
      <c r="V90" s="376"/>
      <c r="W90" s="376"/>
      <c r="X90" s="376"/>
      <c r="Y90" s="376"/>
      <c r="Z90" s="376"/>
      <c r="AA90" s="376"/>
      <c r="AB90" s="376"/>
      <c r="AC90" s="376"/>
      <c r="AD90" s="376"/>
      <c r="AE90" s="376"/>
      <c r="AF90" s="376"/>
      <c r="AG90" s="376"/>
      <c r="AH90" s="376"/>
      <c r="AI90" s="376"/>
    </row>
    <row r="91">
      <c r="A91" s="337"/>
      <c r="B91" s="337"/>
      <c r="C91" s="337"/>
      <c r="D91" s="337"/>
      <c r="E91" s="337"/>
      <c r="F91" s="337"/>
      <c r="G91" s="380"/>
      <c r="H91" s="337"/>
      <c r="I91" s="337"/>
      <c r="J91" s="337"/>
      <c r="K91" s="337"/>
      <c r="M91" s="376"/>
      <c r="N91" s="376"/>
      <c r="O91" s="376"/>
      <c r="P91" s="376"/>
      <c r="Q91" s="376"/>
      <c r="R91" s="376"/>
      <c r="S91" s="376"/>
      <c r="T91" s="376"/>
      <c r="U91" s="376"/>
      <c r="V91" s="376"/>
      <c r="W91" s="376"/>
      <c r="X91" s="376"/>
      <c r="Y91" s="376"/>
      <c r="Z91" s="376"/>
      <c r="AA91" s="376"/>
      <c r="AB91" s="376"/>
      <c r="AC91" s="376"/>
      <c r="AD91" s="376"/>
      <c r="AE91" s="376"/>
      <c r="AF91" s="376"/>
      <c r="AG91" s="376"/>
      <c r="AH91" s="376"/>
      <c r="AI91" s="376"/>
    </row>
    <row r="92">
      <c r="A92" s="337"/>
      <c r="B92" s="337"/>
      <c r="C92" s="337"/>
      <c r="D92" s="337"/>
      <c r="E92" s="337"/>
      <c r="F92" s="337"/>
      <c r="G92" s="380"/>
      <c r="H92" s="337"/>
      <c r="I92" s="337"/>
      <c r="J92" s="337"/>
      <c r="K92" s="337"/>
      <c r="M92" s="376"/>
      <c r="N92" s="376"/>
      <c r="O92" s="376"/>
      <c r="P92" s="376"/>
      <c r="Q92" s="376"/>
      <c r="R92" s="376"/>
      <c r="S92" s="376"/>
      <c r="T92" s="376"/>
      <c r="U92" s="376"/>
      <c r="V92" s="376"/>
      <c r="W92" s="376"/>
      <c r="X92" s="376"/>
      <c r="Y92" s="376"/>
      <c r="Z92" s="376"/>
      <c r="AA92" s="376"/>
      <c r="AB92" s="376"/>
      <c r="AC92" s="376"/>
      <c r="AD92" s="376"/>
      <c r="AE92" s="376"/>
      <c r="AF92" s="376"/>
      <c r="AG92" s="376"/>
      <c r="AH92" s="376"/>
      <c r="AI92" s="376"/>
    </row>
    <row r="93">
      <c r="A93" s="337"/>
      <c r="B93" s="337"/>
      <c r="C93" s="337"/>
      <c r="D93" s="337"/>
      <c r="E93" s="337"/>
      <c r="F93" s="337"/>
      <c r="G93" s="380"/>
      <c r="H93" s="337"/>
      <c r="I93" s="337"/>
      <c r="J93" s="337"/>
      <c r="K93" s="337"/>
      <c r="M93" s="376"/>
      <c r="N93" s="376"/>
      <c r="O93" s="376"/>
      <c r="P93" s="376"/>
      <c r="Q93" s="376"/>
      <c r="R93" s="376"/>
      <c r="S93" s="376"/>
      <c r="T93" s="376"/>
      <c r="U93" s="376"/>
      <c r="V93" s="376"/>
      <c r="W93" s="376"/>
      <c r="X93" s="376"/>
      <c r="Y93" s="376"/>
      <c r="Z93" s="376"/>
      <c r="AA93" s="376"/>
      <c r="AB93" s="376"/>
      <c r="AC93" s="376"/>
      <c r="AD93" s="376"/>
      <c r="AE93" s="376"/>
      <c r="AF93" s="376"/>
      <c r="AG93" s="376"/>
      <c r="AH93" s="376"/>
      <c r="AI93" s="376"/>
    </row>
    <row r="94">
      <c r="A94" s="337"/>
      <c r="B94" s="337"/>
      <c r="C94" s="337"/>
      <c r="D94" s="337"/>
      <c r="E94" s="337"/>
      <c r="F94" s="337"/>
      <c r="G94" s="380"/>
      <c r="H94" s="337"/>
      <c r="I94" s="337"/>
      <c r="J94" s="337"/>
      <c r="K94" s="337"/>
      <c r="M94" s="376"/>
      <c r="N94" s="376"/>
      <c r="O94" s="376"/>
      <c r="P94" s="376"/>
      <c r="Q94" s="376"/>
      <c r="R94" s="376"/>
      <c r="S94" s="376"/>
      <c r="T94" s="376"/>
      <c r="U94" s="376"/>
      <c r="V94" s="376"/>
      <c r="W94" s="376"/>
      <c r="X94" s="376"/>
      <c r="Y94" s="376"/>
      <c r="Z94" s="376"/>
      <c r="AA94" s="376"/>
      <c r="AB94" s="376"/>
      <c r="AC94" s="376"/>
      <c r="AD94" s="376"/>
      <c r="AE94" s="376"/>
      <c r="AF94" s="376"/>
      <c r="AG94" s="376"/>
      <c r="AH94" s="376"/>
      <c r="AI94" s="376"/>
    </row>
    <row r="95">
      <c r="A95" s="337"/>
      <c r="B95" s="337"/>
      <c r="C95" s="337"/>
      <c r="D95" s="337"/>
      <c r="E95" s="337"/>
      <c r="F95" s="337"/>
      <c r="G95" s="380"/>
      <c r="H95" s="337"/>
      <c r="I95" s="337"/>
      <c r="J95" s="337"/>
      <c r="K95" s="337"/>
      <c r="M95" s="376"/>
      <c r="N95" s="376"/>
      <c r="O95" s="376"/>
      <c r="P95" s="376"/>
      <c r="Q95" s="376"/>
      <c r="R95" s="376"/>
      <c r="S95" s="376"/>
      <c r="T95" s="376"/>
      <c r="U95" s="376"/>
      <c r="V95" s="376"/>
      <c r="W95" s="376"/>
      <c r="X95" s="376"/>
      <c r="Y95" s="376"/>
      <c r="Z95" s="376"/>
      <c r="AA95" s="376"/>
      <c r="AB95" s="376"/>
      <c r="AC95" s="376"/>
      <c r="AD95" s="376"/>
      <c r="AE95" s="376"/>
      <c r="AF95" s="376"/>
      <c r="AG95" s="376"/>
      <c r="AH95" s="376"/>
      <c r="AI95" s="376"/>
    </row>
    <row r="96">
      <c r="A96" s="337"/>
      <c r="B96" s="337"/>
      <c r="C96" s="337"/>
      <c r="D96" s="337"/>
      <c r="E96" s="337"/>
      <c r="F96" s="337"/>
      <c r="G96" s="380"/>
      <c r="H96" s="337"/>
      <c r="I96" s="337"/>
      <c r="J96" s="337"/>
      <c r="K96" s="337"/>
      <c r="M96" s="376"/>
      <c r="N96" s="376"/>
      <c r="O96" s="376"/>
      <c r="P96" s="376"/>
      <c r="Q96" s="376"/>
      <c r="R96" s="376"/>
      <c r="S96" s="376"/>
      <c r="T96" s="376"/>
      <c r="U96" s="376"/>
      <c r="V96" s="376"/>
      <c r="W96" s="376"/>
      <c r="X96" s="376"/>
      <c r="Y96" s="376"/>
      <c r="Z96" s="376"/>
      <c r="AA96" s="376"/>
      <c r="AB96" s="376"/>
      <c r="AC96" s="376"/>
      <c r="AD96" s="376"/>
      <c r="AE96" s="376"/>
      <c r="AF96" s="376"/>
      <c r="AG96" s="376"/>
      <c r="AH96" s="376"/>
      <c r="AI96" s="376"/>
    </row>
    <row r="97">
      <c r="A97" s="337"/>
      <c r="B97" s="337"/>
      <c r="C97" s="337"/>
      <c r="D97" s="337"/>
      <c r="E97" s="337"/>
      <c r="F97" s="337"/>
      <c r="G97" s="380"/>
      <c r="H97" s="337"/>
      <c r="I97" s="337"/>
      <c r="J97" s="337"/>
      <c r="K97" s="337"/>
      <c r="M97" s="376"/>
      <c r="N97" s="376"/>
      <c r="O97" s="376"/>
      <c r="P97" s="376"/>
      <c r="Q97" s="376"/>
      <c r="R97" s="376"/>
      <c r="S97" s="376"/>
      <c r="T97" s="376"/>
      <c r="U97" s="376"/>
      <c r="V97" s="376"/>
      <c r="W97" s="376"/>
      <c r="X97" s="376"/>
      <c r="Y97" s="376"/>
      <c r="Z97" s="376"/>
      <c r="AA97" s="376"/>
      <c r="AB97" s="376"/>
      <c r="AC97" s="376"/>
      <c r="AD97" s="376"/>
      <c r="AE97" s="376"/>
      <c r="AF97" s="376"/>
      <c r="AG97" s="376"/>
      <c r="AH97" s="376"/>
      <c r="AI97" s="376"/>
    </row>
    <row r="98">
      <c r="A98" s="337"/>
      <c r="B98" s="337"/>
      <c r="C98" s="337"/>
      <c r="D98" s="337"/>
      <c r="E98" s="337"/>
      <c r="F98" s="337"/>
      <c r="G98" s="380"/>
      <c r="H98" s="337"/>
      <c r="I98" s="337"/>
      <c r="J98" s="337"/>
      <c r="K98" s="337"/>
      <c r="M98" s="376"/>
      <c r="N98" s="376"/>
      <c r="O98" s="376"/>
      <c r="P98" s="376"/>
      <c r="Q98" s="376"/>
      <c r="R98" s="376"/>
      <c r="S98" s="376"/>
      <c r="T98" s="376"/>
      <c r="U98" s="376"/>
      <c r="V98" s="376"/>
      <c r="W98" s="376"/>
      <c r="X98" s="376"/>
      <c r="Y98" s="376"/>
      <c r="Z98" s="376"/>
      <c r="AA98" s="376"/>
      <c r="AB98" s="376"/>
      <c r="AC98" s="376"/>
      <c r="AD98" s="376"/>
      <c r="AE98" s="376"/>
      <c r="AF98" s="376"/>
      <c r="AG98" s="376"/>
      <c r="AH98" s="376"/>
      <c r="AI98" s="376"/>
    </row>
    <row r="99">
      <c r="A99" s="337"/>
      <c r="B99" s="337"/>
      <c r="C99" s="337"/>
      <c r="D99" s="337"/>
      <c r="E99" s="337"/>
      <c r="F99" s="337"/>
      <c r="G99" s="380"/>
      <c r="H99" s="337"/>
      <c r="I99" s="337"/>
      <c r="J99" s="337"/>
      <c r="K99" s="337"/>
      <c r="M99" s="376"/>
      <c r="N99" s="376"/>
      <c r="O99" s="376"/>
      <c r="P99" s="376"/>
      <c r="Q99" s="376"/>
      <c r="R99" s="376"/>
      <c r="S99" s="376"/>
      <c r="T99" s="376"/>
      <c r="U99" s="376"/>
      <c r="V99" s="376"/>
      <c r="W99" s="376"/>
      <c r="X99" s="376"/>
      <c r="Y99" s="376"/>
      <c r="Z99" s="376"/>
      <c r="AA99" s="376"/>
      <c r="AB99" s="376"/>
      <c r="AC99" s="376"/>
      <c r="AD99" s="376"/>
      <c r="AE99" s="376"/>
      <c r="AF99" s="376"/>
      <c r="AG99" s="376"/>
      <c r="AH99" s="376"/>
      <c r="AI99" s="376"/>
    </row>
    <row r="100">
      <c r="A100" s="337"/>
      <c r="B100" s="337"/>
      <c r="C100" s="337"/>
      <c r="D100" s="337"/>
      <c r="E100" s="337"/>
      <c r="F100" s="337"/>
      <c r="G100" s="380"/>
      <c r="H100" s="337"/>
      <c r="I100" s="337"/>
      <c r="J100" s="337"/>
      <c r="K100" s="337"/>
      <c r="M100" s="376"/>
      <c r="N100" s="376"/>
      <c r="O100" s="376"/>
      <c r="P100" s="376"/>
      <c r="Q100" s="376"/>
      <c r="R100" s="376"/>
      <c r="S100" s="376"/>
      <c r="T100" s="376"/>
      <c r="U100" s="376"/>
      <c r="V100" s="376"/>
      <c r="W100" s="376"/>
      <c r="X100" s="376"/>
      <c r="Y100" s="376"/>
      <c r="Z100" s="376"/>
      <c r="AA100" s="376"/>
      <c r="AB100" s="376"/>
      <c r="AC100" s="376"/>
      <c r="AD100" s="376"/>
      <c r="AE100" s="376"/>
      <c r="AF100" s="376"/>
      <c r="AG100" s="376"/>
      <c r="AH100" s="376"/>
      <c r="AI100" s="376"/>
    </row>
    <row r="101">
      <c r="A101" s="337"/>
      <c r="B101" s="337"/>
      <c r="C101" s="337"/>
      <c r="D101" s="337"/>
      <c r="E101" s="337"/>
      <c r="F101" s="337"/>
      <c r="G101" s="380"/>
      <c r="H101" s="337"/>
      <c r="I101" s="337"/>
      <c r="J101" s="337"/>
      <c r="K101" s="337"/>
      <c r="M101" s="376"/>
      <c r="N101" s="376"/>
      <c r="O101" s="376"/>
      <c r="P101" s="376"/>
      <c r="Q101" s="376"/>
      <c r="R101" s="376"/>
      <c r="S101" s="376"/>
      <c r="T101" s="376"/>
      <c r="U101" s="376"/>
      <c r="V101" s="376"/>
      <c r="W101" s="376"/>
      <c r="X101" s="376"/>
      <c r="Y101" s="376"/>
      <c r="Z101" s="376"/>
      <c r="AA101" s="376"/>
      <c r="AB101" s="376"/>
      <c r="AC101" s="376"/>
      <c r="AD101" s="376"/>
      <c r="AE101" s="376"/>
      <c r="AF101" s="376"/>
      <c r="AG101" s="376"/>
      <c r="AH101" s="376"/>
      <c r="AI101" s="376"/>
    </row>
    <row r="102">
      <c r="A102" s="337"/>
      <c r="B102" s="337"/>
      <c r="C102" s="337"/>
      <c r="D102" s="337"/>
      <c r="E102" s="337"/>
      <c r="F102" s="337"/>
      <c r="G102" s="380"/>
      <c r="H102" s="337"/>
      <c r="I102" s="337"/>
      <c r="J102" s="337"/>
      <c r="K102" s="337"/>
      <c r="M102" s="376"/>
      <c r="N102" s="376"/>
      <c r="O102" s="376"/>
      <c r="P102" s="376"/>
      <c r="Q102" s="376"/>
      <c r="R102" s="376"/>
      <c r="S102" s="376"/>
      <c r="T102" s="376"/>
      <c r="U102" s="376"/>
      <c r="V102" s="376"/>
      <c r="W102" s="376"/>
      <c r="X102" s="376"/>
      <c r="Y102" s="376"/>
      <c r="Z102" s="376"/>
      <c r="AA102" s="376"/>
      <c r="AB102" s="376"/>
      <c r="AC102" s="376"/>
      <c r="AD102" s="376"/>
      <c r="AE102" s="376"/>
      <c r="AF102" s="376"/>
      <c r="AG102" s="376"/>
      <c r="AH102" s="376"/>
      <c r="AI102" s="376"/>
    </row>
    <row r="103">
      <c r="A103" s="337"/>
      <c r="B103" s="337"/>
      <c r="C103" s="337"/>
      <c r="D103" s="337"/>
      <c r="E103" s="337"/>
      <c r="F103" s="337"/>
      <c r="G103" s="380"/>
      <c r="H103" s="337"/>
      <c r="I103" s="337"/>
      <c r="J103" s="337"/>
      <c r="K103" s="337"/>
      <c r="M103" s="376"/>
      <c r="N103" s="376"/>
      <c r="O103" s="376"/>
      <c r="P103" s="376"/>
      <c r="Q103" s="376"/>
      <c r="R103" s="376"/>
      <c r="S103" s="376"/>
      <c r="T103" s="376"/>
      <c r="U103" s="376"/>
      <c r="V103" s="376"/>
      <c r="W103" s="376"/>
      <c r="X103" s="376"/>
      <c r="Y103" s="376"/>
      <c r="Z103" s="376"/>
      <c r="AA103" s="376"/>
      <c r="AB103" s="376"/>
      <c r="AC103" s="376"/>
      <c r="AD103" s="376"/>
      <c r="AE103" s="376"/>
      <c r="AF103" s="376"/>
      <c r="AG103" s="376"/>
      <c r="AH103" s="376"/>
      <c r="AI103" s="376"/>
    </row>
    <row r="104">
      <c r="A104" s="337"/>
      <c r="B104" s="337"/>
      <c r="C104" s="337"/>
      <c r="D104" s="337"/>
      <c r="E104" s="337"/>
      <c r="F104" s="337"/>
      <c r="G104" s="380"/>
      <c r="H104" s="337"/>
      <c r="I104" s="337"/>
      <c r="J104" s="337"/>
      <c r="K104" s="337"/>
      <c r="M104" s="376"/>
      <c r="N104" s="376"/>
      <c r="O104" s="376"/>
      <c r="P104" s="376"/>
      <c r="Q104" s="376"/>
      <c r="R104" s="376"/>
      <c r="S104" s="376"/>
      <c r="T104" s="376"/>
      <c r="U104" s="376"/>
      <c r="V104" s="376"/>
      <c r="W104" s="376"/>
      <c r="X104" s="376"/>
      <c r="Y104" s="376"/>
      <c r="Z104" s="376"/>
      <c r="AA104" s="376"/>
      <c r="AB104" s="376"/>
      <c r="AC104" s="376"/>
      <c r="AD104" s="376"/>
      <c r="AE104" s="376"/>
      <c r="AF104" s="376"/>
      <c r="AG104" s="376"/>
      <c r="AH104" s="376"/>
      <c r="AI104" s="376"/>
    </row>
    <row r="105">
      <c r="A105" s="337"/>
      <c r="B105" s="337"/>
      <c r="C105" s="337"/>
      <c r="D105" s="337"/>
      <c r="E105" s="337"/>
      <c r="F105" s="337"/>
      <c r="G105" s="380"/>
      <c r="H105" s="337"/>
      <c r="I105" s="337"/>
      <c r="J105" s="337"/>
      <c r="K105" s="337"/>
      <c r="M105" s="376"/>
      <c r="N105" s="376"/>
      <c r="O105" s="376"/>
      <c r="P105" s="376"/>
      <c r="Q105" s="376"/>
      <c r="R105" s="376"/>
      <c r="S105" s="376"/>
      <c r="T105" s="376"/>
      <c r="U105" s="376"/>
      <c r="V105" s="376"/>
      <c r="W105" s="376"/>
      <c r="X105" s="376"/>
      <c r="Y105" s="376"/>
      <c r="Z105" s="376"/>
      <c r="AA105" s="376"/>
      <c r="AB105" s="376"/>
      <c r="AC105" s="376"/>
      <c r="AD105" s="376"/>
      <c r="AE105" s="376"/>
      <c r="AF105" s="376"/>
      <c r="AG105" s="376"/>
      <c r="AH105" s="376"/>
      <c r="AI105" s="376"/>
    </row>
    <row r="106">
      <c r="D106" s="335"/>
      <c r="G106" s="378"/>
      <c r="M106" s="376"/>
      <c r="N106" s="376"/>
      <c r="O106" s="376"/>
      <c r="P106" s="376"/>
      <c r="Q106" s="376"/>
      <c r="R106" s="376"/>
      <c r="S106" s="376"/>
      <c r="T106" s="376"/>
      <c r="U106" s="376"/>
      <c r="V106" s="376"/>
      <c r="W106" s="376"/>
      <c r="X106" s="376"/>
      <c r="Y106" s="376"/>
      <c r="Z106" s="376"/>
      <c r="AA106" s="376"/>
      <c r="AB106" s="376"/>
      <c r="AC106" s="376"/>
      <c r="AD106" s="376"/>
      <c r="AE106" s="376"/>
      <c r="AF106" s="376"/>
      <c r="AG106" s="376"/>
      <c r="AH106" s="376"/>
      <c r="AI106" s="376"/>
    </row>
    <row r="107">
      <c r="D107" s="335"/>
      <c r="G107" s="378"/>
      <c r="M107" s="376"/>
      <c r="N107" s="376"/>
      <c r="O107" s="376"/>
      <c r="P107" s="376"/>
      <c r="Q107" s="376"/>
      <c r="R107" s="376"/>
      <c r="S107" s="376"/>
      <c r="T107" s="376"/>
      <c r="U107" s="376"/>
      <c r="V107" s="376"/>
      <c r="W107" s="376"/>
      <c r="X107" s="376"/>
      <c r="Y107" s="376"/>
      <c r="Z107" s="376"/>
      <c r="AA107" s="376"/>
      <c r="AB107" s="376"/>
      <c r="AC107" s="376"/>
      <c r="AD107" s="376"/>
      <c r="AE107" s="376"/>
      <c r="AF107" s="376"/>
      <c r="AG107" s="376"/>
      <c r="AH107" s="376"/>
      <c r="AI107" s="376"/>
    </row>
    <row r="108">
      <c r="D108" s="335"/>
      <c r="G108" s="378"/>
      <c r="M108" s="376"/>
      <c r="N108" s="376"/>
      <c r="O108" s="376"/>
      <c r="P108" s="376"/>
      <c r="Q108" s="376"/>
      <c r="R108" s="376"/>
      <c r="S108" s="376"/>
      <c r="T108" s="376"/>
      <c r="U108" s="376"/>
      <c r="V108" s="376"/>
      <c r="W108" s="376"/>
      <c r="X108" s="376"/>
      <c r="Y108" s="376"/>
      <c r="Z108" s="376"/>
      <c r="AA108" s="376"/>
      <c r="AB108" s="376"/>
      <c r="AC108" s="376"/>
      <c r="AD108" s="376"/>
      <c r="AE108" s="376"/>
      <c r="AF108" s="376"/>
      <c r="AG108" s="376"/>
      <c r="AH108" s="376"/>
      <c r="AI108" s="376"/>
    </row>
    <row r="109">
      <c r="D109" s="335"/>
      <c r="G109" s="378"/>
      <c r="M109" s="376"/>
      <c r="N109" s="376"/>
      <c r="O109" s="376"/>
      <c r="P109" s="376"/>
      <c r="Q109" s="376"/>
      <c r="R109" s="376"/>
      <c r="S109" s="376"/>
      <c r="T109" s="376"/>
      <c r="U109" s="376"/>
      <c r="V109" s="376"/>
      <c r="W109" s="376"/>
      <c r="X109" s="376"/>
      <c r="Y109" s="376"/>
      <c r="Z109" s="376"/>
      <c r="AA109" s="376"/>
      <c r="AB109" s="376"/>
      <c r="AC109" s="376"/>
      <c r="AD109" s="376"/>
      <c r="AE109" s="376"/>
      <c r="AF109" s="376"/>
      <c r="AG109" s="376"/>
      <c r="AH109" s="376"/>
      <c r="AI109" s="376"/>
    </row>
    <row r="110">
      <c r="D110" s="335"/>
      <c r="G110" s="378"/>
      <c r="M110" s="376"/>
      <c r="N110" s="376"/>
      <c r="O110" s="376"/>
      <c r="P110" s="376"/>
      <c r="Q110" s="376"/>
      <c r="R110" s="376"/>
      <c r="S110" s="376"/>
      <c r="T110" s="376"/>
      <c r="U110" s="376"/>
      <c r="V110" s="376"/>
      <c r="W110" s="376"/>
      <c r="X110" s="376"/>
      <c r="Y110" s="376"/>
      <c r="Z110" s="376"/>
      <c r="AA110" s="376"/>
      <c r="AB110" s="376"/>
      <c r="AC110" s="376"/>
      <c r="AD110" s="376"/>
      <c r="AE110" s="376"/>
      <c r="AF110" s="376"/>
      <c r="AG110" s="376"/>
      <c r="AH110" s="376"/>
      <c r="AI110" s="376"/>
    </row>
    <row r="111">
      <c r="D111" s="335"/>
      <c r="G111" s="378"/>
      <c r="M111" s="376"/>
      <c r="N111" s="376"/>
      <c r="O111" s="376"/>
      <c r="P111" s="376"/>
      <c r="Q111" s="376"/>
      <c r="R111" s="376"/>
      <c r="S111" s="376"/>
      <c r="T111" s="376"/>
      <c r="U111" s="376"/>
      <c r="V111" s="376"/>
      <c r="W111" s="376"/>
      <c r="X111" s="376"/>
      <c r="Y111" s="376"/>
      <c r="Z111" s="376"/>
      <c r="AA111" s="376"/>
      <c r="AB111" s="376"/>
      <c r="AC111" s="376"/>
      <c r="AD111" s="376"/>
      <c r="AE111" s="376"/>
      <c r="AF111" s="376"/>
      <c r="AG111" s="376"/>
      <c r="AH111" s="376"/>
      <c r="AI111" s="376"/>
    </row>
    <row r="112">
      <c r="D112" s="335"/>
      <c r="G112" s="378"/>
      <c r="M112" s="376"/>
      <c r="N112" s="376"/>
      <c r="O112" s="376"/>
      <c r="P112" s="376"/>
      <c r="Q112" s="376"/>
      <c r="R112" s="376"/>
      <c r="S112" s="376"/>
      <c r="T112" s="376"/>
      <c r="U112" s="376"/>
      <c r="V112" s="376"/>
      <c r="W112" s="376"/>
      <c r="X112" s="376"/>
      <c r="Y112" s="376"/>
      <c r="Z112" s="376"/>
      <c r="AA112" s="376"/>
      <c r="AB112" s="376"/>
      <c r="AC112" s="376"/>
      <c r="AD112" s="376"/>
      <c r="AE112" s="376"/>
      <c r="AF112" s="376"/>
      <c r="AG112" s="376"/>
      <c r="AH112" s="376"/>
      <c r="AI112" s="376"/>
    </row>
    <row r="113">
      <c r="D113" s="335"/>
      <c r="G113" s="378"/>
      <c r="M113" s="376"/>
      <c r="N113" s="376"/>
      <c r="O113" s="376"/>
      <c r="P113" s="376"/>
      <c r="Q113" s="376"/>
      <c r="R113" s="376"/>
      <c r="S113" s="376"/>
      <c r="T113" s="376"/>
      <c r="U113" s="376"/>
      <c r="V113" s="376"/>
      <c r="W113" s="376"/>
      <c r="X113" s="376"/>
      <c r="Y113" s="376"/>
      <c r="Z113" s="376"/>
      <c r="AA113" s="376"/>
      <c r="AB113" s="376"/>
      <c r="AC113" s="376"/>
      <c r="AD113" s="376"/>
      <c r="AE113" s="376"/>
      <c r="AF113" s="376"/>
      <c r="AG113" s="376"/>
      <c r="AH113" s="376"/>
      <c r="AI113" s="376"/>
    </row>
    <row r="114">
      <c r="D114" s="335"/>
      <c r="G114" s="378"/>
      <c r="M114" s="376"/>
      <c r="N114" s="376"/>
      <c r="O114" s="376"/>
      <c r="P114" s="376"/>
      <c r="Q114" s="376"/>
      <c r="R114" s="376"/>
      <c r="S114" s="376"/>
      <c r="T114" s="376"/>
      <c r="U114" s="376"/>
      <c r="V114" s="376"/>
      <c r="W114" s="376"/>
      <c r="X114" s="376"/>
      <c r="Y114" s="376"/>
      <c r="Z114" s="376"/>
      <c r="AA114" s="376"/>
      <c r="AB114" s="376"/>
      <c r="AC114" s="376"/>
      <c r="AD114" s="376"/>
      <c r="AE114" s="376"/>
      <c r="AF114" s="376"/>
      <c r="AG114" s="376"/>
      <c r="AH114" s="376"/>
      <c r="AI114" s="376"/>
    </row>
    <row r="115">
      <c r="D115" s="335"/>
      <c r="G115" s="378"/>
      <c r="M115" s="376"/>
      <c r="N115" s="376"/>
      <c r="O115" s="376"/>
      <c r="P115" s="376"/>
      <c r="Q115" s="376"/>
      <c r="R115" s="376"/>
      <c r="S115" s="376"/>
      <c r="T115" s="376"/>
      <c r="U115" s="376"/>
      <c r="V115" s="376"/>
      <c r="W115" s="376"/>
      <c r="X115" s="376"/>
      <c r="Y115" s="376"/>
      <c r="Z115" s="376"/>
      <c r="AA115" s="376"/>
      <c r="AB115" s="376"/>
      <c r="AC115" s="376"/>
      <c r="AD115" s="376"/>
      <c r="AE115" s="376"/>
      <c r="AF115" s="376"/>
      <c r="AG115" s="376"/>
      <c r="AH115" s="376"/>
      <c r="AI115" s="376"/>
    </row>
    <row r="116">
      <c r="D116" s="335"/>
      <c r="G116" s="378"/>
      <c r="M116" s="376"/>
      <c r="N116" s="376"/>
      <c r="O116" s="376"/>
      <c r="P116" s="376"/>
      <c r="Q116" s="376"/>
      <c r="R116" s="376"/>
      <c r="S116" s="376"/>
      <c r="T116" s="376"/>
      <c r="U116" s="376"/>
      <c r="V116" s="376"/>
      <c r="W116" s="376"/>
      <c r="X116" s="376"/>
      <c r="Y116" s="376"/>
      <c r="Z116" s="376"/>
      <c r="AA116" s="376"/>
      <c r="AB116" s="376"/>
      <c r="AC116" s="376"/>
      <c r="AD116" s="376"/>
      <c r="AE116" s="376"/>
      <c r="AF116" s="376"/>
      <c r="AG116" s="376"/>
      <c r="AH116" s="376"/>
      <c r="AI116" s="376"/>
    </row>
    <row r="117">
      <c r="D117" s="335"/>
      <c r="G117" s="378"/>
      <c r="M117" s="376"/>
      <c r="N117" s="376"/>
      <c r="O117" s="376"/>
      <c r="P117" s="376"/>
      <c r="Q117" s="376"/>
      <c r="R117" s="376"/>
      <c r="S117" s="376"/>
      <c r="T117" s="376"/>
      <c r="U117" s="376"/>
      <c r="V117" s="376"/>
      <c r="W117" s="376"/>
      <c r="X117" s="376"/>
      <c r="Y117" s="376"/>
      <c r="Z117" s="376"/>
      <c r="AA117" s="376"/>
      <c r="AB117" s="376"/>
      <c r="AC117" s="376"/>
      <c r="AD117" s="376"/>
      <c r="AE117" s="376"/>
      <c r="AF117" s="376"/>
      <c r="AG117" s="376"/>
      <c r="AH117" s="376"/>
      <c r="AI117" s="376"/>
    </row>
    <row r="118">
      <c r="D118" s="335"/>
      <c r="G118" s="378"/>
      <c r="M118" s="376"/>
      <c r="N118" s="376"/>
      <c r="O118" s="376"/>
      <c r="P118" s="376"/>
      <c r="Q118" s="376"/>
      <c r="R118" s="376"/>
      <c r="S118" s="376"/>
      <c r="T118" s="376"/>
      <c r="U118" s="376"/>
      <c r="V118" s="376"/>
      <c r="W118" s="376"/>
      <c r="X118" s="376"/>
      <c r="Y118" s="376"/>
      <c r="Z118" s="376"/>
      <c r="AA118" s="376"/>
      <c r="AB118" s="376"/>
      <c r="AC118" s="376"/>
      <c r="AD118" s="376"/>
      <c r="AE118" s="376"/>
      <c r="AF118" s="376"/>
      <c r="AG118" s="376"/>
      <c r="AH118" s="376"/>
      <c r="AI118" s="376"/>
    </row>
    <row r="119">
      <c r="D119" s="335"/>
      <c r="G119" s="378"/>
      <c r="M119" s="376"/>
      <c r="N119" s="376"/>
      <c r="O119" s="376"/>
      <c r="P119" s="376"/>
      <c r="Q119" s="376"/>
      <c r="R119" s="376"/>
      <c r="S119" s="376"/>
      <c r="T119" s="376"/>
      <c r="U119" s="376"/>
      <c r="V119" s="376"/>
      <c r="W119" s="376"/>
      <c r="X119" s="376"/>
      <c r="Y119" s="376"/>
      <c r="Z119" s="376"/>
      <c r="AA119" s="376"/>
      <c r="AB119" s="376"/>
      <c r="AC119" s="376"/>
      <c r="AD119" s="376"/>
      <c r="AE119" s="376"/>
      <c r="AF119" s="376"/>
      <c r="AG119" s="376"/>
      <c r="AH119" s="376"/>
      <c r="AI119" s="376"/>
    </row>
    <row r="120">
      <c r="D120" s="335"/>
      <c r="G120" s="378"/>
      <c r="M120" s="376"/>
      <c r="N120" s="376"/>
      <c r="O120" s="376"/>
      <c r="P120" s="376"/>
      <c r="Q120" s="376"/>
      <c r="R120" s="376"/>
      <c r="S120" s="376"/>
      <c r="T120" s="376"/>
      <c r="U120" s="376"/>
      <c r="V120" s="376"/>
      <c r="W120" s="376"/>
      <c r="X120" s="376"/>
      <c r="Y120" s="376"/>
      <c r="Z120" s="376"/>
      <c r="AA120" s="376"/>
      <c r="AB120" s="376"/>
      <c r="AC120" s="376"/>
      <c r="AD120" s="376"/>
      <c r="AE120" s="376"/>
      <c r="AF120" s="376"/>
      <c r="AG120" s="376"/>
      <c r="AH120" s="376"/>
      <c r="AI120" s="376"/>
    </row>
    <row r="121">
      <c r="D121" s="335"/>
      <c r="G121" s="378"/>
      <c r="M121" s="376"/>
      <c r="N121" s="376"/>
      <c r="O121" s="376"/>
      <c r="P121" s="376"/>
      <c r="Q121" s="376"/>
      <c r="R121" s="376"/>
      <c r="S121" s="376"/>
      <c r="T121" s="376"/>
      <c r="U121" s="376"/>
      <c r="V121" s="376"/>
      <c r="W121" s="376"/>
      <c r="X121" s="376"/>
      <c r="Y121" s="376"/>
      <c r="Z121" s="376"/>
      <c r="AA121" s="376"/>
      <c r="AB121" s="376"/>
      <c r="AC121" s="376"/>
      <c r="AD121" s="376"/>
      <c r="AE121" s="376"/>
      <c r="AF121" s="376"/>
      <c r="AG121" s="376"/>
      <c r="AH121" s="376"/>
      <c r="AI121" s="376"/>
    </row>
    <row r="122">
      <c r="D122" s="335"/>
      <c r="G122" s="378"/>
      <c r="M122" s="376"/>
      <c r="N122" s="376"/>
      <c r="O122" s="376"/>
      <c r="P122" s="376"/>
      <c r="Q122" s="376"/>
      <c r="R122" s="376"/>
      <c r="S122" s="376"/>
      <c r="T122" s="376"/>
      <c r="U122" s="376"/>
      <c r="V122" s="376"/>
      <c r="W122" s="376"/>
      <c r="X122" s="376"/>
      <c r="Y122" s="376"/>
      <c r="Z122" s="376"/>
      <c r="AA122" s="376"/>
      <c r="AB122" s="376"/>
      <c r="AC122" s="376"/>
      <c r="AD122" s="376"/>
      <c r="AE122" s="376"/>
      <c r="AF122" s="376"/>
      <c r="AG122" s="376"/>
      <c r="AH122" s="376"/>
      <c r="AI122" s="376"/>
    </row>
    <row r="123">
      <c r="D123" s="335"/>
      <c r="G123" s="378"/>
      <c r="M123" s="376"/>
      <c r="N123" s="376"/>
      <c r="O123" s="376"/>
      <c r="P123" s="376"/>
      <c r="Q123" s="376"/>
      <c r="R123" s="376"/>
      <c r="S123" s="376"/>
      <c r="T123" s="376"/>
      <c r="U123" s="376"/>
      <c r="V123" s="376"/>
      <c r="W123" s="376"/>
      <c r="X123" s="376"/>
      <c r="Y123" s="376"/>
      <c r="Z123" s="376"/>
      <c r="AA123" s="376"/>
      <c r="AB123" s="376"/>
      <c r="AC123" s="376"/>
      <c r="AD123" s="376"/>
      <c r="AE123" s="376"/>
      <c r="AF123" s="376"/>
      <c r="AG123" s="376"/>
      <c r="AH123" s="376"/>
      <c r="AI123" s="376"/>
    </row>
    <row r="124">
      <c r="D124" s="335"/>
      <c r="G124" s="378"/>
      <c r="M124" s="376"/>
      <c r="N124" s="376"/>
      <c r="O124" s="376"/>
      <c r="P124" s="376"/>
      <c r="Q124" s="376"/>
      <c r="R124" s="376"/>
      <c r="S124" s="376"/>
      <c r="T124" s="376"/>
      <c r="U124" s="376"/>
      <c r="V124" s="376"/>
      <c r="W124" s="376"/>
      <c r="X124" s="376"/>
      <c r="Y124" s="376"/>
      <c r="Z124" s="376"/>
      <c r="AA124" s="376"/>
      <c r="AB124" s="376"/>
      <c r="AC124" s="376"/>
      <c r="AD124" s="376"/>
      <c r="AE124" s="376"/>
      <c r="AF124" s="376"/>
      <c r="AG124" s="376"/>
      <c r="AH124" s="376"/>
      <c r="AI124" s="376"/>
    </row>
    <row r="125">
      <c r="D125" s="335"/>
      <c r="G125" s="378"/>
      <c r="M125" s="376"/>
      <c r="N125" s="376"/>
      <c r="O125" s="376"/>
      <c r="P125" s="376"/>
      <c r="Q125" s="376"/>
      <c r="R125" s="376"/>
      <c r="S125" s="376"/>
      <c r="T125" s="376"/>
      <c r="U125" s="376"/>
      <c r="V125" s="376"/>
      <c r="W125" s="376"/>
      <c r="X125" s="376"/>
      <c r="Y125" s="376"/>
      <c r="Z125" s="376"/>
      <c r="AA125" s="376"/>
      <c r="AB125" s="376"/>
      <c r="AC125" s="376"/>
      <c r="AD125" s="376"/>
      <c r="AE125" s="376"/>
      <c r="AF125" s="376"/>
      <c r="AG125" s="376"/>
      <c r="AH125" s="376"/>
      <c r="AI125" s="376"/>
    </row>
    <row r="126">
      <c r="D126" s="335"/>
      <c r="G126" s="378"/>
      <c r="M126" s="376"/>
      <c r="N126" s="376"/>
      <c r="O126" s="376"/>
      <c r="P126" s="376"/>
      <c r="Q126" s="376"/>
      <c r="R126" s="376"/>
      <c r="S126" s="376"/>
      <c r="T126" s="376"/>
      <c r="U126" s="376"/>
      <c r="V126" s="376"/>
      <c r="W126" s="376"/>
      <c r="X126" s="376"/>
      <c r="Y126" s="376"/>
      <c r="Z126" s="376"/>
      <c r="AA126" s="376"/>
      <c r="AB126" s="376"/>
      <c r="AC126" s="376"/>
      <c r="AD126" s="376"/>
      <c r="AE126" s="376"/>
      <c r="AF126" s="376"/>
      <c r="AG126" s="376"/>
      <c r="AH126" s="376"/>
      <c r="AI126" s="376"/>
    </row>
    <row r="127">
      <c r="D127" s="335"/>
      <c r="G127" s="378"/>
      <c r="M127" s="376"/>
      <c r="N127" s="376"/>
      <c r="O127" s="376"/>
      <c r="P127" s="376"/>
      <c r="Q127" s="376"/>
      <c r="R127" s="376"/>
      <c r="S127" s="376"/>
      <c r="T127" s="376"/>
      <c r="U127" s="376"/>
      <c r="V127" s="376"/>
      <c r="W127" s="376"/>
      <c r="X127" s="376"/>
      <c r="Y127" s="376"/>
      <c r="Z127" s="376"/>
      <c r="AA127" s="376"/>
      <c r="AB127" s="376"/>
      <c r="AC127" s="376"/>
      <c r="AD127" s="376"/>
      <c r="AE127" s="376"/>
      <c r="AF127" s="376"/>
      <c r="AG127" s="376"/>
      <c r="AH127" s="376"/>
      <c r="AI127" s="376"/>
    </row>
    <row r="128">
      <c r="D128" s="335"/>
      <c r="G128" s="378"/>
      <c r="M128" s="376"/>
      <c r="N128" s="376"/>
      <c r="O128" s="376"/>
      <c r="P128" s="376"/>
      <c r="Q128" s="376"/>
      <c r="R128" s="376"/>
      <c r="S128" s="376"/>
      <c r="T128" s="376"/>
      <c r="U128" s="376"/>
      <c r="V128" s="376"/>
      <c r="W128" s="376"/>
      <c r="X128" s="376"/>
      <c r="Y128" s="376"/>
      <c r="Z128" s="376"/>
      <c r="AA128" s="376"/>
      <c r="AB128" s="376"/>
      <c r="AC128" s="376"/>
      <c r="AD128" s="376"/>
      <c r="AE128" s="376"/>
      <c r="AF128" s="376"/>
      <c r="AG128" s="376"/>
      <c r="AH128" s="376"/>
      <c r="AI128" s="376"/>
    </row>
    <row r="129">
      <c r="D129" s="335"/>
      <c r="G129" s="378"/>
      <c r="M129" s="376"/>
      <c r="N129" s="376"/>
      <c r="O129" s="376"/>
      <c r="P129" s="376"/>
      <c r="Q129" s="376"/>
      <c r="R129" s="376"/>
      <c r="S129" s="376"/>
      <c r="T129" s="376"/>
      <c r="U129" s="376"/>
      <c r="V129" s="376"/>
      <c r="W129" s="376"/>
      <c r="X129" s="376"/>
      <c r="Y129" s="376"/>
      <c r="Z129" s="376"/>
      <c r="AA129" s="376"/>
      <c r="AB129" s="376"/>
      <c r="AC129" s="376"/>
      <c r="AD129" s="376"/>
      <c r="AE129" s="376"/>
      <c r="AF129" s="376"/>
      <c r="AG129" s="376"/>
      <c r="AH129" s="376"/>
      <c r="AI129" s="376"/>
    </row>
    <row r="130">
      <c r="D130" s="335"/>
      <c r="G130" s="378"/>
      <c r="M130" s="376"/>
      <c r="N130" s="376"/>
      <c r="O130" s="376"/>
      <c r="P130" s="376"/>
      <c r="Q130" s="376"/>
      <c r="R130" s="376"/>
      <c r="S130" s="376"/>
      <c r="T130" s="376"/>
      <c r="U130" s="376"/>
      <c r="V130" s="376"/>
      <c r="W130" s="376"/>
      <c r="X130" s="376"/>
      <c r="Y130" s="376"/>
      <c r="Z130" s="376"/>
      <c r="AA130" s="376"/>
      <c r="AB130" s="376"/>
      <c r="AC130" s="376"/>
      <c r="AD130" s="376"/>
      <c r="AE130" s="376"/>
      <c r="AF130" s="376"/>
      <c r="AG130" s="376"/>
      <c r="AH130" s="376"/>
      <c r="AI130" s="376"/>
    </row>
    <row r="131">
      <c r="D131" s="335"/>
      <c r="G131" s="378"/>
      <c r="M131" s="376"/>
      <c r="N131" s="376"/>
      <c r="O131" s="376"/>
      <c r="P131" s="376"/>
      <c r="Q131" s="376"/>
      <c r="R131" s="376"/>
      <c r="S131" s="376"/>
      <c r="T131" s="376"/>
      <c r="U131" s="376"/>
      <c r="V131" s="376"/>
      <c r="W131" s="376"/>
      <c r="X131" s="376"/>
      <c r="Y131" s="376"/>
      <c r="Z131" s="376"/>
      <c r="AA131" s="376"/>
      <c r="AB131" s="376"/>
      <c r="AC131" s="376"/>
      <c r="AD131" s="376"/>
      <c r="AE131" s="376"/>
      <c r="AF131" s="376"/>
      <c r="AG131" s="376"/>
      <c r="AH131" s="376"/>
      <c r="AI131" s="376"/>
    </row>
    <row r="132">
      <c r="D132" s="335"/>
      <c r="G132" s="378"/>
      <c r="M132" s="376"/>
      <c r="N132" s="376"/>
      <c r="O132" s="376"/>
      <c r="P132" s="376"/>
      <c r="Q132" s="376"/>
      <c r="R132" s="376"/>
      <c r="S132" s="376"/>
      <c r="T132" s="376"/>
      <c r="U132" s="376"/>
      <c r="V132" s="376"/>
      <c r="W132" s="376"/>
      <c r="X132" s="376"/>
      <c r="Y132" s="376"/>
      <c r="Z132" s="376"/>
      <c r="AA132" s="376"/>
      <c r="AB132" s="376"/>
      <c r="AC132" s="376"/>
      <c r="AD132" s="376"/>
      <c r="AE132" s="376"/>
      <c r="AF132" s="376"/>
      <c r="AG132" s="376"/>
      <c r="AH132" s="376"/>
      <c r="AI132" s="376"/>
    </row>
    <row r="133">
      <c r="D133" s="335"/>
      <c r="G133" s="378"/>
      <c r="M133" s="376"/>
      <c r="N133" s="376"/>
      <c r="O133" s="376"/>
      <c r="P133" s="376"/>
      <c r="Q133" s="376"/>
      <c r="R133" s="376"/>
      <c r="S133" s="376"/>
      <c r="T133" s="376"/>
      <c r="U133" s="376"/>
      <c r="V133" s="376"/>
      <c r="W133" s="376"/>
      <c r="X133" s="376"/>
      <c r="Y133" s="376"/>
      <c r="Z133" s="376"/>
      <c r="AA133" s="376"/>
      <c r="AB133" s="376"/>
      <c r="AC133" s="376"/>
      <c r="AD133" s="376"/>
      <c r="AE133" s="376"/>
      <c r="AF133" s="376"/>
      <c r="AG133" s="376"/>
      <c r="AH133" s="376"/>
      <c r="AI133" s="376"/>
    </row>
    <row r="134">
      <c r="D134" s="335"/>
      <c r="G134" s="378"/>
      <c r="M134" s="376"/>
      <c r="N134" s="376"/>
      <c r="O134" s="376"/>
      <c r="P134" s="376"/>
      <c r="Q134" s="376"/>
      <c r="R134" s="376"/>
      <c r="S134" s="376"/>
      <c r="T134" s="376"/>
      <c r="U134" s="376"/>
      <c r="V134" s="376"/>
      <c r="W134" s="376"/>
      <c r="X134" s="376"/>
      <c r="Y134" s="376"/>
      <c r="Z134" s="376"/>
      <c r="AA134" s="376"/>
      <c r="AB134" s="376"/>
      <c r="AC134" s="376"/>
      <c r="AD134" s="376"/>
      <c r="AE134" s="376"/>
      <c r="AF134" s="376"/>
      <c r="AG134" s="376"/>
      <c r="AH134" s="376"/>
      <c r="AI134" s="376"/>
    </row>
    <row r="135">
      <c r="D135" s="335"/>
      <c r="G135" s="378"/>
      <c r="M135" s="376"/>
      <c r="N135" s="376"/>
      <c r="O135" s="376"/>
      <c r="P135" s="376"/>
      <c r="Q135" s="376"/>
      <c r="R135" s="376"/>
      <c r="S135" s="376"/>
      <c r="T135" s="376"/>
      <c r="U135" s="376"/>
      <c r="V135" s="376"/>
      <c r="W135" s="376"/>
      <c r="X135" s="376"/>
      <c r="Y135" s="376"/>
      <c r="Z135" s="376"/>
      <c r="AA135" s="376"/>
      <c r="AB135" s="376"/>
      <c r="AC135" s="376"/>
      <c r="AD135" s="376"/>
      <c r="AE135" s="376"/>
      <c r="AF135" s="376"/>
      <c r="AG135" s="376"/>
      <c r="AH135" s="376"/>
      <c r="AI135" s="376"/>
    </row>
    <row r="136">
      <c r="D136" s="335"/>
      <c r="G136" s="378"/>
      <c r="M136" s="376"/>
      <c r="N136" s="376"/>
      <c r="O136" s="376"/>
      <c r="P136" s="376"/>
      <c r="Q136" s="376"/>
      <c r="R136" s="376"/>
      <c r="S136" s="376"/>
      <c r="T136" s="376"/>
      <c r="U136" s="376"/>
      <c r="V136" s="376"/>
      <c r="W136" s="376"/>
      <c r="X136" s="376"/>
      <c r="Y136" s="376"/>
      <c r="Z136" s="376"/>
      <c r="AA136" s="376"/>
      <c r="AB136" s="376"/>
      <c r="AC136" s="376"/>
      <c r="AD136" s="376"/>
      <c r="AE136" s="376"/>
      <c r="AF136" s="376"/>
      <c r="AG136" s="376"/>
      <c r="AH136" s="376"/>
      <c r="AI136" s="376"/>
    </row>
    <row r="137">
      <c r="D137" s="335"/>
      <c r="G137" s="378"/>
      <c r="M137" s="376"/>
      <c r="N137" s="376"/>
      <c r="O137" s="376"/>
      <c r="P137" s="376"/>
      <c r="Q137" s="376"/>
      <c r="R137" s="376"/>
      <c r="S137" s="376"/>
      <c r="T137" s="376"/>
      <c r="U137" s="376"/>
      <c r="V137" s="376"/>
      <c r="W137" s="376"/>
      <c r="X137" s="376"/>
      <c r="Y137" s="376"/>
      <c r="Z137" s="376"/>
      <c r="AA137" s="376"/>
      <c r="AB137" s="376"/>
      <c r="AC137" s="376"/>
      <c r="AD137" s="376"/>
      <c r="AE137" s="376"/>
      <c r="AF137" s="376"/>
      <c r="AG137" s="376"/>
      <c r="AH137" s="376"/>
      <c r="AI137" s="376"/>
    </row>
    <row r="138">
      <c r="D138" s="335"/>
      <c r="G138" s="378"/>
      <c r="M138" s="376"/>
      <c r="N138" s="376"/>
      <c r="O138" s="376"/>
      <c r="P138" s="376"/>
      <c r="Q138" s="376"/>
      <c r="R138" s="376"/>
      <c r="S138" s="376"/>
      <c r="T138" s="376"/>
      <c r="U138" s="376"/>
      <c r="V138" s="376"/>
      <c r="W138" s="376"/>
      <c r="X138" s="376"/>
      <c r="Y138" s="376"/>
      <c r="Z138" s="376"/>
      <c r="AA138" s="376"/>
      <c r="AB138" s="376"/>
      <c r="AC138" s="376"/>
      <c r="AD138" s="376"/>
      <c r="AE138" s="376"/>
      <c r="AF138" s="376"/>
      <c r="AG138" s="376"/>
      <c r="AH138" s="376"/>
      <c r="AI138" s="376"/>
    </row>
    <row r="139">
      <c r="D139" s="335"/>
      <c r="G139" s="378"/>
      <c r="M139" s="376"/>
      <c r="N139" s="376"/>
      <c r="O139" s="376"/>
      <c r="P139" s="376"/>
      <c r="Q139" s="376"/>
      <c r="R139" s="376"/>
      <c r="S139" s="376"/>
      <c r="T139" s="376"/>
      <c r="U139" s="376"/>
      <c r="V139" s="376"/>
      <c r="W139" s="376"/>
      <c r="X139" s="376"/>
      <c r="Y139" s="376"/>
      <c r="Z139" s="376"/>
      <c r="AA139" s="376"/>
      <c r="AB139" s="376"/>
      <c r="AC139" s="376"/>
      <c r="AD139" s="376"/>
      <c r="AE139" s="376"/>
      <c r="AF139" s="376"/>
      <c r="AG139" s="376"/>
      <c r="AH139" s="376"/>
      <c r="AI139" s="376"/>
    </row>
    <row r="140">
      <c r="D140" s="335"/>
      <c r="G140" s="378"/>
      <c r="M140" s="376"/>
      <c r="N140" s="376"/>
      <c r="O140" s="376"/>
      <c r="P140" s="376"/>
      <c r="Q140" s="376"/>
      <c r="R140" s="376"/>
      <c r="S140" s="376"/>
      <c r="T140" s="376"/>
      <c r="U140" s="376"/>
      <c r="V140" s="376"/>
      <c r="W140" s="376"/>
      <c r="X140" s="376"/>
      <c r="Y140" s="376"/>
      <c r="Z140" s="376"/>
      <c r="AA140" s="376"/>
      <c r="AB140" s="376"/>
      <c r="AC140" s="376"/>
      <c r="AD140" s="376"/>
      <c r="AE140" s="376"/>
      <c r="AF140" s="376"/>
      <c r="AG140" s="376"/>
      <c r="AH140" s="376"/>
      <c r="AI140" s="376"/>
    </row>
    <row r="141">
      <c r="D141" s="335"/>
      <c r="G141" s="378"/>
      <c r="M141" s="376"/>
      <c r="N141" s="376"/>
      <c r="O141" s="376"/>
      <c r="P141" s="376"/>
      <c r="Q141" s="376"/>
      <c r="R141" s="376"/>
      <c r="S141" s="376"/>
      <c r="T141" s="376"/>
      <c r="U141" s="376"/>
      <c r="V141" s="376"/>
      <c r="W141" s="376"/>
      <c r="X141" s="376"/>
      <c r="Y141" s="376"/>
      <c r="Z141" s="376"/>
      <c r="AA141" s="376"/>
      <c r="AB141" s="376"/>
      <c r="AC141" s="376"/>
      <c r="AD141" s="376"/>
      <c r="AE141" s="376"/>
      <c r="AF141" s="376"/>
      <c r="AG141" s="376"/>
      <c r="AH141" s="376"/>
      <c r="AI141" s="376"/>
    </row>
    <row r="142">
      <c r="D142" s="335"/>
      <c r="G142" s="378"/>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row>
    <row r="143">
      <c r="D143" s="335"/>
      <c r="G143" s="378"/>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6"/>
    </row>
    <row r="144">
      <c r="D144" s="335"/>
      <c r="G144" s="378"/>
      <c r="M144" s="376"/>
      <c r="N144" s="376"/>
      <c r="O144" s="376"/>
      <c r="P144" s="376"/>
      <c r="Q144" s="376"/>
      <c r="R144" s="376"/>
      <c r="S144" s="376"/>
      <c r="T144" s="376"/>
      <c r="U144" s="376"/>
      <c r="V144" s="376"/>
      <c r="W144" s="376"/>
      <c r="X144" s="376"/>
      <c r="Y144" s="376"/>
      <c r="Z144" s="376"/>
      <c r="AA144" s="376"/>
      <c r="AB144" s="376"/>
      <c r="AC144" s="376"/>
      <c r="AD144" s="376"/>
      <c r="AE144" s="376"/>
      <c r="AF144" s="376"/>
      <c r="AG144" s="376"/>
      <c r="AH144" s="376"/>
      <c r="AI144" s="376"/>
    </row>
    <row r="145">
      <c r="D145" s="335"/>
      <c r="G145" s="378"/>
      <c r="M145" s="376"/>
      <c r="N145" s="376"/>
      <c r="O145" s="376"/>
      <c r="P145" s="376"/>
      <c r="Q145" s="376"/>
      <c r="R145" s="376"/>
      <c r="S145" s="376"/>
      <c r="T145" s="376"/>
      <c r="U145" s="376"/>
      <c r="V145" s="376"/>
      <c r="W145" s="376"/>
      <c r="X145" s="376"/>
      <c r="Y145" s="376"/>
      <c r="Z145" s="376"/>
      <c r="AA145" s="376"/>
      <c r="AB145" s="376"/>
      <c r="AC145" s="376"/>
      <c r="AD145" s="376"/>
      <c r="AE145" s="376"/>
      <c r="AF145" s="376"/>
      <c r="AG145" s="376"/>
      <c r="AH145" s="376"/>
      <c r="AI145" s="376"/>
    </row>
    <row r="146">
      <c r="D146" s="335"/>
      <c r="G146" s="378"/>
      <c r="M146" s="376"/>
      <c r="N146" s="376"/>
      <c r="O146" s="376"/>
      <c r="P146" s="376"/>
      <c r="Q146" s="376"/>
      <c r="R146" s="376"/>
      <c r="S146" s="376"/>
      <c r="T146" s="376"/>
      <c r="U146" s="376"/>
      <c r="V146" s="376"/>
      <c r="W146" s="376"/>
      <c r="X146" s="376"/>
      <c r="Y146" s="376"/>
      <c r="Z146" s="376"/>
      <c r="AA146" s="376"/>
      <c r="AB146" s="376"/>
      <c r="AC146" s="376"/>
      <c r="AD146" s="376"/>
      <c r="AE146" s="376"/>
      <c r="AF146" s="376"/>
      <c r="AG146" s="376"/>
      <c r="AH146" s="376"/>
      <c r="AI146" s="376"/>
    </row>
    <row r="147">
      <c r="D147" s="335"/>
      <c r="G147" s="378"/>
      <c r="M147" s="376"/>
      <c r="N147" s="376"/>
      <c r="O147" s="376"/>
      <c r="P147" s="376"/>
      <c r="Q147" s="376"/>
      <c r="R147" s="376"/>
      <c r="S147" s="376"/>
      <c r="T147" s="376"/>
      <c r="U147" s="376"/>
      <c r="V147" s="376"/>
      <c r="W147" s="376"/>
      <c r="X147" s="376"/>
      <c r="Y147" s="376"/>
      <c r="Z147" s="376"/>
      <c r="AA147" s="376"/>
      <c r="AB147" s="376"/>
      <c r="AC147" s="376"/>
      <c r="AD147" s="376"/>
      <c r="AE147" s="376"/>
      <c r="AF147" s="376"/>
      <c r="AG147" s="376"/>
      <c r="AH147" s="376"/>
      <c r="AI147" s="376"/>
    </row>
    <row r="148">
      <c r="D148" s="335"/>
      <c r="G148" s="378"/>
      <c r="M148" s="376"/>
      <c r="N148" s="376"/>
      <c r="O148" s="376"/>
      <c r="P148" s="376"/>
      <c r="Q148" s="376"/>
      <c r="R148" s="376"/>
      <c r="S148" s="376"/>
      <c r="T148" s="376"/>
      <c r="U148" s="376"/>
      <c r="V148" s="376"/>
      <c r="W148" s="376"/>
      <c r="X148" s="376"/>
      <c r="Y148" s="376"/>
      <c r="Z148" s="376"/>
      <c r="AA148" s="376"/>
      <c r="AB148" s="376"/>
      <c r="AC148" s="376"/>
      <c r="AD148" s="376"/>
      <c r="AE148" s="376"/>
      <c r="AF148" s="376"/>
      <c r="AG148" s="376"/>
      <c r="AH148" s="376"/>
      <c r="AI148" s="376"/>
    </row>
    <row r="149">
      <c r="D149" s="335"/>
      <c r="G149" s="378"/>
      <c r="M149" s="376"/>
      <c r="N149" s="376"/>
      <c r="O149" s="376"/>
      <c r="P149" s="376"/>
      <c r="Q149" s="376"/>
      <c r="R149" s="376"/>
      <c r="S149" s="376"/>
      <c r="T149" s="376"/>
      <c r="U149" s="376"/>
      <c r="V149" s="376"/>
      <c r="W149" s="376"/>
      <c r="X149" s="376"/>
      <c r="Y149" s="376"/>
      <c r="Z149" s="376"/>
      <c r="AA149" s="376"/>
      <c r="AB149" s="376"/>
      <c r="AC149" s="376"/>
      <c r="AD149" s="376"/>
      <c r="AE149" s="376"/>
      <c r="AF149" s="376"/>
      <c r="AG149" s="376"/>
      <c r="AH149" s="376"/>
      <c r="AI149" s="376"/>
    </row>
    <row r="150">
      <c r="D150" s="335"/>
      <c r="G150" s="378"/>
      <c r="M150" s="376"/>
      <c r="N150" s="376"/>
      <c r="O150" s="376"/>
      <c r="P150" s="376"/>
      <c r="Q150" s="376"/>
      <c r="R150" s="376"/>
      <c r="S150" s="376"/>
      <c r="T150" s="376"/>
      <c r="U150" s="376"/>
      <c r="V150" s="376"/>
      <c r="W150" s="376"/>
      <c r="X150" s="376"/>
      <c r="Y150" s="376"/>
      <c r="Z150" s="376"/>
      <c r="AA150" s="376"/>
      <c r="AB150" s="376"/>
      <c r="AC150" s="376"/>
      <c r="AD150" s="376"/>
      <c r="AE150" s="376"/>
      <c r="AF150" s="376"/>
      <c r="AG150" s="376"/>
      <c r="AH150" s="376"/>
      <c r="AI150" s="376"/>
    </row>
    <row r="151">
      <c r="D151" s="335"/>
      <c r="G151" s="378"/>
      <c r="M151" s="376"/>
      <c r="N151" s="376"/>
      <c r="O151" s="376"/>
      <c r="P151" s="376"/>
      <c r="Q151" s="376"/>
      <c r="R151" s="376"/>
      <c r="S151" s="376"/>
      <c r="T151" s="376"/>
      <c r="U151" s="376"/>
      <c r="V151" s="376"/>
      <c r="W151" s="376"/>
      <c r="X151" s="376"/>
      <c r="Y151" s="376"/>
      <c r="Z151" s="376"/>
      <c r="AA151" s="376"/>
      <c r="AB151" s="376"/>
      <c r="AC151" s="376"/>
      <c r="AD151" s="376"/>
      <c r="AE151" s="376"/>
      <c r="AF151" s="376"/>
      <c r="AG151" s="376"/>
      <c r="AH151" s="376"/>
      <c r="AI151" s="376"/>
    </row>
    <row r="152">
      <c r="D152" s="335"/>
      <c r="G152" s="378"/>
      <c r="M152" s="376"/>
      <c r="N152" s="376"/>
      <c r="O152" s="376"/>
      <c r="P152" s="376"/>
      <c r="Q152" s="376"/>
      <c r="R152" s="376"/>
      <c r="S152" s="376"/>
      <c r="T152" s="376"/>
      <c r="U152" s="376"/>
      <c r="V152" s="376"/>
      <c r="W152" s="376"/>
      <c r="X152" s="376"/>
      <c r="Y152" s="376"/>
      <c r="Z152" s="376"/>
      <c r="AA152" s="376"/>
      <c r="AB152" s="376"/>
      <c r="AC152" s="376"/>
      <c r="AD152" s="376"/>
      <c r="AE152" s="376"/>
      <c r="AF152" s="376"/>
      <c r="AG152" s="376"/>
      <c r="AH152" s="376"/>
      <c r="AI152" s="376"/>
    </row>
    <row r="153">
      <c r="D153" s="335"/>
      <c r="G153" s="378"/>
      <c r="M153" s="376"/>
      <c r="N153" s="376"/>
      <c r="O153" s="376"/>
      <c r="P153" s="376"/>
      <c r="Q153" s="376"/>
      <c r="R153" s="376"/>
      <c r="S153" s="376"/>
      <c r="T153" s="376"/>
      <c r="U153" s="376"/>
      <c r="V153" s="376"/>
      <c r="W153" s="376"/>
      <c r="X153" s="376"/>
      <c r="Y153" s="376"/>
      <c r="Z153" s="376"/>
      <c r="AA153" s="376"/>
      <c r="AB153" s="376"/>
      <c r="AC153" s="376"/>
      <c r="AD153" s="376"/>
      <c r="AE153" s="376"/>
      <c r="AF153" s="376"/>
      <c r="AG153" s="376"/>
      <c r="AH153" s="376"/>
      <c r="AI153" s="376"/>
    </row>
    <row r="154">
      <c r="D154" s="335"/>
      <c r="G154" s="378"/>
      <c r="M154" s="376"/>
      <c r="N154" s="376"/>
      <c r="O154" s="376"/>
      <c r="P154" s="376"/>
      <c r="Q154" s="376"/>
      <c r="R154" s="376"/>
      <c r="S154" s="376"/>
      <c r="T154" s="376"/>
      <c r="U154" s="376"/>
      <c r="V154" s="376"/>
      <c r="W154" s="376"/>
      <c r="X154" s="376"/>
      <c r="Y154" s="376"/>
      <c r="Z154" s="376"/>
      <c r="AA154" s="376"/>
      <c r="AB154" s="376"/>
      <c r="AC154" s="376"/>
      <c r="AD154" s="376"/>
      <c r="AE154" s="376"/>
      <c r="AF154" s="376"/>
      <c r="AG154" s="376"/>
      <c r="AH154" s="376"/>
      <c r="AI154" s="376"/>
    </row>
    <row r="155">
      <c r="D155" s="335"/>
      <c r="G155" s="378"/>
      <c r="M155" s="376"/>
      <c r="N155" s="376"/>
      <c r="O155" s="376"/>
      <c r="P155" s="376"/>
      <c r="Q155" s="376"/>
      <c r="R155" s="376"/>
      <c r="S155" s="376"/>
      <c r="T155" s="376"/>
      <c r="U155" s="376"/>
      <c r="V155" s="376"/>
      <c r="W155" s="376"/>
      <c r="X155" s="376"/>
      <c r="Y155" s="376"/>
      <c r="Z155" s="376"/>
      <c r="AA155" s="376"/>
      <c r="AB155" s="376"/>
      <c r="AC155" s="376"/>
      <c r="AD155" s="376"/>
      <c r="AE155" s="376"/>
      <c r="AF155" s="376"/>
      <c r="AG155" s="376"/>
      <c r="AH155" s="376"/>
      <c r="AI155" s="376"/>
    </row>
    <row r="156">
      <c r="D156" s="335"/>
      <c r="G156" s="378"/>
      <c r="M156" s="376"/>
      <c r="N156" s="376"/>
      <c r="O156" s="376"/>
      <c r="P156" s="376"/>
      <c r="Q156" s="376"/>
      <c r="R156" s="376"/>
      <c r="S156" s="376"/>
      <c r="T156" s="376"/>
      <c r="U156" s="376"/>
      <c r="V156" s="376"/>
      <c r="W156" s="376"/>
      <c r="X156" s="376"/>
      <c r="Y156" s="376"/>
      <c r="Z156" s="376"/>
      <c r="AA156" s="376"/>
      <c r="AB156" s="376"/>
      <c r="AC156" s="376"/>
      <c r="AD156" s="376"/>
      <c r="AE156" s="376"/>
      <c r="AF156" s="376"/>
      <c r="AG156" s="376"/>
      <c r="AH156" s="376"/>
      <c r="AI156" s="376"/>
    </row>
    <row r="157">
      <c r="D157" s="335"/>
      <c r="G157" s="378"/>
      <c r="M157" s="376"/>
      <c r="N157" s="376"/>
      <c r="O157" s="376"/>
      <c r="P157" s="376"/>
      <c r="Q157" s="376"/>
      <c r="R157" s="376"/>
      <c r="S157" s="376"/>
      <c r="T157" s="376"/>
      <c r="U157" s="376"/>
      <c r="V157" s="376"/>
      <c r="W157" s="376"/>
      <c r="X157" s="376"/>
      <c r="Y157" s="376"/>
      <c r="Z157" s="376"/>
      <c r="AA157" s="376"/>
      <c r="AB157" s="376"/>
      <c r="AC157" s="376"/>
      <c r="AD157" s="376"/>
      <c r="AE157" s="376"/>
      <c r="AF157" s="376"/>
      <c r="AG157" s="376"/>
      <c r="AH157" s="376"/>
      <c r="AI157" s="376"/>
    </row>
    <row r="158">
      <c r="D158" s="335"/>
      <c r="G158" s="378"/>
      <c r="M158" s="376"/>
      <c r="N158" s="376"/>
      <c r="O158" s="376"/>
      <c r="P158" s="376"/>
      <c r="Q158" s="376"/>
      <c r="R158" s="376"/>
      <c r="S158" s="376"/>
      <c r="T158" s="376"/>
      <c r="U158" s="376"/>
      <c r="V158" s="376"/>
      <c r="W158" s="376"/>
      <c r="X158" s="376"/>
      <c r="Y158" s="376"/>
      <c r="Z158" s="376"/>
      <c r="AA158" s="376"/>
      <c r="AB158" s="376"/>
      <c r="AC158" s="376"/>
      <c r="AD158" s="376"/>
      <c r="AE158" s="376"/>
      <c r="AF158" s="376"/>
      <c r="AG158" s="376"/>
      <c r="AH158" s="376"/>
      <c r="AI158" s="376"/>
    </row>
    <row r="159">
      <c r="D159" s="335"/>
      <c r="G159" s="378"/>
      <c r="M159" s="376"/>
      <c r="N159" s="376"/>
      <c r="O159" s="376"/>
      <c r="P159" s="376"/>
      <c r="Q159" s="376"/>
      <c r="R159" s="376"/>
      <c r="S159" s="376"/>
      <c r="T159" s="376"/>
      <c r="U159" s="376"/>
      <c r="V159" s="376"/>
      <c r="W159" s="376"/>
      <c r="X159" s="376"/>
      <c r="Y159" s="376"/>
      <c r="Z159" s="376"/>
      <c r="AA159" s="376"/>
      <c r="AB159" s="376"/>
      <c r="AC159" s="376"/>
      <c r="AD159" s="376"/>
      <c r="AE159" s="376"/>
      <c r="AF159" s="376"/>
      <c r="AG159" s="376"/>
      <c r="AH159" s="376"/>
      <c r="AI159" s="376"/>
    </row>
    <row r="160">
      <c r="D160" s="335"/>
      <c r="G160" s="378"/>
      <c r="M160" s="376"/>
      <c r="N160" s="376"/>
      <c r="O160" s="376"/>
      <c r="P160" s="376"/>
      <c r="Q160" s="376"/>
      <c r="R160" s="376"/>
      <c r="S160" s="376"/>
      <c r="T160" s="376"/>
      <c r="U160" s="376"/>
      <c r="V160" s="376"/>
      <c r="W160" s="376"/>
      <c r="X160" s="376"/>
      <c r="Y160" s="376"/>
      <c r="Z160" s="376"/>
      <c r="AA160" s="376"/>
      <c r="AB160" s="376"/>
      <c r="AC160" s="376"/>
      <c r="AD160" s="376"/>
      <c r="AE160" s="376"/>
      <c r="AF160" s="376"/>
      <c r="AG160" s="376"/>
      <c r="AH160" s="376"/>
      <c r="AI160" s="376"/>
    </row>
    <row r="161">
      <c r="D161" s="335"/>
      <c r="G161" s="378"/>
      <c r="M161" s="376"/>
      <c r="N161" s="376"/>
      <c r="O161" s="376"/>
      <c r="P161" s="376"/>
      <c r="Q161" s="376"/>
      <c r="R161" s="376"/>
      <c r="S161" s="376"/>
      <c r="T161" s="376"/>
      <c r="U161" s="376"/>
      <c r="V161" s="376"/>
      <c r="W161" s="376"/>
      <c r="X161" s="376"/>
      <c r="Y161" s="376"/>
      <c r="Z161" s="376"/>
      <c r="AA161" s="376"/>
      <c r="AB161" s="376"/>
      <c r="AC161" s="376"/>
      <c r="AD161" s="376"/>
      <c r="AE161" s="376"/>
      <c r="AF161" s="376"/>
      <c r="AG161" s="376"/>
      <c r="AH161" s="376"/>
      <c r="AI161" s="376"/>
    </row>
    <row r="162">
      <c r="D162" s="335"/>
      <c r="G162" s="378"/>
      <c r="M162" s="376"/>
      <c r="N162" s="376"/>
      <c r="O162" s="376"/>
      <c r="P162" s="376"/>
      <c r="Q162" s="376"/>
      <c r="R162" s="376"/>
      <c r="S162" s="376"/>
      <c r="T162" s="376"/>
      <c r="U162" s="376"/>
      <c r="V162" s="376"/>
      <c r="W162" s="376"/>
      <c r="X162" s="376"/>
      <c r="Y162" s="376"/>
      <c r="Z162" s="376"/>
      <c r="AA162" s="376"/>
      <c r="AB162" s="376"/>
      <c r="AC162" s="376"/>
      <c r="AD162" s="376"/>
      <c r="AE162" s="376"/>
      <c r="AF162" s="376"/>
      <c r="AG162" s="376"/>
      <c r="AH162" s="376"/>
      <c r="AI162" s="376"/>
    </row>
    <row r="163">
      <c r="D163" s="335"/>
      <c r="G163" s="378"/>
      <c r="M163" s="376"/>
      <c r="N163" s="376"/>
      <c r="O163" s="376"/>
      <c r="P163" s="376"/>
      <c r="Q163" s="376"/>
      <c r="R163" s="376"/>
      <c r="S163" s="376"/>
      <c r="T163" s="376"/>
      <c r="U163" s="376"/>
      <c r="V163" s="376"/>
      <c r="W163" s="376"/>
      <c r="X163" s="376"/>
      <c r="Y163" s="376"/>
      <c r="Z163" s="376"/>
      <c r="AA163" s="376"/>
      <c r="AB163" s="376"/>
      <c r="AC163" s="376"/>
      <c r="AD163" s="376"/>
      <c r="AE163" s="376"/>
      <c r="AF163" s="376"/>
      <c r="AG163" s="376"/>
      <c r="AH163" s="376"/>
      <c r="AI163" s="376"/>
    </row>
    <row r="164">
      <c r="D164" s="335"/>
      <c r="G164" s="378"/>
      <c r="M164" s="376"/>
      <c r="N164" s="376"/>
      <c r="O164" s="376"/>
      <c r="P164" s="376"/>
      <c r="Q164" s="376"/>
      <c r="R164" s="376"/>
      <c r="S164" s="376"/>
      <c r="T164" s="376"/>
      <c r="U164" s="376"/>
      <c r="V164" s="376"/>
      <c r="W164" s="376"/>
      <c r="X164" s="376"/>
      <c r="Y164" s="376"/>
      <c r="Z164" s="376"/>
      <c r="AA164" s="376"/>
      <c r="AB164" s="376"/>
      <c r="AC164" s="376"/>
      <c r="AD164" s="376"/>
      <c r="AE164" s="376"/>
      <c r="AF164" s="376"/>
      <c r="AG164" s="376"/>
      <c r="AH164" s="376"/>
      <c r="AI164" s="376"/>
    </row>
    <row r="165">
      <c r="D165" s="335"/>
      <c r="G165" s="378"/>
      <c r="M165" s="376"/>
      <c r="N165" s="376"/>
      <c r="O165" s="376"/>
      <c r="P165" s="376"/>
      <c r="Q165" s="376"/>
      <c r="R165" s="376"/>
      <c r="S165" s="376"/>
      <c r="T165" s="376"/>
      <c r="U165" s="376"/>
      <c r="V165" s="376"/>
      <c r="W165" s="376"/>
      <c r="X165" s="376"/>
      <c r="Y165" s="376"/>
      <c r="Z165" s="376"/>
      <c r="AA165" s="376"/>
      <c r="AB165" s="376"/>
      <c r="AC165" s="376"/>
      <c r="AD165" s="376"/>
      <c r="AE165" s="376"/>
      <c r="AF165" s="376"/>
      <c r="AG165" s="376"/>
      <c r="AH165" s="376"/>
      <c r="AI165" s="376"/>
    </row>
    <row r="166">
      <c r="D166" s="335"/>
      <c r="G166" s="378"/>
      <c r="M166" s="376"/>
      <c r="N166" s="376"/>
      <c r="O166" s="376"/>
      <c r="P166" s="376"/>
      <c r="Q166" s="376"/>
      <c r="R166" s="376"/>
      <c r="S166" s="376"/>
      <c r="T166" s="376"/>
      <c r="U166" s="376"/>
      <c r="V166" s="376"/>
      <c r="W166" s="376"/>
      <c r="X166" s="376"/>
      <c r="Y166" s="376"/>
      <c r="Z166" s="376"/>
      <c r="AA166" s="376"/>
      <c r="AB166" s="376"/>
      <c r="AC166" s="376"/>
      <c r="AD166" s="376"/>
      <c r="AE166" s="376"/>
      <c r="AF166" s="376"/>
      <c r="AG166" s="376"/>
      <c r="AH166" s="376"/>
      <c r="AI166" s="376"/>
    </row>
    <row r="167">
      <c r="D167" s="335"/>
      <c r="G167" s="378"/>
      <c r="M167" s="376"/>
      <c r="N167" s="376"/>
      <c r="O167" s="376"/>
      <c r="P167" s="376"/>
      <c r="Q167" s="376"/>
      <c r="R167" s="376"/>
      <c r="S167" s="376"/>
      <c r="T167" s="376"/>
      <c r="U167" s="376"/>
      <c r="V167" s="376"/>
      <c r="W167" s="376"/>
      <c r="X167" s="376"/>
      <c r="Y167" s="376"/>
      <c r="Z167" s="376"/>
      <c r="AA167" s="376"/>
      <c r="AB167" s="376"/>
      <c r="AC167" s="376"/>
      <c r="AD167" s="376"/>
      <c r="AE167" s="376"/>
      <c r="AF167" s="376"/>
      <c r="AG167" s="376"/>
      <c r="AH167" s="376"/>
      <c r="AI167" s="376"/>
    </row>
    <row r="168">
      <c r="D168" s="335"/>
      <c r="G168" s="378"/>
      <c r="M168" s="376"/>
      <c r="N168" s="376"/>
      <c r="O168" s="376"/>
      <c r="P168" s="376"/>
      <c r="Q168" s="376"/>
      <c r="R168" s="376"/>
      <c r="S168" s="376"/>
      <c r="T168" s="376"/>
      <c r="U168" s="376"/>
      <c r="V168" s="376"/>
      <c r="W168" s="376"/>
      <c r="X168" s="376"/>
      <c r="Y168" s="376"/>
      <c r="Z168" s="376"/>
      <c r="AA168" s="376"/>
      <c r="AB168" s="376"/>
      <c r="AC168" s="376"/>
      <c r="AD168" s="376"/>
      <c r="AE168" s="376"/>
      <c r="AF168" s="376"/>
      <c r="AG168" s="376"/>
      <c r="AH168" s="376"/>
      <c r="AI168" s="376"/>
    </row>
    <row r="169">
      <c r="D169" s="335"/>
      <c r="G169" s="378"/>
      <c r="M169" s="376"/>
      <c r="N169" s="376"/>
      <c r="O169" s="376"/>
      <c r="P169" s="376"/>
      <c r="Q169" s="376"/>
      <c r="R169" s="376"/>
      <c r="S169" s="376"/>
      <c r="T169" s="376"/>
      <c r="U169" s="376"/>
      <c r="V169" s="376"/>
      <c r="W169" s="376"/>
      <c r="X169" s="376"/>
      <c r="Y169" s="376"/>
      <c r="Z169" s="376"/>
      <c r="AA169" s="376"/>
      <c r="AB169" s="376"/>
      <c r="AC169" s="376"/>
      <c r="AD169" s="376"/>
      <c r="AE169" s="376"/>
      <c r="AF169" s="376"/>
      <c r="AG169" s="376"/>
      <c r="AH169" s="376"/>
      <c r="AI169" s="376"/>
    </row>
    <row r="170">
      <c r="D170" s="335"/>
      <c r="G170" s="378"/>
      <c r="M170" s="376"/>
      <c r="N170" s="376"/>
      <c r="O170" s="376"/>
      <c r="P170" s="376"/>
      <c r="Q170" s="376"/>
      <c r="R170" s="376"/>
      <c r="S170" s="376"/>
      <c r="T170" s="376"/>
      <c r="U170" s="376"/>
      <c r="V170" s="376"/>
      <c r="W170" s="376"/>
      <c r="X170" s="376"/>
      <c r="Y170" s="376"/>
      <c r="Z170" s="376"/>
      <c r="AA170" s="376"/>
      <c r="AB170" s="376"/>
      <c r="AC170" s="376"/>
      <c r="AD170" s="376"/>
      <c r="AE170" s="376"/>
      <c r="AF170" s="376"/>
      <c r="AG170" s="376"/>
      <c r="AH170" s="376"/>
      <c r="AI170" s="376"/>
    </row>
    <row r="171">
      <c r="D171" s="335"/>
      <c r="G171" s="378"/>
      <c r="M171" s="376"/>
      <c r="N171" s="376"/>
      <c r="O171" s="376"/>
      <c r="P171" s="376"/>
      <c r="Q171" s="376"/>
      <c r="R171" s="376"/>
      <c r="S171" s="376"/>
      <c r="T171" s="376"/>
      <c r="U171" s="376"/>
      <c r="V171" s="376"/>
      <c r="W171" s="376"/>
      <c r="X171" s="376"/>
      <c r="Y171" s="376"/>
      <c r="Z171" s="376"/>
      <c r="AA171" s="376"/>
      <c r="AB171" s="376"/>
      <c r="AC171" s="376"/>
      <c r="AD171" s="376"/>
      <c r="AE171" s="376"/>
      <c r="AF171" s="376"/>
      <c r="AG171" s="376"/>
      <c r="AH171" s="376"/>
      <c r="AI171" s="376"/>
    </row>
    <row r="172">
      <c r="D172" s="335"/>
      <c r="G172" s="378"/>
      <c r="M172" s="376"/>
      <c r="N172" s="376"/>
      <c r="O172" s="376"/>
      <c r="P172" s="376"/>
      <c r="Q172" s="376"/>
      <c r="R172" s="376"/>
      <c r="S172" s="376"/>
      <c r="T172" s="376"/>
      <c r="U172" s="376"/>
      <c r="V172" s="376"/>
      <c r="W172" s="376"/>
      <c r="X172" s="376"/>
      <c r="Y172" s="376"/>
      <c r="Z172" s="376"/>
      <c r="AA172" s="376"/>
      <c r="AB172" s="376"/>
      <c r="AC172" s="376"/>
      <c r="AD172" s="376"/>
      <c r="AE172" s="376"/>
      <c r="AF172" s="376"/>
      <c r="AG172" s="376"/>
      <c r="AH172" s="376"/>
      <c r="AI172" s="376"/>
    </row>
    <row r="173">
      <c r="D173" s="335"/>
      <c r="G173" s="378"/>
      <c r="M173" s="376"/>
      <c r="N173" s="376"/>
      <c r="O173" s="376"/>
      <c r="P173" s="376"/>
      <c r="Q173" s="376"/>
      <c r="R173" s="376"/>
      <c r="S173" s="376"/>
      <c r="T173" s="376"/>
      <c r="U173" s="376"/>
      <c r="V173" s="376"/>
      <c r="W173" s="376"/>
      <c r="X173" s="376"/>
      <c r="Y173" s="376"/>
      <c r="Z173" s="376"/>
      <c r="AA173" s="376"/>
      <c r="AB173" s="376"/>
      <c r="AC173" s="376"/>
      <c r="AD173" s="376"/>
      <c r="AE173" s="376"/>
      <c r="AF173" s="376"/>
      <c r="AG173" s="376"/>
      <c r="AH173" s="376"/>
      <c r="AI173" s="376"/>
    </row>
    <row r="174">
      <c r="D174" s="335"/>
      <c r="G174" s="378"/>
      <c r="M174" s="376"/>
      <c r="N174" s="376"/>
      <c r="O174" s="376"/>
      <c r="P174" s="376"/>
      <c r="Q174" s="376"/>
      <c r="R174" s="376"/>
      <c r="S174" s="376"/>
      <c r="T174" s="376"/>
      <c r="U174" s="376"/>
      <c r="V174" s="376"/>
      <c r="W174" s="376"/>
      <c r="X174" s="376"/>
      <c r="Y174" s="376"/>
      <c r="Z174" s="376"/>
      <c r="AA174" s="376"/>
      <c r="AB174" s="376"/>
      <c r="AC174" s="376"/>
      <c r="AD174" s="376"/>
      <c r="AE174" s="376"/>
      <c r="AF174" s="376"/>
      <c r="AG174" s="376"/>
      <c r="AH174" s="376"/>
      <c r="AI174" s="376"/>
    </row>
    <row r="175">
      <c r="D175" s="335"/>
      <c r="G175" s="378"/>
      <c r="M175" s="376"/>
      <c r="N175" s="376"/>
      <c r="O175" s="376"/>
      <c r="P175" s="376"/>
      <c r="Q175" s="376"/>
      <c r="R175" s="376"/>
      <c r="S175" s="376"/>
      <c r="T175" s="376"/>
      <c r="U175" s="376"/>
      <c r="V175" s="376"/>
      <c r="W175" s="376"/>
      <c r="X175" s="376"/>
      <c r="Y175" s="376"/>
      <c r="Z175" s="376"/>
      <c r="AA175" s="376"/>
      <c r="AB175" s="376"/>
      <c r="AC175" s="376"/>
      <c r="AD175" s="376"/>
      <c r="AE175" s="376"/>
      <c r="AF175" s="376"/>
      <c r="AG175" s="376"/>
      <c r="AH175" s="376"/>
      <c r="AI175" s="376"/>
    </row>
    <row r="176">
      <c r="D176" s="335"/>
      <c r="G176" s="378"/>
      <c r="M176" s="376"/>
      <c r="N176" s="376"/>
      <c r="O176" s="376"/>
      <c r="P176" s="376"/>
      <c r="Q176" s="376"/>
      <c r="R176" s="376"/>
      <c r="S176" s="376"/>
      <c r="T176" s="376"/>
      <c r="U176" s="376"/>
      <c r="V176" s="376"/>
      <c r="W176" s="376"/>
      <c r="X176" s="376"/>
      <c r="Y176" s="376"/>
      <c r="Z176" s="376"/>
      <c r="AA176" s="376"/>
      <c r="AB176" s="376"/>
      <c r="AC176" s="376"/>
      <c r="AD176" s="376"/>
      <c r="AE176" s="376"/>
      <c r="AF176" s="376"/>
      <c r="AG176" s="376"/>
      <c r="AH176" s="376"/>
      <c r="AI176" s="376"/>
    </row>
    <row r="177">
      <c r="D177" s="335"/>
      <c r="G177" s="378"/>
      <c r="M177" s="376"/>
      <c r="N177" s="376"/>
      <c r="O177" s="376"/>
      <c r="P177" s="376"/>
      <c r="Q177" s="376"/>
      <c r="R177" s="376"/>
      <c r="S177" s="376"/>
      <c r="T177" s="376"/>
      <c r="U177" s="376"/>
      <c r="V177" s="376"/>
      <c r="W177" s="376"/>
      <c r="X177" s="376"/>
      <c r="Y177" s="376"/>
      <c r="Z177" s="376"/>
      <c r="AA177" s="376"/>
      <c r="AB177" s="376"/>
      <c r="AC177" s="376"/>
      <c r="AD177" s="376"/>
      <c r="AE177" s="376"/>
      <c r="AF177" s="376"/>
      <c r="AG177" s="376"/>
      <c r="AH177" s="376"/>
      <c r="AI177" s="376"/>
    </row>
    <row r="178">
      <c r="D178" s="335"/>
      <c r="G178" s="378"/>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row>
    <row r="179">
      <c r="D179" s="335"/>
      <c r="G179" s="378"/>
      <c r="M179" s="376"/>
      <c r="N179" s="376"/>
      <c r="O179" s="376"/>
      <c r="P179" s="376"/>
      <c r="Q179" s="376"/>
      <c r="R179" s="376"/>
      <c r="S179" s="376"/>
      <c r="T179" s="376"/>
      <c r="U179" s="376"/>
      <c r="V179" s="376"/>
      <c r="W179" s="376"/>
      <c r="X179" s="376"/>
      <c r="Y179" s="376"/>
      <c r="Z179" s="376"/>
      <c r="AA179" s="376"/>
      <c r="AB179" s="376"/>
      <c r="AC179" s="376"/>
      <c r="AD179" s="376"/>
      <c r="AE179" s="376"/>
      <c r="AF179" s="376"/>
      <c r="AG179" s="376"/>
      <c r="AH179" s="376"/>
      <c r="AI179" s="376"/>
    </row>
    <row r="180">
      <c r="D180" s="335"/>
      <c r="G180" s="378"/>
      <c r="M180" s="376"/>
      <c r="N180" s="376"/>
      <c r="O180" s="376"/>
      <c r="P180" s="376"/>
      <c r="Q180" s="376"/>
      <c r="R180" s="376"/>
      <c r="S180" s="376"/>
      <c r="T180" s="376"/>
      <c r="U180" s="376"/>
      <c r="V180" s="376"/>
      <c r="W180" s="376"/>
      <c r="X180" s="376"/>
      <c r="Y180" s="376"/>
      <c r="Z180" s="376"/>
      <c r="AA180" s="376"/>
      <c r="AB180" s="376"/>
      <c r="AC180" s="376"/>
      <c r="AD180" s="376"/>
      <c r="AE180" s="376"/>
      <c r="AF180" s="376"/>
      <c r="AG180" s="376"/>
      <c r="AH180" s="376"/>
      <c r="AI180" s="376"/>
    </row>
    <row r="181">
      <c r="D181" s="335"/>
      <c r="G181" s="378"/>
      <c r="M181" s="376"/>
      <c r="N181" s="376"/>
      <c r="O181" s="376"/>
      <c r="P181" s="376"/>
      <c r="Q181" s="376"/>
      <c r="R181" s="376"/>
      <c r="S181" s="376"/>
      <c r="T181" s="376"/>
      <c r="U181" s="376"/>
      <c r="V181" s="376"/>
      <c r="W181" s="376"/>
      <c r="X181" s="376"/>
      <c r="Y181" s="376"/>
      <c r="Z181" s="376"/>
      <c r="AA181" s="376"/>
      <c r="AB181" s="376"/>
      <c r="AC181" s="376"/>
      <c r="AD181" s="376"/>
      <c r="AE181" s="376"/>
      <c r="AF181" s="376"/>
      <c r="AG181" s="376"/>
      <c r="AH181" s="376"/>
      <c r="AI181" s="376"/>
    </row>
    <row r="182">
      <c r="D182" s="335"/>
      <c r="G182" s="378"/>
      <c r="M182" s="376"/>
      <c r="N182" s="376"/>
      <c r="O182" s="376"/>
      <c r="P182" s="376"/>
      <c r="Q182" s="376"/>
      <c r="R182" s="376"/>
      <c r="S182" s="376"/>
      <c r="T182" s="376"/>
      <c r="U182" s="376"/>
      <c r="V182" s="376"/>
      <c r="W182" s="376"/>
      <c r="X182" s="376"/>
      <c r="Y182" s="376"/>
      <c r="Z182" s="376"/>
      <c r="AA182" s="376"/>
      <c r="AB182" s="376"/>
      <c r="AC182" s="376"/>
      <c r="AD182" s="376"/>
      <c r="AE182" s="376"/>
      <c r="AF182" s="376"/>
      <c r="AG182" s="376"/>
      <c r="AH182" s="376"/>
      <c r="AI182" s="376"/>
    </row>
    <row r="183">
      <c r="D183" s="335"/>
      <c r="G183" s="378"/>
      <c r="M183" s="376"/>
      <c r="N183" s="376"/>
      <c r="O183" s="376"/>
      <c r="P183" s="376"/>
      <c r="Q183" s="376"/>
      <c r="R183" s="376"/>
      <c r="S183" s="376"/>
      <c r="T183" s="376"/>
      <c r="U183" s="376"/>
      <c r="V183" s="376"/>
      <c r="W183" s="376"/>
      <c r="X183" s="376"/>
      <c r="Y183" s="376"/>
      <c r="Z183" s="376"/>
      <c r="AA183" s="376"/>
      <c r="AB183" s="376"/>
      <c r="AC183" s="376"/>
      <c r="AD183" s="376"/>
      <c r="AE183" s="376"/>
      <c r="AF183" s="376"/>
      <c r="AG183" s="376"/>
      <c r="AH183" s="376"/>
      <c r="AI183" s="376"/>
    </row>
    <row r="184">
      <c r="D184" s="335"/>
      <c r="G184" s="378"/>
      <c r="M184" s="376"/>
      <c r="N184" s="376"/>
      <c r="O184" s="376"/>
      <c r="P184" s="376"/>
      <c r="Q184" s="376"/>
      <c r="R184" s="376"/>
      <c r="S184" s="376"/>
      <c r="T184" s="376"/>
      <c r="U184" s="376"/>
      <c r="V184" s="376"/>
      <c r="W184" s="376"/>
      <c r="X184" s="376"/>
      <c r="Y184" s="376"/>
      <c r="Z184" s="376"/>
      <c r="AA184" s="376"/>
      <c r="AB184" s="376"/>
      <c r="AC184" s="376"/>
      <c r="AD184" s="376"/>
      <c r="AE184" s="376"/>
      <c r="AF184" s="376"/>
      <c r="AG184" s="376"/>
      <c r="AH184" s="376"/>
      <c r="AI184" s="376"/>
    </row>
    <row r="185">
      <c r="D185" s="335"/>
      <c r="G185" s="378"/>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row>
    <row r="186">
      <c r="D186" s="335"/>
      <c r="G186" s="378"/>
      <c r="M186" s="376"/>
      <c r="N186" s="376"/>
      <c r="O186" s="376"/>
      <c r="P186" s="376"/>
      <c r="Q186" s="376"/>
      <c r="R186" s="376"/>
      <c r="S186" s="376"/>
      <c r="T186" s="376"/>
      <c r="U186" s="376"/>
      <c r="V186" s="376"/>
      <c r="W186" s="376"/>
      <c r="X186" s="376"/>
      <c r="Y186" s="376"/>
      <c r="Z186" s="376"/>
      <c r="AA186" s="376"/>
      <c r="AB186" s="376"/>
      <c r="AC186" s="376"/>
      <c r="AD186" s="376"/>
      <c r="AE186" s="376"/>
      <c r="AF186" s="376"/>
      <c r="AG186" s="376"/>
      <c r="AH186" s="376"/>
      <c r="AI186" s="376"/>
    </row>
    <row r="187">
      <c r="D187" s="335"/>
      <c r="G187" s="378"/>
      <c r="M187" s="376"/>
      <c r="N187" s="376"/>
      <c r="O187" s="376"/>
      <c r="P187" s="376"/>
      <c r="Q187" s="376"/>
      <c r="R187" s="376"/>
      <c r="S187" s="376"/>
      <c r="T187" s="376"/>
      <c r="U187" s="376"/>
      <c r="V187" s="376"/>
      <c r="W187" s="376"/>
      <c r="X187" s="376"/>
      <c r="Y187" s="376"/>
      <c r="Z187" s="376"/>
      <c r="AA187" s="376"/>
      <c r="AB187" s="376"/>
      <c r="AC187" s="376"/>
      <c r="AD187" s="376"/>
      <c r="AE187" s="376"/>
      <c r="AF187" s="376"/>
      <c r="AG187" s="376"/>
      <c r="AH187" s="376"/>
      <c r="AI187" s="376"/>
    </row>
    <row r="188">
      <c r="D188" s="335"/>
      <c r="G188" s="378"/>
      <c r="M188" s="376"/>
      <c r="N188" s="376"/>
      <c r="O188" s="376"/>
      <c r="P188" s="376"/>
      <c r="Q188" s="376"/>
      <c r="R188" s="376"/>
      <c r="S188" s="376"/>
      <c r="T188" s="376"/>
      <c r="U188" s="376"/>
      <c r="V188" s="376"/>
      <c r="W188" s="376"/>
      <c r="X188" s="376"/>
      <c r="Y188" s="376"/>
      <c r="Z188" s="376"/>
      <c r="AA188" s="376"/>
      <c r="AB188" s="376"/>
      <c r="AC188" s="376"/>
      <c r="AD188" s="376"/>
      <c r="AE188" s="376"/>
      <c r="AF188" s="376"/>
      <c r="AG188" s="376"/>
      <c r="AH188" s="376"/>
      <c r="AI188" s="376"/>
    </row>
    <row r="189">
      <c r="D189" s="335"/>
      <c r="G189" s="378"/>
      <c r="M189" s="376"/>
      <c r="N189" s="376"/>
      <c r="O189" s="376"/>
      <c r="P189" s="376"/>
      <c r="Q189" s="376"/>
      <c r="R189" s="376"/>
      <c r="S189" s="376"/>
      <c r="T189" s="376"/>
      <c r="U189" s="376"/>
      <c r="V189" s="376"/>
      <c r="W189" s="376"/>
      <c r="X189" s="376"/>
      <c r="Y189" s="376"/>
      <c r="Z189" s="376"/>
      <c r="AA189" s="376"/>
      <c r="AB189" s="376"/>
      <c r="AC189" s="376"/>
      <c r="AD189" s="376"/>
      <c r="AE189" s="376"/>
      <c r="AF189" s="376"/>
      <c r="AG189" s="376"/>
      <c r="AH189" s="376"/>
      <c r="AI189" s="376"/>
    </row>
    <row r="190">
      <c r="D190" s="335"/>
      <c r="G190" s="378"/>
      <c r="M190" s="376"/>
      <c r="N190" s="376"/>
      <c r="O190" s="376"/>
      <c r="P190" s="376"/>
      <c r="Q190" s="376"/>
      <c r="R190" s="376"/>
      <c r="S190" s="376"/>
      <c r="T190" s="376"/>
      <c r="U190" s="376"/>
      <c r="V190" s="376"/>
      <c r="W190" s="376"/>
      <c r="X190" s="376"/>
      <c r="Y190" s="376"/>
      <c r="Z190" s="376"/>
      <c r="AA190" s="376"/>
      <c r="AB190" s="376"/>
      <c r="AC190" s="376"/>
      <c r="AD190" s="376"/>
      <c r="AE190" s="376"/>
      <c r="AF190" s="376"/>
      <c r="AG190" s="376"/>
      <c r="AH190" s="376"/>
      <c r="AI190" s="376"/>
    </row>
    <row r="191">
      <c r="D191" s="335"/>
      <c r="G191" s="378"/>
      <c r="M191" s="376"/>
      <c r="N191" s="376"/>
      <c r="O191" s="376"/>
      <c r="P191" s="376"/>
      <c r="Q191" s="376"/>
      <c r="R191" s="376"/>
      <c r="S191" s="376"/>
      <c r="T191" s="376"/>
      <c r="U191" s="376"/>
      <c r="V191" s="376"/>
      <c r="W191" s="376"/>
      <c r="X191" s="376"/>
      <c r="Y191" s="376"/>
      <c r="Z191" s="376"/>
      <c r="AA191" s="376"/>
      <c r="AB191" s="376"/>
      <c r="AC191" s="376"/>
      <c r="AD191" s="376"/>
      <c r="AE191" s="376"/>
      <c r="AF191" s="376"/>
      <c r="AG191" s="376"/>
      <c r="AH191" s="376"/>
      <c r="AI191" s="376"/>
    </row>
    <row r="192">
      <c r="D192" s="335"/>
      <c r="G192" s="378"/>
      <c r="M192" s="376"/>
      <c r="N192" s="376"/>
      <c r="O192" s="376"/>
      <c r="P192" s="376"/>
      <c r="Q192" s="376"/>
      <c r="R192" s="376"/>
      <c r="S192" s="376"/>
      <c r="T192" s="376"/>
      <c r="U192" s="376"/>
      <c r="V192" s="376"/>
      <c r="W192" s="376"/>
      <c r="X192" s="376"/>
      <c r="Y192" s="376"/>
      <c r="Z192" s="376"/>
      <c r="AA192" s="376"/>
      <c r="AB192" s="376"/>
      <c r="AC192" s="376"/>
      <c r="AD192" s="376"/>
      <c r="AE192" s="376"/>
      <c r="AF192" s="376"/>
      <c r="AG192" s="376"/>
      <c r="AH192" s="376"/>
      <c r="AI192" s="376"/>
    </row>
    <row r="193">
      <c r="D193" s="335"/>
      <c r="G193" s="378"/>
      <c r="M193" s="376"/>
      <c r="N193" s="376"/>
      <c r="O193" s="376"/>
      <c r="P193" s="376"/>
      <c r="Q193" s="376"/>
      <c r="R193" s="376"/>
      <c r="S193" s="376"/>
      <c r="T193" s="376"/>
      <c r="U193" s="376"/>
      <c r="V193" s="376"/>
      <c r="W193" s="376"/>
      <c r="X193" s="376"/>
      <c r="Y193" s="376"/>
      <c r="Z193" s="376"/>
      <c r="AA193" s="376"/>
      <c r="AB193" s="376"/>
      <c r="AC193" s="376"/>
      <c r="AD193" s="376"/>
      <c r="AE193" s="376"/>
      <c r="AF193" s="376"/>
      <c r="AG193" s="376"/>
      <c r="AH193" s="376"/>
      <c r="AI193" s="376"/>
    </row>
    <row r="194">
      <c r="D194" s="335"/>
      <c r="G194" s="378"/>
      <c r="M194" s="376"/>
      <c r="N194" s="376"/>
      <c r="O194" s="376"/>
      <c r="P194" s="376"/>
      <c r="Q194" s="376"/>
      <c r="R194" s="376"/>
      <c r="S194" s="376"/>
      <c r="T194" s="376"/>
      <c r="U194" s="376"/>
      <c r="V194" s="376"/>
      <c r="W194" s="376"/>
      <c r="X194" s="376"/>
      <c r="Y194" s="376"/>
      <c r="Z194" s="376"/>
      <c r="AA194" s="376"/>
      <c r="AB194" s="376"/>
      <c r="AC194" s="376"/>
      <c r="AD194" s="376"/>
      <c r="AE194" s="376"/>
      <c r="AF194" s="376"/>
      <c r="AG194" s="376"/>
      <c r="AH194" s="376"/>
      <c r="AI194" s="376"/>
    </row>
    <row r="195">
      <c r="D195" s="335"/>
      <c r="G195" s="378"/>
      <c r="M195" s="376"/>
      <c r="N195" s="376"/>
      <c r="O195" s="376"/>
      <c r="P195" s="376"/>
      <c r="Q195" s="376"/>
      <c r="R195" s="376"/>
      <c r="S195" s="376"/>
      <c r="T195" s="376"/>
      <c r="U195" s="376"/>
      <c r="V195" s="376"/>
      <c r="W195" s="376"/>
      <c r="X195" s="376"/>
      <c r="Y195" s="376"/>
      <c r="Z195" s="376"/>
      <c r="AA195" s="376"/>
      <c r="AB195" s="376"/>
      <c r="AC195" s="376"/>
      <c r="AD195" s="376"/>
      <c r="AE195" s="376"/>
      <c r="AF195" s="376"/>
      <c r="AG195" s="376"/>
      <c r="AH195" s="376"/>
      <c r="AI195" s="376"/>
    </row>
    <row r="196">
      <c r="D196" s="335"/>
      <c r="G196" s="378"/>
      <c r="M196" s="376"/>
      <c r="N196" s="376"/>
      <c r="O196" s="376"/>
      <c r="P196" s="376"/>
      <c r="Q196" s="376"/>
      <c r="R196" s="376"/>
      <c r="S196" s="376"/>
      <c r="T196" s="376"/>
      <c r="U196" s="376"/>
      <c r="V196" s="376"/>
      <c r="W196" s="376"/>
      <c r="X196" s="376"/>
      <c r="Y196" s="376"/>
      <c r="Z196" s="376"/>
      <c r="AA196" s="376"/>
      <c r="AB196" s="376"/>
      <c r="AC196" s="376"/>
      <c r="AD196" s="376"/>
      <c r="AE196" s="376"/>
      <c r="AF196" s="376"/>
      <c r="AG196" s="376"/>
      <c r="AH196" s="376"/>
      <c r="AI196" s="376"/>
    </row>
    <row r="197">
      <c r="D197" s="335"/>
      <c r="G197" s="378"/>
      <c r="M197" s="376"/>
      <c r="N197" s="376"/>
      <c r="O197" s="376"/>
      <c r="P197" s="376"/>
      <c r="Q197" s="376"/>
      <c r="R197" s="376"/>
      <c r="S197" s="376"/>
      <c r="T197" s="376"/>
      <c r="U197" s="376"/>
      <c r="V197" s="376"/>
      <c r="W197" s="376"/>
      <c r="X197" s="376"/>
      <c r="Y197" s="376"/>
      <c r="Z197" s="376"/>
      <c r="AA197" s="376"/>
      <c r="AB197" s="376"/>
      <c r="AC197" s="376"/>
      <c r="AD197" s="376"/>
      <c r="AE197" s="376"/>
      <c r="AF197" s="376"/>
      <c r="AG197" s="376"/>
      <c r="AH197" s="376"/>
      <c r="AI197" s="376"/>
    </row>
    <row r="198">
      <c r="D198" s="335"/>
      <c r="G198" s="378"/>
      <c r="M198" s="376"/>
      <c r="N198" s="376"/>
      <c r="O198" s="376"/>
      <c r="P198" s="376"/>
      <c r="Q198" s="376"/>
      <c r="R198" s="376"/>
      <c r="S198" s="376"/>
      <c r="T198" s="376"/>
      <c r="U198" s="376"/>
      <c r="V198" s="376"/>
      <c r="W198" s="376"/>
      <c r="X198" s="376"/>
      <c r="Y198" s="376"/>
      <c r="Z198" s="376"/>
      <c r="AA198" s="376"/>
      <c r="AB198" s="376"/>
      <c r="AC198" s="376"/>
      <c r="AD198" s="376"/>
      <c r="AE198" s="376"/>
      <c r="AF198" s="376"/>
      <c r="AG198" s="376"/>
      <c r="AH198" s="376"/>
      <c r="AI198" s="376"/>
    </row>
    <row r="199">
      <c r="D199" s="335"/>
      <c r="G199" s="378"/>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row>
    <row r="200">
      <c r="D200" s="335"/>
      <c r="G200" s="378"/>
      <c r="M200" s="376"/>
      <c r="N200" s="376"/>
      <c r="O200" s="376"/>
      <c r="P200" s="376"/>
      <c r="Q200" s="376"/>
      <c r="R200" s="376"/>
      <c r="S200" s="376"/>
      <c r="T200" s="376"/>
      <c r="U200" s="376"/>
      <c r="V200" s="376"/>
      <c r="W200" s="376"/>
      <c r="X200" s="376"/>
      <c r="Y200" s="376"/>
      <c r="Z200" s="376"/>
      <c r="AA200" s="376"/>
      <c r="AB200" s="376"/>
      <c r="AC200" s="376"/>
      <c r="AD200" s="376"/>
      <c r="AE200" s="376"/>
      <c r="AF200" s="376"/>
      <c r="AG200" s="376"/>
      <c r="AH200" s="376"/>
      <c r="AI200" s="376"/>
    </row>
    <row r="201">
      <c r="D201" s="335"/>
      <c r="G201" s="378"/>
      <c r="M201" s="376"/>
      <c r="N201" s="376"/>
      <c r="O201" s="376"/>
      <c r="P201" s="376"/>
      <c r="Q201" s="376"/>
      <c r="R201" s="376"/>
      <c r="S201" s="376"/>
      <c r="T201" s="376"/>
      <c r="U201" s="376"/>
      <c r="V201" s="376"/>
      <c r="W201" s="376"/>
      <c r="X201" s="376"/>
      <c r="Y201" s="376"/>
      <c r="Z201" s="376"/>
      <c r="AA201" s="376"/>
      <c r="AB201" s="376"/>
      <c r="AC201" s="376"/>
      <c r="AD201" s="376"/>
      <c r="AE201" s="376"/>
      <c r="AF201" s="376"/>
      <c r="AG201" s="376"/>
      <c r="AH201" s="376"/>
      <c r="AI201" s="376"/>
    </row>
    <row r="202">
      <c r="D202" s="335"/>
      <c r="G202" s="378"/>
      <c r="M202" s="376"/>
      <c r="N202" s="376"/>
      <c r="O202" s="376"/>
      <c r="P202" s="376"/>
      <c r="Q202" s="376"/>
      <c r="R202" s="376"/>
      <c r="S202" s="376"/>
      <c r="T202" s="376"/>
      <c r="U202" s="376"/>
      <c r="V202" s="376"/>
      <c r="W202" s="376"/>
      <c r="X202" s="376"/>
      <c r="Y202" s="376"/>
      <c r="Z202" s="376"/>
      <c r="AA202" s="376"/>
      <c r="AB202" s="376"/>
      <c r="AC202" s="376"/>
      <c r="AD202" s="376"/>
      <c r="AE202" s="376"/>
      <c r="AF202" s="376"/>
      <c r="AG202" s="376"/>
      <c r="AH202" s="376"/>
      <c r="AI202" s="376"/>
    </row>
    <row r="203">
      <c r="D203" s="335"/>
      <c r="G203" s="378"/>
      <c r="M203" s="376"/>
      <c r="N203" s="376"/>
      <c r="O203" s="376"/>
      <c r="P203" s="376"/>
      <c r="Q203" s="376"/>
      <c r="R203" s="376"/>
      <c r="S203" s="376"/>
      <c r="T203" s="376"/>
      <c r="U203" s="376"/>
      <c r="V203" s="376"/>
      <c r="W203" s="376"/>
      <c r="X203" s="376"/>
      <c r="Y203" s="376"/>
      <c r="Z203" s="376"/>
      <c r="AA203" s="376"/>
      <c r="AB203" s="376"/>
      <c r="AC203" s="376"/>
      <c r="AD203" s="376"/>
      <c r="AE203" s="376"/>
      <c r="AF203" s="376"/>
      <c r="AG203" s="376"/>
      <c r="AH203" s="376"/>
      <c r="AI203" s="376"/>
    </row>
    <row r="204">
      <c r="D204" s="335"/>
      <c r="G204" s="378"/>
      <c r="M204" s="376"/>
      <c r="N204" s="376"/>
      <c r="O204" s="376"/>
      <c r="P204" s="376"/>
      <c r="Q204" s="376"/>
      <c r="R204" s="376"/>
      <c r="S204" s="376"/>
      <c r="T204" s="376"/>
      <c r="U204" s="376"/>
      <c r="V204" s="376"/>
      <c r="W204" s="376"/>
      <c r="X204" s="376"/>
      <c r="Y204" s="376"/>
      <c r="Z204" s="376"/>
      <c r="AA204" s="376"/>
      <c r="AB204" s="376"/>
      <c r="AC204" s="376"/>
      <c r="AD204" s="376"/>
      <c r="AE204" s="376"/>
      <c r="AF204" s="376"/>
      <c r="AG204" s="376"/>
      <c r="AH204" s="376"/>
      <c r="AI204" s="376"/>
    </row>
    <row r="205">
      <c r="D205" s="335"/>
      <c r="G205" s="378"/>
      <c r="M205" s="376"/>
      <c r="N205" s="376"/>
      <c r="O205" s="376"/>
      <c r="P205" s="376"/>
      <c r="Q205" s="376"/>
      <c r="R205" s="376"/>
      <c r="S205" s="376"/>
      <c r="T205" s="376"/>
      <c r="U205" s="376"/>
      <c r="V205" s="376"/>
      <c r="W205" s="376"/>
      <c r="X205" s="376"/>
      <c r="Y205" s="376"/>
      <c r="Z205" s="376"/>
      <c r="AA205" s="376"/>
      <c r="AB205" s="376"/>
      <c r="AC205" s="376"/>
      <c r="AD205" s="376"/>
      <c r="AE205" s="376"/>
      <c r="AF205" s="376"/>
      <c r="AG205" s="376"/>
      <c r="AH205" s="376"/>
      <c r="AI205" s="376"/>
    </row>
    <row r="206">
      <c r="D206" s="335"/>
      <c r="G206" s="378"/>
      <c r="M206" s="376"/>
      <c r="N206" s="376"/>
      <c r="O206" s="376"/>
      <c r="P206" s="376"/>
      <c r="Q206" s="376"/>
      <c r="R206" s="376"/>
      <c r="S206" s="376"/>
      <c r="T206" s="376"/>
      <c r="U206" s="376"/>
      <c r="V206" s="376"/>
      <c r="W206" s="376"/>
      <c r="X206" s="376"/>
      <c r="Y206" s="376"/>
      <c r="Z206" s="376"/>
      <c r="AA206" s="376"/>
      <c r="AB206" s="376"/>
      <c r="AC206" s="376"/>
      <c r="AD206" s="376"/>
      <c r="AE206" s="376"/>
      <c r="AF206" s="376"/>
      <c r="AG206" s="376"/>
      <c r="AH206" s="376"/>
      <c r="AI206" s="376"/>
    </row>
    <row r="207">
      <c r="D207" s="335"/>
      <c r="G207" s="378"/>
      <c r="M207" s="376"/>
      <c r="N207" s="376"/>
      <c r="O207" s="376"/>
      <c r="P207" s="376"/>
      <c r="Q207" s="376"/>
      <c r="R207" s="376"/>
      <c r="S207" s="376"/>
      <c r="T207" s="376"/>
      <c r="U207" s="376"/>
      <c r="V207" s="376"/>
      <c r="W207" s="376"/>
      <c r="X207" s="376"/>
      <c r="Y207" s="376"/>
      <c r="Z207" s="376"/>
      <c r="AA207" s="376"/>
      <c r="AB207" s="376"/>
      <c r="AC207" s="376"/>
      <c r="AD207" s="376"/>
      <c r="AE207" s="376"/>
      <c r="AF207" s="376"/>
      <c r="AG207" s="376"/>
      <c r="AH207" s="376"/>
      <c r="AI207" s="376"/>
    </row>
    <row r="208">
      <c r="D208" s="335"/>
      <c r="G208" s="378"/>
      <c r="M208" s="376"/>
      <c r="N208" s="376"/>
      <c r="O208" s="376"/>
      <c r="P208" s="376"/>
      <c r="Q208" s="376"/>
      <c r="R208" s="376"/>
      <c r="S208" s="376"/>
      <c r="T208" s="376"/>
      <c r="U208" s="376"/>
      <c r="V208" s="376"/>
      <c r="W208" s="376"/>
      <c r="X208" s="376"/>
      <c r="Y208" s="376"/>
      <c r="Z208" s="376"/>
      <c r="AA208" s="376"/>
      <c r="AB208" s="376"/>
      <c r="AC208" s="376"/>
      <c r="AD208" s="376"/>
      <c r="AE208" s="376"/>
      <c r="AF208" s="376"/>
      <c r="AG208" s="376"/>
      <c r="AH208" s="376"/>
      <c r="AI208" s="376"/>
    </row>
    <row r="209">
      <c r="D209" s="335"/>
      <c r="G209" s="378"/>
      <c r="M209" s="376"/>
      <c r="N209" s="376"/>
      <c r="O209" s="376"/>
      <c r="P209" s="376"/>
      <c r="Q209" s="376"/>
      <c r="R209" s="376"/>
      <c r="S209" s="376"/>
      <c r="T209" s="376"/>
      <c r="U209" s="376"/>
      <c r="V209" s="376"/>
      <c r="W209" s="376"/>
      <c r="X209" s="376"/>
      <c r="Y209" s="376"/>
      <c r="Z209" s="376"/>
      <c r="AA209" s="376"/>
      <c r="AB209" s="376"/>
      <c r="AC209" s="376"/>
      <c r="AD209" s="376"/>
      <c r="AE209" s="376"/>
      <c r="AF209" s="376"/>
      <c r="AG209" s="376"/>
      <c r="AH209" s="376"/>
      <c r="AI209" s="376"/>
    </row>
    <row r="210">
      <c r="D210" s="335"/>
      <c r="G210" s="378"/>
      <c r="M210" s="376"/>
      <c r="N210" s="376"/>
      <c r="O210" s="376"/>
      <c r="P210" s="376"/>
      <c r="Q210" s="376"/>
      <c r="R210" s="376"/>
      <c r="S210" s="376"/>
      <c r="T210" s="376"/>
      <c r="U210" s="376"/>
      <c r="V210" s="376"/>
      <c r="W210" s="376"/>
      <c r="X210" s="376"/>
      <c r="Y210" s="376"/>
      <c r="Z210" s="376"/>
      <c r="AA210" s="376"/>
      <c r="AB210" s="376"/>
      <c r="AC210" s="376"/>
      <c r="AD210" s="376"/>
      <c r="AE210" s="376"/>
      <c r="AF210" s="376"/>
      <c r="AG210" s="376"/>
      <c r="AH210" s="376"/>
      <c r="AI210" s="376"/>
    </row>
    <row r="211">
      <c r="D211" s="335"/>
      <c r="G211" s="378"/>
      <c r="M211" s="376"/>
      <c r="N211" s="376"/>
      <c r="O211" s="376"/>
      <c r="P211" s="376"/>
      <c r="Q211" s="376"/>
      <c r="R211" s="376"/>
      <c r="S211" s="376"/>
      <c r="T211" s="376"/>
      <c r="U211" s="376"/>
      <c r="V211" s="376"/>
      <c r="W211" s="376"/>
      <c r="X211" s="376"/>
      <c r="Y211" s="376"/>
      <c r="Z211" s="376"/>
      <c r="AA211" s="376"/>
      <c r="AB211" s="376"/>
      <c r="AC211" s="376"/>
      <c r="AD211" s="376"/>
      <c r="AE211" s="376"/>
      <c r="AF211" s="376"/>
      <c r="AG211" s="376"/>
      <c r="AH211" s="376"/>
      <c r="AI211" s="376"/>
    </row>
    <row r="212">
      <c r="D212" s="335"/>
      <c r="G212" s="378"/>
      <c r="M212" s="376"/>
      <c r="N212" s="376"/>
      <c r="O212" s="376"/>
      <c r="P212" s="376"/>
      <c r="Q212" s="376"/>
      <c r="R212" s="376"/>
      <c r="S212" s="376"/>
      <c r="T212" s="376"/>
      <c r="U212" s="376"/>
      <c r="V212" s="376"/>
      <c r="W212" s="376"/>
      <c r="X212" s="376"/>
      <c r="Y212" s="376"/>
      <c r="Z212" s="376"/>
      <c r="AA212" s="376"/>
      <c r="AB212" s="376"/>
      <c r="AC212" s="376"/>
      <c r="AD212" s="376"/>
      <c r="AE212" s="376"/>
      <c r="AF212" s="376"/>
      <c r="AG212" s="376"/>
      <c r="AH212" s="376"/>
      <c r="AI212" s="376"/>
    </row>
    <row r="213">
      <c r="D213" s="335"/>
      <c r="G213" s="378"/>
      <c r="M213" s="376"/>
      <c r="N213" s="376"/>
      <c r="O213" s="376"/>
      <c r="P213" s="376"/>
      <c r="Q213" s="376"/>
      <c r="R213" s="376"/>
      <c r="S213" s="376"/>
      <c r="T213" s="376"/>
      <c r="U213" s="376"/>
      <c r="V213" s="376"/>
      <c r="W213" s="376"/>
      <c r="X213" s="376"/>
      <c r="Y213" s="376"/>
      <c r="Z213" s="376"/>
      <c r="AA213" s="376"/>
      <c r="AB213" s="376"/>
      <c r="AC213" s="376"/>
      <c r="AD213" s="376"/>
      <c r="AE213" s="376"/>
      <c r="AF213" s="376"/>
      <c r="AG213" s="376"/>
      <c r="AH213" s="376"/>
      <c r="AI213" s="376"/>
    </row>
    <row r="214">
      <c r="D214" s="335"/>
      <c r="G214" s="378"/>
      <c r="M214" s="376"/>
      <c r="N214" s="376"/>
      <c r="O214" s="376"/>
      <c r="P214" s="376"/>
      <c r="Q214" s="376"/>
      <c r="R214" s="376"/>
      <c r="S214" s="376"/>
      <c r="T214" s="376"/>
      <c r="U214" s="376"/>
      <c r="V214" s="376"/>
      <c r="W214" s="376"/>
      <c r="X214" s="376"/>
      <c r="Y214" s="376"/>
      <c r="Z214" s="376"/>
      <c r="AA214" s="376"/>
      <c r="AB214" s="376"/>
      <c r="AC214" s="376"/>
      <c r="AD214" s="376"/>
      <c r="AE214" s="376"/>
      <c r="AF214" s="376"/>
      <c r="AG214" s="376"/>
      <c r="AH214" s="376"/>
      <c r="AI214" s="376"/>
    </row>
    <row r="215">
      <c r="D215" s="335"/>
      <c r="G215" s="378"/>
      <c r="M215" s="376"/>
      <c r="N215" s="376"/>
      <c r="O215" s="376"/>
      <c r="P215" s="376"/>
      <c r="Q215" s="376"/>
      <c r="R215" s="376"/>
      <c r="S215" s="376"/>
      <c r="T215" s="376"/>
      <c r="U215" s="376"/>
      <c r="V215" s="376"/>
      <c r="W215" s="376"/>
      <c r="X215" s="376"/>
      <c r="Y215" s="376"/>
      <c r="Z215" s="376"/>
      <c r="AA215" s="376"/>
      <c r="AB215" s="376"/>
      <c r="AC215" s="376"/>
      <c r="AD215" s="376"/>
      <c r="AE215" s="376"/>
      <c r="AF215" s="376"/>
      <c r="AG215" s="376"/>
      <c r="AH215" s="376"/>
      <c r="AI215" s="376"/>
    </row>
    <row r="216">
      <c r="D216" s="335"/>
      <c r="G216" s="378"/>
      <c r="M216" s="376"/>
      <c r="N216" s="376"/>
      <c r="O216" s="376"/>
      <c r="P216" s="376"/>
      <c r="Q216" s="376"/>
      <c r="R216" s="376"/>
      <c r="S216" s="376"/>
      <c r="T216" s="376"/>
      <c r="U216" s="376"/>
      <c r="V216" s="376"/>
      <c r="W216" s="376"/>
      <c r="X216" s="376"/>
      <c r="Y216" s="376"/>
      <c r="Z216" s="376"/>
      <c r="AA216" s="376"/>
      <c r="AB216" s="376"/>
      <c r="AC216" s="376"/>
      <c r="AD216" s="376"/>
      <c r="AE216" s="376"/>
      <c r="AF216" s="376"/>
      <c r="AG216" s="376"/>
      <c r="AH216" s="376"/>
      <c r="AI216" s="376"/>
    </row>
    <row r="217">
      <c r="D217" s="335"/>
      <c r="G217" s="378"/>
      <c r="M217" s="376"/>
      <c r="N217" s="376"/>
      <c r="O217" s="376"/>
      <c r="P217" s="376"/>
      <c r="Q217" s="376"/>
      <c r="R217" s="376"/>
      <c r="S217" s="376"/>
      <c r="T217" s="376"/>
      <c r="U217" s="376"/>
      <c r="V217" s="376"/>
      <c r="W217" s="376"/>
      <c r="X217" s="376"/>
      <c r="Y217" s="376"/>
      <c r="Z217" s="376"/>
      <c r="AA217" s="376"/>
      <c r="AB217" s="376"/>
      <c r="AC217" s="376"/>
      <c r="AD217" s="376"/>
      <c r="AE217" s="376"/>
      <c r="AF217" s="376"/>
      <c r="AG217" s="376"/>
      <c r="AH217" s="376"/>
      <c r="AI217" s="376"/>
    </row>
    <row r="218">
      <c r="D218" s="335"/>
      <c r="G218" s="378"/>
      <c r="M218" s="376"/>
      <c r="N218" s="376"/>
      <c r="O218" s="376"/>
      <c r="P218" s="376"/>
      <c r="Q218" s="376"/>
      <c r="R218" s="376"/>
      <c r="S218" s="376"/>
      <c r="T218" s="376"/>
      <c r="U218" s="376"/>
      <c r="V218" s="376"/>
      <c r="W218" s="376"/>
      <c r="X218" s="376"/>
      <c r="Y218" s="376"/>
      <c r="Z218" s="376"/>
      <c r="AA218" s="376"/>
      <c r="AB218" s="376"/>
      <c r="AC218" s="376"/>
      <c r="AD218" s="376"/>
      <c r="AE218" s="376"/>
      <c r="AF218" s="376"/>
      <c r="AG218" s="376"/>
      <c r="AH218" s="376"/>
      <c r="AI218" s="376"/>
    </row>
    <row r="219">
      <c r="D219" s="335"/>
      <c r="G219" s="378"/>
      <c r="M219" s="376"/>
      <c r="N219" s="376"/>
      <c r="O219" s="376"/>
      <c r="P219" s="376"/>
      <c r="Q219" s="376"/>
      <c r="R219" s="376"/>
      <c r="S219" s="376"/>
      <c r="T219" s="376"/>
      <c r="U219" s="376"/>
      <c r="V219" s="376"/>
      <c r="W219" s="376"/>
      <c r="X219" s="376"/>
      <c r="Y219" s="376"/>
      <c r="Z219" s="376"/>
      <c r="AA219" s="376"/>
      <c r="AB219" s="376"/>
      <c r="AC219" s="376"/>
      <c r="AD219" s="376"/>
      <c r="AE219" s="376"/>
      <c r="AF219" s="376"/>
      <c r="AG219" s="376"/>
      <c r="AH219" s="376"/>
      <c r="AI219" s="376"/>
    </row>
    <row r="220">
      <c r="D220" s="335"/>
      <c r="G220" s="378"/>
      <c r="M220" s="376"/>
      <c r="N220" s="376"/>
      <c r="O220" s="376"/>
      <c r="P220" s="376"/>
      <c r="Q220" s="376"/>
      <c r="R220" s="376"/>
      <c r="S220" s="376"/>
      <c r="T220" s="376"/>
      <c r="U220" s="376"/>
      <c r="V220" s="376"/>
      <c r="W220" s="376"/>
      <c r="X220" s="376"/>
      <c r="Y220" s="376"/>
      <c r="Z220" s="376"/>
      <c r="AA220" s="376"/>
      <c r="AB220" s="376"/>
      <c r="AC220" s="376"/>
      <c r="AD220" s="376"/>
      <c r="AE220" s="376"/>
      <c r="AF220" s="376"/>
      <c r="AG220" s="376"/>
      <c r="AH220" s="376"/>
      <c r="AI220" s="376"/>
    </row>
    <row r="221">
      <c r="D221" s="335"/>
      <c r="G221" s="378"/>
      <c r="M221" s="376"/>
      <c r="N221" s="376"/>
      <c r="O221" s="376"/>
      <c r="P221" s="376"/>
      <c r="Q221" s="376"/>
      <c r="R221" s="376"/>
      <c r="S221" s="376"/>
      <c r="T221" s="376"/>
      <c r="U221" s="376"/>
      <c r="V221" s="376"/>
      <c r="W221" s="376"/>
      <c r="X221" s="376"/>
      <c r="Y221" s="376"/>
      <c r="Z221" s="376"/>
      <c r="AA221" s="376"/>
      <c r="AB221" s="376"/>
      <c r="AC221" s="376"/>
      <c r="AD221" s="376"/>
      <c r="AE221" s="376"/>
      <c r="AF221" s="376"/>
      <c r="AG221" s="376"/>
      <c r="AH221" s="376"/>
      <c r="AI221" s="376"/>
    </row>
    <row r="222">
      <c r="D222" s="335"/>
      <c r="G222" s="378"/>
      <c r="M222" s="376"/>
      <c r="N222" s="376"/>
      <c r="O222" s="376"/>
      <c r="P222" s="376"/>
      <c r="Q222" s="376"/>
      <c r="R222" s="376"/>
      <c r="S222" s="376"/>
      <c r="T222" s="376"/>
      <c r="U222" s="376"/>
      <c r="V222" s="376"/>
      <c r="W222" s="376"/>
      <c r="X222" s="376"/>
      <c r="Y222" s="376"/>
      <c r="Z222" s="376"/>
      <c r="AA222" s="376"/>
      <c r="AB222" s="376"/>
      <c r="AC222" s="376"/>
      <c r="AD222" s="376"/>
      <c r="AE222" s="376"/>
      <c r="AF222" s="376"/>
      <c r="AG222" s="376"/>
      <c r="AH222" s="376"/>
      <c r="AI222" s="376"/>
    </row>
    <row r="223">
      <c r="D223" s="335"/>
      <c r="G223" s="378"/>
      <c r="M223" s="376"/>
      <c r="N223" s="376"/>
      <c r="O223" s="376"/>
      <c r="P223" s="376"/>
      <c r="Q223" s="376"/>
      <c r="R223" s="376"/>
      <c r="S223" s="376"/>
      <c r="T223" s="376"/>
      <c r="U223" s="376"/>
      <c r="V223" s="376"/>
      <c r="W223" s="376"/>
      <c r="X223" s="376"/>
      <c r="Y223" s="376"/>
      <c r="Z223" s="376"/>
      <c r="AA223" s="376"/>
      <c r="AB223" s="376"/>
      <c r="AC223" s="376"/>
      <c r="AD223" s="376"/>
      <c r="AE223" s="376"/>
      <c r="AF223" s="376"/>
      <c r="AG223" s="376"/>
      <c r="AH223" s="376"/>
      <c r="AI223" s="376"/>
    </row>
    <row r="224">
      <c r="D224" s="335"/>
      <c r="G224" s="378"/>
      <c r="M224" s="376"/>
      <c r="N224" s="376"/>
      <c r="O224" s="376"/>
      <c r="P224" s="376"/>
      <c r="Q224" s="376"/>
      <c r="R224" s="376"/>
      <c r="S224" s="376"/>
      <c r="T224" s="376"/>
      <c r="U224" s="376"/>
      <c r="V224" s="376"/>
      <c r="W224" s="376"/>
      <c r="X224" s="376"/>
      <c r="Y224" s="376"/>
      <c r="Z224" s="376"/>
      <c r="AA224" s="376"/>
      <c r="AB224" s="376"/>
      <c r="AC224" s="376"/>
      <c r="AD224" s="376"/>
      <c r="AE224" s="376"/>
      <c r="AF224" s="376"/>
      <c r="AG224" s="376"/>
      <c r="AH224" s="376"/>
      <c r="AI224" s="376"/>
    </row>
    <row r="225">
      <c r="D225" s="335"/>
      <c r="G225" s="378"/>
      <c r="M225" s="376"/>
      <c r="N225" s="376"/>
      <c r="O225" s="376"/>
      <c r="P225" s="376"/>
      <c r="Q225" s="376"/>
      <c r="R225" s="376"/>
      <c r="S225" s="376"/>
      <c r="T225" s="376"/>
      <c r="U225" s="376"/>
      <c r="V225" s="376"/>
      <c r="W225" s="376"/>
      <c r="X225" s="376"/>
      <c r="Y225" s="376"/>
      <c r="Z225" s="376"/>
      <c r="AA225" s="376"/>
      <c r="AB225" s="376"/>
      <c r="AC225" s="376"/>
      <c r="AD225" s="376"/>
      <c r="AE225" s="376"/>
      <c r="AF225" s="376"/>
      <c r="AG225" s="376"/>
      <c r="AH225" s="376"/>
      <c r="AI225" s="376"/>
    </row>
    <row r="226">
      <c r="D226" s="335"/>
      <c r="G226" s="378"/>
      <c r="M226" s="376"/>
      <c r="N226" s="376"/>
      <c r="O226" s="376"/>
      <c r="P226" s="376"/>
      <c r="Q226" s="376"/>
      <c r="R226" s="376"/>
      <c r="S226" s="376"/>
      <c r="T226" s="376"/>
      <c r="U226" s="376"/>
      <c r="V226" s="376"/>
      <c r="W226" s="376"/>
      <c r="X226" s="376"/>
      <c r="Y226" s="376"/>
      <c r="Z226" s="376"/>
      <c r="AA226" s="376"/>
      <c r="AB226" s="376"/>
      <c r="AC226" s="376"/>
      <c r="AD226" s="376"/>
      <c r="AE226" s="376"/>
      <c r="AF226" s="376"/>
      <c r="AG226" s="376"/>
      <c r="AH226" s="376"/>
      <c r="AI226" s="376"/>
    </row>
    <row r="227">
      <c r="D227" s="335"/>
      <c r="G227" s="378"/>
      <c r="M227" s="376"/>
      <c r="N227" s="376"/>
      <c r="O227" s="376"/>
      <c r="P227" s="376"/>
      <c r="Q227" s="376"/>
      <c r="R227" s="376"/>
      <c r="S227" s="376"/>
      <c r="T227" s="376"/>
      <c r="U227" s="376"/>
      <c r="V227" s="376"/>
      <c r="W227" s="376"/>
      <c r="X227" s="376"/>
      <c r="Y227" s="376"/>
      <c r="Z227" s="376"/>
      <c r="AA227" s="376"/>
      <c r="AB227" s="376"/>
      <c r="AC227" s="376"/>
      <c r="AD227" s="376"/>
      <c r="AE227" s="376"/>
      <c r="AF227" s="376"/>
      <c r="AG227" s="376"/>
      <c r="AH227" s="376"/>
      <c r="AI227" s="376"/>
    </row>
    <row r="228">
      <c r="D228" s="335"/>
      <c r="G228" s="378"/>
      <c r="M228" s="376"/>
      <c r="N228" s="376"/>
      <c r="O228" s="376"/>
      <c r="P228" s="376"/>
      <c r="Q228" s="376"/>
      <c r="R228" s="376"/>
      <c r="S228" s="376"/>
      <c r="T228" s="376"/>
      <c r="U228" s="376"/>
      <c r="V228" s="376"/>
      <c r="W228" s="376"/>
      <c r="X228" s="376"/>
      <c r="Y228" s="376"/>
      <c r="Z228" s="376"/>
      <c r="AA228" s="376"/>
      <c r="AB228" s="376"/>
      <c r="AC228" s="376"/>
      <c r="AD228" s="376"/>
      <c r="AE228" s="376"/>
      <c r="AF228" s="376"/>
      <c r="AG228" s="376"/>
      <c r="AH228" s="376"/>
      <c r="AI228" s="376"/>
    </row>
    <row r="229">
      <c r="D229" s="335"/>
      <c r="G229" s="378"/>
      <c r="M229" s="376"/>
      <c r="N229" s="376"/>
      <c r="O229" s="376"/>
      <c r="P229" s="376"/>
      <c r="Q229" s="376"/>
      <c r="R229" s="376"/>
      <c r="S229" s="376"/>
      <c r="T229" s="376"/>
      <c r="U229" s="376"/>
      <c r="V229" s="376"/>
      <c r="W229" s="376"/>
      <c r="X229" s="376"/>
      <c r="Y229" s="376"/>
      <c r="Z229" s="376"/>
      <c r="AA229" s="376"/>
      <c r="AB229" s="376"/>
      <c r="AC229" s="376"/>
      <c r="AD229" s="376"/>
      <c r="AE229" s="376"/>
      <c r="AF229" s="376"/>
      <c r="AG229" s="376"/>
      <c r="AH229" s="376"/>
      <c r="AI229" s="376"/>
    </row>
    <row r="230">
      <c r="D230" s="335"/>
      <c r="G230" s="378"/>
      <c r="M230" s="376"/>
      <c r="N230" s="376"/>
      <c r="O230" s="376"/>
      <c r="P230" s="376"/>
      <c r="Q230" s="376"/>
      <c r="R230" s="376"/>
      <c r="S230" s="376"/>
      <c r="T230" s="376"/>
      <c r="U230" s="376"/>
      <c r="V230" s="376"/>
      <c r="W230" s="376"/>
      <c r="X230" s="376"/>
      <c r="Y230" s="376"/>
      <c r="Z230" s="376"/>
      <c r="AA230" s="376"/>
      <c r="AB230" s="376"/>
      <c r="AC230" s="376"/>
      <c r="AD230" s="376"/>
      <c r="AE230" s="376"/>
      <c r="AF230" s="376"/>
      <c r="AG230" s="376"/>
      <c r="AH230" s="376"/>
      <c r="AI230" s="376"/>
    </row>
    <row r="231">
      <c r="D231" s="335"/>
      <c r="G231" s="378"/>
      <c r="M231" s="376"/>
      <c r="N231" s="376"/>
      <c r="O231" s="376"/>
      <c r="P231" s="376"/>
      <c r="Q231" s="376"/>
      <c r="R231" s="376"/>
      <c r="S231" s="376"/>
      <c r="T231" s="376"/>
      <c r="U231" s="376"/>
      <c r="V231" s="376"/>
      <c r="W231" s="376"/>
      <c r="X231" s="376"/>
      <c r="Y231" s="376"/>
      <c r="Z231" s="376"/>
      <c r="AA231" s="376"/>
      <c r="AB231" s="376"/>
      <c r="AC231" s="376"/>
      <c r="AD231" s="376"/>
      <c r="AE231" s="376"/>
      <c r="AF231" s="376"/>
      <c r="AG231" s="376"/>
      <c r="AH231" s="376"/>
      <c r="AI231" s="376"/>
    </row>
    <row r="232">
      <c r="D232" s="335"/>
      <c r="G232" s="378"/>
      <c r="M232" s="376"/>
      <c r="N232" s="376"/>
      <c r="O232" s="376"/>
      <c r="P232" s="376"/>
      <c r="Q232" s="376"/>
      <c r="R232" s="376"/>
      <c r="S232" s="376"/>
      <c r="T232" s="376"/>
      <c r="U232" s="376"/>
      <c r="V232" s="376"/>
      <c r="W232" s="376"/>
      <c r="X232" s="376"/>
      <c r="Y232" s="376"/>
      <c r="Z232" s="376"/>
      <c r="AA232" s="376"/>
      <c r="AB232" s="376"/>
      <c r="AC232" s="376"/>
      <c r="AD232" s="376"/>
      <c r="AE232" s="376"/>
      <c r="AF232" s="376"/>
      <c r="AG232" s="376"/>
      <c r="AH232" s="376"/>
      <c r="AI232" s="376"/>
    </row>
    <row r="233">
      <c r="D233" s="335"/>
      <c r="G233" s="378"/>
      <c r="M233" s="376"/>
      <c r="N233" s="376"/>
      <c r="O233" s="376"/>
      <c r="P233" s="376"/>
      <c r="Q233" s="376"/>
      <c r="R233" s="376"/>
      <c r="S233" s="376"/>
      <c r="T233" s="376"/>
      <c r="U233" s="376"/>
      <c r="V233" s="376"/>
      <c r="W233" s="376"/>
      <c r="X233" s="376"/>
      <c r="Y233" s="376"/>
      <c r="Z233" s="376"/>
      <c r="AA233" s="376"/>
      <c r="AB233" s="376"/>
      <c r="AC233" s="376"/>
      <c r="AD233" s="376"/>
      <c r="AE233" s="376"/>
      <c r="AF233" s="376"/>
      <c r="AG233" s="376"/>
      <c r="AH233" s="376"/>
      <c r="AI233" s="376"/>
    </row>
    <row r="234">
      <c r="D234" s="335"/>
      <c r="G234" s="378"/>
      <c r="M234" s="376"/>
      <c r="N234" s="376"/>
      <c r="O234" s="376"/>
      <c r="P234" s="376"/>
      <c r="Q234" s="376"/>
      <c r="R234" s="376"/>
      <c r="S234" s="376"/>
      <c r="T234" s="376"/>
      <c r="U234" s="376"/>
      <c r="V234" s="376"/>
      <c r="W234" s="376"/>
      <c r="X234" s="376"/>
      <c r="Y234" s="376"/>
      <c r="Z234" s="376"/>
      <c r="AA234" s="376"/>
      <c r="AB234" s="376"/>
      <c r="AC234" s="376"/>
      <c r="AD234" s="376"/>
      <c r="AE234" s="376"/>
      <c r="AF234" s="376"/>
      <c r="AG234" s="376"/>
      <c r="AH234" s="376"/>
      <c r="AI234" s="376"/>
    </row>
    <row r="235">
      <c r="D235" s="335"/>
      <c r="G235" s="378"/>
      <c r="M235" s="376"/>
      <c r="N235" s="376"/>
      <c r="O235" s="376"/>
      <c r="P235" s="376"/>
      <c r="Q235" s="376"/>
      <c r="R235" s="376"/>
      <c r="S235" s="376"/>
      <c r="T235" s="376"/>
      <c r="U235" s="376"/>
      <c r="V235" s="376"/>
      <c r="W235" s="376"/>
      <c r="X235" s="376"/>
      <c r="Y235" s="376"/>
      <c r="Z235" s="376"/>
      <c r="AA235" s="376"/>
      <c r="AB235" s="376"/>
      <c r="AC235" s="376"/>
      <c r="AD235" s="376"/>
      <c r="AE235" s="376"/>
      <c r="AF235" s="376"/>
      <c r="AG235" s="376"/>
      <c r="AH235" s="376"/>
      <c r="AI235" s="376"/>
    </row>
    <row r="236">
      <c r="D236" s="335"/>
      <c r="G236" s="378"/>
      <c r="M236" s="376"/>
      <c r="N236" s="376"/>
      <c r="O236" s="376"/>
      <c r="P236" s="376"/>
      <c r="Q236" s="376"/>
      <c r="R236" s="376"/>
      <c r="S236" s="376"/>
      <c r="T236" s="376"/>
      <c r="U236" s="376"/>
      <c r="V236" s="376"/>
      <c r="W236" s="376"/>
      <c r="X236" s="376"/>
      <c r="Y236" s="376"/>
      <c r="Z236" s="376"/>
      <c r="AA236" s="376"/>
      <c r="AB236" s="376"/>
      <c r="AC236" s="376"/>
      <c r="AD236" s="376"/>
      <c r="AE236" s="376"/>
      <c r="AF236" s="376"/>
      <c r="AG236" s="376"/>
      <c r="AH236" s="376"/>
      <c r="AI236" s="376"/>
    </row>
    <row r="237">
      <c r="D237" s="335"/>
      <c r="G237" s="378"/>
      <c r="M237" s="376"/>
      <c r="N237" s="376"/>
      <c r="O237" s="376"/>
      <c r="P237" s="376"/>
      <c r="Q237" s="376"/>
      <c r="R237" s="376"/>
      <c r="S237" s="376"/>
      <c r="T237" s="376"/>
      <c r="U237" s="376"/>
      <c r="V237" s="376"/>
      <c r="W237" s="376"/>
      <c r="X237" s="376"/>
      <c r="Y237" s="376"/>
      <c r="Z237" s="376"/>
      <c r="AA237" s="376"/>
      <c r="AB237" s="376"/>
      <c r="AC237" s="376"/>
      <c r="AD237" s="376"/>
      <c r="AE237" s="376"/>
      <c r="AF237" s="376"/>
      <c r="AG237" s="376"/>
      <c r="AH237" s="376"/>
      <c r="AI237" s="376"/>
    </row>
    <row r="238">
      <c r="D238" s="335"/>
      <c r="G238" s="378"/>
      <c r="M238" s="376"/>
      <c r="N238" s="376"/>
      <c r="O238" s="376"/>
      <c r="P238" s="376"/>
      <c r="Q238" s="376"/>
      <c r="R238" s="376"/>
      <c r="S238" s="376"/>
      <c r="T238" s="376"/>
      <c r="U238" s="376"/>
      <c r="V238" s="376"/>
      <c r="W238" s="376"/>
      <c r="X238" s="376"/>
      <c r="Y238" s="376"/>
      <c r="Z238" s="376"/>
      <c r="AA238" s="376"/>
      <c r="AB238" s="376"/>
      <c r="AC238" s="376"/>
      <c r="AD238" s="376"/>
      <c r="AE238" s="376"/>
      <c r="AF238" s="376"/>
      <c r="AG238" s="376"/>
      <c r="AH238" s="376"/>
      <c r="AI238" s="376"/>
    </row>
    <row r="239">
      <c r="D239" s="335"/>
      <c r="G239" s="378"/>
      <c r="M239" s="376"/>
      <c r="N239" s="376"/>
      <c r="O239" s="376"/>
      <c r="P239" s="376"/>
      <c r="Q239" s="376"/>
      <c r="R239" s="376"/>
      <c r="S239" s="376"/>
      <c r="T239" s="376"/>
      <c r="U239" s="376"/>
      <c r="V239" s="376"/>
      <c r="W239" s="376"/>
      <c r="X239" s="376"/>
      <c r="Y239" s="376"/>
      <c r="Z239" s="376"/>
      <c r="AA239" s="376"/>
      <c r="AB239" s="376"/>
      <c r="AC239" s="376"/>
      <c r="AD239" s="376"/>
      <c r="AE239" s="376"/>
      <c r="AF239" s="376"/>
      <c r="AG239" s="376"/>
      <c r="AH239" s="376"/>
      <c r="AI239" s="376"/>
    </row>
    <row r="240">
      <c r="D240" s="335"/>
      <c r="G240" s="378"/>
      <c r="M240" s="376"/>
      <c r="N240" s="376"/>
      <c r="O240" s="376"/>
      <c r="P240" s="376"/>
      <c r="Q240" s="376"/>
      <c r="R240" s="376"/>
      <c r="S240" s="376"/>
      <c r="T240" s="376"/>
      <c r="U240" s="376"/>
      <c r="V240" s="376"/>
      <c r="W240" s="376"/>
      <c r="X240" s="376"/>
      <c r="Y240" s="376"/>
      <c r="Z240" s="376"/>
      <c r="AA240" s="376"/>
      <c r="AB240" s="376"/>
      <c r="AC240" s="376"/>
      <c r="AD240" s="376"/>
      <c r="AE240" s="376"/>
      <c r="AF240" s="376"/>
      <c r="AG240" s="376"/>
      <c r="AH240" s="376"/>
      <c r="AI240" s="376"/>
    </row>
    <row r="241">
      <c r="D241" s="335"/>
      <c r="G241" s="378"/>
      <c r="M241" s="376"/>
      <c r="N241" s="376"/>
      <c r="O241" s="376"/>
      <c r="P241" s="376"/>
      <c r="Q241" s="376"/>
      <c r="R241" s="376"/>
      <c r="S241" s="376"/>
      <c r="T241" s="376"/>
      <c r="U241" s="376"/>
      <c r="V241" s="376"/>
      <c r="W241" s="376"/>
      <c r="X241" s="376"/>
      <c r="Y241" s="376"/>
      <c r="Z241" s="376"/>
      <c r="AA241" s="376"/>
      <c r="AB241" s="376"/>
      <c r="AC241" s="376"/>
      <c r="AD241" s="376"/>
      <c r="AE241" s="376"/>
      <c r="AF241" s="376"/>
      <c r="AG241" s="376"/>
      <c r="AH241" s="376"/>
      <c r="AI241" s="376"/>
    </row>
    <row r="242">
      <c r="D242" s="335"/>
      <c r="G242" s="378"/>
      <c r="M242" s="376"/>
      <c r="N242" s="376"/>
      <c r="O242" s="376"/>
      <c r="P242" s="376"/>
      <c r="Q242" s="376"/>
      <c r="R242" s="376"/>
      <c r="S242" s="376"/>
      <c r="T242" s="376"/>
      <c r="U242" s="376"/>
      <c r="V242" s="376"/>
      <c r="W242" s="376"/>
      <c r="X242" s="376"/>
      <c r="Y242" s="376"/>
      <c r="Z242" s="376"/>
      <c r="AA242" s="376"/>
      <c r="AB242" s="376"/>
      <c r="AC242" s="376"/>
      <c r="AD242" s="376"/>
      <c r="AE242" s="376"/>
      <c r="AF242" s="376"/>
      <c r="AG242" s="376"/>
      <c r="AH242" s="376"/>
      <c r="AI242" s="376"/>
    </row>
    <row r="243">
      <c r="D243" s="335"/>
      <c r="G243" s="378"/>
      <c r="M243" s="376"/>
      <c r="N243" s="376"/>
      <c r="O243" s="376"/>
      <c r="P243" s="376"/>
      <c r="Q243" s="376"/>
      <c r="R243" s="376"/>
      <c r="S243" s="376"/>
      <c r="T243" s="376"/>
      <c r="U243" s="376"/>
      <c r="V243" s="376"/>
      <c r="W243" s="376"/>
      <c r="X243" s="376"/>
      <c r="Y243" s="376"/>
      <c r="Z243" s="376"/>
      <c r="AA243" s="376"/>
      <c r="AB243" s="376"/>
      <c r="AC243" s="376"/>
      <c r="AD243" s="376"/>
      <c r="AE243" s="376"/>
      <c r="AF243" s="376"/>
      <c r="AG243" s="376"/>
      <c r="AH243" s="376"/>
      <c r="AI243" s="376"/>
    </row>
    <row r="244">
      <c r="D244" s="335"/>
      <c r="G244" s="378"/>
      <c r="M244" s="376"/>
      <c r="N244" s="376"/>
      <c r="O244" s="376"/>
      <c r="P244" s="376"/>
      <c r="Q244" s="376"/>
      <c r="R244" s="376"/>
      <c r="S244" s="376"/>
      <c r="T244" s="376"/>
      <c r="U244" s="376"/>
      <c r="V244" s="376"/>
      <c r="W244" s="376"/>
      <c r="X244" s="376"/>
      <c r="Y244" s="376"/>
      <c r="Z244" s="376"/>
      <c r="AA244" s="376"/>
      <c r="AB244" s="376"/>
      <c r="AC244" s="376"/>
      <c r="AD244" s="376"/>
      <c r="AE244" s="376"/>
      <c r="AF244" s="376"/>
      <c r="AG244" s="376"/>
      <c r="AH244" s="376"/>
      <c r="AI244" s="376"/>
    </row>
    <row r="245">
      <c r="D245" s="335"/>
      <c r="G245" s="378"/>
      <c r="M245" s="376"/>
      <c r="N245" s="376"/>
      <c r="O245" s="376"/>
      <c r="P245" s="376"/>
      <c r="Q245" s="376"/>
      <c r="R245" s="376"/>
      <c r="S245" s="376"/>
      <c r="T245" s="376"/>
      <c r="U245" s="376"/>
      <c r="V245" s="376"/>
      <c r="W245" s="376"/>
      <c r="X245" s="376"/>
      <c r="Y245" s="376"/>
      <c r="Z245" s="376"/>
      <c r="AA245" s="376"/>
      <c r="AB245" s="376"/>
      <c r="AC245" s="376"/>
      <c r="AD245" s="376"/>
      <c r="AE245" s="376"/>
      <c r="AF245" s="376"/>
      <c r="AG245" s="376"/>
      <c r="AH245" s="376"/>
      <c r="AI245" s="376"/>
    </row>
    <row r="246">
      <c r="D246" s="335"/>
      <c r="G246" s="378"/>
      <c r="M246" s="376"/>
      <c r="N246" s="376"/>
      <c r="O246" s="376"/>
      <c r="P246" s="376"/>
      <c r="Q246" s="376"/>
      <c r="R246" s="376"/>
      <c r="S246" s="376"/>
      <c r="T246" s="376"/>
      <c r="U246" s="376"/>
      <c r="V246" s="376"/>
      <c r="W246" s="376"/>
      <c r="X246" s="376"/>
      <c r="Y246" s="376"/>
      <c r="Z246" s="376"/>
      <c r="AA246" s="376"/>
      <c r="AB246" s="376"/>
      <c r="AC246" s="376"/>
      <c r="AD246" s="376"/>
      <c r="AE246" s="376"/>
      <c r="AF246" s="376"/>
      <c r="AG246" s="376"/>
      <c r="AH246" s="376"/>
      <c r="AI246" s="376"/>
    </row>
    <row r="247">
      <c r="D247" s="335"/>
      <c r="G247" s="378"/>
      <c r="M247" s="376"/>
      <c r="N247" s="376"/>
      <c r="O247" s="376"/>
      <c r="P247" s="376"/>
      <c r="Q247" s="376"/>
      <c r="R247" s="376"/>
      <c r="S247" s="376"/>
      <c r="T247" s="376"/>
      <c r="U247" s="376"/>
      <c r="V247" s="376"/>
      <c r="W247" s="376"/>
      <c r="X247" s="376"/>
      <c r="Y247" s="376"/>
      <c r="Z247" s="376"/>
      <c r="AA247" s="376"/>
      <c r="AB247" s="376"/>
      <c r="AC247" s="376"/>
      <c r="AD247" s="376"/>
      <c r="AE247" s="376"/>
      <c r="AF247" s="376"/>
      <c r="AG247" s="376"/>
      <c r="AH247" s="376"/>
      <c r="AI247" s="376"/>
    </row>
    <row r="248">
      <c r="D248" s="335"/>
      <c r="G248" s="378"/>
      <c r="M248" s="376"/>
      <c r="N248" s="376"/>
      <c r="O248" s="376"/>
      <c r="P248" s="376"/>
      <c r="Q248" s="376"/>
      <c r="R248" s="376"/>
      <c r="S248" s="376"/>
      <c r="T248" s="376"/>
      <c r="U248" s="376"/>
      <c r="V248" s="376"/>
      <c r="W248" s="376"/>
      <c r="X248" s="376"/>
      <c r="Y248" s="376"/>
      <c r="Z248" s="376"/>
      <c r="AA248" s="376"/>
      <c r="AB248" s="376"/>
      <c r="AC248" s="376"/>
      <c r="AD248" s="376"/>
      <c r="AE248" s="376"/>
      <c r="AF248" s="376"/>
      <c r="AG248" s="376"/>
      <c r="AH248" s="376"/>
      <c r="AI248" s="376"/>
    </row>
    <row r="249">
      <c r="D249" s="335"/>
      <c r="G249" s="378"/>
      <c r="M249" s="376"/>
      <c r="N249" s="376"/>
      <c r="O249" s="376"/>
      <c r="P249" s="376"/>
      <c r="Q249" s="376"/>
      <c r="R249" s="376"/>
      <c r="S249" s="376"/>
      <c r="T249" s="376"/>
      <c r="U249" s="376"/>
      <c r="V249" s="376"/>
      <c r="W249" s="376"/>
      <c r="X249" s="376"/>
      <c r="Y249" s="376"/>
      <c r="Z249" s="376"/>
      <c r="AA249" s="376"/>
      <c r="AB249" s="376"/>
      <c r="AC249" s="376"/>
      <c r="AD249" s="376"/>
      <c r="AE249" s="376"/>
      <c r="AF249" s="376"/>
      <c r="AG249" s="376"/>
      <c r="AH249" s="376"/>
      <c r="AI249" s="376"/>
    </row>
    <row r="250">
      <c r="D250" s="335"/>
      <c r="G250" s="378"/>
      <c r="M250" s="376"/>
      <c r="N250" s="376"/>
      <c r="O250" s="376"/>
      <c r="P250" s="376"/>
      <c r="Q250" s="376"/>
      <c r="R250" s="376"/>
      <c r="S250" s="376"/>
      <c r="T250" s="376"/>
      <c r="U250" s="376"/>
      <c r="V250" s="376"/>
      <c r="W250" s="376"/>
      <c r="X250" s="376"/>
      <c r="Y250" s="376"/>
      <c r="Z250" s="376"/>
      <c r="AA250" s="376"/>
      <c r="AB250" s="376"/>
      <c r="AC250" s="376"/>
      <c r="AD250" s="376"/>
      <c r="AE250" s="376"/>
      <c r="AF250" s="376"/>
      <c r="AG250" s="376"/>
      <c r="AH250" s="376"/>
      <c r="AI250" s="376"/>
    </row>
    <row r="251">
      <c r="D251" s="335"/>
      <c r="G251" s="378"/>
      <c r="M251" s="376"/>
      <c r="N251" s="376"/>
      <c r="O251" s="376"/>
      <c r="P251" s="376"/>
      <c r="Q251" s="376"/>
      <c r="R251" s="376"/>
      <c r="S251" s="376"/>
      <c r="T251" s="376"/>
      <c r="U251" s="376"/>
      <c r="V251" s="376"/>
      <c r="W251" s="376"/>
      <c r="X251" s="376"/>
      <c r="Y251" s="376"/>
      <c r="Z251" s="376"/>
      <c r="AA251" s="376"/>
      <c r="AB251" s="376"/>
      <c r="AC251" s="376"/>
      <c r="AD251" s="376"/>
      <c r="AE251" s="376"/>
      <c r="AF251" s="376"/>
      <c r="AG251" s="376"/>
      <c r="AH251" s="376"/>
      <c r="AI251" s="376"/>
    </row>
    <row r="252">
      <c r="D252" s="335"/>
      <c r="G252" s="378"/>
      <c r="M252" s="376"/>
      <c r="N252" s="376"/>
      <c r="O252" s="376"/>
      <c r="P252" s="376"/>
      <c r="Q252" s="376"/>
      <c r="R252" s="376"/>
      <c r="S252" s="376"/>
      <c r="T252" s="376"/>
      <c r="U252" s="376"/>
      <c r="V252" s="376"/>
      <c r="W252" s="376"/>
      <c r="X252" s="376"/>
      <c r="Y252" s="376"/>
      <c r="Z252" s="376"/>
      <c r="AA252" s="376"/>
      <c r="AB252" s="376"/>
      <c r="AC252" s="376"/>
      <c r="AD252" s="376"/>
      <c r="AE252" s="376"/>
      <c r="AF252" s="376"/>
      <c r="AG252" s="376"/>
      <c r="AH252" s="376"/>
      <c r="AI252" s="376"/>
    </row>
    <row r="253">
      <c r="D253" s="335"/>
      <c r="G253" s="378"/>
      <c r="M253" s="376"/>
      <c r="N253" s="376"/>
      <c r="O253" s="376"/>
      <c r="P253" s="376"/>
      <c r="Q253" s="376"/>
      <c r="R253" s="376"/>
      <c r="S253" s="376"/>
      <c r="T253" s="376"/>
      <c r="U253" s="376"/>
      <c r="V253" s="376"/>
      <c r="W253" s="376"/>
      <c r="X253" s="376"/>
      <c r="Y253" s="376"/>
      <c r="Z253" s="376"/>
      <c r="AA253" s="376"/>
      <c r="AB253" s="376"/>
      <c r="AC253" s="376"/>
      <c r="AD253" s="376"/>
      <c r="AE253" s="376"/>
      <c r="AF253" s="376"/>
      <c r="AG253" s="376"/>
      <c r="AH253" s="376"/>
      <c r="AI253" s="376"/>
    </row>
    <row r="254">
      <c r="D254" s="335"/>
      <c r="G254" s="378"/>
      <c r="M254" s="376"/>
      <c r="N254" s="376"/>
      <c r="O254" s="376"/>
      <c r="P254" s="376"/>
      <c r="Q254" s="376"/>
      <c r="R254" s="376"/>
      <c r="S254" s="376"/>
      <c r="T254" s="376"/>
      <c r="U254" s="376"/>
      <c r="V254" s="376"/>
      <c r="W254" s="376"/>
      <c r="X254" s="376"/>
      <c r="Y254" s="376"/>
      <c r="Z254" s="376"/>
      <c r="AA254" s="376"/>
      <c r="AB254" s="376"/>
      <c r="AC254" s="376"/>
      <c r="AD254" s="376"/>
      <c r="AE254" s="376"/>
      <c r="AF254" s="376"/>
      <c r="AG254" s="376"/>
      <c r="AH254" s="376"/>
      <c r="AI254" s="376"/>
    </row>
    <row r="255">
      <c r="D255" s="335"/>
      <c r="G255" s="378"/>
      <c r="M255" s="376"/>
      <c r="N255" s="376"/>
      <c r="O255" s="376"/>
      <c r="P255" s="376"/>
      <c r="Q255" s="376"/>
      <c r="R255" s="376"/>
      <c r="S255" s="376"/>
      <c r="T255" s="376"/>
      <c r="U255" s="376"/>
      <c r="V255" s="376"/>
      <c r="W255" s="376"/>
      <c r="X255" s="376"/>
      <c r="Y255" s="376"/>
      <c r="Z255" s="376"/>
      <c r="AA255" s="376"/>
      <c r="AB255" s="376"/>
      <c r="AC255" s="376"/>
      <c r="AD255" s="376"/>
      <c r="AE255" s="376"/>
      <c r="AF255" s="376"/>
      <c r="AG255" s="376"/>
      <c r="AH255" s="376"/>
      <c r="AI255" s="376"/>
    </row>
    <row r="256">
      <c r="D256" s="335"/>
      <c r="G256" s="378"/>
      <c r="M256" s="376"/>
      <c r="N256" s="376"/>
      <c r="O256" s="376"/>
      <c r="P256" s="376"/>
      <c r="Q256" s="376"/>
      <c r="R256" s="376"/>
      <c r="S256" s="376"/>
      <c r="T256" s="376"/>
      <c r="U256" s="376"/>
      <c r="V256" s="376"/>
      <c r="W256" s="376"/>
      <c r="X256" s="376"/>
      <c r="Y256" s="376"/>
      <c r="Z256" s="376"/>
      <c r="AA256" s="376"/>
      <c r="AB256" s="376"/>
      <c r="AC256" s="376"/>
      <c r="AD256" s="376"/>
      <c r="AE256" s="376"/>
      <c r="AF256" s="376"/>
      <c r="AG256" s="376"/>
      <c r="AH256" s="376"/>
      <c r="AI256" s="376"/>
    </row>
    <row r="257">
      <c r="D257" s="335"/>
      <c r="G257" s="378"/>
      <c r="M257" s="376"/>
      <c r="N257" s="376"/>
      <c r="O257" s="376"/>
      <c r="P257" s="376"/>
      <c r="Q257" s="376"/>
      <c r="R257" s="376"/>
      <c r="S257" s="376"/>
      <c r="T257" s="376"/>
      <c r="U257" s="376"/>
      <c r="V257" s="376"/>
      <c r="W257" s="376"/>
      <c r="X257" s="376"/>
      <c r="Y257" s="376"/>
      <c r="Z257" s="376"/>
      <c r="AA257" s="376"/>
      <c r="AB257" s="376"/>
      <c r="AC257" s="376"/>
      <c r="AD257" s="376"/>
      <c r="AE257" s="376"/>
      <c r="AF257" s="376"/>
      <c r="AG257" s="376"/>
      <c r="AH257" s="376"/>
      <c r="AI257" s="376"/>
    </row>
    <row r="258">
      <c r="D258" s="335"/>
      <c r="G258" s="378"/>
      <c r="M258" s="376"/>
      <c r="N258" s="376"/>
      <c r="O258" s="376"/>
      <c r="P258" s="376"/>
      <c r="Q258" s="376"/>
      <c r="R258" s="376"/>
      <c r="S258" s="376"/>
      <c r="T258" s="376"/>
      <c r="U258" s="376"/>
      <c r="V258" s="376"/>
      <c r="W258" s="376"/>
      <c r="X258" s="376"/>
      <c r="Y258" s="376"/>
      <c r="Z258" s="376"/>
      <c r="AA258" s="376"/>
      <c r="AB258" s="376"/>
      <c r="AC258" s="376"/>
      <c r="AD258" s="376"/>
      <c r="AE258" s="376"/>
      <c r="AF258" s="376"/>
      <c r="AG258" s="376"/>
      <c r="AH258" s="376"/>
      <c r="AI258" s="376"/>
    </row>
    <row r="259">
      <c r="D259" s="335"/>
      <c r="G259" s="378"/>
      <c r="M259" s="376"/>
      <c r="N259" s="376"/>
      <c r="O259" s="376"/>
      <c r="P259" s="376"/>
      <c r="Q259" s="376"/>
      <c r="R259" s="376"/>
      <c r="S259" s="376"/>
      <c r="T259" s="376"/>
      <c r="U259" s="376"/>
      <c r="V259" s="376"/>
      <c r="W259" s="376"/>
      <c r="X259" s="376"/>
      <c r="Y259" s="376"/>
      <c r="Z259" s="376"/>
      <c r="AA259" s="376"/>
      <c r="AB259" s="376"/>
      <c r="AC259" s="376"/>
      <c r="AD259" s="376"/>
      <c r="AE259" s="376"/>
      <c r="AF259" s="376"/>
      <c r="AG259" s="376"/>
      <c r="AH259" s="376"/>
      <c r="AI259" s="376"/>
    </row>
    <row r="260">
      <c r="D260" s="335"/>
      <c r="G260" s="378"/>
      <c r="M260" s="376"/>
      <c r="N260" s="376"/>
      <c r="O260" s="376"/>
      <c r="P260" s="376"/>
      <c r="Q260" s="376"/>
      <c r="R260" s="376"/>
      <c r="S260" s="376"/>
      <c r="T260" s="376"/>
      <c r="U260" s="376"/>
      <c r="V260" s="376"/>
      <c r="W260" s="376"/>
      <c r="X260" s="376"/>
      <c r="Y260" s="376"/>
      <c r="Z260" s="376"/>
      <c r="AA260" s="376"/>
      <c r="AB260" s="376"/>
      <c r="AC260" s="376"/>
      <c r="AD260" s="376"/>
      <c r="AE260" s="376"/>
      <c r="AF260" s="376"/>
      <c r="AG260" s="376"/>
      <c r="AH260" s="376"/>
      <c r="AI260" s="376"/>
    </row>
    <row r="261">
      <c r="D261" s="335"/>
      <c r="G261" s="378"/>
      <c r="M261" s="376"/>
      <c r="N261" s="376"/>
      <c r="O261" s="376"/>
      <c r="P261" s="376"/>
      <c r="Q261" s="376"/>
      <c r="R261" s="376"/>
      <c r="S261" s="376"/>
      <c r="T261" s="376"/>
      <c r="U261" s="376"/>
      <c r="V261" s="376"/>
      <c r="W261" s="376"/>
      <c r="X261" s="376"/>
      <c r="Y261" s="376"/>
      <c r="Z261" s="376"/>
      <c r="AA261" s="376"/>
      <c r="AB261" s="376"/>
      <c r="AC261" s="376"/>
      <c r="AD261" s="376"/>
      <c r="AE261" s="376"/>
      <c r="AF261" s="376"/>
      <c r="AG261" s="376"/>
      <c r="AH261" s="376"/>
      <c r="AI261" s="376"/>
    </row>
    <row r="262">
      <c r="D262" s="335"/>
      <c r="G262" s="378"/>
      <c r="M262" s="376"/>
      <c r="N262" s="376"/>
      <c r="O262" s="376"/>
      <c r="P262" s="376"/>
      <c r="Q262" s="376"/>
      <c r="R262" s="376"/>
      <c r="S262" s="376"/>
      <c r="T262" s="376"/>
      <c r="U262" s="376"/>
      <c r="V262" s="376"/>
      <c r="W262" s="376"/>
      <c r="X262" s="376"/>
      <c r="Y262" s="376"/>
      <c r="Z262" s="376"/>
      <c r="AA262" s="376"/>
      <c r="AB262" s="376"/>
      <c r="AC262" s="376"/>
      <c r="AD262" s="376"/>
      <c r="AE262" s="376"/>
      <c r="AF262" s="376"/>
      <c r="AG262" s="376"/>
      <c r="AH262" s="376"/>
      <c r="AI262" s="376"/>
    </row>
    <row r="263">
      <c r="D263" s="335"/>
      <c r="G263" s="378"/>
      <c r="M263" s="376"/>
      <c r="N263" s="376"/>
      <c r="O263" s="376"/>
      <c r="P263" s="376"/>
      <c r="Q263" s="376"/>
      <c r="R263" s="376"/>
      <c r="S263" s="376"/>
      <c r="T263" s="376"/>
      <c r="U263" s="376"/>
      <c r="V263" s="376"/>
      <c r="W263" s="376"/>
      <c r="X263" s="376"/>
      <c r="Y263" s="376"/>
      <c r="Z263" s="376"/>
      <c r="AA263" s="376"/>
      <c r="AB263" s="376"/>
      <c r="AC263" s="376"/>
      <c r="AD263" s="376"/>
      <c r="AE263" s="376"/>
      <c r="AF263" s="376"/>
      <c r="AG263" s="376"/>
      <c r="AH263" s="376"/>
      <c r="AI263" s="376"/>
    </row>
    <row r="264">
      <c r="D264" s="335"/>
      <c r="G264" s="378"/>
      <c r="M264" s="376"/>
      <c r="N264" s="376"/>
      <c r="O264" s="376"/>
      <c r="P264" s="376"/>
      <c r="Q264" s="376"/>
      <c r="R264" s="376"/>
      <c r="S264" s="376"/>
      <c r="T264" s="376"/>
      <c r="U264" s="376"/>
      <c r="V264" s="376"/>
      <c r="W264" s="376"/>
      <c r="X264" s="376"/>
      <c r="Y264" s="376"/>
      <c r="Z264" s="376"/>
      <c r="AA264" s="376"/>
      <c r="AB264" s="376"/>
      <c r="AC264" s="376"/>
      <c r="AD264" s="376"/>
      <c r="AE264" s="376"/>
      <c r="AF264" s="376"/>
      <c r="AG264" s="376"/>
      <c r="AH264" s="376"/>
      <c r="AI264" s="376"/>
    </row>
    <row r="265">
      <c r="D265" s="335"/>
      <c r="G265" s="378"/>
      <c r="M265" s="376"/>
      <c r="N265" s="376"/>
      <c r="O265" s="376"/>
      <c r="P265" s="376"/>
      <c r="Q265" s="376"/>
      <c r="R265" s="376"/>
      <c r="S265" s="376"/>
      <c r="T265" s="376"/>
      <c r="U265" s="376"/>
      <c r="V265" s="376"/>
      <c r="W265" s="376"/>
      <c r="X265" s="376"/>
      <c r="Y265" s="376"/>
      <c r="Z265" s="376"/>
      <c r="AA265" s="376"/>
      <c r="AB265" s="376"/>
      <c r="AC265" s="376"/>
      <c r="AD265" s="376"/>
      <c r="AE265" s="376"/>
      <c r="AF265" s="376"/>
      <c r="AG265" s="376"/>
      <c r="AH265" s="376"/>
      <c r="AI265" s="376"/>
    </row>
    <row r="266">
      <c r="D266" s="335"/>
      <c r="G266" s="378"/>
      <c r="M266" s="376"/>
      <c r="N266" s="376"/>
      <c r="O266" s="376"/>
      <c r="P266" s="376"/>
      <c r="Q266" s="376"/>
      <c r="R266" s="376"/>
      <c r="S266" s="376"/>
      <c r="T266" s="376"/>
      <c r="U266" s="376"/>
      <c r="V266" s="376"/>
      <c r="W266" s="376"/>
      <c r="X266" s="376"/>
      <c r="Y266" s="376"/>
      <c r="Z266" s="376"/>
      <c r="AA266" s="376"/>
      <c r="AB266" s="376"/>
      <c r="AC266" s="376"/>
      <c r="AD266" s="376"/>
      <c r="AE266" s="376"/>
      <c r="AF266" s="376"/>
      <c r="AG266" s="376"/>
      <c r="AH266" s="376"/>
      <c r="AI266" s="376"/>
    </row>
    <row r="267">
      <c r="D267" s="335"/>
      <c r="G267" s="378"/>
      <c r="M267" s="376"/>
      <c r="N267" s="376"/>
      <c r="O267" s="376"/>
      <c r="P267" s="376"/>
      <c r="Q267" s="376"/>
      <c r="R267" s="376"/>
      <c r="S267" s="376"/>
      <c r="T267" s="376"/>
      <c r="U267" s="376"/>
      <c r="V267" s="376"/>
      <c r="W267" s="376"/>
      <c r="X267" s="376"/>
      <c r="Y267" s="376"/>
      <c r="Z267" s="376"/>
      <c r="AA267" s="376"/>
      <c r="AB267" s="376"/>
      <c r="AC267" s="376"/>
      <c r="AD267" s="376"/>
      <c r="AE267" s="376"/>
      <c r="AF267" s="376"/>
      <c r="AG267" s="376"/>
      <c r="AH267" s="376"/>
      <c r="AI267" s="376"/>
    </row>
    <row r="268">
      <c r="D268" s="335"/>
      <c r="G268" s="378"/>
      <c r="M268" s="376"/>
      <c r="N268" s="376"/>
      <c r="O268" s="376"/>
      <c r="P268" s="376"/>
      <c r="Q268" s="376"/>
      <c r="R268" s="376"/>
      <c r="S268" s="376"/>
      <c r="T268" s="376"/>
      <c r="U268" s="376"/>
      <c r="V268" s="376"/>
      <c r="W268" s="376"/>
      <c r="X268" s="376"/>
      <c r="Y268" s="376"/>
      <c r="Z268" s="376"/>
      <c r="AA268" s="376"/>
      <c r="AB268" s="376"/>
      <c r="AC268" s="376"/>
      <c r="AD268" s="376"/>
      <c r="AE268" s="376"/>
      <c r="AF268" s="376"/>
      <c r="AG268" s="376"/>
      <c r="AH268" s="376"/>
      <c r="AI268" s="376"/>
    </row>
    <row r="269">
      <c r="D269" s="335"/>
      <c r="G269" s="378"/>
      <c r="M269" s="376"/>
      <c r="N269" s="376"/>
      <c r="O269" s="376"/>
      <c r="P269" s="376"/>
      <c r="Q269" s="376"/>
      <c r="R269" s="376"/>
      <c r="S269" s="376"/>
      <c r="T269" s="376"/>
      <c r="U269" s="376"/>
      <c r="V269" s="376"/>
      <c r="W269" s="376"/>
      <c r="X269" s="376"/>
      <c r="Y269" s="376"/>
      <c r="Z269" s="376"/>
      <c r="AA269" s="376"/>
      <c r="AB269" s="376"/>
      <c r="AC269" s="376"/>
      <c r="AD269" s="376"/>
      <c r="AE269" s="376"/>
      <c r="AF269" s="376"/>
      <c r="AG269" s="376"/>
      <c r="AH269" s="376"/>
      <c r="AI269" s="376"/>
    </row>
    <row r="270">
      <c r="D270" s="335"/>
      <c r="G270" s="378"/>
      <c r="M270" s="376"/>
      <c r="N270" s="376"/>
      <c r="O270" s="376"/>
      <c r="P270" s="376"/>
      <c r="Q270" s="376"/>
      <c r="R270" s="376"/>
      <c r="S270" s="376"/>
      <c r="T270" s="376"/>
      <c r="U270" s="376"/>
      <c r="V270" s="376"/>
      <c r="W270" s="376"/>
      <c r="X270" s="376"/>
      <c r="Y270" s="376"/>
      <c r="Z270" s="376"/>
      <c r="AA270" s="376"/>
      <c r="AB270" s="376"/>
      <c r="AC270" s="376"/>
      <c r="AD270" s="376"/>
      <c r="AE270" s="376"/>
      <c r="AF270" s="376"/>
      <c r="AG270" s="376"/>
      <c r="AH270" s="376"/>
      <c r="AI270" s="376"/>
    </row>
    <row r="271">
      <c r="D271" s="335"/>
      <c r="G271" s="378"/>
      <c r="M271" s="376"/>
      <c r="N271" s="376"/>
      <c r="O271" s="376"/>
      <c r="P271" s="376"/>
      <c r="Q271" s="376"/>
      <c r="R271" s="376"/>
      <c r="S271" s="376"/>
      <c r="T271" s="376"/>
      <c r="U271" s="376"/>
      <c r="V271" s="376"/>
      <c r="W271" s="376"/>
      <c r="X271" s="376"/>
      <c r="Y271" s="376"/>
      <c r="Z271" s="376"/>
      <c r="AA271" s="376"/>
      <c r="AB271" s="376"/>
      <c r="AC271" s="376"/>
      <c r="AD271" s="376"/>
      <c r="AE271" s="376"/>
      <c r="AF271" s="376"/>
      <c r="AG271" s="376"/>
      <c r="AH271" s="376"/>
      <c r="AI271" s="376"/>
    </row>
    <row r="272">
      <c r="D272" s="335"/>
      <c r="G272" s="378"/>
      <c r="M272" s="376"/>
      <c r="N272" s="376"/>
      <c r="O272" s="376"/>
      <c r="P272" s="376"/>
      <c r="Q272" s="376"/>
      <c r="R272" s="376"/>
      <c r="S272" s="376"/>
      <c r="T272" s="376"/>
      <c r="U272" s="376"/>
      <c r="V272" s="376"/>
      <c r="W272" s="376"/>
      <c r="X272" s="376"/>
      <c r="Y272" s="376"/>
      <c r="Z272" s="376"/>
      <c r="AA272" s="376"/>
      <c r="AB272" s="376"/>
      <c r="AC272" s="376"/>
      <c r="AD272" s="376"/>
      <c r="AE272" s="376"/>
      <c r="AF272" s="376"/>
      <c r="AG272" s="376"/>
      <c r="AH272" s="376"/>
      <c r="AI272" s="376"/>
    </row>
    <row r="273">
      <c r="D273" s="335"/>
      <c r="G273" s="378"/>
      <c r="M273" s="376"/>
      <c r="N273" s="376"/>
      <c r="O273" s="376"/>
      <c r="P273" s="376"/>
      <c r="Q273" s="376"/>
      <c r="R273" s="376"/>
      <c r="S273" s="376"/>
      <c r="T273" s="376"/>
      <c r="U273" s="376"/>
      <c r="V273" s="376"/>
      <c r="W273" s="376"/>
      <c r="X273" s="376"/>
      <c r="Y273" s="376"/>
      <c r="Z273" s="376"/>
      <c r="AA273" s="376"/>
      <c r="AB273" s="376"/>
      <c r="AC273" s="376"/>
      <c r="AD273" s="376"/>
      <c r="AE273" s="376"/>
      <c r="AF273" s="376"/>
      <c r="AG273" s="376"/>
      <c r="AH273" s="376"/>
      <c r="AI273" s="376"/>
    </row>
    <row r="274">
      <c r="D274" s="335"/>
      <c r="G274" s="378"/>
      <c r="M274" s="376"/>
      <c r="N274" s="376"/>
      <c r="O274" s="376"/>
      <c r="P274" s="376"/>
      <c r="Q274" s="376"/>
      <c r="R274" s="376"/>
      <c r="S274" s="376"/>
      <c r="T274" s="376"/>
      <c r="U274" s="376"/>
      <c r="V274" s="376"/>
      <c r="W274" s="376"/>
      <c r="X274" s="376"/>
      <c r="Y274" s="376"/>
      <c r="Z274" s="376"/>
      <c r="AA274" s="376"/>
      <c r="AB274" s="376"/>
      <c r="AC274" s="376"/>
      <c r="AD274" s="376"/>
      <c r="AE274" s="376"/>
      <c r="AF274" s="376"/>
      <c r="AG274" s="376"/>
      <c r="AH274" s="376"/>
      <c r="AI274" s="376"/>
    </row>
    <row r="275">
      <c r="D275" s="335"/>
      <c r="G275" s="378"/>
      <c r="M275" s="376"/>
      <c r="N275" s="376"/>
      <c r="O275" s="376"/>
      <c r="P275" s="376"/>
      <c r="Q275" s="376"/>
      <c r="R275" s="376"/>
      <c r="S275" s="376"/>
      <c r="T275" s="376"/>
      <c r="U275" s="376"/>
      <c r="V275" s="376"/>
      <c r="W275" s="376"/>
      <c r="X275" s="376"/>
      <c r="Y275" s="376"/>
      <c r="Z275" s="376"/>
      <c r="AA275" s="376"/>
      <c r="AB275" s="376"/>
      <c r="AC275" s="376"/>
      <c r="AD275" s="376"/>
      <c r="AE275" s="376"/>
      <c r="AF275" s="376"/>
      <c r="AG275" s="376"/>
      <c r="AH275" s="376"/>
      <c r="AI275" s="376"/>
    </row>
    <row r="276">
      <c r="D276" s="335"/>
      <c r="G276" s="378"/>
      <c r="M276" s="376"/>
      <c r="N276" s="376"/>
      <c r="O276" s="376"/>
      <c r="P276" s="376"/>
      <c r="Q276" s="376"/>
      <c r="R276" s="376"/>
      <c r="S276" s="376"/>
      <c r="T276" s="376"/>
      <c r="U276" s="376"/>
      <c r="V276" s="376"/>
      <c r="W276" s="376"/>
      <c r="X276" s="376"/>
      <c r="Y276" s="376"/>
      <c r="Z276" s="376"/>
      <c r="AA276" s="376"/>
      <c r="AB276" s="376"/>
      <c r="AC276" s="376"/>
      <c r="AD276" s="376"/>
      <c r="AE276" s="376"/>
      <c r="AF276" s="376"/>
      <c r="AG276" s="376"/>
      <c r="AH276" s="376"/>
      <c r="AI276" s="376"/>
    </row>
    <row r="277">
      <c r="D277" s="335"/>
      <c r="G277" s="378"/>
      <c r="M277" s="376"/>
      <c r="N277" s="376"/>
      <c r="O277" s="376"/>
      <c r="P277" s="376"/>
      <c r="Q277" s="376"/>
      <c r="R277" s="376"/>
      <c r="S277" s="376"/>
      <c r="T277" s="376"/>
      <c r="U277" s="376"/>
      <c r="V277" s="376"/>
      <c r="W277" s="376"/>
      <c r="X277" s="376"/>
      <c r="Y277" s="376"/>
      <c r="Z277" s="376"/>
      <c r="AA277" s="376"/>
      <c r="AB277" s="376"/>
      <c r="AC277" s="376"/>
      <c r="AD277" s="376"/>
      <c r="AE277" s="376"/>
      <c r="AF277" s="376"/>
      <c r="AG277" s="376"/>
      <c r="AH277" s="376"/>
      <c r="AI277" s="376"/>
    </row>
    <row r="278">
      <c r="D278" s="335"/>
      <c r="G278" s="378"/>
      <c r="M278" s="376"/>
      <c r="N278" s="376"/>
      <c r="O278" s="376"/>
      <c r="P278" s="376"/>
      <c r="Q278" s="376"/>
      <c r="R278" s="376"/>
      <c r="S278" s="376"/>
      <c r="T278" s="376"/>
      <c r="U278" s="376"/>
      <c r="V278" s="376"/>
      <c r="W278" s="376"/>
      <c r="X278" s="376"/>
      <c r="Y278" s="376"/>
      <c r="Z278" s="376"/>
      <c r="AA278" s="376"/>
      <c r="AB278" s="376"/>
      <c r="AC278" s="376"/>
      <c r="AD278" s="376"/>
      <c r="AE278" s="376"/>
      <c r="AF278" s="376"/>
      <c r="AG278" s="376"/>
      <c r="AH278" s="376"/>
      <c r="AI278" s="376"/>
    </row>
    <row r="279">
      <c r="D279" s="335"/>
      <c r="G279" s="378"/>
      <c r="M279" s="376"/>
      <c r="N279" s="376"/>
      <c r="O279" s="376"/>
      <c r="P279" s="376"/>
      <c r="Q279" s="376"/>
      <c r="R279" s="376"/>
      <c r="S279" s="376"/>
      <c r="T279" s="376"/>
      <c r="U279" s="376"/>
      <c r="V279" s="376"/>
      <c r="W279" s="376"/>
      <c r="X279" s="376"/>
      <c r="Y279" s="376"/>
      <c r="Z279" s="376"/>
      <c r="AA279" s="376"/>
      <c r="AB279" s="376"/>
      <c r="AC279" s="376"/>
      <c r="AD279" s="376"/>
      <c r="AE279" s="376"/>
      <c r="AF279" s="376"/>
      <c r="AG279" s="376"/>
      <c r="AH279" s="376"/>
      <c r="AI279" s="376"/>
    </row>
    <row r="280">
      <c r="D280" s="335"/>
      <c r="G280" s="378"/>
      <c r="M280" s="376"/>
      <c r="N280" s="376"/>
      <c r="O280" s="376"/>
      <c r="P280" s="376"/>
      <c r="Q280" s="376"/>
      <c r="R280" s="376"/>
      <c r="S280" s="376"/>
      <c r="T280" s="376"/>
      <c r="U280" s="376"/>
      <c r="V280" s="376"/>
      <c r="W280" s="376"/>
      <c r="X280" s="376"/>
      <c r="Y280" s="376"/>
      <c r="Z280" s="376"/>
      <c r="AA280" s="376"/>
      <c r="AB280" s="376"/>
      <c r="AC280" s="376"/>
      <c r="AD280" s="376"/>
      <c r="AE280" s="376"/>
      <c r="AF280" s="376"/>
      <c r="AG280" s="376"/>
      <c r="AH280" s="376"/>
      <c r="AI280" s="376"/>
    </row>
    <row r="281">
      <c r="D281" s="335"/>
      <c r="G281" s="378"/>
      <c r="M281" s="376"/>
      <c r="N281" s="376"/>
      <c r="O281" s="376"/>
      <c r="P281" s="376"/>
      <c r="Q281" s="376"/>
      <c r="R281" s="376"/>
      <c r="S281" s="376"/>
      <c r="T281" s="376"/>
      <c r="U281" s="376"/>
      <c r="V281" s="376"/>
      <c r="W281" s="376"/>
      <c r="X281" s="376"/>
      <c r="Y281" s="376"/>
      <c r="Z281" s="376"/>
      <c r="AA281" s="376"/>
      <c r="AB281" s="376"/>
      <c r="AC281" s="376"/>
      <c r="AD281" s="376"/>
      <c r="AE281" s="376"/>
      <c r="AF281" s="376"/>
      <c r="AG281" s="376"/>
      <c r="AH281" s="376"/>
      <c r="AI281" s="376"/>
    </row>
    <row r="282">
      <c r="D282" s="335"/>
      <c r="G282" s="378"/>
      <c r="M282" s="376"/>
      <c r="N282" s="376"/>
      <c r="O282" s="376"/>
      <c r="P282" s="376"/>
      <c r="Q282" s="376"/>
      <c r="R282" s="376"/>
      <c r="S282" s="376"/>
      <c r="T282" s="376"/>
      <c r="U282" s="376"/>
      <c r="V282" s="376"/>
      <c r="W282" s="376"/>
      <c r="X282" s="376"/>
      <c r="Y282" s="376"/>
      <c r="Z282" s="376"/>
      <c r="AA282" s="376"/>
      <c r="AB282" s="376"/>
      <c r="AC282" s="376"/>
      <c r="AD282" s="376"/>
      <c r="AE282" s="376"/>
      <c r="AF282" s="376"/>
      <c r="AG282" s="376"/>
      <c r="AH282" s="376"/>
      <c r="AI282" s="376"/>
    </row>
    <row r="283">
      <c r="D283" s="335"/>
      <c r="G283" s="378"/>
      <c r="M283" s="376"/>
      <c r="N283" s="376"/>
      <c r="O283" s="376"/>
      <c r="P283" s="376"/>
      <c r="Q283" s="376"/>
      <c r="R283" s="376"/>
      <c r="S283" s="376"/>
      <c r="T283" s="376"/>
      <c r="U283" s="376"/>
      <c r="V283" s="376"/>
      <c r="W283" s="376"/>
      <c r="X283" s="376"/>
      <c r="Y283" s="376"/>
      <c r="Z283" s="376"/>
      <c r="AA283" s="376"/>
      <c r="AB283" s="376"/>
      <c r="AC283" s="376"/>
      <c r="AD283" s="376"/>
      <c r="AE283" s="376"/>
      <c r="AF283" s="376"/>
      <c r="AG283" s="376"/>
      <c r="AH283" s="376"/>
      <c r="AI283" s="376"/>
    </row>
    <row r="284">
      <c r="D284" s="335"/>
      <c r="G284" s="378"/>
      <c r="M284" s="376"/>
      <c r="N284" s="376"/>
      <c r="O284" s="376"/>
      <c r="P284" s="376"/>
      <c r="Q284" s="376"/>
      <c r="R284" s="376"/>
      <c r="S284" s="376"/>
      <c r="T284" s="376"/>
      <c r="U284" s="376"/>
      <c r="V284" s="376"/>
      <c r="W284" s="376"/>
      <c r="X284" s="376"/>
      <c r="Y284" s="376"/>
      <c r="Z284" s="376"/>
      <c r="AA284" s="376"/>
      <c r="AB284" s="376"/>
      <c r="AC284" s="376"/>
      <c r="AD284" s="376"/>
      <c r="AE284" s="376"/>
      <c r="AF284" s="376"/>
      <c r="AG284" s="376"/>
      <c r="AH284" s="376"/>
      <c r="AI284" s="376"/>
    </row>
    <row r="285">
      <c r="D285" s="335"/>
      <c r="G285" s="378"/>
      <c r="M285" s="376"/>
      <c r="N285" s="376"/>
      <c r="O285" s="376"/>
      <c r="P285" s="376"/>
      <c r="Q285" s="376"/>
      <c r="R285" s="376"/>
      <c r="S285" s="376"/>
      <c r="T285" s="376"/>
      <c r="U285" s="376"/>
      <c r="V285" s="376"/>
      <c r="W285" s="376"/>
      <c r="X285" s="376"/>
      <c r="Y285" s="376"/>
      <c r="Z285" s="376"/>
      <c r="AA285" s="376"/>
      <c r="AB285" s="376"/>
      <c r="AC285" s="376"/>
      <c r="AD285" s="376"/>
      <c r="AE285" s="376"/>
      <c r="AF285" s="376"/>
      <c r="AG285" s="376"/>
      <c r="AH285" s="376"/>
      <c r="AI285" s="376"/>
    </row>
    <row r="286">
      <c r="D286" s="335"/>
      <c r="G286" s="378"/>
      <c r="M286" s="376"/>
      <c r="N286" s="376"/>
      <c r="O286" s="376"/>
      <c r="P286" s="376"/>
      <c r="Q286" s="376"/>
      <c r="R286" s="376"/>
      <c r="S286" s="376"/>
      <c r="T286" s="376"/>
      <c r="U286" s="376"/>
      <c r="V286" s="376"/>
      <c r="W286" s="376"/>
      <c r="X286" s="376"/>
      <c r="Y286" s="376"/>
      <c r="Z286" s="376"/>
      <c r="AA286" s="376"/>
      <c r="AB286" s="376"/>
      <c r="AC286" s="376"/>
      <c r="AD286" s="376"/>
      <c r="AE286" s="376"/>
      <c r="AF286" s="376"/>
      <c r="AG286" s="376"/>
      <c r="AH286" s="376"/>
      <c r="AI286" s="376"/>
    </row>
    <row r="287">
      <c r="D287" s="335"/>
      <c r="G287" s="378"/>
      <c r="M287" s="376"/>
      <c r="N287" s="376"/>
      <c r="O287" s="376"/>
      <c r="P287" s="376"/>
      <c r="Q287" s="376"/>
      <c r="R287" s="376"/>
      <c r="S287" s="376"/>
      <c r="T287" s="376"/>
      <c r="U287" s="376"/>
      <c r="V287" s="376"/>
      <c r="W287" s="376"/>
      <c r="X287" s="376"/>
      <c r="Y287" s="376"/>
      <c r="Z287" s="376"/>
      <c r="AA287" s="376"/>
      <c r="AB287" s="376"/>
      <c r="AC287" s="376"/>
      <c r="AD287" s="376"/>
      <c r="AE287" s="376"/>
      <c r="AF287" s="376"/>
      <c r="AG287" s="376"/>
      <c r="AH287" s="376"/>
      <c r="AI287" s="376"/>
    </row>
    <row r="288">
      <c r="D288" s="335"/>
      <c r="G288" s="378"/>
      <c r="M288" s="376"/>
      <c r="N288" s="376"/>
      <c r="O288" s="376"/>
      <c r="P288" s="376"/>
      <c r="Q288" s="376"/>
      <c r="R288" s="376"/>
      <c r="S288" s="376"/>
      <c r="T288" s="376"/>
      <c r="U288" s="376"/>
      <c r="V288" s="376"/>
      <c r="W288" s="376"/>
      <c r="X288" s="376"/>
      <c r="Y288" s="376"/>
      <c r="Z288" s="376"/>
      <c r="AA288" s="376"/>
      <c r="AB288" s="376"/>
      <c r="AC288" s="376"/>
      <c r="AD288" s="376"/>
      <c r="AE288" s="376"/>
      <c r="AF288" s="376"/>
      <c r="AG288" s="376"/>
      <c r="AH288" s="376"/>
      <c r="AI288" s="376"/>
    </row>
    <row r="289">
      <c r="D289" s="335"/>
      <c r="G289" s="378"/>
      <c r="M289" s="376"/>
      <c r="N289" s="376"/>
      <c r="O289" s="376"/>
      <c r="P289" s="376"/>
      <c r="Q289" s="376"/>
      <c r="R289" s="376"/>
      <c r="S289" s="376"/>
      <c r="T289" s="376"/>
      <c r="U289" s="376"/>
      <c r="V289" s="376"/>
      <c r="W289" s="376"/>
      <c r="X289" s="376"/>
      <c r="Y289" s="376"/>
      <c r="Z289" s="376"/>
      <c r="AA289" s="376"/>
      <c r="AB289" s="376"/>
      <c r="AC289" s="376"/>
      <c r="AD289" s="376"/>
      <c r="AE289" s="376"/>
      <c r="AF289" s="376"/>
      <c r="AG289" s="376"/>
      <c r="AH289" s="376"/>
      <c r="AI289" s="376"/>
    </row>
    <row r="290">
      <c r="D290" s="335"/>
      <c r="G290" s="378"/>
      <c r="M290" s="376"/>
      <c r="N290" s="376"/>
      <c r="O290" s="376"/>
      <c r="P290" s="376"/>
      <c r="Q290" s="376"/>
      <c r="R290" s="376"/>
      <c r="S290" s="376"/>
      <c r="T290" s="376"/>
      <c r="U290" s="376"/>
      <c r="V290" s="376"/>
      <c r="W290" s="376"/>
      <c r="X290" s="376"/>
      <c r="Y290" s="376"/>
      <c r="Z290" s="376"/>
      <c r="AA290" s="376"/>
      <c r="AB290" s="376"/>
      <c r="AC290" s="376"/>
      <c r="AD290" s="376"/>
      <c r="AE290" s="376"/>
      <c r="AF290" s="376"/>
      <c r="AG290" s="376"/>
      <c r="AH290" s="376"/>
      <c r="AI290" s="376"/>
    </row>
    <row r="291">
      <c r="D291" s="335"/>
      <c r="G291" s="378"/>
      <c r="M291" s="376"/>
      <c r="N291" s="376"/>
      <c r="O291" s="376"/>
      <c r="P291" s="376"/>
      <c r="Q291" s="376"/>
      <c r="R291" s="376"/>
      <c r="S291" s="376"/>
      <c r="T291" s="376"/>
      <c r="U291" s="376"/>
      <c r="V291" s="376"/>
      <c r="W291" s="376"/>
      <c r="X291" s="376"/>
      <c r="Y291" s="376"/>
      <c r="Z291" s="376"/>
      <c r="AA291" s="376"/>
      <c r="AB291" s="376"/>
      <c r="AC291" s="376"/>
      <c r="AD291" s="376"/>
      <c r="AE291" s="376"/>
      <c r="AF291" s="376"/>
      <c r="AG291" s="376"/>
      <c r="AH291" s="376"/>
      <c r="AI291" s="376"/>
    </row>
    <row r="292">
      <c r="D292" s="335"/>
      <c r="G292" s="378"/>
      <c r="M292" s="376"/>
      <c r="N292" s="376"/>
      <c r="O292" s="376"/>
      <c r="P292" s="376"/>
      <c r="Q292" s="376"/>
      <c r="R292" s="376"/>
      <c r="S292" s="376"/>
      <c r="T292" s="376"/>
      <c r="U292" s="376"/>
      <c r="V292" s="376"/>
      <c r="W292" s="376"/>
      <c r="X292" s="376"/>
      <c r="Y292" s="376"/>
      <c r="Z292" s="376"/>
      <c r="AA292" s="376"/>
      <c r="AB292" s="376"/>
      <c r="AC292" s="376"/>
      <c r="AD292" s="376"/>
      <c r="AE292" s="376"/>
      <c r="AF292" s="376"/>
      <c r="AG292" s="376"/>
      <c r="AH292" s="376"/>
      <c r="AI292" s="376"/>
    </row>
    <row r="293">
      <c r="D293" s="335"/>
      <c r="G293" s="378"/>
      <c r="M293" s="376"/>
      <c r="N293" s="376"/>
      <c r="O293" s="376"/>
      <c r="P293" s="376"/>
      <c r="Q293" s="376"/>
      <c r="R293" s="376"/>
      <c r="S293" s="376"/>
      <c r="T293" s="376"/>
      <c r="U293" s="376"/>
      <c r="V293" s="376"/>
      <c r="W293" s="376"/>
      <c r="X293" s="376"/>
      <c r="Y293" s="376"/>
      <c r="Z293" s="376"/>
      <c r="AA293" s="376"/>
      <c r="AB293" s="376"/>
      <c r="AC293" s="376"/>
      <c r="AD293" s="376"/>
      <c r="AE293" s="376"/>
      <c r="AF293" s="376"/>
      <c r="AG293" s="376"/>
      <c r="AH293" s="376"/>
      <c r="AI293" s="376"/>
    </row>
    <row r="294">
      <c r="D294" s="335"/>
      <c r="G294" s="378"/>
      <c r="M294" s="376"/>
      <c r="N294" s="376"/>
      <c r="O294" s="376"/>
      <c r="P294" s="376"/>
      <c r="Q294" s="376"/>
      <c r="R294" s="376"/>
      <c r="S294" s="376"/>
      <c r="T294" s="376"/>
      <c r="U294" s="376"/>
      <c r="V294" s="376"/>
      <c r="W294" s="376"/>
      <c r="X294" s="376"/>
      <c r="Y294" s="376"/>
      <c r="Z294" s="376"/>
      <c r="AA294" s="376"/>
      <c r="AB294" s="376"/>
      <c r="AC294" s="376"/>
      <c r="AD294" s="376"/>
      <c r="AE294" s="376"/>
      <c r="AF294" s="376"/>
      <c r="AG294" s="376"/>
      <c r="AH294" s="376"/>
      <c r="AI294" s="376"/>
    </row>
    <row r="295">
      <c r="D295" s="335"/>
      <c r="G295" s="378"/>
      <c r="M295" s="376"/>
      <c r="N295" s="376"/>
      <c r="O295" s="376"/>
      <c r="P295" s="376"/>
      <c r="Q295" s="376"/>
      <c r="R295" s="376"/>
      <c r="S295" s="376"/>
      <c r="T295" s="376"/>
      <c r="U295" s="376"/>
      <c r="V295" s="376"/>
      <c r="W295" s="376"/>
      <c r="X295" s="376"/>
      <c r="Y295" s="376"/>
      <c r="Z295" s="376"/>
      <c r="AA295" s="376"/>
      <c r="AB295" s="376"/>
      <c r="AC295" s="376"/>
      <c r="AD295" s="376"/>
      <c r="AE295" s="376"/>
      <c r="AF295" s="376"/>
      <c r="AG295" s="376"/>
      <c r="AH295" s="376"/>
      <c r="AI295" s="376"/>
    </row>
    <row r="296">
      <c r="D296" s="335"/>
      <c r="G296" s="378"/>
      <c r="M296" s="376"/>
      <c r="N296" s="376"/>
      <c r="O296" s="376"/>
      <c r="P296" s="376"/>
      <c r="Q296" s="376"/>
      <c r="R296" s="376"/>
      <c r="S296" s="376"/>
      <c r="T296" s="376"/>
      <c r="U296" s="376"/>
      <c r="V296" s="376"/>
      <c r="W296" s="376"/>
      <c r="X296" s="376"/>
      <c r="Y296" s="376"/>
      <c r="Z296" s="376"/>
      <c r="AA296" s="376"/>
      <c r="AB296" s="376"/>
      <c r="AC296" s="376"/>
      <c r="AD296" s="376"/>
      <c r="AE296" s="376"/>
      <c r="AF296" s="376"/>
      <c r="AG296" s="376"/>
      <c r="AH296" s="376"/>
      <c r="AI296" s="376"/>
    </row>
    <row r="297">
      <c r="D297" s="335"/>
      <c r="G297" s="378"/>
      <c r="M297" s="376"/>
      <c r="N297" s="376"/>
      <c r="O297" s="376"/>
      <c r="P297" s="376"/>
      <c r="Q297" s="376"/>
      <c r="R297" s="376"/>
      <c r="S297" s="376"/>
      <c r="T297" s="376"/>
      <c r="U297" s="376"/>
      <c r="V297" s="376"/>
      <c r="W297" s="376"/>
      <c r="X297" s="376"/>
      <c r="Y297" s="376"/>
      <c r="Z297" s="376"/>
      <c r="AA297" s="376"/>
      <c r="AB297" s="376"/>
      <c r="AC297" s="376"/>
      <c r="AD297" s="376"/>
      <c r="AE297" s="376"/>
      <c r="AF297" s="376"/>
      <c r="AG297" s="376"/>
      <c r="AH297" s="376"/>
      <c r="AI297" s="376"/>
    </row>
    <row r="298">
      <c r="D298" s="335"/>
      <c r="G298" s="378"/>
      <c r="M298" s="376"/>
      <c r="N298" s="376"/>
      <c r="O298" s="376"/>
      <c r="P298" s="376"/>
      <c r="Q298" s="376"/>
      <c r="R298" s="376"/>
      <c r="S298" s="376"/>
      <c r="T298" s="376"/>
      <c r="U298" s="376"/>
      <c r="V298" s="376"/>
      <c r="W298" s="376"/>
      <c r="X298" s="376"/>
      <c r="Y298" s="376"/>
      <c r="Z298" s="376"/>
      <c r="AA298" s="376"/>
      <c r="AB298" s="376"/>
      <c r="AC298" s="376"/>
      <c r="AD298" s="376"/>
      <c r="AE298" s="376"/>
      <c r="AF298" s="376"/>
      <c r="AG298" s="376"/>
      <c r="AH298" s="376"/>
      <c r="AI298" s="376"/>
    </row>
    <row r="299">
      <c r="D299" s="335"/>
      <c r="G299" s="378"/>
      <c r="M299" s="376"/>
      <c r="N299" s="376"/>
      <c r="O299" s="376"/>
      <c r="P299" s="376"/>
      <c r="Q299" s="376"/>
      <c r="R299" s="376"/>
      <c r="S299" s="376"/>
      <c r="T299" s="376"/>
      <c r="U299" s="376"/>
      <c r="V299" s="376"/>
      <c r="W299" s="376"/>
      <c r="X299" s="376"/>
      <c r="Y299" s="376"/>
      <c r="Z299" s="376"/>
      <c r="AA299" s="376"/>
      <c r="AB299" s="376"/>
      <c r="AC299" s="376"/>
      <c r="AD299" s="376"/>
      <c r="AE299" s="376"/>
      <c r="AF299" s="376"/>
      <c r="AG299" s="376"/>
      <c r="AH299" s="376"/>
      <c r="AI299" s="376"/>
    </row>
    <row r="300">
      <c r="D300" s="335"/>
      <c r="G300" s="378"/>
      <c r="M300" s="376"/>
      <c r="N300" s="376"/>
      <c r="O300" s="376"/>
      <c r="P300" s="376"/>
      <c r="Q300" s="376"/>
      <c r="R300" s="376"/>
      <c r="S300" s="376"/>
      <c r="T300" s="376"/>
      <c r="U300" s="376"/>
      <c r="V300" s="376"/>
      <c r="W300" s="376"/>
      <c r="X300" s="376"/>
      <c r="Y300" s="376"/>
      <c r="Z300" s="376"/>
      <c r="AA300" s="376"/>
      <c r="AB300" s="376"/>
      <c r="AC300" s="376"/>
      <c r="AD300" s="376"/>
      <c r="AE300" s="376"/>
      <c r="AF300" s="376"/>
      <c r="AG300" s="376"/>
      <c r="AH300" s="376"/>
      <c r="AI300" s="376"/>
    </row>
    <row r="301">
      <c r="D301" s="335"/>
      <c r="G301" s="378"/>
      <c r="M301" s="376"/>
      <c r="N301" s="376"/>
      <c r="O301" s="376"/>
      <c r="P301" s="376"/>
      <c r="Q301" s="376"/>
      <c r="R301" s="376"/>
      <c r="S301" s="376"/>
      <c r="T301" s="376"/>
      <c r="U301" s="376"/>
      <c r="V301" s="376"/>
      <c r="W301" s="376"/>
      <c r="X301" s="376"/>
      <c r="Y301" s="376"/>
      <c r="Z301" s="376"/>
      <c r="AA301" s="376"/>
      <c r="AB301" s="376"/>
      <c r="AC301" s="376"/>
      <c r="AD301" s="376"/>
      <c r="AE301" s="376"/>
      <c r="AF301" s="376"/>
      <c r="AG301" s="376"/>
      <c r="AH301" s="376"/>
      <c r="AI301" s="376"/>
    </row>
    <row r="302">
      <c r="D302" s="335"/>
      <c r="G302" s="378"/>
      <c r="M302" s="376"/>
      <c r="N302" s="376"/>
      <c r="O302" s="376"/>
      <c r="P302" s="376"/>
      <c r="Q302" s="376"/>
      <c r="R302" s="376"/>
      <c r="S302" s="376"/>
      <c r="T302" s="376"/>
      <c r="U302" s="376"/>
      <c r="V302" s="376"/>
      <c r="W302" s="376"/>
      <c r="X302" s="376"/>
      <c r="Y302" s="376"/>
      <c r="Z302" s="376"/>
      <c r="AA302" s="376"/>
      <c r="AB302" s="376"/>
      <c r="AC302" s="376"/>
      <c r="AD302" s="376"/>
      <c r="AE302" s="376"/>
      <c r="AF302" s="376"/>
      <c r="AG302" s="376"/>
      <c r="AH302" s="376"/>
      <c r="AI302" s="376"/>
    </row>
    <row r="303">
      <c r="D303" s="335"/>
      <c r="G303" s="378"/>
      <c r="M303" s="376"/>
      <c r="N303" s="376"/>
      <c r="O303" s="376"/>
      <c r="P303" s="376"/>
      <c r="Q303" s="376"/>
      <c r="R303" s="376"/>
      <c r="S303" s="376"/>
      <c r="T303" s="376"/>
      <c r="U303" s="376"/>
      <c r="V303" s="376"/>
      <c r="W303" s="376"/>
      <c r="X303" s="376"/>
      <c r="Y303" s="376"/>
      <c r="Z303" s="376"/>
      <c r="AA303" s="376"/>
      <c r="AB303" s="376"/>
      <c r="AC303" s="376"/>
      <c r="AD303" s="376"/>
      <c r="AE303" s="376"/>
      <c r="AF303" s="376"/>
      <c r="AG303" s="376"/>
      <c r="AH303" s="376"/>
      <c r="AI303" s="376"/>
    </row>
    <row r="304">
      <c r="D304" s="335"/>
      <c r="G304" s="378"/>
      <c r="M304" s="376"/>
      <c r="N304" s="376"/>
      <c r="O304" s="376"/>
      <c r="P304" s="376"/>
      <c r="Q304" s="376"/>
      <c r="R304" s="376"/>
      <c r="S304" s="376"/>
      <c r="T304" s="376"/>
      <c r="U304" s="376"/>
      <c r="V304" s="376"/>
      <c r="W304" s="376"/>
      <c r="X304" s="376"/>
      <c r="Y304" s="376"/>
      <c r="Z304" s="376"/>
      <c r="AA304" s="376"/>
      <c r="AB304" s="376"/>
      <c r="AC304" s="376"/>
      <c r="AD304" s="376"/>
      <c r="AE304" s="376"/>
      <c r="AF304" s="376"/>
      <c r="AG304" s="376"/>
      <c r="AH304" s="376"/>
      <c r="AI304" s="376"/>
    </row>
    <row r="305">
      <c r="D305" s="335"/>
      <c r="G305" s="378"/>
      <c r="M305" s="376"/>
      <c r="N305" s="376"/>
      <c r="O305" s="376"/>
      <c r="P305" s="376"/>
      <c r="Q305" s="376"/>
      <c r="R305" s="376"/>
      <c r="S305" s="376"/>
      <c r="T305" s="376"/>
      <c r="U305" s="376"/>
      <c r="V305" s="376"/>
      <c r="W305" s="376"/>
      <c r="X305" s="376"/>
      <c r="Y305" s="376"/>
      <c r="Z305" s="376"/>
      <c r="AA305" s="376"/>
      <c r="AB305" s="376"/>
      <c r="AC305" s="376"/>
      <c r="AD305" s="376"/>
      <c r="AE305" s="376"/>
      <c r="AF305" s="376"/>
      <c r="AG305" s="376"/>
      <c r="AH305" s="376"/>
      <c r="AI305" s="376"/>
    </row>
    <row r="306">
      <c r="D306" s="335"/>
      <c r="G306" s="378"/>
      <c r="M306" s="376"/>
      <c r="N306" s="376"/>
      <c r="O306" s="376"/>
      <c r="P306" s="376"/>
      <c r="Q306" s="376"/>
      <c r="R306" s="376"/>
      <c r="S306" s="376"/>
      <c r="T306" s="376"/>
      <c r="U306" s="376"/>
      <c r="V306" s="376"/>
      <c r="W306" s="376"/>
      <c r="X306" s="376"/>
      <c r="Y306" s="376"/>
      <c r="Z306" s="376"/>
      <c r="AA306" s="376"/>
      <c r="AB306" s="376"/>
      <c r="AC306" s="376"/>
      <c r="AD306" s="376"/>
      <c r="AE306" s="376"/>
      <c r="AF306" s="376"/>
      <c r="AG306" s="376"/>
      <c r="AH306" s="376"/>
      <c r="AI306" s="376"/>
    </row>
    <row r="307">
      <c r="D307" s="335"/>
      <c r="G307" s="378"/>
      <c r="M307" s="376"/>
      <c r="N307" s="376"/>
      <c r="O307" s="376"/>
      <c r="P307" s="376"/>
      <c r="Q307" s="376"/>
      <c r="R307" s="376"/>
      <c r="S307" s="376"/>
      <c r="T307" s="376"/>
      <c r="U307" s="376"/>
      <c r="V307" s="376"/>
      <c r="W307" s="376"/>
      <c r="X307" s="376"/>
      <c r="Y307" s="376"/>
      <c r="Z307" s="376"/>
      <c r="AA307" s="376"/>
      <c r="AB307" s="376"/>
      <c r="AC307" s="376"/>
      <c r="AD307" s="376"/>
      <c r="AE307" s="376"/>
      <c r="AF307" s="376"/>
      <c r="AG307" s="376"/>
      <c r="AH307" s="376"/>
      <c r="AI307" s="376"/>
    </row>
    <row r="308">
      <c r="D308" s="335"/>
      <c r="G308" s="378"/>
      <c r="M308" s="376"/>
      <c r="N308" s="376"/>
      <c r="O308" s="376"/>
      <c r="P308" s="376"/>
      <c r="Q308" s="376"/>
      <c r="R308" s="376"/>
      <c r="S308" s="376"/>
      <c r="T308" s="376"/>
      <c r="U308" s="376"/>
      <c r="V308" s="376"/>
      <c r="W308" s="376"/>
      <c r="X308" s="376"/>
      <c r="Y308" s="376"/>
      <c r="Z308" s="376"/>
      <c r="AA308" s="376"/>
      <c r="AB308" s="376"/>
      <c r="AC308" s="376"/>
      <c r="AD308" s="376"/>
      <c r="AE308" s="376"/>
      <c r="AF308" s="376"/>
      <c r="AG308" s="376"/>
      <c r="AH308" s="376"/>
      <c r="AI308" s="376"/>
    </row>
    <row r="309">
      <c r="D309" s="335"/>
      <c r="G309" s="378"/>
      <c r="M309" s="376"/>
      <c r="N309" s="376"/>
      <c r="O309" s="376"/>
      <c r="P309" s="376"/>
      <c r="Q309" s="376"/>
      <c r="R309" s="376"/>
      <c r="S309" s="376"/>
      <c r="T309" s="376"/>
      <c r="U309" s="376"/>
      <c r="V309" s="376"/>
      <c r="W309" s="376"/>
      <c r="X309" s="376"/>
      <c r="Y309" s="376"/>
      <c r="Z309" s="376"/>
      <c r="AA309" s="376"/>
      <c r="AB309" s="376"/>
      <c r="AC309" s="376"/>
      <c r="AD309" s="376"/>
      <c r="AE309" s="376"/>
      <c r="AF309" s="376"/>
      <c r="AG309" s="376"/>
      <c r="AH309" s="376"/>
      <c r="AI309" s="376"/>
    </row>
    <row r="310">
      <c r="D310" s="335"/>
      <c r="G310" s="378"/>
      <c r="M310" s="376"/>
      <c r="N310" s="376"/>
      <c r="O310" s="376"/>
      <c r="P310" s="376"/>
      <c r="Q310" s="376"/>
      <c r="R310" s="376"/>
      <c r="S310" s="376"/>
      <c r="T310" s="376"/>
      <c r="U310" s="376"/>
      <c r="V310" s="376"/>
      <c r="W310" s="376"/>
      <c r="X310" s="376"/>
      <c r="Y310" s="376"/>
      <c r="Z310" s="376"/>
      <c r="AA310" s="376"/>
      <c r="AB310" s="376"/>
      <c r="AC310" s="376"/>
      <c r="AD310" s="376"/>
      <c r="AE310" s="376"/>
      <c r="AF310" s="376"/>
      <c r="AG310" s="376"/>
      <c r="AH310" s="376"/>
      <c r="AI310" s="376"/>
    </row>
    <row r="311">
      <c r="D311" s="335"/>
      <c r="G311" s="378"/>
      <c r="M311" s="376"/>
      <c r="N311" s="376"/>
      <c r="O311" s="376"/>
      <c r="P311" s="376"/>
      <c r="Q311" s="376"/>
      <c r="R311" s="376"/>
      <c r="S311" s="376"/>
      <c r="T311" s="376"/>
      <c r="U311" s="376"/>
      <c r="V311" s="376"/>
      <c r="W311" s="376"/>
      <c r="X311" s="376"/>
      <c r="Y311" s="376"/>
      <c r="Z311" s="376"/>
      <c r="AA311" s="376"/>
      <c r="AB311" s="376"/>
      <c r="AC311" s="376"/>
      <c r="AD311" s="376"/>
      <c r="AE311" s="376"/>
      <c r="AF311" s="376"/>
      <c r="AG311" s="376"/>
      <c r="AH311" s="376"/>
      <c r="AI311" s="376"/>
    </row>
    <row r="312">
      <c r="D312" s="335"/>
      <c r="G312" s="378"/>
      <c r="M312" s="376"/>
      <c r="N312" s="376"/>
      <c r="O312" s="376"/>
      <c r="P312" s="376"/>
      <c r="Q312" s="376"/>
      <c r="R312" s="376"/>
      <c r="S312" s="376"/>
      <c r="T312" s="376"/>
      <c r="U312" s="376"/>
      <c r="V312" s="376"/>
      <c r="W312" s="376"/>
      <c r="X312" s="376"/>
      <c r="Y312" s="376"/>
      <c r="Z312" s="376"/>
      <c r="AA312" s="376"/>
      <c r="AB312" s="376"/>
      <c r="AC312" s="376"/>
      <c r="AD312" s="376"/>
      <c r="AE312" s="376"/>
      <c r="AF312" s="376"/>
      <c r="AG312" s="376"/>
      <c r="AH312" s="376"/>
      <c r="AI312" s="376"/>
    </row>
    <row r="313">
      <c r="D313" s="335"/>
      <c r="G313" s="378"/>
      <c r="M313" s="376"/>
      <c r="N313" s="376"/>
      <c r="O313" s="376"/>
      <c r="P313" s="376"/>
      <c r="Q313" s="376"/>
      <c r="R313" s="376"/>
      <c r="S313" s="376"/>
      <c r="T313" s="376"/>
      <c r="U313" s="376"/>
      <c r="V313" s="376"/>
      <c r="W313" s="376"/>
      <c r="X313" s="376"/>
      <c r="Y313" s="376"/>
      <c r="Z313" s="376"/>
      <c r="AA313" s="376"/>
      <c r="AB313" s="376"/>
      <c r="AC313" s="376"/>
      <c r="AD313" s="376"/>
      <c r="AE313" s="376"/>
      <c r="AF313" s="376"/>
      <c r="AG313" s="376"/>
      <c r="AH313" s="376"/>
      <c r="AI313" s="376"/>
    </row>
    <row r="314">
      <c r="D314" s="335"/>
      <c r="G314" s="378"/>
      <c r="M314" s="376"/>
      <c r="N314" s="376"/>
      <c r="O314" s="376"/>
      <c r="P314" s="376"/>
      <c r="Q314" s="376"/>
      <c r="R314" s="376"/>
      <c r="S314" s="376"/>
      <c r="T314" s="376"/>
      <c r="U314" s="376"/>
      <c r="V314" s="376"/>
      <c r="W314" s="376"/>
      <c r="X314" s="376"/>
      <c r="Y314" s="376"/>
      <c r="Z314" s="376"/>
      <c r="AA314" s="376"/>
      <c r="AB314" s="376"/>
      <c r="AC314" s="376"/>
      <c r="AD314" s="376"/>
      <c r="AE314" s="376"/>
      <c r="AF314" s="376"/>
      <c r="AG314" s="376"/>
      <c r="AH314" s="376"/>
      <c r="AI314" s="376"/>
    </row>
    <row r="315">
      <c r="D315" s="335"/>
      <c r="G315" s="378"/>
      <c r="M315" s="376"/>
      <c r="N315" s="376"/>
      <c r="O315" s="376"/>
      <c r="P315" s="376"/>
      <c r="Q315" s="376"/>
      <c r="R315" s="376"/>
      <c r="S315" s="376"/>
      <c r="T315" s="376"/>
      <c r="U315" s="376"/>
      <c r="V315" s="376"/>
      <c r="W315" s="376"/>
      <c r="X315" s="376"/>
      <c r="Y315" s="376"/>
      <c r="Z315" s="376"/>
      <c r="AA315" s="376"/>
      <c r="AB315" s="376"/>
      <c r="AC315" s="376"/>
      <c r="AD315" s="376"/>
      <c r="AE315" s="376"/>
      <c r="AF315" s="376"/>
      <c r="AG315" s="376"/>
      <c r="AH315" s="376"/>
      <c r="AI315" s="376"/>
    </row>
    <row r="316">
      <c r="D316" s="335"/>
      <c r="G316" s="378"/>
      <c r="M316" s="376"/>
      <c r="N316" s="376"/>
      <c r="O316" s="376"/>
      <c r="P316" s="376"/>
      <c r="Q316" s="376"/>
      <c r="R316" s="376"/>
      <c r="S316" s="376"/>
      <c r="T316" s="376"/>
      <c r="U316" s="376"/>
      <c r="V316" s="376"/>
      <c r="W316" s="376"/>
      <c r="X316" s="376"/>
      <c r="Y316" s="376"/>
      <c r="Z316" s="376"/>
      <c r="AA316" s="376"/>
      <c r="AB316" s="376"/>
      <c r="AC316" s="376"/>
      <c r="AD316" s="376"/>
      <c r="AE316" s="376"/>
      <c r="AF316" s="376"/>
      <c r="AG316" s="376"/>
      <c r="AH316" s="376"/>
      <c r="AI316" s="376"/>
    </row>
    <row r="317">
      <c r="D317" s="335"/>
      <c r="G317" s="378"/>
      <c r="M317" s="376"/>
      <c r="N317" s="376"/>
      <c r="O317" s="376"/>
      <c r="P317" s="376"/>
      <c r="Q317" s="376"/>
      <c r="R317" s="376"/>
      <c r="S317" s="376"/>
      <c r="T317" s="376"/>
      <c r="U317" s="376"/>
      <c r="V317" s="376"/>
      <c r="W317" s="376"/>
      <c r="X317" s="376"/>
      <c r="Y317" s="376"/>
      <c r="Z317" s="376"/>
      <c r="AA317" s="376"/>
      <c r="AB317" s="376"/>
      <c r="AC317" s="376"/>
      <c r="AD317" s="376"/>
      <c r="AE317" s="376"/>
      <c r="AF317" s="376"/>
      <c r="AG317" s="376"/>
      <c r="AH317" s="376"/>
      <c r="AI317" s="376"/>
    </row>
    <row r="318">
      <c r="D318" s="335"/>
      <c r="G318" s="378"/>
      <c r="M318" s="376"/>
      <c r="N318" s="376"/>
      <c r="O318" s="376"/>
      <c r="P318" s="376"/>
      <c r="Q318" s="376"/>
      <c r="R318" s="376"/>
      <c r="S318" s="376"/>
      <c r="T318" s="376"/>
      <c r="U318" s="376"/>
      <c r="V318" s="376"/>
      <c r="W318" s="376"/>
      <c r="X318" s="376"/>
      <c r="Y318" s="376"/>
      <c r="Z318" s="376"/>
      <c r="AA318" s="376"/>
      <c r="AB318" s="376"/>
      <c r="AC318" s="376"/>
      <c r="AD318" s="376"/>
      <c r="AE318" s="376"/>
      <c r="AF318" s="376"/>
      <c r="AG318" s="376"/>
      <c r="AH318" s="376"/>
      <c r="AI318" s="376"/>
    </row>
    <row r="319">
      <c r="D319" s="335"/>
      <c r="G319" s="378"/>
      <c r="M319" s="376"/>
      <c r="N319" s="376"/>
      <c r="O319" s="376"/>
      <c r="P319" s="376"/>
      <c r="Q319" s="376"/>
      <c r="R319" s="376"/>
      <c r="S319" s="376"/>
      <c r="T319" s="376"/>
      <c r="U319" s="376"/>
      <c r="V319" s="376"/>
      <c r="W319" s="376"/>
      <c r="X319" s="376"/>
      <c r="Y319" s="376"/>
      <c r="Z319" s="376"/>
      <c r="AA319" s="376"/>
      <c r="AB319" s="376"/>
      <c r="AC319" s="376"/>
      <c r="AD319" s="376"/>
      <c r="AE319" s="376"/>
      <c r="AF319" s="376"/>
      <c r="AG319" s="376"/>
      <c r="AH319" s="376"/>
      <c r="AI319" s="376"/>
    </row>
    <row r="320">
      <c r="D320" s="335"/>
      <c r="G320" s="378"/>
      <c r="M320" s="376"/>
      <c r="N320" s="376"/>
      <c r="O320" s="376"/>
      <c r="P320" s="376"/>
      <c r="Q320" s="376"/>
      <c r="R320" s="376"/>
      <c r="S320" s="376"/>
      <c r="T320" s="376"/>
      <c r="U320" s="376"/>
      <c r="V320" s="376"/>
      <c r="W320" s="376"/>
      <c r="X320" s="376"/>
      <c r="Y320" s="376"/>
      <c r="Z320" s="376"/>
      <c r="AA320" s="376"/>
      <c r="AB320" s="376"/>
      <c r="AC320" s="376"/>
      <c r="AD320" s="376"/>
      <c r="AE320" s="376"/>
      <c r="AF320" s="376"/>
      <c r="AG320" s="376"/>
      <c r="AH320" s="376"/>
      <c r="AI320" s="376"/>
    </row>
    <row r="321">
      <c r="D321" s="335"/>
      <c r="G321" s="378"/>
      <c r="M321" s="376"/>
      <c r="N321" s="376"/>
      <c r="O321" s="376"/>
      <c r="P321" s="376"/>
      <c r="Q321" s="376"/>
      <c r="R321" s="376"/>
      <c r="S321" s="376"/>
      <c r="T321" s="376"/>
      <c r="U321" s="376"/>
      <c r="V321" s="376"/>
      <c r="W321" s="376"/>
      <c r="X321" s="376"/>
      <c r="Y321" s="376"/>
      <c r="Z321" s="376"/>
      <c r="AA321" s="376"/>
      <c r="AB321" s="376"/>
      <c r="AC321" s="376"/>
      <c r="AD321" s="376"/>
      <c r="AE321" s="376"/>
      <c r="AF321" s="376"/>
      <c r="AG321" s="376"/>
      <c r="AH321" s="376"/>
      <c r="AI321" s="376"/>
    </row>
    <row r="322">
      <c r="D322" s="335"/>
      <c r="G322" s="378"/>
      <c r="M322" s="376"/>
      <c r="N322" s="376"/>
      <c r="O322" s="376"/>
      <c r="P322" s="376"/>
      <c r="Q322" s="376"/>
      <c r="R322" s="376"/>
      <c r="S322" s="376"/>
      <c r="T322" s="376"/>
      <c r="U322" s="376"/>
      <c r="V322" s="376"/>
      <c r="W322" s="376"/>
      <c r="X322" s="376"/>
      <c r="Y322" s="376"/>
      <c r="Z322" s="376"/>
      <c r="AA322" s="376"/>
      <c r="AB322" s="376"/>
      <c r="AC322" s="376"/>
      <c r="AD322" s="376"/>
      <c r="AE322" s="376"/>
      <c r="AF322" s="376"/>
      <c r="AG322" s="376"/>
      <c r="AH322" s="376"/>
      <c r="AI322" s="376"/>
    </row>
    <row r="323">
      <c r="D323" s="335"/>
      <c r="G323" s="378"/>
      <c r="M323" s="376"/>
      <c r="N323" s="376"/>
      <c r="O323" s="376"/>
      <c r="P323" s="376"/>
      <c r="Q323" s="376"/>
      <c r="R323" s="376"/>
      <c r="S323" s="376"/>
      <c r="T323" s="376"/>
      <c r="U323" s="376"/>
      <c r="V323" s="376"/>
      <c r="W323" s="376"/>
      <c r="X323" s="376"/>
      <c r="Y323" s="376"/>
      <c r="Z323" s="376"/>
      <c r="AA323" s="376"/>
      <c r="AB323" s="376"/>
      <c r="AC323" s="376"/>
      <c r="AD323" s="376"/>
      <c r="AE323" s="376"/>
      <c r="AF323" s="376"/>
      <c r="AG323" s="376"/>
      <c r="AH323" s="376"/>
      <c r="AI323" s="376"/>
    </row>
    <row r="324">
      <c r="D324" s="335"/>
      <c r="G324" s="378"/>
      <c r="M324" s="376"/>
      <c r="N324" s="376"/>
      <c r="O324" s="376"/>
      <c r="P324" s="376"/>
      <c r="Q324" s="376"/>
      <c r="R324" s="376"/>
      <c r="S324" s="376"/>
      <c r="T324" s="376"/>
      <c r="U324" s="376"/>
      <c r="V324" s="376"/>
      <c r="W324" s="376"/>
      <c r="X324" s="376"/>
      <c r="Y324" s="376"/>
      <c r="Z324" s="376"/>
      <c r="AA324" s="376"/>
      <c r="AB324" s="376"/>
      <c r="AC324" s="376"/>
      <c r="AD324" s="376"/>
      <c r="AE324" s="376"/>
      <c r="AF324" s="376"/>
      <c r="AG324" s="376"/>
      <c r="AH324" s="376"/>
      <c r="AI324" s="376"/>
    </row>
    <row r="325">
      <c r="D325" s="335"/>
      <c r="G325" s="378"/>
      <c r="M325" s="376"/>
      <c r="N325" s="376"/>
      <c r="O325" s="376"/>
      <c r="P325" s="376"/>
      <c r="Q325" s="376"/>
      <c r="R325" s="376"/>
      <c r="S325" s="376"/>
      <c r="T325" s="376"/>
      <c r="U325" s="376"/>
      <c r="V325" s="376"/>
      <c r="W325" s="376"/>
      <c r="X325" s="376"/>
      <c r="Y325" s="376"/>
      <c r="Z325" s="376"/>
      <c r="AA325" s="376"/>
      <c r="AB325" s="376"/>
      <c r="AC325" s="376"/>
      <c r="AD325" s="376"/>
      <c r="AE325" s="376"/>
      <c r="AF325" s="376"/>
      <c r="AG325" s="376"/>
      <c r="AH325" s="376"/>
      <c r="AI325" s="376"/>
    </row>
    <row r="326">
      <c r="D326" s="335"/>
      <c r="G326" s="378"/>
      <c r="M326" s="376"/>
      <c r="N326" s="376"/>
      <c r="O326" s="376"/>
      <c r="P326" s="376"/>
      <c r="Q326" s="376"/>
      <c r="R326" s="376"/>
      <c r="S326" s="376"/>
      <c r="T326" s="376"/>
      <c r="U326" s="376"/>
      <c r="V326" s="376"/>
      <c r="W326" s="376"/>
      <c r="X326" s="376"/>
      <c r="Y326" s="376"/>
      <c r="Z326" s="376"/>
      <c r="AA326" s="376"/>
      <c r="AB326" s="376"/>
      <c r="AC326" s="376"/>
      <c r="AD326" s="376"/>
      <c r="AE326" s="376"/>
      <c r="AF326" s="376"/>
      <c r="AG326" s="376"/>
      <c r="AH326" s="376"/>
      <c r="AI326" s="376"/>
    </row>
    <row r="327">
      <c r="D327" s="335"/>
      <c r="G327" s="378"/>
      <c r="M327" s="376"/>
      <c r="N327" s="376"/>
      <c r="O327" s="376"/>
      <c r="P327" s="376"/>
      <c r="Q327" s="376"/>
      <c r="R327" s="376"/>
      <c r="S327" s="376"/>
      <c r="T327" s="376"/>
      <c r="U327" s="376"/>
      <c r="V327" s="376"/>
      <c r="W327" s="376"/>
      <c r="X327" s="376"/>
      <c r="Y327" s="376"/>
      <c r="Z327" s="376"/>
      <c r="AA327" s="376"/>
      <c r="AB327" s="376"/>
      <c r="AC327" s="376"/>
      <c r="AD327" s="376"/>
      <c r="AE327" s="376"/>
      <c r="AF327" s="376"/>
      <c r="AG327" s="376"/>
      <c r="AH327" s="376"/>
      <c r="AI327" s="376"/>
    </row>
    <row r="328">
      <c r="D328" s="335"/>
      <c r="G328" s="378"/>
      <c r="M328" s="376"/>
      <c r="N328" s="376"/>
      <c r="O328" s="376"/>
      <c r="P328" s="376"/>
      <c r="Q328" s="376"/>
      <c r="R328" s="376"/>
      <c r="S328" s="376"/>
      <c r="T328" s="376"/>
      <c r="U328" s="376"/>
      <c r="V328" s="376"/>
      <c r="W328" s="376"/>
      <c r="X328" s="376"/>
      <c r="Y328" s="376"/>
      <c r="Z328" s="376"/>
      <c r="AA328" s="376"/>
      <c r="AB328" s="376"/>
      <c r="AC328" s="376"/>
      <c r="AD328" s="376"/>
      <c r="AE328" s="376"/>
      <c r="AF328" s="376"/>
      <c r="AG328" s="376"/>
      <c r="AH328" s="376"/>
      <c r="AI328" s="376"/>
    </row>
    <row r="329">
      <c r="D329" s="335"/>
      <c r="G329" s="378"/>
      <c r="M329" s="376"/>
      <c r="N329" s="376"/>
      <c r="O329" s="376"/>
      <c r="P329" s="376"/>
      <c r="Q329" s="376"/>
      <c r="R329" s="376"/>
      <c r="S329" s="376"/>
      <c r="T329" s="376"/>
      <c r="U329" s="376"/>
      <c r="V329" s="376"/>
      <c r="W329" s="376"/>
      <c r="X329" s="376"/>
      <c r="Y329" s="376"/>
      <c r="Z329" s="376"/>
      <c r="AA329" s="376"/>
      <c r="AB329" s="376"/>
      <c r="AC329" s="376"/>
      <c r="AD329" s="376"/>
      <c r="AE329" s="376"/>
      <c r="AF329" s="376"/>
      <c r="AG329" s="376"/>
      <c r="AH329" s="376"/>
      <c r="AI329" s="376"/>
    </row>
    <row r="330">
      <c r="D330" s="335"/>
      <c r="G330" s="378"/>
      <c r="M330" s="376"/>
      <c r="N330" s="376"/>
      <c r="O330" s="376"/>
      <c r="P330" s="376"/>
      <c r="Q330" s="376"/>
      <c r="R330" s="376"/>
      <c r="S330" s="376"/>
      <c r="T330" s="376"/>
      <c r="U330" s="376"/>
      <c r="V330" s="376"/>
      <c r="W330" s="376"/>
      <c r="X330" s="376"/>
      <c r="Y330" s="376"/>
      <c r="Z330" s="376"/>
      <c r="AA330" s="376"/>
      <c r="AB330" s="376"/>
      <c r="AC330" s="376"/>
      <c r="AD330" s="376"/>
      <c r="AE330" s="376"/>
      <c r="AF330" s="376"/>
      <c r="AG330" s="376"/>
      <c r="AH330" s="376"/>
      <c r="AI330" s="376"/>
    </row>
    <row r="331">
      <c r="D331" s="335"/>
      <c r="G331" s="378"/>
      <c r="M331" s="376"/>
      <c r="N331" s="376"/>
      <c r="O331" s="376"/>
      <c r="P331" s="376"/>
      <c r="Q331" s="376"/>
      <c r="R331" s="376"/>
      <c r="S331" s="376"/>
      <c r="T331" s="376"/>
      <c r="U331" s="376"/>
      <c r="V331" s="376"/>
      <c r="W331" s="376"/>
      <c r="X331" s="376"/>
      <c r="Y331" s="376"/>
      <c r="Z331" s="376"/>
      <c r="AA331" s="376"/>
      <c r="AB331" s="376"/>
      <c r="AC331" s="376"/>
      <c r="AD331" s="376"/>
      <c r="AE331" s="376"/>
      <c r="AF331" s="376"/>
      <c r="AG331" s="376"/>
      <c r="AH331" s="376"/>
      <c r="AI331" s="376"/>
    </row>
    <row r="332">
      <c r="D332" s="335"/>
      <c r="G332" s="378"/>
      <c r="M332" s="376"/>
      <c r="N332" s="376"/>
      <c r="O332" s="376"/>
      <c r="P332" s="376"/>
      <c r="Q332" s="376"/>
      <c r="R332" s="376"/>
      <c r="S332" s="376"/>
      <c r="T332" s="376"/>
      <c r="U332" s="376"/>
      <c r="V332" s="376"/>
      <c r="W332" s="376"/>
      <c r="X332" s="376"/>
      <c r="Y332" s="376"/>
      <c r="Z332" s="376"/>
      <c r="AA332" s="376"/>
      <c r="AB332" s="376"/>
      <c r="AC332" s="376"/>
      <c r="AD332" s="376"/>
      <c r="AE332" s="376"/>
      <c r="AF332" s="376"/>
      <c r="AG332" s="376"/>
      <c r="AH332" s="376"/>
      <c r="AI332" s="376"/>
    </row>
    <row r="333">
      <c r="D333" s="335"/>
      <c r="G333" s="378"/>
      <c r="M333" s="376"/>
      <c r="N333" s="376"/>
      <c r="O333" s="376"/>
      <c r="P333" s="376"/>
      <c r="Q333" s="376"/>
      <c r="R333" s="376"/>
      <c r="S333" s="376"/>
      <c r="T333" s="376"/>
      <c r="U333" s="376"/>
      <c r="V333" s="376"/>
      <c r="W333" s="376"/>
      <c r="X333" s="376"/>
      <c r="Y333" s="376"/>
      <c r="Z333" s="376"/>
      <c r="AA333" s="376"/>
      <c r="AB333" s="376"/>
      <c r="AC333" s="376"/>
      <c r="AD333" s="376"/>
      <c r="AE333" s="376"/>
      <c r="AF333" s="376"/>
      <c r="AG333" s="376"/>
      <c r="AH333" s="376"/>
      <c r="AI333" s="376"/>
    </row>
    <row r="334">
      <c r="D334" s="335"/>
      <c r="G334" s="378"/>
      <c r="M334" s="376"/>
      <c r="N334" s="376"/>
      <c r="O334" s="376"/>
      <c r="P334" s="376"/>
      <c r="Q334" s="376"/>
      <c r="R334" s="376"/>
      <c r="S334" s="376"/>
      <c r="T334" s="376"/>
      <c r="U334" s="376"/>
      <c r="V334" s="376"/>
      <c r="W334" s="376"/>
      <c r="X334" s="376"/>
      <c r="Y334" s="376"/>
      <c r="Z334" s="376"/>
      <c r="AA334" s="376"/>
      <c r="AB334" s="376"/>
      <c r="AC334" s="376"/>
      <c r="AD334" s="376"/>
      <c r="AE334" s="376"/>
      <c r="AF334" s="376"/>
      <c r="AG334" s="376"/>
      <c r="AH334" s="376"/>
      <c r="AI334" s="376"/>
    </row>
    <row r="335">
      <c r="D335" s="335"/>
      <c r="G335" s="378"/>
      <c r="M335" s="376"/>
      <c r="N335" s="376"/>
      <c r="O335" s="376"/>
      <c r="P335" s="376"/>
      <c r="Q335" s="376"/>
      <c r="R335" s="376"/>
      <c r="S335" s="376"/>
      <c r="T335" s="376"/>
      <c r="U335" s="376"/>
      <c r="V335" s="376"/>
      <c r="W335" s="376"/>
      <c r="X335" s="376"/>
      <c r="Y335" s="376"/>
      <c r="Z335" s="376"/>
      <c r="AA335" s="376"/>
      <c r="AB335" s="376"/>
      <c r="AC335" s="376"/>
      <c r="AD335" s="376"/>
      <c r="AE335" s="376"/>
      <c r="AF335" s="376"/>
      <c r="AG335" s="376"/>
      <c r="AH335" s="376"/>
      <c r="AI335" s="376"/>
    </row>
    <row r="336">
      <c r="D336" s="335"/>
      <c r="G336" s="378"/>
      <c r="M336" s="376"/>
      <c r="N336" s="376"/>
      <c r="O336" s="376"/>
      <c r="P336" s="376"/>
      <c r="Q336" s="376"/>
      <c r="R336" s="376"/>
      <c r="S336" s="376"/>
      <c r="T336" s="376"/>
      <c r="U336" s="376"/>
      <c r="V336" s="376"/>
      <c r="W336" s="376"/>
      <c r="X336" s="376"/>
      <c r="Y336" s="376"/>
      <c r="Z336" s="376"/>
      <c r="AA336" s="376"/>
      <c r="AB336" s="376"/>
      <c r="AC336" s="376"/>
      <c r="AD336" s="376"/>
      <c r="AE336" s="376"/>
      <c r="AF336" s="376"/>
      <c r="AG336" s="376"/>
      <c r="AH336" s="376"/>
      <c r="AI336" s="376"/>
    </row>
    <row r="337">
      <c r="D337" s="335"/>
      <c r="G337" s="378"/>
      <c r="M337" s="376"/>
      <c r="N337" s="376"/>
      <c r="O337" s="376"/>
      <c r="P337" s="376"/>
      <c r="Q337" s="376"/>
      <c r="R337" s="376"/>
      <c r="S337" s="376"/>
      <c r="T337" s="376"/>
      <c r="U337" s="376"/>
      <c r="V337" s="376"/>
      <c r="W337" s="376"/>
      <c r="X337" s="376"/>
      <c r="Y337" s="376"/>
      <c r="Z337" s="376"/>
      <c r="AA337" s="376"/>
      <c r="AB337" s="376"/>
      <c r="AC337" s="376"/>
      <c r="AD337" s="376"/>
      <c r="AE337" s="376"/>
      <c r="AF337" s="376"/>
      <c r="AG337" s="376"/>
      <c r="AH337" s="376"/>
      <c r="AI337" s="376"/>
    </row>
    <row r="338">
      <c r="D338" s="335"/>
      <c r="G338" s="378"/>
      <c r="M338" s="376"/>
      <c r="N338" s="376"/>
      <c r="O338" s="376"/>
      <c r="P338" s="376"/>
      <c r="Q338" s="376"/>
      <c r="R338" s="376"/>
      <c r="S338" s="376"/>
      <c r="T338" s="376"/>
      <c r="U338" s="376"/>
      <c r="V338" s="376"/>
      <c r="W338" s="376"/>
      <c r="X338" s="376"/>
      <c r="Y338" s="376"/>
      <c r="Z338" s="376"/>
      <c r="AA338" s="376"/>
      <c r="AB338" s="376"/>
      <c r="AC338" s="376"/>
      <c r="AD338" s="376"/>
      <c r="AE338" s="376"/>
      <c r="AF338" s="376"/>
      <c r="AG338" s="376"/>
      <c r="AH338" s="376"/>
      <c r="AI338" s="376"/>
    </row>
    <row r="339">
      <c r="D339" s="335"/>
      <c r="G339" s="378"/>
      <c r="M339" s="376"/>
      <c r="N339" s="376"/>
      <c r="O339" s="376"/>
      <c r="P339" s="376"/>
      <c r="Q339" s="376"/>
      <c r="R339" s="376"/>
      <c r="S339" s="376"/>
      <c r="T339" s="376"/>
      <c r="U339" s="376"/>
      <c r="V339" s="376"/>
      <c r="W339" s="376"/>
      <c r="X339" s="376"/>
      <c r="Y339" s="376"/>
      <c r="Z339" s="376"/>
      <c r="AA339" s="376"/>
      <c r="AB339" s="376"/>
      <c r="AC339" s="376"/>
      <c r="AD339" s="376"/>
      <c r="AE339" s="376"/>
      <c r="AF339" s="376"/>
      <c r="AG339" s="376"/>
      <c r="AH339" s="376"/>
      <c r="AI339" s="376"/>
    </row>
    <row r="340">
      <c r="D340" s="335"/>
      <c r="G340" s="378"/>
      <c r="M340" s="376"/>
      <c r="N340" s="376"/>
      <c r="O340" s="376"/>
      <c r="P340" s="376"/>
      <c r="Q340" s="376"/>
      <c r="R340" s="376"/>
      <c r="S340" s="376"/>
      <c r="T340" s="376"/>
      <c r="U340" s="376"/>
      <c r="V340" s="376"/>
      <c r="W340" s="376"/>
      <c r="X340" s="376"/>
      <c r="Y340" s="376"/>
      <c r="Z340" s="376"/>
      <c r="AA340" s="376"/>
      <c r="AB340" s="376"/>
      <c r="AC340" s="376"/>
      <c r="AD340" s="376"/>
      <c r="AE340" s="376"/>
      <c r="AF340" s="376"/>
      <c r="AG340" s="376"/>
      <c r="AH340" s="376"/>
      <c r="AI340" s="376"/>
    </row>
    <row r="341">
      <c r="D341" s="335"/>
      <c r="G341" s="378"/>
      <c r="M341" s="376"/>
      <c r="N341" s="376"/>
      <c r="O341" s="376"/>
      <c r="P341" s="376"/>
      <c r="Q341" s="376"/>
      <c r="R341" s="376"/>
      <c r="S341" s="376"/>
      <c r="T341" s="376"/>
      <c r="U341" s="376"/>
      <c r="V341" s="376"/>
      <c r="W341" s="376"/>
      <c r="X341" s="376"/>
      <c r="Y341" s="376"/>
      <c r="Z341" s="376"/>
      <c r="AA341" s="376"/>
      <c r="AB341" s="376"/>
      <c r="AC341" s="376"/>
      <c r="AD341" s="376"/>
      <c r="AE341" s="376"/>
      <c r="AF341" s="376"/>
      <c r="AG341" s="376"/>
      <c r="AH341" s="376"/>
      <c r="AI341" s="376"/>
    </row>
    <row r="342">
      <c r="D342" s="335"/>
      <c r="G342" s="378"/>
      <c r="M342" s="376"/>
      <c r="N342" s="376"/>
      <c r="O342" s="376"/>
      <c r="P342" s="376"/>
      <c r="Q342" s="376"/>
      <c r="R342" s="376"/>
      <c r="S342" s="376"/>
      <c r="T342" s="376"/>
      <c r="U342" s="376"/>
      <c r="V342" s="376"/>
      <c r="W342" s="376"/>
      <c r="X342" s="376"/>
      <c r="Y342" s="376"/>
      <c r="Z342" s="376"/>
      <c r="AA342" s="376"/>
      <c r="AB342" s="376"/>
      <c r="AC342" s="376"/>
      <c r="AD342" s="376"/>
      <c r="AE342" s="376"/>
      <c r="AF342" s="376"/>
      <c r="AG342" s="376"/>
      <c r="AH342" s="376"/>
      <c r="AI342" s="376"/>
    </row>
    <row r="343">
      <c r="D343" s="335"/>
      <c r="G343" s="378"/>
      <c r="M343" s="376"/>
      <c r="N343" s="376"/>
      <c r="O343" s="376"/>
      <c r="P343" s="376"/>
      <c r="Q343" s="376"/>
      <c r="R343" s="376"/>
      <c r="S343" s="376"/>
      <c r="T343" s="376"/>
      <c r="U343" s="376"/>
      <c r="V343" s="376"/>
      <c r="W343" s="376"/>
      <c r="X343" s="376"/>
      <c r="Y343" s="376"/>
      <c r="Z343" s="376"/>
      <c r="AA343" s="376"/>
      <c r="AB343" s="376"/>
      <c r="AC343" s="376"/>
      <c r="AD343" s="376"/>
      <c r="AE343" s="376"/>
      <c r="AF343" s="376"/>
      <c r="AG343" s="376"/>
      <c r="AH343" s="376"/>
      <c r="AI343" s="376"/>
    </row>
    <row r="344">
      <c r="D344" s="335"/>
      <c r="G344" s="378"/>
      <c r="M344" s="376"/>
      <c r="N344" s="376"/>
      <c r="O344" s="376"/>
      <c r="P344" s="376"/>
      <c r="Q344" s="376"/>
      <c r="R344" s="376"/>
      <c r="S344" s="376"/>
      <c r="T344" s="376"/>
      <c r="U344" s="376"/>
      <c r="V344" s="376"/>
      <c r="W344" s="376"/>
      <c r="X344" s="376"/>
      <c r="Y344" s="376"/>
      <c r="Z344" s="376"/>
      <c r="AA344" s="376"/>
      <c r="AB344" s="376"/>
      <c r="AC344" s="376"/>
      <c r="AD344" s="376"/>
      <c r="AE344" s="376"/>
      <c r="AF344" s="376"/>
      <c r="AG344" s="376"/>
      <c r="AH344" s="376"/>
      <c r="AI344" s="376"/>
    </row>
    <row r="345">
      <c r="D345" s="335"/>
      <c r="G345" s="378"/>
      <c r="M345" s="376"/>
      <c r="N345" s="376"/>
      <c r="O345" s="376"/>
      <c r="P345" s="376"/>
      <c r="Q345" s="376"/>
      <c r="R345" s="376"/>
      <c r="S345" s="376"/>
      <c r="T345" s="376"/>
      <c r="U345" s="376"/>
      <c r="V345" s="376"/>
      <c r="W345" s="376"/>
      <c r="X345" s="376"/>
      <c r="Y345" s="376"/>
      <c r="Z345" s="376"/>
      <c r="AA345" s="376"/>
      <c r="AB345" s="376"/>
      <c r="AC345" s="376"/>
      <c r="AD345" s="376"/>
      <c r="AE345" s="376"/>
      <c r="AF345" s="376"/>
      <c r="AG345" s="376"/>
      <c r="AH345" s="376"/>
      <c r="AI345" s="376"/>
    </row>
    <row r="346">
      <c r="D346" s="335"/>
      <c r="G346" s="378"/>
      <c r="M346" s="376"/>
      <c r="N346" s="376"/>
      <c r="O346" s="376"/>
      <c r="P346" s="376"/>
      <c r="Q346" s="376"/>
      <c r="R346" s="376"/>
      <c r="S346" s="376"/>
      <c r="T346" s="376"/>
      <c r="U346" s="376"/>
      <c r="V346" s="376"/>
      <c r="W346" s="376"/>
      <c r="X346" s="376"/>
      <c r="Y346" s="376"/>
      <c r="Z346" s="376"/>
      <c r="AA346" s="376"/>
      <c r="AB346" s="376"/>
      <c r="AC346" s="376"/>
      <c r="AD346" s="376"/>
      <c r="AE346" s="376"/>
      <c r="AF346" s="376"/>
      <c r="AG346" s="376"/>
      <c r="AH346" s="376"/>
      <c r="AI346" s="376"/>
    </row>
    <row r="347">
      <c r="D347" s="335"/>
      <c r="G347" s="378"/>
      <c r="M347" s="376"/>
      <c r="N347" s="376"/>
      <c r="O347" s="376"/>
      <c r="P347" s="376"/>
      <c r="Q347" s="376"/>
      <c r="R347" s="376"/>
      <c r="S347" s="376"/>
      <c r="T347" s="376"/>
      <c r="U347" s="376"/>
      <c r="V347" s="376"/>
      <c r="W347" s="376"/>
      <c r="X347" s="376"/>
      <c r="Y347" s="376"/>
      <c r="Z347" s="376"/>
      <c r="AA347" s="376"/>
      <c r="AB347" s="376"/>
      <c r="AC347" s="376"/>
      <c r="AD347" s="376"/>
      <c r="AE347" s="376"/>
      <c r="AF347" s="376"/>
      <c r="AG347" s="376"/>
      <c r="AH347" s="376"/>
      <c r="AI347" s="376"/>
    </row>
    <row r="348">
      <c r="D348" s="335"/>
      <c r="G348" s="378"/>
      <c r="M348" s="376"/>
      <c r="N348" s="376"/>
      <c r="O348" s="376"/>
      <c r="P348" s="376"/>
      <c r="Q348" s="376"/>
      <c r="R348" s="376"/>
      <c r="S348" s="376"/>
      <c r="T348" s="376"/>
      <c r="U348" s="376"/>
      <c r="V348" s="376"/>
      <c r="W348" s="376"/>
      <c r="X348" s="376"/>
      <c r="Y348" s="376"/>
      <c r="Z348" s="376"/>
      <c r="AA348" s="376"/>
      <c r="AB348" s="376"/>
      <c r="AC348" s="376"/>
      <c r="AD348" s="376"/>
      <c r="AE348" s="376"/>
      <c r="AF348" s="376"/>
      <c r="AG348" s="376"/>
      <c r="AH348" s="376"/>
      <c r="AI348" s="376"/>
    </row>
    <row r="349">
      <c r="D349" s="335"/>
      <c r="G349" s="378"/>
      <c r="M349" s="376"/>
      <c r="N349" s="376"/>
      <c r="O349" s="376"/>
      <c r="P349" s="376"/>
      <c r="Q349" s="376"/>
      <c r="R349" s="376"/>
      <c r="S349" s="376"/>
      <c r="T349" s="376"/>
      <c r="U349" s="376"/>
      <c r="V349" s="376"/>
      <c r="W349" s="376"/>
      <c r="X349" s="376"/>
      <c r="Y349" s="376"/>
      <c r="Z349" s="376"/>
      <c r="AA349" s="376"/>
      <c r="AB349" s="376"/>
      <c r="AC349" s="376"/>
      <c r="AD349" s="376"/>
      <c r="AE349" s="376"/>
      <c r="AF349" s="376"/>
      <c r="AG349" s="376"/>
      <c r="AH349" s="376"/>
      <c r="AI349" s="376"/>
    </row>
    <row r="350">
      <c r="D350" s="335"/>
      <c r="G350" s="378"/>
      <c r="M350" s="376"/>
      <c r="N350" s="376"/>
      <c r="O350" s="376"/>
      <c r="P350" s="376"/>
      <c r="Q350" s="376"/>
      <c r="R350" s="376"/>
      <c r="S350" s="376"/>
      <c r="T350" s="376"/>
      <c r="U350" s="376"/>
      <c r="V350" s="376"/>
      <c r="W350" s="376"/>
      <c r="X350" s="376"/>
      <c r="Y350" s="376"/>
      <c r="Z350" s="376"/>
      <c r="AA350" s="376"/>
      <c r="AB350" s="376"/>
      <c r="AC350" s="376"/>
      <c r="AD350" s="376"/>
      <c r="AE350" s="376"/>
      <c r="AF350" s="376"/>
      <c r="AG350" s="376"/>
      <c r="AH350" s="376"/>
      <c r="AI350" s="376"/>
    </row>
    <row r="351">
      <c r="D351" s="335"/>
      <c r="G351" s="378"/>
      <c r="M351" s="376"/>
      <c r="N351" s="376"/>
      <c r="O351" s="376"/>
      <c r="P351" s="376"/>
      <c r="Q351" s="376"/>
      <c r="R351" s="376"/>
      <c r="S351" s="376"/>
      <c r="T351" s="376"/>
      <c r="U351" s="376"/>
      <c r="V351" s="376"/>
      <c r="W351" s="376"/>
      <c r="X351" s="376"/>
      <c r="Y351" s="376"/>
      <c r="Z351" s="376"/>
      <c r="AA351" s="376"/>
      <c r="AB351" s="376"/>
      <c r="AC351" s="376"/>
      <c r="AD351" s="376"/>
      <c r="AE351" s="376"/>
      <c r="AF351" s="376"/>
      <c r="AG351" s="376"/>
      <c r="AH351" s="376"/>
      <c r="AI351" s="376"/>
    </row>
    <row r="352">
      <c r="D352" s="335"/>
      <c r="G352" s="378"/>
      <c r="M352" s="376"/>
      <c r="N352" s="376"/>
      <c r="O352" s="376"/>
      <c r="P352" s="376"/>
      <c r="Q352" s="376"/>
      <c r="R352" s="376"/>
      <c r="S352" s="376"/>
      <c r="T352" s="376"/>
      <c r="U352" s="376"/>
      <c r="V352" s="376"/>
      <c r="W352" s="376"/>
      <c r="X352" s="376"/>
      <c r="Y352" s="376"/>
      <c r="Z352" s="376"/>
      <c r="AA352" s="376"/>
      <c r="AB352" s="376"/>
      <c r="AC352" s="376"/>
      <c r="AD352" s="376"/>
      <c r="AE352" s="376"/>
      <c r="AF352" s="376"/>
      <c r="AG352" s="376"/>
      <c r="AH352" s="376"/>
      <c r="AI352" s="376"/>
    </row>
    <row r="353">
      <c r="D353" s="335"/>
      <c r="G353" s="378"/>
      <c r="M353" s="376"/>
      <c r="N353" s="376"/>
      <c r="O353" s="376"/>
      <c r="P353" s="376"/>
      <c r="Q353" s="376"/>
      <c r="R353" s="376"/>
      <c r="S353" s="376"/>
      <c r="T353" s="376"/>
      <c r="U353" s="376"/>
      <c r="V353" s="376"/>
      <c r="W353" s="376"/>
      <c r="X353" s="376"/>
      <c r="Y353" s="376"/>
      <c r="Z353" s="376"/>
      <c r="AA353" s="376"/>
      <c r="AB353" s="376"/>
      <c r="AC353" s="376"/>
      <c r="AD353" s="376"/>
      <c r="AE353" s="376"/>
      <c r="AF353" s="376"/>
      <c r="AG353" s="376"/>
      <c r="AH353" s="376"/>
      <c r="AI353" s="376"/>
    </row>
    <row r="354">
      <c r="D354" s="335"/>
      <c r="G354" s="378"/>
      <c r="M354" s="376"/>
      <c r="N354" s="376"/>
      <c r="O354" s="376"/>
      <c r="P354" s="376"/>
      <c r="Q354" s="376"/>
      <c r="R354" s="376"/>
      <c r="S354" s="376"/>
      <c r="T354" s="376"/>
      <c r="U354" s="376"/>
      <c r="V354" s="376"/>
      <c r="W354" s="376"/>
      <c r="X354" s="376"/>
      <c r="Y354" s="376"/>
      <c r="Z354" s="376"/>
      <c r="AA354" s="376"/>
      <c r="AB354" s="376"/>
      <c r="AC354" s="376"/>
      <c r="AD354" s="376"/>
      <c r="AE354" s="376"/>
      <c r="AF354" s="376"/>
      <c r="AG354" s="376"/>
      <c r="AH354" s="376"/>
      <c r="AI354" s="376"/>
    </row>
    <row r="355">
      <c r="D355" s="335"/>
      <c r="G355" s="378"/>
      <c r="M355" s="376"/>
      <c r="N355" s="376"/>
      <c r="O355" s="376"/>
      <c r="P355" s="376"/>
      <c r="Q355" s="376"/>
      <c r="R355" s="376"/>
      <c r="S355" s="376"/>
      <c r="T355" s="376"/>
      <c r="U355" s="376"/>
      <c r="V355" s="376"/>
      <c r="W355" s="376"/>
      <c r="X355" s="376"/>
      <c r="Y355" s="376"/>
      <c r="Z355" s="376"/>
      <c r="AA355" s="376"/>
      <c r="AB355" s="376"/>
      <c r="AC355" s="376"/>
      <c r="AD355" s="376"/>
      <c r="AE355" s="376"/>
      <c r="AF355" s="376"/>
      <c r="AG355" s="376"/>
      <c r="AH355" s="376"/>
      <c r="AI355" s="376"/>
    </row>
    <row r="356">
      <c r="D356" s="335"/>
      <c r="G356" s="378"/>
      <c r="M356" s="376"/>
      <c r="N356" s="376"/>
      <c r="O356" s="376"/>
      <c r="P356" s="376"/>
      <c r="Q356" s="376"/>
      <c r="R356" s="376"/>
      <c r="S356" s="376"/>
      <c r="T356" s="376"/>
      <c r="U356" s="376"/>
      <c r="V356" s="376"/>
      <c r="W356" s="376"/>
      <c r="X356" s="376"/>
      <c r="Y356" s="376"/>
      <c r="Z356" s="376"/>
      <c r="AA356" s="376"/>
      <c r="AB356" s="376"/>
      <c r="AC356" s="376"/>
      <c r="AD356" s="376"/>
      <c r="AE356" s="376"/>
      <c r="AF356" s="376"/>
      <c r="AG356" s="376"/>
      <c r="AH356" s="376"/>
      <c r="AI356" s="376"/>
    </row>
    <row r="357">
      <c r="D357" s="335"/>
      <c r="G357" s="378"/>
      <c r="M357" s="376"/>
      <c r="N357" s="376"/>
      <c r="O357" s="376"/>
      <c r="P357" s="376"/>
      <c r="Q357" s="376"/>
      <c r="R357" s="376"/>
      <c r="S357" s="376"/>
      <c r="T357" s="376"/>
      <c r="U357" s="376"/>
      <c r="V357" s="376"/>
      <c r="W357" s="376"/>
      <c r="X357" s="376"/>
      <c r="Y357" s="376"/>
      <c r="Z357" s="376"/>
      <c r="AA357" s="376"/>
      <c r="AB357" s="376"/>
      <c r="AC357" s="376"/>
      <c r="AD357" s="376"/>
      <c r="AE357" s="376"/>
      <c r="AF357" s="376"/>
      <c r="AG357" s="376"/>
      <c r="AH357" s="376"/>
      <c r="AI357" s="376"/>
    </row>
    <row r="358">
      <c r="D358" s="335"/>
      <c r="G358" s="378"/>
      <c r="M358" s="376"/>
      <c r="N358" s="376"/>
      <c r="O358" s="376"/>
      <c r="P358" s="376"/>
      <c r="Q358" s="376"/>
      <c r="R358" s="376"/>
      <c r="S358" s="376"/>
      <c r="T358" s="376"/>
      <c r="U358" s="376"/>
      <c r="V358" s="376"/>
      <c r="W358" s="376"/>
      <c r="X358" s="376"/>
      <c r="Y358" s="376"/>
      <c r="Z358" s="376"/>
      <c r="AA358" s="376"/>
      <c r="AB358" s="376"/>
      <c r="AC358" s="376"/>
      <c r="AD358" s="376"/>
      <c r="AE358" s="376"/>
      <c r="AF358" s="376"/>
      <c r="AG358" s="376"/>
      <c r="AH358" s="376"/>
      <c r="AI358" s="376"/>
    </row>
    <row r="359">
      <c r="D359" s="335"/>
      <c r="G359" s="378"/>
      <c r="M359" s="376"/>
      <c r="N359" s="376"/>
      <c r="O359" s="376"/>
      <c r="P359" s="376"/>
      <c r="Q359" s="376"/>
      <c r="R359" s="376"/>
      <c r="S359" s="376"/>
      <c r="T359" s="376"/>
      <c r="U359" s="376"/>
      <c r="V359" s="376"/>
      <c r="W359" s="376"/>
      <c r="X359" s="376"/>
      <c r="Y359" s="376"/>
      <c r="Z359" s="376"/>
      <c r="AA359" s="376"/>
      <c r="AB359" s="376"/>
      <c r="AC359" s="376"/>
      <c r="AD359" s="376"/>
      <c r="AE359" s="376"/>
      <c r="AF359" s="376"/>
      <c r="AG359" s="376"/>
      <c r="AH359" s="376"/>
      <c r="AI359" s="376"/>
    </row>
    <row r="360">
      <c r="D360" s="335"/>
      <c r="G360" s="378"/>
      <c r="M360" s="376"/>
      <c r="N360" s="376"/>
      <c r="O360" s="376"/>
      <c r="P360" s="376"/>
      <c r="Q360" s="376"/>
      <c r="R360" s="376"/>
      <c r="S360" s="376"/>
      <c r="T360" s="376"/>
      <c r="U360" s="376"/>
      <c r="V360" s="376"/>
      <c r="W360" s="376"/>
      <c r="X360" s="376"/>
      <c r="Y360" s="376"/>
      <c r="Z360" s="376"/>
      <c r="AA360" s="376"/>
      <c r="AB360" s="376"/>
      <c r="AC360" s="376"/>
      <c r="AD360" s="376"/>
      <c r="AE360" s="376"/>
      <c r="AF360" s="376"/>
      <c r="AG360" s="376"/>
      <c r="AH360" s="376"/>
      <c r="AI360" s="376"/>
    </row>
    <row r="361">
      <c r="D361" s="335"/>
      <c r="G361" s="378"/>
      <c r="M361" s="376"/>
      <c r="N361" s="376"/>
      <c r="O361" s="376"/>
      <c r="P361" s="376"/>
      <c r="Q361" s="376"/>
      <c r="R361" s="376"/>
      <c r="S361" s="376"/>
      <c r="T361" s="376"/>
      <c r="U361" s="376"/>
      <c r="V361" s="376"/>
      <c r="W361" s="376"/>
      <c r="X361" s="376"/>
      <c r="Y361" s="376"/>
      <c r="Z361" s="376"/>
      <c r="AA361" s="376"/>
      <c r="AB361" s="376"/>
      <c r="AC361" s="376"/>
      <c r="AD361" s="376"/>
      <c r="AE361" s="376"/>
      <c r="AF361" s="376"/>
      <c r="AG361" s="376"/>
      <c r="AH361" s="376"/>
      <c r="AI361" s="376"/>
    </row>
    <row r="362">
      <c r="D362" s="335"/>
      <c r="G362" s="378"/>
      <c r="M362" s="376"/>
      <c r="N362" s="376"/>
      <c r="O362" s="376"/>
      <c r="P362" s="376"/>
      <c r="Q362" s="376"/>
      <c r="R362" s="376"/>
      <c r="S362" s="376"/>
      <c r="T362" s="376"/>
      <c r="U362" s="376"/>
      <c r="V362" s="376"/>
      <c r="W362" s="376"/>
      <c r="X362" s="376"/>
      <c r="Y362" s="376"/>
      <c r="Z362" s="376"/>
      <c r="AA362" s="376"/>
      <c r="AB362" s="376"/>
      <c r="AC362" s="376"/>
      <c r="AD362" s="376"/>
      <c r="AE362" s="376"/>
      <c r="AF362" s="376"/>
      <c r="AG362" s="376"/>
      <c r="AH362" s="376"/>
      <c r="AI362" s="376"/>
    </row>
    <row r="363">
      <c r="D363" s="335"/>
      <c r="G363" s="378"/>
      <c r="M363" s="376"/>
      <c r="N363" s="376"/>
      <c r="O363" s="376"/>
      <c r="P363" s="376"/>
      <c r="Q363" s="376"/>
      <c r="R363" s="376"/>
      <c r="S363" s="376"/>
      <c r="T363" s="376"/>
      <c r="U363" s="376"/>
      <c r="V363" s="376"/>
      <c r="W363" s="376"/>
      <c r="X363" s="376"/>
      <c r="Y363" s="376"/>
      <c r="Z363" s="376"/>
      <c r="AA363" s="376"/>
      <c r="AB363" s="376"/>
      <c r="AC363" s="376"/>
      <c r="AD363" s="376"/>
      <c r="AE363" s="376"/>
      <c r="AF363" s="376"/>
      <c r="AG363" s="376"/>
      <c r="AH363" s="376"/>
      <c r="AI363" s="376"/>
    </row>
    <row r="364">
      <c r="D364" s="335"/>
      <c r="G364" s="378"/>
      <c r="M364" s="376"/>
      <c r="N364" s="376"/>
      <c r="O364" s="376"/>
      <c r="P364" s="376"/>
      <c r="Q364" s="376"/>
      <c r="R364" s="376"/>
      <c r="S364" s="376"/>
      <c r="T364" s="376"/>
      <c r="U364" s="376"/>
      <c r="V364" s="376"/>
      <c r="W364" s="376"/>
      <c r="X364" s="376"/>
      <c r="Y364" s="376"/>
      <c r="Z364" s="376"/>
      <c r="AA364" s="376"/>
      <c r="AB364" s="376"/>
      <c r="AC364" s="376"/>
      <c r="AD364" s="376"/>
      <c r="AE364" s="376"/>
      <c r="AF364" s="376"/>
      <c r="AG364" s="376"/>
      <c r="AH364" s="376"/>
      <c r="AI364" s="376"/>
    </row>
    <row r="365">
      <c r="D365" s="335"/>
      <c r="G365" s="378"/>
      <c r="M365" s="376"/>
      <c r="N365" s="376"/>
      <c r="O365" s="376"/>
      <c r="P365" s="376"/>
      <c r="Q365" s="376"/>
      <c r="R365" s="376"/>
      <c r="S365" s="376"/>
      <c r="T365" s="376"/>
      <c r="U365" s="376"/>
      <c r="V365" s="376"/>
      <c r="W365" s="376"/>
      <c r="X365" s="376"/>
      <c r="Y365" s="376"/>
      <c r="Z365" s="376"/>
      <c r="AA365" s="376"/>
      <c r="AB365" s="376"/>
      <c r="AC365" s="376"/>
      <c r="AD365" s="376"/>
      <c r="AE365" s="376"/>
      <c r="AF365" s="376"/>
      <c r="AG365" s="376"/>
      <c r="AH365" s="376"/>
      <c r="AI365" s="376"/>
    </row>
    <row r="366">
      <c r="D366" s="335"/>
      <c r="G366" s="378"/>
      <c r="M366" s="376"/>
      <c r="N366" s="376"/>
      <c r="O366" s="376"/>
      <c r="P366" s="376"/>
      <c r="Q366" s="376"/>
      <c r="R366" s="376"/>
      <c r="S366" s="376"/>
      <c r="T366" s="376"/>
      <c r="U366" s="376"/>
      <c r="V366" s="376"/>
      <c r="W366" s="376"/>
      <c r="X366" s="376"/>
      <c r="Y366" s="376"/>
      <c r="Z366" s="376"/>
      <c r="AA366" s="376"/>
      <c r="AB366" s="376"/>
      <c r="AC366" s="376"/>
      <c r="AD366" s="376"/>
      <c r="AE366" s="376"/>
      <c r="AF366" s="376"/>
      <c r="AG366" s="376"/>
      <c r="AH366" s="376"/>
      <c r="AI366" s="376"/>
    </row>
    <row r="367">
      <c r="D367" s="335"/>
      <c r="G367" s="378"/>
      <c r="M367" s="376"/>
      <c r="N367" s="376"/>
      <c r="O367" s="376"/>
      <c r="P367" s="376"/>
      <c r="Q367" s="376"/>
      <c r="R367" s="376"/>
      <c r="S367" s="376"/>
      <c r="T367" s="376"/>
      <c r="U367" s="376"/>
      <c r="V367" s="376"/>
      <c r="W367" s="376"/>
      <c r="X367" s="376"/>
      <c r="Y367" s="376"/>
      <c r="Z367" s="376"/>
      <c r="AA367" s="376"/>
      <c r="AB367" s="376"/>
      <c r="AC367" s="376"/>
      <c r="AD367" s="376"/>
      <c r="AE367" s="376"/>
      <c r="AF367" s="376"/>
      <c r="AG367" s="376"/>
      <c r="AH367" s="376"/>
      <c r="AI367" s="376"/>
    </row>
    <row r="368">
      <c r="D368" s="335"/>
      <c r="G368" s="378"/>
      <c r="M368" s="376"/>
      <c r="N368" s="376"/>
      <c r="O368" s="376"/>
      <c r="P368" s="376"/>
      <c r="Q368" s="376"/>
      <c r="R368" s="376"/>
      <c r="S368" s="376"/>
      <c r="T368" s="376"/>
      <c r="U368" s="376"/>
      <c r="V368" s="376"/>
      <c r="W368" s="376"/>
      <c r="X368" s="376"/>
      <c r="Y368" s="376"/>
      <c r="Z368" s="376"/>
      <c r="AA368" s="376"/>
      <c r="AB368" s="376"/>
      <c r="AC368" s="376"/>
      <c r="AD368" s="376"/>
      <c r="AE368" s="376"/>
      <c r="AF368" s="376"/>
      <c r="AG368" s="376"/>
      <c r="AH368" s="376"/>
      <c r="AI368" s="376"/>
    </row>
    <row r="369">
      <c r="D369" s="335"/>
      <c r="G369" s="378"/>
      <c r="M369" s="376"/>
      <c r="N369" s="376"/>
      <c r="O369" s="376"/>
      <c r="P369" s="376"/>
      <c r="Q369" s="376"/>
      <c r="R369" s="376"/>
      <c r="S369" s="376"/>
      <c r="T369" s="376"/>
      <c r="U369" s="376"/>
      <c r="V369" s="376"/>
      <c r="W369" s="376"/>
      <c r="X369" s="376"/>
      <c r="Y369" s="376"/>
      <c r="Z369" s="376"/>
      <c r="AA369" s="376"/>
      <c r="AB369" s="376"/>
      <c r="AC369" s="376"/>
      <c r="AD369" s="376"/>
      <c r="AE369" s="376"/>
      <c r="AF369" s="376"/>
      <c r="AG369" s="376"/>
      <c r="AH369" s="376"/>
      <c r="AI369" s="376"/>
    </row>
    <row r="370">
      <c r="D370" s="335"/>
      <c r="G370" s="378"/>
      <c r="M370" s="376"/>
      <c r="N370" s="376"/>
      <c r="O370" s="376"/>
      <c r="P370" s="376"/>
      <c r="Q370" s="376"/>
      <c r="R370" s="376"/>
      <c r="S370" s="376"/>
      <c r="T370" s="376"/>
      <c r="U370" s="376"/>
      <c r="V370" s="376"/>
      <c r="W370" s="376"/>
      <c r="X370" s="376"/>
      <c r="Y370" s="376"/>
      <c r="Z370" s="376"/>
      <c r="AA370" s="376"/>
      <c r="AB370" s="376"/>
      <c r="AC370" s="376"/>
      <c r="AD370" s="376"/>
      <c r="AE370" s="376"/>
      <c r="AF370" s="376"/>
      <c r="AG370" s="376"/>
      <c r="AH370" s="376"/>
      <c r="AI370" s="376"/>
    </row>
    <row r="371">
      <c r="D371" s="335"/>
      <c r="G371" s="378"/>
      <c r="M371" s="376"/>
      <c r="N371" s="376"/>
      <c r="O371" s="376"/>
      <c r="P371" s="376"/>
      <c r="Q371" s="376"/>
      <c r="R371" s="376"/>
      <c r="S371" s="376"/>
      <c r="T371" s="376"/>
      <c r="U371" s="376"/>
      <c r="V371" s="376"/>
      <c r="W371" s="376"/>
      <c r="X371" s="376"/>
      <c r="Y371" s="376"/>
      <c r="Z371" s="376"/>
      <c r="AA371" s="376"/>
      <c r="AB371" s="376"/>
      <c r="AC371" s="376"/>
      <c r="AD371" s="376"/>
      <c r="AE371" s="376"/>
      <c r="AF371" s="376"/>
      <c r="AG371" s="376"/>
      <c r="AH371" s="376"/>
      <c r="AI371" s="376"/>
    </row>
    <row r="372">
      <c r="D372" s="335"/>
      <c r="G372" s="378"/>
      <c r="M372" s="376"/>
      <c r="N372" s="376"/>
      <c r="O372" s="376"/>
      <c r="P372" s="376"/>
      <c r="Q372" s="376"/>
      <c r="R372" s="376"/>
      <c r="S372" s="376"/>
      <c r="T372" s="376"/>
      <c r="U372" s="376"/>
      <c r="V372" s="376"/>
      <c r="W372" s="376"/>
      <c r="X372" s="376"/>
      <c r="Y372" s="376"/>
      <c r="Z372" s="376"/>
      <c r="AA372" s="376"/>
      <c r="AB372" s="376"/>
      <c r="AC372" s="376"/>
      <c r="AD372" s="376"/>
      <c r="AE372" s="376"/>
      <c r="AF372" s="376"/>
      <c r="AG372" s="376"/>
      <c r="AH372" s="376"/>
      <c r="AI372" s="376"/>
    </row>
    <row r="373">
      <c r="D373" s="335"/>
      <c r="G373" s="378"/>
      <c r="M373" s="376"/>
      <c r="N373" s="376"/>
      <c r="O373" s="376"/>
      <c r="P373" s="376"/>
      <c r="Q373" s="376"/>
      <c r="R373" s="376"/>
      <c r="S373" s="376"/>
      <c r="T373" s="376"/>
      <c r="U373" s="376"/>
      <c r="V373" s="376"/>
      <c r="W373" s="376"/>
      <c r="X373" s="376"/>
      <c r="Y373" s="376"/>
      <c r="Z373" s="376"/>
      <c r="AA373" s="376"/>
      <c r="AB373" s="376"/>
      <c r="AC373" s="376"/>
      <c r="AD373" s="376"/>
      <c r="AE373" s="376"/>
      <c r="AF373" s="376"/>
      <c r="AG373" s="376"/>
      <c r="AH373" s="376"/>
      <c r="AI373" s="376"/>
    </row>
    <row r="374">
      <c r="D374" s="335"/>
      <c r="G374" s="378"/>
      <c r="M374" s="376"/>
      <c r="N374" s="376"/>
      <c r="O374" s="376"/>
      <c r="P374" s="376"/>
      <c r="Q374" s="376"/>
      <c r="R374" s="376"/>
      <c r="S374" s="376"/>
      <c r="T374" s="376"/>
      <c r="U374" s="376"/>
      <c r="V374" s="376"/>
      <c r="W374" s="376"/>
      <c r="X374" s="376"/>
      <c r="Y374" s="376"/>
      <c r="Z374" s="376"/>
      <c r="AA374" s="376"/>
      <c r="AB374" s="376"/>
      <c r="AC374" s="376"/>
      <c r="AD374" s="376"/>
      <c r="AE374" s="376"/>
      <c r="AF374" s="376"/>
      <c r="AG374" s="376"/>
      <c r="AH374" s="376"/>
      <c r="AI374" s="376"/>
    </row>
    <row r="375">
      <c r="D375" s="335"/>
      <c r="G375" s="378"/>
      <c r="M375" s="376"/>
      <c r="N375" s="376"/>
      <c r="O375" s="376"/>
      <c r="P375" s="376"/>
      <c r="Q375" s="376"/>
      <c r="R375" s="376"/>
      <c r="S375" s="376"/>
      <c r="T375" s="376"/>
      <c r="U375" s="376"/>
      <c r="V375" s="376"/>
      <c r="W375" s="376"/>
      <c r="X375" s="376"/>
      <c r="Y375" s="376"/>
      <c r="Z375" s="376"/>
      <c r="AA375" s="376"/>
      <c r="AB375" s="376"/>
      <c r="AC375" s="376"/>
      <c r="AD375" s="376"/>
      <c r="AE375" s="376"/>
      <c r="AF375" s="376"/>
      <c r="AG375" s="376"/>
      <c r="AH375" s="376"/>
      <c r="AI375" s="376"/>
    </row>
    <row r="376">
      <c r="D376" s="335"/>
      <c r="G376" s="378"/>
      <c r="M376" s="376"/>
      <c r="N376" s="376"/>
      <c r="O376" s="376"/>
      <c r="P376" s="376"/>
      <c r="Q376" s="376"/>
      <c r="R376" s="376"/>
      <c r="S376" s="376"/>
      <c r="T376" s="376"/>
      <c r="U376" s="376"/>
      <c r="V376" s="376"/>
      <c r="W376" s="376"/>
      <c r="X376" s="376"/>
      <c r="Y376" s="376"/>
      <c r="Z376" s="376"/>
      <c r="AA376" s="376"/>
      <c r="AB376" s="376"/>
      <c r="AC376" s="376"/>
      <c r="AD376" s="376"/>
      <c r="AE376" s="376"/>
      <c r="AF376" s="376"/>
      <c r="AG376" s="376"/>
      <c r="AH376" s="376"/>
      <c r="AI376" s="376"/>
    </row>
    <row r="377">
      <c r="D377" s="335"/>
      <c r="G377" s="378"/>
      <c r="M377" s="376"/>
      <c r="N377" s="376"/>
      <c r="O377" s="376"/>
      <c r="P377" s="376"/>
      <c r="Q377" s="376"/>
      <c r="R377" s="376"/>
      <c r="S377" s="376"/>
      <c r="T377" s="376"/>
      <c r="U377" s="376"/>
      <c r="V377" s="376"/>
      <c r="W377" s="376"/>
      <c r="X377" s="376"/>
      <c r="Y377" s="376"/>
      <c r="Z377" s="376"/>
      <c r="AA377" s="376"/>
      <c r="AB377" s="376"/>
      <c r="AC377" s="376"/>
      <c r="AD377" s="376"/>
      <c r="AE377" s="376"/>
      <c r="AF377" s="376"/>
      <c r="AG377" s="376"/>
      <c r="AH377" s="376"/>
      <c r="AI377" s="376"/>
    </row>
    <row r="378">
      <c r="D378" s="335"/>
      <c r="G378" s="378"/>
      <c r="M378" s="376"/>
      <c r="N378" s="376"/>
      <c r="O378" s="376"/>
      <c r="P378" s="376"/>
      <c r="Q378" s="376"/>
      <c r="R378" s="376"/>
      <c r="S378" s="376"/>
      <c r="T378" s="376"/>
      <c r="U378" s="376"/>
      <c r="V378" s="376"/>
      <c r="W378" s="376"/>
      <c r="X378" s="376"/>
      <c r="Y378" s="376"/>
      <c r="Z378" s="376"/>
      <c r="AA378" s="376"/>
      <c r="AB378" s="376"/>
      <c r="AC378" s="376"/>
      <c r="AD378" s="376"/>
      <c r="AE378" s="376"/>
      <c r="AF378" s="376"/>
      <c r="AG378" s="376"/>
      <c r="AH378" s="376"/>
      <c r="AI378" s="376"/>
    </row>
    <row r="379">
      <c r="D379" s="335"/>
      <c r="G379" s="378"/>
      <c r="M379" s="376"/>
      <c r="N379" s="376"/>
      <c r="O379" s="376"/>
      <c r="P379" s="376"/>
      <c r="Q379" s="376"/>
      <c r="R379" s="376"/>
      <c r="S379" s="376"/>
      <c r="T379" s="376"/>
      <c r="U379" s="376"/>
      <c r="V379" s="376"/>
      <c r="W379" s="376"/>
      <c r="X379" s="376"/>
      <c r="Y379" s="376"/>
      <c r="Z379" s="376"/>
      <c r="AA379" s="376"/>
      <c r="AB379" s="376"/>
      <c r="AC379" s="376"/>
      <c r="AD379" s="376"/>
      <c r="AE379" s="376"/>
      <c r="AF379" s="376"/>
      <c r="AG379" s="376"/>
      <c r="AH379" s="376"/>
      <c r="AI379" s="376"/>
    </row>
    <row r="380">
      <c r="D380" s="335"/>
      <c r="G380" s="378"/>
      <c r="M380" s="376"/>
      <c r="N380" s="376"/>
      <c r="O380" s="376"/>
      <c r="P380" s="376"/>
      <c r="Q380" s="376"/>
      <c r="R380" s="376"/>
      <c r="S380" s="376"/>
      <c r="T380" s="376"/>
      <c r="U380" s="376"/>
      <c r="V380" s="376"/>
      <c r="W380" s="376"/>
      <c r="X380" s="376"/>
      <c r="Y380" s="376"/>
      <c r="Z380" s="376"/>
      <c r="AA380" s="376"/>
      <c r="AB380" s="376"/>
      <c r="AC380" s="376"/>
      <c r="AD380" s="376"/>
      <c r="AE380" s="376"/>
      <c r="AF380" s="376"/>
      <c r="AG380" s="376"/>
      <c r="AH380" s="376"/>
      <c r="AI380" s="376"/>
    </row>
    <row r="381">
      <c r="D381" s="335"/>
      <c r="G381" s="378"/>
      <c r="M381" s="376"/>
      <c r="N381" s="376"/>
      <c r="O381" s="376"/>
      <c r="P381" s="376"/>
      <c r="Q381" s="376"/>
      <c r="R381" s="376"/>
      <c r="S381" s="376"/>
      <c r="T381" s="376"/>
      <c r="U381" s="376"/>
      <c r="V381" s="376"/>
      <c r="W381" s="376"/>
      <c r="X381" s="376"/>
      <c r="Y381" s="376"/>
      <c r="Z381" s="376"/>
      <c r="AA381" s="376"/>
      <c r="AB381" s="376"/>
      <c r="AC381" s="376"/>
      <c r="AD381" s="376"/>
      <c r="AE381" s="376"/>
      <c r="AF381" s="376"/>
      <c r="AG381" s="376"/>
      <c r="AH381" s="376"/>
      <c r="AI381" s="376"/>
    </row>
    <row r="382">
      <c r="D382" s="335"/>
      <c r="G382" s="378"/>
      <c r="M382" s="376"/>
      <c r="N382" s="376"/>
      <c r="O382" s="376"/>
      <c r="P382" s="376"/>
      <c r="Q382" s="376"/>
      <c r="R382" s="376"/>
      <c r="S382" s="376"/>
      <c r="T382" s="376"/>
      <c r="U382" s="376"/>
      <c r="V382" s="376"/>
      <c r="W382" s="376"/>
      <c r="X382" s="376"/>
      <c r="Y382" s="376"/>
      <c r="Z382" s="376"/>
      <c r="AA382" s="376"/>
      <c r="AB382" s="376"/>
      <c r="AC382" s="376"/>
      <c r="AD382" s="376"/>
      <c r="AE382" s="376"/>
      <c r="AF382" s="376"/>
      <c r="AG382" s="376"/>
      <c r="AH382" s="376"/>
      <c r="AI382" s="376"/>
    </row>
    <row r="383">
      <c r="D383" s="335"/>
      <c r="G383" s="378"/>
      <c r="M383" s="376"/>
      <c r="N383" s="376"/>
      <c r="O383" s="376"/>
      <c r="P383" s="376"/>
      <c r="Q383" s="376"/>
      <c r="R383" s="376"/>
      <c r="S383" s="376"/>
      <c r="T383" s="376"/>
      <c r="U383" s="376"/>
      <c r="V383" s="376"/>
      <c r="W383" s="376"/>
      <c r="X383" s="376"/>
      <c r="Y383" s="376"/>
      <c r="Z383" s="376"/>
      <c r="AA383" s="376"/>
      <c r="AB383" s="376"/>
      <c r="AC383" s="376"/>
      <c r="AD383" s="376"/>
      <c r="AE383" s="376"/>
      <c r="AF383" s="376"/>
      <c r="AG383" s="376"/>
      <c r="AH383" s="376"/>
      <c r="AI383" s="376"/>
    </row>
    <row r="384">
      <c r="D384" s="335"/>
      <c r="G384" s="378"/>
      <c r="M384" s="376"/>
      <c r="N384" s="376"/>
      <c r="O384" s="376"/>
      <c r="P384" s="376"/>
      <c r="Q384" s="376"/>
      <c r="R384" s="376"/>
      <c r="S384" s="376"/>
      <c r="T384" s="376"/>
      <c r="U384" s="376"/>
      <c r="V384" s="376"/>
      <c r="W384" s="376"/>
      <c r="X384" s="376"/>
      <c r="Y384" s="376"/>
      <c r="Z384" s="376"/>
      <c r="AA384" s="376"/>
      <c r="AB384" s="376"/>
      <c r="AC384" s="376"/>
      <c r="AD384" s="376"/>
      <c r="AE384" s="376"/>
      <c r="AF384" s="376"/>
      <c r="AG384" s="376"/>
      <c r="AH384" s="376"/>
      <c r="AI384" s="376"/>
    </row>
    <row r="385">
      <c r="D385" s="335"/>
      <c r="G385" s="378"/>
      <c r="M385" s="376"/>
      <c r="N385" s="376"/>
      <c r="O385" s="376"/>
      <c r="P385" s="376"/>
      <c r="Q385" s="376"/>
      <c r="R385" s="376"/>
      <c r="S385" s="376"/>
      <c r="T385" s="376"/>
      <c r="U385" s="376"/>
      <c r="V385" s="376"/>
      <c r="W385" s="376"/>
      <c r="X385" s="376"/>
      <c r="Y385" s="376"/>
      <c r="Z385" s="376"/>
      <c r="AA385" s="376"/>
      <c r="AB385" s="376"/>
      <c r="AC385" s="376"/>
      <c r="AD385" s="376"/>
      <c r="AE385" s="376"/>
      <c r="AF385" s="376"/>
      <c r="AG385" s="376"/>
      <c r="AH385" s="376"/>
      <c r="AI385" s="376"/>
    </row>
    <row r="386">
      <c r="D386" s="335"/>
      <c r="G386" s="378"/>
      <c r="M386" s="376"/>
      <c r="N386" s="376"/>
      <c r="O386" s="376"/>
      <c r="P386" s="376"/>
      <c r="Q386" s="376"/>
      <c r="R386" s="376"/>
      <c r="S386" s="376"/>
      <c r="T386" s="376"/>
      <c r="U386" s="376"/>
      <c r="V386" s="376"/>
      <c r="W386" s="376"/>
      <c r="X386" s="376"/>
      <c r="Y386" s="376"/>
      <c r="Z386" s="376"/>
      <c r="AA386" s="376"/>
      <c r="AB386" s="376"/>
      <c r="AC386" s="376"/>
      <c r="AD386" s="376"/>
      <c r="AE386" s="376"/>
      <c r="AF386" s="376"/>
      <c r="AG386" s="376"/>
      <c r="AH386" s="376"/>
      <c r="AI386" s="376"/>
    </row>
    <row r="387">
      <c r="D387" s="335"/>
      <c r="G387" s="378"/>
      <c r="M387" s="376"/>
      <c r="N387" s="376"/>
      <c r="O387" s="376"/>
      <c r="P387" s="376"/>
      <c r="Q387" s="376"/>
      <c r="R387" s="376"/>
      <c r="S387" s="376"/>
      <c r="T387" s="376"/>
      <c r="U387" s="376"/>
      <c r="V387" s="376"/>
      <c r="W387" s="376"/>
      <c r="X387" s="376"/>
      <c r="Y387" s="376"/>
      <c r="Z387" s="376"/>
      <c r="AA387" s="376"/>
      <c r="AB387" s="376"/>
      <c r="AC387" s="376"/>
      <c r="AD387" s="376"/>
      <c r="AE387" s="376"/>
      <c r="AF387" s="376"/>
      <c r="AG387" s="376"/>
      <c r="AH387" s="376"/>
      <c r="AI387" s="376"/>
    </row>
    <row r="388">
      <c r="D388" s="335"/>
      <c r="G388" s="378"/>
      <c r="M388" s="376"/>
      <c r="N388" s="376"/>
      <c r="O388" s="376"/>
      <c r="P388" s="376"/>
      <c r="Q388" s="376"/>
      <c r="R388" s="376"/>
      <c r="S388" s="376"/>
      <c r="T388" s="376"/>
      <c r="U388" s="376"/>
      <c r="V388" s="376"/>
      <c r="W388" s="376"/>
      <c r="X388" s="376"/>
      <c r="Y388" s="376"/>
      <c r="Z388" s="376"/>
      <c r="AA388" s="376"/>
      <c r="AB388" s="376"/>
      <c r="AC388" s="376"/>
      <c r="AD388" s="376"/>
      <c r="AE388" s="376"/>
      <c r="AF388" s="376"/>
      <c r="AG388" s="376"/>
      <c r="AH388" s="376"/>
      <c r="AI388" s="376"/>
    </row>
    <row r="389">
      <c r="D389" s="335"/>
      <c r="G389" s="378"/>
      <c r="M389" s="376"/>
      <c r="N389" s="376"/>
      <c r="O389" s="376"/>
      <c r="P389" s="376"/>
      <c r="Q389" s="376"/>
      <c r="R389" s="376"/>
      <c r="S389" s="376"/>
      <c r="T389" s="376"/>
      <c r="U389" s="376"/>
      <c r="V389" s="376"/>
      <c r="W389" s="376"/>
      <c r="X389" s="376"/>
      <c r="Y389" s="376"/>
      <c r="Z389" s="376"/>
      <c r="AA389" s="376"/>
      <c r="AB389" s="376"/>
      <c r="AC389" s="376"/>
      <c r="AD389" s="376"/>
      <c r="AE389" s="376"/>
      <c r="AF389" s="376"/>
      <c r="AG389" s="376"/>
      <c r="AH389" s="376"/>
      <c r="AI389" s="376"/>
    </row>
    <row r="390">
      <c r="D390" s="335"/>
      <c r="G390" s="378"/>
      <c r="M390" s="376"/>
      <c r="N390" s="376"/>
      <c r="O390" s="376"/>
      <c r="P390" s="376"/>
      <c r="Q390" s="376"/>
      <c r="R390" s="376"/>
      <c r="S390" s="376"/>
      <c r="T390" s="376"/>
      <c r="U390" s="376"/>
      <c r="V390" s="376"/>
      <c r="W390" s="376"/>
      <c r="X390" s="376"/>
      <c r="Y390" s="376"/>
      <c r="Z390" s="376"/>
      <c r="AA390" s="376"/>
      <c r="AB390" s="376"/>
      <c r="AC390" s="376"/>
      <c r="AD390" s="376"/>
      <c r="AE390" s="376"/>
      <c r="AF390" s="376"/>
      <c r="AG390" s="376"/>
      <c r="AH390" s="376"/>
      <c r="AI390" s="376"/>
    </row>
    <row r="391">
      <c r="D391" s="335"/>
      <c r="G391" s="378"/>
      <c r="M391" s="376"/>
      <c r="N391" s="376"/>
      <c r="O391" s="376"/>
      <c r="P391" s="376"/>
      <c r="Q391" s="376"/>
      <c r="R391" s="376"/>
      <c r="S391" s="376"/>
      <c r="T391" s="376"/>
      <c r="U391" s="376"/>
      <c r="V391" s="376"/>
      <c r="W391" s="376"/>
      <c r="X391" s="376"/>
      <c r="Y391" s="376"/>
      <c r="Z391" s="376"/>
      <c r="AA391" s="376"/>
      <c r="AB391" s="376"/>
      <c r="AC391" s="376"/>
      <c r="AD391" s="376"/>
      <c r="AE391" s="376"/>
      <c r="AF391" s="376"/>
      <c r="AG391" s="376"/>
      <c r="AH391" s="376"/>
      <c r="AI391" s="376"/>
    </row>
    <row r="392">
      <c r="D392" s="335"/>
      <c r="G392" s="378"/>
      <c r="M392" s="376"/>
      <c r="N392" s="376"/>
      <c r="O392" s="376"/>
      <c r="P392" s="376"/>
      <c r="Q392" s="376"/>
      <c r="R392" s="376"/>
      <c r="S392" s="376"/>
      <c r="T392" s="376"/>
      <c r="U392" s="376"/>
      <c r="V392" s="376"/>
      <c r="W392" s="376"/>
      <c r="X392" s="376"/>
      <c r="Y392" s="376"/>
      <c r="Z392" s="376"/>
      <c r="AA392" s="376"/>
      <c r="AB392" s="376"/>
      <c r="AC392" s="376"/>
      <c r="AD392" s="376"/>
      <c r="AE392" s="376"/>
      <c r="AF392" s="376"/>
      <c r="AG392" s="376"/>
      <c r="AH392" s="376"/>
      <c r="AI392" s="376"/>
    </row>
    <row r="393">
      <c r="D393" s="335"/>
      <c r="G393" s="378"/>
      <c r="M393" s="376"/>
      <c r="N393" s="376"/>
      <c r="O393" s="376"/>
      <c r="P393" s="376"/>
      <c r="Q393" s="376"/>
      <c r="R393" s="376"/>
      <c r="S393" s="376"/>
      <c r="T393" s="376"/>
      <c r="U393" s="376"/>
      <c r="V393" s="376"/>
      <c r="W393" s="376"/>
      <c r="X393" s="376"/>
      <c r="Y393" s="376"/>
      <c r="Z393" s="376"/>
      <c r="AA393" s="376"/>
      <c r="AB393" s="376"/>
      <c r="AC393" s="376"/>
      <c r="AD393" s="376"/>
      <c r="AE393" s="376"/>
      <c r="AF393" s="376"/>
      <c r="AG393" s="376"/>
      <c r="AH393" s="376"/>
      <c r="AI393" s="376"/>
    </row>
    <row r="394">
      <c r="D394" s="335"/>
      <c r="G394" s="378"/>
      <c r="M394" s="376"/>
      <c r="N394" s="376"/>
      <c r="O394" s="376"/>
      <c r="P394" s="376"/>
      <c r="Q394" s="376"/>
      <c r="R394" s="376"/>
      <c r="S394" s="376"/>
      <c r="T394" s="376"/>
      <c r="U394" s="376"/>
      <c r="V394" s="376"/>
      <c r="W394" s="376"/>
      <c r="X394" s="376"/>
      <c r="Y394" s="376"/>
      <c r="Z394" s="376"/>
      <c r="AA394" s="376"/>
      <c r="AB394" s="376"/>
      <c r="AC394" s="376"/>
      <c r="AD394" s="376"/>
      <c r="AE394" s="376"/>
      <c r="AF394" s="376"/>
      <c r="AG394" s="376"/>
      <c r="AH394" s="376"/>
      <c r="AI394" s="376"/>
    </row>
    <row r="395">
      <c r="D395" s="335"/>
      <c r="G395" s="378"/>
      <c r="M395" s="376"/>
      <c r="N395" s="376"/>
      <c r="O395" s="376"/>
      <c r="P395" s="376"/>
      <c r="Q395" s="376"/>
      <c r="R395" s="376"/>
      <c r="S395" s="376"/>
      <c r="T395" s="376"/>
      <c r="U395" s="376"/>
      <c r="V395" s="376"/>
      <c r="W395" s="376"/>
      <c r="X395" s="376"/>
      <c r="Y395" s="376"/>
      <c r="Z395" s="376"/>
      <c r="AA395" s="376"/>
      <c r="AB395" s="376"/>
      <c r="AC395" s="376"/>
      <c r="AD395" s="376"/>
      <c r="AE395" s="376"/>
      <c r="AF395" s="376"/>
      <c r="AG395" s="376"/>
      <c r="AH395" s="376"/>
      <c r="AI395" s="376"/>
    </row>
    <row r="396">
      <c r="D396" s="335"/>
      <c r="G396" s="378"/>
      <c r="M396" s="376"/>
      <c r="N396" s="376"/>
      <c r="O396" s="376"/>
      <c r="P396" s="376"/>
      <c r="Q396" s="376"/>
      <c r="R396" s="376"/>
      <c r="S396" s="376"/>
      <c r="T396" s="376"/>
      <c r="U396" s="376"/>
      <c r="V396" s="376"/>
      <c r="W396" s="376"/>
      <c r="X396" s="376"/>
      <c r="Y396" s="376"/>
      <c r="Z396" s="376"/>
      <c r="AA396" s="376"/>
      <c r="AB396" s="376"/>
      <c r="AC396" s="376"/>
      <c r="AD396" s="376"/>
      <c r="AE396" s="376"/>
      <c r="AF396" s="376"/>
      <c r="AG396" s="376"/>
      <c r="AH396" s="376"/>
      <c r="AI396" s="376"/>
    </row>
    <row r="397">
      <c r="D397" s="335"/>
      <c r="G397" s="378"/>
      <c r="M397" s="376"/>
      <c r="N397" s="376"/>
      <c r="O397" s="376"/>
      <c r="P397" s="376"/>
      <c r="Q397" s="376"/>
      <c r="R397" s="376"/>
      <c r="S397" s="376"/>
      <c r="T397" s="376"/>
      <c r="U397" s="376"/>
      <c r="V397" s="376"/>
      <c r="W397" s="376"/>
      <c r="X397" s="376"/>
      <c r="Y397" s="376"/>
      <c r="Z397" s="376"/>
      <c r="AA397" s="376"/>
      <c r="AB397" s="376"/>
      <c r="AC397" s="376"/>
      <c r="AD397" s="376"/>
      <c r="AE397" s="376"/>
      <c r="AF397" s="376"/>
      <c r="AG397" s="376"/>
      <c r="AH397" s="376"/>
      <c r="AI397" s="376"/>
    </row>
    <row r="398">
      <c r="D398" s="335"/>
      <c r="G398" s="378"/>
      <c r="M398" s="376"/>
      <c r="N398" s="376"/>
      <c r="O398" s="376"/>
      <c r="P398" s="376"/>
      <c r="Q398" s="376"/>
      <c r="R398" s="376"/>
      <c r="S398" s="376"/>
      <c r="T398" s="376"/>
      <c r="U398" s="376"/>
      <c r="V398" s="376"/>
      <c r="W398" s="376"/>
      <c r="X398" s="376"/>
      <c r="Y398" s="376"/>
      <c r="Z398" s="376"/>
      <c r="AA398" s="376"/>
      <c r="AB398" s="376"/>
      <c r="AC398" s="376"/>
      <c r="AD398" s="376"/>
      <c r="AE398" s="376"/>
      <c r="AF398" s="376"/>
      <c r="AG398" s="376"/>
      <c r="AH398" s="376"/>
      <c r="AI398" s="376"/>
    </row>
    <row r="399">
      <c r="D399" s="335"/>
      <c r="G399" s="378"/>
      <c r="M399" s="376"/>
      <c r="N399" s="376"/>
      <c r="O399" s="376"/>
      <c r="P399" s="376"/>
      <c r="Q399" s="376"/>
      <c r="R399" s="376"/>
      <c r="S399" s="376"/>
      <c r="T399" s="376"/>
      <c r="U399" s="376"/>
      <c r="V399" s="376"/>
      <c r="W399" s="376"/>
      <c r="X399" s="376"/>
      <c r="Y399" s="376"/>
      <c r="Z399" s="376"/>
      <c r="AA399" s="376"/>
      <c r="AB399" s="376"/>
      <c r="AC399" s="376"/>
      <c r="AD399" s="376"/>
      <c r="AE399" s="376"/>
      <c r="AF399" s="376"/>
      <c r="AG399" s="376"/>
      <c r="AH399" s="376"/>
      <c r="AI399" s="376"/>
    </row>
    <row r="400">
      <c r="D400" s="335"/>
      <c r="G400" s="378"/>
      <c r="M400" s="376"/>
      <c r="N400" s="376"/>
      <c r="O400" s="376"/>
      <c r="P400" s="376"/>
      <c r="Q400" s="376"/>
      <c r="R400" s="376"/>
      <c r="S400" s="376"/>
      <c r="T400" s="376"/>
      <c r="U400" s="376"/>
      <c r="V400" s="376"/>
      <c r="W400" s="376"/>
      <c r="X400" s="376"/>
      <c r="Y400" s="376"/>
      <c r="Z400" s="376"/>
      <c r="AA400" s="376"/>
      <c r="AB400" s="376"/>
      <c r="AC400" s="376"/>
      <c r="AD400" s="376"/>
      <c r="AE400" s="376"/>
      <c r="AF400" s="376"/>
      <c r="AG400" s="376"/>
      <c r="AH400" s="376"/>
      <c r="AI400" s="376"/>
    </row>
    <row r="401">
      <c r="D401" s="335"/>
      <c r="G401" s="378"/>
      <c r="M401" s="376"/>
      <c r="N401" s="376"/>
      <c r="O401" s="376"/>
      <c r="P401" s="376"/>
      <c r="Q401" s="376"/>
      <c r="R401" s="376"/>
      <c r="S401" s="376"/>
      <c r="T401" s="376"/>
      <c r="U401" s="376"/>
      <c r="V401" s="376"/>
      <c r="W401" s="376"/>
      <c r="X401" s="376"/>
      <c r="Y401" s="376"/>
      <c r="Z401" s="376"/>
      <c r="AA401" s="376"/>
      <c r="AB401" s="376"/>
      <c r="AC401" s="376"/>
      <c r="AD401" s="376"/>
      <c r="AE401" s="376"/>
      <c r="AF401" s="376"/>
      <c r="AG401" s="376"/>
      <c r="AH401" s="376"/>
      <c r="AI401" s="376"/>
    </row>
    <row r="402">
      <c r="D402" s="335"/>
      <c r="G402" s="378"/>
      <c r="M402" s="376"/>
      <c r="N402" s="376"/>
      <c r="O402" s="376"/>
      <c r="P402" s="376"/>
      <c r="Q402" s="376"/>
      <c r="R402" s="376"/>
      <c r="S402" s="376"/>
      <c r="T402" s="376"/>
      <c r="U402" s="376"/>
      <c r="V402" s="376"/>
      <c r="W402" s="376"/>
      <c r="X402" s="376"/>
      <c r="Y402" s="376"/>
      <c r="Z402" s="376"/>
      <c r="AA402" s="376"/>
      <c r="AB402" s="376"/>
      <c r="AC402" s="376"/>
      <c r="AD402" s="376"/>
      <c r="AE402" s="376"/>
      <c r="AF402" s="376"/>
      <c r="AG402" s="376"/>
      <c r="AH402" s="376"/>
      <c r="AI402" s="376"/>
    </row>
    <row r="403">
      <c r="D403" s="335"/>
      <c r="G403" s="378"/>
      <c r="M403" s="376"/>
      <c r="N403" s="376"/>
      <c r="O403" s="376"/>
      <c r="P403" s="376"/>
      <c r="Q403" s="376"/>
      <c r="R403" s="376"/>
      <c r="S403" s="376"/>
      <c r="T403" s="376"/>
      <c r="U403" s="376"/>
      <c r="V403" s="376"/>
      <c r="W403" s="376"/>
      <c r="X403" s="376"/>
      <c r="Y403" s="376"/>
      <c r="Z403" s="376"/>
      <c r="AA403" s="376"/>
      <c r="AB403" s="376"/>
      <c r="AC403" s="376"/>
      <c r="AD403" s="376"/>
      <c r="AE403" s="376"/>
      <c r="AF403" s="376"/>
      <c r="AG403" s="376"/>
      <c r="AH403" s="376"/>
      <c r="AI403" s="376"/>
    </row>
    <row r="404">
      <c r="D404" s="335"/>
      <c r="G404" s="378"/>
      <c r="M404" s="376"/>
      <c r="N404" s="376"/>
      <c r="O404" s="376"/>
      <c r="P404" s="376"/>
      <c r="Q404" s="376"/>
      <c r="R404" s="376"/>
      <c r="S404" s="376"/>
      <c r="T404" s="376"/>
      <c r="U404" s="376"/>
      <c r="V404" s="376"/>
      <c r="W404" s="376"/>
      <c r="X404" s="376"/>
      <c r="Y404" s="376"/>
      <c r="Z404" s="376"/>
      <c r="AA404" s="376"/>
      <c r="AB404" s="376"/>
      <c r="AC404" s="376"/>
      <c r="AD404" s="376"/>
      <c r="AE404" s="376"/>
      <c r="AF404" s="376"/>
      <c r="AG404" s="376"/>
      <c r="AH404" s="376"/>
      <c r="AI404" s="376"/>
    </row>
    <row r="405">
      <c r="D405" s="335"/>
      <c r="G405" s="378"/>
      <c r="M405" s="376"/>
      <c r="N405" s="376"/>
      <c r="O405" s="376"/>
      <c r="P405" s="376"/>
      <c r="Q405" s="376"/>
      <c r="R405" s="376"/>
      <c r="S405" s="376"/>
      <c r="T405" s="376"/>
      <c r="U405" s="376"/>
      <c r="V405" s="376"/>
      <c r="W405" s="376"/>
      <c r="X405" s="376"/>
      <c r="Y405" s="376"/>
      <c r="Z405" s="376"/>
      <c r="AA405" s="376"/>
      <c r="AB405" s="376"/>
      <c r="AC405" s="376"/>
      <c r="AD405" s="376"/>
      <c r="AE405" s="376"/>
      <c r="AF405" s="376"/>
      <c r="AG405" s="376"/>
      <c r="AH405" s="376"/>
      <c r="AI405" s="376"/>
    </row>
    <row r="406">
      <c r="D406" s="335"/>
      <c r="G406" s="378"/>
      <c r="M406" s="376"/>
      <c r="N406" s="376"/>
      <c r="O406" s="376"/>
      <c r="P406" s="376"/>
      <c r="Q406" s="376"/>
      <c r="R406" s="376"/>
      <c r="S406" s="376"/>
      <c r="T406" s="376"/>
      <c r="U406" s="376"/>
      <c r="V406" s="376"/>
      <c r="W406" s="376"/>
      <c r="X406" s="376"/>
      <c r="Y406" s="376"/>
      <c r="Z406" s="376"/>
      <c r="AA406" s="376"/>
      <c r="AB406" s="376"/>
      <c r="AC406" s="376"/>
      <c r="AD406" s="376"/>
      <c r="AE406" s="376"/>
      <c r="AF406" s="376"/>
      <c r="AG406" s="376"/>
      <c r="AH406" s="376"/>
      <c r="AI406" s="376"/>
    </row>
    <row r="407">
      <c r="D407" s="335"/>
      <c r="G407" s="378"/>
      <c r="M407" s="376"/>
      <c r="N407" s="376"/>
      <c r="O407" s="376"/>
      <c r="P407" s="376"/>
      <c r="Q407" s="376"/>
      <c r="R407" s="376"/>
      <c r="S407" s="376"/>
      <c r="T407" s="376"/>
      <c r="U407" s="376"/>
      <c r="V407" s="376"/>
      <c r="W407" s="376"/>
      <c r="X407" s="376"/>
      <c r="Y407" s="376"/>
      <c r="Z407" s="376"/>
      <c r="AA407" s="376"/>
      <c r="AB407" s="376"/>
      <c r="AC407" s="376"/>
      <c r="AD407" s="376"/>
      <c r="AE407" s="376"/>
      <c r="AF407" s="376"/>
      <c r="AG407" s="376"/>
      <c r="AH407" s="376"/>
      <c r="AI407" s="376"/>
    </row>
    <row r="408">
      <c r="D408" s="335"/>
      <c r="G408" s="378"/>
      <c r="M408" s="376"/>
      <c r="N408" s="376"/>
      <c r="O408" s="376"/>
      <c r="P408" s="376"/>
      <c r="Q408" s="376"/>
      <c r="R408" s="376"/>
      <c r="S408" s="376"/>
      <c r="T408" s="376"/>
      <c r="U408" s="376"/>
      <c r="V408" s="376"/>
      <c r="W408" s="376"/>
      <c r="X408" s="376"/>
      <c r="Y408" s="376"/>
      <c r="Z408" s="376"/>
      <c r="AA408" s="376"/>
      <c r="AB408" s="376"/>
      <c r="AC408" s="376"/>
      <c r="AD408" s="376"/>
      <c r="AE408" s="376"/>
      <c r="AF408" s="376"/>
      <c r="AG408" s="376"/>
      <c r="AH408" s="376"/>
      <c r="AI408" s="376"/>
    </row>
    <row r="409">
      <c r="D409" s="335"/>
      <c r="G409" s="378"/>
      <c r="M409" s="376"/>
      <c r="N409" s="376"/>
      <c r="O409" s="376"/>
      <c r="P409" s="376"/>
      <c r="Q409" s="376"/>
      <c r="R409" s="376"/>
      <c r="S409" s="376"/>
      <c r="T409" s="376"/>
      <c r="U409" s="376"/>
      <c r="V409" s="376"/>
      <c r="W409" s="376"/>
      <c r="X409" s="376"/>
      <c r="Y409" s="376"/>
      <c r="Z409" s="376"/>
      <c r="AA409" s="376"/>
      <c r="AB409" s="376"/>
      <c r="AC409" s="376"/>
      <c r="AD409" s="376"/>
      <c r="AE409" s="376"/>
      <c r="AF409" s="376"/>
      <c r="AG409" s="376"/>
      <c r="AH409" s="376"/>
      <c r="AI409" s="376"/>
    </row>
    <row r="410">
      <c r="D410" s="335"/>
      <c r="G410" s="378"/>
      <c r="M410" s="376"/>
      <c r="N410" s="376"/>
      <c r="O410" s="376"/>
      <c r="P410" s="376"/>
      <c r="Q410" s="376"/>
      <c r="R410" s="376"/>
      <c r="S410" s="376"/>
      <c r="T410" s="376"/>
      <c r="U410" s="376"/>
      <c r="V410" s="376"/>
      <c r="W410" s="376"/>
      <c r="X410" s="376"/>
      <c r="Y410" s="376"/>
      <c r="Z410" s="376"/>
      <c r="AA410" s="376"/>
      <c r="AB410" s="376"/>
      <c r="AC410" s="376"/>
      <c r="AD410" s="376"/>
      <c r="AE410" s="376"/>
      <c r="AF410" s="376"/>
      <c r="AG410" s="376"/>
      <c r="AH410" s="376"/>
      <c r="AI410" s="376"/>
    </row>
    <row r="411">
      <c r="D411" s="335"/>
      <c r="G411" s="378"/>
      <c r="M411" s="376"/>
      <c r="N411" s="376"/>
      <c r="O411" s="376"/>
      <c r="P411" s="376"/>
      <c r="Q411" s="376"/>
      <c r="R411" s="376"/>
      <c r="S411" s="376"/>
      <c r="T411" s="376"/>
      <c r="U411" s="376"/>
      <c r="V411" s="376"/>
      <c r="W411" s="376"/>
      <c r="X411" s="376"/>
      <c r="Y411" s="376"/>
      <c r="Z411" s="376"/>
      <c r="AA411" s="376"/>
      <c r="AB411" s="376"/>
      <c r="AC411" s="376"/>
      <c r="AD411" s="376"/>
      <c r="AE411" s="376"/>
      <c r="AF411" s="376"/>
      <c r="AG411" s="376"/>
      <c r="AH411" s="376"/>
      <c r="AI411" s="376"/>
    </row>
    <row r="412">
      <c r="D412" s="335"/>
      <c r="G412" s="378"/>
      <c r="M412" s="376"/>
      <c r="N412" s="376"/>
      <c r="O412" s="376"/>
      <c r="P412" s="376"/>
      <c r="Q412" s="376"/>
      <c r="R412" s="376"/>
      <c r="S412" s="376"/>
      <c r="T412" s="376"/>
      <c r="U412" s="376"/>
      <c r="V412" s="376"/>
      <c r="W412" s="376"/>
      <c r="X412" s="376"/>
      <c r="Y412" s="376"/>
      <c r="Z412" s="376"/>
      <c r="AA412" s="376"/>
      <c r="AB412" s="376"/>
      <c r="AC412" s="376"/>
      <c r="AD412" s="376"/>
      <c r="AE412" s="376"/>
      <c r="AF412" s="376"/>
      <c r="AG412" s="376"/>
      <c r="AH412" s="376"/>
      <c r="AI412" s="376"/>
    </row>
    <row r="413">
      <c r="D413" s="335"/>
      <c r="G413" s="378"/>
      <c r="M413" s="376"/>
      <c r="N413" s="376"/>
      <c r="O413" s="376"/>
      <c r="P413" s="376"/>
      <c r="Q413" s="376"/>
      <c r="R413" s="376"/>
      <c r="S413" s="376"/>
      <c r="T413" s="376"/>
      <c r="U413" s="376"/>
      <c r="V413" s="376"/>
      <c r="W413" s="376"/>
      <c r="X413" s="376"/>
      <c r="Y413" s="376"/>
      <c r="Z413" s="376"/>
      <c r="AA413" s="376"/>
      <c r="AB413" s="376"/>
      <c r="AC413" s="376"/>
      <c r="AD413" s="376"/>
      <c r="AE413" s="376"/>
      <c r="AF413" s="376"/>
      <c r="AG413" s="376"/>
      <c r="AH413" s="376"/>
      <c r="AI413" s="376"/>
    </row>
    <row r="414">
      <c r="D414" s="335"/>
      <c r="G414" s="378"/>
      <c r="M414" s="376"/>
      <c r="N414" s="376"/>
      <c r="O414" s="376"/>
      <c r="P414" s="376"/>
      <c r="Q414" s="376"/>
      <c r="R414" s="376"/>
      <c r="S414" s="376"/>
      <c r="T414" s="376"/>
      <c r="U414" s="376"/>
      <c r="V414" s="376"/>
      <c r="W414" s="376"/>
      <c r="X414" s="376"/>
      <c r="Y414" s="376"/>
      <c r="Z414" s="376"/>
      <c r="AA414" s="376"/>
      <c r="AB414" s="376"/>
      <c r="AC414" s="376"/>
      <c r="AD414" s="376"/>
      <c r="AE414" s="376"/>
      <c r="AF414" s="376"/>
      <c r="AG414" s="376"/>
      <c r="AH414" s="376"/>
      <c r="AI414" s="376"/>
    </row>
    <row r="415">
      <c r="D415" s="335"/>
      <c r="G415" s="378"/>
      <c r="M415" s="376"/>
      <c r="N415" s="376"/>
      <c r="O415" s="376"/>
      <c r="P415" s="376"/>
      <c r="Q415" s="376"/>
      <c r="R415" s="376"/>
      <c r="S415" s="376"/>
      <c r="T415" s="376"/>
      <c r="U415" s="376"/>
      <c r="V415" s="376"/>
      <c r="W415" s="376"/>
      <c r="X415" s="376"/>
      <c r="Y415" s="376"/>
      <c r="Z415" s="376"/>
      <c r="AA415" s="376"/>
      <c r="AB415" s="376"/>
      <c r="AC415" s="376"/>
      <c r="AD415" s="376"/>
      <c r="AE415" s="376"/>
      <c r="AF415" s="376"/>
      <c r="AG415" s="376"/>
      <c r="AH415" s="376"/>
      <c r="AI415" s="376"/>
    </row>
    <row r="416">
      <c r="D416" s="335"/>
      <c r="G416" s="378"/>
      <c r="M416" s="376"/>
      <c r="N416" s="376"/>
      <c r="O416" s="376"/>
      <c r="P416" s="376"/>
      <c r="Q416" s="376"/>
      <c r="R416" s="376"/>
      <c r="S416" s="376"/>
      <c r="T416" s="376"/>
      <c r="U416" s="376"/>
      <c r="V416" s="376"/>
      <c r="W416" s="376"/>
      <c r="X416" s="376"/>
      <c r="Y416" s="376"/>
      <c r="Z416" s="376"/>
      <c r="AA416" s="376"/>
      <c r="AB416" s="376"/>
      <c r="AC416" s="376"/>
      <c r="AD416" s="376"/>
      <c r="AE416" s="376"/>
      <c r="AF416" s="376"/>
      <c r="AG416" s="376"/>
      <c r="AH416" s="376"/>
      <c r="AI416" s="376"/>
    </row>
    <row r="417">
      <c r="D417" s="335"/>
      <c r="G417" s="378"/>
      <c r="M417" s="376"/>
      <c r="N417" s="376"/>
      <c r="O417" s="376"/>
      <c r="P417" s="376"/>
      <c r="Q417" s="376"/>
      <c r="R417" s="376"/>
      <c r="S417" s="376"/>
      <c r="T417" s="376"/>
      <c r="U417" s="376"/>
      <c r="V417" s="376"/>
      <c r="W417" s="376"/>
      <c r="X417" s="376"/>
      <c r="Y417" s="376"/>
      <c r="Z417" s="376"/>
      <c r="AA417" s="376"/>
      <c r="AB417" s="376"/>
      <c r="AC417" s="376"/>
      <c r="AD417" s="376"/>
      <c r="AE417" s="376"/>
      <c r="AF417" s="376"/>
      <c r="AG417" s="376"/>
      <c r="AH417" s="376"/>
      <c r="AI417" s="376"/>
    </row>
    <row r="418">
      <c r="D418" s="335"/>
      <c r="G418" s="378"/>
      <c r="M418" s="376"/>
      <c r="N418" s="376"/>
      <c r="O418" s="376"/>
      <c r="P418" s="376"/>
      <c r="Q418" s="376"/>
      <c r="R418" s="376"/>
      <c r="S418" s="376"/>
      <c r="T418" s="376"/>
      <c r="U418" s="376"/>
      <c r="V418" s="376"/>
      <c r="W418" s="376"/>
      <c r="X418" s="376"/>
      <c r="Y418" s="376"/>
      <c r="Z418" s="376"/>
      <c r="AA418" s="376"/>
      <c r="AB418" s="376"/>
      <c r="AC418" s="376"/>
      <c r="AD418" s="376"/>
      <c r="AE418" s="376"/>
      <c r="AF418" s="376"/>
      <c r="AG418" s="376"/>
      <c r="AH418" s="376"/>
      <c r="AI418" s="376"/>
    </row>
    <row r="419">
      <c r="D419" s="335"/>
      <c r="G419" s="378"/>
      <c r="M419" s="376"/>
      <c r="N419" s="376"/>
      <c r="O419" s="376"/>
      <c r="P419" s="376"/>
      <c r="Q419" s="376"/>
      <c r="R419" s="376"/>
      <c r="S419" s="376"/>
      <c r="T419" s="376"/>
      <c r="U419" s="376"/>
      <c r="V419" s="376"/>
      <c r="W419" s="376"/>
      <c r="X419" s="376"/>
      <c r="Y419" s="376"/>
      <c r="Z419" s="376"/>
      <c r="AA419" s="376"/>
      <c r="AB419" s="376"/>
      <c r="AC419" s="376"/>
      <c r="AD419" s="376"/>
      <c r="AE419" s="376"/>
      <c r="AF419" s="376"/>
      <c r="AG419" s="376"/>
      <c r="AH419" s="376"/>
      <c r="AI419" s="376"/>
    </row>
    <row r="420">
      <c r="D420" s="335"/>
      <c r="G420" s="378"/>
      <c r="M420" s="376"/>
      <c r="N420" s="376"/>
      <c r="O420" s="376"/>
      <c r="P420" s="376"/>
      <c r="Q420" s="376"/>
      <c r="R420" s="376"/>
      <c r="S420" s="376"/>
      <c r="T420" s="376"/>
      <c r="U420" s="376"/>
      <c r="V420" s="376"/>
      <c r="W420" s="376"/>
      <c r="X420" s="376"/>
      <c r="Y420" s="376"/>
      <c r="Z420" s="376"/>
      <c r="AA420" s="376"/>
      <c r="AB420" s="376"/>
      <c r="AC420" s="376"/>
      <c r="AD420" s="376"/>
      <c r="AE420" s="376"/>
      <c r="AF420" s="376"/>
      <c r="AG420" s="376"/>
      <c r="AH420" s="376"/>
      <c r="AI420" s="376"/>
    </row>
    <row r="421">
      <c r="D421" s="335"/>
      <c r="G421" s="378"/>
      <c r="M421" s="376"/>
      <c r="N421" s="376"/>
      <c r="O421" s="376"/>
      <c r="P421" s="376"/>
      <c r="Q421" s="376"/>
      <c r="R421" s="376"/>
      <c r="S421" s="376"/>
      <c r="T421" s="376"/>
      <c r="U421" s="376"/>
      <c r="V421" s="376"/>
      <c r="W421" s="376"/>
      <c r="X421" s="376"/>
      <c r="Y421" s="376"/>
      <c r="Z421" s="376"/>
      <c r="AA421" s="376"/>
      <c r="AB421" s="376"/>
      <c r="AC421" s="376"/>
      <c r="AD421" s="376"/>
      <c r="AE421" s="376"/>
      <c r="AF421" s="376"/>
      <c r="AG421" s="376"/>
      <c r="AH421" s="376"/>
      <c r="AI421" s="376"/>
    </row>
    <row r="422">
      <c r="D422" s="335"/>
      <c r="G422" s="378"/>
      <c r="M422" s="376"/>
      <c r="N422" s="376"/>
      <c r="O422" s="376"/>
      <c r="P422" s="376"/>
      <c r="Q422" s="376"/>
      <c r="R422" s="376"/>
      <c r="S422" s="376"/>
      <c r="T422" s="376"/>
      <c r="U422" s="376"/>
      <c r="V422" s="376"/>
      <c r="W422" s="376"/>
      <c r="X422" s="376"/>
      <c r="Y422" s="376"/>
      <c r="Z422" s="376"/>
      <c r="AA422" s="376"/>
      <c r="AB422" s="376"/>
      <c r="AC422" s="376"/>
      <c r="AD422" s="376"/>
      <c r="AE422" s="376"/>
      <c r="AF422" s="376"/>
      <c r="AG422" s="376"/>
      <c r="AH422" s="376"/>
      <c r="AI422" s="376"/>
    </row>
    <row r="423">
      <c r="D423" s="335"/>
      <c r="G423" s="378"/>
      <c r="M423" s="376"/>
      <c r="N423" s="376"/>
      <c r="O423" s="376"/>
      <c r="P423" s="376"/>
      <c r="Q423" s="376"/>
      <c r="R423" s="376"/>
      <c r="S423" s="376"/>
      <c r="T423" s="376"/>
      <c r="U423" s="376"/>
      <c r="V423" s="376"/>
      <c r="W423" s="376"/>
      <c r="X423" s="376"/>
      <c r="Y423" s="376"/>
      <c r="Z423" s="376"/>
      <c r="AA423" s="376"/>
      <c r="AB423" s="376"/>
      <c r="AC423" s="376"/>
      <c r="AD423" s="376"/>
      <c r="AE423" s="376"/>
      <c r="AF423" s="376"/>
      <c r="AG423" s="376"/>
      <c r="AH423" s="376"/>
      <c r="AI423" s="376"/>
    </row>
    <row r="424">
      <c r="D424" s="335"/>
      <c r="G424" s="378"/>
      <c r="M424" s="376"/>
      <c r="N424" s="376"/>
      <c r="O424" s="376"/>
      <c r="P424" s="376"/>
      <c r="Q424" s="376"/>
      <c r="R424" s="376"/>
      <c r="S424" s="376"/>
      <c r="T424" s="376"/>
      <c r="U424" s="376"/>
      <c r="V424" s="376"/>
      <c r="W424" s="376"/>
      <c r="X424" s="376"/>
      <c r="Y424" s="376"/>
      <c r="Z424" s="376"/>
      <c r="AA424" s="376"/>
      <c r="AB424" s="376"/>
      <c r="AC424" s="376"/>
      <c r="AD424" s="376"/>
      <c r="AE424" s="376"/>
      <c r="AF424" s="376"/>
      <c r="AG424" s="376"/>
      <c r="AH424" s="376"/>
      <c r="AI424" s="376"/>
    </row>
    <row r="425">
      <c r="D425" s="335"/>
      <c r="G425" s="378"/>
      <c r="M425" s="376"/>
      <c r="N425" s="376"/>
      <c r="O425" s="376"/>
      <c r="P425" s="376"/>
      <c r="Q425" s="376"/>
      <c r="R425" s="376"/>
      <c r="S425" s="376"/>
      <c r="T425" s="376"/>
      <c r="U425" s="376"/>
      <c r="V425" s="376"/>
      <c r="W425" s="376"/>
      <c r="X425" s="376"/>
      <c r="Y425" s="376"/>
      <c r="Z425" s="376"/>
      <c r="AA425" s="376"/>
      <c r="AB425" s="376"/>
      <c r="AC425" s="376"/>
      <c r="AD425" s="376"/>
      <c r="AE425" s="376"/>
      <c r="AF425" s="376"/>
      <c r="AG425" s="376"/>
      <c r="AH425" s="376"/>
      <c r="AI425" s="376"/>
    </row>
    <row r="426">
      <c r="D426" s="335"/>
      <c r="G426" s="378"/>
      <c r="M426" s="376"/>
      <c r="N426" s="376"/>
      <c r="O426" s="376"/>
      <c r="P426" s="376"/>
      <c r="Q426" s="376"/>
      <c r="R426" s="376"/>
      <c r="S426" s="376"/>
      <c r="T426" s="376"/>
      <c r="U426" s="376"/>
      <c r="V426" s="376"/>
      <c r="W426" s="376"/>
      <c r="X426" s="376"/>
      <c r="Y426" s="376"/>
      <c r="Z426" s="376"/>
      <c r="AA426" s="376"/>
      <c r="AB426" s="376"/>
      <c r="AC426" s="376"/>
      <c r="AD426" s="376"/>
      <c r="AE426" s="376"/>
      <c r="AF426" s="376"/>
      <c r="AG426" s="376"/>
      <c r="AH426" s="376"/>
      <c r="AI426" s="376"/>
    </row>
    <row r="427">
      <c r="D427" s="335"/>
      <c r="G427" s="378"/>
      <c r="M427" s="376"/>
      <c r="N427" s="376"/>
      <c r="O427" s="376"/>
      <c r="P427" s="376"/>
      <c r="Q427" s="376"/>
      <c r="R427" s="376"/>
      <c r="S427" s="376"/>
      <c r="T427" s="376"/>
      <c r="U427" s="376"/>
      <c r="V427" s="376"/>
      <c r="W427" s="376"/>
      <c r="X427" s="376"/>
      <c r="Y427" s="376"/>
      <c r="Z427" s="376"/>
      <c r="AA427" s="376"/>
      <c r="AB427" s="376"/>
      <c r="AC427" s="376"/>
      <c r="AD427" s="376"/>
      <c r="AE427" s="376"/>
      <c r="AF427" s="376"/>
      <c r="AG427" s="376"/>
      <c r="AH427" s="376"/>
      <c r="AI427" s="376"/>
    </row>
    <row r="428">
      <c r="D428" s="335"/>
      <c r="G428" s="378"/>
      <c r="M428" s="376"/>
      <c r="N428" s="376"/>
      <c r="O428" s="376"/>
      <c r="P428" s="376"/>
      <c r="Q428" s="376"/>
      <c r="R428" s="376"/>
      <c r="S428" s="376"/>
      <c r="T428" s="376"/>
      <c r="U428" s="376"/>
      <c r="V428" s="376"/>
      <c r="W428" s="376"/>
      <c r="X428" s="376"/>
      <c r="Y428" s="376"/>
      <c r="Z428" s="376"/>
      <c r="AA428" s="376"/>
      <c r="AB428" s="376"/>
      <c r="AC428" s="376"/>
      <c r="AD428" s="376"/>
      <c r="AE428" s="376"/>
      <c r="AF428" s="376"/>
      <c r="AG428" s="376"/>
      <c r="AH428" s="376"/>
      <c r="AI428" s="376"/>
    </row>
    <row r="429">
      <c r="D429" s="335"/>
      <c r="G429" s="378"/>
      <c r="M429" s="376"/>
      <c r="N429" s="376"/>
      <c r="O429" s="376"/>
      <c r="P429" s="376"/>
      <c r="Q429" s="376"/>
      <c r="R429" s="376"/>
      <c r="S429" s="376"/>
      <c r="T429" s="376"/>
      <c r="U429" s="376"/>
      <c r="V429" s="376"/>
      <c r="W429" s="376"/>
      <c r="X429" s="376"/>
      <c r="Y429" s="376"/>
      <c r="Z429" s="376"/>
      <c r="AA429" s="376"/>
      <c r="AB429" s="376"/>
      <c r="AC429" s="376"/>
      <c r="AD429" s="376"/>
      <c r="AE429" s="376"/>
      <c r="AF429" s="376"/>
      <c r="AG429" s="376"/>
      <c r="AH429" s="376"/>
      <c r="AI429" s="376"/>
    </row>
    <row r="430">
      <c r="D430" s="335"/>
      <c r="G430" s="378"/>
      <c r="M430" s="376"/>
      <c r="N430" s="376"/>
      <c r="O430" s="376"/>
      <c r="P430" s="376"/>
      <c r="Q430" s="376"/>
      <c r="R430" s="376"/>
      <c r="S430" s="376"/>
      <c r="T430" s="376"/>
      <c r="U430" s="376"/>
      <c r="V430" s="376"/>
      <c r="W430" s="376"/>
      <c r="X430" s="376"/>
      <c r="Y430" s="376"/>
      <c r="Z430" s="376"/>
      <c r="AA430" s="376"/>
      <c r="AB430" s="376"/>
      <c r="AC430" s="376"/>
      <c r="AD430" s="376"/>
      <c r="AE430" s="376"/>
      <c r="AF430" s="376"/>
      <c r="AG430" s="376"/>
      <c r="AH430" s="376"/>
      <c r="AI430" s="376"/>
    </row>
    <row r="431">
      <c r="D431" s="335"/>
      <c r="G431" s="378"/>
      <c r="M431" s="376"/>
      <c r="N431" s="376"/>
      <c r="O431" s="376"/>
      <c r="P431" s="376"/>
      <c r="Q431" s="376"/>
      <c r="R431" s="376"/>
      <c r="S431" s="376"/>
      <c r="T431" s="376"/>
      <c r="U431" s="376"/>
      <c r="V431" s="376"/>
      <c r="W431" s="376"/>
      <c r="X431" s="376"/>
      <c r="Y431" s="376"/>
      <c r="Z431" s="376"/>
      <c r="AA431" s="376"/>
      <c r="AB431" s="376"/>
      <c r="AC431" s="376"/>
      <c r="AD431" s="376"/>
      <c r="AE431" s="376"/>
      <c r="AF431" s="376"/>
      <c r="AG431" s="376"/>
      <c r="AH431" s="376"/>
      <c r="AI431" s="376"/>
    </row>
    <row r="432">
      <c r="D432" s="335"/>
      <c r="G432" s="378"/>
      <c r="M432" s="376"/>
      <c r="N432" s="376"/>
      <c r="O432" s="376"/>
      <c r="P432" s="376"/>
      <c r="Q432" s="376"/>
      <c r="R432" s="376"/>
      <c r="S432" s="376"/>
      <c r="T432" s="376"/>
      <c r="U432" s="376"/>
      <c r="V432" s="376"/>
      <c r="W432" s="376"/>
      <c r="X432" s="376"/>
      <c r="Y432" s="376"/>
      <c r="Z432" s="376"/>
      <c r="AA432" s="376"/>
      <c r="AB432" s="376"/>
      <c r="AC432" s="376"/>
      <c r="AD432" s="376"/>
      <c r="AE432" s="376"/>
      <c r="AF432" s="376"/>
      <c r="AG432" s="376"/>
      <c r="AH432" s="376"/>
      <c r="AI432" s="376"/>
    </row>
    <row r="433">
      <c r="D433" s="335"/>
      <c r="G433" s="378"/>
      <c r="M433" s="376"/>
      <c r="N433" s="376"/>
      <c r="O433" s="376"/>
      <c r="P433" s="376"/>
      <c r="Q433" s="376"/>
      <c r="R433" s="376"/>
      <c r="S433" s="376"/>
      <c r="T433" s="376"/>
      <c r="U433" s="376"/>
      <c r="V433" s="376"/>
      <c r="W433" s="376"/>
      <c r="X433" s="376"/>
      <c r="Y433" s="376"/>
      <c r="Z433" s="376"/>
      <c r="AA433" s="376"/>
      <c r="AB433" s="376"/>
      <c r="AC433" s="376"/>
      <c r="AD433" s="376"/>
      <c r="AE433" s="376"/>
      <c r="AF433" s="376"/>
      <c r="AG433" s="376"/>
      <c r="AH433" s="376"/>
      <c r="AI433" s="376"/>
    </row>
    <row r="434">
      <c r="D434" s="335"/>
      <c r="G434" s="378"/>
      <c r="M434" s="376"/>
      <c r="N434" s="376"/>
      <c r="O434" s="376"/>
      <c r="P434" s="376"/>
      <c r="Q434" s="376"/>
      <c r="R434" s="376"/>
      <c r="S434" s="376"/>
      <c r="T434" s="376"/>
      <c r="U434" s="376"/>
      <c r="V434" s="376"/>
      <c r="W434" s="376"/>
      <c r="X434" s="376"/>
      <c r="Y434" s="376"/>
      <c r="Z434" s="376"/>
      <c r="AA434" s="376"/>
      <c r="AB434" s="376"/>
      <c r="AC434" s="376"/>
      <c r="AD434" s="376"/>
      <c r="AE434" s="376"/>
      <c r="AF434" s="376"/>
      <c r="AG434" s="376"/>
      <c r="AH434" s="376"/>
      <c r="AI434" s="376"/>
    </row>
    <row r="435">
      <c r="D435" s="335"/>
      <c r="G435" s="378"/>
      <c r="M435" s="376"/>
      <c r="N435" s="376"/>
      <c r="O435" s="376"/>
      <c r="P435" s="376"/>
      <c r="Q435" s="376"/>
      <c r="R435" s="376"/>
      <c r="S435" s="376"/>
      <c r="T435" s="376"/>
      <c r="U435" s="376"/>
      <c r="V435" s="376"/>
      <c r="W435" s="376"/>
      <c r="X435" s="376"/>
      <c r="Y435" s="376"/>
      <c r="Z435" s="376"/>
      <c r="AA435" s="376"/>
      <c r="AB435" s="376"/>
      <c r="AC435" s="376"/>
      <c r="AD435" s="376"/>
      <c r="AE435" s="376"/>
      <c r="AF435" s="376"/>
      <c r="AG435" s="376"/>
      <c r="AH435" s="376"/>
      <c r="AI435" s="376"/>
    </row>
    <row r="436">
      <c r="D436" s="335"/>
      <c r="G436" s="378"/>
      <c r="M436" s="376"/>
      <c r="N436" s="376"/>
      <c r="O436" s="376"/>
      <c r="P436" s="376"/>
      <c r="Q436" s="376"/>
      <c r="R436" s="376"/>
      <c r="S436" s="376"/>
      <c r="T436" s="376"/>
      <c r="U436" s="376"/>
      <c r="V436" s="376"/>
      <c r="W436" s="376"/>
      <c r="X436" s="376"/>
      <c r="Y436" s="376"/>
      <c r="Z436" s="376"/>
      <c r="AA436" s="376"/>
      <c r="AB436" s="376"/>
      <c r="AC436" s="376"/>
      <c r="AD436" s="376"/>
      <c r="AE436" s="376"/>
      <c r="AF436" s="376"/>
      <c r="AG436" s="376"/>
      <c r="AH436" s="376"/>
      <c r="AI436" s="376"/>
    </row>
    <row r="437">
      <c r="D437" s="335"/>
      <c r="G437" s="378"/>
      <c r="M437" s="376"/>
      <c r="N437" s="376"/>
      <c r="O437" s="376"/>
      <c r="P437" s="376"/>
      <c r="Q437" s="376"/>
      <c r="R437" s="376"/>
      <c r="S437" s="376"/>
      <c r="T437" s="376"/>
      <c r="U437" s="376"/>
      <c r="V437" s="376"/>
      <c r="W437" s="376"/>
      <c r="X437" s="376"/>
      <c r="Y437" s="376"/>
      <c r="Z437" s="376"/>
      <c r="AA437" s="376"/>
      <c r="AB437" s="376"/>
      <c r="AC437" s="376"/>
      <c r="AD437" s="376"/>
      <c r="AE437" s="376"/>
      <c r="AF437" s="376"/>
      <c r="AG437" s="376"/>
      <c r="AH437" s="376"/>
      <c r="AI437" s="376"/>
    </row>
    <row r="438">
      <c r="D438" s="335"/>
      <c r="G438" s="378"/>
      <c r="M438" s="376"/>
      <c r="N438" s="376"/>
      <c r="O438" s="376"/>
      <c r="P438" s="376"/>
      <c r="Q438" s="376"/>
      <c r="R438" s="376"/>
      <c r="S438" s="376"/>
      <c r="T438" s="376"/>
      <c r="U438" s="376"/>
      <c r="V438" s="376"/>
      <c r="W438" s="376"/>
      <c r="X438" s="376"/>
      <c r="Y438" s="376"/>
      <c r="Z438" s="376"/>
      <c r="AA438" s="376"/>
      <c r="AB438" s="376"/>
      <c r="AC438" s="376"/>
      <c r="AD438" s="376"/>
      <c r="AE438" s="376"/>
      <c r="AF438" s="376"/>
      <c r="AG438" s="376"/>
      <c r="AH438" s="376"/>
      <c r="AI438" s="376"/>
    </row>
    <row r="439">
      <c r="D439" s="335"/>
      <c r="G439" s="378"/>
      <c r="M439" s="376"/>
      <c r="N439" s="376"/>
      <c r="O439" s="376"/>
      <c r="P439" s="376"/>
      <c r="Q439" s="376"/>
      <c r="R439" s="376"/>
      <c r="S439" s="376"/>
      <c r="T439" s="376"/>
      <c r="U439" s="376"/>
      <c r="V439" s="376"/>
      <c r="W439" s="376"/>
      <c r="X439" s="376"/>
      <c r="Y439" s="376"/>
      <c r="Z439" s="376"/>
      <c r="AA439" s="376"/>
      <c r="AB439" s="376"/>
      <c r="AC439" s="376"/>
      <c r="AD439" s="376"/>
      <c r="AE439" s="376"/>
      <c r="AF439" s="376"/>
      <c r="AG439" s="376"/>
      <c r="AH439" s="376"/>
      <c r="AI439" s="376"/>
    </row>
    <row r="440">
      <c r="D440" s="335"/>
      <c r="G440" s="378"/>
      <c r="M440" s="376"/>
      <c r="N440" s="376"/>
      <c r="O440" s="376"/>
      <c r="P440" s="376"/>
      <c r="Q440" s="376"/>
      <c r="R440" s="376"/>
      <c r="S440" s="376"/>
      <c r="T440" s="376"/>
      <c r="U440" s="376"/>
      <c r="V440" s="376"/>
      <c r="W440" s="376"/>
      <c r="X440" s="376"/>
      <c r="Y440" s="376"/>
      <c r="Z440" s="376"/>
      <c r="AA440" s="376"/>
      <c r="AB440" s="376"/>
      <c r="AC440" s="376"/>
      <c r="AD440" s="376"/>
      <c r="AE440" s="376"/>
      <c r="AF440" s="376"/>
      <c r="AG440" s="376"/>
      <c r="AH440" s="376"/>
      <c r="AI440" s="376"/>
    </row>
    <row r="441">
      <c r="D441" s="335"/>
      <c r="G441" s="378"/>
      <c r="M441" s="376"/>
      <c r="N441" s="376"/>
      <c r="O441" s="376"/>
      <c r="P441" s="376"/>
      <c r="Q441" s="376"/>
      <c r="R441" s="376"/>
      <c r="S441" s="376"/>
      <c r="T441" s="376"/>
      <c r="U441" s="376"/>
      <c r="V441" s="376"/>
      <c r="W441" s="376"/>
      <c r="X441" s="376"/>
      <c r="Y441" s="376"/>
      <c r="Z441" s="376"/>
      <c r="AA441" s="376"/>
      <c r="AB441" s="376"/>
      <c r="AC441" s="376"/>
      <c r="AD441" s="376"/>
      <c r="AE441" s="376"/>
      <c r="AF441" s="376"/>
      <c r="AG441" s="376"/>
      <c r="AH441" s="376"/>
      <c r="AI441" s="376"/>
    </row>
    <row r="442">
      <c r="D442" s="335"/>
      <c r="G442" s="378"/>
      <c r="M442" s="376"/>
      <c r="N442" s="376"/>
      <c r="O442" s="376"/>
      <c r="P442" s="376"/>
      <c r="Q442" s="376"/>
      <c r="R442" s="376"/>
      <c r="S442" s="376"/>
      <c r="T442" s="376"/>
      <c r="U442" s="376"/>
      <c r="V442" s="376"/>
      <c r="W442" s="376"/>
      <c r="X442" s="376"/>
      <c r="Y442" s="376"/>
      <c r="Z442" s="376"/>
      <c r="AA442" s="376"/>
      <c r="AB442" s="376"/>
      <c r="AC442" s="376"/>
      <c r="AD442" s="376"/>
      <c r="AE442" s="376"/>
      <c r="AF442" s="376"/>
      <c r="AG442" s="376"/>
      <c r="AH442" s="376"/>
      <c r="AI442" s="376"/>
    </row>
    <row r="443">
      <c r="D443" s="335"/>
      <c r="G443" s="378"/>
      <c r="M443" s="376"/>
      <c r="N443" s="376"/>
      <c r="O443" s="376"/>
      <c r="P443" s="376"/>
      <c r="Q443" s="376"/>
      <c r="R443" s="376"/>
      <c r="S443" s="376"/>
      <c r="T443" s="376"/>
      <c r="U443" s="376"/>
      <c r="V443" s="376"/>
      <c r="W443" s="376"/>
      <c r="X443" s="376"/>
      <c r="Y443" s="376"/>
      <c r="Z443" s="376"/>
      <c r="AA443" s="376"/>
      <c r="AB443" s="376"/>
      <c r="AC443" s="376"/>
      <c r="AD443" s="376"/>
      <c r="AE443" s="376"/>
      <c r="AF443" s="376"/>
      <c r="AG443" s="376"/>
      <c r="AH443" s="376"/>
      <c r="AI443" s="376"/>
    </row>
    <row r="444">
      <c r="D444" s="335"/>
      <c r="G444" s="378"/>
      <c r="M444" s="376"/>
      <c r="N444" s="376"/>
      <c r="O444" s="376"/>
      <c r="P444" s="376"/>
      <c r="Q444" s="376"/>
      <c r="R444" s="376"/>
      <c r="S444" s="376"/>
      <c r="T444" s="376"/>
      <c r="U444" s="376"/>
      <c r="V444" s="376"/>
      <c r="W444" s="376"/>
      <c r="X444" s="376"/>
      <c r="Y444" s="376"/>
      <c r="Z444" s="376"/>
      <c r="AA444" s="376"/>
      <c r="AB444" s="376"/>
      <c r="AC444" s="376"/>
      <c r="AD444" s="376"/>
      <c r="AE444" s="376"/>
      <c r="AF444" s="376"/>
      <c r="AG444" s="376"/>
      <c r="AH444" s="376"/>
      <c r="AI444" s="376"/>
    </row>
    <row r="445">
      <c r="D445" s="335"/>
      <c r="G445" s="378"/>
      <c r="M445" s="376"/>
      <c r="N445" s="376"/>
      <c r="O445" s="376"/>
      <c r="P445" s="376"/>
      <c r="Q445" s="376"/>
      <c r="R445" s="376"/>
      <c r="S445" s="376"/>
      <c r="T445" s="376"/>
      <c r="U445" s="376"/>
      <c r="V445" s="376"/>
      <c r="W445" s="376"/>
      <c r="X445" s="376"/>
      <c r="Y445" s="376"/>
      <c r="Z445" s="376"/>
      <c r="AA445" s="376"/>
      <c r="AB445" s="376"/>
      <c r="AC445" s="376"/>
      <c r="AD445" s="376"/>
      <c r="AE445" s="376"/>
      <c r="AF445" s="376"/>
      <c r="AG445" s="376"/>
      <c r="AH445" s="376"/>
      <c r="AI445" s="376"/>
    </row>
    <row r="446">
      <c r="D446" s="335"/>
      <c r="G446" s="378"/>
      <c r="M446" s="376"/>
      <c r="N446" s="376"/>
      <c r="O446" s="376"/>
      <c r="P446" s="376"/>
      <c r="Q446" s="376"/>
      <c r="R446" s="376"/>
      <c r="S446" s="376"/>
      <c r="T446" s="376"/>
      <c r="U446" s="376"/>
      <c r="V446" s="376"/>
      <c r="W446" s="376"/>
      <c r="X446" s="376"/>
      <c r="Y446" s="376"/>
      <c r="Z446" s="376"/>
      <c r="AA446" s="376"/>
      <c r="AB446" s="376"/>
      <c r="AC446" s="376"/>
      <c r="AD446" s="376"/>
      <c r="AE446" s="376"/>
      <c r="AF446" s="376"/>
      <c r="AG446" s="376"/>
      <c r="AH446" s="376"/>
      <c r="AI446" s="376"/>
    </row>
    <row r="447">
      <c r="D447" s="335"/>
      <c r="G447" s="378"/>
      <c r="M447" s="376"/>
      <c r="N447" s="376"/>
      <c r="O447" s="376"/>
      <c r="P447" s="376"/>
      <c r="Q447" s="376"/>
      <c r="R447" s="376"/>
      <c r="S447" s="376"/>
      <c r="T447" s="376"/>
      <c r="U447" s="376"/>
      <c r="V447" s="376"/>
      <c r="W447" s="376"/>
      <c r="X447" s="376"/>
      <c r="Y447" s="376"/>
      <c r="Z447" s="376"/>
      <c r="AA447" s="376"/>
      <c r="AB447" s="376"/>
      <c r="AC447" s="376"/>
      <c r="AD447" s="376"/>
      <c r="AE447" s="376"/>
      <c r="AF447" s="376"/>
      <c r="AG447" s="376"/>
      <c r="AH447" s="376"/>
      <c r="AI447" s="376"/>
    </row>
    <row r="448">
      <c r="D448" s="335"/>
      <c r="G448" s="378"/>
      <c r="M448" s="376"/>
      <c r="N448" s="376"/>
      <c r="O448" s="376"/>
      <c r="P448" s="376"/>
      <c r="Q448" s="376"/>
      <c r="R448" s="376"/>
      <c r="S448" s="376"/>
      <c r="T448" s="376"/>
      <c r="U448" s="376"/>
      <c r="V448" s="376"/>
      <c r="W448" s="376"/>
      <c r="X448" s="376"/>
      <c r="Y448" s="376"/>
      <c r="Z448" s="376"/>
      <c r="AA448" s="376"/>
      <c r="AB448" s="376"/>
      <c r="AC448" s="376"/>
      <c r="AD448" s="376"/>
      <c r="AE448" s="376"/>
      <c r="AF448" s="376"/>
      <c r="AG448" s="376"/>
      <c r="AH448" s="376"/>
      <c r="AI448" s="376"/>
    </row>
    <row r="449">
      <c r="D449" s="335"/>
      <c r="G449" s="378"/>
      <c r="M449" s="376"/>
      <c r="N449" s="376"/>
      <c r="O449" s="376"/>
      <c r="P449" s="376"/>
      <c r="Q449" s="376"/>
      <c r="R449" s="376"/>
      <c r="S449" s="376"/>
      <c r="T449" s="376"/>
      <c r="U449" s="376"/>
      <c r="V449" s="376"/>
      <c r="W449" s="376"/>
      <c r="X449" s="376"/>
      <c r="Y449" s="376"/>
      <c r="Z449" s="376"/>
      <c r="AA449" s="376"/>
      <c r="AB449" s="376"/>
      <c r="AC449" s="376"/>
      <c r="AD449" s="376"/>
      <c r="AE449" s="376"/>
      <c r="AF449" s="376"/>
      <c r="AG449" s="376"/>
      <c r="AH449" s="376"/>
      <c r="AI449" s="376"/>
    </row>
    <row r="450">
      <c r="D450" s="335"/>
      <c r="G450" s="378"/>
      <c r="M450" s="376"/>
      <c r="N450" s="376"/>
      <c r="O450" s="376"/>
      <c r="P450" s="376"/>
      <c r="Q450" s="376"/>
      <c r="R450" s="376"/>
      <c r="S450" s="376"/>
      <c r="T450" s="376"/>
      <c r="U450" s="376"/>
      <c r="V450" s="376"/>
      <c r="W450" s="376"/>
      <c r="X450" s="376"/>
      <c r="Y450" s="376"/>
      <c r="Z450" s="376"/>
      <c r="AA450" s="376"/>
      <c r="AB450" s="376"/>
      <c r="AC450" s="376"/>
      <c r="AD450" s="376"/>
      <c r="AE450" s="376"/>
      <c r="AF450" s="376"/>
      <c r="AG450" s="376"/>
      <c r="AH450" s="376"/>
      <c r="AI450" s="376"/>
    </row>
    <row r="451">
      <c r="D451" s="335"/>
      <c r="G451" s="378"/>
      <c r="M451" s="376"/>
      <c r="N451" s="376"/>
      <c r="O451" s="376"/>
      <c r="P451" s="376"/>
      <c r="Q451" s="376"/>
      <c r="R451" s="376"/>
      <c r="S451" s="376"/>
      <c r="T451" s="376"/>
      <c r="U451" s="376"/>
      <c r="V451" s="376"/>
      <c r="W451" s="376"/>
      <c r="X451" s="376"/>
      <c r="Y451" s="376"/>
      <c r="Z451" s="376"/>
      <c r="AA451" s="376"/>
      <c r="AB451" s="376"/>
      <c r="AC451" s="376"/>
      <c r="AD451" s="376"/>
      <c r="AE451" s="376"/>
      <c r="AF451" s="376"/>
      <c r="AG451" s="376"/>
      <c r="AH451" s="376"/>
      <c r="AI451" s="376"/>
    </row>
    <row r="452">
      <c r="D452" s="335"/>
      <c r="G452" s="378"/>
      <c r="M452" s="376"/>
      <c r="N452" s="376"/>
      <c r="O452" s="376"/>
      <c r="P452" s="376"/>
      <c r="Q452" s="376"/>
      <c r="R452" s="376"/>
      <c r="S452" s="376"/>
      <c r="T452" s="376"/>
      <c r="U452" s="376"/>
      <c r="V452" s="376"/>
      <c r="W452" s="376"/>
      <c r="X452" s="376"/>
      <c r="Y452" s="376"/>
      <c r="Z452" s="376"/>
      <c r="AA452" s="376"/>
      <c r="AB452" s="376"/>
      <c r="AC452" s="376"/>
      <c r="AD452" s="376"/>
      <c r="AE452" s="376"/>
      <c r="AF452" s="376"/>
      <c r="AG452" s="376"/>
      <c r="AH452" s="376"/>
      <c r="AI452" s="376"/>
    </row>
    <row r="453">
      <c r="D453" s="335"/>
      <c r="G453" s="378"/>
      <c r="M453" s="376"/>
      <c r="N453" s="376"/>
      <c r="O453" s="376"/>
      <c r="P453" s="376"/>
      <c r="Q453" s="376"/>
      <c r="R453" s="376"/>
      <c r="S453" s="376"/>
      <c r="T453" s="376"/>
      <c r="U453" s="376"/>
      <c r="V453" s="376"/>
      <c r="W453" s="376"/>
      <c r="X453" s="376"/>
      <c r="Y453" s="376"/>
      <c r="Z453" s="376"/>
      <c r="AA453" s="376"/>
      <c r="AB453" s="376"/>
      <c r="AC453" s="376"/>
      <c r="AD453" s="376"/>
      <c r="AE453" s="376"/>
      <c r="AF453" s="376"/>
      <c r="AG453" s="376"/>
      <c r="AH453" s="376"/>
      <c r="AI453" s="376"/>
    </row>
    <row r="454">
      <c r="D454" s="335"/>
      <c r="G454" s="378"/>
      <c r="M454" s="376"/>
      <c r="N454" s="376"/>
      <c r="O454" s="376"/>
      <c r="P454" s="376"/>
      <c r="Q454" s="376"/>
      <c r="R454" s="376"/>
      <c r="S454" s="376"/>
      <c r="T454" s="376"/>
      <c r="U454" s="376"/>
      <c r="V454" s="376"/>
      <c r="W454" s="376"/>
      <c r="X454" s="376"/>
      <c r="Y454" s="376"/>
      <c r="Z454" s="376"/>
      <c r="AA454" s="376"/>
      <c r="AB454" s="376"/>
      <c r="AC454" s="376"/>
      <c r="AD454" s="376"/>
      <c r="AE454" s="376"/>
      <c r="AF454" s="376"/>
      <c r="AG454" s="376"/>
      <c r="AH454" s="376"/>
      <c r="AI454" s="376"/>
    </row>
    <row r="455">
      <c r="D455" s="335"/>
      <c r="G455" s="378"/>
      <c r="M455" s="376"/>
      <c r="N455" s="376"/>
      <c r="O455" s="376"/>
      <c r="P455" s="376"/>
      <c r="Q455" s="376"/>
      <c r="R455" s="376"/>
      <c r="S455" s="376"/>
      <c r="T455" s="376"/>
      <c r="U455" s="376"/>
      <c r="V455" s="376"/>
      <c r="W455" s="376"/>
      <c r="X455" s="376"/>
      <c r="Y455" s="376"/>
      <c r="Z455" s="376"/>
      <c r="AA455" s="376"/>
      <c r="AB455" s="376"/>
      <c r="AC455" s="376"/>
      <c r="AD455" s="376"/>
      <c r="AE455" s="376"/>
      <c r="AF455" s="376"/>
      <c r="AG455" s="376"/>
      <c r="AH455" s="376"/>
      <c r="AI455" s="376"/>
    </row>
    <row r="456">
      <c r="D456" s="335"/>
      <c r="G456" s="378"/>
      <c r="M456" s="376"/>
      <c r="N456" s="376"/>
      <c r="O456" s="376"/>
      <c r="P456" s="376"/>
      <c r="Q456" s="376"/>
      <c r="R456" s="376"/>
      <c r="S456" s="376"/>
      <c r="T456" s="376"/>
      <c r="U456" s="376"/>
      <c r="V456" s="376"/>
      <c r="W456" s="376"/>
      <c r="X456" s="376"/>
      <c r="Y456" s="376"/>
      <c r="Z456" s="376"/>
      <c r="AA456" s="376"/>
      <c r="AB456" s="376"/>
      <c r="AC456" s="376"/>
      <c r="AD456" s="376"/>
      <c r="AE456" s="376"/>
      <c r="AF456" s="376"/>
      <c r="AG456" s="376"/>
      <c r="AH456" s="376"/>
      <c r="AI456" s="376"/>
    </row>
    <row r="457">
      <c r="D457" s="335"/>
      <c r="G457" s="378"/>
      <c r="M457" s="376"/>
      <c r="N457" s="376"/>
      <c r="O457" s="376"/>
      <c r="P457" s="376"/>
      <c r="Q457" s="376"/>
      <c r="R457" s="376"/>
      <c r="S457" s="376"/>
      <c r="T457" s="376"/>
      <c r="U457" s="376"/>
      <c r="V457" s="376"/>
      <c r="W457" s="376"/>
      <c r="X457" s="376"/>
      <c r="Y457" s="376"/>
      <c r="Z457" s="376"/>
      <c r="AA457" s="376"/>
      <c r="AB457" s="376"/>
      <c r="AC457" s="376"/>
      <c r="AD457" s="376"/>
      <c r="AE457" s="376"/>
      <c r="AF457" s="376"/>
      <c r="AG457" s="376"/>
      <c r="AH457" s="376"/>
      <c r="AI457" s="376"/>
    </row>
    <row r="458">
      <c r="D458" s="335"/>
      <c r="G458" s="378"/>
      <c r="M458" s="376"/>
      <c r="N458" s="376"/>
      <c r="O458" s="376"/>
      <c r="P458" s="376"/>
      <c r="Q458" s="376"/>
      <c r="R458" s="376"/>
      <c r="S458" s="376"/>
      <c r="T458" s="376"/>
      <c r="U458" s="376"/>
      <c r="V458" s="376"/>
      <c r="W458" s="376"/>
      <c r="X458" s="376"/>
      <c r="Y458" s="376"/>
      <c r="Z458" s="376"/>
      <c r="AA458" s="376"/>
      <c r="AB458" s="376"/>
      <c r="AC458" s="376"/>
      <c r="AD458" s="376"/>
      <c r="AE458" s="376"/>
      <c r="AF458" s="376"/>
      <c r="AG458" s="376"/>
      <c r="AH458" s="376"/>
      <c r="AI458" s="376"/>
    </row>
    <row r="459">
      <c r="D459" s="335"/>
      <c r="G459" s="378"/>
      <c r="M459" s="376"/>
      <c r="N459" s="376"/>
      <c r="O459" s="376"/>
      <c r="P459" s="376"/>
      <c r="Q459" s="376"/>
      <c r="R459" s="376"/>
      <c r="S459" s="376"/>
      <c r="T459" s="376"/>
      <c r="U459" s="376"/>
      <c r="V459" s="376"/>
      <c r="W459" s="376"/>
      <c r="X459" s="376"/>
      <c r="Y459" s="376"/>
      <c r="Z459" s="376"/>
      <c r="AA459" s="376"/>
      <c r="AB459" s="376"/>
      <c r="AC459" s="376"/>
      <c r="AD459" s="376"/>
      <c r="AE459" s="376"/>
      <c r="AF459" s="376"/>
      <c r="AG459" s="376"/>
      <c r="AH459" s="376"/>
      <c r="AI459" s="376"/>
    </row>
    <row r="460">
      <c r="D460" s="335"/>
      <c r="G460" s="378"/>
      <c r="M460" s="376"/>
      <c r="N460" s="376"/>
      <c r="O460" s="376"/>
      <c r="P460" s="376"/>
      <c r="Q460" s="376"/>
      <c r="R460" s="376"/>
      <c r="S460" s="376"/>
      <c r="T460" s="376"/>
      <c r="U460" s="376"/>
      <c r="V460" s="376"/>
      <c r="W460" s="376"/>
      <c r="X460" s="376"/>
      <c r="Y460" s="376"/>
      <c r="Z460" s="376"/>
      <c r="AA460" s="376"/>
      <c r="AB460" s="376"/>
      <c r="AC460" s="376"/>
      <c r="AD460" s="376"/>
      <c r="AE460" s="376"/>
      <c r="AF460" s="376"/>
      <c r="AG460" s="376"/>
      <c r="AH460" s="376"/>
      <c r="AI460" s="376"/>
    </row>
    <row r="461">
      <c r="D461" s="335"/>
      <c r="G461" s="378"/>
      <c r="M461" s="376"/>
      <c r="N461" s="376"/>
      <c r="O461" s="376"/>
      <c r="P461" s="376"/>
      <c r="Q461" s="376"/>
      <c r="R461" s="376"/>
      <c r="S461" s="376"/>
      <c r="T461" s="376"/>
      <c r="U461" s="376"/>
      <c r="V461" s="376"/>
      <c r="W461" s="376"/>
      <c r="X461" s="376"/>
      <c r="Y461" s="376"/>
      <c r="Z461" s="376"/>
      <c r="AA461" s="376"/>
      <c r="AB461" s="376"/>
      <c r="AC461" s="376"/>
      <c r="AD461" s="376"/>
      <c r="AE461" s="376"/>
      <c r="AF461" s="376"/>
      <c r="AG461" s="376"/>
      <c r="AH461" s="376"/>
      <c r="AI461" s="376"/>
    </row>
    <row r="462">
      <c r="D462" s="335"/>
      <c r="G462" s="378"/>
      <c r="M462" s="376"/>
      <c r="N462" s="376"/>
      <c r="O462" s="376"/>
      <c r="P462" s="376"/>
      <c r="Q462" s="376"/>
      <c r="R462" s="376"/>
      <c r="S462" s="376"/>
      <c r="T462" s="376"/>
      <c r="U462" s="376"/>
      <c r="V462" s="376"/>
      <c r="W462" s="376"/>
      <c r="X462" s="376"/>
      <c r="Y462" s="376"/>
      <c r="Z462" s="376"/>
      <c r="AA462" s="376"/>
      <c r="AB462" s="376"/>
      <c r="AC462" s="376"/>
      <c r="AD462" s="376"/>
      <c r="AE462" s="376"/>
      <c r="AF462" s="376"/>
      <c r="AG462" s="376"/>
      <c r="AH462" s="376"/>
      <c r="AI462" s="376"/>
    </row>
    <row r="463">
      <c r="D463" s="335"/>
      <c r="G463" s="378"/>
      <c r="M463" s="376"/>
      <c r="N463" s="376"/>
      <c r="O463" s="376"/>
      <c r="P463" s="376"/>
      <c r="Q463" s="376"/>
      <c r="R463" s="376"/>
      <c r="S463" s="376"/>
      <c r="T463" s="376"/>
      <c r="U463" s="376"/>
      <c r="V463" s="376"/>
      <c r="W463" s="376"/>
      <c r="X463" s="376"/>
      <c r="Y463" s="376"/>
      <c r="Z463" s="376"/>
      <c r="AA463" s="376"/>
      <c r="AB463" s="376"/>
      <c r="AC463" s="376"/>
      <c r="AD463" s="376"/>
      <c r="AE463" s="376"/>
      <c r="AF463" s="376"/>
      <c r="AG463" s="376"/>
      <c r="AH463" s="376"/>
      <c r="AI463" s="376"/>
    </row>
    <row r="464">
      <c r="D464" s="335"/>
      <c r="G464" s="378"/>
      <c r="M464" s="376"/>
      <c r="N464" s="376"/>
      <c r="O464" s="376"/>
      <c r="P464" s="376"/>
      <c r="Q464" s="376"/>
      <c r="R464" s="376"/>
      <c r="S464" s="376"/>
      <c r="T464" s="376"/>
      <c r="U464" s="376"/>
      <c r="V464" s="376"/>
      <c r="W464" s="376"/>
      <c r="X464" s="376"/>
      <c r="Y464" s="376"/>
      <c r="Z464" s="376"/>
      <c r="AA464" s="376"/>
      <c r="AB464" s="376"/>
      <c r="AC464" s="376"/>
      <c r="AD464" s="376"/>
      <c r="AE464" s="376"/>
      <c r="AF464" s="376"/>
      <c r="AG464" s="376"/>
      <c r="AH464" s="376"/>
      <c r="AI464" s="376"/>
    </row>
    <row r="465">
      <c r="D465" s="335"/>
      <c r="G465" s="378"/>
      <c r="M465" s="376"/>
      <c r="N465" s="376"/>
      <c r="O465" s="376"/>
      <c r="P465" s="376"/>
      <c r="Q465" s="376"/>
      <c r="R465" s="376"/>
      <c r="S465" s="376"/>
      <c r="T465" s="376"/>
      <c r="U465" s="376"/>
      <c r="V465" s="376"/>
      <c r="W465" s="376"/>
      <c r="X465" s="376"/>
      <c r="Y465" s="376"/>
      <c r="Z465" s="376"/>
      <c r="AA465" s="376"/>
      <c r="AB465" s="376"/>
      <c r="AC465" s="376"/>
      <c r="AD465" s="376"/>
      <c r="AE465" s="376"/>
      <c r="AF465" s="376"/>
      <c r="AG465" s="376"/>
      <c r="AH465" s="376"/>
      <c r="AI465" s="376"/>
    </row>
    <row r="466">
      <c r="D466" s="335"/>
      <c r="G466" s="378"/>
      <c r="M466" s="376"/>
      <c r="N466" s="376"/>
      <c r="O466" s="376"/>
      <c r="P466" s="376"/>
      <c r="Q466" s="376"/>
      <c r="R466" s="376"/>
      <c r="S466" s="376"/>
      <c r="T466" s="376"/>
      <c r="U466" s="376"/>
      <c r="V466" s="376"/>
      <c r="W466" s="376"/>
      <c r="X466" s="376"/>
      <c r="Y466" s="376"/>
      <c r="Z466" s="376"/>
      <c r="AA466" s="376"/>
      <c r="AB466" s="376"/>
      <c r="AC466" s="376"/>
      <c r="AD466" s="376"/>
      <c r="AE466" s="376"/>
      <c r="AF466" s="376"/>
      <c r="AG466" s="376"/>
      <c r="AH466" s="376"/>
      <c r="AI466" s="376"/>
    </row>
    <row r="467">
      <c r="D467" s="335"/>
      <c r="G467" s="378"/>
      <c r="M467" s="376"/>
      <c r="N467" s="376"/>
      <c r="O467" s="376"/>
      <c r="P467" s="376"/>
      <c r="Q467" s="376"/>
      <c r="R467" s="376"/>
      <c r="S467" s="376"/>
      <c r="T467" s="376"/>
      <c r="U467" s="376"/>
      <c r="V467" s="376"/>
      <c r="W467" s="376"/>
      <c r="X467" s="376"/>
      <c r="Y467" s="376"/>
      <c r="Z467" s="376"/>
      <c r="AA467" s="376"/>
      <c r="AB467" s="376"/>
      <c r="AC467" s="376"/>
      <c r="AD467" s="376"/>
      <c r="AE467" s="376"/>
      <c r="AF467" s="376"/>
      <c r="AG467" s="376"/>
      <c r="AH467" s="376"/>
      <c r="AI467" s="376"/>
    </row>
    <row r="468">
      <c r="D468" s="335"/>
      <c r="G468" s="378"/>
      <c r="M468" s="376"/>
      <c r="N468" s="376"/>
      <c r="O468" s="376"/>
      <c r="P468" s="376"/>
      <c r="Q468" s="376"/>
      <c r="R468" s="376"/>
      <c r="S468" s="376"/>
      <c r="T468" s="376"/>
      <c r="U468" s="376"/>
      <c r="V468" s="376"/>
      <c r="W468" s="376"/>
      <c r="X468" s="376"/>
      <c r="Y468" s="376"/>
      <c r="Z468" s="376"/>
      <c r="AA468" s="376"/>
      <c r="AB468" s="376"/>
      <c r="AC468" s="376"/>
      <c r="AD468" s="376"/>
      <c r="AE468" s="376"/>
      <c r="AF468" s="376"/>
      <c r="AG468" s="376"/>
      <c r="AH468" s="376"/>
      <c r="AI468" s="376"/>
    </row>
    <row r="469">
      <c r="D469" s="335"/>
      <c r="G469" s="378"/>
      <c r="M469" s="376"/>
      <c r="N469" s="376"/>
      <c r="O469" s="376"/>
      <c r="P469" s="376"/>
      <c r="Q469" s="376"/>
      <c r="R469" s="376"/>
      <c r="S469" s="376"/>
      <c r="T469" s="376"/>
      <c r="U469" s="376"/>
      <c r="V469" s="376"/>
      <c r="W469" s="376"/>
      <c r="X469" s="376"/>
      <c r="Y469" s="376"/>
      <c r="Z469" s="376"/>
      <c r="AA469" s="376"/>
      <c r="AB469" s="376"/>
      <c r="AC469" s="376"/>
      <c r="AD469" s="376"/>
      <c r="AE469" s="376"/>
      <c r="AF469" s="376"/>
      <c r="AG469" s="376"/>
      <c r="AH469" s="376"/>
      <c r="AI469" s="376"/>
    </row>
    <row r="470">
      <c r="D470" s="335"/>
      <c r="G470" s="378"/>
      <c r="M470" s="376"/>
      <c r="N470" s="376"/>
      <c r="O470" s="376"/>
      <c r="P470" s="376"/>
      <c r="Q470" s="376"/>
      <c r="R470" s="376"/>
      <c r="S470" s="376"/>
      <c r="T470" s="376"/>
      <c r="U470" s="376"/>
      <c r="V470" s="376"/>
      <c r="W470" s="376"/>
      <c r="X470" s="376"/>
      <c r="Y470" s="376"/>
      <c r="Z470" s="376"/>
      <c r="AA470" s="376"/>
      <c r="AB470" s="376"/>
      <c r="AC470" s="376"/>
      <c r="AD470" s="376"/>
      <c r="AE470" s="376"/>
      <c r="AF470" s="376"/>
      <c r="AG470" s="376"/>
      <c r="AH470" s="376"/>
      <c r="AI470" s="376"/>
    </row>
    <row r="471">
      <c r="D471" s="335"/>
      <c r="G471" s="378"/>
      <c r="M471" s="376"/>
      <c r="N471" s="376"/>
      <c r="O471" s="376"/>
      <c r="P471" s="376"/>
      <c r="Q471" s="376"/>
      <c r="R471" s="376"/>
      <c r="S471" s="376"/>
      <c r="T471" s="376"/>
      <c r="U471" s="376"/>
      <c r="V471" s="376"/>
      <c r="W471" s="376"/>
      <c r="X471" s="376"/>
      <c r="Y471" s="376"/>
      <c r="Z471" s="376"/>
      <c r="AA471" s="376"/>
      <c r="AB471" s="376"/>
      <c r="AC471" s="376"/>
      <c r="AD471" s="376"/>
      <c r="AE471" s="376"/>
      <c r="AF471" s="376"/>
      <c r="AG471" s="376"/>
      <c r="AH471" s="376"/>
      <c r="AI471" s="376"/>
    </row>
    <row r="472">
      <c r="D472" s="335"/>
      <c r="G472" s="378"/>
      <c r="M472" s="376"/>
      <c r="N472" s="376"/>
      <c r="O472" s="376"/>
      <c r="P472" s="376"/>
      <c r="Q472" s="376"/>
      <c r="R472" s="376"/>
      <c r="S472" s="376"/>
      <c r="T472" s="376"/>
      <c r="U472" s="376"/>
      <c r="V472" s="376"/>
      <c r="W472" s="376"/>
      <c r="X472" s="376"/>
      <c r="Y472" s="376"/>
      <c r="Z472" s="376"/>
      <c r="AA472" s="376"/>
      <c r="AB472" s="376"/>
      <c r="AC472" s="376"/>
      <c r="AD472" s="376"/>
      <c r="AE472" s="376"/>
      <c r="AF472" s="376"/>
      <c r="AG472" s="376"/>
      <c r="AH472" s="376"/>
      <c r="AI472" s="376"/>
    </row>
    <row r="473">
      <c r="D473" s="335"/>
      <c r="G473" s="378"/>
      <c r="M473" s="376"/>
      <c r="N473" s="376"/>
      <c r="O473" s="376"/>
      <c r="P473" s="376"/>
      <c r="Q473" s="376"/>
      <c r="R473" s="376"/>
      <c r="S473" s="376"/>
      <c r="T473" s="376"/>
      <c r="U473" s="376"/>
      <c r="V473" s="376"/>
      <c r="W473" s="376"/>
      <c r="X473" s="376"/>
      <c r="Y473" s="376"/>
      <c r="Z473" s="376"/>
      <c r="AA473" s="376"/>
      <c r="AB473" s="376"/>
      <c r="AC473" s="376"/>
      <c r="AD473" s="376"/>
      <c r="AE473" s="376"/>
      <c r="AF473" s="376"/>
      <c r="AG473" s="376"/>
      <c r="AH473" s="376"/>
      <c r="AI473" s="376"/>
    </row>
    <row r="474">
      <c r="D474" s="335"/>
      <c r="G474" s="378"/>
      <c r="M474" s="376"/>
      <c r="N474" s="376"/>
      <c r="O474" s="376"/>
      <c r="P474" s="376"/>
      <c r="Q474" s="376"/>
      <c r="R474" s="376"/>
      <c r="S474" s="376"/>
      <c r="T474" s="376"/>
      <c r="U474" s="376"/>
      <c r="V474" s="376"/>
      <c r="W474" s="376"/>
      <c r="X474" s="376"/>
      <c r="Y474" s="376"/>
      <c r="Z474" s="376"/>
      <c r="AA474" s="376"/>
      <c r="AB474" s="376"/>
      <c r="AC474" s="376"/>
      <c r="AD474" s="376"/>
      <c r="AE474" s="376"/>
      <c r="AF474" s="376"/>
      <c r="AG474" s="376"/>
      <c r="AH474" s="376"/>
      <c r="AI474" s="376"/>
    </row>
    <row r="475">
      <c r="D475" s="335"/>
      <c r="G475" s="378"/>
      <c r="M475" s="376"/>
      <c r="N475" s="376"/>
      <c r="O475" s="376"/>
      <c r="P475" s="376"/>
      <c r="Q475" s="376"/>
      <c r="R475" s="376"/>
      <c r="S475" s="376"/>
      <c r="T475" s="376"/>
      <c r="U475" s="376"/>
      <c r="V475" s="376"/>
      <c r="W475" s="376"/>
      <c r="X475" s="376"/>
      <c r="Y475" s="376"/>
      <c r="Z475" s="376"/>
      <c r="AA475" s="376"/>
      <c r="AB475" s="376"/>
      <c r="AC475" s="376"/>
      <c r="AD475" s="376"/>
      <c r="AE475" s="376"/>
      <c r="AF475" s="376"/>
      <c r="AG475" s="376"/>
      <c r="AH475" s="376"/>
      <c r="AI475" s="376"/>
    </row>
    <row r="476">
      <c r="D476" s="335"/>
      <c r="G476" s="378"/>
      <c r="M476" s="376"/>
      <c r="N476" s="376"/>
      <c r="O476" s="376"/>
      <c r="P476" s="376"/>
      <c r="Q476" s="376"/>
      <c r="R476" s="376"/>
      <c r="S476" s="376"/>
      <c r="T476" s="376"/>
      <c r="U476" s="376"/>
      <c r="V476" s="376"/>
      <c r="W476" s="376"/>
      <c r="X476" s="376"/>
      <c r="Y476" s="376"/>
      <c r="Z476" s="376"/>
      <c r="AA476" s="376"/>
      <c r="AB476" s="376"/>
      <c r="AC476" s="376"/>
      <c r="AD476" s="376"/>
      <c r="AE476" s="376"/>
      <c r="AF476" s="376"/>
      <c r="AG476" s="376"/>
      <c r="AH476" s="376"/>
      <c r="AI476" s="376"/>
    </row>
    <row r="477">
      <c r="D477" s="335"/>
      <c r="G477" s="378"/>
      <c r="M477" s="376"/>
      <c r="N477" s="376"/>
      <c r="O477" s="376"/>
      <c r="P477" s="376"/>
      <c r="Q477" s="376"/>
      <c r="R477" s="376"/>
      <c r="S477" s="376"/>
      <c r="T477" s="376"/>
      <c r="U477" s="376"/>
      <c r="V477" s="376"/>
      <c r="W477" s="376"/>
      <c r="X477" s="376"/>
      <c r="Y477" s="376"/>
      <c r="Z477" s="376"/>
      <c r="AA477" s="376"/>
      <c r="AB477" s="376"/>
      <c r="AC477" s="376"/>
      <c r="AD477" s="376"/>
      <c r="AE477" s="376"/>
      <c r="AF477" s="376"/>
      <c r="AG477" s="376"/>
      <c r="AH477" s="376"/>
      <c r="AI477" s="376"/>
    </row>
    <row r="478">
      <c r="D478" s="335"/>
      <c r="G478" s="378"/>
      <c r="M478" s="376"/>
      <c r="N478" s="376"/>
      <c r="O478" s="376"/>
      <c r="P478" s="376"/>
      <c r="Q478" s="376"/>
      <c r="R478" s="376"/>
      <c r="S478" s="376"/>
      <c r="T478" s="376"/>
      <c r="U478" s="376"/>
      <c r="V478" s="376"/>
      <c r="W478" s="376"/>
      <c r="X478" s="376"/>
      <c r="Y478" s="376"/>
      <c r="Z478" s="376"/>
      <c r="AA478" s="376"/>
      <c r="AB478" s="376"/>
      <c r="AC478" s="376"/>
      <c r="AD478" s="376"/>
      <c r="AE478" s="376"/>
      <c r="AF478" s="376"/>
      <c r="AG478" s="376"/>
      <c r="AH478" s="376"/>
      <c r="AI478" s="376"/>
    </row>
    <row r="479">
      <c r="D479" s="335"/>
      <c r="G479" s="378"/>
      <c r="M479" s="376"/>
      <c r="N479" s="376"/>
      <c r="O479" s="376"/>
      <c r="P479" s="376"/>
      <c r="Q479" s="376"/>
      <c r="R479" s="376"/>
      <c r="S479" s="376"/>
      <c r="T479" s="376"/>
      <c r="U479" s="376"/>
      <c r="V479" s="376"/>
      <c r="W479" s="376"/>
      <c r="X479" s="376"/>
      <c r="Y479" s="376"/>
      <c r="Z479" s="376"/>
      <c r="AA479" s="376"/>
      <c r="AB479" s="376"/>
      <c r="AC479" s="376"/>
      <c r="AD479" s="376"/>
      <c r="AE479" s="376"/>
      <c r="AF479" s="376"/>
      <c r="AG479" s="376"/>
      <c r="AH479" s="376"/>
      <c r="AI479" s="376"/>
    </row>
    <row r="480">
      <c r="D480" s="335"/>
      <c r="G480" s="378"/>
      <c r="M480" s="376"/>
      <c r="N480" s="376"/>
      <c r="O480" s="376"/>
      <c r="P480" s="376"/>
      <c r="Q480" s="376"/>
      <c r="R480" s="376"/>
      <c r="S480" s="376"/>
      <c r="T480" s="376"/>
      <c r="U480" s="376"/>
      <c r="V480" s="376"/>
      <c r="W480" s="376"/>
      <c r="X480" s="376"/>
      <c r="Y480" s="376"/>
      <c r="Z480" s="376"/>
      <c r="AA480" s="376"/>
      <c r="AB480" s="376"/>
      <c r="AC480" s="376"/>
      <c r="AD480" s="376"/>
      <c r="AE480" s="376"/>
      <c r="AF480" s="376"/>
      <c r="AG480" s="376"/>
      <c r="AH480" s="376"/>
      <c r="AI480" s="376"/>
    </row>
    <row r="481">
      <c r="D481" s="335"/>
      <c r="G481" s="378"/>
      <c r="M481" s="376"/>
      <c r="N481" s="376"/>
      <c r="O481" s="376"/>
      <c r="P481" s="376"/>
      <c r="Q481" s="376"/>
      <c r="R481" s="376"/>
      <c r="S481" s="376"/>
      <c r="T481" s="376"/>
      <c r="U481" s="376"/>
      <c r="V481" s="376"/>
      <c r="W481" s="376"/>
      <c r="X481" s="376"/>
      <c r="Y481" s="376"/>
      <c r="Z481" s="376"/>
      <c r="AA481" s="376"/>
      <c r="AB481" s="376"/>
      <c r="AC481" s="376"/>
      <c r="AD481" s="376"/>
      <c r="AE481" s="376"/>
      <c r="AF481" s="376"/>
      <c r="AG481" s="376"/>
      <c r="AH481" s="376"/>
      <c r="AI481" s="376"/>
    </row>
    <row r="482">
      <c r="D482" s="335"/>
      <c r="G482" s="378"/>
      <c r="M482" s="376"/>
      <c r="N482" s="376"/>
      <c r="O482" s="376"/>
      <c r="P482" s="376"/>
      <c r="Q482" s="376"/>
      <c r="R482" s="376"/>
      <c r="S482" s="376"/>
      <c r="T482" s="376"/>
      <c r="U482" s="376"/>
      <c r="V482" s="376"/>
      <c r="W482" s="376"/>
      <c r="X482" s="376"/>
      <c r="Y482" s="376"/>
      <c r="Z482" s="376"/>
      <c r="AA482" s="376"/>
      <c r="AB482" s="376"/>
      <c r="AC482" s="376"/>
      <c r="AD482" s="376"/>
      <c r="AE482" s="376"/>
      <c r="AF482" s="376"/>
      <c r="AG482" s="376"/>
      <c r="AH482" s="376"/>
      <c r="AI482" s="376"/>
    </row>
    <row r="483">
      <c r="D483" s="335"/>
      <c r="G483" s="378"/>
      <c r="M483" s="376"/>
      <c r="N483" s="376"/>
      <c r="O483" s="376"/>
      <c r="P483" s="376"/>
      <c r="Q483" s="376"/>
      <c r="R483" s="376"/>
      <c r="S483" s="376"/>
      <c r="T483" s="376"/>
      <c r="U483" s="376"/>
      <c r="V483" s="376"/>
      <c r="W483" s="376"/>
      <c r="X483" s="376"/>
      <c r="Y483" s="376"/>
      <c r="Z483" s="376"/>
      <c r="AA483" s="376"/>
      <c r="AB483" s="376"/>
      <c r="AC483" s="376"/>
      <c r="AD483" s="376"/>
      <c r="AE483" s="376"/>
      <c r="AF483" s="376"/>
      <c r="AG483" s="376"/>
      <c r="AH483" s="376"/>
      <c r="AI483" s="376"/>
    </row>
    <row r="484">
      <c r="D484" s="335"/>
      <c r="G484" s="378"/>
      <c r="M484" s="376"/>
      <c r="N484" s="376"/>
      <c r="O484" s="376"/>
      <c r="P484" s="376"/>
      <c r="Q484" s="376"/>
      <c r="R484" s="376"/>
      <c r="S484" s="376"/>
      <c r="T484" s="376"/>
      <c r="U484" s="376"/>
      <c r="V484" s="376"/>
      <c r="W484" s="376"/>
      <c r="X484" s="376"/>
      <c r="Y484" s="376"/>
      <c r="Z484" s="376"/>
      <c r="AA484" s="376"/>
      <c r="AB484" s="376"/>
      <c r="AC484" s="376"/>
      <c r="AD484" s="376"/>
      <c r="AE484" s="376"/>
      <c r="AF484" s="376"/>
      <c r="AG484" s="376"/>
      <c r="AH484" s="376"/>
      <c r="AI484" s="376"/>
    </row>
    <row r="485">
      <c r="D485" s="335"/>
      <c r="G485" s="378"/>
      <c r="M485" s="376"/>
      <c r="N485" s="376"/>
      <c r="O485" s="376"/>
      <c r="P485" s="376"/>
      <c r="Q485" s="376"/>
      <c r="R485" s="376"/>
      <c r="S485" s="376"/>
      <c r="T485" s="376"/>
      <c r="U485" s="376"/>
      <c r="V485" s="376"/>
      <c r="W485" s="376"/>
      <c r="X485" s="376"/>
      <c r="Y485" s="376"/>
      <c r="Z485" s="376"/>
      <c r="AA485" s="376"/>
      <c r="AB485" s="376"/>
      <c r="AC485" s="376"/>
      <c r="AD485" s="376"/>
      <c r="AE485" s="376"/>
      <c r="AF485" s="376"/>
      <c r="AG485" s="376"/>
      <c r="AH485" s="376"/>
      <c r="AI485" s="376"/>
    </row>
    <row r="486">
      <c r="D486" s="335"/>
      <c r="G486" s="378"/>
      <c r="M486" s="376"/>
      <c r="N486" s="376"/>
      <c r="O486" s="376"/>
      <c r="P486" s="376"/>
      <c r="Q486" s="376"/>
      <c r="R486" s="376"/>
      <c r="S486" s="376"/>
      <c r="T486" s="376"/>
      <c r="U486" s="376"/>
      <c r="V486" s="376"/>
      <c r="W486" s="376"/>
      <c r="X486" s="376"/>
      <c r="Y486" s="376"/>
      <c r="Z486" s="376"/>
      <c r="AA486" s="376"/>
      <c r="AB486" s="376"/>
      <c r="AC486" s="376"/>
      <c r="AD486" s="376"/>
      <c r="AE486" s="376"/>
      <c r="AF486" s="376"/>
      <c r="AG486" s="376"/>
      <c r="AH486" s="376"/>
      <c r="AI486" s="376"/>
    </row>
    <row r="487">
      <c r="D487" s="335"/>
      <c r="G487" s="378"/>
      <c r="M487" s="376"/>
      <c r="N487" s="376"/>
      <c r="O487" s="376"/>
      <c r="P487" s="376"/>
      <c r="Q487" s="376"/>
      <c r="R487" s="376"/>
      <c r="S487" s="376"/>
      <c r="T487" s="376"/>
      <c r="U487" s="376"/>
      <c r="V487" s="376"/>
      <c r="W487" s="376"/>
      <c r="X487" s="376"/>
      <c r="Y487" s="376"/>
      <c r="Z487" s="376"/>
      <c r="AA487" s="376"/>
      <c r="AB487" s="376"/>
      <c r="AC487" s="376"/>
      <c r="AD487" s="376"/>
      <c r="AE487" s="376"/>
      <c r="AF487" s="376"/>
      <c r="AG487" s="376"/>
      <c r="AH487" s="376"/>
      <c r="AI487" s="376"/>
    </row>
    <row r="488">
      <c r="D488" s="335"/>
      <c r="G488" s="378"/>
      <c r="M488" s="376"/>
      <c r="N488" s="376"/>
      <c r="O488" s="376"/>
      <c r="P488" s="376"/>
      <c r="Q488" s="376"/>
      <c r="R488" s="376"/>
      <c r="S488" s="376"/>
      <c r="T488" s="376"/>
      <c r="U488" s="376"/>
      <c r="V488" s="376"/>
      <c r="W488" s="376"/>
      <c r="X488" s="376"/>
      <c r="Y488" s="376"/>
      <c r="Z488" s="376"/>
      <c r="AA488" s="376"/>
      <c r="AB488" s="376"/>
      <c r="AC488" s="376"/>
      <c r="AD488" s="376"/>
      <c r="AE488" s="376"/>
      <c r="AF488" s="376"/>
      <c r="AG488" s="376"/>
      <c r="AH488" s="376"/>
      <c r="AI488" s="376"/>
    </row>
    <row r="489">
      <c r="D489" s="335"/>
      <c r="G489" s="378"/>
      <c r="M489" s="376"/>
      <c r="N489" s="376"/>
      <c r="O489" s="376"/>
      <c r="P489" s="376"/>
      <c r="Q489" s="376"/>
      <c r="R489" s="376"/>
      <c r="S489" s="376"/>
      <c r="T489" s="376"/>
      <c r="U489" s="376"/>
      <c r="V489" s="376"/>
      <c r="W489" s="376"/>
      <c r="X489" s="376"/>
      <c r="Y489" s="376"/>
      <c r="Z489" s="376"/>
      <c r="AA489" s="376"/>
      <c r="AB489" s="376"/>
      <c r="AC489" s="376"/>
      <c r="AD489" s="376"/>
      <c r="AE489" s="376"/>
      <c r="AF489" s="376"/>
      <c r="AG489" s="376"/>
      <c r="AH489" s="376"/>
      <c r="AI489" s="376"/>
    </row>
    <row r="490">
      <c r="D490" s="335"/>
      <c r="G490" s="378"/>
      <c r="M490" s="376"/>
      <c r="N490" s="376"/>
      <c r="O490" s="376"/>
      <c r="P490" s="376"/>
      <c r="Q490" s="376"/>
      <c r="R490" s="376"/>
      <c r="S490" s="376"/>
      <c r="T490" s="376"/>
      <c r="U490" s="376"/>
      <c r="V490" s="376"/>
      <c r="W490" s="376"/>
      <c r="X490" s="376"/>
      <c r="Y490" s="376"/>
      <c r="Z490" s="376"/>
      <c r="AA490" s="376"/>
      <c r="AB490" s="376"/>
      <c r="AC490" s="376"/>
      <c r="AD490" s="376"/>
      <c r="AE490" s="376"/>
      <c r="AF490" s="376"/>
      <c r="AG490" s="376"/>
      <c r="AH490" s="376"/>
      <c r="AI490" s="376"/>
    </row>
    <row r="491">
      <c r="D491" s="335"/>
      <c r="G491" s="378"/>
      <c r="M491" s="376"/>
      <c r="N491" s="376"/>
      <c r="O491" s="376"/>
      <c r="P491" s="376"/>
      <c r="Q491" s="376"/>
      <c r="R491" s="376"/>
      <c r="S491" s="376"/>
      <c r="T491" s="376"/>
      <c r="U491" s="376"/>
      <c r="V491" s="376"/>
      <c r="W491" s="376"/>
      <c r="X491" s="376"/>
      <c r="Y491" s="376"/>
      <c r="Z491" s="376"/>
      <c r="AA491" s="376"/>
      <c r="AB491" s="376"/>
      <c r="AC491" s="376"/>
      <c r="AD491" s="376"/>
      <c r="AE491" s="376"/>
      <c r="AF491" s="376"/>
      <c r="AG491" s="376"/>
      <c r="AH491" s="376"/>
      <c r="AI491" s="376"/>
    </row>
    <row r="492">
      <c r="D492" s="335"/>
      <c r="G492" s="378"/>
      <c r="M492" s="376"/>
      <c r="N492" s="376"/>
      <c r="O492" s="376"/>
      <c r="P492" s="376"/>
      <c r="Q492" s="376"/>
      <c r="R492" s="376"/>
      <c r="S492" s="376"/>
      <c r="T492" s="376"/>
      <c r="U492" s="376"/>
      <c r="V492" s="376"/>
      <c r="W492" s="376"/>
      <c r="X492" s="376"/>
      <c r="Y492" s="376"/>
      <c r="Z492" s="376"/>
      <c r="AA492" s="376"/>
      <c r="AB492" s="376"/>
      <c r="AC492" s="376"/>
      <c r="AD492" s="376"/>
      <c r="AE492" s="376"/>
      <c r="AF492" s="376"/>
      <c r="AG492" s="376"/>
      <c r="AH492" s="376"/>
      <c r="AI492" s="376"/>
    </row>
    <row r="493">
      <c r="D493" s="335"/>
      <c r="G493" s="378"/>
      <c r="M493" s="376"/>
      <c r="N493" s="376"/>
      <c r="O493" s="376"/>
      <c r="P493" s="376"/>
      <c r="Q493" s="376"/>
      <c r="R493" s="376"/>
      <c r="S493" s="376"/>
      <c r="T493" s="376"/>
      <c r="U493" s="376"/>
      <c r="V493" s="376"/>
      <c r="W493" s="376"/>
      <c r="X493" s="376"/>
      <c r="Y493" s="376"/>
      <c r="Z493" s="376"/>
      <c r="AA493" s="376"/>
      <c r="AB493" s="376"/>
      <c r="AC493" s="376"/>
      <c r="AD493" s="376"/>
      <c r="AE493" s="376"/>
      <c r="AF493" s="376"/>
      <c r="AG493" s="376"/>
      <c r="AH493" s="376"/>
      <c r="AI493" s="376"/>
    </row>
    <row r="494">
      <c r="D494" s="335"/>
      <c r="G494" s="378"/>
      <c r="M494" s="376"/>
      <c r="N494" s="376"/>
      <c r="O494" s="376"/>
      <c r="P494" s="376"/>
      <c r="Q494" s="376"/>
      <c r="R494" s="376"/>
      <c r="S494" s="376"/>
      <c r="T494" s="376"/>
      <c r="U494" s="376"/>
      <c r="V494" s="376"/>
      <c r="W494" s="376"/>
      <c r="X494" s="376"/>
      <c r="Y494" s="376"/>
      <c r="Z494" s="376"/>
      <c r="AA494" s="376"/>
      <c r="AB494" s="376"/>
      <c r="AC494" s="376"/>
      <c r="AD494" s="376"/>
      <c r="AE494" s="376"/>
      <c r="AF494" s="376"/>
      <c r="AG494" s="376"/>
      <c r="AH494" s="376"/>
      <c r="AI494" s="376"/>
    </row>
    <row r="495">
      <c r="D495" s="335"/>
      <c r="G495" s="378"/>
      <c r="M495" s="376"/>
      <c r="N495" s="376"/>
      <c r="O495" s="376"/>
      <c r="P495" s="376"/>
      <c r="Q495" s="376"/>
      <c r="R495" s="376"/>
      <c r="S495" s="376"/>
      <c r="T495" s="376"/>
      <c r="U495" s="376"/>
      <c r="V495" s="376"/>
      <c r="W495" s="376"/>
      <c r="X495" s="376"/>
      <c r="Y495" s="376"/>
      <c r="Z495" s="376"/>
      <c r="AA495" s="376"/>
      <c r="AB495" s="376"/>
      <c r="AC495" s="376"/>
      <c r="AD495" s="376"/>
      <c r="AE495" s="376"/>
      <c r="AF495" s="376"/>
      <c r="AG495" s="376"/>
      <c r="AH495" s="376"/>
      <c r="AI495" s="376"/>
    </row>
    <row r="496">
      <c r="D496" s="335"/>
      <c r="G496" s="378"/>
      <c r="M496" s="376"/>
      <c r="N496" s="376"/>
      <c r="O496" s="376"/>
      <c r="P496" s="376"/>
      <c r="Q496" s="376"/>
      <c r="R496" s="376"/>
      <c r="S496" s="376"/>
      <c r="T496" s="376"/>
      <c r="U496" s="376"/>
      <c r="V496" s="376"/>
      <c r="W496" s="376"/>
      <c r="X496" s="376"/>
      <c r="Y496" s="376"/>
      <c r="Z496" s="376"/>
      <c r="AA496" s="376"/>
      <c r="AB496" s="376"/>
      <c r="AC496" s="376"/>
      <c r="AD496" s="376"/>
      <c r="AE496" s="376"/>
      <c r="AF496" s="376"/>
      <c r="AG496" s="376"/>
      <c r="AH496" s="376"/>
      <c r="AI496" s="376"/>
    </row>
    <row r="497">
      <c r="D497" s="335"/>
      <c r="G497" s="378"/>
      <c r="M497" s="376"/>
      <c r="N497" s="376"/>
      <c r="O497" s="376"/>
      <c r="P497" s="376"/>
      <c r="Q497" s="376"/>
      <c r="R497" s="376"/>
      <c r="S497" s="376"/>
      <c r="T497" s="376"/>
      <c r="U497" s="376"/>
      <c r="V497" s="376"/>
      <c r="W497" s="376"/>
      <c r="X497" s="376"/>
      <c r="Y497" s="376"/>
      <c r="Z497" s="376"/>
      <c r="AA497" s="376"/>
      <c r="AB497" s="376"/>
      <c r="AC497" s="376"/>
      <c r="AD497" s="376"/>
      <c r="AE497" s="376"/>
      <c r="AF497" s="376"/>
      <c r="AG497" s="376"/>
      <c r="AH497" s="376"/>
      <c r="AI497" s="376"/>
    </row>
    <row r="498">
      <c r="D498" s="335"/>
      <c r="G498" s="378"/>
      <c r="M498" s="376"/>
      <c r="N498" s="376"/>
      <c r="O498" s="376"/>
      <c r="P498" s="376"/>
      <c r="Q498" s="376"/>
      <c r="R498" s="376"/>
      <c r="S498" s="376"/>
      <c r="T498" s="376"/>
      <c r="U498" s="376"/>
      <c r="V498" s="376"/>
      <c r="W498" s="376"/>
      <c r="X498" s="376"/>
      <c r="Y498" s="376"/>
      <c r="Z498" s="376"/>
      <c r="AA498" s="376"/>
      <c r="AB498" s="376"/>
      <c r="AC498" s="376"/>
      <c r="AD498" s="376"/>
      <c r="AE498" s="376"/>
      <c r="AF498" s="376"/>
      <c r="AG498" s="376"/>
      <c r="AH498" s="376"/>
      <c r="AI498" s="376"/>
    </row>
    <row r="499">
      <c r="D499" s="335"/>
      <c r="G499" s="378"/>
      <c r="M499" s="376"/>
      <c r="N499" s="376"/>
      <c r="O499" s="376"/>
      <c r="P499" s="376"/>
      <c r="Q499" s="376"/>
      <c r="R499" s="376"/>
      <c r="S499" s="376"/>
      <c r="T499" s="376"/>
      <c r="U499" s="376"/>
      <c r="V499" s="376"/>
      <c r="W499" s="376"/>
      <c r="X499" s="376"/>
      <c r="Y499" s="376"/>
      <c r="Z499" s="376"/>
      <c r="AA499" s="376"/>
      <c r="AB499" s="376"/>
      <c r="AC499" s="376"/>
      <c r="AD499" s="376"/>
      <c r="AE499" s="376"/>
      <c r="AF499" s="376"/>
      <c r="AG499" s="376"/>
      <c r="AH499" s="376"/>
      <c r="AI499" s="376"/>
    </row>
    <row r="500">
      <c r="D500" s="335"/>
      <c r="G500" s="378"/>
      <c r="M500" s="376"/>
      <c r="N500" s="376"/>
      <c r="O500" s="376"/>
      <c r="P500" s="376"/>
      <c r="Q500" s="376"/>
      <c r="R500" s="376"/>
      <c r="S500" s="376"/>
      <c r="T500" s="376"/>
      <c r="U500" s="376"/>
      <c r="V500" s="376"/>
      <c r="W500" s="376"/>
      <c r="X500" s="376"/>
      <c r="Y500" s="376"/>
      <c r="Z500" s="376"/>
      <c r="AA500" s="376"/>
      <c r="AB500" s="376"/>
      <c r="AC500" s="376"/>
      <c r="AD500" s="376"/>
      <c r="AE500" s="376"/>
      <c r="AF500" s="376"/>
      <c r="AG500" s="376"/>
      <c r="AH500" s="376"/>
      <c r="AI500" s="376"/>
    </row>
    <row r="501">
      <c r="D501" s="335"/>
      <c r="G501" s="378"/>
      <c r="M501" s="376"/>
      <c r="N501" s="376"/>
      <c r="O501" s="376"/>
      <c r="P501" s="376"/>
      <c r="Q501" s="376"/>
      <c r="R501" s="376"/>
      <c r="S501" s="376"/>
      <c r="T501" s="376"/>
      <c r="U501" s="376"/>
      <c r="V501" s="376"/>
      <c r="W501" s="376"/>
      <c r="X501" s="376"/>
      <c r="Y501" s="376"/>
      <c r="Z501" s="376"/>
      <c r="AA501" s="376"/>
      <c r="AB501" s="376"/>
      <c r="AC501" s="376"/>
      <c r="AD501" s="376"/>
      <c r="AE501" s="376"/>
      <c r="AF501" s="376"/>
      <c r="AG501" s="376"/>
      <c r="AH501" s="376"/>
      <c r="AI501" s="376"/>
    </row>
    <row r="502">
      <c r="D502" s="335"/>
      <c r="G502" s="378"/>
      <c r="M502" s="376"/>
      <c r="N502" s="376"/>
      <c r="O502" s="376"/>
      <c r="P502" s="376"/>
      <c r="Q502" s="376"/>
      <c r="R502" s="376"/>
      <c r="S502" s="376"/>
      <c r="T502" s="376"/>
      <c r="U502" s="376"/>
      <c r="V502" s="376"/>
      <c r="W502" s="376"/>
      <c r="X502" s="376"/>
      <c r="Y502" s="376"/>
      <c r="Z502" s="376"/>
      <c r="AA502" s="376"/>
      <c r="AB502" s="376"/>
      <c r="AC502" s="376"/>
      <c r="AD502" s="376"/>
      <c r="AE502" s="376"/>
      <c r="AF502" s="376"/>
      <c r="AG502" s="376"/>
      <c r="AH502" s="376"/>
      <c r="AI502" s="376"/>
    </row>
    <row r="503">
      <c r="D503" s="335"/>
      <c r="G503" s="378"/>
      <c r="M503" s="376"/>
      <c r="N503" s="376"/>
      <c r="O503" s="376"/>
      <c r="P503" s="376"/>
      <c r="Q503" s="376"/>
      <c r="R503" s="376"/>
      <c r="S503" s="376"/>
      <c r="T503" s="376"/>
      <c r="U503" s="376"/>
      <c r="V503" s="376"/>
      <c r="W503" s="376"/>
      <c r="X503" s="376"/>
      <c r="Y503" s="376"/>
      <c r="Z503" s="376"/>
      <c r="AA503" s="376"/>
      <c r="AB503" s="376"/>
      <c r="AC503" s="376"/>
      <c r="AD503" s="376"/>
      <c r="AE503" s="376"/>
      <c r="AF503" s="376"/>
      <c r="AG503" s="376"/>
      <c r="AH503" s="376"/>
      <c r="AI503" s="376"/>
    </row>
    <row r="504">
      <c r="D504" s="335"/>
      <c r="G504" s="378"/>
      <c r="M504" s="376"/>
      <c r="N504" s="376"/>
      <c r="O504" s="376"/>
      <c r="P504" s="376"/>
      <c r="Q504" s="376"/>
      <c r="R504" s="376"/>
      <c r="S504" s="376"/>
      <c r="T504" s="376"/>
      <c r="U504" s="376"/>
      <c r="V504" s="376"/>
      <c r="W504" s="376"/>
      <c r="X504" s="376"/>
      <c r="Y504" s="376"/>
      <c r="Z504" s="376"/>
      <c r="AA504" s="376"/>
      <c r="AB504" s="376"/>
      <c r="AC504" s="376"/>
      <c r="AD504" s="376"/>
      <c r="AE504" s="376"/>
      <c r="AF504" s="376"/>
      <c r="AG504" s="376"/>
      <c r="AH504" s="376"/>
      <c r="AI504" s="376"/>
    </row>
    <row r="505">
      <c r="D505" s="335"/>
      <c r="G505" s="378"/>
      <c r="M505" s="376"/>
      <c r="N505" s="376"/>
      <c r="O505" s="376"/>
      <c r="P505" s="376"/>
      <c r="Q505" s="376"/>
      <c r="R505" s="376"/>
      <c r="S505" s="376"/>
      <c r="T505" s="376"/>
      <c r="U505" s="376"/>
      <c r="V505" s="376"/>
      <c r="W505" s="376"/>
      <c r="X505" s="376"/>
      <c r="Y505" s="376"/>
      <c r="Z505" s="376"/>
      <c r="AA505" s="376"/>
      <c r="AB505" s="376"/>
      <c r="AC505" s="376"/>
      <c r="AD505" s="376"/>
      <c r="AE505" s="376"/>
      <c r="AF505" s="376"/>
      <c r="AG505" s="376"/>
      <c r="AH505" s="376"/>
      <c r="AI505" s="376"/>
    </row>
    <row r="506">
      <c r="D506" s="335"/>
      <c r="G506" s="378"/>
      <c r="M506" s="376"/>
      <c r="N506" s="376"/>
      <c r="O506" s="376"/>
      <c r="P506" s="376"/>
      <c r="Q506" s="376"/>
      <c r="R506" s="376"/>
      <c r="S506" s="376"/>
      <c r="T506" s="376"/>
      <c r="U506" s="376"/>
      <c r="V506" s="376"/>
      <c r="W506" s="376"/>
      <c r="X506" s="376"/>
      <c r="Y506" s="376"/>
      <c r="Z506" s="376"/>
      <c r="AA506" s="376"/>
      <c r="AB506" s="376"/>
      <c r="AC506" s="376"/>
      <c r="AD506" s="376"/>
      <c r="AE506" s="376"/>
      <c r="AF506" s="376"/>
      <c r="AG506" s="376"/>
      <c r="AH506" s="376"/>
      <c r="AI506" s="376"/>
    </row>
    <row r="507">
      <c r="D507" s="335"/>
      <c r="G507" s="378"/>
      <c r="M507" s="376"/>
      <c r="N507" s="376"/>
      <c r="O507" s="376"/>
      <c r="P507" s="376"/>
      <c r="Q507" s="376"/>
      <c r="R507" s="376"/>
      <c r="S507" s="376"/>
      <c r="T507" s="376"/>
      <c r="U507" s="376"/>
      <c r="V507" s="376"/>
      <c r="W507" s="376"/>
      <c r="X507" s="376"/>
      <c r="Y507" s="376"/>
      <c r="Z507" s="376"/>
      <c r="AA507" s="376"/>
      <c r="AB507" s="376"/>
      <c r="AC507" s="376"/>
      <c r="AD507" s="376"/>
      <c r="AE507" s="376"/>
      <c r="AF507" s="376"/>
      <c r="AG507" s="376"/>
      <c r="AH507" s="376"/>
      <c r="AI507" s="376"/>
    </row>
    <row r="508">
      <c r="D508" s="335"/>
      <c r="G508" s="378"/>
      <c r="M508" s="376"/>
      <c r="N508" s="376"/>
      <c r="O508" s="376"/>
      <c r="P508" s="376"/>
      <c r="Q508" s="376"/>
      <c r="R508" s="376"/>
      <c r="S508" s="376"/>
      <c r="T508" s="376"/>
      <c r="U508" s="376"/>
      <c r="V508" s="376"/>
      <c r="W508" s="376"/>
      <c r="X508" s="376"/>
      <c r="Y508" s="376"/>
      <c r="Z508" s="376"/>
      <c r="AA508" s="376"/>
      <c r="AB508" s="376"/>
      <c r="AC508" s="376"/>
      <c r="AD508" s="376"/>
      <c r="AE508" s="376"/>
      <c r="AF508" s="376"/>
      <c r="AG508" s="376"/>
      <c r="AH508" s="376"/>
      <c r="AI508" s="376"/>
    </row>
    <row r="509">
      <c r="D509" s="335"/>
      <c r="G509" s="378"/>
      <c r="M509" s="376"/>
      <c r="N509" s="376"/>
      <c r="O509" s="376"/>
      <c r="P509" s="376"/>
      <c r="Q509" s="376"/>
      <c r="R509" s="376"/>
      <c r="S509" s="376"/>
      <c r="T509" s="376"/>
      <c r="U509" s="376"/>
      <c r="V509" s="376"/>
      <c r="W509" s="376"/>
      <c r="X509" s="376"/>
      <c r="Y509" s="376"/>
      <c r="Z509" s="376"/>
      <c r="AA509" s="376"/>
      <c r="AB509" s="376"/>
      <c r="AC509" s="376"/>
      <c r="AD509" s="376"/>
      <c r="AE509" s="376"/>
      <c r="AF509" s="376"/>
      <c r="AG509" s="376"/>
      <c r="AH509" s="376"/>
      <c r="AI509" s="376"/>
    </row>
    <row r="510">
      <c r="D510" s="335"/>
      <c r="G510" s="378"/>
      <c r="M510" s="376"/>
      <c r="N510" s="376"/>
      <c r="O510" s="376"/>
      <c r="P510" s="376"/>
      <c r="Q510" s="376"/>
      <c r="R510" s="376"/>
      <c r="S510" s="376"/>
      <c r="T510" s="376"/>
      <c r="U510" s="376"/>
      <c r="V510" s="376"/>
      <c r="W510" s="376"/>
      <c r="X510" s="376"/>
      <c r="Y510" s="376"/>
      <c r="Z510" s="376"/>
      <c r="AA510" s="376"/>
      <c r="AB510" s="376"/>
      <c r="AC510" s="376"/>
      <c r="AD510" s="376"/>
      <c r="AE510" s="376"/>
      <c r="AF510" s="376"/>
      <c r="AG510" s="376"/>
      <c r="AH510" s="376"/>
      <c r="AI510" s="376"/>
    </row>
    <row r="511">
      <c r="D511" s="335"/>
      <c r="G511" s="378"/>
      <c r="M511" s="376"/>
      <c r="N511" s="376"/>
      <c r="O511" s="376"/>
      <c r="P511" s="376"/>
      <c r="Q511" s="376"/>
      <c r="R511" s="376"/>
      <c r="S511" s="376"/>
      <c r="T511" s="376"/>
      <c r="U511" s="376"/>
      <c r="V511" s="376"/>
      <c r="W511" s="376"/>
      <c r="X511" s="376"/>
      <c r="Y511" s="376"/>
      <c r="Z511" s="376"/>
      <c r="AA511" s="376"/>
      <c r="AB511" s="376"/>
      <c r="AC511" s="376"/>
      <c r="AD511" s="376"/>
      <c r="AE511" s="376"/>
      <c r="AF511" s="376"/>
      <c r="AG511" s="376"/>
      <c r="AH511" s="376"/>
      <c r="AI511" s="376"/>
    </row>
    <row r="512">
      <c r="D512" s="335"/>
      <c r="G512" s="378"/>
      <c r="M512" s="376"/>
      <c r="N512" s="376"/>
      <c r="O512" s="376"/>
      <c r="P512" s="376"/>
      <c r="Q512" s="376"/>
      <c r="R512" s="376"/>
      <c r="S512" s="376"/>
      <c r="T512" s="376"/>
      <c r="U512" s="376"/>
      <c r="V512" s="376"/>
      <c r="W512" s="376"/>
      <c r="X512" s="376"/>
      <c r="Y512" s="376"/>
      <c r="Z512" s="376"/>
      <c r="AA512" s="376"/>
      <c r="AB512" s="376"/>
      <c r="AC512" s="376"/>
      <c r="AD512" s="376"/>
      <c r="AE512" s="376"/>
      <c r="AF512" s="376"/>
      <c r="AG512" s="376"/>
      <c r="AH512" s="376"/>
      <c r="AI512" s="376"/>
    </row>
    <row r="513">
      <c r="D513" s="335"/>
      <c r="G513" s="378"/>
      <c r="M513" s="376"/>
      <c r="N513" s="376"/>
      <c r="O513" s="376"/>
      <c r="P513" s="376"/>
      <c r="Q513" s="376"/>
      <c r="R513" s="376"/>
      <c r="S513" s="376"/>
      <c r="T513" s="376"/>
      <c r="U513" s="376"/>
      <c r="V513" s="376"/>
      <c r="W513" s="376"/>
      <c r="X513" s="376"/>
      <c r="Y513" s="376"/>
      <c r="Z513" s="376"/>
      <c r="AA513" s="376"/>
      <c r="AB513" s="376"/>
      <c r="AC513" s="376"/>
      <c r="AD513" s="376"/>
      <c r="AE513" s="376"/>
      <c r="AF513" s="376"/>
      <c r="AG513" s="376"/>
      <c r="AH513" s="376"/>
      <c r="AI513" s="376"/>
    </row>
    <row r="514">
      <c r="D514" s="335"/>
      <c r="G514" s="378"/>
      <c r="M514" s="376"/>
      <c r="N514" s="376"/>
      <c r="O514" s="376"/>
      <c r="P514" s="376"/>
      <c r="Q514" s="376"/>
      <c r="R514" s="376"/>
      <c r="S514" s="376"/>
      <c r="T514" s="376"/>
      <c r="U514" s="376"/>
      <c r="V514" s="376"/>
      <c r="W514" s="376"/>
      <c r="X514" s="376"/>
      <c r="Y514" s="376"/>
      <c r="Z514" s="376"/>
      <c r="AA514" s="376"/>
      <c r="AB514" s="376"/>
      <c r="AC514" s="376"/>
      <c r="AD514" s="376"/>
      <c r="AE514" s="376"/>
      <c r="AF514" s="376"/>
      <c r="AG514" s="376"/>
      <c r="AH514" s="376"/>
      <c r="AI514" s="376"/>
    </row>
    <row r="515">
      <c r="D515" s="335"/>
      <c r="G515" s="378"/>
      <c r="M515" s="376"/>
      <c r="N515" s="376"/>
      <c r="O515" s="376"/>
      <c r="P515" s="376"/>
      <c r="Q515" s="376"/>
      <c r="R515" s="376"/>
      <c r="S515" s="376"/>
      <c r="T515" s="376"/>
      <c r="U515" s="376"/>
      <c r="V515" s="376"/>
      <c r="W515" s="376"/>
      <c r="X515" s="376"/>
      <c r="Y515" s="376"/>
      <c r="Z515" s="376"/>
      <c r="AA515" s="376"/>
      <c r="AB515" s="376"/>
      <c r="AC515" s="376"/>
      <c r="AD515" s="376"/>
      <c r="AE515" s="376"/>
      <c r="AF515" s="376"/>
      <c r="AG515" s="376"/>
      <c r="AH515" s="376"/>
      <c r="AI515" s="376"/>
    </row>
    <row r="516">
      <c r="D516" s="335"/>
      <c r="G516" s="378"/>
      <c r="M516" s="376"/>
      <c r="N516" s="376"/>
      <c r="O516" s="376"/>
      <c r="P516" s="376"/>
      <c r="Q516" s="376"/>
      <c r="R516" s="376"/>
      <c r="S516" s="376"/>
      <c r="T516" s="376"/>
      <c r="U516" s="376"/>
      <c r="V516" s="376"/>
      <c r="W516" s="376"/>
      <c r="X516" s="376"/>
      <c r="Y516" s="376"/>
      <c r="Z516" s="376"/>
      <c r="AA516" s="376"/>
      <c r="AB516" s="376"/>
      <c r="AC516" s="376"/>
      <c r="AD516" s="376"/>
      <c r="AE516" s="376"/>
      <c r="AF516" s="376"/>
      <c r="AG516" s="376"/>
      <c r="AH516" s="376"/>
      <c r="AI516" s="376"/>
    </row>
    <row r="517">
      <c r="D517" s="335"/>
      <c r="G517" s="378"/>
      <c r="M517" s="376"/>
      <c r="N517" s="376"/>
      <c r="O517" s="376"/>
      <c r="P517" s="376"/>
      <c r="Q517" s="376"/>
      <c r="R517" s="376"/>
      <c r="S517" s="376"/>
      <c r="T517" s="376"/>
      <c r="U517" s="376"/>
      <c r="V517" s="376"/>
      <c r="W517" s="376"/>
      <c r="X517" s="376"/>
      <c r="Y517" s="376"/>
      <c r="Z517" s="376"/>
      <c r="AA517" s="376"/>
      <c r="AB517" s="376"/>
      <c r="AC517" s="376"/>
      <c r="AD517" s="376"/>
      <c r="AE517" s="376"/>
      <c r="AF517" s="376"/>
      <c r="AG517" s="376"/>
      <c r="AH517" s="376"/>
      <c r="AI517" s="376"/>
    </row>
    <row r="518">
      <c r="D518" s="335"/>
      <c r="G518" s="378"/>
      <c r="M518" s="376"/>
      <c r="N518" s="376"/>
      <c r="O518" s="376"/>
      <c r="P518" s="376"/>
      <c r="Q518" s="376"/>
      <c r="R518" s="376"/>
      <c r="S518" s="376"/>
      <c r="T518" s="376"/>
      <c r="U518" s="376"/>
      <c r="V518" s="376"/>
      <c r="W518" s="376"/>
      <c r="X518" s="376"/>
      <c r="Y518" s="376"/>
      <c r="Z518" s="376"/>
      <c r="AA518" s="376"/>
      <c r="AB518" s="376"/>
      <c r="AC518" s="376"/>
      <c r="AD518" s="376"/>
      <c r="AE518" s="376"/>
      <c r="AF518" s="376"/>
      <c r="AG518" s="376"/>
      <c r="AH518" s="376"/>
      <c r="AI518" s="376"/>
    </row>
    <row r="519">
      <c r="D519" s="335"/>
      <c r="G519" s="378"/>
      <c r="M519" s="376"/>
      <c r="N519" s="376"/>
      <c r="O519" s="376"/>
      <c r="P519" s="376"/>
      <c r="Q519" s="376"/>
      <c r="R519" s="376"/>
      <c r="S519" s="376"/>
      <c r="T519" s="376"/>
      <c r="U519" s="376"/>
      <c r="V519" s="376"/>
      <c r="W519" s="376"/>
      <c r="X519" s="376"/>
      <c r="Y519" s="376"/>
      <c r="Z519" s="376"/>
      <c r="AA519" s="376"/>
      <c r="AB519" s="376"/>
      <c r="AC519" s="376"/>
      <c r="AD519" s="376"/>
      <c r="AE519" s="376"/>
      <c r="AF519" s="376"/>
      <c r="AG519" s="376"/>
      <c r="AH519" s="376"/>
      <c r="AI519" s="376"/>
    </row>
    <row r="520">
      <c r="D520" s="335"/>
      <c r="G520" s="378"/>
      <c r="M520" s="376"/>
      <c r="N520" s="376"/>
      <c r="O520" s="376"/>
      <c r="P520" s="376"/>
      <c r="Q520" s="376"/>
      <c r="R520" s="376"/>
      <c r="S520" s="376"/>
      <c r="T520" s="376"/>
      <c r="U520" s="376"/>
      <c r="V520" s="376"/>
      <c r="W520" s="376"/>
      <c r="X520" s="376"/>
      <c r="Y520" s="376"/>
      <c r="Z520" s="376"/>
      <c r="AA520" s="376"/>
      <c r="AB520" s="376"/>
      <c r="AC520" s="376"/>
      <c r="AD520" s="376"/>
      <c r="AE520" s="376"/>
      <c r="AF520" s="376"/>
      <c r="AG520" s="376"/>
      <c r="AH520" s="376"/>
      <c r="AI520" s="376"/>
    </row>
    <row r="521">
      <c r="D521" s="335"/>
      <c r="G521" s="378"/>
      <c r="M521" s="376"/>
      <c r="N521" s="376"/>
      <c r="O521" s="376"/>
      <c r="P521" s="376"/>
      <c r="Q521" s="376"/>
      <c r="R521" s="376"/>
      <c r="S521" s="376"/>
      <c r="T521" s="376"/>
      <c r="U521" s="376"/>
      <c r="V521" s="376"/>
      <c r="W521" s="376"/>
      <c r="X521" s="376"/>
      <c r="Y521" s="376"/>
      <c r="Z521" s="376"/>
      <c r="AA521" s="376"/>
      <c r="AB521" s="376"/>
      <c r="AC521" s="376"/>
      <c r="AD521" s="376"/>
      <c r="AE521" s="376"/>
      <c r="AF521" s="376"/>
      <c r="AG521" s="376"/>
      <c r="AH521" s="376"/>
      <c r="AI521" s="376"/>
    </row>
    <row r="522">
      <c r="D522" s="335"/>
      <c r="G522" s="378"/>
      <c r="M522" s="376"/>
      <c r="N522" s="376"/>
      <c r="O522" s="376"/>
      <c r="P522" s="376"/>
      <c r="Q522" s="376"/>
      <c r="R522" s="376"/>
      <c r="S522" s="376"/>
      <c r="T522" s="376"/>
      <c r="U522" s="376"/>
      <c r="V522" s="376"/>
      <c r="W522" s="376"/>
      <c r="X522" s="376"/>
      <c r="Y522" s="376"/>
      <c r="Z522" s="376"/>
      <c r="AA522" s="376"/>
      <c r="AB522" s="376"/>
      <c r="AC522" s="376"/>
      <c r="AD522" s="376"/>
      <c r="AE522" s="376"/>
      <c r="AF522" s="376"/>
      <c r="AG522" s="376"/>
      <c r="AH522" s="376"/>
      <c r="AI522" s="376"/>
    </row>
    <row r="523">
      <c r="D523" s="335"/>
      <c r="G523" s="378"/>
      <c r="M523" s="376"/>
      <c r="N523" s="376"/>
      <c r="O523" s="376"/>
      <c r="P523" s="376"/>
      <c r="Q523" s="376"/>
      <c r="R523" s="376"/>
      <c r="S523" s="376"/>
      <c r="T523" s="376"/>
      <c r="U523" s="376"/>
      <c r="V523" s="376"/>
      <c r="W523" s="376"/>
      <c r="X523" s="376"/>
      <c r="Y523" s="376"/>
      <c r="Z523" s="376"/>
      <c r="AA523" s="376"/>
      <c r="AB523" s="376"/>
      <c r="AC523" s="376"/>
      <c r="AD523" s="376"/>
      <c r="AE523" s="376"/>
      <c r="AF523" s="376"/>
      <c r="AG523" s="376"/>
      <c r="AH523" s="376"/>
      <c r="AI523" s="376"/>
    </row>
    <row r="524">
      <c r="D524" s="335"/>
      <c r="G524" s="378"/>
      <c r="M524" s="376"/>
      <c r="N524" s="376"/>
      <c r="O524" s="376"/>
      <c r="P524" s="376"/>
      <c r="Q524" s="376"/>
      <c r="R524" s="376"/>
      <c r="S524" s="376"/>
      <c r="T524" s="376"/>
      <c r="U524" s="376"/>
      <c r="V524" s="376"/>
      <c r="W524" s="376"/>
      <c r="X524" s="376"/>
      <c r="Y524" s="376"/>
      <c r="Z524" s="376"/>
      <c r="AA524" s="376"/>
      <c r="AB524" s="376"/>
      <c r="AC524" s="376"/>
      <c r="AD524" s="376"/>
      <c r="AE524" s="376"/>
      <c r="AF524" s="376"/>
      <c r="AG524" s="376"/>
      <c r="AH524" s="376"/>
      <c r="AI524" s="376"/>
    </row>
    <row r="525">
      <c r="D525" s="335"/>
      <c r="G525" s="378"/>
      <c r="M525" s="376"/>
      <c r="N525" s="376"/>
      <c r="O525" s="376"/>
      <c r="P525" s="376"/>
      <c r="Q525" s="376"/>
      <c r="R525" s="376"/>
      <c r="S525" s="376"/>
      <c r="T525" s="376"/>
      <c r="U525" s="376"/>
      <c r="V525" s="376"/>
      <c r="W525" s="376"/>
      <c r="X525" s="376"/>
      <c r="Y525" s="376"/>
      <c r="Z525" s="376"/>
      <c r="AA525" s="376"/>
      <c r="AB525" s="376"/>
      <c r="AC525" s="376"/>
      <c r="AD525" s="376"/>
      <c r="AE525" s="376"/>
      <c r="AF525" s="376"/>
      <c r="AG525" s="376"/>
      <c r="AH525" s="376"/>
      <c r="AI525" s="376"/>
    </row>
    <row r="526">
      <c r="D526" s="335"/>
      <c r="G526" s="378"/>
      <c r="M526" s="376"/>
      <c r="N526" s="376"/>
      <c r="O526" s="376"/>
      <c r="P526" s="376"/>
      <c r="Q526" s="376"/>
      <c r="R526" s="376"/>
      <c r="S526" s="376"/>
      <c r="T526" s="376"/>
      <c r="U526" s="376"/>
      <c r="V526" s="376"/>
      <c r="W526" s="376"/>
      <c r="X526" s="376"/>
      <c r="Y526" s="376"/>
      <c r="Z526" s="376"/>
      <c r="AA526" s="376"/>
      <c r="AB526" s="376"/>
      <c r="AC526" s="376"/>
      <c r="AD526" s="376"/>
      <c r="AE526" s="376"/>
      <c r="AF526" s="376"/>
      <c r="AG526" s="376"/>
      <c r="AH526" s="376"/>
      <c r="AI526" s="376"/>
    </row>
    <row r="527">
      <c r="D527" s="335"/>
      <c r="G527" s="378"/>
      <c r="M527" s="376"/>
      <c r="N527" s="376"/>
      <c r="O527" s="376"/>
      <c r="P527" s="376"/>
      <c r="Q527" s="376"/>
      <c r="R527" s="376"/>
      <c r="S527" s="376"/>
      <c r="T527" s="376"/>
      <c r="U527" s="376"/>
      <c r="V527" s="376"/>
      <c r="W527" s="376"/>
      <c r="X527" s="376"/>
      <c r="Y527" s="376"/>
      <c r="Z527" s="376"/>
      <c r="AA527" s="376"/>
      <c r="AB527" s="376"/>
      <c r="AC527" s="376"/>
      <c r="AD527" s="376"/>
      <c r="AE527" s="376"/>
      <c r="AF527" s="376"/>
      <c r="AG527" s="376"/>
      <c r="AH527" s="376"/>
      <c r="AI527" s="376"/>
    </row>
    <row r="528">
      <c r="D528" s="335"/>
      <c r="G528" s="378"/>
      <c r="M528" s="376"/>
      <c r="N528" s="376"/>
      <c r="O528" s="376"/>
      <c r="P528" s="376"/>
      <c r="Q528" s="376"/>
      <c r="R528" s="376"/>
      <c r="S528" s="376"/>
      <c r="T528" s="376"/>
      <c r="U528" s="376"/>
      <c r="V528" s="376"/>
      <c r="W528" s="376"/>
      <c r="X528" s="376"/>
      <c r="Y528" s="376"/>
      <c r="Z528" s="376"/>
      <c r="AA528" s="376"/>
      <c r="AB528" s="376"/>
      <c r="AC528" s="376"/>
      <c r="AD528" s="376"/>
      <c r="AE528" s="376"/>
      <c r="AF528" s="376"/>
      <c r="AG528" s="376"/>
      <c r="AH528" s="376"/>
      <c r="AI528" s="376"/>
    </row>
    <row r="529">
      <c r="D529" s="335"/>
      <c r="G529" s="378"/>
      <c r="M529" s="376"/>
      <c r="N529" s="376"/>
      <c r="O529" s="376"/>
      <c r="P529" s="376"/>
      <c r="Q529" s="376"/>
      <c r="R529" s="376"/>
      <c r="S529" s="376"/>
      <c r="T529" s="376"/>
      <c r="U529" s="376"/>
      <c r="V529" s="376"/>
      <c r="W529" s="376"/>
      <c r="X529" s="376"/>
      <c r="Y529" s="376"/>
      <c r="Z529" s="376"/>
      <c r="AA529" s="376"/>
      <c r="AB529" s="376"/>
      <c r="AC529" s="376"/>
      <c r="AD529" s="376"/>
      <c r="AE529" s="376"/>
      <c r="AF529" s="376"/>
      <c r="AG529" s="376"/>
      <c r="AH529" s="376"/>
      <c r="AI529" s="376"/>
    </row>
    <row r="530">
      <c r="D530" s="335"/>
      <c r="G530" s="378"/>
      <c r="M530" s="376"/>
      <c r="N530" s="376"/>
      <c r="O530" s="376"/>
      <c r="P530" s="376"/>
      <c r="Q530" s="376"/>
      <c r="R530" s="376"/>
      <c r="S530" s="376"/>
      <c r="T530" s="376"/>
      <c r="U530" s="376"/>
      <c r="V530" s="376"/>
      <c r="W530" s="376"/>
      <c r="X530" s="376"/>
      <c r="Y530" s="376"/>
      <c r="Z530" s="376"/>
      <c r="AA530" s="376"/>
      <c r="AB530" s="376"/>
      <c r="AC530" s="376"/>
      <c r="AD530" s="376"/>
      <c r="AE530" s="376"/>
      <c r="AF530" s="376"/>
      <c r="AG530" s="376"/>
      <c r="AH530" s="376"/>
      <c r="AI530" s="376"/>
    </row>
    <row r="531">
      <c r="D531" s="335"/>
      <c r="G531" s="378"/>
      <c r="M531" s="376"/>
      <c r="N531" s="376"/>
      <c r="O531" s="376"/>
      <c r="P531" s="376"/>
      <c r="Q531" s="376"/>
      <c r="R531" s="376"/>
      <c r="S531" s="376"/>
      <c r="T531" s="376"/>
      <c r="U531" s="376"/>
      <c r="V531" s="376"/>
      <c r="W531" s="376"/>
      <c r="X531" s="376"/>
      <c r="Y531" s="376"/>
      <c r="Z531" s="376"/>
      <c r="AA531" s="376"/>
      <c r="AB531" s="376"/>
      <c r="AC531" s="376"/>
      <c r="AD531" s="376"/>
      <c r="AE531" s="376"/>
      <c r="AF531" s="376"/>
      <c r="AG531" s="376"/>
      <c r="AH531" s="376"/>
      <c r="AI531" s="376"/>
    </row>
    <row r="532">
      <c r="D532" s="335"/>
      <c r="G532" s="378"/>
      <c r="M532" s="376"/>
      <c r="N532" s="376"/>
      <c r="O532" s="376"/>
      <c r="P532" s="376"/>
      <c r="Q532" s="376"/>
      <c r="R532" s="376"/>
      <c r="S532" s="376"/>
      <c r="T532" s="376"/>
      <c r="U532" s="376"/>
      <c r="V532" s="376"/>
      <c r="W532" s="376"/>
      <c r="X532" s="376"/>
      <c r="Y532" s="376"/>
      <c r="Z532" s="376"/>
      <c r="AA532" s="376"/>
      <c r="AB532" s="376"/>
      <c r="AC532" s="376"/>
      <c r="AD532" s="376"/>
      <c r="AE532" s="376"/>
      <c r="AF532" s="376"/>
      <c r="AG532" s="376"/>
      <c r="AH532" s="376"/>
      <c r="AI532" s="376"/>
    </row>
    <row r="533">
      <c r="D533" s="335"/>
      <c r="G533" s="378"/>
      <c r="M533" s="376"/>
      <c r="N533" s="376"/>
      <c r="O533" s="376"/>
      <c r="P533" s="376"/>
      <c r="Q533" s="376"/>
      <c r="R533" s="376"/>
      <c r="S533" s="376"/>
      <c r="T533" s="376"/>
      <c r="U533" s="376"/>
      <c r="V533" s="376"/>
      <c r="W533" s="376"/>
      <c r="X533" s="376"/>
      <c r="Y533" s="376"/>
      <c r="Z533" s="376"/>
      <c r="AA533" s="376"/>
      <c r="AB533" s="376"/>
      <c r="AC533" s="376"/>
      <c r="AD533" s="376"/>
      <c r="AE533" s="376"/>
      <c r="AF533" s="376"/>
      <c r="AG533" s="376"/>
      <c r="AH533" s="376"/>
      <c r="AI533" s="376"/>
    </row>
    <row r="534">
      <c r="D534" s="335"/>
      <c r="G534" s="378"/>
      <c r="M534" s="376"/>
      <c r="N534" s="376"/>
      <c r="O534" s="376"/>
      <c r="P534" s="376"/>
      <c r="Q534" s="376"/>
      <c r="R534" s="376"/>
      <c r="S534" s="376"/>
      <c r="T534" s="376"/>
      <c r="U534" s="376"/>
      <c r="V534" s="376"/>
      <c r="W534" s="376"/>
      <c r="X534" s="376"/>
      <c r="Y534" s="376"/>
      <c r="Z534" s="376"/>
      <c r="AA534" s="376"/>
      <c r="AB534" s="376"/>
      <c r="AC534" s="376"/>
      <c r="AD534" s="376"/>
      <c r="AE534" s="376"/>
      <c r="AF534" s="376"/>
      <c r="AG534" s="376"/>
      <c r="AH534" s="376"/>
      <c r="AI534" s="376"/>
    </row>
    <row r="535">
      <c r="D535" s="335"/>
      <c r="G535" s="378"/>
      <c r="M535" s="376"/>
      <c r="N535" s="376"/>
      <c r="O535" s="376"/>
      <c r="P535" s="376"/>
      <c r="Q535" s="376"/>
      <c r="R535" s="376"/>
      <c r="S535" s="376"/>
      <c r="T535" s="376"/>
      <c r="U535" s="376"/>
      <c r="V535" s="376"/>
      <c r="W535" s="376"/>
      <c r="X535" s="376"/>
      <c r="Y535" s="376"/>
      <c r="Z535" s="376"/>
      <c r="AA535" s="376"/>
      <c r="AB535" s="376"/>
      <c r="AC535" s="376"/>
      <c r="AD535" s="376"/>
      <c r="AE535" s="376"/>
      <c r="AF535" s="376"/>
      <c r="AG535" s="376"/>
      <c r="AH535" s="376"/>
      <c r="AI535" s="376"/>
    </row>
    <row r="536">
      <c r="D536" s="335"/>
      <c r="G536" s="378"/>
      <c r="M536" s="376"/>
      <c r="N536" s="376"/>
      <c r="O536" s="376"/>
      <c r="P536" s="376"/>
      <c r="Q536" s="376"/>
      <c r="R536" s="376"/>
      <c r="S536" s="376"/>
      <c r="T536" s="376"/>
      <c r="U536" s="376"/>
      <c r="V536" s="376"/>
      <c r="W536" s="376"/>
      <c r="X536" s="376"/>
      <c r="Y536" s="376"/>
      <c r="Z536" s="376"/>
      <c r="AA536" s="376"/>
      <c r="AB536" s="376"/>
      <c r="AC536" s="376"/>
      <c r="AD536" s="376"/>
      <c r="AE536" s="376"/>
      <c r="AF536" s="376"/>
      <c r="AG536" s="376"/>
      <c r="AH536" s="376"/>
      <c r="AI536" s="376"/>
    </row>
    <row r="537">
      <c r="D537" s="335"/>
      <c r="G537" s="378"/>
      <c r="M537" s="376"/>
      <c r="N537" s="376"/>
      <c r="O537" s="376"/>
      <c r="P537" s="376"/>
      <c r="Q537" s="376"/>
      <c r="R537" s="376"/>
      <c r="S537" s="376"/>
      <c r="T537" s="376"/>
      <c r="U537" s="376"/>
      <c r="V537" s="376"/>
      <c r="W537" s="376"/>
      <c r="X537" s="376"/>
      <c r="Y537" s="376"/>
      <c r="Z537" s="376"/>
      <c r="AA537" s="376"/>
      <c r="AB537" s="376"/>
      <c r="AC537" s="376"/>
      <c r="AD537" s="376"/>
      <c r="AE537" s="376"/>
      <c r="AF537" s="376"/>
      <c r="AG537" s="376"/>
      <c r="AH537" s="376"/>
      <c r="AI537" s="376"/>
    </row>
    <row r="538">
      <c r="D538" s="335"/>
      <c r="G538" s="378"/>
      <c r="M538" s="376"/>
      <c r="N538" s="376"/>
      <c r="O538" s="376"/>
      <c r="P538" s="376"/>
      <c r="Q538" s="376"/>
      <c r="R538" s="376"/>
      <c r="S538" s="376"/>
      <c r="T538" s="376"/>
      <c r="U538" s="376"/>
      <c r="V538" s="376"/>
      <c r="W538" s="376"/>
      <c r="X538" s="376"/>
      <c r="Y538" s="376"/>
      <c r="Z538" s="376"/>
      <c r="AA538" s="376"/>
      <c r="AB538" s="376"/>
      <c r="AC538" s="376"/>
      <c r="AD538" s="376"/>
      <c r="AE538" s="376"/>
      <c r="AF538" s="376"/>
      <c r="AG538" s="376"/>
      <c r="AH538" s="376"/>
      <c r="AI538" s="376"/>
    </row>
    <row r="539">
      <c r="D539" s="335"/>
      <c r="G539" s="378"/>
      <c r="M539" s="376"/>
      <c r="N539" s="376"/>
      <c r="O539" s="376"/>
      <c r="P539" s="376"/>
      <c r="Q539" s="376"/>
      <c r="R539" s="376"/>
      <c r="S539" s="376"/>
      <c r="T539" s="376"/>
      <c r="U539" s="376"/>
      <c r="V539" s="376"/>
      <c r="W539" s="376"/>
      <c r="X539" s="376"/>
      <c r="Y539" s="376"/>
      <c r="Z539" s="376"/>
      <c r="AA539" s="376"/>
      <c r="AB539" s="376"/>
      <c r="AC539" s="376"/>
      <c r="AD539" s="376"/>
      <c r="AE539" s="376"/>
      <c r="AF539" s="376"/>
      <c r="AG539" s="376"/>
      <c r="AH539" s="376"/>
      <c r="AI539" s="376"/>
    </row>
    <row r="540">
      <c r="D540" s="335"/>
      <c r="G540" s="378"/>
      <c r="M540" s="376"/>
      <c r="N540" s="376"/>
      <c r="O540" s="376"/>
      <c r="P540" s="376"/>
      <c r="Q540" s="376"/>
      <c r="R540" s="376"/>
      <c r="S540" s="376"/>
      <c r="T540" s="376"/>
      <c r="U540" s="376"/>
      <c r="V540" s="376"/>
      <c r="W540" s="376"/>
      <c r="X540" s="376"/>
      <c r="Y540" s="376"/>
      <c r="Z540" s="376"/>
      <c r="AA540" s="376"/>
      <c r="AB540" s="376"/>
      <c r="AC540" s="376"/>
      <c r="AD540" s="376"/>
      <c r="AE540" s="376"/>
      <c r="AF540" s="376"/>
      <c r="AG540" s="376"/>
      <c r="AH540" s="376"/>
      <c r="AI540" s="376"/>
    </row>
    <row r="541">
      <c r="D541" s="335"/>
      <c r="G541" s="378"/>
      <c r="M541" s="376"/>
      <c r="N541" s="376"/>
      <c r="O541" s="376"/>
      <c r="P541" s="376"/>
      <c r="Q541" s="376"/>
      <c r="R541" s="376"/>
      <c r="S541" s="376"/>
      <c r="T541" s="376"/>
      <c r="U541" s="376"/>
      <c r="V541" s="376"/>
      <c r="W541" s="376"/>
      <c r="X541" s="376"/>
      <c r="Y541" s="376"/>
      <c r="Z541" s="376"/>
      <c r="AA541" s="376"/>
      <c r="AB541" s="376"/>
      <c r="AC541" s="376"/>
      <c r="AD541" s="376"/>
      <c r="AE541" s="376"/>
      <c r="AF541" s="376"/>
      <c r="AG541" s="376"/>
      <c r="AH541" s="376"/>
      <c r="AI541" s="376"/>
    </row>
    <row r="542">
      <c r="D542" s="335"/>
      <c r="G542" s="378"/>
      <c r="M542" s="376"/>
      <c r="N542" s="376"/>
      <c r="O542" s="376"/>
      <c r="P542" s="376"/>
      <c r="Q542" s="376"/>
      <c r="R542" s="376"/>
      <c r="S542" s="376"/>
      <c r="T542" s="376"/>
      <c r="U542" s="376"/>
      <c r="V542" s="376"/>
      <c r="W542" s="376"/>
      <c r="X542" s="376"/>
      <c r="Y542" s="376"/>
      <c r="Z542" s="376"/>
      <c r="AA542" s="376"/>
      <c r="AB542" s="376"/>
      <c r="AC542" s="376"/>
      <c r="AD542" s="376"/>
      <c r="AE542" s="376"/>
      <c r="AF542" s="376"/>
      <c r="AG542" s="376"/>
      <c r="AH542" s="376"/>
      <c r="AI542" s="376"/>
    </row>
    <row r="543">
      <c r="D543" s="335"/>
      <c r="G543" s="378"/>
      <c r="M543" s="376"/>
      <c r="N543" s="376"/>
      <c r="O543" s="376"/>
      <c r="P543" s="376"/>
      <c r="Q543" s="376"/>
      <c r="R543" s="376"/>
      <c r="S543" s="376"/>
      <c r="T543" s="376"/>
      <c r="U543" s="376"/>
      <c r="V543" s="376"/>
      <c r="W543" s="376"/>
      <c r="X543" s="376"/>
      <c r="Y543" s="376"/>
      <c r="Z543" s="376"/>
      <c r="AA543" s="376"/>
      <c r="AB543" s="376"/>
      <c r="AC543" s="376"/>
      <c r="AD543" s="376"/>
      <c r="AE543" s="376"/>
      <c r="AF543" s="376"/>
      <c r="AG543" s="376"/>
      <c r="AH543" s="376"/>
      <c r="AI543" s="376"/>
    </row>
    <row r="544">
      <c r="D544" s="335"/>
      <c r="G544" s="378"/>
      <c r="M544" s="376"/>
      <c r="N544" s="376"/>
      <c r="O544" s="376"/>
      <c r="P544" s="376"/>
      <c r="Q544" s="376"/>
      <c r="R544" s="376"/>
      <c r="S544" s="376"/>
      <c r="T544" s="376"/>
      <c r="U544" s="376"/>
      <c r="V544" s="376"/>
      <c r="W544" s="376"/>
      <c r="X544" s="376"/>
      <c r="Y544" s="376"/>
      <c r="Z544" s="376"/>
      <c r="AA544" s="376"/>
      <c r="AB544" s="376"/>
      <c r="AC544" s="376"/>
      <c r="AD544" s="376"/>
      <c r="AE544" s="376"/>
      <c r="AF544" s="376"/>
      <c r="AG544" s="376"/>
      <c r="AH544" s="376"/>
      <c r="AI544" s="376"/>
    </row>
    <row r="545">
      <c r="D545" s="335"/>
      <c r="G545" s="378"/>
      <c r="M545" s="376"/>
      <c r="N545" s="376"/>
      <c r="O545" s="376"/>
      <c r="P545" s="376"/>
      <c r="Q545" s="376"/>
      <c r="R545" s="376"/>
      <c r="S545" s="376"/>
      <c r="T545" s="376"/>
      <c r="U545" s="376"/>
      <c r="V545" s="376"/>
      <c r="W545" s="376"/>
      <c r="X545" s="376"/>
      <c r="Y545" s="376"/>
      <c r="Z545" s="376"/>
      <c r="AA545" s="376"/>
      <c r="AB545" s="376"/>
      <c r="AC545" s="376"/>
      <c r="AD545" s="376"/>
      <c r="AE545" s="376"/>
      <c r="AF545" s="376"/>
      <c r="AG545" s="376"/>
      <c r="AH545" s="376"/>
      <c r="AI545" s="376"/>
    </row>
    <row r="546">
      <c r="D546" s="335"/>
      <c r="G546" s="378"/>
      <c r="M546" s="376"/>
      <c r="N546" s="376"/>
      <c r="O546" s="376"/>
      <c r="P546" s="376"/>
      <c r="Q546" s="376"/>
      <c r="R546" s="376"/>
      <c r="S546" s="376"/>
      <c r="T546" s="376"/>
      <c r="U546" s="376"/>
      <c r="V546" s="376"/>
      <c r="W546" s="376"/>
      <c r="X546" s="376"/>
      <c r="Y546" s="376"/>
      <c r="Z546" s="376"/>
      <c r="AA546" s="376"/>
      <c r="AB546" s="376"/>
      <c r="AC546" s="376"/>
      <c r="AD546" s="376"/>
      <c r="AE546" s="376"/>
      <c r="AF546" s="376"/>
      <c r="AG546" s="376"/>
      <c r="AH546" s="376"/>
      <c r="AI546" s="376"/>
    </row>
    <row r="547">
      <c r="D547" s="335"/>
      <c r="G547" s="378"/>
      <c r="M547" s="376"/>
      <c r="N547" s="376"/>
      <c r="O547" s="376"/>
      <c r="P547" s="376"/>
      <c r="Q547" s="376"/>
      <c r="R547" s="376"/>
      <c r="S547" s="376"/>
      <c r="T547" s="376"/>
      <c r="U547" s="376"/>
      <c r="V547" s="376"/>
      <c r="W547" s="376"/>
      <c r="X547" s="376"/>
      <c r="Y547" s="376"/>
      <c r="Z547" s="376"/>
      <c r="AA547" s="376"/>
      <c r="AB547" s="376"/>
      <c r="AC547" s="376"/>
      <c r="AD547" s="376"/>
      <c r="AE547" s="376"/>
      <c r="AF547" s="376"/>
      <c r="AG547" s="376"/>
      <c r="AH547" s="376"/>
      <c r="AI547" s="376"/>
    </row>
    <row r="548">
      <c r="D548" s="335"/>
      <c r="G548" s="378"/>
      <c r="M548" s="376"/>
      <c r="N548" s="376"/>
      <c r="O548" s="376"/>
      <c r="P548" s="376"/>
      <c r="Q548" s="376"/>
      <c r="R548" s="376"/>
      <c r="S548" s="376"/>
      <c r="T548" s="376"/>
      <c r="U548" s="376"/>
      <c r="V548" s="376"/>
      <c r="W548" s="376"/>
      <c r="X548" s="376"/>
      <c r="Y548" s="376"/>
      <c r="Z548" s="376"/>
      <c r="AA548" s="376"/>
      <c r="AB548" s="376"/>
      <c r="AC548" s="376"/>
      <c r="AD548" s="376"/>
      <c r="AE548" s="376"/>
      <c r="AF548" s="376"/>
      <c r="AG548" s="376"/>
      <c r="AH548" s="376"/>
      <c r="AI548" s="376"/>
    </row>
    <row r="549">
      <c r="D549" s="335"/>
      <c r="G549" s="378"/>
      <c r="M549" s="376"/>
      <c r="N549" s="376"/>
      <c r="O549" s="376"/>
      <c r="P549" s="376"/>
      <c r="Q549" s="376"/>
      <c r="R549" s="376"/>
      <c r="S549" s="376"/>
      <c r="T549" s="376"/>
      <c r="U549" s="376"/>
      <c r="V549" s="376"/>
      <c r="W549" s="376"/>
      <c r="X549" s="376"/>
      <c r="Y549" s="376"/>
      <c r="Z549" s="376"/>
      <c r="AA549" s="376"/>
      <c r="AB549" s="376"/>
      <c r="AC549" s="376"/>
      <c r="AD549" s="376"/>
      <c r="AE549" s="376"/>
      <c r="AF549" s="376"/>
      <c r="AG549" s="376"/>
      <c r="AH549" s="376"/>
      <c r="AI549" s="376"/>
    </row>
    <row r="550">
      <c r="D550" s="335"/>
      <c r="G550" s="378"/>
      <c r="M550" s="376"/>
      <c r="N550" s="376"/>
      <c r="O550" s="376"/>
      <c r="P550" s="376"/>
      <c r="Q550" s="376"/>
      <c r="R550" s="376"/>
      <c r="S550" s="376"/>
      <c r="T550" s="376"/>
      <c r="U550" s="376"/>
      <c r="V550" s="376"/>
      <c r="W550" s="376"/>
      <c r="X550" s="376"/>
      <c r="Y550" s="376"/>
      <c r="Z550" s="376"/>
      <c r="AA550" s="376"/>
      <c r="AB550" s="376"/>
      <c r="AC550" s="376"/>
      <c r="AD550" s="376"/>
      <c r="AE550" s="376"/>
      <c r="AF550" s="376"/>
      <c r="AG550" s="376"/>
      <c r="AH550" s="376"/>
      <c r="AI550" s="376"/>
    </row>
    <row r="551">
      <c r="D551" s="335"/>
      <c r="G551" s="378"/>
      <c r="M551" s="376"/>
      <c r="N551" s="376"/>
      <c r="O551" s="376"/>
      <c r="P551" s="376"/>
      <c r="Q551" s="376"/>
      <c r="R551" s="376"/>
      <c r="S551" s="376"/>
      <c r="T551" s="376"/>
      <c r="U551" s="376"/>
      <c r="V551" s="376"/>
      <c r="W551" s="376"/>
      <c r="X551" s="376"/>
      <c r="Y551" s="376"/>
      <c r="Z551" s="376"/>
      <c r="AA551" s="376"/>
      <c r="AB551" s="376"/>
      <c r="AC551" s="376"/>
      <c r="AD551" s="376"/>
      <c r="AE551" s="376"/>
      <c r="AF551" s="376"/>
      <c r="AG551" s="376"/>
      <c r="AH551" s="376"/>
      <c r="AI551" s="376"/>
    </row>
    <row r="552">
      <c r="D552" s="335"/>
      <c r="G552" s="378"/>
      <c r="M552" s="376"/>
      <c r="N552" s="376"/>
      <c r="O552" s="376"/>
      <c r="P552" s="376"/>
      <c r="Q552" s="376"/>
      <c r="R552" s="376"/>
      <c r="S552" s="376"/>
      <c r="T552" s="376"/>
      <c r="U552" s="376"/>
      <c r="V552" s="376"/>
      <c r="W552" s="376"/>
      <c r="X552" s="376"/>
      <c r="Y552" s="376"/>
      <c r="Z552" s="376"/>
      <c r="AA552" s="376"/>
      <c r="AB552" s="376"/>
      <c r="AC552" s="376"/>
      <c r="AD552" s="376"/>
      <c r="AE552" s="376"/>
      <c r="AF552" s="376"/>
      <c r="AG552" s="376"/>
      <c r="AH552" s="376"/>
      <c r="AI552" s="376"/>
    </row>
    <row r="553">
      <c r="D553" s="335"/>
      <c r="G553" s="378"/>
      <c r="M553" s="376"/>
      <c r="N553" s="376"/>
      <c r="O553" s="376"/>
      <c r="P553" s="376"/>
      <c r="Q553" s="376"/>
      <c r="R553" s="376"/>
      <c r="S553" s="376"/>
      <c r="T553" s="376"/>
      <c r="U553" s="376"/>
      <c r="V553" s="376"/>
      <c r="W553" s="376"/>
      <c r="X553" s="376"/>
      <c r="Y553" s="376"/>
      <c r="Z553" s="376"/>
      <c r="AA553" s="376"/>
      <c r="AB553" s="376"/>
      <c r="AC553" s="376"/>
      <c r="AD553" s="376"/>
      <c r="AE553" s="376"/>
      <c r="AF553" s="376"/>
      <c r="AG553" s="376"/>
      <c r="AH553" s="376"/>
      <c r="AI553" s="376"/>
    </row>
    <row r="554">
      <c r="D554" s="335"/>
      <c r="G554" s="378"/>
      <c r="M554" s="376"/>
      <c r="N554" s="376"/>
      <c r="O554" s="376"/>
      <c r="P554" s="376"/>
      <c r="Q554" s="376"/>
      <c r="R554" s="376"/>
      <c r="S554" s="376"/>
      <c r="T554" s="376"/>
      <c r="U554" s="376"/>
      <c r="V554" s="376"/>
      <c r="W554" s="376"/>
      <c r="X554" s="376"/>
      <c r="Y554" s="376"/>
      <c r="Z554" s="376"/>
      <c r="AA554" s="376"/>
      <c r="AB554" s="376"/>
      <c r="AC554" s="376"/>
      <c r="AD554" s="376"/>
      <c r="AE554" s="376"/>
      <c r="AF554" s="376"/>
      <c r="AG554" s="376"/>
      <c r="AH554" s="376"/>
      <c r="AI554" s="376"/>
    </row>
    <row r="555">
      <c r="D555" s="335"/>
      <c r="G555" s="378"/>
      <c r="M555" s="376"/>
      <c r="N555" s="376"/>
      <c r="O555" s="376"/>
      <c r="P555" s="376"/>
      <c r="Q555" s="376"/>
      <c r="R555" s="376"/>
      <c r="S555" s="376"/>
      <c r="T555" s="376"/>
      <c r="U555" s="376"/>
      <c r="V555" s="376"/>
      <c r="W555" s="376"/>
      <c r="X555" s="376"/>
      <c r="Y555" s="376"/>
      <c r="Z555" s="376"/>
      <c r="AA555" s="376"/>
      <c r="AB555" s="376"/>
      <c r="AC555" s="376"/>
      <c r="AD555" s="376"/>
      <c r="AE555" s="376"/>
      <c r="AF555" s="376"/>
      <c r="AG555" s="376"/>
      <c r="AH555" s="376"/>
      <c r="AI555" s="376"/>
    </row>
    <row r="556">
      <c r="D556" s="335"/>
      <c r="G556" s="378"/>
      <c r="M556" s="376"/>
      <c r="N556" s="376"/>
      <c r="O556" s="376"/>
      <c r="P556" s="376"/>
      <c r="Q556" s="376"/>
      <c r="R556" s="376"/>
      <c r="S556" s="376"/>
      <c r="T556" s="376"/>
      <c r="U556" s="376"/>
      <c r="V556" s="376"/>
      <c r="W556" s="376"/>
      <c r="X556" s="376"/>
      <c r="Y556" s="376"/>
      <c r="Z556" s="376"/>
      <c r="AA556" s="376"/>
      <c r="AB556" s="376"/>
      <c r="AC556" s="376"/>
      <c r="AD556" s="376"/>
      <c r="AE556" s="376"/>
      <c r="AF556" s="376"/>
      <c r="AG556" s="376"/>
      <c r="AH556" s="376"/>
      <c r="AI556" s="376"/>
    </row>
    <row r="557">
      <c r="D557" s="335"/>
      <c r="G557" s="378"/>
      <c r="M557" s="376"/>
      <c r="N557" s="376"/>
      <c r="O557" s="376"/>
      <c r="P557" s="376"/>
      <c r="Q557" s="376"/>
      <c r="R557" s="376"/>
      <c r="S557" s="376"/>
      <c r="T557" s="376"/>
      <c r="U557" s="376"/>
      <c r="V557" s="376"/>
      <c r="W557" s="376"/>
      <c r="X557" s="376"/>
      <c r="Y557" s="376"/>
      <c r="Z557" s="376"/>
      <c r="AA557" s="376"/>
      <c r="AB557" s="376"/>
      <c r="AC557" s="376"/>
      <c r="AD557" s="376"/>
      <c r="AE557" s="376"/>
      <c r="AF557" s="376"/>
      <c r="AG557" s="376"/>
      <c r="AH557" s="376"/>
      <c r="AI557" s="376"/>
    </row>
    <row r="558">
      <c r="D558" s="335"/>
      <c r="G558" s="378"/>
      <c r="M558" s="376"/>
      <c r="N558" s="376"/>
      <c r="O558" s="376"/>
      <c r="P558" s="376"/>
      <c r="Q558" s="376"/>
      <c r="R558" s="376"/>
      <c r="S558" s="376"/>
      <c r="T558" s="376"/>
      <c r="U558" s="376"/>
      <c r="V558" s="376"/>
      <c r="W558" s="376"/>
      <c r="X558" s="376"/>
      <c r="Y558" s="376"/>
      <c r="Z558" s="376"/>
      <c r="AA558" s="376"/>
      <c r="AB558" s="376"/>
      <c r="AC558" s="376"/>
      <c r="AD558" s="376"/>
      <c r="AE558" s="376"/>
      <c r="AF558" s="376"/>
      <c r="AG558" s="376"/>
      <c r="AH558" s="376"/>
      <c r="AI558" s="376"/>
    </row>
    <row r="559">
      <c r="D559" s="335"/>
      <c r="G559" s="378"/>
      <c r="M559" s="376"/>
      <c r="N559" s="376"/>
      <c r="O559" s="376"/>
      <c r="P559" s="376"/>
      <c r="Q559" s="376"/>
      <c r="R559" s="376"/>
      <c r="S559" s="376"/>
      <c r="T559" s="376"/>
      <c r="U559" s="376"/>
      <c r="V559" s="376"/>
      <c r="W559" s="376"/>
      <c r="X559" s="376"/>
      <c r="Y559" s="376"/>
      <c r="Z559" s="376"/>
      <c r="AA559" s="376"/>
      <c r="AB559" s="376"/>
      <c r="AC559" s="376"/>
      <c r="AD559" s="376"/>
      <c r="AE559" s="376"/>
      <c r="AF559" s="376"/>
      <c r="AG559" s="376"/>
      <c r="AH559" s="376"/>
      <c r="AI559" s="376"/>
    </row>
    <row r="560">
      <c r="D560" s="335"/>
      <c r="G560" s="378"/>
      <c r="M560" s="376"/>
      <c r="N560" s="376"/>
      <c r="O560" s="376"/>
      <c r="P560" s="376"/>
      <c r="Q560" s="376"/>
      <c r="R560" s="376"/>
      <c r="S560" s="376"/>
      <c r="T560" s="376"/>
      <c r="U560" s="376"/>
      <c r="V560" s="376"/>
      <c r="W560" s="376"/>
      <c r="X560" s="376"/>
      <c r="Y560" s="376"/>
      <c r="Z560" s="376"/>
      <c r="AA560" s="376"/>
      <c r="AB560" s="376"/>
      <c r="AC560" s="376"/>
      <c r="AD560" s="376"/>
      <c r="AE560" s="376"/>
      <c r="AF560" s="376"/>
      <c r="AG560" s="376"/>
      <c r="AH560" s="376"/>
      <c r="AI560" s="376"/>
    </row>
    <row r="561">
      <c r="D561" s="335"/>
      <c r="G561" s="378"/>
      <c r="M561" s="376"/>
      <c r="N561" s="376"/>
      <c r="O561" s="376"/>
      <c r="P561" s="376"/>
      <c r="Q561" s="376"/>
      <c r="R561" s="376"/>
      <c r="S561" s="376"/>
      <c r="T561" s="376"/>
      <c r="U561" s="376"/>
      <c r="V561" s="376"/>
      <c r="W561" s="376"/>
      <c r="X561" s="376"/>
      <c r="Y561" s="376"/>
      <c r="Z561" s="376"/>
      <c r="AA561" s="376"/>
      <c r="AB561" s="376"/>
      <c r="AC561" s="376"/>
      <c r="AD561" s="376"/>
      <c r="AE561" s="376"/>
      <c r="AF561" s="376"/>
      <c r="AG561" s="376"/>
      <c r="AH561" s="376"/>
      <c r="AI561" s="376"/>
    </row>
    <row r="562">
      <c r="D562" s="335"/>
      <c r="G562" s="378"/>
      <c r="M562" s="376"/>
      <c r="N562" s="376"/>
      <c r="O562" s="376"/>
      <c r="P562" s="376"/>
      <c r="Q562" s="376"/>
      <c r="R562" s="376"/>
      <c r="S562" s="376"/>
      <c r="T562" s="376"/>
      <c r="U562" s="376"/>
      <c r="V562" s="376"/>
      <c r="W562" s="376"/>
      <c r="X562" s="376"/>
      <c r="Y562" s="376"/>
      <c r="Z562" s="376"/>
      <c r="AA562" s="376"/>
      <c r="AB562" s="376"/>
      <c r="AC562" s="376"/>
      <c r="AD562" s="376"/>
      <c r="AE562" s="376"/>
      <c r="AF562" s="376"/>
      <c r="AG562" s="376"/>
      <c r="AH562" s="376"/>
      <c r="AI562" s="376"/>
    </row>
    <row r="563">
      <c r="D563" s="335"/>
      <c r="G563" s="378"/>
      <c r="M563" s="376"/>
      <c r="N563" s="376"/>
      <c r="O563" s="376"/>
      <c r="P563" s="376"/>
      <c r="Q563" s="376"/>
      <c r="R563" s="376"/>
      <c r="S563" s="376"/>
      <c r="T563" s="376"/>
      <c r="U563" s="376"/>
      <c r="V563" s="376"/>
      <c r="W563" s="376"/>
      <c r="X563" s="376"/>
      <c r="Y563" s="376"/>
      <c r="Z563" s="376"/>
      <c r="AA563" s="376"/>
      <c r="AB563" s="376"/>
      <c r="AC563" s="376"/>
      <c r="AD563" s="376"/>
      <c r="AE563" s="376"/>
      <c r="AF563" s="376"/>
      <c r="AG563" s="376"/>
      <c r="AH563" s="376"/>
      <c r="AI563" s="376"/>
    </row>
    <row r="564">
      <c r="D564" s="335"/>
      <c r="G564" s="378"/>
      <c r="M564" s="376"/>
      <c r="N564" s="376"/>
      <c r="O564" s="376"/>
      <c r="P564" s="376"/>
      <c r="Q564" s="376"/>
      <c r="R564" s="376"/>
      <c r="S564" s="376"/>
      <c r="T564" s="376"/>
      <c r="U564" s="376"/>
      <c r="V564" s="376"/>
      <c r="W564" s="376"/>
      <c r="X564" s="376"/>
      <c r="Y564" s="376"/>
      <c r="Z564" s="376"/>
      <c r="AA564" s="376"/>
      <c r="AB564" s="376"/>
      <c r="AC564" s="376"/>
      <c r="AD564" s="376"/>
      <c r="AE564" s="376"/>
      <c r="AF564" s="376"/>
      <c r="AG564" s="376"/>
      <c r="AH564" s="376"/>
      <c r="AI564" s="376"/>
    </row>
    <row r="565">
      <c r="D565" s="335"/>
      <c r="G565" s="378"/>
      <c r="M565" s="376"/>
      <c r="N565" s="376"/>
      <c r="O565" s="376"/>
      <c r="P565" s="376"/>
      <c r="Q565" s="376"/>
      <c r="R565" s="376"/>
      <c r="S565" s="376"/>
      <c r="T565" s="376"/>
      <c r="U565" s="376"/>
      <c r="V565" s="376"/>
      <c r="W565" s="376"/>
      <c r="X565" s="376"/>
      <c r="Y565" s="376"/>
      <c r="Z565" s="376"/>
      <c r="AA565" s="376"/>
      <c r="AB565" s="376"/>
      <c r="AC565" s="376"/>
      <c r="AD565" s="376"/>
      <c r="AE565" s="376"/>
      <c r="AF565" s="376"/>
      <c r="AG565" s="376"/>
      <c r="AH565" s="376"/>
      <c r="AI565" s="376"/>
    </row>
    <row r="566">
      <c r="D566" s="335"/>
      <c r="G566" s="378"/>
      <c r="M566" s="376"/>
      <c r="N566" s="376"/>
      <c r="O566" s="376"/>
      <c r="P566" s="376"/>
      <c r="Q566" s="376"/>
      <c r="R566" s="376"/>
      <c r="S566" s="376"/>
      <c r="T566" s="376"/>
      <c r="U566" s="376"/>
      <c r="V566" s="376"/>
      <c r="W566" s="376"/>
      <c r="X566" s="376"/>
      <c r="Y566" s="376"/>
      <c r="Z566" s="376"/>
      <c r="AA566" s="376"/>
      <c r="AB566" s="376"/>
      <c r="AC566" s="376"/>
      <c r="AD566" s="376"/>
      <c r="AE566" s="376"/>
      <c r="AF566" s="376"/>
      <c r="AG566" s="376"/>
      <c r="AH566" s="376"/>
      <c r="AI566" s="376"/>
    </row>
    <row r="567">
      <c r="D567" s="335"/>
      <c r="G567" s="378"/>
      <c r="M567" s="376"/>
      <c r="N567" s="376"/>
      <c r="O567" s="376"/>
      <c r="P567" s="376"/>
      <c r="Q567" s="376"/>
      <c r="R567" s="376"/>
      <c r="S567" s="376"/>
      <c r="T567" s="376"/>
      <c r="U567" s="376"/>
      <c r="V567" s="376"/>
      <c r="W567" s="376"/>
      <c r="X567" s="376"/>
      <c r="Y567" s="376"/>
      <c r="Z567" s="376"/>
      <c r="AA567" s="376"/>
      <c r="AB567" s="376"/>
      <c r="AC567" s="376"/>
      <c r="AD567" s="376"/>
      <c r="AE567" s="376"/>
      <c r="AF567" s="376"/>
      <c r="AG567" s="376"/>
      <c r="AH567" s="376"/>
      <c r="AI567" s="376"/>
    </row>
    <row r="568">
      <c r="D568" s="335"/>
      <c r="G568" s="378"/>
      <c r="M568" s="376"/>
      <c r="N568" s="376"/>
      <c r="O568" s="376"/>
      <c r="P568" s="376"/>
      <c r="Q568" s="376"/>
      <c r="R568" s="376"/>
      <c r="S568" s="376"/>
      <c r="T568" s="376"/>
      <c r="U568" s="376"/>
      <c r="V568" s="376"/>
      <c r="W568" s="376"/>
      <c r="X568" s="376"/>
      <c r="Y568" s="376"/>
      <c r="Z568" s="376"/>
      <c r="AA568" s="376"/>
      <c r="AB568" s="376"/>
      <c r="AC568" s="376"/>
      <c r="AD568" s="376"/>
      <c r="AE568" s="376"/>
      <c r="AF568" s="376"/>
      <c r="AG568" s="376"/>
      <c r="AH568" s="376"/>
      <c r="AI568" s="376"/>
    </row>
    <row r="569">
      <c r="D569" s="335"/>
      <c r="G569" s="378"/>
      <c r="M569" s="376"/>
      <c r="N569" s="376"/>
      <c r="O569" s="376"/>
      <c r="P569" s="376"/>
      <c r="Q569" s="376"/>
      <c r="R569" s="376"/>
      <c r="S569" s="376"/>
      <c r="T569" s="376"/>
      <c r="U569" s="376"/>
      <c r="V569" s="376"/>
      <c r="W569" s="376"/>
      <c r="X569" s="376"/>
      <c r="Y569" s="376"/>
      <c r="Z569" s="376"/>
      <c r="AA569" s="376"/>
      <c r="AB569" s="376"/>
      <c r="AC569" s="376"/>
      <c r="AD569" s="376"/>
      <c r="AE569" s="376"/>
      <c r="AF569" s="376"/>
      <c r="AG569" s="376"/>
      <c r="AH569" s="376"/>
      <c r="AI569" s="376"/>
    </row>
    <row r="570">
      <c r="D570" s="335"/>
      <c r="G570" s="378"/>
      <c r="M570" s="376"/>
      <c r="N570" s="376"/>
      <c r="O570" s="376"/>
      <c r="P570" s="376"/>
      <c r="Q570" s="376"/>
      <c r="R570" s="376"/>
      <c r="S570" s="376"/>
      <c r="T570" s="376"/>
      <c r="U570" s="376"/>
      <c r="V570" s="376"/>
      <c r="W570" s="376"/>
      <c r="X570" s="376"/>
      <c r="Y570" s="376"/>
      <c r="Z570" s="376"/>
      <c r="AA570" s="376"/>
      <c r="AB570" s="376"/>
      <c r="AC570" s="376"/>
      <c r="AD570" s="376"/>
      <c r="AE570" s="376"/>
      <c r="AF570" s="376"/>
      <c r="AG570" s="376"/>
      <c r="AH570" s="376"/>
      <c r="AI570" s="376"/>
    </row>
    <row r="571">
      <c r="D571" s="335"/>
      <c r="G571" s="378"/>
      <c r="M571" s="376"/>
      <c r="N571" s="376"/>
      <c r="O571" s="376"/>
      <c r="P571" s="376"/>
      <c r="Q571" s="376"/>
      <c r="R571" s="376"/>
      <c r="S571" s="376"/>
      <c r="T571" s="376"/>
      <c r="U571" s="376"/>
      <c r="V571" s="376"/>
      <c r="W571" s="376"/>
      <c r="X571" s="376"/>
      <c r="Y571" s="376"/>
      <c r="Z571" s="376"/>
      <c r="AA571" s="376"/>
      <c r="AB571" s="376"/>
      <c r="AC571" s="376"/>
      <c r="AD571" s="376"/>
      <c r="AE571" s="376"/>
      <c r="AF571" s="376"/>
      <c r="AG571" s="376"/>
      <c r="AH571" s="376"/>
      <c r="AI571" s="376"/>
    </row>
    <row r="572">
      <c r="D572" s="335"/>
      <c r="G572" s="378"/>
      <c r="M572" s="376"/>
      <c r="N572" s="376"/>
      <c r="O572" s="376"/>
      <c r="P572" s="376"/>
      <c r="Q572" s="376"/>
      <c r="R572" s="376"/>
      <c r="S572" s="376"/>
      <c r="T572" s="376"/>
      <c r="U572" s="376"/>
      <c r="V572" s="376"/>
      <c r="W572" s="376"/>
      <c r="X572" s="376"/>
      <c r="Y572" s="376"/>
      <c r="Z572" s="376"/>
      <c r="AA572" s="376"/>
      <c r="AB572" s="376"/>
      <c r="AC572" s="376"/>
      <c r="AD572" s="376"/>
      <c r="AE572" s="376"/>
      <c r="AF572" s="376"/>
      <c r="AG572" s="376"/>
      <c r="AH572" s="376"/>
      <c r="AI572" s="376"/>
    </row>
    <row r="573">
      <c r="D573" s="335"/>
      <c r="G573" s="378"/>
      <c r="M573" s="376"/>
      <c r="N573" s="376"/>
      <c r="O573" s="376"/>
      <c r="P573" s="376"/>
      <c r="Q573" s="376"/>
      <c r="R573" s="376"/>
      <c r="S573" s="376"/>
      <c r="T573" s="376"/>
      <c r="U573" s="376"/>
      <c r="V573" s="376"/>
      <c r="W573" s="376"/>
      <c r="X573" s="376"/>
      <c r="Y573" s="376"/>
      <c r="Z573" s="376"/>
      <c r="AA573" s="376"/>
      <c r="AB573" s="376"/>
      <c r="AC573" s="376"/>
      <c r="AD573" s="376"/>
      <c r="AE573" s="376"/>
      <c r="AF573" s="376"/>
      <c r="AG573" s="376"/>
      <c r="AH573" s="376"/>
      <c r="AI573" s="376"/>
    </row>
    <row r="574">
      <c r="D574" s="335"/>
      <c r="G574" s="378"/>
      <c r="M574" s="376"/>
      <c r="N574" s="376"/>
      <c r="O574" s="376"/>
      <c r="P574" s="376"/>
      <c r="Q574" s="376"/>
      <c r="R574" s="376"/>
      <c r="S574" s="376"/>
      <c r="T574" s="376"/>
      <c r="U574" s="376"/>
      <c r="V574" s="376"/>
      <c r="W574" s="376"/>
      <c r="X574" s="376"/>
      <c r="Y574" s="376"/>
      <c r="Z574" s="376"/>
      <c r="AA574" s="376"/>
      <c r="AB574" s="376"/>
      <c r="AC574" s="376"/>
      <c r="AD574" s="376"/>
      <c r="AE574" s="376"/>
      <c r="AF574" s="376"/>
      <c r="AG574" s="376"/>
      <c r="AH574" s="376"/>
      <c r="AI574" s="376"/>
    </row>
    <row r="575">
      <c r="D575" s="335"/>
      <c r="G575" s="378"/>
      <c r="M575" s="376"/>
      <c r="N575" s="376"/>
      <c r="O575" s="376"/>
      <c r="P575" s="376"/>
      <c r="Q575" s="376"/>
      <c r="R575" s="376"/>
      <c r="S575" s="376"/>
      <c r="T575" s="376"/>
      <c r="U575" s="376"/>
      <c r="V575" s="376"/>
      <c r="W575" s="376"/>
      <c r="X575" s="376"/>
      <c r="Y575" s="376"/>
      <c r="Z575" s="376"/>
      <c r="AA575" s="376"/>
      <c r="AB575" s="376"/>
      <c r="AC575" s="376"/>
      <c r="AD575" s="376"/>
      <c r="AE575" s="376"/>
      <c r="AF575" s="376"/>
      <c r="AG575" s="376"/>
      <c r="AH575" s="376"/>
      <c r="AI575" s="376"/>
    </row>
    <row r="576">
      <c r="D576" s="335"/>
      <c r="G576" s="378"/>
      <c r="M576" s="376"/>
      <c r="N576" s="376"/>
      <c r="O576" s="376"/>
      <c r="P576" s="376"/>
      <c r="Q576" s="376"/>
      <c r="R576" s="376"/>
      <c r="S576" s="376"/>
      <c r="T576" s="376"/>
      <c r="U576" s="376"/>
      <c r="V576" s="376"/>
      <c r="W576" s="376"/>
      <c r="X576" s="376"/>
      <c r="Y576" s="376"/>
      <c r="Z576" s="376"/>
      <c r="AA576" s="376"/>
      <c r="AB576" s="376"/>
      <c r="AC576" s="376"/>
      <c r="AD576" s="376"/>
      <c r="AE576" s="376"/>
      <c r="AF576" s="376"/>
      <c r="AG576" s="376"/>
      <c r="AH576" s="376"/>
      <c r="AI576" s="376"/>
    </row>
    <row r="577">
      <c r="D577" s="335"/>
      <c r="G577" s="378"/>
      <c r="M577" s="376"/>
      <c r="N577" s="376"/>
      <c r="O577" s="376"/>
      <c r="P577" s="376"/>
      <c r="Q577" s="376"/>
      <c r="R577" s="376"/>
      <c r="S577" s="376"/>
      <c r="T577" s="376"/>
      <c r="U577" s="376"/>
      <c r="V577" s="376"/>
      <c r="W577" s="376"/>
      <c r="X577" s="376"/>
      <c r="Y577" s="376"/>
      <c r="Z577" s="376"/>
      <c r="AA577" s="376"/>
      <c r="AB577" s="376"/>
      <c r="AC577" s="376"/>
      <c r="AD577" s="376"/>
      <c r="AE577" s="376"/>
      <c r="AF577" s="376"/>
      <c r="AG577" s="376"/>
      <c r="AH577" s="376"/>
      <c r="AI577" s="376"/>
    </row>
    <row r="578">
      <c r="D578" s="335"/>
      <c r="G578" s="378"/>
      <c r="M578" s="376"/>
      <c r="N578" s="376"/>
      <c r="O578" s="376"/>
      <c r="P578" s="376"/>
      <c r="Q578" s="376"/>
      <c r="R578" s="376"/>
      <c r="S578" s="376"/>
      <c r="T578" s="376"/>
      <c r="U578" s="376"/>
      <c r="V578" s="376"/>
      <c r="W578" s="376"/>
      <c r="X578" s="376"/>
      <c r="Y578" s="376"/>
      <c r="Z578" s="376"/>
      <c r="AA578" s="376"/>
      <c r="AB578" s="376"/>
      <c r="AC578" s="376"/>
      <c r="AD578" s="376"/>
      <c r="AE578" s="376"/>
      <c r="AF578" s="376"/>
      <c r="AG578" s="376"/>
      <c r="AH578" s="376"/>
      <c r="AI578" s="376"/>
    </row>
    <row r="579">
      <c r="D579" s="335"/>
      <c r="G579" s="378"/>
      <c r="M579" s="376"/>
      <c r="N579" s="376"/>
      <c r="O579" s="376"/>
      <c r="P579" s="376"/>
      <c r="Q579" s="376"/>
      <c r="R579" s="376"/>
      <c r="S579" s="376"/>
      <c r="T579" s="376"/>
      <c r="U579" s="376"/>
      <c r="V579" s="376"/>
      <c r="W579" s="376"/>
      <c r="X579" s="376"/>
      <c r="Y579" s="376"/>
      <c r="Z579" s="376"/>
      <c r="AA579" s="376"/>
      <c r="AB579" s="376"/>
      <c r="AC579" s="376"/>
      <c r="AD579" s="376"/>
      <c r="AE579" s="376"/>
      <c r="AF579" s="376"/>
      <c r="AG579" s="376"/>
      <c r="AH579" s="376"/>
      <c r="AI579" s="376"/>
    </row>
    <row r="580">
      <c r="D580" s="335"/>
      <c r="G580" s="378"/>
      <c r="M580" s="376"/>
      <c r="N580" s="376"/>
      <c r="O580" s="376"/>
      <c r="P580" s="376"/>
      <c r="Q580" s="376"/>
      <c r="R580" s="376"/>
      <c r="S580" s="376"/>
      <c r="T580" s="376"/>
      <c r="U580" s="376"/>
      <c r="V580" s="376"/>
      <c r="W580" s="376"/>
      <c r="X580" s="376"/>
      <c r="Y580" s="376"/>
      <c r="Z580" s="376"/>
      <c r="AA580" s="376"/>
      <c r="AB580" s="376"/>
      <c r="AC580" s="376"/>
      <c r="AD580" s="376"/>
      <c r="AE580" s="376"/>
      <c r="AF580" s="376"/>
      <c r="AG580" s="376"/>
      <c r="AH580" s="376"/>
      <c r="AI580" s="376"/>
    </row>
    <row r="581">
      <c r="D581" s="335"/>
      <c r="G581" s="378"/>
      <c r="M581" s="376"/>
      <c r="N581" s="376"/>
      <c r="O581" s="376"/>
      <c r="P581" s="376"/>
      <c r="Q581" s="376"/>
      <c r="R581" s="376"/>
      <c r="S581" s="376"/>
      <c r="T581" s="376"/>
      <c r="U581" s="376"/>
      <c r="V581" s="376"/>
      <c r="W581" s="376"/>
      <c r="X581" s="376"/>
      <c r="Y581" s="376"/>
      <c r="Z581" s="376"/>
      <c r="AA581" s="376"/>
      <c r="AB581" s="376"/>
      <c r="AC581" s="376"/>
      <c r="AD581" s="376"/>
      <c r="AE581" s="376"/>
      <c r="AF581" s="376"/>
      <c r="AG581" s="376"/>
      <c r="AH581" s="376"/>
      <c r="AI581" s="376"/>
    </row>
    <row r="582">
      <c r="D582" s="335"/>
      <c r="G582" s="378"/>
      <c r="M582" s="376"/>
      <c r="N582" s="376"/>
      <c r="O582" s="376"/>
      <c r="P582" s="376"/>
      <c r="Q582" s="376"/>
      <c r="R582" s="376"/>
      <c r="S582" s="376"/>
      <c r="T582" s="376"/>
      <c r="U582" s="376"/>
      <c r="V582" s="376"/>
      <c r="W582" s="376"/>
      <c r="X582" s="376"/>
      <c r="Y582" s="376"/>
      <c r="Z582" s="376"/>
      <c r="AA582" s="376"/>
      <c r="AB582" s="376"/>
      <c r="AC582" s="376"/>
      <c r="AD582" s="376"/>
      <c r="AE582" s="376"/>
      <c r="AF582" s="376"/>
      <c r="AG582" s="376"/>
      <c r="AH582" s="376"/>
      <c r="AI582" s="376"/>
    </row>
    <row r="583">
      <c r="D583" s="335"/>
      <c r="G583" s="378"/>
      <c r="M583" s="376"/>
      <c r="N583" s="376"/>
      <c r="O583" s="376"/>
      <c r="P583" s="376"/>
      <c r="Q583" s="376"/>
      <c r="R583" s="376"/>
      <c r="S583" s="376"/>
      <c r="T583" s="376"/>
      <c r="U583" s="376"/>
      <c r="V583" s="376"/>
      <c r="W583" s="376"/>
      <c r="X583" s="376"/>
      <c r="Y583" s="376"/>
      <c r="Z583" s="376"/>
      <c r="AA583" s="376"/>
      <c r="AB583" s="376"/>
      <c r="AC583" s="376"/>
      <c r="AD583" s="376"/>
      <c r="AE583" s="376"/>
      <c r="AF583" s="376"/>
      <c r="AG583" s="376"/>
      <c r="AH583" s="376"/>
      <c r="AI583" s="376"/>
    </row>
    <row r="584">
      <c r="D584" s="335"/>
      <c r="G584" s="378"/>
      <c r="M584" s="376"/>
      <c r="N584" s="376"/>
      <c r="O584" s="376"/>
      <c r="P584" s="376"/>
      <c r="Q584" s="376"/>
      <c r="R584" s="376"/>
      <c r="S584" s="376"/>
      <c r="T584" s="376"/>
      <c r="U584" s="376"/>
      <c r="V584" s="376"/>
      <c r="W584" s="376"/>
      <c r="X584" s="376"/>
      <c r="Y584" s="376"/>
      <c r="Z584" s="376"/>
      <c r="AA584" s="376"/>
      <c r="AB584" s="376"/>
      <c r="AC584" s="376"/>
      <c r="AD584" s="376"/>
      <c r="AE584" s="376"/>
      <c r="AF584" s="376"/>
      <c r="AG584" s="376"/>
      <c r="AH584" s="376"/>
      <c r="AI584" s="376"/>
    </row>
    <row r="585">
      <c r="D585" s="335"/>
      <c r="G585" s="378"/>
      <c r="M585" s="376"/>
      <c r="N585" s="376"/>
      <c r="O585" s="376"/>
      <c r="P585" s="376"/>
      <c r="Q585" s="376"/>
      <c r="R585" s="376"/>
      <c r="S585" s="376"/>
      <c r="T585" s="376"/>
      <c r="U585" s="376"/>
      <c r="V585" s="376"/>
      <c r="W585" s="376"/>
      <c r="X585" s="376"/>
      <c r="Y585" s="376"/>
      <c r="Z585" s="376"/>
      <c r="AA585" s="376"/>
      <c r="AB585" s="376"/>
      <c r="AC585" s="376"/>
      <c r="AD585" s="376"/>
      <c r="AE585" s="376"/>
      <c r="AF585" s="376"/>
      <c r="AG585" s="376"/>
      <c r="AH585" s="376"/>
      <c r="AI585" s="376"/>
    </row>
    <row r="586">
      <c r="D586" s="335"/>
      <c r="G586" s="378"/>
      <c r="M586" s="376"/>
      <c r="N586" s="376"/>
      <c r="O586" s="376"/>
      <c r="P586" s="376"/>
      <c r="Q586" s="376"/>
      <c r="R586" s="376"/>
      <c r="S586" s="376"/>
      <c r="T586" s="376"/>
      <c r="U586" s="376"/>
      <c r="V586" s="376"/>
      <c r="W586" s="376"/>
      <c r="X586" s="376"/>
      <c r="Y586" s="376"/>
      <c r="Z586" s="376"/>
      <c r="AA586" s="376"/>
      <c r="AB586" s="376"/>
      <c r="AC586" s="376"/>
      <c r="AD586" s="376"/>
      <c r="AE586" s="376"/>
      <c r="AF586" s="376"/>
      <c r="AG586" s="376"/>
      <c r="AH586" s="376"/>
      <c r="AI586" s="376"/>
    </row>
    <row r="587">
      <c r="D587" s="335"/>
      <c r="G587" s="378"/>
      <c r="M587" s="376"/>
      <c r="N587" s="376"/>
      <c r="O587" s="376"/>
      <c r="P587" s="376"/>
      <c r="Q587" s="376"/>
      <c r="R587" s="376"/>
      <c r="S587" s="376"/>
      <c r="T587" s="376"/>
      <c r="U587" s="376"/>
      <c r="V587" s="376"/>
      <c r="W587" s="376"/>
      <c r="X587" s="376"/>
      <c r="Y587" s="376"/>
      <c r="Z587" s="376"/>
      <c r="AA587" s="376"/>
      <c r="AB587" s="376"/>
      <c r="AC587" s="376"/>
      <c r="AD587" s="376"/>
      <c r="AE587" s="376"/>
      <c r="AF587" s="376"/>
      <c r="AG587" s="376"/>
      <c r="AH587" s="376"/>
      <c r="AI587" s="376"/>
    </row>
    <row r="588">
      <c r="D588" s="335"/>
      <c r="G588" s="378"/>
      <c r="M588" s="376"/>
      <c r="N588" s="376"/>
      <c r="O588" s="376"/>
      <c r="P588" s="376"/>
      <c r="Q588" s="376"/>
      <c r="R588" s="376"/>
      <c r="S588" s="376"/>
      <c r="T588" s="376"/>
      <c r="U588" s="376"/>
      <c r="V588" s="376"/>
      <c r="W588" s="376"/>
      <c r="X588" s="376"/>
      <c r="Y588" s="376"/>
      <c r="Z588" s="376"/>
      <c r="AA588" s="376"/>
      <c r="AB588" s="376"/>
      <c r="AC588" s="376"/>
      <c r="AD588" s="376"/>
      <c r="AE588" s="376"/>
      <c r="AF588" s="376"/>
      <c r="AG588" s="376"/>
      <c r="AH588" s="376"/>
      <c r="AI588" s="376"/>
    </row>
    <row r="589">
      <c r="D589" s="335"/>
      <c r="G589" s="378"/>
      <c r="M589" s="376"/>
      <c r="N589" s="376"/>
      <c r="O589" s="376"/>
      <c r="P589" s="376"/>
      <c r="Q589" s="376"/>
      <c r="R589" s="376"/>
      <c r="S589" s="376"/>
      <c r="T589" s="376"/>
      <c r="U589" s="376"/>
      <c r="V589" s="376"/>
      <c r="W589" s="376"/>
      <c r="X589" s="376"/>
      <c r="Y589" s="376"/>
      <c r="Z589" s="376"/>
      <c r="AA589" s="376"/>
      <c r="AB589" s="376"/>
      <c r="AC589" s="376"/>
      <c r="AD589" s="376"/>
      <c r="AE589" s="376"/>
      <c r="AF589" s="376"/>
      <c r="AG589" s="376"/>
      <c r="AH589" s="376"/>
      <c r="AI589" s="376"/>
    </row>
    <row r="590">
      <c r="D590" s="335"/>
      <c r="G590" s="378"/>
      <c r="M590" s="376"/>
      <c r="N590" s="376"/>
      <c r="O590" s="376"/>
      <c r="P590" s="376"/>
      <c r="Q590" s="376"/>
      <c r="R590" s="376"/>
      <c r="S590" s="376"/>
      <c r="T590" s="376"/>
      <c r="U590" s="376"/>
      <c r="V590" s="376"/>
      <c r="W590" s="376"/>
      <c r="X590" s="376"/>
      <c r="Y590" s="376"/>
      <c r="Z590" s="376"/>
      <c r="AA590" s="376"/>
      <c r="AB590" s="376"/>
      <c r="AC590" s="376"/>
      <c r="AD590" s="376"/>
      <c r="AE590" s="376"/>
      <c r="AF590" s="376"/>
      <c r="AG590" s="376"/>
      <c r="AH590" s="376"/>
      <c r="AI590" s="376"/>
    </row>
    <row r="591">
      <c r="D591" s="335"/>
      <c r="G591" s="378"/>
      <c r="M591" s="376"/>
      <c r="N591" s="376"/>
      <c r="O591" s="376"/>
      <c r="P591" s="376"/>
      <c r="Q591" s="376"/>
      <c r="R591" s="376"/>
      <c r="S591" s="376"/>
      <c r="T591" s="376"/>
      <c r="U591" s="376"/>
      <c r="V591" s="376"/>
      <c r="W591" s="376"/>
      <c r="X591" s="376"/>
      <c r="Y591" s="376"/>
      <c r="Z591" s="376"/>
      <c r="AA591" s="376"/>
      <c r="AB591" s="376"/>
      <c r="AC591" s="376"/>
      <c r="AD591" s="376"/>
      <c r="AE591" s="376"/>
      <c r="AF591" s="376"/>
      <c r="AG591" s="376"/>
      <c r="AH591" s="376"/>
      <c r="AI591" s="376"/>
    </row>
    <row r="592">
      <c r="D592" s="335"/>
      <c r="G592" s="378"/>
      <c r="M592" s="376"/>
      <c r="N592" s="376"/>
      <c r="O592" s="376"/>
      <c r="P592" s="376"/>
      <c r="Q592" s="376"/>
      <c r="R592" s="376"/>
      <c r="S592" s="376"/>
      <c r="T592" s="376"/>
      <c r="U592" s="376"/>
      <c r="V592" s="376"/>
      <c r="W592" s="376"/>
      <c r="X592" s="376"/>
      <c r="Y592" s="376"/>
      <c r="Z592" s="376"/>
      <c r="AA592" s="376"/>
      <c r="AB592" s="376"/>
      <c r="AC592" s="376"/>
      <c r="AD592" s="376"/>
      <c r="AE592" s="376"/>
      <c r="AF592" s="376"/>
      <c r="AG592" s="376"/>
      <c r="AH592" s="376"/>
      <c r="AI592" s="376"/>
    </row>
    <row r="593">
      <c r="D593" s="335"/>
      <c r="G593" s="378"/>
      <c r="M593" s="376"/>
      <c r="N593" s="376"/>
      <c r="O593" s="376"/>
      <c r="P593" s="376"/>
      <c r="Q593" s="376"/>
      <c r="R593" s="376"/>
      <c r="S593" s="376"/>
      <c r="T593" s="376"/>
      <c r="U593" s="376"/>
      <c r="V593" s="376"/>
      <c r="W593" s="376"/>
      <c r="X593" s="376"/>
      <c r="Y593" s="376"/>
      <c r="Z593" s="376"/>
      <c r="AA593" s="376"/>
      <c r="AB593" s="376"/>
      <c r="AC593" s="376"/>
      <c r="AD593" s="376"/>
      <c r="AE593" s="376"/>
      <c r="AF593" s="376"/>
      <c r="AG593" s="376"/>
      <c r="AH593" s="376"/>
      <c r="AI593" s="376"/>
    </row>
    <row r="594">
      <c r="D594" s="335"/>
      <c r="G594" s="378"/>
      <c r="M594" s="376"/>
      <c r="N594" s="376"/>
      <c r="O594" s="376"/>
      <c r="P594" s="376"/>
      <c r="Q594" s="376"/>
      <c r="R594" s="376"/>
      <c r="S594" s="376"/>
      <c r="T594" s="376"/>
      <c r="U594" s="376"/>
      <c r="V594" s="376"/>
      <c r="W594" s="376"/>
      <c r="X594" s="376"/>
      <c r="Y594" s="376"/>
      <c r="Z594" s="376"/>
      <c r="AA594" s="376"/>
      <c r="AB594" s="376"/>
      <c r="AC594" s="376"/>
      <c r="AD594" s="376"/>
      <c r="AE594" s="376"/>
      <c r="AF594" s="376"/>
      <c r="AG594" s="376"/>
      <c r="AH594" s="376"/>
      <c r="AI594" s="376"/>
    </row>
    <row r="595">
      <c r="D595" s="335"/>
      <c r="G595" s="378"/>
      <c r="M595" s="376"/>
      <c r="N595" s="376"/>
      <c r="O595" s="376"/>
      <c r="P595" s="376"/>
      <c r="Q595" s="376"/>
      <c r="R595" s="376"/>
      <c r="S595" s="376"/>
      <c r="T595" s="376"/>
      <c r="U595" s="376"/>
      <c r="V595" s="376"/>
      <c r="W595" s="376"/>
      <c r="X595" s="376"/>
      <c r="Y595" s="376"/>
      <c r="Z595" s="376"/>
      <c r="AA595" s="376"/>
      <c r="AB595" s="376"/>
      <c r="AC595" s="376"/>
      <c r="AD595" s="376"/>
      <c r="AE595" s="376"/>
      <c r="AF595" s="376"/>
      <c r="AG595" s="376"/>
      <c r="AH595" s="376"/>
      <c r="AI595" s="376"/>
    </row>
    <row r="596">
      <c r="D596" s="335"/>
      <c r="G596" s="378"/>
      <c r="M596" s="376"/>
      <c r="N596" s="376"/>
      <c r="O596" s="376"/>
      <c r="P596" s="376"/>
      <c r="Q596" s="376"/>
      <c r="R596" s="376"/>
      <c r="S596" s="376"/>
      <c r="T596" s="376"/>
      <c r="U596" s="376"/>
      <c r="V596" s="376"/>
      <c r="W596" s="376"/>
      <c r="X596" s="376"/>
      <c r="Y596" s="376"/>
      <c r="Z596" s="376"/>
      <c r="AA596" s="376"/>
      <c r="AB596" s="376"/>
      <c r="AC596" s="376"/>
      <c r="AD596" s="376"/>
      <c r="AE596" s="376"/>
      <c r="AF596" s="376"/>
      <c r="AG596" s="376"/>
      <c r="AH596" s="376"/>
      <c r="AI596" s="376"/>
    </row>
    <row r="597">
      <c r="D597" s="335"/>
      <c r="G597" s="378"/>
      <c r="M597" s="376"/>
      <c r="N597" s="376"/>
      <c r="O597" s="376"/>
      <c r="P597" s="376"/>
      <c r="Q597" s="376"/>
      <c r="R597" s="376"/>
      <c r="S597" s="376"/>
      <c r="T597" s="376"/>
      <c r="U597" s="376"/>
      <c r="V597" s="376"/>
      <c r="W597" s="376"/>
      <c r="X597" s="376"/>
      <c r="Y597" s="376"/>
      <c r="Z597" s="376"/>
      <c r="AA597" s="376"/>
      <c r="AB597" s="376"/>
      <c r="AC597" s="376"/>
      <c r="AD597" s="376"/>
      <c r="AE597" s="376"/>
      <c r="AF597" s="376"/>
      <c r="AG597" s="376"/>
      <c r="AH597" s="376"/>
      <c r="AI597" s="376"/>
    </row>
    <row r="598">
      <c r="D598" s="335"/>
      <c r="G598" s="378"/>
      <c r="M598" s="376"/>
      <c r="N598" s="376"/>
      <c r="O598" s="376"/>
      <c r="P598" s="376"/>
      <c r="Q598" s="376"/>
      <c r="R598" s="376"/>
      <c r="S598" s="376"/>
      <c r="T598" s="376"/>
      <c r="U598" s="376"/>
      <c r="V598" s="376"/>
      <c r="W598" s="376"/>
      <c r="X598" s="376"/>
      <c r="Y598" s="376"/>
      <c r="Z598" s="376"/>
      <c r="AA598" s="376"/>
      <c r="AB598" s="376"/>
      <c r="AC598" s="376"/>
      <c r="AD598" s="376"/>
      <c r="AE598" s="376"/>
      <c r="AF598" s="376"/>
      <c r="AG598" s="376"/>
      <c r="AH598" s="376"/>
      <c r="AI598" s="376"/>
    </row>
    <row r="599">
      <c r="D599" s="335"/>
      <c r="G599" s="378"/>
      <c r="M599" s="376"/>
      <c r="N599" s="376"/>
      <c r="O599" s="376"/>
      <c r="P599" s="376"/>
      <c r="Q599" s="376"/>
      <c r="R599" s="376"/>
      <c r="S599" s="376"/>
      <c r="T599" s="376"/>
      <c r="U599" s="376"/>
      <c r="V599" s="376"/>
      <c r="W599" s="376"/>
      <c r="X599" s="376"/>
      <c r="Y599" s="376"/>
      <c r="Z599" s="376"/>
      <c r="AA599" s="376"/>
      <c r="AB599" s="376"/>
      <c r="AC599" s="376"/>
      <c r="AD599" s="376"/>
      <c r="AE599" s="376"/>
      <c r="AF599" s="376"/>
      <c r="AG599" s="376"/>
      <c r="AH599" s="376"/>
      <c r="AI599" s="376"/>
    </row>
    <row r="600">
      <c r="D600" s="335"/>
      <c r="G600" s="378"/>
      <c r="M600" s="376"/>
      <c r="N600" s="376"/>
      <c r="O600" s="376"/>
      <c r="P600" s="376"/>
      <c r="Q600" s="376"/>
      <c r="R600" s="376"/>
      <c r="S600" s="376"/>
      <c r="T600" s="376"/>
      <c r="U600" s="376"/>
      <c r="V600" s="376"/>
      <c r="W600" s="376"/>
      <c r="X600" s="376"/>
      <c r="Y600" s="376"/>
      <c r="Z600" s="376"/>
      <c r="AA600" s="376"/>
      <c r="AB600" s="376"/>
      <c r="AC600" s="376"/>
      <c r="AD600" s="376"/>
      <c r="AE600" s="376"/>
      <c r="AF600" s="376"/>
      <c r="AG600" s="376"/>
      <c r="AH600" s="376"/>
      <c r="AI600" s="376"/>
    </row>
    <row r="601">
      <c r="D601" s="335"/>
      <c r="G601" s="378"/>
      <c r="M601" s="376"/>
      <c r="N601" s="376"/>
      <c r="O601" s="376"/>
      <c r="P601" s="376"/>
      <c r="Q601" s="376"/>
      <c r="R601" s="376"/>
      <c r="S601" s="376"/>
      <c r="T601" s="376"/>
      <c r="U601" s="376"/>
      <c r="V601" s="376"/>
      <c r="W601" s="376"/>
      <c r="X601" s="376"/>
      <c r="Y601" s="376"/>
      <c r="Z601" s="376"/>
      <c r="AA601" s="376"/>
      <c r="AB601" s="376"/>
      <c r="AC601" s="376"/>
      <c r="AD601" s="376"/>
      <c r="AE601" s="376"/>
      <c r="AF601" s="376"/>
      <c r="AG601" s="376"/>
      <c r="AH601" s="376"/>
      <c r="AI601" s="376"/>
    </row>
    <row r="602">
      <c r="D602" s="335"/>
      <c r="G602" s="378"/>
      <c r="M602" s="376"/>
      <c r="N602" s="376"/>
      <c r="O602" s="376"/>
      <c r="P602" s="376"/>
      <c r="Q602" s="376"/>
      <c r="R602" s="376"/>
      <c r="S602" s="376"/>
      <c r="T602" s="376"/>
      <c r="U602" s="376"/>
      <c r="V602" s="376"/>
      <c r="W602" s="376"/>
      <c r="X602" s="376"/>
      <c r="Y602" s="376"/>
      <c r="Z602" s="376"/>
      <c r="AA602" s="376"/>
      <c r="AB602" s="376"/>
      <c r="AC602" s="376"/>
      <c r="AD602" s="376"/>
      <c r="AE602" s="376"/>
      <c r="AF602" s="376"/>
      <c r="AG602" s="376"/>
      <c r="AH602" s="376"/>
      <c r="AI602" s="376"/>
    </row>
    <row r="603">
      <c r="D603" s="335"/>
      <c r="G603" s="378"/>
      <c r="M603" s="376"/>
      <c r="N603" s="376"/>
      <c r="O603" s="376"/>
      <c r="P603" s="376"/>
      <c r="Q603" s="376"/>
      <c r="R603" s="376"/>
      <c r="S603" s="376"/>
      <c r="T603" s="376"/>
      <c r="U603" s="376"/>
      <c r="V603" s="376"/>
      <c r="W603" s="376"/>
      <c r="X603" s="376"/>
      <c r="Y603" s="376"/>
      <c r="Z603" s="376"/>
      <c r="AA603" s="376"/>
      <c r="AB603" s="376"/>
      <c r="AC603" s="376"/>
      <c r="AD603" s="376"/>
      <c r="AE603" s="376"/>
      <c r="AF603" s="376"/>
      <c r="AG603" s="376"/>
      <c r="AH603" s="376"/>
      <c r="AI603" s="376"/>
    </row>
    <row r="604">
      <c r="D604" s="335"/>
      <c r="G604" s="378"/>
      <c r="M604" s="376"/>
      <c r="N604" s="376"/>
      <c r="O604" s="376"/>
      <c r="P604" s="376"/>
      <c r="Q604" s="376"/>
      <c r="R604" s="376"/>
      <c r="S604" s="376"/>
      <c r="T604" s="376"/>
      <c r="U604" s="376"/>
      <c r="V604" s="376"/>
      <c r="W604" s="376"/>
      <c r="X604" s="376"/>
      <c r="Y604" s="376"/>
      <c r="Z604" s="376"/>
      <c r="AA604" s="376"/>
      <c r="AB604" s="376"/>
      <c r="AC604" s="376"/>
      <c r="AD604" s="376"/>
      <c r="AE604" s="376"/>
      <c r="AF604" s="376"/>
      <c r="AG604" s="376"/>
      <c r="AH604" s="376"/>
      <c r="AI604" s="376"/>
    </row>
    <row r="605">
      <c r="D605" s="335"/>
      <c r="G605" s="378"/>
      <c r="M605" s="376"/>
      <c r="N605" s="376"/>
      <c r="O605" s="376"/>
      <c r="P605" s="376"/>
      <c r="Q605" s="376"/>
      <c r="R605" s="376"/>
      <c r="S605" s="376"/>
      <c r="T605" s="376"/>
      <c r="U605" s="376"/>
      <c r="V605" s="376"/>
      <c r="W605" s="376"/>
      <c r="X605" s="376"/>
      <c r="Y605" s="376"/>
      <c r="Z605" s="376"/>
      <c r="AA605" s="376"/>
      <c r="AB605" s="376"/>
      <c r="AC605" s="376"/>
      <c r="AD605" s="376"/>
      <c r="AE605" s="376"/>
      <c r="AF605" s="376"/>
      <c r="AG605" s="376"/>
      <c r="AH605" s="376"/>
      <c r="AI605" s="376"/>
    </row>
    <row r="606">
      <c r="D606" s="335"/>
      <c r="G606" s="378"/>
      <c r="M606" s="376"/>
      <c r="N606" s="376"/>
      <c r="O606" s="376"/>
      <c r="P606" s="376"/>
      <c r="Q606" s="376"/>
      <c r="R606" s="376"/>
      <c r="S606" s="376"/>
      <c r="T606" s="376"/>
      <c r="U606" s="376"/>
      <c r="V606" s="376"/>
      <c r="W606" s="376"/>
      <c r="X606" s="376"/>
      <c r="Y606" s="376"/>
      <c r="Z606" s="376"/>
      <c r="AA606" s="376"/>
      <c r="AB606" s="376"/>
      <c r="AC606" s="376"/>
      <c r="AD606" s="376"/>
      <c r="AE606" s="376"/>
      <c r="AF606" s="376"/>
      <c r="AG606" s="376"/>
      <c r="AH606" s="376"/>
      <c r="AI606" s="376"/>
    </row>
    <row r="607">
      <c r="D607" s="335"/>
      <c r="G607" s="378"/>
      <c r="M607" s="376"/>
      <c r="N607" s="376"/>
      <c r="O607" s="376"/>
      <c r="P607" s="376"/>
      <c r="Q607" s="376"/>
      <c r="R607" s="376"/>
      <c r="S607" s="376"/>
      <c r="T607" s="376"/>
      <c r="U607" s="376"/>
      <c r="V607" s="376"/>
      <c r="W607" s="376"/>
      <c r="X607" s="376"/>
      <c r="Y607" s="376"/>
      <c r="Z607" s="376"/>
      <c r="AA607" s="376"/>
      <c r="AB607" s="376"/>
      <c r="AC607" s="376"/>
      <c r="AD607" s="376"/>
      <c r="AE607" s="376"/>
      <c r="AF607" s="376"/>
      <c r="AG607" s="376"/>
      <c r="AH607" s="376"/>
      <c r="AI607" s="376"/>
    </row>
    <row r="608">
      <c r="D608" s="335"/>
      <c r="G608" s="378"/>
      <c r="M608" s="376"/>
      <c r="N608" s="376"/>
      <c r="O608" s="376"/>
      <c r="P608" s="376"/>
      <c r="Q608" s="376"/>
      <c r="R608" s="376"/>
      <c r="S608" s="376"/>
      <c r="T608" s="376"/>
      <c r="U608" s="376"/>
      <c r="V608" s="376"/>
      <c r="W608" s="376"/>
      <c r="X608" s="376"/>
      <c r="Y608" s="376"/>
      <c r="Z608" s="376"/>
      <c r="AA608" s="376"/>
      <c r="AB608" s="376"/>
      <c r="AC608" s="376"/>
      <c r="AD608" s="376"/>
      <c r="AE608" s="376"/>
      <c r="AF608" s="376"/>
      <c r="AG608" s="376"/>
      <c r="AH608" s="376"/>
      <c r="AI608" s="376"/>
    </row>
    <row r="609">
      <c r="D609" s="335"/>
      <c r="G609" s="378"/>
      <c r="M609" s="376"/>
      <c r="N609" s="376"/>
      <c r="O609" s="376"/>
      <c r="P609" s="376"/>
      <c r="Q609" s="376"/>
      <c r="R609" s="376"/>
      <c r="S609" s="376"/>
      <c r="T609" s="376"/>
      <c r="U609" s="376"/>
      <c r="V609" s="376"/>
      <c r="W609" s="376"/>
      <c r="X609" s="376"/>
      <c r="Y609" s="376"/>
      <c r="Z609" s="376"/>
      <c r="AA609" s="376"/>
      <c r="AB609" s="376"/>
      <c r="AC609" s="376"/>
      <c r="AD609" s="376"/>
      <c r="AE609" s="376"/>
      <c r="AF609" s="376"/>
      <c r="AG609" s="376"/>
      <c r="AH609" s="376"/>
      <c r="AI609" s="376"/>
    </row>
    <row r="610">
      <c r="D610" s="335"/>
      <c r="G610" s="378"/>
      <c r="M610" s="376"/>
      <c r="N610" s="376"/>
      <c r="O610" s="376"/>
      <c r="P610" s="376"/>
      <c r="Q610" s="376"/>
      <c r="R610" s="376"/>
      <c r="S610" s="376"/>
      <c r="T610" s="376"/>
      <c r="U610" s="376"/>
      <c r="V610" s="376"/>
      <c r="W610" s="376"/>
      <c r="X610" s="376"/>
      <c r="Y610" s="376"/>
      <c r="Z610" s="376"/>
      <c r="AA610" s="376"/>
      <c r="AB610" s="376"/>
      <c r="AC610" s="376"/>
      <c r="AD610" s="376"/>
      <c r="AE610" s="376"/>
      <c r="AF610" s="376"/>
      <c r="AG610" s="376"/>
      <c r="AH610" s="376"/>
      <c r="AI610" s="376"/>
    </row>
    <row r="611">
      <c r="D611" s="335"/>
      <c r="G611" s="378"/>
      <c r="M611" s="376"/>
      <c r="N611" s="376"/>
      <c r="O611" s="376"/>
      <c r="P611" s="376"/>
      <c r="Q611" s="376"/>
      <c r="R611" s="376"/>
      <c r="S611" s="376"/>
      <c r="T611" s="376"/>
      <c r="U611" s="376"/>
      <c r="V611" s="376"/>
      <c r="W611" s="376"/>
      <c r="X611" s="376"/>
      <c r="Y611" s="376"/>
      <c r="Z611" s="376"/>
      <c r="AA611" s="376"/>
      <c r="AB611" s="376"/>
      <c r="AC611" s="376"/>
      <c r="AD611" s="376"/>
      <c r="AE611" s="376"/>
      <c r="AF611" s="376"/>
      <c r="AG611" s="376"/>
      <c r="AH611" s="376"/>
      <c r="AI611" s="376"/>
    </row>
    <row r="612">
      <c r="D612" s="335"/>
      <c r="G612" s="378"/>
      <c r="M612" s="376"/>
      <c r="N612" s="376"/>
      <c r="O612" s="376"/>
      <c r="P612" s="376"/>
      <c r="Q612" s="376"/>
      <c r="R612" s="376"/>
      <c r="S612" s="376"/>
      <c r="T612" s="376"/>
      <c r="U612" s="376"/>
      <c r="V612" s="376"/>
      <c r="W612" s="376"/>
      <c r="X612" s="376"/>
      <c r="Y612" s="376"/>
      <c r="Z612" s="376"/>
      <c r="AA612" s="376"/>
      <c r="AB612" s="376"/>
      <c r="AC612" s="376"/>
      <c r="AD612" s="376"/>
      <c r="AE612" s="376"/>
      <c r="AF612" s="376"/>
      <c r="AG612" s="376"/>
      <c r="AH612" s="376"/>
      <c r="AI612" s="376"/>
    </row>
    <row r="613">
      <c r="D613" s="335"/>
      <c r="G613" s="378"/>
      <c r="M613" s="376"/>
      <c r="N613" s="376"/>
      <c r="O613" s="376"/>
      <c r="P613" s="376"/>
      <c r="Q613" s="376"/>
      <c r="R613" s="376"/>
      <c r="S613" s="376"/>
      <c r="T613" s="376"/>
      <c r="U613" s="376"/>
      <c r="V613" s="376"/>
      <c r="W613" s="376"/>
      <c r="X613" s="376"/>
      <c r="Y613" s="376"/>
      <c r="Z613" s="376"/>
      <c r="AA613" s="376"/>
      <c r="AB613" s="376"/>
      <c r="AC613" s="376"/>
      <c r="AD613" s="376"/>
      <c r="AE613" s="376"/>
      <c r="AF613" s="376"/>
      <c r="AG613" s="376"/>
      <c r="AH613" s="376"/>
      <c r="AI613" s="376"/>
    </row>
    <row r="614">
      <c r="D614" s="335"/>
      <c r="G614" s="378"/>
      <c r="M614" s="376"/>
      <c r="N614" s="376"/>
      <c r="O614" s="376"/>
      <c r="P614" s="376"/>
      <c r="Q614" s="376"/>
      <c r="R614" s="376"/>
      <c r="S614" s="376"/>
      <c r="T614" s="376"/>
      <c r="U614" s="376"/>
      <c r="V614" s="376"/>
      <c r="W614" s="376"/>
      <c r="X614" s="376"/>
      <c r="Y614" s="376"/>
      <c r="Z614" s="376"/>
      <c r="AA614" s="376"/>
      <c r="AB614" s="376"/>
      <c r="AC614" s="376"/>
      <c r="AD614" s="376"/>
      <c r="AE614" s="376"/>
      <c r="AF614" s="376"/>
      <c r="AG614" s="376"/>
      <c r="AH614" s="376"/>
      <c r="AI614" s="376"/>
    </row>
    <row r="615">
      <c r="D615" s="335"/>
      <c r="G615" s="378"/>
      <c r="M615" s="376"/>
      <c r="N615" s="376"/>
      <c r="O615" s="376"/>
      <c r="P615" s="376"/>
      <c r="Q615" s="376"/>
      <c r="R615" s="376"/>
      <c r="S615" s="376"/>
      <c r="T615" s="376"/>
      <c r="U615" s="376"/>
      <c r="V615" s="376"/>
      <c r="W615" s="376"/>
      <c r="X615" s="376"/>
      <c r="Y615" s="376"/>
      <c r="Z615" s="376"/>
      <c r="AA615" s="376"/>
      <c r="AB615" s="376"/>
      <c r="AC615" s="376"/>
      <c r="AD615" s="376"/>
      <c r="AE615" s="376"/>
      <c r="AF615" s="376"/>
      <c r="AG615" s="376"/>
      <c r="AH615" s="376"/>
      <c r="AI615" s="376"/>
    </row>
    <row r="616">
      <c r="D616" s="335"/>
      <c r="G616" s="378"/>
      <c r="M616" s="376"/>
      <c r="N616" s="376"/>
      <c r="O616" s="376"/>
      <c r="P616" s="376"/>
      <c r="Q616" s="376"/>
      <c r="R616" s="376"/>
      <c r="S616" s="376"/>
      <c r="T616" s="376"/>
      <c r="U616" s="376"/>
      <c r="V616" s="376"/>
      <c r="W616" s="376"/>
      <c r="X616" s="376"/>
      <c r="Y616" s="376"/>
      <c r="Z616" s="376"/>
      <c r="AA616" s="376"/>
      <c r="AB616" s="376"/>
      <c r="AC616" s="376"/>
      <c r="AD616" s="376"/>
      <c r="AE616" s="376"/>
      <c r="AF616" s="376"/>
      <c r="AG616" s="376"/>
      <c r="AH616" s="376"/>
      <c r="AI616" s="376"/>
    </row>
    <row r="617">
      <c r="D617" s="335"/>
      <c r="G617" s="378"/>
      <c r="M617" s="376"/>
      <c r="N617" s="376"/>
      <c r="O617" s="376"/>
      <c r="P617" s="376"/>
      <c r="Q617" s="376"/>
      <c r="R617" s="376"/>
      <c r="S617" s="376"/>
      <c r="T617" s="376"/>
      <c r="U617" s="376"/>
      <c r="V617" s="376"/>
      <c r="W617" s="376"/>
      <c r="X617" s="376"/>
      <c r="Y617" s="376"/>
      <c r="Z617" s="376"/>
      <c r="AA617" s="376"/>
      <c r="AB617" s="376"/>
      <c r="AC617" s="376"/>
      <c r="AD617" s="376"/>
      <c r="AE617" s="376"/>
      <c r="AF617" s="376"/>
      <c r="AG617" s="376"/>
      <c r="AH617" s="376"/>
      <c r="AI617" s="376"/>
    </row>
    <row r="618">
      <c r="D618" s="335"/>
      <c r="G618" s="378"/>
      <c r="M618" s="376"/>
      <c r="N618" s="376"/>
      <c r="O618" s="376"/>
      <c r="P618" s="376"/>
      <c r="Q618" s="376"/>
      <c r="R618" s="376"/>
      <c r="S618" s="376"/>
      <c r="T618" s="376"/>
      <c r="U618" s="376"/>
      <c r="V618" s="376"/>
      <c r="W618" s="376"/>
      <c r="X618" s="376"/>
      <c r="Y618" s="376"/>
      <c r="Z618" s="376"/>
      <c r="AA618" s="376"/>
      <c r="AB618" s="376"/>
      <c r="AC618" s="376"/>
      <c r="AD618" s="376"/>
      <c r="AE618" s="376"/>
      <c r="AF618" s="376"/>
      <c r="AG618" s="376"/>
      <c r="AH618" s="376"/>
      <c r="AI618" s="376"/>
    </row>
    <row r="619">
      <c r="D619" s="335"/>
      <c r="G619" s="378"/>
      <c r="M619" s="376"/>
      <c r="N619" s="376"/>
      <c r="O619" s="376"/>
      <c r="P619" s="376"/>
      <c r="Q619" s="376"/>
      <c r="R619" s="376"/>
      <c r="S619" s="376"/>
      <c r="T619" s="376"/>
      <c r="U619" s="376"/>
      <c r="V619" s="376"/>
      <c r="W619" s="376"/>
      <c r="X619" s="376"/>
      <c r="Y619" s="376"/>
      <c r="Z619" s="376"/>
      <c r="AA619" s="376"/>
      <c r="AB619" s="376"/>
      <c r="AC619" s="376"/>
      <c r="AD619" s="376"/>
      <c r="AE619" s="376"/>
      <c r="AF619" s="376"/>
      <c r="AG619" s="376"/>
      <c r="AH619" s="376"/>
      <c r="AI619" s="376"/>
    </row>
    <row r="620">
      <c r="D620" s="335"/>
      <c r="G620" s="378"/>
      <c r="M620" s="376"/>
      <c r="N620" s="376"/>
      <c r="O620" s="376"/>
      <c r="P620" s="376"/>
      <c r="Q620" s="376"/>
      <c r="R620" s="376"/>
      <c r="S620" s="376"/>
      <c r="T620" s="376"/>
      <c r="U620" s="376"/>
      <c r="V620" s="376"/>
      <c r="W620" s="376"/>
      <c r="X620" s="376"/>
      <c r="Y620" s="376"/>
      <c r="Z620" s="376"/>
      <c r="AA620" s="376"/>
      <c r="AB620" s="376"/>
      <c r="AC620" s="376"/>
      <c r="AD620" s="376"/>
      <c r="AE620" s="376"/>
      <c r="AF620" s="376"/>
      <c r="AG620" s="376"/>
      <c r="AH620" s="376"/>
      <c r="AI620" s="376"/>
    </row>
    <row r="621">
      <c r="D621" s="335"/>
      <c r="G621" s="378"/>
      <c r="M621" s="376"/>
      <c r="N621" s="376"/>
      <c r="O621" s="376"/>
      <c r="P621" s="376"/>
      <c r="Q621" s="376"/>
      <c r="R621" s="376"/>
      <c r="S621" s="376"/>
      <c r="T621" s="376"/>
      <c r="U621" s="376"/>
      <c r="V621" s="376"/>
      <c r="W621" s="376"/>
      <c r="X621" s="376"/>
      <c r="Y621" s="376"/>
      <c r="Z621" s="376"/>
      <c r="AA621" s="376"/>
      <c r="AB621" s="376"/>
      <c r="AC621" s="376"/>
      <c r="AD621" s="376"/>
      <c r="AE621" s="376"/>
      <c r="AF621" s="376"/>
      <c r="AG621" s="376"/>
      <c r="AH621" s="376"/>
      <c r="AI621" s="376"/>
    </row>
    <row r="622">
      <c r="D622" s="335"/>
      <c r="G622" s="378"/>
      <c r="M622" s="376"/>
      <c r="N622" s="376"/>
      <c r="O622" s="376"/>
      <c r="P622" s="376"/>
      <c r="Q622" s="376"/>
      <c r="R622" s="376"/>
      <c r="S622" s="376"/>
      <c r="T622" s="376"/>
      <c r="U622" s="376"/>
      <c r="V622" s="376"/>
      <c r="W622" s="376"/>
      <c r="X622" s="376"/>
      <c r="Y622" s="376"/>
      <c r="Z622" s="376"/>
      <c r="AA622" s="376"/>
      <c r="AB622" s="376"/>
      <c r="AC622" s="376"/>
      <c r="AD622" s="376"/>
      <c r="AE622" s="376"/>
      <c r="AF622" s="376"/>
      <c r="AG622" s="376"/>
      <c r="AH622" s="376"/>
      <c r="AI622" s="376"/>
    </row>
    <row r="623">
      <c r="D623" s="335"/>
      <c r="G623" s="378"/>
      <c r="M623" s="376"/>
      <c r="N623" s="376"/>
      <c r="O623" s="376"/>
      <c r="P623" s="376"/>
      <c r="Q623" s="376"/>
      <c r="R623" s="376"/>
      <c r="S623" s="376"/>
      <c r="T623" s="376"/>
      <c r="U623" s="376"/>
      <c r="V623" s="376"/>
      <c r="W623" s="376"/>
      <c r="X623" s="376"/>
      <c r="Y623" s="376"/>
      <c r="Z623" s="376"/>
      <c r="AA623" s="376"/>
      <c r="AB623" s="376"/>
      <c r="AC623" s="376"/>
      <c r="AD623" s="376"/>
      <c r="AE623" s="376"/>
      <c r="AF623" s="376"/>
      <c r="AG623" s="376"/>
      <c r="AH623" s="376"/>
      <c r="AI623" s="376"/>
    </row>
    <row r="624">
      <c r="D624" s="335"/>
      <c r="G624" s="378"/>
      <c r="M624" s="376"/>
      <c r="N624" s="376"/>
      <c r="O624" s="376"/>
      <c r="P624" s="376"/>
      <c r="Q624" s="376"/>
      <c r="R624" s="376"/>
      <c r="S624" s="376"/>
      <c r="T624" s="376"/>
      <c r="U624" s="376"/>
      <c r="V624" s="376"/>
      <c r="W624" s="376"/>
      <c r="X624" s="376"/>
      <c r="Y624" s="376"/>
      <c r="Z624" s="376"/>
      <c r="AA624" s="376"/>
      <c r="AB624" s="376"/>
      <c r="AC624" s="376"/>
      <c r="AD624" s="376"/>
      <c r="AE624" s="376"/>
      <c r="AF624" s="376"/>
      <c r="AG624" s="376"/>
      <c r="AH624" s="376"/>
      <c r="AI624" s="376"/>
    </row>
    <row r="625">
      <c r="D625" s="335"/>
      <c r="G625" s="378"/>
      <c r="M625" s="376"/>
      <c r="N625" s="376"/>
      <c r="O625" s="376"/>
      <c r="P625" s="376"/>
      <c r="Q625" s="376"/>
      <c r="R625" s="376"/>
      <c r="S625" s="376"/>
      <c r="T625" s="376"/>
      <c r="U625" s="376"/>
      <c r="V625" s="376"/>
      <c r="W625" s="376"/>
      <c r="X625" s="376"/>
      <c r="Y625" s="376"/>
      <c r="Z625" s="376"/>
      <c r="AA625" s="376"/>
      <c r="AB625" s="376"/>
      <c r="AC625" s="376"/>
      <c r="AD625" s="376"/>
      <c r="AE625" s="376"/>
      <c r="AF625" s="376"/>
      <c r="AG625" s="376"/>
      <c r="AH625" s="376"/>
      <c r="AI625" s="376"/>
    </row>
    <row r="626">
      <c r="D626" s="335"/>
      <c r="G626" s="378"/>
      <c r="M626" s="376"/>
      <c r="N626" s="376"/>
      <c r="O626" s="376"/>
      <c r="P626" s="376"/>
      <c r="Q626" s="376"/>
      <c r="R626" s="376"/>
      <c r="S626" s="376"/>
      <c r="T626" s="376"/>
      <c r="U626" s="376"/>
      <c r="V626" s="376"/>
      <c r="W626" s="376"/>
      <c r="X626" s="376"/>
      <c r="Y626" s="376"/>
      <c r="Z626" s="376"/>
      <c r="AA626" s="376"/>
      <c r="AB626" s="376"/>
      <c r="AC626" s="376"/>
      <c r="AD626" s="376"/>
      <c r="AE626" s="376"/>
      <c r="AF626" s="376"/>
      <c r="AG626" s="376"/>
      <c r="AH626" s="376"/>
      <c r="AI626" s="376"/>
    </row>
    <row r="627">
      <c r="D627" s="335"/>
      <c r="G627" s="378"/>
      <c r="M627" s="376"/>
      <c r="N627" s="376"/>
      <c r="O627" s="376"/>
      <c r="P627" s="376"/>
      <c r="Q627" s="376"/>
      <c r="R627" s="376"/>
      <c r="S627" s="376"/>
      <c r="T627" s="376"/>
      <c r="U627" s="376"/>
      <c r="V627" s="376"/>
      <c r="W627" s="376"/>
      <c r="X627" s="376"/>
      <c r="Y627" s="376"/>
      <c r="Z627" s="376"/>
      <c r="AA627" s="376"/>
      <c r="AB627" s="376"/>
      <c r="AC627" s="376"/>
      <c r="AD627" s="376"/>
      <c r="AE627" s="376"/>
      <c r="AF627" s="376"/>
      <c r="AG627" s="376"/>
      <c r="AH627" s="376"/>
      <c r="AI627" s="376"/>
    </row>
    <row r="628">
      <c r="D628" s="335"/>
      <c r="G628" s="378"/>
      <c r="M628" s="376"/>
      <c r="N628" s="376"/>
      <c r="O628" s="376"/>
      <c r="P628" s="376"/>
      <c r="Q628" s="376"/>
      <c r="R628" s="376"/>
      <c r="S628" s="376"/>
      <c r="T628" s="376"/>
      <c r="U628" s="376"/>
      <c r="V628" s="376"/>
      <c r="W628" s="376"/>
      <c r="X628" s="376"/>
      <c r="Y628" s="376"/>
      <c r="Z628" s="376"/>
      <c r="AA628" s="376"/>
      <c r="AB628" s="376"/>
      <c r="AC628" s="376"/>
      <c r="AD628" s="376"/>
      <c r="AE628" s="376"/>
      <c r="AF628" s="376"/>
      <c r="AG628" s="376"/>
      <c r="AH628" s="376"/>
      <c r="AI628" s="376"/>
    </row>
    <row r="629">
      <c r="D629" s="335"/>
      <c r="G629" s="378"/>
      <c r="M629" s="376"/>
      <c r="N629" s="376"/>
      <c r="O629" s="376"/>
      <c r="P629" s="376"/>
      <c r="Q629" s="376"/>
      <c r="R629" s="376"/>
      <c r="S629" s="376"/>
      <c r="T629" s="376"/>
      <c r="U629" s="376"/>
      <c r="V629" s="376"/>
      <c r="W629" s="376"/>
      <c r="X629" s="376"/>
      <c r="Y629" s="376"/>
      <c r="Z629" s="376"/>
      <c r="AA629" s="376"/>
      <c r="AB629" s="376"/>
      <c r="AC629" s="376"/>
      <c r="AD629" s="376"/>
      <c r="AE629" s="376"/>
      <c r="AF629" s="376"/>
      <c r="AG629" s="376"/>
      <c r="AH629" s="376"/>
      <c r="AI629" s="376"/>
    </row>
    <row r="630">
      <c r="D630" s="335"/>
      <c r="G630" s="378"/>
      <c r="M630" s="376"/>
      <c r="N630" s="376"/>
      <c r="O630" s="376"/>
      <c r="P630" s="376"/>
      <c r="Q630" s="376"/>
      <c r="R630" s="376"/>
      <c r="S630" s="376"/>
      <c r="T630" s="376"/>
      <c r="U630" s="376"/>
      <c r="V630" s="376"/>
      <c r="W630" s="376"/>
      <c r="X630" s="376"/>
      <c r="Y630" s="376"/>
      <c r="Z630" s="376"/>
      <c r="AA630" s="376"/>
      <c r="AB630" s="376"/>
      <c r="AC630" s="376"/>
      <c r="AD630" s="376"/>
      <c r="AE630" s="376"/>
      <c r="AF630" s="376"/>
      <c r="AG630" s="376"/>
      <c r="AH630" s="376"/>
      <c r="AI630" s="376"/>
    </row>
    <row r="631">
      <c r="D631" s="335"/>
      <c r="G631" s="378"/>
      <c r="M631" s="376"/>
      <c r="N631" s="376"/>
      <c r="O631" s="376"/>
      <c r="P631" s="376"/>
      <c r="Q631" s="376"/>
      <c r="R631" s="376"/>
      <c r="S631" s="376"/>
      <c r="T631" s="376"/>
      <c r="U631" s="376"/>
      <c r="V631" s="376"/>
      <c r="W631" s="376"/>
      <c r="X631" s="376"/>
      <c r="Y631" s="376"/>
      <c r="Z631" s="376"/>
      <c r="AA631" s="376"/>
      <c r="AB631" s="376"/>
      <c r="AC631" s="376"/>
      <c r="AD631" s="376"/>
      <c r="AE631" s="376"/>
      <c r="AF631" s="376"/>
      <c r="AG631" s="376"/>
      <c r="AH631" s="376"/>
      <c r="AI631" s="376"/>
    </row>
    <row r="632">
      <c r="D632" s="335"/>
      <c r="G632" s="378"/>
      <c r="M632" s="376"/>
      <c r="N632" s="376"/>
      <c r="O632" s="376"/>
      <c r="P632" s="376"/>
      <c r="Q632" s="376"/>
      <c r="R632" s="376"/>
      <c r="S632" s="376"/>
      <c r="T632" s="376"/>
      <c r="U632" s="376"/>
      <c r="V632" s="376"/>
      <c r="W632" s="376"/>
      <c r="X632" s="376"/>
      <c r="Y632" s="376"/>
      <c r="Z632" s="376"/>
      <c r="AA632" s="376"/>
      <c r="AB632" s="376"/>
      <c r="AC632" s="376"/>
      <c r="AD632" s="376"/>
      <c r="AE632" s="376"/>
      <c r="AF632" s="376"/>
      <c r="AG632" s="376"/>
      <c r="AH632" s="376"/>
      <c r="AI632" s="376"/>
    </row>
    <row r="633">
      <c r="D633" s="335"/>
      <c r="G633" s="378"/>
      <c r="M633" s="376"/>
      <c r="N633" s="376"/>
      <c r="O633" s="376"/>
      <c r="P633" s="376"/>
      <c r="Q633" s="376"/>
      <c r="R633" s="376"/>
      <c r="S633" s="376"/>
      <c r="T633" s="376"/>
      <c r="U633" s="376"/>
      <c r="V633" s="376"/>
      <c r="W633" s="376"/>
      <c r="X633" s="376"/>
      <c r="Y633" s="376"/>
      <c r="Z633" s="376"/>
      <c r="AA633" s="376"/>
      <c r="AB633" s="376"/>
      <c r="AC633" s="376"/>
      <c r="AD633" s="376"/>
      <c r="AE633" s="376"/>
      <c r="AF633" s="376"/>
      <c r="AG633" s="376"/>
      <c r="AH633" s="376"/>
      <c r="AI633" s="376"/>
    </row>
    <row r="634">
      <c r="D634" s="335"/>
      <c r="G634" s="378"/>
      <c r="M634" s="376"/>
      <c r="N634" s="376"/>
      <c r="O634" s="376"/>
      <c r="P634" s="376"/>
      <c r="Q634" s="376"/>
      <c r="R634" s="376"/>
      <c r="S634" s="376"/>
      <c r="T634" s="376"/>
      <c r="U634" s="376"/>
      <c r="V634" s="376"/>
      <c r="W634" s="376"/>
      <c r="X634" s="376"/>
      <c r="Y634" s="376"/>
      <c r="Z634" s="376"/>
      <c r="AA634" s="376"/>
      <c r="AB634" s="376"/>
      <c r="AC634" s="376"/>
      <c r="AD634" s="376"/>
      <c r="AE634" s="376"/>
      <c r="AF634" s="376"/>
      <c r="AG634" s="376"/>
      <c r="AH634" s="376"/>
      <c r="AI634" s="376"/>
    </row>
    <row r="635">
      <c r="D635" s="335"/>
      <c r="G635" s="378"/>
      <c r="M635" s="376"/>
      <c r="N635" s="376"/>
      <c r="O635" s="376"/>
      <c r="P635" s="376"/>
      <c r="Q635" s="376"/>
      <c r="R635" s="376"/>
      <c r="S635" s="376"/>
      <c r="T635" s="376"/>
      <c r="U635" s="376"/>
      <c r="V635" s="376"/>
      <c r="W635" s="376"/>
      <c r="X635" s="376"/>
      <c r="Y635" s="376"/>
      <c r="Z635" s="376"/>
      <c r="AA635" s="376"/>
      <c r="AB635" s="376"/>
      <c r="AC635" s="376"/>
      <c r="AD635" s="376"/>
      <c r="AE635" s="376"/>
      <c r="AF635" s="376"/>
      <c r="AG635" s="376"/>
      <c r="AH635" s="376"/>
      <c r="AI635" s="376"/>
    </row>
    <row r="636">
      <c r="D636" s="335"/>
      <c r="G636" s="378"/>
      <c r="M636" s="376"/>
      <c r="N636" s="376"/>
      <c r="O636" s="376"/>
      <c r="P636" s="376"/>
      <c r="Q636" s="376"/>
      <c r="R636" s="376"/>
      <c r="S636" s="376"/>
      <c r="T636" s="376"/>
      <c r="U636" s="376"/>
      <c r="V636" s="376"/>
      <c r="W636" s="376"/>
      <c r="X636" s="376"/>
      <c r="Y636" s="376"/>
      <c r="Z636" s="376"/>
      <c r="AA636" s="376"/>
      <c r="AB636" s="376"/>
      <c r="AC636" s="376"/>
      <c r="AD636" s="376"/>
      <c r="AE636" s="376"/>
      <c r="AF636" s="376"/>
      <c r="AG636" s="376"/>
      <c r="AH636" s="376"/>
      <c r="AI636" s="376"/>
    </row>
    <row r="637">
      <c r="D637" s="335"/>
      <c r="G637" s="378"/>
      <c r="M637" s="376"/>
      <c r="N637" s="376"/>
      <c r="O637" s="376"/>
      <c r="P637" s="376"/>
      <c r="Q637" s="376"/>
      <c r="R637" s="376"/>
      <c r="S637" s="376"/>
      <c r="T637" s="376"/>
      <c r="U637" s="376"/>
      <c r="V637" s="376"/>
      <c r="W637" s="376"/>
      <c r="X637" s="376"/>
      <c r="Y637" s="376"/>
      <c r="Z637" s="376"/>
      <c r="AA637" s="376"/>
      <c r="AB637" s="376"/>
      <c r="AC637" s="376"/>
      <c r="AD637" s="376"/>
      <c r="AE637" s="376"/>
      <c r="AF637" s="376"/>
      <c r="AG637" s="376"/>
      <c r="AH637" s="376"/>
      <c r="AI637" s="376"/>
    </row>
    <row r="638">
      <c r="D638" s="335"/>
      <c r="G638" s="378"/>
      <c r="M638" s="376"/>
      <c r="N638" s="376"/>
      <c r="O638" s="376"/>
      <c r="P638" s="376"/>
      <c r="Q638" s="376"/>
      <c r="R638" s="376"/>
      <c r="S638" s="376"/>
      <c r="T638" s="376"/>
      <c r="U638" s="376"/>
      <c r="V638" s="376"/>
      <c r="W638" s="376"/>
      <c r="X638" s="376"/>
      <c r="Y638" s="376"/>
      <c r="Z638" s="376"/>
      <c r="AA638" s="376"/>
      <c r="AB638" s="376"/>
      <c r="AC638" s="376"/>
      <c r="AD638" s="376"/>
      <c r="AE638" s="376"/>
      <c r="AF638" s="376"/>
      <c r="AG638" s="376"/>
      <c r="AH638" s="376"/>
      <c r="AI638" s="376"/>
    </row>
    <row r="639">
      <c r="D639" s="335"/>
      <c r="G639" s="378"/>
      <c r="M639" s="376"/>
      <c r="N639" s="376"/>
      <c r="O639" s="376"/>
      <c r="P639" s="376"/>
      <c r="Q639" s="376"/>
      <c r="R639" s="376"/>
      <c r="S639" s="376"/>
      <c r="T639" s="376"/>
      <c r="U639" s="376"/>
      <c r="V639" s="376"/>
      <c r="W639" s="376"/>
      <c r="X639" s="376"/>
      <c r="Y639" s="376"/>
      <c r="Z639" s="376"/>
      <c r="AA639" s="376"/>
      <c r="AB639" s="376"/>
      <c r="AC639" s="376"/>
      <c r="AD639" s="376"/>
      <c r="AE639" s="376"/>
      <c r="AF639" s="376"/>
      <c r="AG639" s="376"/>
      <c r="AH639" s="376"/>
      <c r="AI639" s="376"/>
    </row>
    <row r="640">
      <c r="D640" s="335"/>
      <c r="G640" s="378"/>
      <c r="M640" s="376"/>
      <c r="N640" s="376"/>
      <c r="O640" s="376"/>
      <c r="P640" s="376"/>
      <c r="Q640" s="376"/>
      <c r="R640" s="376"/>
      <c r="S640" s="376"/>
      <c r="T640" s="376"/>
      <c r="U640" s="376"/>
      <c r="V640" s="376"/>
      <c r="W640" s="376"/>
      <c r="X640" s="376"/>
      <c r="Y640" s="376"/>
      <c r="Z640" s="376"/>
      <c r="AA640" s="376"/>
      <c r="AB640" s="376"/>
      <c r="AC640" s="376"/>
      <c r="AD640" s="376"/>
      <c r="AE640" s="376"/>
      <c r="AF640" s="376"/>
      <c r="AG640" s="376"/>
      <c r="AH640" s="376"/>
      <c r="AI640" s="376"/>
    </row>
    <row r="641">
      <c r="D641" s="335"/>
      <c r="G641" s="378"/>
      <c r="M641" s="376"/>
      <c r="N641" s="376"/>
      <c r="O641" s="376"/>
      <c r="P641" s="376"/>
      <c r="Q641" s="376"/>
      <c r="R641" s="376"/>
      <c r="S641" s="376"/>
      <c r="T641" s="376"/>
      <c r="U641" s="376"/>
      <c r="V641" s="376"/>
      <c r="W641" s="376"/>
      <c r="X641" s="376"/>
      <c r="Y641" s="376"/>
      <c r="Z641" s="376"/>
      <c r="AA641" s="376"/>
      <c r="AB641" s="376"/>
      <c r="AC641" s="376"/>
      <c r="AD641" s="376"/>
      <c r="AE641" s="376"/>
      <c r="AF641" s="376"/>
      <c r="AG641" s="376"/>
      <c r="AH641" s="376"/>
      <c r="AI641" s="376"/>
    </row>
    <row r="642">
      <c r="D642" s="335"/>
      <c r="G642" s="378"/>
      <c r="M642" s="376"/>
      <c r="N642" s="376"/>
      <c r="O642" s="376"/>
      <c r="P642" s="376"/>
      <c r="Q642" s="376"/>
      <c r="R642" s="376"/>
      <c r="S642" s="376"/>
      <c r="T642" s="376"/>
      <c r="U642" s="376"/>
      <c r="V642" s="376"/>
      <c r="W642" s="376"/>
      <c r="X642" s="376"/>
      <c r="Y642" s="376"/>
      <c r="Z642" s="376"/>
      <c r="AA642" s="376"/>
      <c r="AB642" s="376"/>
      <c r="AC642" s="376"/>
      <c r="AD642" s="376"/>
      <c r="AE642" s="376"/>
      <c r="AF642" s="376"/>
      <c r="AG642" s="376"/>
      <c r="AH642" s="376"/>
      <c r="AI642" s="376"/>
    </row>
    <row r="643">
      <c r="D643" s="335"/>
      <c r="G643" s="378"/>
      <c r="M643" s="376"/>
      <c r="N643" s="376"/>
      <c r="O643" s="376"/>
      <c r="P643" s="376"/>
      <c r="Q643" s="376"/>
      <c r="R643" s="376"/>
      <c r="S643" s="376"/>
      <c r="T643" s="376"/>
      <c r="U643" s="376"/>
      <c r="V643" s="376"/>
      <c r="W643" s="376"/>
      <c r="X643" s="376"/>
      <c r="Y643" s="376"/>
      <c r="Z643" s="376"/>
      <c r="AA643" s="376"/>
      <c r="AB643" s="376"/>
      <c r="AC643" s="376"/>
      <c r="AD643" s="376"/>
      <c r="AE643" s="376"/>
      <c r="AF643" s="376"/>
      <c r="AG643" s="376"/>
      <c r="AH643" s="376"/>
      <c r="AI643" s="376"/>
    </row>
    <row r="644">
      <c r="D644" s="335"/>
      <c r="G644" s="378"/>
      <c r="M644" s="376"/>
      <c r="N644" s="376"/>
      <c r="O644" s="376"/>
      <c r="P644" s="376"/>
      <c r="Q644" s="376"/>
      <c r="R644" s="376"/>
      <c r="S644" s="376"/>
      <c r="T644" s="376"/>
      <c r="U644" s="376"/>
      <c r="V644" s="376"/>
      <c r="W644" s="376"/>
      <c r="X644" s="376"/>
      <c r="Y644" s="376"/>
      <c r="Z644" s="376"/>
      <c r="AA644" s="376"/>
      <c r="AB644" s="376"/>
      <c r="AC644" s="376"/>
      <c r="AD644" s="376"/>
      <c r="AE644" s="376"/>
      <c r="AF644" s="376"/>
      <c r="AG644" s="376"/>
      <c r="AH644" s="376"/>
      <c r="AI644" s="376"/>
    </row>
    <row r="645">
      <c r="D645" s="335"/>
      <c r="G645" s="378"/>
      <c r="M645" s="376"/>
      <c r="N645" s="376"/>
      <c r="O645" s="376"/>
      <c r="P645" s="376"/>
      <c r="Q645" s="376"/>
      <c r="R645" s="376"/>
      <c r="S645" s="376"/>
      <c r="T645" s="376"/>
      <c r="U645" s="376"/>
      <c r="V645" s="376"/>
      <c r="W645" s="376"/>
      <c r="X645" s="376"/>
      <c r="Y645" s="376"/>
      <c r="Z645" s="376"/>
      <c r="AA645" s="376"/>
      <c r="AB645" s="376"/>
      <c r="AC645" s="376"/>
      <c r="AD645" s="376"/>
      <c r="AE645" s="376"/>
      <c r="AF645" s="376"/>
      <c r="AG645" s="376"/>
      <c r="AH645" s="376"/>
      <c r="AI645" s="376"/>
    </row>
    <row r="646">
      <c r="D646" s="335"/>
      <c r="G646" s="378"/>
      <c r="M646" s="376"/>
      <c r="N646" s="376"/>
      <c r="O646" s="376"/>
      <c r="P646" s="376"/>
      <c r="Q646" s="376"/>
      <c r="R646" s="376"/>
      <c r="S646" s="376"/>
      <c r="T646" s="376"/>
      <c r="U646" s="376"/>
      <c r="V646" s="376"/>
      <c r="W646" s="376"/>
      <c r="X646" s="376"/>
      <c r="Y646" s="376"/>
      <c r="Z646" s="376"/>
      <c r="AA646" s="376"/>
      <c r="AB646" s="376"/>
      <c r="AC646" s="376"/>
      <c r="AD646" s="376"/>
      <c r="AE646" s="376"/>
      <c r="AF646" s="376"/>
      <c r="AG646" s="376"/>
      <c r="AH646" s="376"/>
      <c r="AI646" s="376"/>
    </row>
    <row r="647">
      <c r="D647" s="335"/>
      <c r="G647" s="378"/>
      <c r="M647" s="376"/>
      <c r="N647" s="376"/>
      <c r="O647" s="376"/>
      <c r="P647" s="376"/>
      <c r="Q647" s="376"/>
      <c r="R647" s="376"/>
      <c r="S647" s="376"/>
      <c r="T647" s="376"/>
      <c r="U647" s="376"/>
      <c r="V647" s="376"/>
      <c r="W647" s="376"/>
      <c r="X647" s="376"/>
      <c r="Y647" s="376"/>
      <c r="Z647" s="376"/>
      <c r="AA647" s="376"/>
      <c r="AB647" s="376"/>
      <c r="AC647" s="376"/>
      <c r="AD647" s="376"/>
      <c r="AE647" s="376"/>
      <c r="AF647" s="376"/>
      <c r="AG647" s="376"/>
      <c r="AH647" s="376"/>
      <c r="AI647" s="376"/>
    </row>
    <row r="648">
      <c r="D648" s="335"/>
      <c r="G648" s="378"/>
      <c r="M648" s="376"/>
      <c r="N648" s="376"/>
      <c r="O648" s="376"/>
      <c r="P648" s="376"/>
      <c r="Q648" s="376"/>
      <c r="R648" s="376"/>
      <c r="S648" s="376"/>
      <c r="T648" s="376"/>
      <c r="U648" s="376"/>
      <c r="V648" s="376"/>
      <c r="W648" s="376"/>
      <c r="X648" s="376"/>
      <c r="Y648" s="376"/>
      <c r="Z648" s="376"/>
      <c r="AA648" s="376"/>
      <c r="AB648" s="376"/>
      <c r="AC648" s="376"/>
      <c r="AD648" s="376"/>
      <c r="AE648" s="376"/>
      <c r="AF648" s="376"/>
      <c r="AG648" s="376"/>
      <c r="AH648" s="376"/>
      <c r="AI648" s="376"/>
    </row>
    <row r="649">
      <c r="D649" s="335"/>
      <c r="G649" s="378"/>
      <c r="M649" s="376"/>
      <c r="N649" s="376"/>
      <c r="O649" s="376"/>
      <c r="P649" s="376"/>
      <c r="Q649" s="376"/>
      <c r="R649" s="376"/>
      <c r="S649" s="376"/>
      <c r="T649" s="376"/>
      <c r="U649" s="376"/>
      <c r="V649" s="376"/>
      <c r="W649" s="376"/>
      <c r="X649" s="376"/>
      <c r="Y649" s="376"/>
      <c r="Z649" s="376"/>
      <c r="AA649" s="376"/>
      <c r="AB649" s="376"/>
      <c r="AC649" s="376"/>
      <c r="AD649" s="376"/>
      <c r="AE649" s="376"/>
      <c r="AF649" s="376"/>
      <c r="AG649" s="376"/>
      <c r="AH649" s="376"/>
      <c r="AI649" s="376"/>
    </row>
    <row r="650">
      <c r="D650" s="335"/>
      <c r="G650" s="378"/>
      <c r="M650" s="376"/>
      <c r="N650" s="376"/>
      <c r="O650" s="376"/>
      <c r="P650" s="376"/>
      <c r="Q650" s="376"/>
      <c r="R650" s="376"/>
      <c r="S650" s="376"/>
      <c r="T650" s="376"/>
      <c r="U650" s="376"/>
      <c r="V650" s="376"/>
      <c r="W650" s="376"/>
      <c r="X650" s="376"/>
      <c r="Y650" s="376"/>
      <c r="Z650" s="376"/>
      <c r="AA650" s="376"/>
      <c r="AB650" s="376"/>
      <c r="AC650" s="376"/>
      <c r="AD650" s="376"/>
      <c r="AE650" s="376"/>
      <c r="AF650" s="376"/>
      <c r="AG650" s="376"/>
      <c r="AH650" s="376"/>
      <c r="AI650" s="376"/>
    </row>
    <row r="651">
      <c r="D651" s="335"/>
      <c r="G651" s="378"/>
      <c r="M651" s="376"/>
      <c r="N651" s="376"/>
      <c r="O651" s="376"/>
      <c r="P651" s="376"/>
      <c r="Q651" s="376"/>
      <c r="R651" s="376"/>
      <c r="S651" s="376"/>
      <c r="T651" s="376"/>
      <c r="U651" s="376"/>
      <c r="V651" s="376"/>
      <c r="W651" s="376"/>
      <c r="X651" s="376"/>
      <c r="Y651" s="376"/>
      <c r="Z651" s="376"/>
      <c r="AA651" s="376"/>
      <c r="AB651" s="376"/>
      <c r="AC651" s="376"/>
      <c r="AD651" s="376"/>
      <c r="AE651" s="376"/>
      <c r="AF651" s="376"/>
      <c r="AG651" s="376"/>
      <c r="AH651" s="376"/>
      <c r="AI651" s="376"/>
    </row>
    <row r="652">
      <c r="D652" s="335"/>
      <c r="G652" s="378"/>
      <c r="M652" s="376"/>
      <c r="N652" s="376"/>
      <c r="O652" s="376"/>
      <c r="P652" s="376"/>
      <c r="Q652" s="376"/>
      <c r="R652" s="376"/>
      <c r="S652" s="376"/>
      <c r="T652" s="376"/>
      <c r="U652" s="376"/>
      <c r="V652" s="376"/>
      <c r="W652" s="376"/>
      <c r="X652" s="376"/>
      <c r="Y652" s="376"/>
      <c r="Z652" s="376"/>
      <c r="AA652" s="376"/>
      <c r="AB652" s="376"/>
      <c r="AC652" s="376"/>
      <c r="AD652" s="376"/>
      <c r="AE652" s="376"/>
      <c r="AF652" s="376"/>
      <c r="AG652" s="376"/>
      <c r="AH652" s="376"/>
      <c r="AI652" s="376"/>
    </row>
    <row r="653">
      <c r="D653" s="335"/>
      <c r="G653" s="378"/>
      <c r="M653" s="376"/>
      <c r="N653" s="376"/>
      <c r="O653" s="376"/>
      <c r="P653" s="376"/>
      <c r="Q653" s="376"/>
      <c r="R653" s="376"/>
      <c r="S653" s="376"/>
      <c r="T653" s="376"/>
      <c r="U653" s="376"/>
      <c r="V653" s="376"/>
      <c r="W653" s="376"/>
      <c r="X653" s="376"/>
      <c r="Y653" s="376"/>
      <c r="Z653" s="376"/>
      <c r="AA653" s="376"/>
      <c r="AB653" s="376"/>
      <c r="AC653" s="376"/>
      <c r="AD653" s="376"/>
      <c r="AE653" s="376"/>
      <c r="AF653" s="376"/>
      <c r="AG653" s="376"/>
      <c r="AH653" s="376"/>
      <c r="AI653" s="376"/>
    </row>
    <row r="654">
      <c r="D654" s="335"/>
      <c r="G654" s="378"/>
      <c r="M654" s="376"/>
      <c r="N654" s="376"/>
      <c r="O654" s="376"/>
      <c r="P654" s="376"/>
      <c r="Q654" s="376"/>
      <c r="R654" s="376"/>
      <c r="S654" s="376"/>
      <c r="T654" s="376"/>
      <c r="U654" s="376"/>
      <c r="V654" s="376"/>
      <c r="W654" s="376"/>
      <c r="X654" s="376"/>
      <c r="Y654" s="376"/>
      <c r="Z654" s="376"/>
      <c r="AA654" s="376"/>
      <c r="AB654" s="376"/>
      <c r="AC654" s="376"/>
      <c r="AD654" s="376"/>
      <c r="AE654" s="376"/>
      <c r="AF654" s="376"/>
      <c r="AG654" s="376"/>
      <c r="AH654" s="376"/>
      <c r="AI654" s="376"/>
    </row>
    <row r="655">
      <c r="D655" s="335"/>
      <c r="G655" s="378"/>
      <c r="M655" s="376"/>
      <c r="N655" s="376"/>
      <c r="O655" s="376"/>
      <c r="P655" s="376"/>
      <c r="Q655" s="376"/>
      <c r="R655" s="376"/>
      <c r="S655" s="376"/>
      <c r="T655" s="376"/>
      <c r="U655" s="376"/>
      <c r="V655" s="376"/>
      <c r="W655" s="376"/>
      <c r="X655" s="376"/>
      <c r="Y655" s="376"/>
      <c r="Z655" s="376"/>
      <c r="AA655" s="376"/>
      <c r="AB655" s="376"/>
      <c r="AC655" s="376"/>
      <c r="AD655" s="376"/>
      <c r="AE655" s="376"/>
      <c r="AF655" s="376"/>
      <c r="AG655" s="376"/>
      <c r="AH655" s="376"/>
      <c r="AI655" s="376"/>
    </row>
    <row r="656">
      <c r="D656" s="335"/>
      <c r="G656" s="378"/>
      <c r="M656" s="376"/>
      <c r="N656" s="376"/>
      <c r="O656" s="376"/>
      <c r="P656" s="376"/>
      <c r="Q656" s="376"/>
      <c r="R656" s="376"/>
      <c r="S656" s="376"/>
      <c r="T656" s="376"/>
      <c r="U656" s="376"/>
      <c r="V656" s="376"/>
      <c r="W656" s="376"/>
      <c r="X656" s="376"/>
      <c r="Y656" s="376"/>
      <c r="Z656" s="376"/>
      <c r="AA656" s="376"/>
      <c r="AB656" s="376"/>
      <c r="AC656" s="376"/>
      <c r="AD656" s="376"/>
      <c r="AE656" s="376"/>
      <c r="AF656" s="376"/>
      <c r="AG656" s="376"/>
      <c r="AH656" s="376"/>
      <c r="AI656" s="376"/>
    </row>
    <row r="657">
      <c r="D657" s="335"/>
      <c r="G657" s="378"/>
      <c r="M657" s="376"/>
      <c r="N657" s="376"/>
      <c r="O657" s="376"/>
      <c r="P657" s="376"/>
      <c r="Q657" s="376"/>
      <c r="R657" s="376"/>
      <c r="S657" s="376"/>
      <c r="T657" s="376"/>
      <c r="U657" s="376"/>
      <c r="V657" s="376"/>
      <c r="W657" s="376"/>
      <c r="X657" s="376"/>
      <c r="Y657" s="376"/>
      <c r="Z657" s="376"/>
      <c r="AA657" s="376"/>
      <c r="AB657" s="376"/>
      <c r="AC657" s="376"/>
      <c r="AD657" s="376"/>
      <c r="AE657" s="376"/>
      <c r="AF657" s="376"/>
      <c r="AG657" s="376"/>
      <c r="AH657" s="376"/>
      <c r="AI657" s="376"/>
    </row>
    <row r="658">
      <c r="D658" s="335"/>
      <c r="G658" s="378"/>
      <c r="M658" s="376"/>
      <c r="N658" s="376"/>
      <c r="O658" s="376"/>
      <c r="P658" s="376"/>
      <c r="Q658" s="376"/>
      <c r="R658" s="376"/>
      <c r="S658" s="376"/>
      <c r="T658" s="376"/>
      <c r="U658" s="376"/>
      <c r="V658" s="376"/>
      <c r="W658" s="376"/>
      <c r="X658" s="376"/>
      <c r="Y658" s="376"/>
      <c r="Z658" s="376"/>
      <c r="AA658" s="376"/>
      <c r="AB658" s="376"/>
      <c r="AC658" s="376"/>
      <c r="AD658" s="376"/>
      <c r="AE658" s="376"/>
      <c r="AF658" s="376"/>
      <c r="AG658" s="376"/>
      <c r="AH658" s="376"/>
      <c r="AI658" s="376"/>
    </row>
    <row r="659">
      <c r="D659" s="335"/>
      <c r="G659" s="378"/>
      <c r="M659" s="376"/>
      <c r="N659" s="376"/>
      <c r="O659" s="376"/>
      <c r="P659" s="376"/>
      <c r="Q659" s="376"/>
      <c r="R659" s="376"/>
      <c r="S659" s="376"/>
      <c r="T659" s="376"/>
      <c r="U659" s="376"/>
      <c r="V659" s="376"/>
      <c r="W659" s="376"/>
      <c r="X659" s="376"/>
      <c r="Y659" s="376"/>
      <c r="Z659" s="376"/>
      <c r="AA659" s="376"/>
      <c r="AB659" s="376"/>
      <c r="AC659" s="376"/>
      <c r="AD659" s="376"/>
      <c r="AE659" s="376"/>
      <c r="AF659" s="376"/>
      <c r="AG659" s="376"/>
      <c r="AH659" s="376"/>
      <c r="AI659" s="376"/>
    </row>
    <row r="660">
      <c r="D660" s="335"/>
      <c r="G660" s="378"/>
      <c r="M660" s="376"/>
      <c r="N660" s="376"/>
      <c r="O660" s="376"/>
      <c r="P660" s="376"/>
      <c r="Q660" s="376"/>
      <c r="R660" s="376"/>
      <c r="S660" s="376"/>
      <c r="T660" s="376"/>
      <c r="U660" s="376"/>
      <c r="V660" s="376"/>
      <c r="W660" s="376"/>
      <c r="X660" s="376"/>
      <c r="Y660" s="376"/>
      <c r="Z660" s="376"/>
      <c r="AA660" s="376"/>
      <c r="AB660" s="376"/>
      <c r="AC660" s="376"/>
      <c r="AD660" s="376"/>
      <c r="AE660" s="376"/>
      <c r="AF660" s="376"/>
      <c r="AG660" s="376"/>
      <c r="AH660" s="376"/>
      <c r="AI660" s="376"/>
    </row>
    <row r="661">
      <c r="D661" s="335"/>
      <c r="G661" s="378"/>
      <c r="M661" s="376"/>
      <c r="N661" s="376"/>
      <c r="O661" s="376"/>
      <c r="P661" s="376"/>
      <c r="Q661" s="376"/>
      <c r="R661" s="376"/>
      <c r="S661" s="376"/>
      <c r="T661" s="376"/>
      <c r="U661" s="376"/>
      <c r="V661" s="376"/>
      <c r="W661" s="376"/>
      <c r="X661" s="376"/>
      <c r="Y661" s="376"/>
      <c r="Z661" s="376"/>
      <c r="AA661" s="376"/>
      <c r="AB661" s="376"/>
      <c r="AC661" s="376"/>
      <c r="AD661" s="376"/>
      <c r="AE661" s="376"/>
      <c r="AF661" s="376"/>
      <c r="AG661" s="376"/>
      <c r="AH661" s="376"/>
      <c r="AI661" s="376"/>
    </row>
    <row r="662">
      <c r="D662" s="335"/>
      <c r="G662" s="378"/>
      <c r="M662" s="376"/>
      <c r="N662" s="376"/>
      <c r="O662" s="376"/>
      <c r="P662" s="376"/>
      <c r="Q662" s="376"/>
      <c r="R662" s="376"/>
      <c r="S662" s="376"/>
      <c r="T662" s="376"/>
      <c r="U662" s="376"/>
      <c r="V662" s="376"/>
      <c r="W662" s="376"/>
      <c r="X662" s="376"/>
      <c r="Y662" s="376"/>
      <c r="Z662" s="376"/>
      <c r="AA662" s="376"/>
      <c r="AB662" s="376"/>
      <c r="AC662" s="376"/>
      <c r="AD662" s="376"/>
      <c r="AE662" s="376"/>
      <c r="AF662" s="376"/>
      <c r="AG662" s="376"/>
      <c r="AH662" s="376"/>
      <c r="AI662" s="376"/>
    </row>
    <row r="663">
      <c r="D663" s="335"/>
      <c r="G663" s="378"/>
      <c r="M663" s="376"/>
      <c r="N663" s="376"/>
      <c r="O663" s="376"/>
      <c r="P663" s="376"/>
      <c r="Q663" s="376"/>
      <c r="R663" s="376"/>
      <c r="S663" s="376"/>
      <c r="T663" s="376"/>
      <c r="U663" s="376"/>
      <c r="V663" s="376"/>
      <c r="W663" s="376"/>
      <c r="X663" s="376"/>
      <c r="Y663" s="376"/>
      <c r="Z663" s="376"/>
      <c r="AA663" s="376"/>
      <c r="AB663" s="376"/>
      <c r="AC663" s="376"/>
      <c r="AD663" s="376"/>
      <c r="AE663" s="376"/>
      <c r="AF663" s="376"/>
      <c r="AG663" s="376"/>
      <c r="AH663" s="376"/>
      <c r="AI663" s="376"/>
    </row>
    <row r="664">
      <c r="D664" s="335"/>
      <c r="G664" s="378"/>
      <c r="M664" s="376"/>
      <c r="N664" s="376"/>
      <c r="O664" s="376"/>
      <c r="P664" s="376"/>
      <c r="Q664" s="376"/>
      <c r="R664" s="376"/>
      <c r="S664" s="376"/>
      <c r="T664" s="376"/>
      <c r="U664" s="376"/>
      <c r="V664" s="376"/>
      <c r="W664" s="376"/>
      <c r="X664" s="376"/>
      <c r="Y664" s="376"/>
      <c r="Z664" s="376"/>
      <c r="AA664" s="376"/>
      <c r="AB664" s="376"/>
      <c r="AC664" s="376"/>
      <c r="AD664" s="376"/>
      <c r="AE664" s="376"/>
      <c r="AF664" s="376"/>
      <c r="AG664" s="376"/>
      <c r="AH664" s="376"/>
      <c r="AI664" s="376"/>
    </row>
    <row r="665">
      <c r="D665" s="335"/>
      <c r="G665" s="378"/>
      <c r="M665" s="376"/>
      <c r="N665" s="376"/>
      <c r="O665" s="376"/>
      <c r="P665" s="376"/>
      <c r="Q665" s="376"/>
      <c r="R665" s="376"/>
      <c r="S665" s="376"/>
      <c r="T665" s="376"/>
      <c r="U665" s="376"/>
      <c r="V665" s="376"/>
      <c r="W665" s="376"/>
      <c r="X665" s="376"/>
      <c r="Y665" s="376"/>
      <c r="Z665" s="376"/>
      <c r="AA665" s="376"/>
      <c r="AB665" s="376"/>
      <c r="AC665" s="376"/>
      <c r="AD665" s="376"/>
      <c r="AE665" s="376"/>
      <c r="AF665" s="376"/>
      <c r="AG665" s="376"/>
      <c r="AH665" s="376"/>
      <c r="AI665" s="376"/>
    </row>
    <row r="666">
      <c r="D666" s="335"/>
      <c r="G666" s="378"/>
      <c r="M666" s="376"/>
      <c r="N666" s="376"/>
      <c r="O666" s="376"/>
      <c r="P666" s="376"/>
      <c r="Q666" s="376"/>
      <c r="R666" s="376"/>
      <c r="S666" s="376"/>
      <c r="T666" s="376"/>
      <c r="U666" s="376"/>
      <c r="V666" s="376"/>
      <c r="W666" s="376"/>
      <c r="X666" s="376"/>
      <c r="Y666" s="376"/>
      <c r="Z666" s="376"/>
      <c r="AA666" s="376"/>
      <c r="AB666" s="376"/>
      <c r="AC666" s="376"/>
      <c r="AD666" s="376"/>
      <c r="AE666" s="376"/>
      <c r="AF666" s="376"/>
      <c r="AG666" s="376"/>
      <c r="AH666" s="376"/>
      <c r="AI666" s="376"/>
    </row>
    <row r="667">
      <c r="D667" s="335"/>
      <c r="G667" s="378"/>
      <c r="M667" s="376"/>
      <c r="N667" s="376"/>
      <c r="O667" s="376"/>
      <c r="P667" s="376"/>
      <c r="Q667" s="376"/>
      <c r="R667" s="376"/>
      <c r="S667" s="376"/>
      <c r="T667" s="376"/>
      <c r="U667" s="376"/>
      <c r="V667" s="376"/>
      <c r="W667" s="376"/>
      <c r="X667" s="376"/>
      <c r="Y667" s="376"/>
      <c r="Z667" s="376"/>
      <c r="AA667" s="376"/>
      <c r="AB667" s="376"/>
      <c r="AC667" s="376"/>
      <c r="AD667" s="376"/>
      <c r="AE667" s="376"/>
      <c r="AF667" s="376"/>
      <c r="AG667" s="376"/>
      <c r="AH667" s="376"/>
      <c r="AI667" s="376"/>
    </row>
    <row r="668">
      <c r="D668" s="335"/>
      <c r="G668" s="378"/>
      <c r="M668" s="376"/>
      <c r="N668" s="376"/>
      <c r="O668" s="376"/>
      <c r="P668" s="376"/>
      <c r="Q668" s="376"/>
      <c r="R668" s="376"/>
      <c r="S668" s="376"/>
      <c r="T668" s="376"/>
      <c r="U668" s="376"/>
      <c r="V668" s="376"/>
      <c r="W668" s="376"/>
      <c r="X668" s="376"/>
      <c r="Y668" s="376"/>
      <c r="Z668" s="376"/>
      <c r="AA668" s="376"/>
      <c r="AB668" s="376"/>
      <c r="AC668" s="376"/>
      <c r="AD668" s="376"/>
      <c r="AE668" s="376"/>
      <c r="AF668" s="376"/>
      <c r="AG668" s="376"/>
      <c r="AH668" s="376"/>
      <c r="AI668" s="376"/>
    </row>
    <row r="669">
      <c r="D669" s="335"/>
      <c r="G669" s="378"/>
      <c r="M669" s="376"/>
      <c r="N669" s="376"/>
      <c r="O669" s="376"/>
      <c r="P669" s="376"/>
      <c r="Q669" s="376"/>
      <c r="R669" s="376"/>
      <c r="S669" s="376"/>
      <c r="T669" s="376"/>
      <c r="U669" s="376"/>
      <c r="V669" s="376"/>
      <c r="W669" s="376"/>
      <c r="X669" s="376"/>
      <c r="Y669" s="376"/>
      <c r="Z669" s="376"/>
      <c r="AA669" s="376"/>
      <c r="AB669" s="376"/>
      <c r="AC669" s="376"/>
      <c r="AD669" s="376"/>
      <c r="AE669" s="376"/>
      <c r="AF669" s="376"/>
      <c r="AG669" s="376"/>
      <c r="AH669" s="376"/>
      <c r="AI669" s="376"/>
    </row>
    <row r="670">
      <c r="D670" s="335"/>
      <c r="G670" s="378"/>
      <c r="M670" s="376"/>
      <c r="N670" s="376"/>
      <c r="O670" s="376"/>
      <c r="P670" s="376"/>
      <c r="Q670" s="376"/>
      <c r="R670" s="376"/>
      <c r="S670" s="376"/>
      <c r="T670" s="376"/>
      <c r="U670" s="376"/>
      <c r="V670" s="376"/>
      <c r="W670" s="376"/>
      <c r="X670" s="376"/>
      <c r="Y670" s="376"/>
      <c r="Z670" s="376"/>
      <c r="AA670" s="376"/>
      <c r="AB670" s="376"/>
      <c r="AC670" s="376"/>
      <c r="AD670" s="376"/>
      <c r="AE670" s="376"/>
      <c r="AF670" s="376"/>
      <c r="AG670" s="376"/>
      <c r="AH670" s="376"/>
      <c r="AI670" s="376"/>
    </row>
    <row r="671">
      <c r="D671" s="335"/>
      <c r="G671" s="378"/>
      <c r="M671" s="376"/>
      <c r="N671" s="376"/>
      <c r="O671" s="376"/>
      <c r="P671" s="376"/>
      <c r="Q671" s="376"/>
      <c r="R671" s="376"/>
      <c r="S671" s="376"/>
      <c r="T671" s="376"/>
      <c r="U671" s="376"/>
      <c r="V671" s="376"/>
      <c r="W671" s="376"/>
      <c r="X671" s="376"/>
      <c r="Y671" s="376"/>
      <c r="Z671" s="376"/>
      <c r="AA671" s="376"/>
      <c r="AB671" s="376"/>
      <c r="AC671" s="376"/>
      <c r="AD671" s="376"/>
      <c r="AE671" s="376"/>
      <c r="AF671" s="376"/>
      <c r="AG671" s="376"/>
      <c r="AH671" s="376"/>
      <c r="AI671" s="376"/>
    </row>
    <row r="672">
      <c r="D672" s="335"/>
      <c r="G672" s="378"/>
      <c r="M672" s="376"/>
      <c r="N672" s="376"/>
      <c r="O672" s="376"/>
      <c r="P672" s="376"/>
      <c r="Q672" s="376"/>
      <c r="R672" s="376"/>
      <c r="S672" s="376"/>
      <c r="T672" s="376"/>
      <c r="U672" s="376"/>
      <c r="V672" s="376"/>
      <c r="W672" s="376"/>
      <c r="X672" s="376"/>
      <c r="Y672" s="376"/>
      <c r="Z672" s="376"/>
      <c r="AA672" s="376"/>
      <c r="AB672" s="376"/>
      <c r="AC672" s="376"/>
      <c r="AD672" s="376"/>
      <c r="AE672" s="376"/>
      <c r="AF672" s="376"/>
      <c r="AG672" s="376"/>
      <c r="AH672" s="376"/>
      <c r="AI672" s="376"/>
    </row>
    <row r="673">
      <c r="D673" s="335"/>
      <c r="G673" s="378"/>
      <c r="M673" s="376"/>
      <c r="N673" s="376"/>
      <c r="O673" s="376"/>
      <c r="P673" s="376"/>
      <c r="Q673" s="376"/>
      <c r="R673" s="376"/>
      <c r="S673" s="376"/>
      <c r="T673" s="376"/>
      <c r="U673" s="376"/>
      <c r="V673" s="376"/>
      <c r="W673" s="376"/>
      <c r="X673" s="376"/>
      <c r="Y673" s="376"/>
      <c r="Z673" s="376"/>
      <c r="AA673" s="376"/>
      <c r="AB673" s="376"/>
      <c r="AC673" s="376"/>
      <c r="AD673" s="376"/>
      <c r="AE673" s="376"/>
      <c r="AF673" s="376"/>
      <c r="AG673" s="376"/>
      <c r="AH673" s="376"/>
      <c r="AI673" s="376"/>
    </row>
    <row r="674">
      <c r="D674" s="335"/>
      <c r="G674" s="378"/>
      <c r="M674" s="376"/>
      <c r="N674" s="376"/>
      <c r="O674" s="376"/>
      <c r="P674" s="376"/>
      <c r="Q674" s="376"/>
      <c r="R674" s="376"/>
      <c r="S674" s="376"/>
      <c r="T674" s="376"/>
      <c r="U674" s="376"/>
      <c r="V674" s="376"/>
      <c r="W674" s="376"/>
      <c r="X674" s="376"/>
      <c r="Y674" s="376"/>
      <c r="Z674" s="376"/>
      <c r="AA674" s="376"/>
      <c r="AB674" s="376"/>
      <c r="AC674" s="376"/>
      <c r="AD674" s="376"/>
      <c r="AE674" s="376"/>
      <c r="AF674" s="376"/>
      <c r="AG674" s="376"/>
      <c r="AH674" s="376"/>
      <c r="AI674" s="376"/>
    </row>
    <row r="675">
      <c r="D675" s="335"/>
      <c r="G675" s="378"/>
      <c r="M675" s="376"/>
      <c r="N675" s="376"/>
      <c r="O675" s="376"/>
      <c r="P675" s="376"/>
      <c r="Q675" s="376"/>
      <c r="R675" s="376"/>
      <c r="S675" s="376"/>
      <c r="T675" s="376"/>
      <c r="U675" s="376"/>
      <c r="V675" s="376"/>
      <c r="W675" s="376"/>
      <c r="X675" s="376"/>
      <c r="Y675" s="376"/>
      <c r="Z675" s="376"/>
      <c r="AA675" s="376"/>
      <c r="AB675" s="376"/>
      <c r="AC675" s="376"/>
      <c r="AD675" s="376"/>
      <c r="AE675" s="376"/>
      <c r="AF675" s="376"/>
      <c r="AG675" s="376"/>
      <c r="AH675" s="376"/>
      <c r="AI675" s="376"/>
    </row>
    <row r="676">
      <c r="D676" s="335"/>
      <c r="G676" s="378"/>
      <c r="M676" s="376"/>
      <c r="N676" s="376"/>
      <c r="O676" s="376"/>
      <c r="P676" s="376"/>
      <c r="Q676" s="376"/>
      <c r="R676" s="376"/>
      <c r="S676" s="376"/>
      <c r="T676" s="376"/>
      <c r="U676" s="376"/>
      <c r="V676" s="376"/>
      <c r="W676" s="376"/>
      <c r="X676" s="376"/>
      <c r="Y676" s="376"/>
      <c r="Z676" s="376"/>
      <c r="AA676" s="376"/>
      <c r="AB676" s="376"/>
      <c r="AC676" s="376"/>
      <c r="AD676" s="376"/>
      <c r="AE676" s="376"/>
      <c r="AF676" s="376"/>
      <c r="AG676" s="376"/>
      <c r="AH676" s="376"/>
      <c r="AI676" s="376"/>
    </row>
    <row r="677">
      <c r="D677" s="335"/>
      <c r="G677" s="378"/>
      <c r="M677" s="376"/>
      <c r="N677" s="376"/>
      <c r="O677" s="376"/>
      <c r="P677" s="376"/>
      <c r="Q677" s="376"/>
      <c r="R677" s="376"/>
      <c r="S677" s="376"/>
      <c r="T677" s="376"/>
      <c r="U677" s="376"/>
      <c r="V677" s="376"/>
      <c r="W677" s="376"/>
      <c r="X677" s="376"/>
      <c r="Y677" s="376"/>
      <c r="Z677" s="376"/>
      <c r="AA677" s="376"/>
      <c r="AB677" s="376"/>
      <c r="AC677" s="376"/>
      <c r="AD677" s="376"/>
      <c r="AE677" s="376"/>
      <c r="AF677" s="376"/>
      <c r="AG677" s="376"/>
      <c r="AH677" s="376"/>
      <c r="AI677" s="376"/>
    </row>
    <row r="678">
      <c r="D678" s="335"/>
      <c r="G678" s="378"/>
      <c r="M678" s="376"/>
      <c r="N678" s="376"/>
      <c r="O678" s="376"/>
      <c r="P678" s="376"/>
      <c r="Q678" s="376"/>
      <c r="R678" s="376"/>
      <c r="S678" s="376"/>
      <c r="T678" s="376"/>
      <c r="U678" s="376"/>
      <c r="V678" s="376"/>
      <c r="W678" s="376"/>
      <c r="X678" s="376"/>
      <c r="Y678" s="376"/>
      <c r="Z678" s="376"/>
      <c r="AA678" s="376"/>
      <c r="AB678" s="376"/>
      <c r="AC678" s="376"/>
      <c r="AD678" s="376"/>
      <c r="AE678" s="376"/>
      <c r="AF678" s="376"/>
      <c r="AG678" s="376"/>
      <c r="AH678" s="376"/>
      <c r="AI678" s="376"/>
    </row>
    <row r="679">
      <c r="D679" s="335"/>
      <c r="G679" s="378"/>
      <c r="M679" s="376"/>
      <c r="N679" s="376"/>
      <c r="O679" s="376"/>
      <c r="P679" s="376"/>
      <c r="Q679" s="376"/>
      <c r="R679" s="376"/>
      <c r="S679" s="376"/>
      <c r="T679" s="376"/>
      <c r="U679" s="376"/>
      <c r="V679" s="376"/>
      <c r="W679" s="376"/>
      <c r="X679" s="376"/>
      <c r="Y679" s="376"/>
      <c r="Z679" s="376"/>
      <c r="AA679" s="376"/>
      <c r="AB679" s="376"/>
      <c r="AC679" s="376"/>
      <c r="AD679" s="376"/>
      <c r="AE679" s="376"/>
      <c r="AF679" s="376"/>
      <c r="AG679" s="376"/>
      <c r="AH679" s="376"/>
      <c r="AI679" s="376"/>
    </row>
    <row r="680">
      <c r="D680" s="335"/>
      <c r="G680" s="378"/>
      <c r="M680" s="376"/>
      <c r="N680" s="376"/>
      <c r="O680" s="376"/>
      <c r="P680" s="376"/>
      <c r="Q680" s="376"/>
      <c r="R680" s="376"/>
      <c r="S680" s="376"/>
      <c r="T680" s="376"/>
      <c r="U680" s="376"/>
      <c r="V680" s="376"/>
      <c r="W680" s="376"/>
      <c r="X680" s="376"/>
      <c r="Y680" s="376"/>
      <c r="Z680" s="376"/>
      <c r="AA680" s="376"/>
      <c r="AB680" s="376"/>
      <c r="AC680" s="376"/>
      <c r="AD680" s="376"/>
      <c r="AE680" s="376"/>
      <c r="AF680" s="376"/>
      <c r="AG680" s="376"/>
      <c r="AH680" s="376"/>
      <c r="AI680" s="376"/>
    </row>
    <row r="681">
      <c r="D681" s="335"/>
      <c r="G681" s="378"/>
      <c r="M681" s="376"/>
      <c r="N681" s="376"/>
      <c r="O681" s="376"/>
      <c r="P681" s="376"/>
      <c r="Q681" s="376"/>
      <c r="R681" s="376"/>
      <c r="S681" s="376"/>
      <c r="T681" s="376"/>
      <c r="U681" s="376"/>
      <c r="V681" s="376"/>
      <c r="W681" s="376"/>
      <c r="X681" s="376"/>
      <c r="Y681" s="376"/>
      <c r="Z681" s="376"/>
      <c r="AA681" s="376"/>
      <c r="AB681" s="376"/>
      <c r="AC681" s="376"/>
      <c r="AD681" s="376"/>
      <c r="AE681" s="376"/>
      <c r="AF681" s="376"/>
      <c r="AG681" s="376"/>
      <c r="AH681" s="376"/>
      <c r="AI681" s="376"/>
    </row>
    <row r="682">
      <c r="D682" s="335"/>
      <c r="G682" s="378"/>
      <c r="M682" s="376"/>
      <c r="N682" s="376"/>
      <c r="O682" s="376"/>
      <c r="P682" s="376"/>
      <c r="Q682" s="376"/>
      <c r="R682" s="376"/>
      <c r="S682" s="376"/>
      <c r="T682" s="376"/>
      <c r="U682" s="376"/>
      <c r="V682" s="376"/>
      <c r="W682" s="376"/>
      <c r="X682" s="376"/>
      <c r="Y682" s="376"/>
      <c r="Z682" s="376"/>
      <c r="AA682" s="376"/>
      <c r="AB682" s="376"/>
      <c r="AC682" s="376"/>
      <c r="AD682" s="376"/>
      <c r="AE682" s="376"/>
      <c r="AF682" s="376"/>
      <c r="AG682" s="376"/>
      <c r="AH682" s="376"/>
      <c r="AI682" s="376"/>
    </row>
    <row r="683">
      <c r="D683" s="335"/>
      <c r="G683" s="378"/>
      <c r="M683" s="376"/>
      <c r="N683" s="376"/>
      <c r="O683" s="376"/>
      <c r="P683" s="376"/>
      <c r="Q683" s="376"/>
      <c r="R683" s="376"/>
      <c r="S683" s="376"/>
      <c r="T683" s="376"/>
      <c r="U683" s="376"/>
      <c r="V683" s="376"/>
      <c r="W683" s="376"/>
      <c r="X683" s="376"/>
      <c r="Y683" s="376"/>
      <c r="Z683" s="376"/>
      <c r="AA683" s="376"/>
      <c r="AB683" s="376"/>
      <c r="AC683" s="376"/>
      <c r="AD683" s="376"/>
      <c r="AE683" s="376"/>
      <c r="AF683" s="376"/>
      <c r="AG683" s="376"/>
      <c r="AH683" s="376"/>
      <c r="AI683" s="376"/>
    </row>
    <row r="684">
      <c r="D684" s="335"/>
      <c r="G684" s="378"/>
      <c r="M684" s="376"/>
      <c r="N684" s="376"/>
      <c r="O684" s="376"/>
      <c r="P684" s="376"/>
      <c r="Q684" s="376"/>
      <c r="R684" s="376"/>
      <c r="S684" s="376"/>
      <c r="T684" s="376"/>
      <c r="U684" s="376"/>
      <c r="V684" s="376"/>
      <c r="W684" s="376"/>
      <c r="X684" s="376"/>
      <c r="Y684" s="376"/>
      <c r="Z684" s="376"/>
      <c r="AA684" s="376"/>
      <c r="AB684" s="376"/>
      <c r="AC684" s="376"/>
      <c r="AD684" s="376"/>
      <c r="AE684" s="376"/>
      <c r="AF684" s="376"/>
      <c r="AG684" s="376"/>
      <c r="AH684" s="376"/>
      <c r="AI684" s="376"/>
    </row>
    <row r="685">
      <c r="D685" s="335"/>
      <c r="G685" s="378"/>
      <c r="M685" s="376"/>
      <c r="N685" s="376"/>
      <c r="O685" s="376"/>
      <c r="P685" s="376"/>
      <c r="Q685" s="376"/>
      <c r="R685" s="376"/>
      <c r="S685" s="376"/>
      <c r="T685" s="376"/>
      <c r="U685" s="376"/>
      <c r="V685" s="376"/>
      <c r="W685" s="376"/>
      <c r="X685" s="376"/>
      <c r="Y685" s="376"/>
      <c r="Z685" s="376"/>
      <c r="AA685" s="376"/>
      <c r="AB685" s="376"/>
      <c r="AC685" s="376"/>
      <c r="AD685" s="376"/>
      <c r="AE685" s="376"/>
      <c r="AF685" s="376"/>
      <c r="AG685" s="376"/>
      <c r="AH685" s="376"/>
      <c r="AI685" s="376"/>
    </row>
    <row r="686">
      <c r="D686" s="335"/>
      <c r="G686" s="378"/>
      <c r="M686" s="376"/>
      <c r="N686" s="376"/>
      <c r="O686" s="376"/>
      <c r="P686" s="376"/>
      <c r="Q686" s="376"/>
      <c r="R686" s="376"/>
      <c r="S686" s="376"/>
      <c r="T686" s="376"/>
      <c r="U686" s="376"/>
      <c r="V686" s="376"/>
      <c r="W686" s="376"/>
      <c r="X686" s="376"/>
      <c r="Y686" s="376"/>
      <c r="Z686" s="376"/>
      <c r="AA686" s="376"/>
      <c r="AB686" s="376"/>
      <c r="AC686" s="376"/>
      <c r="AD686" s="376"/>
      <c r="AE686" s="376"/>
      <c r="AF686" s="376"/>
      <c r="AG686" s="376"/>
      <c r="AH686" s="376"/>
      <c r="AI686" s="376"/>
    </row>
    <row r="687">
      <c r="D687" s="335"/>
      <c r="G687" s="378"/>
      <c r="M687" s="376"/>
      <c r="N687" s="376"/>
      <c r="O687" s="376"/>
      <c r="P687" s="376"/>
      <c r="Q687" s="376"/>
      <c r="R687" s="376"/>
      <c r="S687" s="376"/>
      <c r="T687" s="376"/>
      <c r="U687" s="376"/>
      <c r="V687" s="376"/>
      <c r="W687" s="376"/>
      <c r="X687" s="376"/>
      <c r="Y687" s="376"/>
      <c r="Z687" s="376"/>
      <c r="AA687" s="376"/>
      <c r="AB687" s="376"/>
      <c r="AC687" s="376"/>
      <c r="AD687" s="376"/>
      <c r="AE687" s="376"/>
      <c r="AF687" s="376"/>
      <c r="AG687" s="376"/>
      <c r="AH687" s="376"/>
      <c r="AI687" s="376"/>
    </row>
    <row r="688">
      <c r="D688" s="335"/>
      <c r="G688" s="378"/>
      <c r="M688" s="376"/>
      <c r="N688" s="376"/>
      <c r="O688" s="376"/>
      <c r="P688" s="376"/>
      <c r="Q688" s="376"/>
      <c r="R688" s="376"/>
      <c r="S688" s="376"/>
      <c r="T688" s="376"/>
      <c r="U688" s="376"/>
      <c r="V688" s="376"/>
      <c r="W688" s="376"/>
      <c r="X688" s="376"/>
      <c r="Y688" s="376"/>
      <c r="Z688" s="376"/>
      <c r="AA688" s="376"/>
      <c r="AB688" s="376"/>
      <c r="AC688" s="376"/>
      <c r="AD688" s="376"/>
      <c r="AE688" s="376"/>
      <c r="AF688" s="376"/>
      <c r="AG688" s="376"/>
      <c r="AH688" s="376"/>
      <c r="AI688" s="376"/>
    </row>
    <row r="689">
      <c r="D689" s="335"/>
      <c r="G689" s="378"/>
      <c r="M689" s="376"/>
      <c r="N689" s="376"/>
      <c r="O689" s="376"/>
      <c r="P689" s="376"/>
      <c r="Q689" s="376"/>
      <c r="R689" s="376"/>
      <c r="S689" s="376"/>
      <c r="T689" s="376"/>
      <c r="U689" s="376"/>
      <c r="V689" s="376"/>
      <c r="W689" s="376"/>
      <c r="X689" s="376"/>
      <c r="Y689" s="376"/>
      <c r="Z689" s="376"/>
      <c r="AA689" s="376"/>
      <c r="AB689" s="376"/>
      <c r="AC689" s="376"/>
      <c r="AD689" s="376"/>
      <c r="AE689" s="376"/>
      <c r="AF689" s="376"/>
      <c r="AG689" s="376"/>
      <c r="AH689" s="376"/>
      <c r="AI689" s="376"/>
    </row>
    <row r="690">
      <c r="D690" s="335"/>
      <c r="G690" s="378"/>
      <c r="M690" s="376"/>
      <c r="N690" s="376"/>
      <c r="O690" s="376"/>
      <c r="P690" s="376"/>
      <c r="Q690" s="376"/>
      <c r="R690" s="376"/>
      <c r="S690" s="376"/>
      <c r="T690" s="376"/>
      <c r="U690" s="376"/>
      <c r="V690" s="376"/>
      <c r="W690" s="376"/>
      <c r="X690" s="376"/>
      <c r="Y690" s="376"/>
      <c r="Z690" s="376"/>
      <c r="AA690" s="376"/>
      <c r="AB690" s="376"/>
      <c r="AC690" s="376"/>
      <c r="AD690" s="376"/>
      <c r="AE690" s="376"/>
      <c r="AF690" s="376"/>
      <c r="AG690" s="376"/>
      <c r="AH690" s="376"/>
      <c r="AI690" s="376"/>
    </row>
    <row r="691">
      <c r="D691" s="335"/>
      <c r="G691" s="378"/>
      <c r="M691" s="376"/>
      <c r="N691" s="376"/>
      <c r="O691" s="376"/>
      <c r="P691" s="376"/>
      <c r="Q691" s="376"/>
      <c r="R691" s="376"/>
      <c r="S691" s="376"/>
      <c r="T691" s="376"/>
      <c r="U691" s="376"/>
      <c r="V691" s="376"/>
      <c r="W691" s="376"/>
      <c r="X691" s="376"/>
      <c r="Y691" s="376"/>
      <c r="Z691" s="376"/>
      <c r="AA691" s="376"/>
      <c r="AB691" s="376"/>
      <c r="AC691" s="376"/>
      <c r="AD691" s="376"/>
      <c r="AE691" s="376"/>
      <c r="AF691" s="376"/>
      <c r="AG691" s="376"/>
      <c r="AH691" s="376"/>
      <c r="AI691" s="376"/>
    </row>
    <row r="692">
      <c r="D692" s="335"/>
      <c r="G692" s="378"/>
      <c r="M692" s="376"/>
      <c r="N692" s="376"/>
      <c r="O692" s="376"/>
      <c r="P692" s="376"/>
      <c r="Q692" s="376"/>
      <c r="R692" s="376"/>
      <c r="S692" s="376"/>
      <c r="T692" s="376"/>
      <c r="U692" s="376"/>
      <c r="V692" s="376"/>
      <c r="W692" s="376"/>
      <c r="X692" s="376"/>
      <c r="Y692" s="376"/>
      <c r="Z692" s="376"/>
      <c r="AA692" s="376"/>
      <c r="AB692" s="376"/>
      <c r="AC692" s="376"/>
      <c r="AD692" s="376"/>
      <c r="AE692" s="376"/>
      <c r="AF692" s="376"/>
      <c r="AG692" s="376"/>
      <c r="AH692" s="376"/>
      <c r="AI692" s="376"/>
    </row>
    <row r="693">
      <c r="D693" s="335"/>
      <c r="G693" s="378"/>
      <c r="M693" s="376"/>
      <c r="N693" s="376"/>
      <c r="O693" s="376"/>
      <c r="P693" s="376"/>
      <c r="Q693" s="376"/>
      <c r="R693" s="376"/>
      <c r="S693" s="376"/>
      <c r="T693" s="376"/>
      <c r="U693" s="376"/>
      <c r="V693" s="376"/>
      <c r="W693" s="376"/>
      <c r="X693" s="376"/>
      <c r="Y693" s="376"/>
      <c r="Z693" s="376"/>
      <c r="AA693" s="376"/>
      <c r="AB693" s="376"/>
      <c r="AC693" s="376"/>
      <c r="AD693" s="376"/>
      <c r="AE693" s="376"/>
      <c r="AF693" s="376"/>
      <c r="AG693" s="376"/>
      <c r="AH693" s="376"/>
      <c r="AI693" s="376"/>
    </row>
    <row r="694">
      <c r="D694" s="335"/>
      <c r="G694" s="378"/>
      <c r="M694" s="376"/>
      <c r="N694" s="376"/>
      <c r="O694" s="376"/>
      <c r="P694" s="376"/>
      <c r="Q694" s="376"/>
      <c r="R694" s="376"/>
      <c r="S694" s="376"/>
      <c r="T694" s="376"/>
      <c r="U694" s="376"/>
      <c r="V694" s="376"/>
      <c r="W694" s="376"/>
      <c r="X694" s="376"/>
      <c r="Y694" s="376"/>
      <c r="Z694" s="376"/>
      <c r="AA694" s="376"/>
      <c r="AB694" s="376"/>
      <c r="AC694" s="376"/>
      <c r="AD694" s="376"/>
      <c r="AE694" s="376"/>
      <c r="AF694" s="376"/>
      <c r="AG694" s="376"/>
      <c r="AH694" s="376"/>
      <c r="AI694" s="376"/>
    </row>
    <row r="695">
      <c r="D695" s="335"/>
      <c r="G695" s="378"/>
      <c r="M695" s="376"/>
      <c r="N695" s="376"/>
      <c r="O695" s="376"/>
      <c r="P695" s="376"/>
      <c r="Q695" s="376"/>
      <c r="R695" s="376"/>
      <c r="S695" s="376"/>
      <c r="T695" s="376"/>
      <c r="U695" s="376"/>
      <c r="V695" s="376"/>
      <c r="W695" s="376"/>
      <c r="X695" s="376"/>
      <c r="Y695" s="376"/>
      <c r="Z695" s="376"/>
      <c r="AA695" s="376"/>
      <c r="AB695" s="376"/>
      <c r="AC695" s="376"/>
      <c r="AD695" s="376"/>
      <c r="AE695" s="376"/>
      <c r="AF695" s="376"/>
      <c r="AG695" s="376"/>
      <c r="AH695" s="376"/>
      <c r="AI695" s="376"/>
    </row>
    <row r="696">
      <c r="D696" s="335"/>
      <c r="G696" s="378"/>
      <c r="M696" s="376"/>
      <c r="N696" s="376"/>
      <c r="O696" s="376"/>
      <c r="P696" s="376"/>
      <c r="Q696" s="376"/>
      <c r="R696" s="376"/>
      <c r="S696" s="376"/>
      <c r="T696" s="376"/>
      <c r="U696" s="376"/>
      <c r="V696" s="376"/>
      <c r="W696" s="376"/>
      <c r="X696" s="376"/>
      <c r="Y696" s="376"/>
      <c r="Z696" s="376"/>
      <c r="AA696" s="376"/>
      <c r="AB696" s="376"/>
      <c r="AC696" s="376"/>
      <c r="AD696" s="376"/>
      <c r="AE696" s="376"/>
      <c r="AF696" s="376"/>
      <c r="AG696" s="376"/>
      <c r="AH696" s="376"/>
      <c r="AI696" s="376"/>
    </row>
    <row r="697">
      <c r="D697" s="335"/>
      <c r="G697" s="378"/>
      <c r="M697" s="376"/>
      <c r="N697" s="376"/>
      <c r="O697" s="376"/>
      <c r="P697" s="376"/>
      <c r="Q697" s="376"/>
      <c r="R697" s="376"/>
      <c r="S697" s="376"/>
      <c r="T697" s="376"/>
      <c r="U697" s="376"/>
      <c r="V697" s="376"/>
      <c r="W697" s="376"/>
      <c r="X697" s="376"/>
      <c r="Y697" s="376"/>
      <c r="Z697" s="376"/>
      <c r="AA697" s="376"/>
      <c r="AB697" s="376"/>
      <c r="AC697" s="376"/>
      <c r="AD697" s="376"/>
      <c r="AE697" s="376"/>
      <c r="AF697" s="376"/>
      <c r="AG697" s="376"/>
      <c r="AH697" s="376"/>
      <c r="AI697" s="376"/>
    </row>
    <row r="698">
      <c r="D698" s="335"/>
      <c r="G698" s="378"/>
      <c r="M698" s="376"/>
      <c r="N698" s="376"/>
      <c r="O698" s="376"/>
      <c r="P698" s="376"/>
      <c r="Q698" s="376"/>
      <c r="R698" s="376"/>
      <c r="S698" s="376"/>
      <c r="T698" s="376"/>
      <c r="U698" s="376"/>
      <c r="V698" s="376"/>
      <c r="W698" s="376"/>
      <c r="X698" s="376"/>
      <c r="Y698" s="376"/>
      <c r="Z698" s="376"/>
      <c r="AA698" s="376"/>
      <c r="AB698" s="376"/>
      <c r="AC698" s="376"/>
      <c r="AD698" s="376"/>
      <c r="AE698" s="376"/>
      <c r="AF698" s="376"/>
      <c r="AG698" s="376"/>
      <c r="AH698" s="376"/>
      <c r="AI698" s="376"/>
    </row>
    <row r="699">
      <c r="D699" s="335"/>
      <c r="G699" s="378"/>
      <c r="M699" s="376"/>
      <c r="N699" s="376"/>
      <c r="O699" s="376"/>
      <c r="P699" s="376"/>
      <c r="Q699" s="376"/>
      <c r="R699" s="376"/>
      <c r="S699" s="376"/>
      <c r="T699" s="376"/>
      <c r="U699" s="376"/>
      <c r="V699" s="376"/>
      <c r="W699" s="376"/>
      <c r="X699" s="376"/>
      <c r="Y699" s="376"/>
      <c r="Z699" s="376"/>
      <c r="AA699" s="376"/>
      <c r="AB699" s="376"/>
      <c r="AC699" s="376"/>
      <c r="AD699" s="376"/>
      <c r="AE699" s="376"/>
      <c r="AF699" s="376"/>
      <c r="AG699" s="376"/>
      <c r="AH699" s="376"/>
      <c r="AI699" s="376"/>
    </row>
    <row r="700">
      <c r="D700" s="335"/>
      <c r="G700" s="378"/>
      <c r="M700" s="376"/>
      <c r="N700" s="376"/>
      <c r="O700" s="376"/>
      <c r="P700" s="376"/>
      <c r="Q700" s="376"/>
      <c r="R700" s="376"/>
      <c r="S700" s="376"/>
      <c r="T700" s="376"/>
      <c r="U700" s="376"/>
      <c r="V700" s="376"/>
      <c r="W700" s="376"/>
      <c r="X700" s="376"/>
      <c r="Y700" s="376"/>
      <c r="Z700" s="376"/>
      <c r="AA700" s="376"/>
      <c r="AB700" s="376"/>
      <c r="AC700" s="376"/>
      <c r="AD700" s="376"/>
      <c r="AE700" s="376"/>
      <c r="AF700" s="376"/>
      <c r="AG700" s="376"/>
      <c r="AH700" s="376"/>
      <c r="AI700" s="376"/>
    </row>
    <row r="701">
      <c r="D701" s="335"/>
      <c r="G701" s="378"/>
      <c r="M701" s="376"/>
      <c r="N701" s="376"/>
      <c r="O701" s="376"/>
      <c r="P701" s="376"/>
      <c r="Q701" s="376"/>
      <c r="R701" s="376"/>
      <c r="S701" s="376"/>
      <c r="T701" s="376"/>
      <c r="U701" s="376"/>
      <c r="V701" s="376"/>
      <c r="W701" s="376"/>
      <c r="X701" s="376"/>
      <c r="Y701" s="376"/>
      <c r="Z701" s="376"/>
      <c r="AA701" s="376"/>
      <c r="AB701" s="376"/>
      <c r="AC701" s="376"/>
      <c r="AD701" s="376"/>
      <c r="AE701" s="376"/>
      <c r="AF701" s="376"/>
      <c r="AG701" s="376"/>
      <c r="AH701" s="376"/>
      <c r="AI701" s="376"/>
    </row>
    <row r="702">
      <c r="D702" s="335"/>
      <c r="G702" s="378"/>
      <c r="M702" s="376"/>
      <c r="N702" s="376"/>
      <c r="O702" s="376"/>
      <c r="P702" s="376"/>
      <c r="Q702" s="376"/>
      <c r="R702" s="376"/>
      <c r="S702" s="376"/>
      <c r="T702" s="376"/>
      <c r="U702" s="376"/>
      <c r="V702" s="376"/>
      <c r="W702" s="376"/>
      <c r="X702" s="376"/>
      <c r="Y702" s="376"/>
      <c r="Z702" s="376"/>
      <c r="AA702" s="376"/>
      <c r="AB702" s="376"/>
      <c r="AC702" s="376"/>
      <c r="AD702" s="376"/>
      <c r="AE702" s="376"/>
      <c r="AF702" s="376"/>
      <c r="AG702" s="376"/>
      <c r="AH702" s="376"/>
      <c r="AI702" s="376"/>
    </row>
    <row r="703">
      <c r="D703" s="335"/>
      <c r="G703" s="378"/>
      <c r="M703" s="376"/>
      <c r="N703" s="376"/>
      <c r="O703" s="376"/>
      <c r="P703" s="376"/>
      <c r="Q703" s="376"/>
      <c r="R703" s="376"/>
      <c r="S703" s="376"/>
      <c r="T703" s="376"/>
      <c r="U703" s="376"/>
      <c r="V703" s="376"/>
      <c r="W703" s="376"/>
      <c r="X703" s="376"/>
      <c r="Y703" s="376"/>
      <c r="Z703" s="376"/>
      <c r="AA703" s="376"/>
      <c r="AB703" s="376"/>
      <c r="AC703" s="376"/>
      <c r="AD703" s="376"/>
      <c r="AE703" s="376"/>
      <c r="AF703" s="376"/>
      <c r="AG703" s="376"/>
      <c r="AH703" s="376"/>
      <c r="AI703" s="376"/>
    </row>
    <row r="704">
      <c r="D704" s="335"/>
      <c r="G704" s="378"/>
      <c r="M704" s="376"/>
      <c r="N704" s="376"/>
      <c r="O704" s="376"/>
      <c r="P704" s="376"/>
      <c r="Q704" s="376"/>
      <c r="R704" s="376"/>
      <c r="S704" s="376"/>
      <c r="T704" s="376"/>
      <c r="U704" s="376"/>
      <c r="V704" s="376"/>
      <c r="W704" s="376"/>
      <c r="X704" s="376"/>
      <c r="Y704" s="376"/>
      <c r="Z704" s="376"/>
      <c r="AA704" s="376"/>
      <c r="AB704" s="376"/>
      <c r="AC704" s="376"/>
      <c r="AD704" s="376"/>
      <c r="AE704" s="376"/>
      <c r="AF704" s="376"/>
      <c r="AG704" s="376"/>
      <c r="AH704" s="376"/>
      <c r="AI704" s="376"/>
    </row>
    <row r="705">
      <c r="D705" s="335"/>
      <c r="G705" s="378"/>
      <c r="M705" s="376"/>
      <c r="N705" s="376"/>
      <c r="O705" s="376"/>
      <c r="P705" s="376"/>
      <c r="Q705" s="376"/>
      <c r="R705" s="376"/>
      <c r="S705" s="376"/>
      <c r="T705" s="376"/>
      <c r="U705" s="376"/>
      <c r="V705" s="376"/>
      <c r="W705" s="376"/>
      <c r="X705" s="376"/>
      <c r="Y705" s="376"/>
      <c r="Z705" s="376"/>
      <c r="AA705" s="376"/>
      <c r="AB705" s="376"/>
      <c r="AC705" s="376"/>
      <c r="AD705" s="376"/>
      <c r="AE705" s="376"/>
      <c r="AF705" s="376"/>
      <c r="AG705" s="376"/>
      <c r="AH705" s="376"/>
      <c r="AI705" s="376"/>
    </row>
    <row r="706">
      <c r="D706" s="335"/>
      <c r="G706" s="378"/>
      <c r="M706" s="376"/>
      <c r="N706" s="376"/>
      <c r="O706" s="376"/>
      <c r="P706" s="376"/>
      <c r="Q706" s="376"/>
      <c r="R706" s="376"/>
      <c r="S706" s="376"/>
      <c r="T706" s="376"/>
      <c r="U706" s="376"/>
      <c r="V706" s="376"/>
      <c r="W706" s="376"/>
      <c r="X706" s="376"/>
      <c r="Y706" s="376"/>
      <c r="Z706" s="376"/>
      <c r="AA706" s="376"/>
      <c r="AB706" s="376"/>
      <c r="AC706" s="376"/>
      <c r="AD706" s="376"/>
      <c r="AE706" s="376"/>
      <c r="AF706" s="376"/>
      <c r="AG706" s="376"/>
      <c r="AH706" s="376"/>
      <c r="AI706" s="376"/>
    </row>
    <row r="707">
      <c r="D707" s="335"/>
      <c r="G707" s="378"/>
      <c r="M707" s="376"/>
      <c r="N707" s="376"/>
      <c r="O707" s="376"/>
      <c r="P707" s="376"/>
      <c r="Q707" s="376"/>
      <c r="R707" s="376"/>
      <c r="S707" s="376"/>
      <c r="T707" s="376"/>
      <c r="U707" s="376"/>
      <c r="V707" s="376"/>
      <c r="W707" s="376"/>
      <c r="X707" s="376"/>
      <c r="Y707" s="376"/>
      <c r="Z707" s="376"/>
      <c r="AA707" s="376"/>
      <c r="AB707" s="376"/>
      <c r="AC707" s="376"/>
      <c r="AD707" s="376"/>
      <c r="AE707" s="376"/>
      <c r="AF707" s="376"/>
      <c r="AG707" s="376"/>
      <c r="AH707" s="376"/>
      <c r="AI707" s="376"/>
    </row>
    <row r="708">
      <c r="D708" s="335"/>
      <c r="G708" s="378"/>
      <c r="M708" s="376"/>
      <c r="N708" s="376"/>
      <c r="O708" s="376"/>
      <c r="P708" s="376"/>
      <c r="Q708" s="376"/>
      <c r="R708" s="376"/>
      <c r="S708" s="376"/>
      <c r="T708" s="376"/>
      <c r="U708" s="376"/>
      <c r="V708" s="376"/>
      <c r="W708" s="376"/>
      <c r="X708" s="376"/>
      <c r="Y708" s="376"/>
      <c r="Z708" s="376"/>
      <c r="AA708" s="376"/>
      <c r="AB708" s="376"/>
      <c r="AC708" s="376"/>
      <c r="AD708" s="376"/>
      <c r="AE708" s="376"/>
      <c r="AF708" s="376"/>
      <c r="AG708" s="376"/>
      <c r="AH708" s="376"/>
      <c r="AI708" s="376"/>
    </row>
    <row r="709">
      <c r="D709" s="335"/>
      <c r="G709" s="378"/>
      <c r="M709" s="376"/>
      <c r="N709" s="376"/>
      <c r="O709" s="376"/>
      <c r="P709" s="376"/>
      <c r="Q709" s="376"/>
      <c r="R709" s="376"/>
      <c r="S709" s="376"/>
      <c r="T709" s="376"/>
      <c r="U709" s="376"/>
      <c r="V709" s="376"/>
      <c r="W709" s="376"/>
      <c r="X709" s="376"/>
      <c r="Y709" s="376"/>
      <c r="Z709" s="376"/>
      <c r="AA709" s="376"/>
      <c r="AB709" s="376"/>
      <c r="AC709" s="376"/>
      <c r="AD709" s="376"/>
      <c r="AE709" s="376"/>
      <c r="AF709" s="376"/>
      <c r="AG709" s="376"/>
      <c r="AH709" s="376"/>
      <c r="AI709" s="376"/>
    </row>
    <row r="710">
      <c r="D710" s="335"/>
      <c r="G710" s="378"/>
      <c r="M710" s="376"/>
      <c r="N710" s="376"/>
      <c r="O710" s="376"/>
      <c r="P710" s="376"/>
      <c r="Q710" s="376"/>
      <c r="R710" s="376"/>
      <c r="S710" s="376"/>
      <c r="T710" s="376"/>
      <c r="U710" s="376"/>
      <c r="V710" s="376"/>
      <c r="W710" s="376"/>
      <c r="X710" s="376"/>
      <c r="Y710" s="376"/>
      <c r="Z710" s="376"/>
      <c r="AA710" s="376"/>
      <c r="AB710" s="376"/>
      <c r="AC710" s="376"/>
      <c r="AD710" s="376"/>
      <c r="AE710" s="376"/>
      <c r="AF710" s="376"/>
      <c r="AG710" s="376"/>
      <c r="AH710" s="376"/>
      <c r="AI710" s="376"/>
    </row>
    <row r="711">
      <c r="D711" s="335"/>
      <c r="G711" s="378"/>
      <c r="M711" s="376"/>
      <c r="N711" s="376"/>
      <c r="O711" s="376"/>
      <c r="P711" s="376"/>
      <c r="Q711" s="376"/>
      <c r="R711" s="376"/>
      <c r="S711" s="376"/>
      <c r="T711" s="376"/>
      <c r="U711" s="376"/>
      <c r="V711" s="376"/>
      <c r="W711" s="376"/>
      <c r="X711" s="376"/>
      <c r="Y711" s="376"/>
      <c r="Z711" s="376"/>
      <c r="AA711" s="376"/>
      <c r="AB711" s="376"/>
      <c r="AC711" s="376"/>
      <c r="AD711" s="376"/>
      <c r="AE711" s="376"/>
      <c r="AF711" s="376"/>
      <c r="AG711" s="376"/>
      <c r="AH711" s="376"/>
      <c r="AI711" s="376"/>
    </row>
    <row r="712">
      <c r="D712" s="335"/>
      <c r="G712" s="378"/>
      <c r="M712" s="376"/>
      <c r="N712" s="376"/>
      <c r="O712" s="376"/>
      <c r="P712" s="376"/>
      <c r="Q712" s="376"/>
      <c r="R712" s="376"/>
      <c r="S712" s="376"/>
      <c r="T712" s="376"/>
      <c r="U712" s="376"/>
      <c r="V712" s="376"/>
      <c r="W712" s="376"/>
      <c r="X712" s="376"/>
      <c r="Y712" s="376"/>
      <c r="Z712" s="376"/>
      <c r="AA712" s="376"/>
      <c r="AB712" s="376"/>
      <c r="AC712" s="376"/>
      <c r="AD712" s="376"/>
      <c r="AE712" s="376"/>
      <c r="AF712" s="376"/>
      <c r="AG712" s="376"/>
      <c r="AH712" s="376"/>
      <c r="AI712" s="376"/>
    </row>
    <row r="713">
      <c r="D713" s="335"/>
      <c r="G713" s="378"/>
      <c r="M713" s="376"/>
      <c r="N713" s="376"/>
      <c r="O713" s="376"/>
      <c r="P713" s="376"/>
      <c r="Q713" s="376"/>
      <c r="R713" s="376"/>
      <c r="S713" s="376"/>
      <c r="T713" s="376"/>
      <c r="U713" s="376"/>
      <c r="V713" s="376"/>
      <c r="W713" s="376"/>
      <c r="X713" s="376"/>
      <c r="Y713" s="376"/>
      <c r="Z713" s="376"/>
      <c r="AA713" s="376"/>
      <c r="AB713" s="376"/>
      <c r="AC713" s="376"/>
      <c r="AD713" s="376"/>
      <c r="AE713" s="376"/>
      <c r="AF713" s="376"/>
      <c r="AG713" s="376"/>
      <c r="AH713" s="376"/>
      <c r="AI713" s="376"/>
    </row>
    <row r="714">
      <c r="D714" s="335"/>
      <c r="G714" s="378"/>
      <c r="M714" s="376"/>
      <c r="N714" s="376"/>
      <c r="O714" s="376"/>
      <c r="P714" s="376"/>
      <c r="Q714" s="376"/>
      <c r="R714" s="376"/>
      <c r="S714" s="376"/>
      <c r="T714" s="376"/>
      <c r="U714" s="376"/>
      <c r="V714" s="376"/>
      <c r="W714" s="376"/>
      <c r="X714" s="376"/>
      <c r="Y714" s="376"/>
      <c r="Z714" s="376"/>
      <c r="AA714" s="376"/>
      <c r="AB714" s="376"/>
      <c r="AC714" s="376"/>
      <c r="AD714" s="376"/>
      <c r="AE714" s="376"/>
      <c r="AF714" s="376"/>
      <c r="AG714" s="376"/>
      <c r="AH714" s="376"/>
      <c r="AI714" s="376"/>
    </row>
    <row r="715">
      <c r="D715" s="335"/>
      <c r="G715" s="378"/>
      <c r="M715" s="376"/>
      <c r="N715" s="376"/>
      <c r="O715" s="376"/>
      <c r="P715" s="376"/>
      <c r="Q715" s="376"/>
      <c r="R715" s="376"/>
      <c r="S715" s="376"/>
      <c r="T715" s="376"/>
      <c r="U715" s="376"/>
      <c r="V715" s="376"/>
      <c r="W715" s="376"/>
      <c r="X715" s="376"/>
      <c r="Y715" s="376"/>
      <c r="Z715" s="376"/>
      <c r="AA715" s="376"/>
      <c r="AB715" s="376"/>
      <c r="AC715" s="376"/>
      <c r="AD715" s="376"/>
      <c r="AE715" s="376"/>
      <c r="AF715" s="376"/>
      <c r="AG715" s="376"/>
      <c r="AH715" s="376"/>
      <c r="AI715" s="376"/>
    </row>
    <row r="716">
      <c r="D716" s="335"/>
      <c r="G716" s="378"/>
      <c r="M716" s="376"/>
      <c r="N716" s="376"/>
      <c r="O716" s="376"/>
      <c r="P716" s="376"/>
      <c r="Q716" s="376"/>
      <c r="R716" s="376"/>
      <c r="S716" s="376"/>
      <c r="T716" s="376"/>
      <c r="U716" s="376"/>
      <c r="V716" s="376"/>
      <c r="W716" s="376"/>
      <c r="X716" s="376"/>
      <c r="Y716" s="376"/>
      <c r="Z716" s="376"/>
      <c r="AA716" s="376"/>
      <c r="AB716" s="376"/>
      <c r="AC716" s="376"/>
      <c r="AD716" s="376"/>
      <c r="AE716" s="376"/>
      <c r="AF716" s="376"/>
      <c r="AG716" s="376"/>
      <c r="AH716" s="376"/>
      <c r="AI716" s="376"/>
    </row>
    <row r="717">
      <c r="D717" s="335"/>
      <c r="G717" s="378"/>
      <c r="M717" s="376"/>
      <c r="N717" s="376"/>
      <c r="O717" s="376"/>
      <c r="P717" s="376"/>
      <c r="Q717" s="376"/>
      <c r="R717" s="376"/>
      <c r="S717" s="376"/>
      <c r="T717" s="376"/>
      <c r="U717" s="376"/>
      <c r="V717" s="376"/>
      <c r="W717" s="376"/>
      <c r="X717" s="376"/>
      <c r="Y717" s="376"/>
      <c r="Z717" s="376"/>
      <c r="AA717" s="376"/>
      <c r="AB717" s="376"/>
      <c r="AC717" s="376"/>
      <c r="AD717" s="376"/>
      <c r="AE717" s="376"/>
      <c r="AF717" s="376"/>
      <c r="AG717" s="376"/>
      <c r="AH717" s="376"/>
      <c r="AI717" s="376"/>
    </row>
    <row r="718">
      <c r="D718" s="335"/>
      <c r="G718" s="378"/>
      <c r="M718" s="376"/>
      <c r="N718" s="376"/>
      <c r="O718" s="376"/>
      <c r="P718" s="376"/>
      <c r="Q718" s="376"/>
      <c r="R718" s="376"/>
      <c r="S718" s="376"/>
      <c r="T718" s="376"/>
      <c r="U718" s="376"/>
      <c r="V718" s="376"/>
      <c r="W718" s="376"/>
      <c r="X718" s="376"/>
      <c r="Y718" s="376"/>
      <c r="Z718" s="376"/>
      <c r="AA718" s="376"/>
      <c r="AB718" s="376"/>
      <c r="AC718" s="376"/>
      <c r="AD718" s="376"/>
      <c r="AE718" s="376"/>
      <c r="AF718" s="376"/>
      <c r="AG718" s="376"/>
      <c r="AH718" s="376"/>
      <c r="AI718" s="376"/>
    </row>
    <row r="719">
      <c r="D719" s="335"/>
      <c r="G719" s="378"/>
      <c r="M719" s="376"/>
      <c r="N719" s="376"/>
      <c r="O719" s="376"/>
      <c r="P719" s="376"/>
      <c r="Q719" s="376"/>
      <c r="R719" s="376"/>
      <c r="S719" s="376"/>
      <c r="T719" s="376"/>
      <c r="U719" s="376"/>
      <c r="V719" s="376"/>
      <c r="W719" s="376"/>
      <c r="X719" s="376"/>
      <c r="Y719" s="376"/>
      <c r="Z719" s="376"/>
      <c r="AA719" s="376"/>
      <c r="AB719" s="376"/>
      <c r="AC719" s="376"/>
      <c r="AD719" s="376"/>
      <c r="AE719" s="376"/>
      <c r="AF719" s="376"/>
      <c r="AG719" s="376"/>
      <c r="AH719" s="376"/>
      <c r="AI719" s="376"/>
    </row>
    <row r="720">
      <c r="D720" s="335"/>
      <c r="G720" s="378"/>
      <c r="M720" s="376"/>
      <c r="N720" s="376"/>
      <c r="O720" s="376"/>
      <c r="P720" s="376"/>
      <c r="Q720" s="376"/>
      <c r="R720" s="376"/>
      <c r="S720" s="376"/>
      <c r="T720" s="376"/>
      <c r="U720" s="376"/>
      <c r="V720" s="376"/>
      <c r="W720" s="376"/>
      <c r="X720" s="376"/>
      <c r="Y720" s="376"/>
      <c r="Z720" s="376"/>
      <c r="AA720" s="376"/>
      <c r="AB720" s="376"/>
      <c r="AC720" s="376"/>
      <c r="AD720" s="376"/>
      <c r="AE720" s="376"/>
      <c r="AF720" s="376"/>
      <c r="AG720" s="376"/>
      <c r="AH720" s="376"/>
      <c r="AI720" s="376"/>
    </row>
    <row r="721">
      <c r="D721" s="335"/>
      <c r="G721" s="378"/>
      <c r="M721" s="376"/>
      <c r="N721" s="376"/>
      <c r="O721" s="376"/>
      <c r="P721" s="376"/>
      <c r="Q721" s="376"/>
      <c r="R721" s="376"/>
      <c r="S721" s="376"/>
      <c r="T721" s="376"/>
      <c r="U721" s="376"/>
      <c r="V721" s="376"/>
      <c r="W721" s="376"/>
      <c r="X721" s="376"/>
      <c r="Y721" s="376"/>
      <c r="Z721" s="376"/>
      <c r="AA721" s="376"/>
      <c r="AB721" s="376"/>
      <c r="AC721" s="376"/>
      <c r="AD721" s="376"/>
      <c r="AE721" s="376"/>
      <c r="AF721" s="376"/>
      <c r="AG721" s="376"/>
      <c r="AH721" s="376"/>
      <c r="AI721" s="376"/>
    </row>
    <row r="722">
      <c r="D722" s="335"/>
      <c r="G722" s="378"/>
      <c r="M722" s="376"/>
      <c r="N722" s="376"/>
      <c r="O722" s="376"/>
      <c r="P722" s="376"/>
      <c r="Q722" s="376"/>
      <c r="R722" s="376"/>
      <c r="S722" s="376"/>
      <c r="T722" s="376"/>
      <c r="U722" s="376"/>
      <c r="V722" s="376"/>
      <c r="W722" s="376"/>
      <c r="X722" s="376"/>
      <c r="Y722" s="376"/>
      <c r="Z722" s="376"/>
      <c r="AA722" s="376"/>
      <c r="AB722" s="376"/>
      <c r="AC722" s="376"/>
      <c r="AD722" s="376"/>
      <c r="AE722" s="376"/>
      <c r="AF722" s="376"/>
      <c r="AG722" s="376"/>
      <c r="AH722" s="376"/>
      <c r="AI722" s="376"/>
    </row>
    <row r="723">
      <c r="D723" s="335"/>
      <c r="G723" s="378"/>
      <c r="M723" s="376"/>
      <c r="N723" s="376"/>
      <c r="O723" s="376"/>
      <c r="P723" s="376"/>
      <c r="Q723" s="376"/>
      <c r="R723" s="376"/>
      <c r="S723" s="376"/>
      <c r="T723" s="376"/>
      <c r="U723" s="376"/>
      <c r="V723" s="376"/>
      <c r="W723" s="376"/>
      <c r="X723" s="376"/>
      <c r="Y723" s="376"/>
      <c r="Z723" s="376"/>
      <c r="AA723" s="376"/>
      <c r="AB723" s="376"/>
      <c r="AC723" s="376"/>
      <c r="AD723" s="376"/>
      <c r="AE723" s="376"/>
      <c r="AF723" s="376"/>
      <c r="AG723" s="376"/>
      <c r="AH723" s="376"/>
      <c r="AI723" s="376"/>
    </row>
    <row r="724">
      <c r="D724" s="335"/>
      <c r="G724" s="378"/>
      <c r="M724" s="376"/>
      <c r="N724" s="376"/>
      <c r="O724" s="376"/>
      <c r="P724" s="376"/>
      <c r="Q724" s="376"/>
      <c r="R724" s="376"/>
      <c r="S724" s="376"/>
      <c r="T724" s="376"/>
      <c r="U724" s="376"/>
      <c r="V724" s="376"/>
      <c r="W724" s="376"/>
      <c r="X724" s="376"/>
      <c r="Y724" s="376"/>
      <c r="Z724" s="376"/>
      <c r="AA724" s="376"/>
      <c r="AB724" s="376"/>
      <c r="AC724" s="376"/>
      <c r="AD724" s="376"/>
      <c r="AE724" s="376"/>
      <c r="AF724" s="376"/>
      <c r="AG724" s="376"/>
      <c r="AH724" s="376"/>
      <c r="AI724" s="376"/>
    </row>
    <row r="725">
      <c r="D725" s="335"/>
      <c r="G725" s="378"/>
      <c r="M725" s="376"/>
      <c r="N725" s="376"/>
      <c r="O725" s="376"/>
      <c r="P725" s="376"/>
      <c r="Q725" s="376"/>
      <c r="R725" s="376"/>
      <c r="S725" s="376"/>
      <c r="T725" s="376"/>
      <c r="U725" s="376"/>
      <c r="V725" s="376"/>
      <c r="W725" s="376"/>
      <c r="X725" s="376"/>
      <c r="Y725" s="376"/>
      <c r="Z725" s="376"/>
      <c r="AA725" s="376"/>
      <c r="AB725" s="376"/>
      <c r="AC725" s="376"/>
      <c r="AD725" s="376"/>
      <c r="AE725" s="376"/>
      <c r="AF725" s="376"/>
      <c r="AG725" s="376"/>
      <c r="AH725" s="376"/>
      <c r="AI725" s="376"/>
    </row>
    <row r="726">
      <c r="D726" s="335"/>
      <c r="G726" s="378"/>
      <c r="M726" s="376"/>
      <c r="N726" s="376"/>
      <c r="O726" s="376"/>
      <c r="P726" s="376"/>
      <c r="Q726" s="376"/>
      <c r="R726" s="376"/>
      <c r="S726" s="376"/>
      <c r="T726" s="376"/>
      <c r="U726" s="376"/>
      <c r="V726" s="376"/>
      <c r="W726" s="376"/>
      <c r="X726" s="376"/>
      <c r="Y726" s="376"/>
      <c r="Z726" s="376"/>
      <c r="AA726" s="376"/>
      <c r="AB726" s="376"/>
      <c r="AC726" s="376"/>
      <c r="AD726" s="376"/>
      <c r="AE726" s="376"/>
      <c r="AF726" s="376"/>
      <c r="AG726" s="376"/>
      <c r="AH726" s="376"/>
      <c r="AI726" s="376"/>
    </row>
    <row r="727">
      <c r="D727" s="335"/>
      <c r="G727" s="378"/>
      <c r="M727" s="376"/>
      <c r="N727" s="376"/>
      <c r="O727" s="376"/>
      <c r="P727" s="376"/>
      <c r="Q727" s="376"/>
      <c r="R727" s="376"/>
      <c r="S727" s="376"/>
      <c r="T727" s="376"/>
      <c r="U727" s="376"/>
      <c r="V727" s="376"/>
      <c r="W727" s="376"/>
      <c r="X727" s="376"/>
      <c r="Y727" s="376"/>
      <c r="Z727" s="376"/>
      <c r="AA727" s="376"/>
      <c r="AB727" s="376"/>
      <c r="AC727" s="376"/>
      <c r="AD727" s="376"/>
      <c r="AE727" s="376"/>
      <c r="AF727" s="376"/>
      <c r="AG727" s="376"/>
      <c r="AH727" s="376"/>
      <c r="AI727" s="376"/>
    </row>
    <row r="728">
      <c r="D728" s="335"/>
      <c r="G728" s="378"/>
      <c r="M728" s="376"/>
      <c r="N728" s="376"/>
      <c r="O728" s="376"/>
      <c r="P728" s="376"/>
      <c r="Q728" s="376"/>
      <c r="R728" s="376"/>
      <c r="S728" s="376"/>
      <c r="T728" s="376"/>
      <c r="U728" s="376"/>
      <c r="V728" s="376"/>
      <c r="W728" s="376"/>
      <c r="X728" s="376"/>
      <c r="Y728" s="376"/>
      <c r="Z728" s="376"/>
      <c r="AA728" s="376"/>
      <c r="AB728" s="376"/>
      <c r="AC728" s="376"/>
      <c r="AD728" s="376"/>
      <c r="AE728" s="376"/>
      <c r="AF728" s="376"/>
      <c r="AG728" s="376"/>
      <c r="AH728" s="376"/>
      <c r="AI728" s="376"/>
    </row>
    <row r="729">
      <c r="D729" s="335"/>
      <c r="G729" s="378"/>
      <c r="M729" s="376"/>
      <c r="N729" s="376"/>
      <c r="O729" s="376"/>
      <c r="P729" s="376"/>
      <c r="Q729" s="376"/>
      <c r="R729" s="376"/>
      <c r="S729" s="376"/>
      <c r="T729" s="376"/>
      <c r="U729" s="376"/>
      <c r="V729" s="376"/>
      <c r="W729" s="376"/>
      <c r="X729" s="376"/>
      <c r="Y729" s="376"/>
      <c r="Z729" s="376"/>
      <c r="AA729" s="376"/>
      <c r="AB729" s="376"/>
      <c r="AC729" s="376"/>
      <c r="AD729" s="376"/>
      <c r="AE729" s="376"/>
      <c r="AF729" s="376"/>
      <c r="AG729" s="376"/>
      <c r="AH729" s="376"/>
      <c r="AI729" s="376"/>
    </row>
    <row r="730">
      <c r="D730" s="335"/>
      <c r="G730" s="378"/>
      <c r="M730" s="376"/>
      <c r="N730" s="376"/>
      <c r="O730" s="376"/>
      <c r="P730" s="376"/>
      <c r="Q730" s="376"/>
      <c r="R730" s="376"/>
      <c r="S730" s="376"/>
      <c r="T730" s="376"/>
      <c r="U730" s="376"/>
      <c r="V730" s="376"/>
      <c r="W730" s="376"/>
      <c r="X730" s="376"/>
      <c r="Y730" s="376"/>
      <c r="Z730" s="376"/>
      <c r="AA730" s="376"/>
      <c r="AB730" s="376"/>
      <c r="AC730" s="376"/>
      <c r="AD730" s="376"/>
      <c r="AE730" s="376"/>
      <c r="AF730" s="376"/>
      <c r="AG730" s="376"/>
      <c r="AH730" s="376"/>
      <c r="AI730" s="376"/>
    </row>
    <row r="731">
      <c r="D731" s="335"/>
      <c r="G731" s="378"/>
      <c r="M731" s="376"/>
      <c r="N731" s="376"/>
      <c r="O731" s="376"/>
      <c r="P731" s="376"/>
      <c r="Q731" s="376"/>
      <c r="R731" s="376"/>
      <c r="S731" s="376"/>
      <c r="T731" s="376"/>
      <c r="U731" s="376"/>
      <c r="V731" s="376"/>
      <c r="W731" s="376"/>
      <c r="X731" s="376"/>
      <c r="Y731" s="376"/>
      <c r="Z731" s="376"/>
      <c r="AA731" s="376"/>
      <c r="AB731" s="376"/>
      <c r="AC731" s="376"/>
      <c r="AD731" s="376"/>
      <c r="AE731" s="376"/>
      <c r="AF731" s="376"/>
      <c r="AG731" s="376"/>
      <c r="AH731" s="376"/>
      <c r="AI731" s="376"/>
    </row>
    <row r="732">
      <c r="D732" s="335"/>
      <c r="G732" s="378"/>
      <c r="M732" s="376"/>
      <c r="N732" s="376"/>
      <c r="O732" s="376"/>
      <c r="P732" s="376"/>
      <c r="Q732" s="376"/>
      <c r="R732" s="376"/>
      <c r="S732" s="376"/>
      <c r="T732" s="376"/>
      <c r="U732" s="376"/>
      <c r="V732" s="376"/>
      <c r="W732" s="376"/>
      <c r="X732" s="376"/>
      <c r="Y732" s="376"/>
      <c r="Z732" s="376"/>
      <c r="AA732" s="376"/>
      <c r="AB732" s="376"/>
      <c r="AC732" s="376"/>
      <c r="AD732" s="376"/>
      <c r="AE732" s="376"/>
      <c r="AF732" s="376"/>
      <c r="AG732" s="376"/>
      <c r="AH732" s="376"/>
      <c r="AI732" s="376"/>
    </row>
    <row r="733">
      <c r="D733" s="335"/>
      <c r="G733" s="378"/>
      <c r="M733" s="376"/>
      <c r="N733" s="376"/>
      <c r="O733" s="376"/>
      <c r="P733" s="376"/>
      <c r="Q733" s="376"/>
      <c r="R733" s="376"/>
      <c r="S733" s="376"/>
      <c r="T733" s="376"/>
      <c r="U733" s="376"/>
      <c r="V733" s="376"/>
      <c r="W733" s="376"/>
      <c r="X733" s="376"/>
      <c r="Y733" s="376"/>
      <c r="Z733" s="376"/>
      <c r="AA733" s="376"/>
      <c r="AB733" s="376"/>
      <c r="AC733" s="376"/>
      <c r="AD733" s="376"/>
      <c r="AE733" s="376"/>
      <c r="AF733" s="376"/>
      <c r="AG733" s="376"/>
      <c r="AH733" s="376"/>
      <c r="AI733" s="376"/>
    </row>
    <row r="734">
      <c r="D734" s="335"/>
      <c r="G734" s="378"/>
      <c r="M734" s="376"/>
      <c r="N734" s="376"/>
      <c r="O734" s="376"/>
      <c r="P734" s="376"/>
      <c r="Q734" s="376"/>
      <c r="R734" s="376"/>
      <c r="S734" s="376"/>
      <c r="T734" s="376"/>
      <c r="U734" s="376"/>
      <c r="V734" s="376"/>
      <c r="W734" s="376"/>
      <c r="X734" s="376"/>
      <c r="Y734" s="376"/>
      <c r="Z734" s="376"/>
      <c r="AA734" s="376"/>
      <c r="AB734" s="376"/>
      <c r="AC734" s="376"/>
      <c r="AD734" s="376"/>
      <c r="AE734" s="376"/>
      <c r="AF734" s="376"/>
      <c r="AG734" s="376"/>
      <c r="AH734" s="376"/>
      <c r="AI734" s="376"/>
    </row>
    <row r="735">
      <c r="D735" s="335"/>
      <c r="G735" s="378"/>
      <c r="M735" s="376"/>
      <c r="N735" s="376"/>
      <c r="O735" s="376"/>
      <c r="P735" s="376"/>
      <c r="Q735" s="376"/>
      <c r="R735" s="376"/>
      <c r="S735" s="376"/>
      <c r="T735" s="376"/>
      <c r="U735" s="376"/>
      <c r="V735" s="376"/>
      <c r="W735" s="376"/>
      <c r="X735" s="376"/>
      <c r="Y735" s="376"/>
      <c r="Z735" s="376"/>
      <c r="AA735" s="376"/>
      <c r="AB735" s="376"/>
      <c r="AC735" s="376"/>
      <c r="AD735" s="376"/>
      <c r="AE735" s="376"/>
      <c r="AF735" s="376"/>
      <c r="AG735" s="376"/>
      <c r="AH735" s="376"/>
      <c r="AI735" s="376"/>
    </row>
    <row r="736">
      <c r="D736" s="335"/>
      <c r="G736" s="378"/>
      <c r="M736" s="376"/>
      <c r="N736" s="376"/>
      <c r="O736" s="376"/>
      <c r="P736" s="376"/>
      <c r="Q736" s="376"/>
      <c r="R736" s="376"/>
      <c r="S736" s="376"/>
      <c r="T736" s="376"/>
      <c r="U736" s="376"/>
      <c r="V736" s="376"/>
      <c r="W736" s="376"/>
      <c r="X736" s="376"/>
      <c r="Y736" s="376"/>
      <c r="Z736" s="376"/>
      <c r="AA736" s="376"/>
      <c r="AB736" s="376"/>
      <c r="AC736" s="376"/>
      <c r="AD736" s="376"/>
      <c r="AE736" s="376"/>
      <c r="AF736" s="376"/>
      <c r="AG736" s="376"/>
      <c r="AH736" s="376"/>
      <c r="AI736" s="376"/>
    </row>
    <row r="737">
      <c r="D737" s="335"/>
      <c r="G737" s="378"/>
      <c r="M737" s="376"/>
      <c r="N737" s="376"/>
      <c r="O737" s="376"/>
      <c r="P737" s="376"/>
      <c r="Q737" s="376"/>
      <c r="R737" s="376"/>
      <c r="S737" s="376"/>
      <c r="T737" s="376"/>
      <c r="U737" s="376"/>
      <c r="V737" s="376"/>
      <c r="W737" s="376"/>
      <c r="X737" s="376"/>
      <c r="Y737" s="376"/>
      <c r="Z737" s="376"/>
      <c r="AA737" s="376"/>
      <c r="AB737" s="376"/>
      <c r="AC737" s="376"/>
      <c r="AD737" s="376"/>
      <c r="AE737" s="376"/>
      <c r="AF737" s="376"/>
      <c r="AG737" s="376"/>
      <c r="AH737" s="376"/>
      <c r="AI737" s="376"/>
    </row>
    <row r="738">
      <c r="D738" s="335"/>
      <c r="G738" s="378"/>
      <c r="M738" s="376"/>
      <c r="N738" s="376"/>
      <c r="O738" s="376"/>
      <c r="P738" s="376"/>
      <c r="Q738" s="376"/>
      <c r="R738" s="376"/>
      <c r="S738" s="376"/>
      <c r="T738" s="376"/>
      <c r="U738" s="376"/>
      <c r="V738" s="376"/>
      <c r="W738" s="376"/>
      <c r="X738" s="376"/>
      <c r="Y738" s="376"/>
      <c r="Z738" s="376"/>
      <c r="AA738" s="376"/>
      <c r="AB738" s="376"/>
      <c r="AC738" s="376"/>
      <c r="AD738" s="376"/>
      <c r="AE738" s="376"/>
      <c r="AF738" s="376"/>
      <c r="AG738" s="376"/>
      <c r="AH738" s="376"/>
      <c r="AI738" s="376"/>
    </row>
    <row r="739">
      <c r="D739" s="335"/>
      <c r="G739" s="378"/>
      <c r="M739" s="376"/>
      <c r="N739" s="376"/>
      <c r="O739" s="376"/>
      <c r="P739" s="376"/>
      <c r="Q739" s="376"/>
      <c r="R739" s="376"/>
      <c r="S739" s="376"/>
      <c r="T739" s="376"/>
      <c r="U739" s="376"/>
      <c r="V739" s="376"/>
      <c r="W739" s="376"/>
      <c r="X739" s="376"/>
      <c r="Y739" s="376"/>
      <c r="Z739" s="376"/>
      <c r="AA739" s="376"/>
      <c r="AB739" s="376"/>
      <c r="AC739" s="376"/>
      <c r="AD739" s="376"/>
      <c r="AE739" s="376"/>
      <c r="AF739" s="376"/>
      <c r="AG739" s="376"/>
      <c r="AH739" s="376"/>
      <c r="AI739" s="376"/>
    </row>
    <row r="740">
      <c r="D740" s="335"/>
      <c r="G740" s="378"/>
      <c r="M740" s="376"/>
      <c r="N740" s="376"/>
      <c r="O740" s="376"/>
      <c r="P740" s="376"/>
      <c r="Q740" s="376"/>
      <c r="R740" s="376"/>
      <c r="S740" s="376"/>
      <c r="T740" s="376"/>
      <c r="U740" s="376"/>
      <c r="V740" s="376"/>
      <c r="W740" s="376"/>
      <c r="X740" s="376"/>
      <c r="Y740" s="376"/>
      <c r="Z740" s="376"/>
      <c r="AA740" s="376"/>
      <c r="AB740" s="376"/>
      <c r="AC740" s="376"/>
      <c r="AD740" s="376"/>
      <c r="AE740" s="376"/>
      <c r="AF740" s="376"/>
      <c r="AG740" s="376"/>
      <c r="AH740" s="376"/>
      <c r="AI740" s="376"/>
    </row>
    <row r="741">
      <c r="D741" s="335"/>
      <c r="G741" s="378"/>
      <c r="M741" s="376"/>
      <c r="N741" s="376"/>
      <c r="O741" s="376"/>
      <c r="P741" s="376"/>
      <c r="Q741" s="376"/>
      <c r="R741" s="376"/>
      <c r="S741" s="376"/>
      <c r="T741" s="376"/>
      <c r="U741" s="376"/>
      <c r="V741" s="376"/>
      <c r="W741" s="376"/>
      <c r="X741" s="376"/>
      <c r="Y741" s="376"/>
      <c r="Z741" s="376"/>
      <c r="AA741" s="376"/>
      <c r="AB741" s="376"/>
      <c r="AC741" s="376"/>
      <c r="AD741" s="376"/>
      <c r="AE741" s="376"/>
      <c r="AF741" s="376"/>
      <c r="AG741" s="376"/>
      <c r="AH741" s="376"/>
      <c r="AI741" s="376"/>
    </row>
    <row r="742">
      <c r="D742" s="335"/>
      <c r="G742" s="378"/>
      <c r="M742" s="376"/>
      <c r="N742" s="376"/>
      <c r="O742" s="376"/>
      <c r="P742" s="376"/>
      <c r="Q742" s="376"/>
      <c r="R742" s="376"/>
      <c r="S742" s="376"/>
      <c r="T742" s="376"/>
      <c r="U742" s="376"/>
      <c r="V742" s="376"/>
      <c r="W742" s="376"/>
      <c r="X742" s="376"/>
      <c r="Y742" s="376"/>
      <c r="Z742" s="376"/>
      <c r="AA742" s="376"/>
      <c r="AB742" s="376"/>
      <c r="AC742" s="376"/>
      <c r="AD742" s="376"/>
      <c r="AE742" s="376"/>
      <c r="AF742" s="376"/>
      <c r="AG742" s="376"/>
      <c r="AH742" s="376"/>
      <c r="AI742" s="376"/>
    </row>
    <row r="743">
      <c r="D743" s="335"/>
      <c r="G743" s="378"/>
      <c r="M743" s="376"/>
      <c r="N743" s="376"/>
      <c r="O743" s="376"/>
      <c r="P743" s="376"/>
      <c r="Q743" s="376"/>
      <c r="R743" s="376"/>
      <c r="S743" s="376"/>
      <c r="T743" s="376"/>
      <c r="U743" s="376"/>
      <c r="V743" s="376"/>
      <c r="W743" s="376"/>
      <c r="X743" s="376"/>
      <c r="Y743" s="376"/>
      <c r="Z743" s="376"/>
      <c r="AA743" s="376"/>
      <c r="AB743" s="376"/>
      <c r="AC743" s="376"/>
      <c r="AD743" s="376"/>
      <c r="AE743" s="376"/>
      <c r="AF743" s="376"/>
      <c r="AG743" s="376"/>
      <c r="AH743" s="376"/>
      <c r="AI743" s="376"/>
    </row>
    <row r="744">
      <c r="D744" s="335"/>
      <c r="G744" s="378"/>
      <c r="M744" s="376"/>
      <c r="N744" s="376"/>
      <c r="O744" s="376"/>
      <c r="P744" s="376"/>
      <c r="Q744" s="376"/>
      <c r="R744" s="376"/>
      <c r="S744" s="376"/>
      <c r="T744" s="376"/>
      <c r="U744" s="376"/>
      <c r="V744" s="376"/>
      <c r="W744" s="376"/>
      <c r="X744" s="376"/>
      <c r="Y744" s="376"/>
      <c r="Z744" s="376"/>
      <c r="AA744" s="376"/>
      <c r="AB744" s="376"/>
      <c r="AC744" s="376"/>
      <c r="AD744" s="376"/>
      <c r="AE744" s="376"/>
      <c r="AF744" s="376"/>
      <c r="AG744" s="376"/>
      <c r="AH744" s="376"/>
      <c r="AI744" s="376"/>
    </row>
    <row r="745">
      <c r="D745" s="335"/>
      <c r="G745" s="378"/>
      <c r="M745" s="376"/>
      <c r="N745" s="376"/>
      <c r="O745" s="376"/>
      <c r="P745" s="376"/>
      <c r="Q745" s="376"/>
      <c r="R745" s="376"/>
      <c r="S745" s="376"/>
      <c r="T745" s="376"/>
      <c r="U745" s="376"/>
      <c r="V745" s="376"/>
      <c r="W745" s="376"/>
      <c r="X745" s="376"/>
      <c r="Y745" s="376"/>
      <c r="Z745" s="376"/>
      <c r="AA745" s="376"/>
      <c r="AB745" s="376"/>
      <c r="AC745" s="376"/>
      <c r="AD745" s="376"/>
      <c r="AE745" s="376"/>
      <c r="AF745" s="376"/>
      <c r="AG745" s="376"/>
      <c r="AH745" s="376"/>
      <c r="AI745" s="376"/>
    </row>
    <row r="746">
      <c r="D746" s="335"/>
      <c r="G746" s="378"/>
      <c r="M746" s="376"/>
      <c r="N746" s="376"/>
      <c r="O746" s="376"/>
      <c r="P746" s="376"/>
      <c r="Q746" s="376"/>
      <c r="R746" s="376"/>
      <c r="S746" s="376"/>
      <c r="T746" s="376"/>
      <c r="U746" s="376"/>
      <c r="V746" s="376"/>
      <c r="W746" s="376"/>
      <c r="X746" s="376"/>
      <c r="Y746" s="376"/>
      <c r="Z746" s="376"/>
      <c r="AA746" s="376"/>
      <c r="AB746" s="376"/>
      <c r="AC746" s="376"/>
      <c r="AD746" s="376"/>
      <c r="AE746" s="376"/>
      <c r="AF746" s="376"/>
      <c r="AG746" s="376"/>
      <c r="AH746" s="376"/>
      <c r="AI746" s="376"/>
    </row>
    <row r="747">
      <c r="D747" s="335"/>
      <c r="G747" s="378"/>
      <c r="M747" s="376"/>
      <c r="N747" s="376"/>
      <c r="O747" s="376"/>
      <c r="P747" s="376"/>
      <c r="Q747" s="376"/>
      <c r="R747" s="376"/>
      <c r="S747" s="376"/>
      <c r="T747" s="376"/>
      <c r="U747" s="376"/>
      <c r="V747" s="376"/>
      <c r="W747" s="376"/>
      <c r="X747" s="376"/>
      <c r="Y747" s="376"/>
      <c r="Z747" s="376"/>
      <c r="AA747" s="376"/>
      <c r="AB747" s="376"/>
      <c r="AC747" s="376"/>
      <c r="AD747" s="376"/>
      <c r="AE747" s="376"/>
      <c r="AF747" s="376"/>
      <c r="AG747" s="376"/>
      <c r="AH747" s="376"/>
      <c r="AI747" s="376"/>
    </row>
    <row r="748">
      <c r="D748" s="335"/>
      <c r="G748" s="378"/>
      <c r="M748" s="376"/>
      <c r="N748" s="376"/>
      <c r="O748" s="376"/>
      <c r="P748" s="376"/>
      <c r="Q748" s="376"/>
      <c r="R748" s="376"/>
      <c r="S748" s="376"/>
      <c r="T748" s="376"/>
      <c r="U748" s="376"/>
      <c r="V748" s="376"/>
      <c r="W748" s="376"/>
      <c r="X748" s="376"/>
      <c r="Y748" s="376"/>
      <c r="Z748" s="376"/>
      <c r="AA748" s="376"/>
      <c r="AB748" s="376"/>
      <c r="AC748" s="376"/>
      <c r="AD748" s="376"/>
      <c r="AE748" s="376"/>
      <c r="AF748" s="376"/>
      <c r="AG748" s="376"/>
      <c r="AH748" s="376"/>
      <c r="AI748" s="376"/>
    </row>
    <row r="749">
      <c r="D749" s="335"/>
      <c r="G749" s="378"/>
      <c r="M749" s="376"/>
      <c r="N749" s="376"/>
      <c r="O749" s="376"/>
      <c r="P749" s="376"/>
      <c r="Q749" s="376"/>
      <c r="R749" s="376"/>
      <c r="S749" s="376"/>
      <c r="T749" s="376"/>
      <c r="U749" s="376"/>
      <c r="V749" s="376"/>
      <c r="W749" s="376"/>
      <c r="X749" s="376"/>
      <c r="Y749" s="376"/>
      <c r="Z749" s="376"/>
      <c r="AA749" s="376"/>
      <c r="AB749" s="376"/>
      <c r="AC749" s="376"/>
      <c r="AD749" s="376"/>
      <c r="AE749" s="376"/>
      <c r="AF749" s="376"/>
      <c r="AG749" s="376"/>
      <c r="AH749" s="376"/>
      <c r="AI749" s="376"/>
    </row>
    <row r="750">
      <c r="D750" s="335"/>
      <c r="G750" s="378"/>
      <c r="M750" s="376"/>
      <c r="N750" s="376"/>
      <c r="O750" s="376"/>
      <c r="P750" s="376"/>
      <c r="Q750" s="376"/>
      <c r="R750" s="376"/>
      <c r="S750" s="376"/>
      <c r="T750" s="376"/>
      <c r="U750" s="376"/>
      <c r="V750" s="376"/>
      <c r="W750" s="376"/>
      <c r="X750" s="376"/>
      <c r="Y750" s="376"/>
      <c r="Z750" s="376"/>
      <c r="AA750" s="376"/>
      <c r="AB750" s="376"/>
      <c r="AC750" s="376"/>
      <c r="AD750" s="376"/>
      <c r="AE750" s="376"/>
      <c r="AF750" s="376"/>
      <c r="AG750" s="376"/>
      <c r="AH750" s="376"/>
      <c r="AI750" s="376"/>
    </row>
    <row r="751">
      <c r="D751" s="335"/>
      <c r="G751" s="378"/>
      <c r="M751" s="376"/>
      <c r="N751" s="376"/>
      <c r="O751" s="376"/>
      <c r="P751" s="376"/>
      <c r="Q751" s="376"/>
      <c r="R751" s="376"/>
      <c r="S751" s="376"/>
      <c r="T751" s="376"/>
      <c r="U751" s="376"/>
      <c r="V751" s="376"/>
      <c r="W751" s="376"/>
      <c r="X751" s="376"/>
      <c r="Y751" s="376"/>
      <c r="Z751" s="376"/>
      <c r="AA751" s="376"/>
      <c r="AB751" s="376"/>
      <c r="AC751" s="376"/>
      <c r="AD751" s="376"/>
      <c r="AE751" s="376"/>
      <c r="AF751" s="376"/>
      <c r="AG751" s="376"/>
      <c r="AH751" s="376"/>
      <c r="AI751" s="376"/>
    </row>
    <row r="752">
      <c r="D752" s="335"/>
      <c r="G752" s="378"/>
      <c r="M752" s="376"/>
      <c r="N752" s="376"/>
      <c r="O752" s="376"/>
      <c r="P752" s="376"/>
      <c r="Q752" s="376"/>
      <c r="R752" s="376"/>
      <c r="S752" s="376"/>
      <c r="T752" s="376"/>
      <c r="U752" s="376"/>
      <c r="V752" s="376"/>
      <c r="W752" s="376"/>
      <c r="X752" s="376"/>
      <c r="Y752" s="376"/>
      <c r="Z752" s="376"/>
      <c r="AA752" s="376"/>
      <c r="AB752" s="376"/>
      <c r="AC752" s="376"/>
      <c r="AD752" s="376"/>
      <c r="AE752" s="376"/>
      <c r="AF752" s="376"/>
      <c r="AG752" s="376"/>
      <c r="AH752" s="376"/>
      <c r="AI752" s="376"/>
    </row>
    <row r="753">
      <c r="D753" s="335"/>
      <c r="G753" s="378"/>
      <c r="M753" s="376"/>
      <c r="N753" s="376"/>
      <c r="O753" s="376"/>
      <c r="P753" s="376"/>
      <c r="Q753" s="376"/>
      <c r="R753" s="376"/>
      <c r="S753" s="376"/>
      <c r="T753" s="376"/>
      <c r="U753" s="376"/>
      <c r="V753" s="376"/>
      <c r="W753" s="376"/>
      <c r="X753" s="376"/>
      <c r="Y753" s="376"/>
      <c r="Z753" s="376"/>
      <c r="AA753" s="376"/>
      <c r="AB753" s="376"/>
      <c r="AC753" s="376"/>
      <c r="AD753" s="376"/>
      <c r="AE753" s="376"/>
      <c r="AF753" s="376"/>
      <c r="AG753" s="376"/>
      <c r="AH753" s="376"/>
      <c r="AI753" s="376"/>
    </row>
    <row r="754">
      <c r="D754" s="335"/>
      <c r="G754" s="378"/>
      <c r="M754" s="376"/>
      <c r="N754" s="376"/>
      <c r="O754" s="376"/>
      <c r="P754" s="376"/>
      <c r="Q754" s="376"/>
      <c r="R754" s="376"/>
      <c r="S754" s="376"/>
      <c r="T754" s="376"/>
      <c r="U754" s="376"/>
      <c r="V754" s="376"/>
      <c r="W754" s="376"/>
      <c r="X754" s="376"/>
      <c r="Y754" s="376"/>
      <c r="Z754" s="376"/>
      <c r="AA754" s="376"/>
      <c r="AB754" s="376"/>
      <c r="AC754" s="376"/>
      <c r="AD754" s="376"/>
      <c r="AE754" s="376"/>
      <c r="AF754" s="376"/>
      <c r="AG754" s="376"/>
      <c r="AH754" s="376"/>
      <c r="AI754" s="376"/>
    </row>
    <row r="755">
      <c r="D755" s="335"/>
      <c r="G755" s="378"/>
      <c r="M755" s="376"/>
      <c r="N755" s="376"/>
      <c r="O755" s="376"/>
      <c r="P755" s="376"/>
      <c r="Q755" s="376"/>
      <c r="R755" s="376"/>
      <c r="S755" s="376"/>
      <c r="T755" s="376"/>
      <c r="U755" s="376"/>
      <c r="V755" s="376"/>
      <c r="W755" s="376"/>
      <c r="X755" s="376"/>
      <c r="Y755" s="376"/>
      <c r="Z755" s="376"/>
      <c r="AA755" s="376"/>
      <c r="AB755" s="376"/>
      <c r="AC755" s="376"/>
      <c r="AD755" s="376"/>
      <c r="AE755" s="376"/>
      <c r="AF755" s="376"/>
      <c r="AG755" s="376"/>
      <c r="AH755" s="376"/>
      <c r="AI755" s="376"/>
    </row>
    <row r="756">
      <c r="D756" s="335"/>
      <c r="G756" s="378"/>
      <c r="M756" s="376"/>
      <c r="N756" s="376"/>
      <c r="O756" s="376"/>
      <c r="P756" s="376"/>
      <c r="Q756" s="376"/>
      <c r="R756" s="376"/>
      <c r="S756" s="376"/>
      <c r="T756" s="376"/>
      <c r="U756" s="376"/>
      <c r="V756" s="376"/>
      <c r="W756" s="376"/>
      <c r="X756" s="376"/>
      <c r="Y756" s="376"/>
      <c r="Z756" s="376"/>
      <c r="AA756" s="376"/>
      <c r="AB756" s="376"/>
      <c r="AC756" s="376"/>
      <c r="AD756" s="376"/>
      <c r="AE756" s="376"/>
      <c r="AF756" s="376"/>
      <c r="AG756" s="376"/>
      <c r="AH756" s="376"/>
      <c r="AI756" s="376"/>
    </row>
    <row r="757">
      <c r="D757" s="335"/>
      <c r="G757" s="378"/>
      <c r="M757" s="376"/>
      <c r="N757" s="376"/>
      <c r="O757" s="376"/>
      <c r="P757" s="376"/>
      <c r="Q757" s="376"/>
      <c r="R757" s="376"/>
      <c r="S757" s="376"/>
      <c r="T757" s="376"/>
      <c r="U757" s="376"/>
      <c r="V757" s="376"/>
      <c r="W757" s="376"/>
      <c r="X757" s="376"/>
      <c r="Y757" s="376"/>
      <c r="Z757" s="376"/>
      <c r="AA757" s="376"/>
      <c r="AB757" s="376"/>
      <c r="AC757" s="376"/>
      <c r="AD757" s="376"/>
      <c r="AE757" s="376"/>
      <c r="AF757" s="376"/>
      <c r="AG757" s="376"/>
      <c r="AH757" s="376"/>
      <c r="AI757" s="376"/>
    </row>
    <row r="758">
      <c r="D758" s="335"/>
      <c r="G758" s="378"/>
      <c r="M758" s="376"/>
      <c r="N758" s="376"/>
      <c r="O758" s="376"/>
      <c r="P758" s="376"/>
      <c r="Q758" s="376"/>
      <c r="R758" s="376"/>
      <c r="S758" s="376"/>
      <c r="T758" s="376"/>
      <c r="U758" s="376"/>
      <c r="V758" s="376"/>
      <c r="W758" s="376"/>
      <c r="X758" s="376"/>
      <c r="Y758" s="376"/>
      <c r="Z758" s="376"/>
      <c r="AA758" s="376"/>
      <c r="AB758" s="376"/>
      <c r="AC758" s="376"/>
      <c r="AD758" s="376"/>
      <c r="AE758" s="376"/>
      <c r="AF758" s="376"/>
      <c r="AG758" s="376"/>
      <c r="AH758" s="376"/>
      <c r="AI758" s="376"/>
    </row>
    <row r="759">
      <c r="D759" s="335"/>
      <c r="G759" s="378"/>
      <c r="M759" s="376"/>
      <c r="N759" s="376"/>
      <c r="O759" s="376"/>
      <c r="P759" s="376"/>
      <c r="Q759" s="376"/>
      <c r="R759" s="376"/>
      <c r="S759" s="376"/>
      <c r="T759" s="376"/>
      <c r="U759" s="376"/>
      <c r="V759" s="376"/>
      <c r="W759" s="376"/>
      <c r="X759" s="376"/>
      <c r="Y759" s="376"/>
      <c r="Z759" s="376"/>
      <c r="AA759" s="376"/>
      <c r="AB759" s="376"/>
      <c r="AC759" s="376"/>
      <c r="AD759" s="376"/>
      <c r="AE759" s="376"/>
      <c r="AF759" s="376"/>
      <c r="AG759" s="376"/>
      <c r="AH759" s="376"/>
      <c r="AI759" s="376"/>
    </row>
    <row r="760">
      <c r="D760" s="335"/>
      <c r="G760" s="378"/>
      <c r="M760" s="376"/>
      <c r="N760" s="376"/>
      <c r="O760" s="376"/>
      <c r="P760" s="376"/>
      <c r="Q760" s="376"/>
      <c r="R760" s="376"/>
      <c r="S760" s="376"/>
      <c r="T760" s="376"/>
      <c r="U760" s="376"/>
      <c r="V760" s="376"/>
      <c r="W760" s="376"/>
      <c r="X760" s="376"/>
      <c r="Y760" s="376"/>
      <c r="Z760" s="376"/>
      <c r="AA760" s="376"/>
      <c r="AB760" s="376"/>
      <c r="AC760" s="376"/>
      <c r="AD760" s="376"/>
      <c r="AE760" s="376"/>
      <c r="AF760" s="376"/>
      <c r="AG760" s="376"/>
      <c r="AH760" s="376"/>
      <c r="AI760" s="376"/>
    </row>
    <row r="761">
      <c r="D761" s="335"/>
      <c r="G761" s="378"/>
      <c r="M761" s="376"/>
      <c r="N761" s="376"/>
      <c r="O761" s="376"/>
      <c r="P761" s="376"/>
      <c r="Q761" s="376"/>
      <c r="R761" s="376"/>
      <c r="S761" s="376"/>
      <c r="T761" s="376"/>
      <c r="U761" s="376"/>
      <c r="V761" s="376"/>
      <c r="W761" s="376"/>
      <c r="X761" s="376"/>
      <c r="Y761" s="376"/>
      <c r="Z761" s="376"/>
      <c r="AA761" s="376"/>
      <c r="AB761" s="376"/>
      <c r="AC761" s="376"/>
      <c r="AD761" s="376"/>
      <c r="AE761" s="376"/>
      <c r="AF761" s="376"/>
      <c r="AG761" s="376"/>
      <c r="AH761" s="376"/>
      <c r="AI761" s="376"/>
    </row>
    <row r="762">
      <c r="D762" s="335"/>
      <c r="G762" s="378"/>
      <c r="M762" s="376"/>
      <c r="N762" s="376"/>
      <c r="O762" s="376"/>
      <c r="P762" s="376"/>
      <c r="Q762" s="376"/>
      <c r="R762" s="376"/>
      <c r="S762" s="376"/>
      <c r="T762" s="376"/>
      <c r="U762" s="376"/>
      <c r="V762" s="376"/>
      <c r="W762" s="376"/>
      <c r="X762" s="376"/>
      <c r="Y762" s="376"/>
      <c r="Z762" s="376"/>
      <c r="AA762" s="376"/>
      <c r="AB762" s="376"/>
      <c r="AC762" s="376"/>
      <c r="AD762" s="376"/>
      <c r="AE762" s="376"/>
      <c r="AF762" s="376"/>
      <c r="AG762" s="376"/>
      <c r="AH762" s="376"/>
      <c r="AI762" s="376"/>
    </row>
    <row r="763">
      <c r="D763" s="335"/>
      <c r="G763" s="378"/>
      <c r="M763" s="376"/>
      <c r="N763" s="376"/>
      <c r="O763" s="376"/>
      <c r="P763" s="376"/>
      <c r="Q763" s="376"/>
      <c r="R763" s="376"/>
      <c r="S763" s="376"/>
      <c r="T763" s="376"/>
      <c r="U763" s="376"/>
      <c r="V763" s="376"/>
      <c r="W763" s="376"/>
      <c r="X763" s="376"/>
      <c r="Y763" s="376"/>
      <c r="Z763" s="376"/>
      <c r="AA763" s="376"/>
      <c r="AB763" s="376"/>
      <c r="AC763" s="376"/>
      <c r="AD763" s="376"/>
      <c r="AE763" s="376"/>
      <c r="AF763" s="376"/>
      <c r="AG763" s="376"/>
      <c r="AH763" s="376"/>
      <c r="AI763" s="376"/>
    </row>
    <row r="764">
      <c r="D764" s="335"/>
      <c r="G764" s="378"/>
      <c r="M764" s="376"/>
      <c r="N764" s="376"/>
      <c r="O764" s="376"/>
      <c r="P764" s="376"/>
      <c r="Q764" s="376"/>
      <c r="R764" s="376"/>
      <c r="S764" s="376"/>
      <c r="T764" s="376"/>
      <c r="U764" s="376"/>
      <c r="V764" s="376"/>
      <c r="W764" s="376"/>
      <c r="X764" s="376"/>
      <c r="Y764" s="376"/>
      <c r="Z764" s="376"/>
      <c r="AA764" s="376"/>
      <c r="AB764" s="376"/>
      <c r="AC764" s="376"/>
      <c r="AD764" s="376"/>
      <c r="AE764" s="376"/>
      <c r="AF764" s="376"/>
      <c r="AG764" s="376"/>
      <c r="AH764" s="376"/>
      <c r="AI764" s="376"/>
    </row>
    <row r="765">
      <c r="D765" s="335"/>
      <c r="G765" s="378"/>
      <c r="M765" s="376"/>
      <c r="N765" s="376"/>
      <c r="O765" s="376"/>
      <c r="P765" s="376"/>
      <c r="Q765" s="376"/>
      <c r="R765" s="376"/>
      <c r="S765" s="376"/>
      <c r="T765" s="376"/>
      <c r="U765" s="376"/>
      <c r="V765" s="376"/>
      <c r="W765" s="376"/>
      <c r="X765" s="376"/>
      <c r="Y765" s="376"/>
      <c r="Z765" s="376"/>
      <c r="AA765" s="376"/>
      <c r="AB765" s="376"/>
      <c r="AC765" s="376"/>
      <c r="AD765" s="376"/>
      <c r="AE765" s="376"/>
      <c r="AF765" s="376"/>
      <c r="AG765" s="376"/>
      <c r="AH765" s="376"/>
      <c r="AI765" s="376"/>
    </row>
    <row r="766">
      <c r="D766" s="335"/>
      <c r="G766" s="378"/>
      <c r="M766" s="376"/>
      <c r="N766" s="376"/>
      <c r="O766" s="376"/>
      <c r="P766" s="376"/>
      <c r="Q766" s="376"/>
      <c r="R766" s="376"/>
      <c r="S766" s="376"/>
      <c r="T766" s="376"/>
      <c r="U766" s="376"/>
      <c r="V766" s="376"/>
      <c r="W766" s="376"/>
      <c r="X766" s="376"/>
      <c r="Y766" s="376"/>
      <c r="Z766" s="376"/>
      <c r="AA766" s="376"/>
      <c r="AB766" s="376"/>
      <c r="AC766" s="376"/>
      <c r="AD766" s="376"/>
      <c r="AE766" s="376"/>
      <c r="AF766" s="376"/>
      <c r="AG766" s="376"/>
      <c r="AH766" s="376"/>
      <c r="AI766" s="376"/>
    </row>
    <row r="767">
      <c r="D767" s="335"/>
      <c r="G767" s="378"/>
      <c r="M767" s="376"/>
      <c r="N767" s="376"/>
      <c r="O767" s="376"/>
      <c r="P767" s="376"/>
      <c r="Q767" s="376"/>
      <c r="R767" s="376"/>
      <c r="S767" s="376"/>
      <c r="T767" s="376"/>
      <c r="U767" s="376"/>
      <c r="V767" s="376"/>
      <c r="W767" s="376"/>
      <c r="X767" s="376"/>
      <c r="Y767" s="376"/>
      <c r="Z767" s="376"/>
      <c r="AA767" s="376"/>
      <c r="AB767" s="376"/>
      <c r="AC767" s="376"/>
      <c r="AD767" s="376"/>
      <c r="AE767" s="376"/>
      <c r="AF767" s="376"/>
      <c r="AG767" s="376"/>
      <c r="AH767" s="376"/>
      <c r="AI767" s="376"/>
    </row>
    <row r="768">
      <c r="D768" s="335"/>
      <c r="G768" s="378"/>
      <c r="M768" s="376"/>
      <c r="N768" s="376"/>
      <c r="O768" s="376"/>
      <c r="P768" s="376"/>
      <c r="Q768" s="376"/>
      <c r="R768" s="376"/>
      <c r="S768" s="376"/>
      <c r="T768" s="376"/>
      <c r="U768" s="376"/>
      <c r="V768" s="376"/>
      <c r="W768" s="376"/>
      <c r="X768" s="376"/>
      <c r="Y768" s="376"/>
      <c r="Z768" s="376"/>
      <c r="AA768" s="376"/>
      <c r="AB768" s="376"/>
      <c r="AC768" s="376"/>
      <c r="AD768" s="376"/>
      <c r="AE768" s="376"/>
      <c r="AF768" s="376"/>
      <c r="AG768" s="376"/>
      <c r="AH768" s="376"/>
      <c r="AI768" s="376"/>
    </row>
    <row r="769">
      <c r="D769" s="335"/>
      <c r="G769" s="378"/>
      <c r="M769" s="376"/>
      <c r="N769" s="376"/>
      <c r="O769" s="376"/>
      <c r="P769" s="376"/>
      <c r="Q769" s="376"/>
      <c r="R769" s="376"/>
      <c r="S769" s="376"/>
      <c r="T769" s="376"/>
      <c r="U769" s="376"/>
      <c r="V769" s="376"/>
      <c r="W769" s="376"/>
      <c r="X769" s="376"/>
      <c r="Y769" s="376"/>
      <c r="Z769" s="376"/>
      <c r="AA769" s="376"/>
      <c r="AB769" s="376"/>
      <c r="AC769" s="376"/>
      <c r="AD769" s="376"/>
      <c r="AE769" s="376"/>
      <c r="AF769" s="376"/>
      <c r="AG769" s="376"/>
      <c r="AH769" s="376"/>
      <c r="AI769" s="376"/>
    </row>
    <row r="770">
      <c r="D770" s="335"/>
      <c r="G770" s="378"/>
      <c r="M770" s="376"/>
      <c r="N770" s="376"/>
      <c r="O770" s="376"/>
      <c r="P770" s="376"/>
      <c r="Q770" s="376"/>
      <c r="R770" s="376"/>
      <c r="S770" s="376"/>
      <c r="T770" s="376"/>
      <c r="U770" s="376"/>
      <c r="V770" s="376"/>
      <c r="W770" s="376"/>
      <c r="X770" s="376"/>
      <c r="Y770" s="376"/>
      <c r="Z770" s="376"/>
      <c r="AA770" s="376"/>
      <c r="AB770" s="376"/>
      <c r="AC770" s="376"/>
      <c r="AD770" s="376"/>
      <c r="AE770" s="376"/>
      <c r="AF770" s="376"/>
      <c r="AG770" s="376"/>
      <c r="AH770" s="376"/>
      <c r="AI770" s="376"/>
    </row>
    <row r="771">
      <c r="D771" s="335"/>
      <c r="G771" s="378"/>
      <c r="M771" s="376"/>
      <c r="N771" s="376"/>
      <c r="O771" s="376"/>
      <c r="P771" s="376"/>
      <c r="Q771" s="376"/>
      <c r="R771" s="376"/>
      <c r="S771" s="376"/>
      <c r="T771" s="376"/>
      <c r="U771" s="376"/>
      <c r="V771" s="376"/>
      <c r="W771" s="376"/>
      <c r="X771" s="376"/>
      <c r="Y771" s="376"/>
      <c r="Z771" s="376"/>
      <c r="AA771" s="376"/>
      <c r="AB771" s="376"/>
      <c r="AC771" s="376"/>
      <c r="AD771" s="376"/>
      <c r="AE771" s="376"/>
      <c r="AF771" s="376"/>
      <c r="AG771" s="376"/>
      <c r="AH771" s="376"/>
      <c r="AI771" s="376"/>
    </row>
    <row r="772">
      <c r="D772" s="335"/>
      <c r="G772" s="378"/>
      <c r="M772" s="376"/>
      <c r="N772" s="376"/>
      <c r="O772" s="376"/>
      <c r="P772" s="376"/>
      <c r="Q772" s="376"/>
      <c r="R772" s="376"/>
      <c r="S772" s="376"/>
      <c r="T772" s="376"/>
      <c r="U772" s="376"/>
      <c r="V772" s="376"/>
      <c r="W772" s="376"/>
      <c r="X772" s="376"/>
      <c r="Y772" s="376"/>
      <c r="Z772" s="376"/>
      <c r="AA772" s="376"/>
      <c r="AB772" s="376"/>
      <c r="AC772" s="376"/>
      <c r="AD772" s="376"/>
      <c r="AE772" s="376"/>
      <c r="AF772" s="376"/>
      <c r="AG772" s="376"/>
      <c r="AH772" s="376"/>
      <c r="AI772" s="376"/>
    </row>
    <row r="773">
      <c r="D773" s="335"/>
      <c r="G773" s="378"/>
      <c r="M773" s="376"/>
      <c r="N773" s="376"/>
      <c r="O773" s="376"/>
      <c r="P773" s="376"/>
      <c r="Q773" s="376"/>
      <c r="R773" s="376"/>
      <c r="S773" s="376"/>
      <c r="T773" s="376"/>
      <c r="U773" s="376"/>
      <c r="V773" s="376"/>
      <c r="W773" s="376"/>
      <c r="X773" s="376"/>
      <c r="Y773" s="376"/>
      <c r="Z773" s="376"/>
      <c r="AA773" s="376"/>
      <c r="AB773" s="376"/>
      <c r="AC773" s="376"/>
      <c r="AD773" s="376"/>
      <c r="AE773" s="376"/>
      <c r="AF773" s="376"/>
      <c r="AG773" s="376"/>
      <c r="AH773" s="376"/>
      <c r="AI773" s="376"/>
    </row>
    <row r="774">
      <c r="D774" s="335"/>
      <c r="G774" s="378"/>
      <c r="M774" s="376"/>
      <c r="N774" s="376"/>
      <c r="O774" s="376"/>
      <c r="P774" s="376"/>
      <c r="Q774" s="376"/>
      <c r="R774" s="376"/>
      <c r="S774" s="376"/>
      <c r="T774" s="376"/>
      <c r="U774" s="376"/>
      <c r="V774" s="376"/>
      <c r="W774" s="376"/>
      <c r="X774" s="376"/>
      <c r="Y774" s="376"/>
      <c r="Z774" s="376"/>
      <c r="AA774" s="376"/>
      <c r="AB774" s="376"/>
      <c r="AC774" s="376"/>
      <c r="AD774" s="376"/>
      <c r="AE774" s="376"/>
      <c r="AF774" s="376"/>
      <c r="AG774" s="376"/>
      <c r="AH774" s="376"/>
      <c r="AI774" s="376"/>
    </row>
    <row r="775">
      <c r="D775" s="335"/>
      <c r="G775" s="378"/>
      <c r="M775" s="376"/>
      <c r="N775" s="376"/>
      <c r="O775" s="376"/>
      <c r="P775" s="376"/>
      <c r="Q775" s="376"/>
      <c r="R775" s="376"/>
      <c r="S775" s="376"/>
      <c r="T775" s="376"/>
      <c r="U775" s="376"/>
      <c r="V775" s="376"/>
      <c r="W775" s="376"/>
      <c r="X775" s="376"/>
      <c r="Y775" s="376"/>
      <c r="Z775" s="376"/>
      <c r="AA775" s="376"/>
      <c r="AB775" s="376"/>
      <c r="AC775" s="376"/>
      <c r="AD775" s="376"/>
      <c r="AE775" s="376"/>
      <c r="AF775" s="376"/>
      <c r="AG775" s="376"/>
      <c r="AH775" s="376"/>
      <c r="AI775" s="376"/>
    </row>
    <row r="776">
      <c r="D776" s="335"/>
      <c r="G776" s="378"/>
      <c r="M776" s="376"/>
      <c r="N776" s="376"/>
      <c r="O776" s="376"/>
      <c r="P776" s="376"/>
      <c r="Q776" s="376"/>
      <c r="R776" s="376"/>
      <c r="S776" s="376"/>
      <c r="T776" s="376"/>
      <c r="U776" s="376"/>
      <c r="V776" s="376"/>
      <c r="W776" s="376"/>
      <c r="X776" s="376"/>
      <c r="Y776" s="376"/>
      <c r="Z776" s="376"/>
      <c r="AA776" s="376"/>
      <c r="AB776" s="376"/>
      <c r="AC776" s="376"/>
      <c r="AD776" s="376"/>
      <c r="AE776" s="376"/>
      <c r="AF776" s="376"/>
      <c r="AG776" s="376"/>
      <c r="AH776" s="376"/>
      <c r="AI776" s="376"/>
    </row>
    <row r="777">
      <c r="D777" s="335"/>
      <c r="G777" s="378"/>
      <c r="M777" s="376"/>
      <c r="N777" s="376"/>
      <c r="O777" s="376"/>
      <c r="P777" s="376"/>
      <c r="Q777" s="376"/>
      <c r="R777" s="376"/>
      <c r="S777" s="376"/>
      <c r="T777" s="376"/>
      <c r="U777" s="376"/>
      <c r="V777" s="376"/>
      <c r="W777" s="376"/>
      <c r="X777" s="376"/>
      <c r="Y777" s="376"/>
      <c r="Z777" s="376"/>
      <c r="AA777" s="376"/>
      <c r="AB777" s="376"/>
      <c r="AC777" s="376"/>
      <c r="AD777" s="376"/>
      <c r="AE777" s="376"/>
      <c r="AF777" s="376"/>
      <c r="AG777" s="376"/>
      <c r="AH777" s="376"/>
      <c r="AI777" s="376"/>
    </row>
    <row r="778">
      <c r="D778" s="335"/>
      <c r="G778" s="378"/>
      <c r="M778" s="376"/>
      <c r="N778" s="376"/>
      <c r="O778" s="376"/>
      <c r="P778" s="376"/>
      <c r="Q778" s="376"/>
      <c r="R778" s="376"/>
      <c r="S778" s="376"/>
      <c r="T778" s="376"/>
      <c r="U778" s="376"/>
      <c r="V778" s="376"/>
      <c r="W778" s="376"/>
      <c r="X778" s="376"/>
      <c r="Y778" s="376"/>
      <c r="Z778" s="376"/>
      <c r="AA778" s="376"/>
      <c r="AB778" s="376"/>
      <c r="AC778" s="376"/>
      <c r="AD778" s="376"/>
      <c r="AE778" s="376"/>
      <c r="AF778" s="376"/>
      <c r="AG778" s="376"/>
      <c r="AH778" s="376"/>
      <c r="AI778" s="376"/>
    </row>
    <row r="779">
      <c r="D779" s="335"/>
      <c r="G779" s="378"/>
      <c r="M779" s="376"/>
      <c r="N779" s="376"/>
      <c r="O779" s="376"/>
      <c r="P779" s="376"/>
      <c r="Q779" s="376"/>
      <c r="R779" s="376"/>
      <c r="S779" s="376"/>
      <c r="T779" s="376"/>
      <c r="U779" s="376"/>
      <c r="V779" s="376"/>
      <c r="W779" s="376"/>
      <c r="X779" s="376"/>
      <c r="Y779" s="376"/>
      <c r="Z779" s="376"/>
      <c r="AA779" s="376"/>
      <c r="AB779" s="376"/>
      <c r="AC779" s="376"/>
      <c r="AD779" s="376"/>
      <c r="AE779" s="376"/>
      <c r="AF779" s="376"/>
      <c r="AG779" s="376"/>
      <c r="AH779" s="376"/>
      <c r="AI779" s="376"/>
    </row>
    <row r="780">
      <c r="D780" s="335"/>
      <c r="G780" s="378"/>
      <c r="M780" s="376"/>
      <c r="N780" s="376"/>
      <c r="O780" s="376"/>
      <c r="P780" s="376"/>
      <c r="Q780" s="376"/>
      <c r="R780" s="376"/>
      <c r="S780" s="376"/>
      <c r="T780" s="376"/>
      <c r="U780" s="376"/>
      <c r="V780" s="376"/>
      <c r="W780" s="376"/>
      <c r="X780" s="376"/>
      <c r="Y780" s="376"/>
      <c r="Z780" s="376"/>
      <c r="AA780" s="376"/>
      <c r="AB780" s="376"/>
      <c r="AC780" s="376"/>
      <c r="AD780" s="376"/>
      <c r="AE780" s="376"/>
      <c r="AF780" s="376"/>
      <c r="AG780" s="376"/>
      <c r="AH780" s="376"/>
      <c r="AI780" s="376"/>
    </row>
    <row r="781">
      <c r="D781" s="335"/>
      <c r="G781" s="378"/>
      <c r="M781" s="376"/>
      <c r="N781" s="376"/>
      <c r="O781" s="376"/>
      <c r="P781" s="376"/>
      <c r="Q781" s="376"/>
      <c r="R781" s="376"/>
      <c r="S781" s="376"/>
      <c r="T781" s="376"/>
      <c r="U781" s="376"/>
      <c r="V781" s="376"/>
      <c r="W781" s="376"/>
      <c r="X781" s="376"/>
      <c r="Y781" s="376"/>
      <c r="Z781" s="376"/>
      <c r="AA781" s="376"/>
      <c r="AB781" s="376"/>
      <c r="AC781" s="376"/>
      <c r="AD781" s="376"/>
      <c r="AE781" s="376"/>
      <c r="AF781" s="376"/>
      <c r="AG781" s="376"/>
      <c r="AH781" s="376"/>
      <c r="AI781" s="376"/>
    </row>
    <row r="782">
      <c r="D782" s="335"/>
      <c r="G782" s="378"/>
      <c r="M782" s="376"/>
      <c r="N782" s="376"/>
      <c r="O782" s="376"/>
      <c r="P782" s="376"/>
      <c r="Q782" s="376"/>
      <c r="R782" s="376"/>
      <c r="S782" s="376"/>
      <c r="T782" s="376"/>
      <c r="U782" s="376"/>
      <c r="V782" s="376"/>
      <c r="W782" s="376"/>
      <c r="X782" s="376"/>
      <c r="Y782" s="376"/>
      <c r="Z782" s="376"/>
      <c r="AA782" s="376"/>
      <c r="AB782" s="376"/>
      <c r="AC782" s="376"/>
      <c r="AD782" s="376"/>
      <c r="AE782" s="376"/>
      <c r="AF782" s="376"/>
      <c r="AG782" s="376"/>
      <c r="AH782" s="376"/>
      <c r="AI782" s="376"/>
    </row>
    <row r="783">
      <c r="D783" s="335"/>
      <c r="G783" s="378"/>
      <c r="M783" s="376"/>
      <c r="N783" s="376"/>
      <c r="O783" s="376"/>
      <c r="P783" s="376"/>
      <c r="Q783" s="376"/>
      <c r="R783" s="376"/>
      <c r="S783" s="376"/>
      <c r="T783" s="376"/>
      <c r="U783" s="376"/>
      <c r="V783" s="376"/>
      <c r="W783" s="376"/>
      <c r="X783" s="376"/>
      <c r="Y783" s="376"/>
      <c r="Z783" s="376"/>
      <c r="AA783" s="376"/>
      <c r="AB783" s="376"/>
      <c r="AC783" s="376"/>
      <c r="AD783" s="376"/>
      <c r="AE783" s="376"/>
      <c r="AF783" s="376"/>
      <c r="AG783" s="376"/>
      <c r="AH783" s="376"/>
      <c r="AI783" s="376"/>
    </row>
    <row r="784">
      <c r="D784" s="335"/>
      <c r="G784" s="378"/>
      <c r="M784" s="376"/>
      <c r="N784" s="376"/>
      <c r="O784" s="376"/>
      <c r="P784" s="376"/>
      <c r="Q784" s="376"/>
      <c r="R784" s="376"/>
      <c r="S784" s="376"/>
      <c r="T784" s="376"/>
      <c r="U784" s="376"/>
      <c r="V784" s="376"/>
      <c r="W784" s="376"/>
      <c r="X784" s="376"/>
      <c r="Y784" s="376"/>
      <c r="Z784" s="376"/>
      <c r="AA784" s="376"/>
      <c r="AB784" s="376"/>
      <c r="AC784" s="376"/>
      <c r="AD784" s="376"/>
      <c r="AE784" s="376"/>
      <c r="AF784" s="376"/>
      <c r="AG784" s="376"/>
      <c r="AH784" s="376"/>
      <c r="AI784" s="376"/>
    </row>
    <row r="785">
      <c r="D785" s="335"/>
      <c r="G785" s="378"/>
      <c r="M785" s="376"/>
      <c r="N785" s="376"/>
      <c r="O785" s="376"/>
      <c r="P785" s="376"/>
      <c r="Q785" s="376"/>
      <c r="R785" s="376"/>
      <c r="S785" s="376"/>
      <c r="T785" s="376"/>
      <c r="U785" s="376"/>
      <c r="V785" s="376"/>
      <c r="W785" s="376"/>
      <c r="X785" s="376"/>
      <c r="Y785" s="376"/>
      <c r="Z785" s="376"/>
      <c r="AA785" s="376"/>
      <c r="AB785" s="376"/>
      <c r="AC785" s="376"/>
      <c r="AD785" s="376"/>
      <c r="AE785" s="376"/>
      <c r="AF785" s="376"/>
      <c r="AG785" s="376"/>
      <c r="AH785" s="376"/>
      <c r="AI785" s="376"/>
    </row>
    <row r="786">
      <c r="D786" s="335"/>
      <c r="G786" s="378"/>
      <c r="M786" s="376"/>
      <c r="N786" s="376"/>
      <c r="O786" s="376"/>
      <c r="P786" s="376"/>
      <c r="Q786" s="376"/>
      <c r="R786" s="376"/>
      <c r="S786" s="376"/>
      <c r="T786" s="376"/>
      <c r="U786" s="376"/>
      <c r="V786" s="376"/>
      <c r="W786" s="376"/>
      <c r="X786" s="376"/>
      <c r="Y786" s="376"/>
      <c r="Z786" s="376"/>
      <c r="AA786" s="376"/>
      <c r="AB786" s="376"/>
      <c r="AC786" s="376"/>
      <c r="AD786" s="376"/>
      <c r="AE786" s="376"/>
      <c r="AF786" s="376"/>
      <c r="AG786" s="376"/>
      <c r="AH786" s="376"/>
      <c r="AI786" s="376"/>
    </row>
    <row r="787">
      <c r="D787" s="335"/>
      <c r="G787" s="378"/>
      <c r="M787" s="376"/>
      <c r="N787" s="376"/>
      <c r="O787" s="376"/>
      <c r="P787" s="376"/>
      <c r="Q787" s="376"/>
      <c r="R787" s="376"/>
      <c r="S787" s="376"/>
      <c r="T787" s="376"/>
      <c r="U787" s="376"/>
      <c r="V787" s="376"/>
      <c r="W787" s="376"/>
      <c r="X787" s="376"/>
      <c r="Y787" s="376"/>
      <c r="Z787" s="376"/>
      <c r="AA787" s="376"/>
      <c r="AB787" s="376"/>
      <c r="AC787" s="376"/>
      <c r="AD787" s="376"/>
      <c r="AE787" s="376"/>
      <c r="AF787" s="376"/>
      <c r="AG787" s="376"/>
      <c r="AH787" s="376"/>
      <c r="AI787" s="376"/>
    </row>
    <row r="788">
      <c r="D788" s="335"/>
      <c r="G788" s="378"/>
      <c r="M788" s="376"/>
      <c r="N788" s="376"/>
      <c r="O788" s="376"/>
      <c r="P788" s="376"/>
      <c r="Q788" s="376"/>
      <c r="R788" s="376"/>
      <c r="S788" s="376"/>
      <c r="T788" s="376"/>
      <c r="U788" s="376"/>
      <c r="V788" s="376"/>
      <c r="W788" s="376"/>
      <c r="X788" s="376"/>
      <c r="Y788" s="376"/>
      <c r="Z788" s="376"/>
      <c r="AA788" s="376"/>
      <c r="AB788" s="376"/>
      <c r="AC788" s="376"/>
      <c r="AD788" s="376"/>
      <c r="AE788" s="376"/>
      <c r="AF788" s="376"/>
      <c r="AG788" s="376"/>
      <c r="AH788" s="376"/>
      <c r="AI788" s="376"/>
    </row>
    <row r="789">
      <c r="D789" s="335"/>
      <c r="G789" s="378"/>
      <c r="M789" s="376"/>
      <c r="N789" s="376"/>
      <c r="O789" s="376"/>
      <c r="P789" s="376"/>
      <c r="Q789" s="376"/>
      <c r="R789" s="376"/>
      <c r="S789" s="376"/>
      <c r="T789" s="376"/>
      <c r="U789" s="376"/>
      <c r="V789" s="376"/>
      <c r="W789" s="376"/>
      <c r="X789" s="376"/>
      <c r="Y789" s="376"/>
      <c r="Z789" s="376"/>
      <c r="AA789" s="376"/>
      <c r="AB789" s="376"/>
      <c r="AC789" s="376"/>
      <c r="AD789" s="376"/>
      <c r="AE789" s="376"/>
      <c r="AF789" s="376"/>
      <c r="AG789" s="376"/>
      <c r="AH789" s="376"/>
      <c r="AI789" s="376"/>
    </row>
    <row r="790">
      <c r="D790" s="335"/>
      <c r="G790" s="378"/>
      <c r="M790" s="376"/>
      <c r="N790" s="376"/>
      <c r="O790" s="376"/>
      <c r="P790" s="376"/>
      <c r="Q790" s="376"/>
      <c r="R790" s="376"/>
      <c r="S790" s="376"/>
      <c r="T790" s="376"/>
      <c r="U790" s="376"/>
      <c r="V790" s="376"/>
      <c r="W790" s="376"/>
      <c r="X790" s="376"/>
      <c r="Y790" s="376"/>
      <c r="Z790" s="376"/>
      <c r="AA790" s="376"/>
      <c r="AB790" s="376"/>
      <c r="AC790" s="376"/>
      <c r="AD790" s="376"/>
      <c r="AE790" s="376"/>
      <c r="AF790" s="376"/>
      <c r="AG790" s="376"/>
      <c r="AH790" s="376"/>
      <c r="AI790" s="376"/>
    </row>
    <row r="791">
      <c r="D791" s="335"/>
      <c r="G791" s="378"/>
      <c r="M791" s="376"/>
      <c r="N791" s="376"/>
      <c r="O791" s="376"/>
      <c r="P791" s="376"/>
      <c r="Q791" s="376"/>
      <c r="R791" s="376"/>
      <c r="S791" s="376"/>
      <c r="T791" s="376"/>
      <c r="U791" s="376"/>
      <c r="V791" s="376"/>
      <c r="W791" s="376"/>
      <c r="X791" s="376"/>
      <c r="Y791" s="376"/>
      <c r="Z791" s="376"/>
      <c r="AA791" s="376"/>
      <c r="AB791" s="376"/>
      <c r="AC791" s="376"/>
      <c r="AD791" s="376"/>
      <c r="AE791" s="376"/>
      <c r="AF791" s="376"/>
      <c r="AG791" s="376"/>
      <c r="AH791" s="376"/>
      <c r="AI791" s="376"/>
    </row>
    <row r="792">
      <c r="D792" s="335"/>
      <c r="G792" s="378"/>
      <c r="M792" s="376"/>
      <c r="N792" s="376"/>
      <c r="O792" s="376"/>
      <c r="P792" s="376"/>
      <c r="Q792" s="376"/>
      <c r="R792" s="376"/>
      <c r="S792" s="376"/>
      <c r="T792" s="376"/>
      <c r="U792" s="376"/>
      <c r="V792" s="376"/>
      <c r="W792" s="376"/>
      <c r="X792" s="376"/>
      <c r="Y792" s="376"/>
      <c r="Z792" s="376"/>
      <c r="AA792" s="376"/>
      <c r="AB792" s="376"/>
      <c r="AC792" s="376"/>
      <c r="AD792" s="376"/>
      <c r="AE792" s="376"/>
      <c r="AF792" s="376"/>
      <c r="AG792" s="376"/>
      <c r="AH792" s="376"/>
      <c r="AI792" s="376"/>
    </row>
    <row r="793">
      <c r="D793" s="335"/>
      <c r="G793" s="378"/>
      <c r="M793" s="376"/>
      <c r="N793" s="376"/>
      <c r="O793" s="376"/>
      <c r="P793" s="376"/>
      <c r="Q793" s="376"/>
      <c r="R793" s="376"/>
      <c r="S793" s="376"/>
      <c r="T793" s="376"/>
      <c r="U793" s="376"/>
      <c r="V793" s="376"/>
      <c r="W793" s="376"/>
      <c r="X793" s="376"/>
      <c r="Y793" s="376"/>
      <c r="Z793" s="376"/>
      <c r="AA793" s="376"/>
      <c r="AB793" s="376"/>
      <c r="AC793" s="376"/>
      <c r="AD793" s="376"/>
      <c r="AE793" s="376"/>
      <c r="AF793" s="376"/>
      <c r="AG793" s="376"/>
      <c r="AH793" s="376"/>
      <c r="AI793" s="376"/>
    </row>
    <row r="794">
      <c r="D794" s="335"/>
      <c r="G794" s="378"/>
      <c r="M794" s="376"/>
      <c r="N794" s="376"/>
      <c r="O794" s="376"/>
      <c r="P794" s="376"/>
      <c r="Q794" s="376"/>
      <c r="R794" s="376"/>
      <c r="S794" s="376"/>
      <c r="T794" s="376"/>
      <c r="U794" s="376"/>
      <c r="V794" s="376"/>
      <c r="W794" s="376"/>
      <c r="X794" s="376"/>
      <c r="Y794" s="376"/>
      <c r="Z794" s="376"/>
      <c r="AA794" s="376"/>
      <c r="AB794" s="376"/>
      <c r="AC794" s="376"/>
      <c r="AD794" s="376"/>
      <c r="AE794" s="376"/>
      <c r="AF794" s="376"/>
      <c r="AG794" s="376"/>
      <c r="AH794" s="376"/>
      <c r="AI794" s="376"/>
    </row>
    <row r="795">
      <c r="D795" s="335"/>
      <c r="G795" s="378"/>
      <c r="M795" s="376"/>
      <c r="N795" s="376"/>
      <c r="O795" s="376"/>
      <c r="P795" s="376"/>
      <c r="Q795" s="376"/>
      <c r="R795" s="376"/>
      <c r="S795" s="376"/>
      <c r="T795" s="376"/>
      <c r="U795" s="376"/>
      <c r="V795" s="376"/>
      <c r="W795" s="376"/>
      <c r="X795" s="376"/>
      <c r="Y795" s="376"/>
      <c r="Z795" s="376"/>
      <c r="AA795" s="376"/>
      <c r="AB795" s="376"/>
      <c r="AC795" s="376"/>
      <c r="AD795" s="376"/>
      <c r="AE795" s="376"/>
      <c r="AF795" s="376"/>
      <c r="AG795" s="376"/>
      <c r="AH795" s="376"/>
      <c r="AI795" s="376"/>
    </row>
    <row r="796">
      <c r="D796" s="335"/>
      <c r="G796" s="378"/>
      <c r="M796" s="376"/>
      <c r="N796" s="376"/>
      <c r="O796" s="376"/>
      <c r="P796" s="376"/>
      <c r="Q796" s="376"/>
      <c r="R796" s="376"/>
      <c r="S796" s="376"/>
      <c r="T796" s="376"/>
      <c r="U796" s="376"/>
      <c r="V796" s="376"/>
      <c r="W796" s="376"/>
      <c r="X796" s="376"/>
      <c r="Y796" s="376"/>
      <c r="Z796" s="376"/>
      <c r="AA796" s="376"/>
      <c r="AB796" s="376"/>
      <c r="AC796" s="376"/>
      <c r="AD796" s="376"/>
      <c r="AE796" s="376"/>
      <c r="AF796" s="376"/>
      <c r="AG796" s="376"/>
      <c r="AH796" s="376"/>
      <c r="AI796" s="376"/>
    </row>
    <row r="797">
      <c r="D797" s="335"/>
      <c r="G797" s="378"/>
      <c r="M797" s="376"/>
      <c r="N797" s="376"/>
      <c r="O797" s="376"/>
      <c r="P797" s="376"/>
      <c r="Q797" s="376"/>
      <c r="R797" s="376"/>
      <c r="S797" s="376"/>
      <c r="T797" s="376"/>
      <c r="U797" s="376"/>
      <c r="V797" s="376"/>
      <c r="W797" s="376"/>
      <c r="X797" s="376"/>
      <c r="Y797" s="376"/>
      <c r="Z797" s="376"/>
      <c r="AA797" s="376"/>
      <c r="AB797" s="376"/>
      <c r="AC797" s="376"/>
      <c r="AD797" s="376"/>
      <c r="AE797" s="376"/>
      <c r="AF797" s="376"/>
      <c r="AG797" s="376"/>
      <c r="AH797" s="376"/>
      <c r="AI797" s="376"/>
    </row>
    <row r="798">
      <c r="D798" s="335"/>
      <c r="G798" s="378"/>
      <c r="M798" s="376"/>
      <c r="N798" s="376"/>
      <c r="O798" s="376"/>
      <c r="P798" s="376"/>
      <c r="Q798" s="376"/>
      <c r="R798" s="376"/>
      <c r="S798" s="376"/>
      <c r="T798" s="376"/>
      <c r="U798" s="376"/>
      <c r="V798" s="376"/>
      <c r="W798" s="376"/>
      <c r="X798" s="376"/>
      <c r="Y798" s="376"/>
      <c r="Z798" s="376"/>
      <c r="AA798" s="376"/>
      <c r="AB798" s="376"/>
      <c r="AC798" s="376"/>
      <c r="AD798" s="376"/>
      <c r="AE798" s="376"/>
      <c r="AF798" s="376"/>
      <c r="AG798" s="376"/>
      <c r="AH798" s="376"/>
      <c r="AI798" s="376"/>
    </row>
    <row r="799">
      <c r="D799" s="335"/>
      <c r="G799" s="378"/>
      <c r="M799" s="376"/>
      <c r="N799" s="376"/>
      <c r="O799" s="376"/>
      <c r="P799" s="376"/>
      <c r="Q799" s="376"/>
      <c r="R799" s="376"/>
      <c r="S799" s="376"/>
      <c r="T799" s="376"/>
      <c r="U799" s="376"/>
      <c r="V799" s="376"/>
      <c r="W799" s="376"/>
      <c r="X799" s="376"/>
      <c r="Y799" s="376"/>
      <c r="Z799" s="376"/>
      <c r="AA799" s="376"/>
      <c r="AB799" s="376"/>
      <c r="AC799" s="376"/>
      <c r="AD799" s="376"/>
      <c r="AE799" s="376"/>
      <c r="AF799" s="376"/>
      <c r="AG799" s="376"/>
      <c r="AH799" s="376"/>
      <c r="AI799" s="376"/>
    </row>
    <row r="800">
      <c r="D800" s="335"/>
      <c r="G800" s="378"/>
      <c r="M800" s="376"/>
      <c r="N800" s="376"/>
      <c r="O800" s="376"/>
      <c r="P800" s="376"/>
      <c r="Q800" s="376"/>
      <c r="R800" s="376"/>
      <c r="S800" s="376"/>
      <c r="T800" s="376"/>
      <c r="U800" s="376"/>
      <c r="V800" s="376"/>
      <c r="W800" s="376"/>
      <c r="X800" s="376"/>
      <c r="Y800" s="376"/>
      <c r="Z800" s="376"/>
      <c r="AA800" s="376"/>
      <c r="AB800" s="376"/>
      <c r="AC800" s="376"/>
      <c r="AD800" s="376"/>
      <c r="AE800" s="376"/>
      <c r="AF800" s="376"/>
      <c r="AG800" s="376"/>
      <c r="AH800" s="376"/>
      <c r="AI800" s="376"/>
    </row>
    <row r="801">
      <c r="D801" s="335"/>
      <c r="G801" s="378"/>
      <c r="M801" s="376"/>
      <c r="N801" s="376"/>
      <c r="O801" s="376"/>
      <c r="P801" s="376"/>
      <c r="Q801" s="376"/>
      <c r="R801" s="376"/>
      <c r="S801" s="376"/>
      <c r="T801" s="376"/>
      <c r="U801" s="376"/>
      <c r="V801" s="376"/>
      <c r="W801" s="376"/>
      <c r="X801" s="376"/>
      <c r="Y801" s="376"/>
      <c r="Z801" s="376"/>
      <c r="AA801" s="376"/>
      <c r="AB801" s="376"/>
      <c r="AC801" s="376"/>
      <c r="AD801" s="376"/>
      <c r="AE801" s="376"/>
      <c r="AF801" s="376"/>
      <c r="AG801" s="376"/>
      <c r="AH801" s="376"/>
      <c r="AI801" s="376"/>
    </row>
    <row r="802">
      <c r="D802" s="335"/>
      <c r="G802" s="378"/>
      <c r="M802" s="376"/>
      <c r="N802" s="376"/>
      <c r="O802" s="376"/>
      <c r="P802" s="376"/>
      <c r="Q802" s="376"/>
      <c r="R802" s="376"/>
      <c r="S802" s="376"/>
      <c r="T802" s="376"/>
      <c r="U802" s="376"/>
      <c r="V802" s="376"/>
      <c r="W802" s="376"/>
      <c r="X802" s="376"/>
      <c r="Y802" s="376"/>
      <c r="Z802" s="376"/>
      <c r="AA802" s="376"/>
      <c r="AB802" s="376"/>
      <c r="AC802" s="376"/>
      <c r="AD802" s="376"/>
      <c r="AE802" s="376"/>
      <c r="AF802" s="376"/>
      <c r="AG802" s="376"/>
      <c r="AH802" s="376"/>
      <c r="AI802" s="376"/>
    </row>
    <row r="803">
      <c r="D803" s="335"/>
      <c r="G803" s="378"/>
      <c r="M803" s="376"/>
      <c r="N803" s="376"/>
      <c r="O803" s="376"/>
      <c r="P803" s="376"/>
      <c r="Q803" s="376"/>
      <c r="R803" s="376"/>
      <c r="S803" s="376"/>
      <c r="T803" s="376"/>
      <c r="U803" s="376"/>
      <c r="V803" s="376"/>
      <c r="W803" s="376"/>
      <c r="X803" s="376"/>
      <c r="Y803" s="376"/>
      <c r="Z803" s="376"/>
      <c r="AA803" s="376"/>
      <c r="AB803" s="376"/>
      <c r="AC803" s="376"/>
      <c r="AD803" s="376"/>
      <c r="AE803" s="376"/>
      <c r="AF803" s="376"/>
      <c r="AG803" s="376"/>
      <c r="AH803" s="376"/>
      <c r="AI803" s="376"/>
    </row>
    <row r="804">
      <c r="D804" s="335"/>
      <c r="G804" s="378"/>
      <c r="M804" s="376"/>
      <c r="N804" s="376"/>
      <c r="O804" s="376"/>
      <c r="P804" s="376"/>
      <c r="Q804" s="376"/>
      <c r="R804" s="376"/>
      <c r="S804" s="376"/>
      <c r="T804" s="376"/>
      <c r="U804" s="376"/>
      <c r="V804" s="376"/>
      <c r="W804" s="376"/>
      <c r="X804" s="376"/>
      <c r="Y804" s="376"/>
      <c r="Z804" s="376"/>
      <c r="AA804" s="376"/>
      <c r="AB804" s="376"/>
      <c r="AC804" s="376"/>
      <c r="AD804" s="376"/>
      <c r="AE804" s="376"/>
      <c r="AF804" s="376"/>
      <c r="AG804" s="376"/>
      <c r="AH804" s="376"/>
      <c r="AI804" s="376"/>
    </row>
    <row r="805">
      <c r="D805" s="335"/>
      <c r="G805" s="378"/>
      <c r="M805" s="376"/>
      <c r="N805" s="376"/>
      <c r="O805" s="376"/>
      <c r="P805" s="376"/>
      <c r="Q805" s="376"/>
      <c r="R805" s="376"/>
      <c r="S805" s="376"/>
      <c r="T805" s="376"/>
      <c r="U805" s="376"/>
      <c r="V805" s="376"/>
      <c r="W805" s="376"/>
      <c r="X805" s="376"/>
      <c r="Y805" s="376"/>
      <c r="Z805" s="376"/>
      <c r="AA805" s="376"/>
      <c r="AB805" s="376"/>
      <c r="AC805" s="376"/>
      <c r="AD805" s="376"/>
      <c r="AE805" s="376"/>
      <c r="AF805" s="376"/>
      <c r="AG805" s="376"/>
      <c r="AH805" s="376"/>
      <c r="AI805" s="376"/>
    </row>
    <row r="806">
      <c r="D806" s="335"/>
      <c r="G806" s="378"/>
      <c r="M806" s="376"/>
      <c r="N806" s="376"/>
      <c r="O806" s="376"/>
      <c r="P806" s="376"/>
      <c r="Q806" s="376"/>
      <c r="R806" s="376"/>
      <c r="S806" s="376"/>
      <c r="T806" s="376"/>
      <c r="U806" s="376"/>
      <c r="V806" s="376"/>
      <c r="W806" s="376"/>
      <c r="X806" s="376"/>
      <c r="Y806" s="376"/>
      <c r="Z806" s="376"/>
      <c r="AA806" s="376"/>
      <c r="AB806" s="376"/>
      <c r="AC806" s="376"/>
      <c r="AD806" s="376"/>
      <c r="AE806" s="376"/>
      <c r="AF806" s="376"/>
      <c r="AG806" s="376"/>
      <c r="AH806" s="376"/>
      <c r="AI806" s="376"/>
    </row>
    <row r="807">
      <c r="D807" s="335"/>
      <c r="G807" s="378"/>
      <c r="M807" s="376"/>
      <c r="N807" s="376"/>
      <c r="O807" s="376"/>
      <c r="P807" s="376"/>
      <c r="Q807" s="376"/>
      <c r="R807" s="376"/>
      <c r="S807" s="376"/>
      <c r="T807" s="376"/>
      <c r="U807" s="376"/>
      <c r="V807" s="376"/>
      <c r="W807" s="376"/>
      <c r="X807" s="376"/>
      <c r="Y807" s="376"/>
      <c r="Z807" s="376"/>
      <c r="AA807" s="376"/>
      <c r="AB807" s="376"/>
      <c r="AC807" s="376"/>
      <c r="AD807" s="376"/>
      <c r="AE807" s="376"/>
      <c r="AF807" s="376"/>
      <c r="AG807" s="376"/>
      <c r="AH807" s="376"/>
      <c r="AI807" s="376"/>
    </row>
    <row r="808">
      <c r="D808" s="335"/>
      <c r="G808" s="378"/>
      <c r="M808" s="376"/>
      <c r="N808" s="376"/>
      <c r="O808" s="376"/>
      <c r="P808" s="376"/>
      <c r="Q808" s="376"/>
      <c r="R808" s="376"/>
      <c r="S808" s="376"/>
      <c r="T808" s="376"/>
      <c r="U808" s="376"/>
      <c r="V808" s="376"/>
      <c r="W808" s="376"/>
      <c r="X808" s="376"/>
      <c r="Y808" s="376"/>
      <c r="Z808" s="376"/>
      <c r="AA808" s="376"/>
      <c r="AB808" s="376"/>
      <c r="AC808" s="376"/>
      <c r="AD808" s="376"/>
      <c r="AE808" s="376"/>
      <c r="AF808" s="376"/>
      <c r="AG808" s="376"/>
      <c r="AH808" s="376"/>
      <c r="AI808" s="376"/>
    </row>
    <row r="809">
      <c r="D809" s="335"/>
      <c r="G809" s="378"/>
      <c r="M809" s="376"/>
      <c r="N809" s="376"/>
      <c r="O809" s="376"/>
      <c r="P809" s="376"/>
      <c r="Q809" s="376"/>
      <c r="R809" s="376"/>
      <c r="S809" s="376"/>
      <c r="T809" s="376"/>
      <c r="U809" s="376"/>
      <c r="V809" s="376"/>
      <c r="W809" s="376"/>
      <c r="X809" s="376"/>
      <c r="Y809" s="376"/>
      <c r="Z809" s="376"/>
      <c r="AA809" s="376"/>
      <c r="AB809" s="376"/>
      <c r="AC809" s="376"/>
      <c r="AD809" s="376"/>
      <c r="AE809" s="376"/>
      <c r="AF809" s="376"/>
      <c r="AG809" s="376"/>
      <c r="AH809" s="376"/>
      <c r="AI809" s="376"/>
    </row>
    <row r="810">
      <c r="D810" s="335"/>
      <c r="G810" s="378"/>
      <c r="M810" s="376"/>
      <c r="N810" s="376"/>
      <c r="O810" s="376"/>
      <c r="P810" s="376"/>
      <c r="Q810" s="376"/>
      <c r="R810" s="376"/>
      <c r="S810" s="376"/>
      <c r="T810" s="376"/>
      <c r="U810" s="376"/>
      <c r="V810" s="376"/>
      <c r="W810" s="376"/>
      <c r="X810" s="376"/>
      <c r="Y810" s="376"/>
      <c r="Z810" s="376"/>
      <c r="AA810" s="376"/>
      <c r="AB810" s="376"/>
      <c r="AC810" s="376"/>
      <c r="AD810" s="376"/>
      <c r="AE810" s="376"/>
      <c r="AF810" s="376"/>
      <c r="AG810" s="376"/>
      <c r="AH810" s="376"/>
      <c r="AI810" s="376"/>
    </row>
    <row r="811">
      <c r="D811" s="335"/>
      <c r="G811" s="378"/>
      <c r="M811" s="376"/>
      <c r="N811" s="376"/>
      <c r="O811" s="376"/>
      <c r="P811" s="376"/>
      <c r="Q811" s="376"/>
      <c r="R811" s="376"/>
      <c r="S811" s="376"/>
      <c r="T811" s="376"/>
      <c r="U811" s="376"/>
      <c r="V811" s="376"/>
      <c r="W811" s="376"/>
      <c r="X811" s="376"/>
      <c r="Y811" s="376"/>
      <c r="Z811" s="376"/>
      <c r="AA811" s="376"/>
      <c r="AB811" s="376"/>
      <c r="AC811" s="376"/>
      <c r="AD811" s="376"/>
      <c r="AE811" s="376"/>
      <c r="AF811" s="376"/>
      <c r="AG811" s="376"/>
      <c r="AH811" s="376"/>
      <c r="AI811" s="376"/>
    </row>
    <row r="812">
      <c r="D812" s="335"/>
      <c r="G812" s="378"/>
      <c r="M812" s="376"/>
      <c r="N812" s="376"/>
      <c r="O812" s="376"/>
      <c r="P812" s="376"/>
      <c r="Q812" s="376"/>
      <c r="R812" s="376"/>
      <c r="S812" s="376"/>
      <c r="T812" s="376"/>
      <c r="U812" s="376"/>
      <c r="V812" s="376"/>
      <c r="W812" s="376"/>
      <c r="X812" s="376"/>
      <c r="Y812" s="376"/>
      <c r="Z812" s="376"/>
      <c r="AA812" s="376"/>
      <c r="AB812" s="376"/>
      <c r="AC812" s="376"/>
      <c r="AD812" s="376"/>
      <c r="AE812" s="376"/>
      <c r="AF812" s="376"/>
      <c r="AG812" s="376"/>
      <c r="AH812" s="376"/>
      <c r="AI812" s="376"/>
    </row>
    <row r="813">
      <c r="D813" s="335"/>
      <c r="G813" s="378"/>
      <c r="M813" s="376"/>
      <c r="N813" s="376"/>
      <c r="O813" s="376"/>
      <c r="P813" s="376"/>
      <c r="Q813" s="376"/>
      <c r="R813" s="376"/>
      <c r="S813" s="376"/>
      <c r="T813" s="376"/>
      <c r="U813" s="376"/>
      <c r="V813" s="376"/>
      <c r="W813" s="376"/>
      <c r="X813" s="376"/>
      <c r="Y813" s="376"/>
      <c r="Z813" s="376"/>
      <c r="AA813" s="376"/>
      <c r="AB813" s="376"/>
      <c r="AC813" s="376"/>
      <c r="AD813" s="376"/>
      <c r="AE813" s="376"/>
      <c r="AF813" s="376"/>
      <c r="AG813" s="376"/>
      <c r="AH813" s="376"/>
      <c r="AI813" s="376"/>
    </row>
    <row r="814">
      <c r="D814" s="335"/>
      <c r="G814" s="378"/>
      <c r="M814" s="376"/>
      <c r="N814" s="376"/>
      <c r="O814" s="376"/>
      <c r="P814" s="376"/>
      <c r="Q814" s="376"/>
      <c r="R814" s="376"/>
      <c r="S814" s="376"/>
      <c r="T814" s="376"/>
      <c r="U814" s="376"/>
      <c r="V814" s="376"/>
      <c r="W814" s="376"/>
      <c r="X814" s="376"/>
      <c r="Y814" s="376"/>
      <c r="Z814" s="376"/>
      <c r="AA814" s="376"/>
      <c r="AB814" s="376"/>
      <c r="AC814" s="376"/>
      <c r="AD814" s="376"/>
      <c r="AE814" s="376"/>
      <c r="AF814" s="376"/>
      <c r="AG814" s="376"/>
      <c r="AH814" s="376"/>
      <c r="AI814" s="376"/>
    </row>
    <row r="815">
      <c r="D815" s="335"/>
      <c r="G815" s="378"/>
      <c r="M815" s="376"/>
      <c r="N815" s="376"/>
      <c r="O815" s="376"/>
      <c r="P815" s="376"/>
      <c r="Q815" s="376"/>
      <c r="R815" s="376"/>
      <c r="S815" s="376"/>
      <c r="T815" s="376"/>
      <c r="U815" s="376"/>
      <c r="V815" s="376"/>
      <c r="W815" s="376"/>
      <c r="X815" s="376"/>
      <c r="Y815" s="376"/>
      <c r="Z815" s="376"/>
      <c r="AA815" s="376"/>
      <c r="AB815" s="376"/>
      <c r="AC815" s="376"/>
      <c r="AD815" s="376"/>
      <c r="AE815" s="376"/>
      <c r="AF815" s="376"/>
      <c r="AG815" s="376"/>
      <c r="AH815" s="376"/>
      <c r="AI815" s="376"/>
    </row>
    <row r="816">
      <c r="D816" s="335"/>
      <c r="G816" s="378"/>
      <c r="M816" s="376"/>
      <c r="N816" s="376"/>
      <c r="O816" s="376"/>
      <c r="P816" s="376"/>
      <c r="Q816" s="376"/>
      <c r="R816" s="376"/>
      <c r="S816" s="376"/>
      <c r="T816" s="376"/>
      <c r="U816" s="376"/>
      <c r="V816" s="376"/>
      <c r="W816" s="376"/>
      <c r="X816" s="376"/>
      <c r="Y816" s="376"/>
      <c r="Z816" s="376"/>
      <c r="AA816" s="376"/>
      <c r="AB816" s="376"/>
      <c r="AC816" s="376"/>
      <c r="AD816" s="376"/>
      <c r="AE816" s="376"/>
      <c r="AF816" s="376"/>
      <c r="AG816" s="376"/>
      <c r="AH816" s="376"/>
      <c r="AI816" s="376"/>
    </row>
    <row r="817">
      <c r="D817" s="335"/>
      <c r="G817" s="378"/>
      <c r="M817" s="376"/>
      <c r="N817" s="376"/>
      <c r="O817" s="376"/>
      <c r="P817" s="376"/>
      <c r="Q817" s="376"/>
      <c r="R817" s="376"/>
      <c r="S817" s="376"/>
      <c r="T817" s="376"/>
      <c r="U817" s="376"/>
      <c r="V817" s="376"/>
      <c r="W817" s="376"/>
      <c r="X817" s="376"/>
      <c r="Y817" s="376"/>
      <c r="Z817" s="376"/>
      <c r="AA817" s="376"/>
      <c r="AB817" s="376"/>
      <c r="AC817" s="376"/>
      <c r="AD817" s="376"/>
      <c r="AE817" s="376"/>
      <c r="AF817" s="376"/>
      <c r="AG817" s="376"/>
      <c r="AH817" s="376"/>
      <c r="AI817" s="376"/>
    </row>
    <row r="818">
      <c r="D818" s="335"/>
      <c r="G818" s="378"/>
      <c r="M818" s="376"/>
      <c r="N818" s="376"/>
      <c r="O818" s="376"/>
      <c r="P818" s="376"/>
      <c r="Q818" s="376"/>
      <c r="R818" s="376"/>
      <c r="S818" s="376"/>
      <c r="T818" s="376"/>
      <c r="U818" s="376"/>
      <c r="V818" s="376"/>
      <c r="W818" s="376"/>
      <c r="X818" s="376"/>
      <c r="Y818" s="376"/>
      <c r="Z818" s="376"/>
      <c r="AA818" s="376"/>
      <c r="AB818" s="376"/>
      <c r="AC818" s="376"/>
      <c r="AD818" s="376"/>
      <c r="AE818" s="376"/>
      <c r="AF818" s="376"/>
      <c r="AG818" s="376"/>
      <c r="AH818" s="376"/>
      <c r="AI818" s="376"/>
    </row>
    <row r="819">
      <c r="D819" s="335"/>
      <c r="G819" s="378"/>
      <c r="M819" s="376"/>
      <c r="N819" s="376"/>
      <c r="O819" s="376"/>
      <c r="P819" s="376"/>
      <c r="Q819" s="376"/>
      <c r="R819" s="376"/>
      <c r="S819" s="376"/>
      <c r="T819" s="376"/>
      <c r="U819" s="376"/>
      <c r="V819" s="376"/>
      <c r="W819" s="376"/>
      <c r="X819" s="376"/>
      <c r="Y819" s="376"/>
      <c r="Z819" s="376"/>
      <c r="AA819" s="376"/>
      <c r="AB819" s="376"/>
      <c r="AC819" s="376"/>
      <c r="AD819" s="376"/>
      <c r="AE819" s="376"/>
      <c r="AF819" s="376"/>
      <c r="AG819" s="376"/>
      <c r="AH819" s="376"/>
      <c r="AI819" s="376"/>
    </row>
    <row r="820">
      <c r="D820" s="335"/>
      <c r="G820" s="378"/>
      <c r="M820" s="376"/>
      <c r="N820" s="376"/>
      <c r="O820" s="376"/>
      <c r="P820" s="376"/>
      <c r="Q820" s="376"/>
      <c r="R820" s="376"/>
      <c r="S820" s="376"/>
      <c r="T820" s="376"/>
      <c r="U820" s="376"/>
      <c r="V820" s="376"/>
      <c r="W820" s="376"/>
      <c r="X820" s="376"/>
      <c r="Y820" s="376"/>
      <c r="Z820" s="376"/>
      <c r="AA820" s="376"/>
      <c r="AB820" s="376"/>
      <c r="AC820" s="376"/>
      <c r="AD820" s="376"/>
      <c r="AE820" s="376"/>
      <c r="AF820" s="376"/>
      <c r="AG820" s="376"/>
      <c r="AH820" s="376"/>
      <c r="AI820" s="376"/>
    </row>
    <row r="821">
      <c r="D821" s="335"/>
      <c r="G821" s="378"/>
      <c r="M821" s="376"/>
      <c r="N821" s="376"/>
      <c r="O821" s="376"/>
      <c r="P821" s="376"/>
      <c r="Q821" s="376"/>
      <c r="R821" s="376"/>
      <c r="S821" s="376"/>
      <c r="T821" s="376"/>
      <c r="U821" s="376"/>
      <c r="V821" s="376"/>
      <c r="W821" s="376"/>
      <c r="X821" s="376"/>
      <c r="Y821" s="376"/>
      <c r="Z821" s="376"/>
      <c r="AA821" s="376"/>
      <c r="AB821" s="376"/>
      <c r="AC821" s="376"/>
      <c r="AD821" s="376"/>
      <c r="AE821" s="376"/>
      <c r="AF821" s="376"/>
      <c r="AG821" s="376"/>
      <c r="AH821" s="376"/>
      <c r="AI821" s="376"/>
    </row>
    <row r="822">
      <c r="D822" s="335"/>
      <c r="G822" s="378"/>
      <c r="M822" s="376"/>
      <c r="N822" s="376"/>
      <c r="O822" s="376"/>
      <c r="P822" s="376"/>
      <c r="Q822" s="376"/>
      <c r="R822" s="376"/>
      <c r="S822" s="376"/>
      <c r="T822" s="376"/>
      <c r="U822" s="376"/>
      <c r="V822" s="376"/>
      <c r="W822" s="376"/>
      <c r="X822" s="376"/>
      <c r="Y822" s="376"/>
      <c r="Z822" s="376"/>
      <c r="AA822" s="376"/>
      <c r="AB822" s="376"/>
      <c r="AC822" s="376"/>
      <c r="AD822" s="376"/>
      <c r="AE822" s="376"/>
      <c r="AF822" s="376"/>
      <c r="AG822" s="376"/>
      <c r="AH822" s="376"/>
      <c r="AI822" s="376"/>
    </row>
    <row r="823">
      <c r="D823" s="335"/>
      <c r="G823" s="378"/>
      <c r="M823" s="376"/>
      <c r="N823" s="376"/>
      <c r="O823" s="376"/>
      <c r="P823" s="376"/>
      <c r="Q823" s="376"/>
      <c r="R823" s="376"/>
      <c r="S823" s="376"/>
      <c r="T823" s="376"/>
      <c r="U823" s="376"/>
      <c r="V823" s="376"/>
      <c r="W823" s="376"/>
      <c r="X823" s="376"/>
      <c r="Y823" s="376"/>
      <c r="Z823" s="376"/>
      <c r="AA823" s="376"/>
      <c r="AB823" s="376"/>
      <c r="AC823" s="376"/>
      <c r="AD823" s="376"/>
      <c r="AE823" s="376"/>
      <c r="AF823" s="376"/>
      <c r="AG823" s="376"/>
      <c r="AH823" s="376"/>
      <c r="AI823" s="376"/>
    </row>
    <row r="824">
      <c r="D824" s="335"/>
      <c r="G824" s="378"/>
      <c r="M824" s="376"/>
      <c r="N824" s="376"/>
      <c r="O824" s="376"/>
      <c r="P824" s="376"/>
      <c r="Q824" s="376"/>
      <c r="R824" s="376"/>
      <c r="S824" s="376"/>
      <c r="T824" s="376"/>
      <c r="U824" s="376"/>
      <c r="V824" s="376"/>
      <c r="W824" s="376"/>
      <c r="X824" s="376"/>
      <c r="Y824" s="376"/>
      <c r="Z824" s="376"/>
      <c r="AA824" s="376"/>
      <c r="AB824" s="376"/>
      <c r="AC824" s="376"/>
      <c r="AD824" s="376"/>
      <c r="AE824" s="376"/>
      <c r="AF824" s="376"/>
      <c r="AG824" s="376"/>
      <c r="AH824" s="376"/>
      <c r="AI824" s="376"/>
    </row>
    <row r="825">
      <c r="D825" s="335"/>
      <c r="G825" s="378"/>
      <c r="M825" s="376"/>
      <c r="N825" s="376"/>
      <c r="O825" s="376"/>
      <c r="P825" s="376"/>
      <c r="Q825" s="376"/>
      <c r="R825" s="376"/>
      <c r="S825" s="376"/>
      <c r="T825" s="376"/>
      <c r="U825" s="376"/>
      <c r="V825" s="376"/>
      <c r="W825" s="376"/>
      <c r="X825" s="376"/>
      <c r="Y825" s="376"/>
      <c r="Z825" s="376"/>
      <c r="AA825" s="376"/>
      <c r="AB825" s="376"/>
      <c r="AC825" s="376"/>
      <c r="AD825" s="376"/>
      <c r="AE825" s="376"/>
      <c r="AF825" s="376"/>
      <c r="AG825" s="376"/>
      <c r="AH825" s="376"/>
      <c r="AI825" s="376"/>
    </row>
    <row r="826">
      <c r="D826" s="335"/>
      <c r="G826" s="378"/>
      <c r="M826" s="376"/>
      <c r="N826" s="376"/>
      <c r="O826" s="376"/>
      <c r="P826" s="376"/>
      <c r="Q826" s="376"/>
      <c r="R826" s="376"/>
      <c r="S826" s="376"/>
      <c r="T826" s="376"/>
      <c r="U826" s="376"/>
      <c r="V826" s="376"/>
      <c r="W826" s="376"/>
      <c r="X826" s="376"/>
      <c r="Y826" s="376"/>
      <c r="Z826" s="376"/>
      <c r="AA826" s="376"/>
      <c r="AB826" s="376"/>
      <c r="AC826" s="376"/>
      <c r="AD826" s="376"/>
      <c r="AE826" s="376"/>
      <c r="AF826" s="376"/>
      <c r="AG826" s="376"/>
      <c r="AH826" s="376"/>
      <c r="AI826" s="376"/>
    </row>
    <row r="827">
      <c r="D827" s="335"/>
      <c r="G827" s="378"/>
      <c r="M827" s="376"/>
      <c r="N827" s="376"/>
      <c r="O827" s="376"/>
      <c r="P827" s="376"/>
      <c r="Q827" s="376"/>
      <c r="R827" s="376"/>
      <c r="S827" s="376"/>
      <c r="T827" s="376"/>
      <c r="U827" s="376"/>
      <c r="V827" s="376"/>
      <c r="W827" s="376"/>
      <c r="X827" s="376"/>
      <c r="Y827" s="376"/>
      <c r="Z827" s="376"/>
      <c r="AA827" s="376"/>
      <c r="AB827" s="376"/>
      <c r="AC827" s="376"/>
      <c r="AD827" s="376"/>
      <c r="AE827" s="376"/>
      <c r="AF827" s="376"/>
      <c r="AG827" s="376"/>
      <c r="AH827" s="376"/>
      <c r="AI827" s="376"/>
    </row>
    <row r="828">
      <c r="D828" s="335"/>
      <c r="G828" s="378"/>
      <c r="M828" s="376"/>
      <c r="N828" s="376"/>
      <c r="O828" s="376"/>
      <c r="P828" s="376"/>
      <c r="Q828" s="376"/>
      <c r="R828" s="376"/>
      <c r="S828" s="376"/>
      <c r="T828" s="376"/>
      <c r="U828" s="376"/>
      <c r="V828" s="376"/>
      <c r="W828" s="376"/>
      <c r="X828" s="376"/>
      <c r="Y828" s="376"/>
      <c r="Z828" s="376"/>
      <c r="AA828" s="376"/>
      <c r="AB828" s="376"/>
      <c r="AC828" s="376"/>
      <c r="AD828" s="376"/>
      <c r="AE828" s="376"/>
      <c r="AF828" s="376"/>
      <c r="AG828" s="376"/>
      <c r="AH828" s="376"/>
      <c r="AI828" s="376"/>
    </row>
    <row r="829">
      <c r="D829" s="335"/>
      <c r="G829" s="378"/>
      <c r="M829" s="376"/>
      <c r="N829" s="376"/>
      <c r="O829" s="376"/>
      <c r="P829" s="376"/>
      <c r="Q829" s="376"/>
      <c r="R829" s="376"/>
      <c r="S829" s="376"/>
      <c r="T829" s="376"/>
      <c r="U829" s="376"/>
      <c r="V829" s="376"/>
      <c r="W829" s="376"/>
      <c r="X829" s="376"/>
      <c r="Y829" s="376"/>
      <c r="Z829" s="376"/>
      <c r="AA829" s="376"/>
      <c r="AB829" s="376"/>
      <c r="AC829" s="376"/>
      <c r="AD829" s="376"/>
      <c r="AE829" s="376"/>
      <c r="AF829" s="376"/>
      <c r="AG829" s="376"/>
      <c r="AH829" s="376"/>
      <c r="AI829" s="376"/>
    </row>
    <row r="830">
      <c r="D830" s="335"/>
      <c r="G830" s="378"/>
      <c r="M830" s="376"/>
      <c r="N830" s="376"/>
      <c r="O830" s="376"/>
      <c r="P830" s="376"/>
      <c r="Q830" s="376"/>
      <c r="R830" s="376"/>
      <c r="S830" s="376"/>
      <c r="T830" s="376"/>
      <c r="U830" s="376"/>
      <c r="V830" s="376"/>
      <c r="W830" s="376"/>
      <c r="X830" s="376"/>
      <c r="Y830" s="376"/>
      <c r="Z830" s="376"/>
      <c r="AA830" s="376"/>
      <c r="AB830" s="376"/>
      <c r="AC830" s="376"/>
      <c r="AD830" s="376"/>
      <c r="AE830" s="376"/>
      <c r="AF830" s="376"/>
      <c r="AG830" s="376"/>
      <c r="AH830" s="376"/>
      <c r="AI830" s="376"/>
    </row>
    <row r="831">
      <c r="D831" s="335"/>
      <c r="G831" s="378"/>
      <c r="M831" s="376"/>
      <c r="N831" s="376"/>
      <c r="O831" s="376"/>
      <c r="P831" s="376"/>
      <c r="Q831" s="376"/>
      <c r="R831" s="376"/>
      <c r="S831" s="376"/>
      <c r="T831" s="376"/>
      <c r="U831" s="376"/>
      <c r="V831" s="376"/>
      <c r="W831" s="376"/>
      <c r="X831" s="376"/>
      <c r="Y831" s="376"/>
      <c r="Z831" s="376"/>
      <c r="AA831" s="376"/>
      <c r="AB831" s="376"/>
      <c r="AC831" s="376"/>
      <c r="AD831" s="376"/>
      <c r="AE831" s="376"/>
      <c r="AF831" s="376"/>
      <c r="AG831" s="376"/>
      <c r="AH831" s="376"/>
      <c r="AI831" s="376"/>
    </row>
    <row r="832">
      <c r="D832" s="335"/>
      <c r="G832" s="378"/>
      <c r="M832" s="376"/>
      <c r="N832" s="376"/>
      <c r="O832" s="376"/>
      <c r="P832" s="376"/>
      <c r="Q832" s="376"/>
      <c r="R832" s="376"/>
      <c r="S832" s="376"/>
      <c r="T832" s="376"/>
      <c r="U832" s="376"/>
      <c r="V832" s="376"/>
      <c r="W832" s="376"/>
      <c r="X832" s="376"/>
      <c r="Y832" s="376"/>
      <c r="Z832" s="376"/>
      <c r="AA832" s="376"/>
      <c r="AB832" s="376"/>
      <c r="AC832" s="376"/>
      <c r="AD832" s="376"/>
      <c r="AE832" s="376"/>
      <c r="AF832" s="376"/>
      <c r="AG832" s="376"/>
      <c r="AH832" s="376"/>
      <c r="AI832" s="376"/>
    </row>
    <row r="833">
      <c r="D833" s="335"/>
      <c r="G833" s="378"/>
      <c r="M833" s="376"/>
      <c r="N833" s="376"/>
      <c r="O833" s="376"/>
      <c r="P833" s="376"/>
      <c r="Q833" s="376"/>
      <c r="R833" s="376"/>
      <c r="S833" s="376"/>
      <c r="T833" s="376"/>
      <c r="U833" s="376"/>
      <c r="V833" s="376"/>
      <c r="W833" s="376"/>
      <c r="X833" s="376"/>
      <c r="Y833" s="376"/>
      <c r="Z833" s="376"/>
      <c r="AA833" s="376"/>
      <c r="AB833" s="376"/>
      <c r="AC833" s="376"/>
      <c r="AD833" s="376"/>
      <c r="AE833" s="376"/>
      <c r="AF833" s="376"/>
      <c r="AG833" s="376"/>
      <c r="AH833" s="376"/>
      <c r="AI833" s="376"/>
    </row>
    <row r="834">
      <c r="D834" s="335"/>
      <c r="G834" s="378"/>
      <c r="M834" s="376"/>
      <c r="N834" s="376"/>
      <c r="O834" s="376"/>
      <c r="P834" s="376"/>
      <c r="Q834" s="376"/>
      <c r="R834" s="376"/>
      <c r="S834" s="376"/>
      <c r="T834" s="376"/>
      <c r="U834" s="376"/>
      <c r="V834" s="376"/>
      <c r="W834" s="376"/>
      <c r="X834" s="376"/>
      <c r="Y834" s="376"/>
      <c r="Z834" s="376"/>
      <c r="AA834" s="376"/>
      <c r="AB834" s="376"/>
      <c r="AC834" s="376"/>
      <c r="AD834" s="376"/>
      <c r="AE834" s="376"/>
      <c r="AF834" s="376"/>
      <c r="AG834" s="376"/>
      <c r="AH834" s="376"/>
      <c r="AI834" s="376"/>
    </row>
    <row r="835">
      <c r="D835" s="335"/>
      <c r="G835" s="378"/>
      <c r="M835" s="376"/>
      <c r="N835" s="376"/>
      <c r="O835" s="376"/>
      <c r="P835" s="376"/>
      <c r="Q835" s="376"/>
      <c r="R835" s="376"/>
      <c r="S835" s="376"/>
      <c r="T835" s="376"/>
      <c r="U835" s="376"/>
      <c r="V835" s="376"/>
      <c r="W835" s="376"/>
      <c r="X835" s="376"/>
      <c r="Y835" s="376"/>
      <c r="Z835" s="376"/>
      <c r="AA835" s="376"/>
      <c r="AB835" s="376"/>
      <c r="AC835" s="376"/>
      <c r="AD835" s="376"/>
      <c r="AE835" s="376"/>
      <c r="AF835" s="376"/>
      <c r="AG835" s="376"/>
      <c r="AH835" s="376"/>
      <c r="AI835" s="376"/>
    </row>
    <row r="836">
      <c r="D836" s="335"/>
      <c r="G836" s="378"/>
      <c r="M836" s="376"/>
      <c r="N836" s="376"/>
      <c r="O836" s="376"/>
      <c r="P836" s="376"/>
      <c r="Q836" s="376"/>
      <c r="R836" s="376"/>
      <c r="S836" s="376"/>
      <c r="T836" s="376"/>
      <c r="U836" s="376"/>
      <c r="V836" s="376"/>
      <c r="W836" s="376"/>
      <c r="X836" s="376"/>
      <c r="Y836" s="376"/>
      <c r="Z836" s="376"/>
      <c r="AA836" s="376"/>
      <c r="AB836" s="376"/>
      <c r="AC836" s="376"/>
      <c r="AD836" s="376"/>
      <c r="AE836" s="376"/>
      <c r="AF836" s="376"/>
      <c r="AG836" s="376"/>
      <c r="AH836" s="376"/>
      <c r="AI836" s="376"/>
    </row>
    <row r="837">
      <c r="D837" s="335"/>
      <c r="G837" s="378"/>
      <c r="M837" s="376"/>
      <c r="N837" s="376"/>
      <c r="O837" s="376"/>
      <c r="P837" s="376"/>
      <c r="Q837" s="376"/>
      <c r="R837" s="376"/>
      <c r="S837" s="376"/>
      <c r="T837" s="376"/>
      <c r="U837" s="376"/>
      <c r="V837" s="376"/>
      <c r="W837" s="376"/>
      <c r="X837" s="376"/>
      <c r="Y837" s="376"/>
      <c r="Z837" s="376"/>
      <c r="AA837" s="376"/>
      <c r="AB837" s="376"/>
      <c r="AC837" s="376"/>
      <c r="AD837" s="376"/>
      <c r="AE837" s="376"/>
      <c r="AF837" s="376"/>
      <c r="AG837" s="376"/>
      <c r="AH837" s="376"/>
      <c r="AI837" s="376"/>
    </row>
    <row r="838">
      <c r="D838" s="335"/>
      <c r="G838" s="378"/>
      <c r="M838" s="376"/>
      <c r="N838" s="376"/>
      <c r="O838" s="376"/>
      <c r="P838" s="376"/>
      <c r="Q838" s="376"/>
      <c r="R838" s="376"/>
      <c r="S838" s="376"/>
      <c r="T838" s="376"/>
      <c r="U838" s="376"/>
      <c r="V838" s="376"/>
      <c r="W838" s="376"/>
      <c r="X838" s="376"/>
      <c r="Y838" s="376"/>
      <c r="Z838" s="376"/>
      <c r="AA838" s="376"/>
      <c r="AB838" s="376"/>
      <c r="AC838" s="376"/>
      <c r="AD838" s="376"/>
      <c r="AE838" s="376"/>
      <c r="AF838" s="376"/>
      <c r="AG838" s="376"/>
      <c r="AH838" s="376"/>
      <c r="AI838" s="376"/>
    </row>
    <row r="839">
      <c r="D839" s="335"/>
      <c r="G839" s="378"/>
      <c r="M839" s="376"/>
      <c r="N839" s="376"/>
      <c r="O839" s="376"/>
      <c r="P839" s="376"/>
      <c r="Q839" s="376"/>
      <c r="R839" s="376"/>
      <c r="S839" s="376"/>
      <c r="T839" s="376"/>
      <c r="U839" s="376"/>
      <c r="V839" s="376"/>
      <c r="W839" s="376"/>
      <c r="X839" s="376"/>
      <c r="Y839" s="376"/>
      <c r="Z839" s="376"/>
      <c r="AA839" s="376"/>
      <c r="AB839" s="376"/>
      <c r="AC839" s="376"/>
      <c r="AD839" s="376"/>
      <c r="AE839" s="376"/>
      <c r="AF839" s="376"/>
      <c r="AG839" s="376"/>
      <c r="AH839" s="376"/>
      <c r="AI839" s="376"/>
    </row>
    <row r="840">
      <c r="D840" s="335"/>
      <c r="G840" s="378"/>
      <c r="M840" s="376"/>
      <c r="N840" s="376"/>
      <c r="O840" s="376"/>
      <c r="P840" s="376"/>
      <c r="Q840" s="376"/>
      <c r="R840" s="376"/>
      <c r="S840" s="376"/>
      <c r="T840" s="376"/>
      <c r="U840" s="376"/>
      <c r="V840" s="376"/>
      <c r="W840" s="376"/>
      <c r="X840" s="376"/>
      <c r="Y840" s="376"/>
      <c r="Z840" s="376"/>
      <c r="AA840" s="376"/>
      <c r="AB840" s="376"/>
      <c r="AC840" s="376"/>
      <c r="AD840" s="376"/>
      <c r="AE840" s="376"/>
      <c r="AF840" s="376"/>
      <c r="AG840" s="376"/>
      <c r="AH840" s="376"/>
      <c r="AI840" s="376"/>
    </row>
    <row r="841">
      <c r="D841" s="335"/>
      <c r="G841" s="378"/>
      <c r="M841" s="376"/>
      <c r="N841" s="376"/>
      <c r="O841" s="376"/>
      <c r="P841" s="376"/>
      <c r="Q841" s="376"/>
      <c r="R841" s="376"/>
      <c r="S841" s="376"/>
      <c r="T841" s="376"/>
      <c r="U841" s="376"/>
      <c r="V841" s="376"/>
      <c r="W841" s="376"/>
      <c r="X841" s="376"/>
      <c r="Y841" s="376"/>
      <c r="Z841" s="376"/>
      <c r="AA841" s="376"/>
      <c r="AB841" s="376"/>
      <c r="AC841" s="376"/>
      <c r="AD841" s="376"/>
      <c r="AE841" s="376"/>
      <c r="AF841" s="376"/>
      <c r="AG841" s="376"/>
      <c r="AH841" s="376"/>
      <c r="AI841" s="376"/>
    </row>
    <row r="842">
      <c r="D842" s="335"/>
      <c r="G842" s="378"/>
      <c r="M842" s="376"/>
      <c r="N842" s="376"/>
      <c r="O842" s="376"/>
      <c r="P842" s="376"/>
      <c r="Q842" s="376"/>
      <c r="R842" s="376"/>
      <c r="S842" s="376"/>
      <c r="T842" s="376"/>
      <c r="U842" s="376"/>
      <c r="V842" s="376"/>
      <c r="W842" s="376"/>
      <c r="X842" s="376"/>
      <c r="Y842" s="376"/>
      <c r="Z842" s="376"/>
      <c r="AA842" s="376"/>
      <c r="AB842" s="376"/>
      <c r="AC842" s="376"/>
      <c r="AD842" s="376"/>
      <c r="AE842" s="376"/>
      <c r="AF842" s="376"/>
      <c r="AG842" s="376"/>
      <c r="AH842" s="376"/>
      <c r="AI842" s="376"/>
    </row>
    <row r="843">
      <c r="D843" s="335"/>
      <c r="G843" s="378"/>
      <c r="M843" s="376"/>
      <c r="N843" s="376"/>
      <c r="O843" s="376"/>
      <c r="P843" s="376"/>
      <c r="Q843" s="376"/>
      <c r="R843" s="376"/>
      <c r="S843" s="376"/>
      <c r="T843" s="376"/>
      <c r="U843" s="376"/>
      <c r="V843" s="376"/>
      <c r="W843" s="376"/>
      <c r="X843" s="376"/>
      <c r="Y843" s="376"/>
      <c r="Z843" s="376"/>
      <c r="AA843" s="376"/>
      <c r="AB843" s="376"/>
      <c r="AC843" s="376"/>
      <c r="AD843" s="376"/>
      <c r="AE843" s="376"/>
      <c r="AF843" s="376"/>
      <c r="AG843" s="376"/>
      <c r="AH843" s="376"/>
      <c r="AI843" s="376"/>
    </row>
    <row r="844">
      <c r="D844" s="335"/>
      <c r="G844" s="378"/>
      <c r="M844" s="376"/>
      <c r="N844" s="376"/>
      <c r="O844" s="376"/>
      <c r="P844" s="376"/>
      <c r="Q844" s="376"/>
      <c r="R844" s="376"/>
      <c r="S844" s="376"/>
      <c r="T844" s="376"/>
      <c r="U844" s="376"/>
      <c r="V844" s="376"/>
      <c r="W844" s="376"/>
      <c r="X844" s="376"/>
      <c r="Y844" s="376"/>
      <c r="Z844" s="376"/>
      <c r="AA844" s="376"/>
      <c r="AB844" s="376"/>
      <c r="AC844" s="376"/>
      <c r="AD844" s="376"/>
      <c r="AE844" s="376"/>
      <c r="AF844" s="376"/>
      <c r="AG844" s="376"/>
      <c r="AH844" s="376"/>
      <c r="AI844" s="376"/>
    </row>
    <row r="845">
      <c r="D845" s="335"/>
      <c r="G845" s="378"/>
      <c r="M845" s="376"/>
      <c r="N845" s="376"/>
      <c r="O845" s="376"/>
      <c r="P845" s="376"/>
      <c r="Q845" s="376"/>
      <c r="R845" s="376"/>
      <c r="S845" s="376"/>
      <c r="T845" s="376"/>
      <c r="U845" s="376"/>
      <c r="V845" s="376"/>
      <c r="W845" s="376"/>
      <c r="X845" s="376"/>
      <c r="Y845" s="376"/>
      <c r="Z845" s="376"/>
      <c r="AA845" s="376"/>
      <c r="AB845" s="376"/>
      <c r="AC845" s="376"/>
      <c r="AD845" s="376"/>
      <c r="AE845" s="376"/>
      <c r="AF845" s="376"/>
      <c r="AG845" s="376"/>
      <c r="AH845" s="376"/>
      <c r="AI845" s="376"/>
    </row>
    <row r="846">
      <c r="D846" s="335"/>
      <c r="G846" s="378"/>
      <c r="M846" s="376"/>
      <c r="N846" s="376"/>
      <c r="O846" s="376"/>
      <c r="P846" s="376"/>
      <c r="Q846" s="376"/>
      <c r="R846" s="376"/>
      <c r="S846" s="376"/>
      <c r="T846" s="376"/>
      <c r="U846" s="376"/>
      <c r="V846" s="376"/>
      <c r="W846" s="376"/>
      <c r="X846" s="376"/>
      <c r="Y846" s="376"/>
      <c r="Z846" s="376"/>
      <c r="AA846" s="376"/>
      <c r="AB846" s="376"/>
      <c r="AC846" s="376"/>
      <c r="AD846" s="376"/>
      <c r="AE846" s="376"/>
      <c r="AF846" s="376"/>
      <c r="AG846" s="376"/>
      <c r="AH846" s="376"/>
      <c r="AI846" s="376"/>
    </row>
    <row r="847">
      <c r="D847" s="335"/>
      <c r="G847" s="378"/>
      <c r="M847" s="376"/>
      <c r="N847" s="376"/>
      <c r="O847" s="376"/>
      <c r="P847" s="376"/>
      <c r="Q847" s="376"/>
      <c r="R847" s="376"/>
      <c r="S847" s="376"/>
      <c r="T847" s="376"/>
      <c r="U847" s="376"/>
      <c r="V847" s="376"/>
      <c r="W847" s="376"/>
      <c r="X847" s="376"/>
      <c r="Y847" s="376"/>
      <c r="Z847" s="376"/>
      <c r="AA847" s="376"/>
      <c r="AB847" s="376"/>
      <c r="AC847" s="376"/>
      <c r="AD847" s="376"/>
      <c r="AE847" s="376"/>
      <c r="AF847" s="376"/>
      <c r="AG847" s="376"/>
      <c r="AH847" s="376"/>
      <c r="AI847" s="376"/>
    </row>
    <row r="848">
      <c r="D848" s="335"/>
      <c r="G848" s="378"/>
      <c r="M848" s="376"/>
      <c r="N848" s="376"/>
      <c r="O848" s="376"/>
      <c r="P848" s="376"/>
      <c r="Q848" s="376"/>
      <c r="R848" s="376"/>
      <c r="S848" s="376"/>
      <c r="T848" s="376"/>
      <c r="U848" s="376"/>
      <c r="V848" s="376"/>
      <c r="W848" s="376"/>
      <c r="X848" s="376"/>
      <c r="Y848" s="376"/>
      <c r="Z848" s="376"/>
      <c r="AA848" s="376"/>
      <c r="AB848" s="376"/>
      <c r="AC848" s="376"/>
      <c r="AD848" s="376"/>
      <c r="AE848" s="376"/>
      <c r="AF848" s="376"/>
      <c r="AG848" s="376"/>
      <c r="AH848" s="376"/>
      <c r="AI848" s="376"/>
    </row>
    <row r="849">
      <c r="D849" s="335"/>
      <c r="G849" s="378"/>
      <c r="M849" s="376"/>
      <c r="N849" s="376"/>
      <c r="O849" s="376"/>
      <c r="P849" s="376"/>
      <c r="Q849" s="376"/>
      <c r="R849" s="376"/>
      <c r="S849" s="376"/>
      <c r="T849" s="376"/>
      <c r="U849" s="376"/>
      <c r="V849" s="376"/>
      <c r="W849" s="376"/>
      <c r="X849" s="376"/>
      <c r="Y849" s="376"/>
      <c r="Z849" s="376"/>
      <c r="AA849" s="376"/>
      <c r="AB849" s="376"/>
      <c r="AC849" s="376"/>
      <c r="AD849" s="376"/>
      <c r="AE849" s="376"/>
      <c r="AF849" s="376"/>
      <c r="AG849" s="376"/>
      <c r="AH849" s="376"/>
      <c r="AI849" s="376"/>
    </row>
    <row r="850">
      <c r="D850" s="335"/>
      <c r="G850" s="378"/>
      <c r="M850" s="376"/>
      <c r="N850" s="376"/>
      <c r="O850" s="376"/>
      <c r="P850" s="376"/>
      <c r="Q850" s="376"/>
      <c r="R850" s="376"/>
      <c r="S850" s="376"/>
      <c r="T850" s="376"/>
      <c r="U850" s="376"/>
      <c r="V850" s="376"/>
      <c r="W850" s="376"/>
      <c r="X850" s="376"/>
      <c r="Y850" s="376"/>
      <c r="Z850" s="376"/>
      <c r="AA850" s="376"/>
      <c r="AB850" s="376"/>
      <c r="AC850" s="376"/>
      <c r="AD850" s="376"/>
      <c r="AE850" s="376"/>
      <c r="AF850" s="376"/>
      <c r="AG850" s="376"/>
      <c r="AH850" s="376"/>
      <c r="AI850" s="376"/>
    </row>
    <row r="851">
      <c r="D851" s="335"/>
      <c r="G851" s="378"/>
      <c r="M851" s="376"/>
      <c r="N851" s="376"/>
      <c r="O851" s="376"/>
      <c r="P851" s="376"/>
      <c r="Q851" s="376"/>
      <c r="R851" s="376"/>
      <c r="S851" s="376"/>
      <c r="T851" s="376"/>
      <c r="U851" s="376"/>
      <c r="V851" s="376"/>
      <c r="W851" s="376"/>
      <c r="X851" s="376"/>
      <c r="Y851" s="376"/>
      <c r="Z851" s="376"/>
      <c r="AA851" s="376"/>
      <c r="AB851" s="376"/>
      <c r="AC851" s="376"/>
      <c r="AD851" s="376"/>
      <c r="AE851" s="376"/>
      <c r="AF851" s="376"/>
      <c r="AG851" s="376"/>
      <c r="AH851" s="376"/>
      <c r="AI851" s="376"/>
    </row>
    <row r="852">
      <c r="D852" s="335"/>
      <c r="G852" s="378"/>
      <c r="M852" s="376"/>
      <c r="N852" s="376"/>
      <c r="O852" s="376"/>
      <c r="P852" s="376"/>
      <c r="Q852" s="376"/>
      <c r="R852" s="376"/>
      <c r="S852" s="376"/>
      <c r="T852" s="376"/>
      <c r="U852" s="376"/>
      <c r="V852" s="376"/>
      <c r="W852" s="376"/>
      <c r="X852" s="376"/>
      <c r="Y852" s="376"/>
      <c r="Z852" s="376"/>
      <c r="AA852" s="376"/>
      <c r="AB852" s="376"/>
      <c r="AC852" s="376"/>
      <c r="AD852" s="376"/>
      <c r="AE852" s="376"/>
      <c r="AF852" s="376"/>
      <c r="AG852" s="376"/>
      <c r="AH852" s="376"/>
      <c r="AI852" s="376"/>
    </row>
    <row r="853">
      <c r="D853" s="335"/>
      <c r="G853" s="378"/>
      <c r="M853" s="376"/>
      <c r="N853" s="376"/>
      <c r="O853" s="376"/>
      <c r="P853" s="376"/>
      <c r="Q853" s="376"/>
      <c r="R853" s="376"/>
      <c r="S853" s="376"/>
      <c r="T853" s="376"/>
      <c r="U853" s="376"/>
      <c r="V853" s="376"/>
      <c r="W853" s="376"/>
      <c r="X853" s="376"/>
      <c r="Y853" s="376"/>
      <c r="Z853" s="376"/>
      <c r="AA853" s="376"/>
      <c r="AB853" s="376"/>
      <c r="AC853" s="376"/>
      <c r="AD853" s="376"/>
      <c r="AE853" s="376"/>
      <c r="AF853" s="376"/>
      <c r="AG853" s="376"/>
      <c r="AH853" s="376"/>
      <c r="AI853" s="376"/>
    </row>
    <row r="854">
      <c r="D854" s="335"/>
      <c r="G854" s="378"/>
      <c r="M854" s="376"/>
      <c r="N854" s="376"/>
      <c r="O854" s="376"/>
      <c r="P854" s="376"/>
      <c r="Q854" s="376"/>
      <c r="R854" s="376"/>
      <c r="S854" s="376"/>
      <c r="T854" s="376"/>
      <c r="U854" s="376"/>
      <c r="V854" s="376"/>
      <c r="W854" s="376"/>
      <c r="X854" s="376"/>
      <c r="Y854" s="376"/>
      <c r="Z854" s="376"/>
      <c r="AA854" s="376"/>
      <c r="AB854" s="376"/>
      <c r="AC854" s="376"/>
      <c r="AD854" s="376"/>
      <c r="AE854" s="376"/>
      <c r="AF854" s="376"/>
      <c r="AG854" s="376"/>
      <c r="AH854" s="376"/>
      <c r="AI854" s="376"/>
    </row>
    <row r="855">
      <c r="D855" s="335"/>
      <c r="G855" s="378"/>
      <c r="M855" s="376"/>
      <c r="N855" s="376"/>
      <c r="O855" s="376"/>
      <c r="P855" s="376"/>
      <c r="Q855" s="376"/>
      <c r="R855" s="376"/>
      <c r="S855" s="376"/>
      <c r="T855" s="376"/>
      <c r="U855" s="376"/>
      <c r="V855" s="376"/>
      <c r="W855" s="376"/>
      <c r="X855" s="376"/>
      <c r="Y855" s="376"/>
      <c r="Z855" s="376"/>
      <c r="AA855" s="376"/>
      <c r="AB855" s="376"/>
      <c r="AC855" s="376"/>
      <c r="AD855" s="376"/>
      <c r="AE855" s="376"/>
      <c r="AF855" s="376"/>
      <c r="AG855" s="376"/>
      <c r="AH855" s="376"/>
      <c r="AI855" s="376"/>
    </row>
    <row r="856">
      <c r="D856" s="335"/>
      <c r="G856" s="378"/>
      <c r="M856" s="376"/>
      <c r="N856" s="376"/>
      <c r="O856" s="376"/>
      <c r="P856" s="376"/>
      <c r="Q856" s="376"/>
      <c r="R856" s="376"/>
      <c r="S856" s="376"/>
      <c r="T856" s="376"/>
      <c r="U856" s="376"/>
      <c r="V856" s="376"/>
      <c r="W856" s="376"/>
      <c r="X856" s="376"/>
      <c r="Y856" s="376"/>
      <c r="Z856" s="376"/>
      <c r="AA856" s="376"/>
      <c r="AB856" s="376"/>
      <c r="AC856" s="376"/>
      <c r="AD856" s="376"/>
      <c r="AE856" s="376"/>
      <c r="AF856" s="376"/>
      <c r="AG856" s="376"/>
      <c r="AH856" s="376"/>
      <c r="AI856" s="376"/>
    </row>
    <row r="857">
      <c r="D857" s="335"/>
      <c r="G857" s="378"/>
      <c r="M857" s="376"/>
      <c r="N857" s="376"/>
      <c r="O857" s="376"/>
      <c r="P857" s="376"/>
      <c r="Q857" s="376"/>
      <c r="R857" s="376"/>
      <c r="S857" s="376"/>
      <c r="T857" s="376"/>
      <c r="U857" s="376"/>
      <c r="V857" s="376"/>
      <c r="W857" s="376"/>
      <c r="X857" s="376"/>
      <c r="Y857" s="376"/>
      <c r="Z857" s="376"/>
      <c r="AA857" s="376"/>
      <c r="AB857" s="376"/>
      <c r="AC857" s="376"/>
      <c r="AD857" s="376"/>
      <c r="AE857" s="376"/>
      <c r="AF857" s="376"/>
      <c r="AG857" s="376"/>
      <c r="AH857" s="376"/>
      <c r="AI857" s="376"/>
    </row>
    <row r="858">
      <c r="D858" s="335"/>
      <c r="G858" s="378"/>
      <c r="M858" s="376"/>
      <c r="N858" s="376"/>
      <c r="O858" s="376"/>
      <c r="P858" s="376"/>
      <c r="Q858" s="376"/>
      <c r="R858" s="376"/>
      <c r="S858" s="376"/>
      <c r="T858" s="376"/>
      <c r="U858" s="376"/>
      <c r="V858" s="376"/>
      <c r="W858" s="376"/>
      <c r="X858" s="376"/>
      <c r="Y858" s="376"/>
      <c r="Z858" s="376"/>
      <c r="AA858" s="376"/>
      <c r="AB858" s="376"/>
      <c r="AC858" s="376"/>
      <c r="AD858" s="376"/>
      <c r="AE858" s="376"/>
      <c r="AF858" s="376"/>
      <c r="AG858" s="376"/>
      <c r="AH858" s="376"/>
      <c r="AI858" s="376"/>
    </row>
    <row r="859">
      <c r="D859" s="335"/>
      <c r="G859" s="378"/>
      <c r="M859" s="376"/>
      <c r="N859" s="376"/>
      <c r="O859" s="376"/>
      <c r="P859" s="376"/>
      <c r="Q859" s="376"/>
      <c r="R859" s="376"/>
      <c r="S859" s="376"/>
      <c r="T859" s="376"/>
      <c r="U859" s="376"/>
      <c r="V859" s="376"/>
      <c r="W859" s="376"/>
      <c r="X859" s="376"/>
      <c r="Y859" s="376"/>
      <c r="Z859" s="376"/>
      <c r="AA859" s="376"/>
      <c r="AB859" s="376"/>
      <c r="AC859" s="376"/>
      <c r="AD859" s="376"/>
      <c r="AE859" s="376"/>
      <c r="AF859" s="376"/>
      <c r="AG859" s="376"/>
      <c r="AH859" s="376"/>
      <c r="AI859" s="376"/>
    </row>
    <row r="860">
      <c r="D860" s="335"/>
      <c r="G860" s="378"/>
      <c r="M860" s="376"/>
      <c r="N860" s="376"/>
      <c r="O860" s="376"/>
      <c r="P860" s="376"/>
      <c r="Q860" s="376"/>
      <c r="R860" s="376"/>
      <c r="S860" s="376"/>
      <c r="T860" s="376"/>
      <c r="U860" s="376"/>
      <c r="V860" s="376"/>
      <c r="W860" s="376"/>
      <c r="X860" s="376"/>
      <c r="Y860" s="376"/>
      <c r="Z860" s="376"/>
      <c r="AA860" s="376"/>
      <c r="AB860" s="376"/>
      <c r="AC860" s="376"/>
      <c r="AD860" s="376"/>
      <c r="AE860" s="376"/>
      <c r="AF860" s="376"/>
      <c r="AG860" s="376"/>
      <c r="AH860" s="376"/>
      <c r="AI860" s="376"/>
    </row>
    <row r="861">
      <c r="D861" s="335"/>
      <c r="G861" s="378"/>
      <c r="M861" s="376"/>
      <c r="N861" s="376"/>
      <c r="O861" s="376"/>
      <c r="P861" s="376"/>
      <c r="Q861" s="376"/>
      <c r="R861" s="376"/>
      <c r="S861" s="376"/>
      <c r="T861" s="376"/>
      <c r="U861" s="376"/>
      <c r="V861" s="376"/>
      <c r="W861" s="376"/>
      <c r="X861" s="376"/>
      <c r="Y861" s="376"/>
      <c r="Z861" s="376"/>
      <c r="AA861" s="376"/>
      <c r="AB861" s="376"/>
      <c r="AC861" s="376"/>
      <c r="AD861" s="376"/>
      <c r="AE861" s="376"/>
      <c r="AF861" s="376"/>
      <c r="AG861" s="376"/>
      <c r="AH861" s="376"/>
      <c r="AI861" s="376"/>
    </row>
    <row r="862">
      <c r="D862" s="335"/>
      <c r="G862" s="378"/>
      <c r="M862" s="376"/>
      <c r="N862" s="376"/>
      <c r="O862" s="376"/>
      <c r="P862" s="376"/>
      <c r="Q862" s="376"/>
      <c r="R862" s="376"/>
      <c r="S862" s="376"/>
      <c r="T862" s="376"/>
      <c r="U862" s="376"/>
      <c r="V862" s="376"/>
      <c r="W862" s="376"/>
      <c r="X862" s="376"/>
      <c r="Y862" s="376"/>
      <c r="Z862" s="376"/>
      <c r="AA862" s="376"/>
      <c r="AB862" s="376"/>
      <c r="AC862" s="376"/>
      <c r="AD862" s="376"/>
      <c r="AE862" s="376"/>
      <c r="AF862" s="376"/>
      <c r="AG862" s="376"/>
      <c r="AH862" s="376"/>
      <c r="AI862" s="376"/>
    </row>
    <row r="863">
      <c r="D863" s="335"/>
      <c r="G863" s="378"/>
      <c r="M863" s="376"/>
      <c r="N863" s="376"/>
      <c r="O863" s="376"/>
      <c r="P863" s="376"/>
      <c r="Q863" s="376"/>
      <c r="R863" s="376"/>
      <c r="S863" s="376"/>
      <c r="T863" s="376"/>
      <c r="U863" s="376"/>
      <c r="V863" s="376"/>
      <c r="W863" s="376"/>
      <c r="X863" s="376"/>
      <c r="Y863" s="376"/>
      <c r="Z863" s="376"/>
      <c r="AA863" s="376"/>
      <c r="AB863" s="376"/>
      <c r="AC863" s="376"/>
      <c r="AD863" s="376"/>
      <c r="AE863" s="376"/>
      <c r="AF863" s="376"/>
      <c r="AG863" s="376"/>
      <c r="AH863" s="376"/>
      <c r="AI863" s="376"/>
    </row>
    <row r="864">
      <c r="D864" s="335"/>
      <c r="G864" s="378"/>
      <c r="M864" s="376"/>
      <c r="N864" s="376"/>
      <c r="O864" s="376"/>
      <c r="P864" s="376"/>
      <c r="Q864" s="376"/>
      <c r="R864" s="376"/>
      <c r="S864" s="376"/>
      <c r="T864" s="376"/>
      <c r="U864" s="376"/>
      <c r="V864" s="376"/>
      <c r="W864" s="376"/>
      <c r="X864" s="376"/>
      <c r="Y864" s="376"/>
      <c r="Z864" s="376"/>
      <c r="AA864" s="376"/>
      <c r="AB864" s="376"/>
      <c r="AC864" s="376"/>
      <c r="AD864" s="376"/>
      <c r="AE864" s="376"/>
      <c r="AF864" s="376"/>
      <c r="AG864" s="376"/>
      <c r="AH864" s="376"/>
      <c r="AI864" s="376"/>
    </row>
    <row r="865">
      <c r="D865" s="335"/>
      <c r="G865" s="378"/>
      <c r="M865" s="376"/>
      <c r="N865" s="376"/>
      <c r="O865" s="376"/>
      <c r="P865" s="376"/>
      <c r="Q865" s="376"/>
      <c r="R865" s="376"/>
      <c r="S865" s="376"/>
      <c r="T865" s="376"/>
      <c r="U865" s="376"/>
      <c r="V865" s="376"/>
      <c r="W865" s="376"/>
      <c r="X865" s="376"/>
      <c r="Y865" s="376"/>
      <c r="Z865" s="376"/>
      <c r="AA865" s="376"/>
      <c r="AB865" s="376"/>
      <c r="AC865" s="376"/>
      <c r="AD865" s="376"/>
      <c r="AE865" s="376"/>
      <c r="AF865" s="376"/>
      <c r="AG865" s="376"/>
      <c r="AH865" s="376"/>
      <c r="AI865" s="376"/>
    </row>
    <row r="866">
      <c r="D866" s="335"/>
      <c r="G866" s="378"/>
      <c r="M866" s="376"/>
      <c r="N866" s="376"/>
      <c r="O866" s="376"/>
      <c r="P866" s="376"/>
      <c r="Q866" s="376"/>
      <c r="R866" s="376"/>
      <c r="S866" s="376"/>
      <c r="T866" s="376"/>
      <c r="U866" s="376"/>
      <c r="V866" s="376"/>
      <c r="W866" s="376"/>
      <c r="X866" s="376"/>
      <c r="Y866" s="376"/>
      <c r="Z866" s="376"/>
      <c r="AA866" s="376"/>
      <c r="AB866" s="376"/>
      <c r="AC866" s="376"/>
      <c r="AD866" s="376"/>
      <c r="AE866" s="376"/>
      <c r="AF866" s="376"/>
      <c r="AG866" s="376"/>
      <c r="AH866" s="376"/>
      <c r="AI866" s="376"/>
    </row>
    <row r="867">
      <c r="D867" s="335"/>
      <c r="G867" s="378"/>
      <c r="M867" s="376"/>
      <c r="N867" s="376"/>
      <c r="O867" s="376"/>
      <c r="P867" s="376"/>
      <c r="Q867" s="376"/>
      <c r="R867" s="376"/>
      <c r="S867" s="376"/>
      <c r="T867" s="376"/>
      <c r="U867" s="376"/>
      <c r="V867" s="376"/>
      <c r="W867" s="376"/>
      <c r="X867" s="376"/>
      <c r="Y867" s="376"/>
      <c r="Z867" s="376"/>
      <c r="AA867" s="376"/>
      <c r="AB867" s="376"/>
      <c r="AC867" s="376"/>
      <c r="AD867" s="376"/>
      <c r="AE867" s="376"/>
      <c r="AF867" s="376"/>
      <c r="AG867" s="376"/>
      <c r="AH867" s="376"/>
      <c r="AI867" s="376"/>
    </row>
    <row r="868">
      <c r="D868" s="335"/>
      <c r="G868" s="378"/>
      <c r="M868" s="376"/>
      <c r="N868" s="376"/>
      <c r="O868" s="376"/>
      <c r="P868" s="376"/>
      <c r="Q868" s="376"/>
      <c r="R868" s="376"/>
      <c r="S868" s="376"/>
      <c r="T868" s="376"/>
      <c r="U868" s="376"/>
      <c r="V868" s="376"/>
      <c r="W868" s="376"/>
      <c r="X868" s="376"/>
      <c r="Y868" s="376"/>
      <c r="Z868" s="376"/>
      <c r="AA868" s="376"/>
      <c r="AB868" s="376"/>
      <c r="AC868" s="376"/>
      <c r="AD868" s="376"/>
      <c r="AE868" s="376"/>
      <c r="AF868" s="376"/>
      <c r="AG868" s="376"/>
      <c r="AH868" s="376"/>
      <c r="AI868" s="376"/>
    </row>
    <row r="869">
      <c r="D869" s="335"/>
      <c r="G869" s="378"/>
      <c r="M869" s="376"/>
      <c r="N869" s="376"/>
      <c r="O869" s="376"/>
      <c r="P869" s="376"/>
      <c r="Q869" s="376"/>
      <c r="R869" s="376"/>
      <c r="S869" s="376"/>
      <c r="T869" s="376"/>
      <c r="U869" s="376"/>
      <c r="V869" s="376"/>
      <c r="W869" s="376"/>
      <c r="X869" s="376"/>
      <c r="Y869" s="376"/>
      <c r="Z869" s="376"/>
      <c r="AA869" s="376"/>
      <c r="AB869" s="376"/>
      <c r="AC869" s="376"/>
      <c r="AD869" s="376"/>
      <c r="AE869" s="376"/>
      <c r="AF869" s="376"/>
      <c r="AG869" s="376"/>
      <c r="AH869" s="376"/>
      <c r="AI869" s="376"/>
    </row>
    <row r="870">
      <c r="D870" s="335"/>
      <c r="G870" s="378"/>
      <c r="M870" s="376"/>
      <c r="N870" s="376"/>
      <c r="O870" s="376"/>
      <c r="P870" s="376"/>
      <c r="Q870" s="376"/>
      <c r="R870" s="376"/>
      <c r="S870" s="376"/>
      <c r="T870" s="376"/>
      <c r="U870" s="376"/>
      <c r="V870" s="376"/>
      <c r="W870" s="376"/>
      <c r="X870" s="376"/>
      <c r="Y870" s="376"/>
      <c r="Z870" s="376"/>
      <c r="AA870" s="376"/>
      <c r="AB870" s="376"/>
      <c r="AC870" s="376"/>
      <c r="AD870" s="376"/>
      <c r="AE870" s="376"/>
      <c r="AF870" s="376"/>
      <c r="AG870" s="376"/>
      <c r="AH870" s="376"/>
      <c r="AI870" s="376"/>
    </row>
    <row r="871">
      <c r="D871" s="335"/>
      <c r="G871" s="378"/>
      <c r="M871" s="376"/>
      <c r="N871" s="376"/>
      <c r="O871" s="376"/>
      <c r="P871" s="376"/>
      <c r="Q871" s="376"/>
      <c r="R871" s="376"/>
      <c r="S871" s="376"/>
      <c r="T871" s="376"/>
      <c r="U871" s="376"/>
      <c r="V871" s="376"/>
      <c r="W871" s="376"/>
      <c r="X871" s="376"/>
      <c r="Y871" s="376"/>
      <c r="Z871" s="376"/>
      <c r="AA871" s="376"/>
      <c r="AB871" s="376"/>
      <c r="AC871" s="376"/>
      <c r="AD871" s="376"/>
      <c r="AE871" s="376"/>
      <c r="AF871" s="376"/>
      <c r="AG871" s="376"/>
      <c r="AH871" s="376"/>
      <c r="AI871" s="376"/>
    </row>
    <row r="872">
      <c r="D872" s="335"/>
      <c r="G872" s="378"/>
      <c r="M872" s="376"/>
      <c r="N872" s="376"/>
      <c r="O872" s="376"/>
      <c r="P872" s="376"/>
      <c r="Q872" s="376"/>
      <c r="R872" s="376"/>
      <c r="S872" s="376"/>
      <c r="T872" s="376"/>
      <c r="U872" s="376"/>
      <c r="V872" s="376"/>
      <c r="W872" s="376"/>
      <c r="X872" s="376"/>
      <c r="Y872" s="376"/>
      <c r="Z872" s="376"/>
      <c r="AA872" s="376"/>
      <c r="AB872" s="376"/>
      <c r="AC872" s="376"/>
      <c r="AD872" s="376"/>
      <c r="AE872" s="376"/>
      <c r="AF872" s="376"/>
      <c r="AG872" s="376"/>
      <c r="AH872" s="376"/>
      <c r="AI872" s="376"/>
    </row>
    <row r="873">
      <c r="D873" s="335"/>
      <c r="G873" s="378"/>
      <c r="M873" s="376"/>
      <c r="N873" s="376"/>
      <c r="O873" s="376"/>
      <c r="P873" s="376"/>
      <c r="Q873" s="376"/>
      <c r="R873" s="376"/>
      <c r="S873" s="376"/>
      <c r="T873" s="376"/>
      <c r="U873" s="376"/>
      <c r="V873" s="376"/>
      <c r="W873" s="376"/>
      <c r="X873" s="376"/>
      <c r="Y873" s="376"/>
      <c r="Z873" s="376"/>
      <c r="AA873" s="376"/>
      <c r="AB873" s="376"/>
      <c r="AC873" s="376"/>
      <c r="AD873" s="376"/>
      <c r="AE873" s="376"/>
      <c r="AF873" s="376"/>
      <c r="AG873" s="376"/>
      <c r="AH873" s="376"/>
      <c r="AI873" s="376"/>
    </row>
    <row r="874">
      <c r="D874" s="335"/>
      <c r="G874" s="378"/>
      <c r="M874" s="376"/>
      <c r="N874" s="376"/>
      <c r="O874" s="376"/>
      <c r="P874" s="376"/>
      <c r="Q874" s="376"/>
      <c r="R874" s="376"/>
      <c r="S874" s="376"/>
      <c r="T874" s="376"/>
      <c r="U874" s="376"/>
      <c r="V874" s="376"/>
      <c r="W874" s="376"/>
      <c r="X874" s="376"/>
      <c r="Y874" s="376"/>
      <c r="Z874" s="376"/>
      <c r="AA874" s="376"/>
      <c r="AB874" s="376"/>
      <c r="AC874" s="376"/>
      <c r="AD874" s="376"/>
      <c r="AE874" s="376"/>
      <c r="AF874" s="376"/>
      <c r="AG874" s="376"/>
      <c r="AH874" s="376"/>
      <c r="AI874" s="376"/>
    </row>
    <row r="875">
      <c r="D875" s="335"/>
      <c r="G875" s="378"/>
      <c r="M875" s="376"/>
      <c r="N875" s="376"/>
      <c r="O875" s="376"/>
      <c r="P875" s="376"/>
      <c r="Q875" s="376"/>
      <c r="R875" s="376"/>
      <c r="S875" s="376"/>
      <c r="T875" s="376"/>
      <c r="U875" s="376"/>
      <c r="V875" s="376"/>
      <c r="W875" s="376"/>
      <c r="X875" s="376"/>
      <c r="Y875" s="376"/>
      <c r="Z875" s="376"/>
      <c r="AA875" s="376"/>
      <c r="AB875" s="376"/>
      <c r="AC875" s="376"/>
      <c r="AD875" s="376"/>
      <c r="AE875" s="376"/>
      <c r="AF875" s="376"/>
      <c r="AG875" s="376"/>
      <c r="AH875" s="376"/>
      <c r="AI875" s="376"/>
    </row>
    <row r="876">
      <c r="D876" s="335"/>
      <c r="G876" s="378"/>
      <c r="M876" s="376"/>
      <c r="N876" s="376"/>
      <c r="O876" s="376"/>
      <c r="P876" s="376"/>
      <c r="Q876" s="376"/>
      <c r="R876" s="376"/>
      <c r="S876" s="376"/>
      <c r="T876" s="376"/>
      <c r="U876" s="376"/>
      <c r="V876" s="376"/>
      <c r="W876" s="376"/>
      <c r="X876" s="376"/>
      <c r="Y876" s="376"/>
      <c r="Z876" s="376"/>
      <c r="AA876" s="376"/>
      <c r="AB876" s="376"/>
      <c r="AC876" s="376"/>
      <c r="AD876" s="376"/>
      <c r="AE876" s="376"/>
      <c r="AF876" s="376"/>
      <c r="AG876" s="376"/>
      <c r="AH876" s="376"/>
      <c r="AI876" s="376"/>
    </row>
    <row r="877">
      <c r="D877" s="335"/>
      <c r="G877" s="378"/>
      <c r="M877" s="376"/>
      <c r="N877" s="376"/>
      <c r="O877" s="376"/>
      <c r="P877" s="376"/>
      <c r="Q877" s="376"/>
      <c r="R877" s="376"/>
      <c r="S877" s="376"/>
      <c r="T877" s="376"/>
      <c r="U877" s="376"/>
      <c r="V877" s="376"/>
      <c r="W877" s="376"/>
      <c r="X877" s="376"/>
      <c r="Y877" s="376"/>
      <c r="Z877" s="376"/>
      <c r="AA877" s="376"/>
      <c r="AB877" s="376"/>
      <c r="AC877" s="376"/>
      <c r="AD877" s="376"/>
      <c r="AE877" s="376"/>
      <c r="AF877" s="376"/>
      <c r="AG877" s="376"/>
      <c r="AH877" s="376"/>
      <c r="AI877" s="376"/>
    </row>
    <row r="878">
      <c r="D878" s="335"/>
      <c r="G878" s="378"/>
      <c r="M878" s="376"/>
      <c r="N878" s="376"/>
      <c r="O878" s="376"/>
      <c r="P878" s="376"/>
      <c r="Q878" s="376"/>
      <c r="R878" s="376"/>
      <c r="S878" s="376"/>
      <c r="T878" s="376"/>
      <c r="U878" s="376"/>
      <c r="V878" s="376"/>
      <c r="W878" s="376"/>
      <c r="X878" s="376"/>
      <c r="Y878" s="376"/>
      <c r="Z878" s="376"/>
      <c r="AA878" s="376"/>
      <c r="AB878" s="376"/>
      <c r="AC878" s="376"/>
      <c r="AD878" s="376"/>
      <c r="AE878" s="376"/>
      <c r="AF878" s="376"/>
      <c r="AG878" s="376"/>
      <c r="AH878" s="376"/>
      <c r="AI878" s="376"/>
    </row>
    <row r="879">
      <c r="D879" s="335"/>
      <c r="G879" s="378"/>
      <c r="M879" s="376"/>
      <c r="N879" s="376"/>
      <c r="O879" s="376"/>
      <c r="P879" s="376"/>
      <c r="Q879" s="376"/>
      <c r="R879" s="376"/>
      <c r="S879" s="376"/>
      <c r="T879" s="376"/>
      <c r="U879" s="376"/>
      <c r="V879" s="376"/>
      <c r="W879" s="376"/>
      <c r="X879" s="376"/>
      <c r="Y879" s="376"/>
      <c r="Z879" s="376"/>
      <c r="AA879" s="376"/>
      <c r="AB879" s="376"/>
      <c r="AC879" s="376"/>
      <c r="AD879" s="376"/>
      <c r="AE879" s="376"/>
      <c r="AF879" s="376"/>
      <c r="AG879" s="376"/>
      <c r="AH879" s="376"/>
      <c r="AI879" s="376"/>
    </row>
    <row r="880">
      <c r="D880" s="335"/>
      <c r="G880" s="378"/>
      <c r="M880" s="376"/>
      <c r="N880" s="376"/>
      <c r="O880" s="376"/>
      <c r="P880" s="376"/>
      <c r="Q880" s="376"/>
      <c r="R880" s="376"/>
      <c r="S880" s="376"/>
      <c r="T880" s="376"/>
      <c r="U880" s="376"/>
      <c r="V880" s="376"/>
      <c r="W880" s="376"/>
      <c r="X880" s="376"/>
      <c r="Y880" s="376"/>
      <c r="Z880" s="376"/>
      <c r="AA880" s="376"/>
      <c r="AB880" s="376"/>
      <c r="AC880" s="376"/>
      <c r="AD880" s="376"/>
      <c r="AE880" s="376"/>
      <c r="AF880" s="376"/>
      <c r="AG880" s="376"/>
      <c r="AH880" s="376"/>
      <c r="AI880" s="376"/>
    </row>
    <row r="881">
      <c r="D881" s="335"/>
      <c r="G881" s="378"/>
      <c r="M881" s="376"/>
      <c r="N881" s="376"/>
      <c r="O881" s="376"/>
      <c r="P881" s="376"/>
      <c r="Q881" s="376"/>
      <c r="R881" s="376"/>
      <c r="S881" s="376"/>
      <c r="T881" s="376"/>
      <c r="U881" s="376"/>
      <c r="V881" s="376"/>
      <c r="W881" s="376"/>
      <c r="X881" s="376"/>
      <c r="Y881" s="376"/>
      <c r="Z881" s="376"/>
      <c r="AA881" s="376"/>
      <c r="AB881" s="376"/>
      <c r="AC881" s="376"/>
      <c r="AD881" s="376"/>
      <c r="AE881" s="376"/>
      <c r="AF881" s="376"/>
      <c r="AG881" s="376"/>
      <c r="AH881" s="376"/>
      <c r="AI881" s="376"/>
    </row>
    <row r="882">
      <c r="D882" s="335"/>
      <c r="G882" s="378"/>
      <c r="M882" s="376"/>
      <c r="N882" s="376"/>
      <c r="O882" s="376"/>
      <c r="P882" s="376"/>
      <c r="Q882" s="376"/>
      <c r="R882" s="376"/>
      <c r="S882" s="376"/>
      <c r="T882" s="376"/>
      <c r="U882" s="376"/>
      <c r="V882" s="376"/>
      <c r="W882" s="376"/>
      <c r="X882" s="376"/>
      <c r="Y882" s="376"/>
      <c r="Z882" s="376"/>
      <c r="AA882" s="376"/>
      <c r="AB882" s="376"/>
      <c r="AC882" s="376"/>
      <c r="AD882" s="376"/>
      <c r="AE882" s="376"/>
      <c r="AF882" s="376"/>
      <c r="AG882" s="376"/>
      <c r="AH882" s="376"/>
      <c r="AI882" s="376"/>
    </row>
    <row r="883">
      <c r="D883" s="335"/>
      <c r="G883" s="378"/>
      <c r="M883" s="376"/>
      <c r="N883" s="376"/>
      <c r="O883" s="376"/>
      <c r="P883" s="376"/>
      <c r="Q883" s="376"/>
      <c r="R883" s="376"/>
      <c r="S883" s="376"/>
      <c r="T883" s="376"/>
      <c r="U883" s="376"/>
      <c r="V883" s="376"/>
      <c r="W883" s="376"/>
      <c r="X883" s="376"/>
      <c r="Y883" s="376"/>
      <c r="Z883" s="376"/>
      <c r="AA883" s="376"/>
      <c r="AB883" s="376"/>
      <c r="AC883" s="376"/>
      <c r="AD883" s="376"/>
      <c r="AE883" s="376"/>
      <c r="AF883" s="376"/>
      <c r="AG883" s="376"/>
      <c r="AH883" s="376"/>
      <c r="AI883" s="376"/>
    </row>
    <row r="884">
      <c r="D884" s="335"/>
      <c r="G884" s="378"/>
      <c r="M884" s="376"/>
      <c r="N884" s="376"/>
      <c r="O884" s="376"/>
      <c r="P884" s="376"/>
      <c r="Q884" s="376"/>
      <c r="R884" s="376"/>
      <c r="S884" s="376"/>
      <c r="T884" s="376"/>
      <c r="U884" s="376"/>
      <c r="V884" s="376"/>
      <c r="W884" s="376"/>
      <c r="X884" s="376"/>
      <c r="Y884" s="376"/>
      <c r="Z884" s="376"/>
      <c r="AA884" s="376"/>
      <c r="AB884" s="376"/>
      <c r="AC884" s="376"/>
      <c r="AD884" s="376"/>
      <c r="AE884" s="376"/>
      <c r="AF884" s="376"/>
      <c r="AG884" s="376"/>
      <c r="AH884" s="376"/>
      <c r="AI884" s="376"/>
    </row>
    <row r="885">
      <c r="D885" s="335"/>
      <c r="G885" s="378"/>
      <c r="M885" s="376"/>
      <c r="N885" s="376"/>
      <c r="O885" s="376"/>
      <c r="P885" s="376"/>
      <c r="Q885" s="376"/>
      <c r="R885" s="376"/>
      <c r="S885" s="376"/>
      <c r="T885" s="376"/>
      <c r="U885" s="376"/>
      <c r="V885" s="376"/>
      <c r="W885" s="376"/>
      <c r="X885" s="376"/>
      <c r="Y885" s="376"/>
      <c r="Z885" s="376"/>
      <c r="AA885" s="376"/>
      <c r="AB885" s="376"/>
      <c r="AC885" s="376"/>
      <c r="AD885" s="376"/>
      <c r="AE885" s="376"/>
      <c r="AF885" s="376"/>
      <c r="AG885" s="376"/>
      <c r="AH885" s="376"/>
      <c r="AI885" s="376"/>
    </row>
    <row r="886">
      <c r="D886" s="335"/>
      <c r="G886" s="378"/>
      <c r="M886" s="376"/>
      <c r="N886" s="376"/>
      <c r="O886" s="376"/>
      <c r="P886" s="376"/>
      <c r="Q886" s="376"/>
      <c r="R886" s="376"/>
      <c r="S886" s="376"/>
      <c r="T886" s="376"/>
      <c r="U886" s="376"/>
      <c r="V886" s="376"/>
      <c r="W886" s="376"/>
      <c r="X886" s="376"/>
      <c r="Y886" s="376"/>
      <c r="Z886" s="376"/>
      <c r="AA886" s="376"/>
      <c r="AB886" s="376"/>
      <c r="AC886" s="376"/>
      <c r="AD886" s="376"/>
      <c r="AE886" s="376"/>
      <c r="AF886" s="376"/>
      <c r="AG886" s="376"/>
      <c r="AH886" s="376"/>
      <c r="AI886" s="376"/>
    </row>
    <row r="887">
      <c r="D887" s="335"/>
      <c r="G887" s="378"/>
      <c r="M887" s="376"/>
      <c r="N887" s="376"/>
      <c r="O887" s="376"/>
      <c r="P887" s="376"/>
      <c r="Q887" s="376"/>
      <c r="R887" s="376"/>
      <c r="S887" s="376"/>
      <c r="T887" s="376"/>
      <c r="U887" s="376"/>
      <c r="V887" s="376"/>
      <c r="W887" s="376"/>
      <c r="X887" s="376"/>
      <c r="Y887" s="376"/>
      <c r="Z887" s="376"/>
      <c r="AA887" s="376"/>
      <c r="AB887" s="376"/>
      <c r="AC887" s="376"/>
      <c r="AD887" s="376"/>
      <c r="AE887" s="376"/>
      <c r="AF887" s="376"/>
      <c r="AG887" s="376"/>
      <c r="AH887" s="376"/>
      <c r="AI887" s="376"/>
    </row>
    <row r="888">
      <c r="D888" s="335"/>
      <c r="G888" s="378"/>
      <c r="M888" s="376"/>
      <c r="N888" s="376"/>
      <c r="O888" s="376"/>
      <c r="P888" s="376"/>
      <c r="Q888" s="376"/>
      <c r="R888" s="376"/>
      <c r="S888" s="376"/>
      <c r="T888" s="376"/>
      <c r="U888" s="376"/>
      <c r="V888" s="376"/>
      <c r="W888" s="376"/>
      <c r="X888" s="376"/>
      <c r="Y888" s="376"/>
      <c r="Z888" s="376"/>
      <c r="AA888" s="376"/>
      <c r="AB888" s="376"/>
      <c r="AC888" s="376"/>
      <c r="AD888" s="376"/>
      <c r="AE888" s="376"/>
      <c r="AF888" s="376"/>
      <c r="AG888" s="376"/>
      <c r="AH888" s="376"/>
      <c r="AI888" s="376"/>
    </row>
    <row r="889">
      <c r="D889" s="335"/>
      <c r="G889" s="378"/>
      <c r="M889" s="376"/>
      <c r="N889" s="376"/>
      <c r="O889" s="376"/>
      <c r="P889" s="376"/>
      <c r="Q889" s="376"/>
      <c r="R889" s="376"/>
      <c r="S889" s="376"/>
      <c r="T889" s="376"/>
      <c r="U889" s="376"/>
      <c r="V889" s="376"/>
      <c r="W889" s="376"/>
      <c r="X889" s="376"/>
      <c r="Y889" s="376"/>
      <c r="Z889" s="376"/>
      <c r="AA889" s="376"/>
      <c r="AB889" s="376"/>
      <c r="AC889" s="376"/>
      <c r="AD889" s="376"/>
      <c r="AE889" s="376"/>
      <c r="AF889" s="376"/>
      <c r="AG889" s="376"/>
      <c r="AH889" s="376"/>
      <c r="AI889" s="376"/>
    </row>
    <row r="890">
      <c r="D890" s="335"/>
      <c r="G890" s="378"/>
      <c r="M890" s="376"/>
      <c r="N890" s="376"/>
      <c r="O890" s="376"/>
      <c r="P890" s="376"/>
      <c r="Q890" s="376"/>
      <c r="R890" s="376"/>
      <c r="S890" s="376"/>
      <c r="T890" s="376"/>
      <c r="U890" s="376"/>
      <c r="V890" s="376"/>
      <c r="W890" s="376"/>
      <c r="X890" s="376"/>
      <c r="Y890" s="376"/>
      <c r="Z890" s="376"/>
      <c r="AA890" s="376"/>
      <c r="AB890" s="376"/>
      <c r="AC890" s="376"/>
      <c r="AD890" s="376"/>
      <c r="AE890" s="376"/>
      <c r="AF890" s="376"/>
      <c r="AG890" s="376"/>
      <c r="AH890" s="376"/>
      <c r="AI890" s="376"/>
    </row>
    <row r="891">
      <c r="D891" s="335"/>
      <c r="G891" s="378"/>
      <c r="M891" s="376"/>
      <c r="N891" s="376"/>
      <c r="O891" s="376"/>
      <c r="P891" s="376"/>
      <c r="Q891" s="376"/>
      <c r="R891" s="376"/>
      <c r="S891" s="376"/>
      <c r="T891" s="376"/>
      <c r="U891" s="376"/>
      <c r="V891" s="376"/>
      <c r="W891" s="376"/>
      <c r="X891" s="376"/>
      <c r="Y891" s="376"/>
      <c r="Z891" s="376"/>
      <c r="AA891" s="376"/>
      <c r="AB891" s="376"/>
      <c r="AC891" s="376"/>
      <c r="AD891" s="376"/>
      <c r="AE891" s="376"/>
      <c r="AF891" s="376"/>
      <c r="AG891" s="376"/>
      <c r="AH891" s="376"/>
      <c r="AI891" s="376"/>
    </row>
    <row r="892">
      <c r="D892" s="335"/>
      <c r="G892" s="378"/>
      <c r="M892" s="376"/>
      <c r="N892" s="376"/>
      <c r="O892" s="376"/>
      <c r="P892" s="376"/>
      <c r="Q892" s="376"/>
      <c r="R892" s="376"/>
      <c r="S892" s="376"/>
      <c r="T892" s="376"/>
      <c r="U892" s="376"/>
      <c r="V892" s="376"/>
      <c r="W892" s="376"/>
      <c r="X892" s="376"/>
      <c r="Y892" s="376"/>
      <c r="Z892" s="376"/>
      <c r="AA892" s="376"/>
      <c r="AB892" s="376"/>
      <c r="AC892" s="376"/>
      <c r="AD892" s="376"/>
      <c r="AE892" s="376"/>
      <c r="AF892" s="376"/>
      <c r="AG892" s="376"/>
      <c r="AH892" s="376"/>
      <c r="AI892" s="376"/>
    </row>
    <row r="893">
      <c r="D893" s="335"/>
      <c r="G893" s="378"/>
      <c r="M893" s="376"/>
      <c r="N893" s="376"/>
      <c r="O893" s="376"/>
      <c r="P893" s="376"/>
      <c r="Q893" s="376"/>
      <c r="R893" s="376"/>
      <c r="S893" s="376"/>
      <c r="T893" s="376"/>
      <c r="U893" s="376"/>
      <c r="V893" s="376"/>
      <c r="W893" s="376"/>
      <c r="X893" s="376"/>
      <c r="Y893" s="376"/>
      <c r="Z893" s="376"/>
      <c r="AA893" s="376"/>
      <c r="AB893" s="376"/>
      <c r="AC893" s="376"/>
      <c r="AD893" s="376"/>
      <c r="AE893" s="376"/>
      <c r="AF893" s="376"/>
      <c r="AG893" s="376"/>
      <c r="AH893" s="376"/>
      <c r="AI893" s="376"/>
    </row>
    <row r="894">
      <c r="D894" s="335"/>
      <c r="G894" s="378"/>
      <c r="M894" s="376"/>
      <c r="N894" s="376"/>
      <c r="O894" s="376"/>
      <c r="P894" s="376"/>
      <c r="Q894" s="376"/>
      <c r="R894" s="376"/>
      <c r="S894" s="376"/>
      <c r="T894" s="376"/>
      <c r="U894" s="376"/>
      <c r="V894" s="376"/>
      <c r="W894" s="376"/>
      <c r="X894" s="376"/>
      <c r="Y894" s="376"/>
      <c r="Z894" s="376"/>
      <c r="AA894" s="376"/>
      <c r="AB894" s="376"/>
      <c r="AC894" s="376"/>
      <c r="AD894" s="376"/>
      <c r="AE894" s="376"/>
      <c r="AF894" s="376"/>
      <c r="AG894" s="376"/>
      <c r="AH894" s="376"/>
      <c r="AI894" s="376"/>
    </row>
    <row r="895">
      <c r="D895" s="335"/>
      <c r="G895" s="378"/>
      <c r="M895" s="376"/>
      <c r="N895" s="376"/>
      <c r="O895" s="376"/>
      <c r="P895" s="376"/>
      <c r="Q895" s="376"/>
      <c r="R895" s="376"/>
      <c r="S895" s="376"/>
      <c r="T895" s="376"/>
      <c r="U895" s="376"/>
      <c r="V895" s="376"/>
      <c r="W895" s="376"/>
      <c r="X895" s="376"/>
      <c r="Y895" s="376"/>
      <c r="Z895" s="376"/>
      <c r="AA895" s="376"/>
      <c r="AB895" s="376"/>
      <c r="AC895" s="376"/>
      <c r="AD895" s="376"/>
      <c r="AE895" s="376"/>
      <c r="AF895" s="376"/>
      <c r="AG895" s="376"/>
      <c r="AH895" s="376"/>
      <c r="AI895" s="376"/>
    </row>
    <row r="896">
      <c r="D896" s="335"/>
      <c r="G896" s="378"/>
      <c r="M896" s="376"/>
      <c r="N896" s="376"/>
      <c r="O896" s="376"/>
      <c r="P896" s="376"/>
      <c r="Q896" s="376"/>
      <c r="R896" s="376"/>
      <c r="S896" s="376"/>
      <c r="T896" s="376"/>
      <c r="U896" s="376"/>
      <c r="V896" s="376"/>
      <c r="W896" s="376"/>
      <c r="X896" s="376"/>
      <c r="Y896" s="376"/>
      <c r="Z896" s="376"/>
      <c r="AA896" s="376"/>
      <c r="AB896" s="376"/>
      <c r="AC896" s="376"/>
      <c r="AD896" s="376"/>
      <c r="AE896" s="376"/>
      <c r="AF896" s="376"/>
      <c r="AG896" s="376"/>
      <c r="AH896" s="376"/>
      <c r="AI896" s="376"/>
    </row>
    <row r="897">
      <c r="D897" s="335"/>
      <c r="G897" s="378"/>
      <c r="M897" s="376"/>
      <c r="N897" s="376"/>
      <c r="O897" s="376"/>
      <c r="P897" s="376"/>
      <c r="Q897" s="376"/>
      <c r="R897" s="376"/>
      <c r="S897" s="376"/>
      <c r="T897" s="376"/>
      <c r="U897" s="376"/>
      <c r="V897" s="376"/>
      <c r="W897" s="376"/>
      <c r="X897" s="376"/>
      <c r="Y897" s="376"/>
      <c r="Z897" s="376"/>
      <c r="AA897" s="376"/>
      <c r="AB897" s="376"/>
      <c r="AC897" s="376"/>
      <c r="AD897" s="376"/>
      <c r="AE897" s="376"/>
      <c r="AF897" s="376"/>
      <c r="AG897" s="376"/>
      <c r="AH897" s="376"/>
      <c r="AI897" s="376"/>
    </row>
    <row r="898">
      <c r="D898" s="335"/>
      <c r="G898" s="378"/>
      <c r="M898" s="376"/>
      <c r="N898" s="376"/>
      <c r="O898" s="376"/>
      <c r="P898" s="376"/>
      <c r="Q898" s="376"/>
      <c r="R898" s="376"/>
      <c r="S898" s="376"/>
      <c r="T898" s="376"/>
      <c r="U898" s="376"/>
      <c r="V898" s="376"/>
      <c r="W898" s="376"/>
      <c r="X898" s="376"/>
      <c r="Y898" s="376"/>
      <c r="Z898" s="376"/>
      <c r="AA898" s="376"/>
      <c r="AB898" s="376"/>
      <c r="AC898" s="376"/>
      <c r="AD898" s="376"/>
      <c r="AE898" s="376"/>
      <c r="AF898" s="376"/>
      <c r="AG898" s="376"/>
      <c r="AH898" s="376"/>
      <c r="AI898" s="376"/>
    </row>
    <row r="899">
      <c r="D899" s="335"/>
      <c r="G899" s="378"/>
      <c r="M899" s="376"/>
      <c r="N899" s="376"/>
      <c r="O899" s="376"/>
      <c r="P899" s="376"/>
      <c r="Q899" s="376"/>
      <c r="R899" s="376"/>
      <c r="S899" s="376"/>
      <c r="T899" s="376"/>
      <c r="U899" s="376"/>
      <c r="V899" s="376"/>
      <c r="W899" s="376"/>
      <c r="X899" s="376"/>
      <c r="Y899" s="376"/>
      <c r="Z899" s="376"/>
      <c r="AA899" s="376"/>
      <c r="AB899" s="376"/>
      <c r="AC899" s="376"/>
      <c r="AD899" s="376"/>
      <c r="AE899" s="376"/>
      <c r="AF899" s="376"/>
      <c r="AG899" s="376"/>
      <c r="AH899" s="376"/>
      <c r="AI899" s="376"/>
    </row>
    <row r="900">
      <c r="D900" s="335"/>
      <c r="G900" s="378"/>
      <c r="M900" s="376"/>
      <c r="N900" s="376"/>
      <c r="O900" s="376"/>
      <c r="P900" s="376"/>
      <c r="Q900" s="376"/>
      <c r="R900" s="376"/>
      <c r="S900" s="376"/>
      <c r="T900" s="376"/>
      <c r="U900" s="376"/>
      <c r="V900" s="376"/>
      <c r="W900" s="376"/>
      <c r="X900" s="376"/>
      <c r="Y900" s="376"/>
      <c r="Z900" s="376"/>
      <c r="AA900" s="376"/>
      <c r="AB900" s="376"/>
      <c r="AC900" s="376"/>
      <c r="AD900" s="376"/>
      <c r="AE900" s="376"/>
      <c r="AF900" s="376"/>
      <c r="AG900" s="376"/>
      <c r="AH900" s="376"/>
      <c r="AI900" s="376"/>
    </row>
    <row r="901">
      <c r="D901" s="335"/>
      <c r="G901" s="378"/>
      <c r="M901" s="376"/>
      <c r="N901" s="376"/>
      <c r="O901" s="376"/>
      <c r="P901" s="376"/>
      <c r="Q901" s="376"/>
      <c r="R901" s="376"/>
      <c r="S901" s="376"/>
      <c r="T901" s="376"/>
      <c r="U901" s="376"/>
      <c r="V901" s="376"/>
      <c r="W901" s="376"/>
      <c r="X901" s="376"/>
      <c r="Y901" s="376"/>
      <c r="Z901" s="376"/>
      <c r="AA901" s="376"/>
      <c r="AB901" s="376"/>
      <c r="AC901" s="376"/>
      <c r="AD901" s="376"/>
      <c r="AE901" s="376"/>
      <c r="AF901" s="376"/>
      <c r="AG901" s="376"/>
      <c r="AH901" s="376"/>
      <c r="AI901" s="376"/>
    </row>
    <row r="902">
      <c r="D902" s="335"/>
      <c r="G902" s="378"/>
      <c r="M902" s="376"/>
      <c r="N902" s="376"/>
      <c r="O902" s="376"/>
      <c r="P902" s="376"/>
      <c r="Q902" s="376"/>
      <c r="R902" s="376"/>
      <c r="S902" s="376"/>
      <c r="T902" s="376"/>
      <c r="U902" s="376"/>
      <c r="V902" s="376"/>
      <c r="W902" s="376"/>
      <c r="X902" s="376"/>
      <c r="Y902" s="376"/>
      <c r="Z902" s="376"/>
      <c r="AA902" s="376"/>
      <c r="AB902" s="376"/>
      <c r="AC902" s="376"/>
      <c r="AD902" s="376"/>
      <c r="AE902" s="376"/>
      <c r="AF902" s="376"/>
      <c r="AG902" s="376"/>
      <c r="AH902" s="376"/>
      <c r="AI902" s="376"/>
    </row>
    <row r="903">
      <c r="D903" s="335"/>
      <c r="G903" s="378"/>
      <c r="M903" s="376"/>
      <c r="N903" s="376"/>
      <c r="O903" s="376"/>
      <c r="P903" s="376"/>
      <c r="Q903" s="376"/>
      <c r="R903" s="376"/>
      <c r="S903" s="376"/>
      <c r="T903" s="376"/>
      <c r="U903" s="376"/>
      <c r="V903" s="376"/>
      <c r="W903" s="376"/>
      <c r="X903" s="376"/>
      <c r="Y903" s="376"/>
      <c r="Z903" s="376"/>
      <c r="AA903" s="376"/>
      <c r="AB903" s="376"/>
      <c r="AC903" s="376"/>
      <c r="AD903" s="376"/>
      <c r="AE903" s="376"/>
      <c r="AF903" s="376"/>
      <c r="AG903" s="376"/>
      <c r="AH903" s="376"/>
      <c r="AI903" s="376"/>
    </row>
    <row r="904">
      <c r="D904" s="335"/>
      <c r="G904" s="378"/>
      <c r="M904" s="376"/>
      <c r="N904" s="376"/>
      <c r="O904" s="376"/>
      <c r="P904" s="376"/>
      <c r="Q904" s="376"/>
      <c r="R904" s="376"/>
      <c r="S904" s="376"/>
      <c r="T904" s="376"/>
      <c r="U904" s="376"/>
      <c r="V904" s="376"/>
      <c r="W904" s="376"/>
      <c r="X904" s="376"/>
      <c r="Y904" s="376"/>
      <c r="Z904" s="376"/>
      <c r="AA904" s="376"/>
      <c r="AB904" s="376"/>
      <c r="AC904" s="376"/>
      <c r="AD904" s="376"/>
      <c r="AE904" s="376"/>
      <c r="AF904" s="376"/>
      <c r="AG904" s="376"/>
      <c r="AH904" s="376"/>
      <c r="AI904" s="376"/>
    </row>
    <row r="905">
      <c r="D905" s="335"/>
      <c r="G905" s="378"/>
      <c r="M905" s="376"/>
      <c r="N905" s="376"/>
      <c r="O905" s="376"/>
      <c r="P905" s="376"/>
      <c r="Q905" s="376"/>
      <c r="R905" s="376"/>
      <c r="S905" s="376"/>
      <c r="T905" s="376"/>
      <c r="U905" s="376"/>
      <c r="V905" s="376"/>
      <c r="W905" s="376"/>
      <c r="X905" s="376"/>
      <c r="Y905" s="376"/>
      <c r="Z905" s="376"/>
      <c r="AA905" s="376"/>
      <c r="AB905" s="376"/>
      <c r="AC905" s="376"/>
      <c r="AD905" s="376"/>
      <c r="AE905" s="376"/>
      <c r="AF905" s="376"/>
      <c r="AG905" s="376"/>
      <c r="AH905" s="376"/>
      <c r="AI905" s="376"/>
    </row>
    <row r="906">
      <c r="D906" s="335"/>
      <c r="G906" s="378"/>
      <c r="M906" s="376"/>
      <c r="N906" s="376"/>
      <c r="O906" s="376"/>
      <c r="P906" s="376"/>
      <c r="Q906" s="376"/>
      <c r="R906" s="376"/>
      <c r="S906" s="376"/>
      <c r="T906" s="376"/>
      <c r="U906" s="376"/>
      <c r="V906" s="376"/>
      <c r="W906" s="376"/>
      <c r="X906" s="376"/>
      <c r="Y906" s="376"/>
      <c r="Z906" s="376"/>
      <c r="AA906" s="376"/>
      <c r="AB906" s="376"/>
      <c r="AC906" s="376"/>
      <c r="AD906" s="376"/>
      <c r="AE906" s="376"/>
      <c r="AF906" s="376"/>
      <c r="AG906" s="376"/>
      <c r="AH906" s="376"/>
      <c r="AI906" s="376"/>
    </row>
    <row r="907">
      <c r="D907" s="335"/>
      <c r="G907" s="378"/>
      <c r="M907" s="376"/>
      <c r="N907" s="376"/>
      <c r="O907" s="376"/>
      <c r="P907" s="376"/>
      <c r="Q907" s="376"/>
      <c r="R907" s="376"/>
      <c r="S907" s="376"/>
      <c r="T907" s="376"/>
      <c r="U907" s="376"/>
      <c r="V907" s="376"/>
      <c r="W907" s="376"/>
      <c r="X907" s="376"/>
      <c r="Y907" s="376"/>
      <c r="Z907" s="376"/>
      <c r="AA907" s="376"/>
      <c r="AB907" s="376"/>
      <c r="AC907" s="376"/>
      <c r="AD907" s="376"/>
      <c r="AE907" s="376"/>
      <c r="AF907" s="376"/>
      <c r="AG907" s="376"/>
      <c r="AH907" s="376"/>
      <c r="AI907" s="376"/>
    </row>
    <row r="908">
      <c r="D908" s="335"/>
      <c r="G908" s="378"/>
      <c r="M908" s="376"/>
      <c r="N908" s="376"/>
      <c r="O908" s="376"/>
      <c r="P908" s="376"/>
      <c r="Q908" s="376"/>
      <c r="R908" s="376"/>
      <c r="S908" s="376"/>
      <c r="T908" s="376"/>
      <c r="U908" s="376"/>
      <c r="V908" s="376"/>
      <c r="W908" s="376"/>
      <c r="X908" s="376"/>
      <c r="Y908" s="376"/>
      <c r="Z908" s="376"/>
      <c r="AA908" s="376"/>
      <c r="AB908" s="376"/>
      <c r="AC908" s="376"/>
      <c r="AD908" s="376"/>
      <c r="AE908" s="376"/>
      <c r="AF908" s="376"/>
      <c r="AG908" s="376"/>
      <c r="AH908" s="376"/>
      <c r="AI908" s="376"/>
    </row>
    <row r="909">
      <c r="D909" s="335"/>
      <c r="G909" s="378"/>
      <c r="M909" s="376"/>
      <c r="N909" s="376"/>
      <c r="O909" s="376"/>
      <c r="P909" s="376"/>
      <c r="Q909" s="376"/>
      <c r="R909" s="376"/>
      <c r="S909" s="376"/>
      <c r="T909" s="376"/>
      <c r="U909" s="376"/>
      <c r="V909" s="376"/>
      <c r="W909" s="376"/>
      <c r="X909" s="376"/>
      <c r="Y909" s="376"/>
      <c r="Z909" s="376"/>
      <c r="AA909" s="376"/>
      <c r="AB909" s="376"/>
      <c r="AC909" s="376"/>
      <c r="AD909" s="376"/>
      <c r="AE909" s="376"/>
      <c r="AF909" s="376"/>
      <c r="AG909" s="376"/>
      <c r="AH909" s="376"/>
      <c r="AI909" s="376"/>
    </row>
    <row r="910">
      <c r="D910" s="335"/>
      <c r="G910" s="378"/>
      <c r="M910" s="376"/>
      <c r="N910" s="376"/>
      <c r="O910" s="376"/>
      <c r="P910" s="376"/>
      <c r="Q910" s="376"/>
      <c r="R910" s="376"/>
      <c r="S910" s="376"/>
      <c r="T910" s="376"/>
      <c r="U910" s="376"/>
      <c r="V910" s="376"/>
      <c r="W910" s="376"/>
      <c r="X910" s="376"/>
      <c r="Y910" s="376"/>
      <c r="Z910" s="376"/>
      <c r="AA910" s="376"/>
      <c r="AB910" s="376"/>
      <c r="AC910" s="376"/>
      <c r="AD910" s="376"/>
      <c r="AE910" s="376"/>
      <c r="AF910" s="376"/>
      <c r="AG910" s="376"/>
      <c r="AH910" s="376"/>
      <c r="AI910" s="376"/>
    </row>
    <row r="911">
      <c r="D911" s="335"/>
      <c r="G911" s="378"/>
      <c r="M911" s="376"/>
      <c r="N911" s="376"/>
      <c r="O911" s="376"/>
      <c r="P911" s="376"/>
      <c r="Q911" s="376"/>
      <c r="R911" s="376"/>
      <c r="S911" s="376"/>
      <c r="T911" s="376"/>
      <c r="U911" s="376"/>
      <c r="V911" s="376"/>
      <c r="W911" s="376"/>
      <c r="X911" s="376"/>
      <c r="Y911" s="376"/>
      <c r="Z911" s="376"/>
      <c r="AA911" s="376"/>
      <c r="AB911" s="376"/>
      <c r="AC911" s="376"/>
      <c r="AD911" s="376"/>
      <c r="AE911" s="376"/>
      <c r="AF911" s="376"/>
      <c r="AG911" s="376"/>
      <c r="AH911" s="376"/>
      <c r="AI911" s="376"/>
    </row>
    <row r="912">
      <c r="D912" s="335"/>
      <c r="G912" s="378"/>
      <c r="M912" s="376"/>
      <c r="N912" s="376"/>
      <c r="O912" s="376"/>
      <c r="P912" s="376"/>
      <c r="Q912" s="376"/>
      <c r="R912" s="376"/>
      <c r="S912" s="376"/>
      <c r="T912" s="376"/>
      <c r="U912" s="376"/>
      <c r="V912" s="376"/>
      <c r="W912" s="376"/>
      <c r="X912" s="376"/>
      <c r="Y912" s="376"/>
      <c r="Z912" s="376"/>
      <c r="AA912" s="376"/>
      <c r="AB912" s="376"/>
      <c r="AC912" s="376"/>
      <c r="AD912" s="376"/>
      <c r="AE912" s="376"/>
      <c r="AF912" s="376"/>
      <c r="AG912" s="376"/>
      <c r="AH912" s="376"/>
      <c r="AI912" s="376"/>
    </row>
    <row r="913">
      <c r="D913" s="335"/>
      <c r="G913" s="378"/>
      <c r="M913" s="376"/>
      <c r="N913" s="376"/>
      <c r="O913" s="376"/>
      <c r="P913" s="376"/>
      <c r="Q913" s="376"/>
      <c r="R913" s="376"/>
      <c r="S913" s="376"/>
      <c r="T913" s="376"/>
      <c r="U913" s="376"/>
      <c r="V913" s="376"/>
      <c r="W913" s="376"/>
      <c r="X913" s="376"/>
      <c r="Y913" s="376"/>
      <c r="Z913" s="376"/>
      <c r="AA913" s="376"/>
      <c r="AB913" s="376"/>
      <c r="AC913" s="376"/>
      <c r="AD913" s="376"/>
      <c r="AE913" s="376"/>
      <c r="AF913" s="376"/>
      <c r="AG913" s="376"/>
      <c r="AH913" s="376"/>
      <c r="AI913" s="376"/>
    </row>
    <row r="914">
      <c r="D914" s="335"/>
      <c r="G914" s="378"/>
      <c r="M914" s="376"/>
      <c r="N914" s="376"/>
      <c r="O914" s="376"/>
      <c r="P914" s="376"/>
      <c r="Q914" s="376"/>
      <c r="R914" s="376"/>
      <c r="S914" s="376"/>
      <c r="T914" s="376"/>
      <c r="U914" s="376"/>
      <c r="V914" s="376"/>
      <c r="W914" s="376"/>
      <c r="X914" s="376"/>
      <c r="Y914" s="376"/>
      <c r="Z914" s="376"/>
      <c r="AA914" s="376"/>
      <c r="AB914" s="376"/>
      <c r="AC914" s="376"/>
      <c r="AD914" s="376"/>
      <c r="AE914" s="376"/>
      <c r="AF914" s="376"/>
      <c r="AG914" s="376"/>
      <c r="AH914" s="376"/>
      <c r="AI914" s="376"/>
    </row>
    <row r="915">
      <c r="D915" s="335"/>
      <c r="G915" s="378"/>
      <c r="M915" s="376"/>
      <c r="N915" s="376"/>
      <c r="O915" s="376"/>
      <c r="P915" s="376"/>
      <c r="Q915" s="376"/>
      <c r="R915" s="376"/>
      <c r="S915" s="376"/>
      <c r="T915" s="376"/>
      <c r="U915" s="376"/>
      <c r="V915" s="376"/>
      <c r="W915" s="376"/>
      <c r="X915" s="376"/>
      <c r="Y915" s="376"/>
      <c r="Z915" s="376"/>
      <c r="AA915" s="376"/>
      <c r="AB915" s="376"/>
      <c r="AC915" s="376"/>
      <c r="AD915" s="376"/>
      <c r="AE915" s="376"/>
      <c r="AF915" s="376"/>
      <c r="AG915" s="376"/>
      <c r="AH915" s="376"/>
      <c r="AI915" s="376"/>
    </row>
    <row r="916">
      <c r="D916" s="335"/>
      <c r="G916" s="378"/>
      <c r="M916" s="376"/>
      <c r="N916" s="376"/>
      <c r="O916" s="376"/>
      <c r="P916" s="376"/>
      <c r="Q916" s="376"/>
      <c r="R916" s="376"/>
      <c r="S916" s="376"/>
      <c r="T916" s="376"/>
      <c r="U916" s="376"/>
      <c r="V916" s="376"/>
      <c r="W916" s="376"/>
      <c r="X916" s="376"/>
      <c r="Y916" s="376"/>
      <c r="Z916" s="376"/>
      <c r="AA916" s="376"/>
      <c r="AB916" s="376"/>
      <c r="AC916" s="376"/>
      <c r="AD916" s="376"/>
      <c r="AE916" s="376"/>
      <c r="AF916" s="376"/>
      <c r="AG916" s="376"/>
      <c r="AH916" s="376"/>
      <c r="AI916" s="376"/>
    </row>
    <row r="917">
      <c r="D917" s="335"/>
      <c r="G917" s="378"/>
      <c r="M917" s="376"/>
      <c r="N917" s="376"/>
      <c r="O917" s="376"/>
      <c r="P917" s="376"/>
      <c r="Q917" s="376"/>
      <c r="R917" s="376"/>
      <c r="S917" s="376"/>
      <c r="T917" s="376"/>
      <c r="U917" s="376"/>
      <c r="V917" s="376"/>
      <c r="W917" s="376"/>
      <c r="X917" s="376"/>
      <c r="Y917" s="376"/>
      <c r="Z917" s="376"/>
      <c r="AA917" s="376"/>
      <c r="AB917" s="376"/>
      <c r="AC917" s="376"/>
      <c r="AD917" s="376"/>
      <c r="AE917" s="376"/>
      <c r="AF917" s="376"/>
      <c r="AG917" s="376"/>
      <c r="AH917" s="376"/>
      <c r="AI917" s="376"/>
    </row>
    <row r="918">
      <c r="D918" s="335"/>
      <c r="G918" s="378"/>
      <c r="M918" s="376"/>
      <c r="N918" s="376"/>
      <c r="O918" s="376"/>
      <c r="P918" s="376"/>
      <c r="Q918" s="376"/>
      <c r="R918" s="376"/>
      <c r="S918" s="376"/>
      <c r="T918" s="376"/>
      <c r="U918" s="376"/>
      <c r="V918" s="376"/>
      <c r="W918" s="376"/>
      <c r="X918" s="376"/>
      <c r="Y918" s="376"/>
      <c r="Z918" s="376"/>
      <c r="AA918" s="376"/>
      <c r="AB918" s="376"/>
      <c r="AC918" s="376"/>
      <c r="AD918" s="376"/>
      <c r="AE918" s="376"/>
      <c r="AF918" s="376"/>
      <c r="AG918" s="376"/>
      <c r="AH918" s="376"/>
      <c r="AI918" s="376"/>
    </row>
    <row r="919">
      <c r="D919" s="335"/>
      <c r="G919" s="378"/>
      <c r="M919" s="376"/>
      <c r="N919" s="376"/>
      <c r="O919" s="376"/>
      <c r="P919" s="376"/>
      <c r="Q919" s="376"/>
      <c r="R919" s="376"/>
      <c r="S919" s="376"/>
      <c r="T919" s="376"/>
      <c r="U919" s="376"/>
      <c r="V919" s="376"/>
      <c r="W919" s="376"/>
      <c r="X919" s="376"/>
      <c r="Y919" s="376"/>
      <c r="Z919" s="376"/>
      <c r="AA919" s="376"/>
      <c r="AB919" s="376"/>
      <c r="AC919" s="376"/>
      <c r="AD919" s="376"/>
      <c r="AE919" s="376"/>
      <c r="AF919" s="376"/>
      <c r="AG919" s="376"/>
      <c r="AH919" s="376"/>
      <c r="AI919" s="376"/>
    </row>
    <row r="920">
      <c r="D920" s="335"/>
      <c r="G920" s="378"/>
      <c r="M920" s="376"/>
      <c r="N920" s="376"/>
      <c r="O920" s="376"/>
      <c r="P920" s="376"/>
      <c r="Q920" s="376"/>
      <c r="R920" s="376"/>
      <c r="S920" s="376"/>
      <c r="T920" s="376"/>
      <c r="U920" s="376"/>
      <c r="V920" s="376"/>
      <c r="W920" s="376"/>
      <c r="X920" s="376"/>
      <c r="Y920" s="376"/>
      <c r="Z920" s="376"/>
      <c r="AA920" s="376"/>
      <c r="AB920" s="376"/>
      <c r="AC920" s="376"/>
      <c r="AD920" s="376"/>
      <c r="AE920" s="376"/>
      <c r="AF920" s="376"/>
      <c r="AG920" s="376"/>
      <c r="AH920" s="376"/>
      <c r="AI920" s="376"/>
    </row>
    <row r="921">
      <c r="D921" s="335"/>
      <c r="G921" s="378"/>
      <c r="M921" s="376"/>
      <c r="N921" s="376"/>
      <c r="O921" s="376"/>
      <c r="P921" s="376"/>
      <c r="Q921" s="376"/>
      <c r="R921" s="376"/>
      <c r="S921" s="376"/>
      <c r="T921" s="376"/>
      <c r="U921" s="376"/>
      <c r="V921" s="376"/>
      <c r="W921" s="376"/>
      <c r="X921" s="376"/>
      <c r="Y921" s="376"/>
      <c r="Z921" s="376"/>
      <c r="AA921" s="376"/>
      <c r="AB921" s="376"/>
      <c r="AC921" s="376"/>
      <c r="AD921" s="376"/>
      <c r="AE921" s="376"/>
      <c r="AF921" s="376"/>
      <c r="AG921" s="376"/>
      <c r="AH921" s="376"/>
      <c r="AI921" s="376"/>
    </row>
    <row r="922">
      <c r="D922" s="335"/>
      <c r="G922" s="378"/>
      <c r="M922" s="376"/>
      <c r="N922" s="376"/>
      <c r="O922" s="376"/>
      <c r="P922" s="376"/>
      <c r="Q922" s="376"/>
      <c r="R922" s="376"/>
      <c r="S922" s="376"/>
      <c r="T922" s="376"/>
      <c r="U922" s="376"/>
      <c r="V922" s="376"/>
      <c r="W922" s="376"/>
      <c r="X922" s="376"/>
      <c r="Y922" s="376"/>
      <c r="Z922" s="376"/>
      <c r="AA922" s="376"/>
      <c r="AB922" s="376"/>
      <c r="AC922" s="376"/>
      <c r="AD922" s="376"/>
      <c r="AE922" s="376"/>
      <c r="AF922" s="376"/>
      <c r="AG922" s="376"/>
      <c r="AH922" s="376"/>
      <c r="AI922" s="376"/>
    </row>
    <row r="923">
      <c r="D923" s="335"/>
      <c r="G923" s="378"/>
      <c r="M923" s="376"/>
      <c r="N923" s="376"/>
      <c r="O923" s="376"/>
      <c r="P923" s="376"/>
      <c r="Q923" s="376"/>
      <c r="R923" s="376"/>
      <c r="S923" s="376"/>
      <c r="T923" s="376"/>
      <c r="U923" s="376"/>
      <c r="V923" s="376"/>
      <c r="W923" s="376"/>
      <c r="X923" s="376"/>
      <c r="Y923" s="376"/>
      <c r="Z923" s="376"/>
      <c r="AA923" s="376"/>
      <c r="AB923" s="376"/>
      <c r="AC923" s="376"/>
      <c r="AD923" s="376"/>
      <c r="AE923" s="376"/>
      <c r="AF923" s="376"/>
      <c r="AG923" s="376"/>
      <c r="AH923" s="376"/>
      <c r="AI923" s="376"/>
    </row>
    <row r="924">
      <c r="D924" s="335"/>
      <c r="G924" s="378"/>
      <c r="M924" s="376"/>
      <c r="N924" s="376"/>
      <c r="O924" s="376"/>
      <c r="P924" s="376"/>
      <c r="Q924" s="376"/>
      <c r="R924" s="376"/>
      <c r="S924" s="376"/>
      <c r="T924" s="376"/>
      <c r="U924" s="376"/>
      <c r="V924" s="376"/>
      <c r="W924" s="376"/>
      <c r="X924" s="376"/>
      <c r="Y924" s="376"/>
      <c r="Z924" s="376"/>
      <c r="AA924" s="376"/>
      <c r="AB924" s="376"/>
      <c r="AC924" s="376"/>
      <c r="AD924" s="376"/>
      <c r="AE924" s="376"/>
      <c r="AF924" s="376"/>
      <c r="AG924" s="376"/>
      <c r="AH924" s="376"/>
      <c r="AI924" s="376"/>
    </row>
    <row r="925">
      <c r="D925" s="335"/>
      <c r="G925" s="378"/>
      <c r="M925" s="376"/>
      <c r="N925" s="376"/>
      <c r="O925" s="376"/>
      <c r="P925" s="376"/>
      <c r="Q925" s="376"/>
      <c r="R925" s="376"/>
      <c r="S925" s="376"/>
      <c r="T925" s="376"/>
      <c r="U925" s="376"/>
      <c r="V925" s="376"/>
      <c r="W925" s="376"/>
      <c r="X925" s="376"/>
      <c r="Y925" s="376"/>
      <c r="Z925" s="376"/>
      <c r="AA925" s="376"/>
      <c r="AB925" s="376"/>
      <c r="AC925" s="376"/>
      <c r="AD925" s="376"/>
      <c r="AE925" s="376"/>
      <c r="AF925" s="376"/>
      <c r="AG925" s="376"/>
      <c r="AH925" s="376"/>
      <c r="AI925" s="376"/>
    </row>
    <row r="926">
      <c r="D926" s="335"/>
      <c r="G926" s="378"/>
      <c r="M926" s="376"/>
      <c r="N926" s="376"/>
      <c r="O926" s="376"/>
      <c r="P926" s="376"/>
      <c r="Q926" s="376"/>
      <c r="R926" s="376"/>
      <c r="S926" s="376"/>
      <c r="T926" s="376"/>
      <c r="U926" s="376"/>
      <c r="V926" s="376"/>
      <c r="W926" s="376"/>
      <c r="X926" s="376"/>
      <c r="Y926" s="376"/>
      <c r="Z926" s="376"/>
      <c r="AA926" s="376"/>
      <c r="AB926" s="376"/>
      <c r="AC926" s="376"/>
      <c r="AD926" s="376"/>
      <c r="AE926" s="376"/>
      <c r="AF926" s="376"/>
      <c r="AG926" s="376"/>
      <c r="AH926" s="376"/>
      <c r="AI926" s="376"/>
    </row>
    <row r="927">
      <c r="D927" s="335"/>
      <c r="G927" s="378"/>
      <c r="M927" s="376"/>
      <c r="N927" s="376"/>
      <c r="O927" s="376"/>
      <c r="P927" s="376"/>
      <c r="Q927" s="376"/>
      <c r="R927" s="376"/>
      <c r="S927" s="376"/>
      <c r="T927" s="376"/>
      <c r="U927" s="376"/>
      <c r="V927" s="376"/>
      <c r="W927" s="376"/>
      <c r="X927" s="376"/>
      <c r="Y927" s="376"/>
      <c r="Z927" s="376"/>
      <c r="AA927" s="376"/>
      <c r="AB927" s="376"/>
      <c r="AC927" s="376"/>
      <c r="AD927" s="376"/>
      <c r="AE927" s="376"/>
      <c r="AF927" s="376"/>
      <c r="AG927" s="376"/>
      <c r="AH927" s="376"/>
      <c r="AI927" s="376"/>
    </row>
    <row r="928">
      <c r="D928" s="335"/>
      <c r="G928" s="378"/>
      <c r="M928" s="376"/>
      <c r="N928" s="376"/>
      <c r="O928" s="376"/>
      <c r="P928" s="376"/>
      <c r="Q928" s="376"/>
      <c r="R928" s="376"/>
      <c r="S928" s="376"/>
      <c r="T928" s="376"/>
      <c r="U928" s="376"/>
      <c r="V928" s="376"/>
      <c r="W928" s="376"/>
      <c r="X928" s="376"/>
      <c r="Y928" s="376"/>
      <c r="Z928" s="376"/>
      <c r="AA928" s="376"/>
      <c r="AB928" s="376"/>
      <c r="AC928" s="376"/>
      <c r="AD928" s="376"/>
      <c r="AE928" s="376"/>
      <c r="AF928" s="376"/>
      <c r="AG928" s="376"/>
      <c r="AH928" s="376"/>
      <c r="AI928" s="376"/>
    </row>
    <row r="929">
      <c r="D929" s="335"/>
      <c r="G929" s="378"/>
      <c r="M929" s="376"/>
      <c r="N929" s="376"/>
      <c r="O929" s="376"/>
      <c r="P929" s="376"/>
      <c r="Q929" s="376"/>
      <c r="R929" s="376"/>
      <c r="S929" s="376"/>
      <c r="T929" s="376"/>
      <c r="U929" s="376"/>
      <c r="V929" s="376"/>
      <c r="W929" s="376"/>
      <c r="X929" s="376"/>
      <c r="Y929" s="376"/>
      <c r="Z929" s="376"/>
      <c r="AA929" s="376"/>
      <c r="AB929" s="376"/>
      <c r="AC929" s="376"/>
      <c r="AD929" s="376"/>
      <c r="AE929" s="376"/>
      <c r="AF929" s="376"/>
      <c r="AG929" s="376"/>
      <c r="AH929" s="376"/>
      <c r="AI929" s="376"/>
    </row>
    <row r="930">
      <c r="D930" s="335"/>
      <c r="G930" s="378"/>
      <c r="M930" s="376"/>
      <c r="N930" s="376"/>
      <c r="O930" s="376"/>
      <c r="P930" s="376"/>
      <c r="Q930" s="376"/>
      <c r="R930" s="376"/>
      <c r="S930" s="376"/>
      <c r="T930" s="376"/>
      <c r="U930" s="376"/>
      <c r="V930" s="376"/>
      <c r="W930" s="376"/>
      <c r="X930" s="376"/>
      <c r="Y930" s="376"/>
      <c r="Z930" s="376"/>
      <c r="AA930" s="376"/>
      <c r="AB930" s="376"/>
      <c r="AC930" s="376"/>
      <c r="AD930" s="376"/>
      <c r="AE930" s="376"/>
      <c r="AF930" s="376"/>
      <c r="AG930" s="376"/>
      <c r="AH930" s="376"/>
      <c r="AI930" s="376"/>
    </row>
    <row r="931">
      <c r="D931" s="335"/>
      <c r="G931" s="378"/>
      <c r="M931" s="376"/>
      <c r="N931" s="376"/>
      <c r="O931" s="376"/>
      <c r="P931" s="376"/>
      <c r="Q931" s="376"/>
      <c r="R931" s="376"/>
      <c r="S931" s="376"/>
      <c r="T931" s="376"/>
      <c r="U931" s="376"/>
      <c r="V931" s="376"/>
      <c r="W931" s="376"/>
      <c r="X931" s="376"/>
      <c r="Y931" s="376"/>
      <c r="Z931" s="376"/>
      <c r="AA931" s="376"/>
      <c r="AB931" s="376"/>
      <c r="AC931" s="376"/>
      <c r="AD931" s="376"/>
      <c r="AE931" s="376"/>
      <c r="AF931" s="376"/>
      <c r="AG931" s="376"/>
      <c r="AH931" s="376"/>
      <c r="AI931" s="376"/>
    </row>
    <row r="932">
      <c r="D932" s="335"/>
      <c r="G932" s="378"/>
      <c r="M932" s="376"/>
      <c r="N932" s="376"/>
      <c r="O932" s="376"/>
      <c r="P932" s="376"/>
      <c r="Q932" s="376"/>
      <c r="R932" s="376"/>
      <c r="S932" s="376"/>
      <c r="T932" s="376"/>
      <c r="U932" s="376"/>
      <c r="V932" s="376"/>
      <c r="W932" s="376"/>
      <c r="X932" s="376"/>
      <c r="Y932" s="376"/>
      <c r="Z932" s="376"/>
      <c r="AA932" s="376"/>
      <c r="AB932" s="376"/>
      <c r="AC932" s="376"/>
      <c r="AD932" s="376"/>
      <c r="AE932" s="376"/>
      <c r="AF932" s="376"/>
      <c r="AG932" s="376"/>
      <c r="AH932" s="376"/>
      <c r="AI932" s="376"/>
    </row>
    <row r="933">
      <c r="D933" s="335"/>
      <c r="G933" s="378"/>
      <c r="M933" s="376"/>
      <c r="N933" s="376"/>
      <c r="O933" s="376"/>
      <c r="P933" s="376"/>
      <c r="Q933" s="376"/>
      <c r="R933" s="376"/>
      <c r="S933" s="376"/>
      <c r="T933" s="376"/>
      <c r="U933" s="376"/>
      <c r="V933" s="376"/>
      <c r="W933" s="376"/>
      <c r="X933" s="376"/>
      <c r="Y933" s="376"/>
      <c r="Z933" s="376"/>
      <c r="AA933" s="376"/>
      <c r="AB933" s="376"/>
      <c r="AC933" s="376"/>
      <c r="AD933" s="376"/>
      <c r="AE933" s="376"/>
      <c r="AF933" s="376"/>
      <c r="AG933" s="376"/>
      <c r="AH933" s="376"/>
      <c r="AI933" s="376"/>
    </row>
    <row r="934">
      <c r="D934" s="335"/>
      <c r="G934" s="378"/>
      <c r="M934" s="376"/>
      <c r="N934" s="376"/>
      <c r="O934" s="376"/>
      <c r="P934" s="376"/>
      <c r="Q934" s="376"/>
      <c r="R934" s="376"/>
      <c r="S934" s="376"/>
      <c r="T934" s="376"/>
      <c r="U934" s="376"/>
      <c r="V934" s="376"/>
      <c r="W934" s="376"/>
      <c r="X934" s="376"/>
      <c r="Y934" s="376"/>
      <c r="Z934" s="376"/>
      <c r="AA934" s="376"/>
      <c r="AB934" s="376"/>
      <c r="AC934" s="376"/>
      <c r="AD934" s="376"/>
      <c r="AE934" s="376"/>
      <c r="AF934" s="376"/>
      <c r="AG934" s="376"/>
      <c r="AH934" s="376"/>
      <c r="AI934" s="376"/>
    </row>
    <row r="935">
      <c r="D935" s="335"/>
      <c r="G935" s="378"/>
      <c r="M935" s="376"/>
      <c r="N935" s="376"/>
      <c r="O935" s="376"/>
      <c r="P935" s="376"/>
      <c r="Q935" s="376"/>
      <c r="R935" s="376"/>
      <c r="S935" s="376"/>
      <c r="T935" s="376"/>
      <c r="U935" s="376"/>
      <c r="V935" s="376"/>
      <c r="W935" s="376"/>
      <c r="X935" s="376"/>
      <c r="Y935" s="376"/>
      <c r="Z935" s="376"/>
      <c r="AA935" s="376"/>
      <c r="AB935" s="376"/>
      <c r="AC935" s="376"/>
      <c r="AD935" s="376"/>
      <c r="AE935" s="376"/>
      <c r="AF935" s="376"/>
      <c r="AG935" s="376"/>
      <c r="AH935" s="376"/>
      <c r="AI935" s="376"/>
    </row>
    <row r="936">
      <c r="D936" s="335"/>
      <c r="G936" s="378"/>
      <c r="M936" s="376"/>
      <c r="N936" s="376"/>
      <c r="O936" s="376"/>
      <c r="P936" s="376"/>
      <c r="Q936" s="376"/>
      <c r="R936" s="376"/>
      <c r="S936" s="376"/>
      <c r="T936" s="376"/>
      <c r="U936" s="376"/>
      <c r="V936" s="376"/>
      <c r="W936" s="376"/>
      <c r="X936" s="376"/>
      <c r="Y936" s="376"/>
      <c r="Z936" s="376"/>
      <c r="AA936" s="376"/>
      <c r="AB936" s="376"/>
      <c r="AC936" s="376"/>
      <c r="AD936" s="376"/>
      <c r="AE936" s="376"/>
      <c r="AF936" s="376"/>
      <c r="AG936" s="376"/>
      <c r="AH936" s="376"/>
      <c r="AI936" s="376"/>
    </row>
    <row r="937">
      <c r="D937" s="335"/>
      <c r="G937" s="378"/>
      <c r="M937" s="376"/>
      <c r="N937" s="376"/>
      <c r="O937" s="376"/>
      <c r="P937" s="376"/>
      <c r="Q937" s="376"/>
      <c r="R937" s="376"/>
      <c r="S937" s="376"/>
      <c r="T937" s="376"/>
      <c r="U937" s="376"/>
      <c r="V937" s="376"/>
      <c r="W937" s="376"/>
      <c r="X937" s="376"/>
      <c r="Y937" s="376"/>
      <c r="Z937" s="376"/>
      <c r="AA937" s="376"/>
      <c r="AB937" s="376"/>
      <c r="AC937" s="376"/>
      <c r="AD937" s="376"/>
      <c r="AE937" s="376"/>
      <c r="AF937" s="376"/>
      <c r="AG937" s="376"/>
      <c r="AH937" s="376"/>
      <c r="AI937" s="376"/>
    </row>
    <row r="938">
      <c r="D938" s="335"/>
      <c r="G938" s="378"/>
      <c r="M938" s="376"/>
      <c r="N938" s="376"/>
      <c r="O938" s="376"/>
      <c r="P938" s="376"/>
      <c r="Q938" s="376"/>
      <c r="R938" s="376"/>
      <c r="S938" s="376"/>
      <c r="T938" s="376"/>
      <c r="U938" s="376"/>
      <c r="V938" s="376"/>
      <c r="W938" s="376"/>
      <c r="X938" s="376"/>
      <c r="Y938" s="376"/>
      <c r="Z938" s="376"/>
      <c r="AA938" s="376"/>
      <c r="AB938" s="376"/>
      <c r="AC938" s="376"/>
      <c r="AD938" s="376"/>
      <c r="AE938" s="376"/>
      <c r="AF938" s="376"/>
      <c r="AG938" s="376"/>
      <c r="AH938" s="376"/>
      <c r="AI938" s="376"/>
    </row>
    <row r="939">
      <c r="D939" s="335"/>
      <c r="G939" s="378"/>
      <c r="M939" s="376"/>
      <c r="N939" s="376"/>
      <c r="O939" s="376"/>
      <c r="P939" s="376"/>
      <c r="Q939" s="376"/>
      <c r="R939" s="376"/>
      <c r="S939" s="376"/>
      <c r="T939" s="376"/>
      <c r="U939" s="376"/>
      <c r="V939" s="376"/>
      <c r="W939" s="376"/>
      <c r="X939" s="376"/>
      <c r="Y939" s="376"/>
      <c r="Z939" s="376"/>
      <c r="AA939" s="376"/>
      <c r="AB939" s="376"/>
      <c r="AC939" s="376"/>
      <c r="AD939" s="376"/>
      <c r="AE939" s="376"/>
      <c r="AF939" s="376"/>
      <c r="AG939" s="376"/>
      <c r="AH939" s="376"/>
      <c r="AI939" s="376"/>
    </row>
    <row r="940">
      <c r="D940" s="335"/>
      <c r="G940" s="378"/>
      <c r="M940" s="376"/>
      <c r="N940" s="376"/>
      <c r="O940" s="376"/>
      <c r="P940" s="376"/>
      <c r="Q940" s="376"/>
      <c r="R940" s="376"/>
      <c r="S940" s="376"/>
      <c r="T940" s="376"/>
      <c r="U940" s="376"/>
      <c r="V940" s="376"/>
      <c r="W940" s="376"/>
      <c r="X940" s="376"/>
      <c r="Y940" s="376"/>
      <c r="Z940" s="376"/>
      <c r="AA940" s="376"/>
      <c r="AB940" s="376"/>
      <c r="AC940" s="376"/>
      <c r="AD940" s="376"/>
      <c r="AE940" s="376"/>
      <c r="AF940" s="376"/>
      <c r="AG940" s="376"/>
      <c r="AH940" s="376"/>
      <c r="AI940" s="376"/>
    </row>
    <row r="941">
      <c r="D941" s="335"/>
      <c r="G941" s="378"/>
      <c r="M941" s="376"/>
      <c r="N941" s="376"/>
      <c r="O941" s="376"/>
      <c r="P941" s="376"/>
      <c r="Q941" s="376"/>
      <c r="R941" s="376"/>
      <c r="S941" s="376"/>
      <c r="T941" s="376"/>
      <c r="U941" s="376"/>
      <c r="V941" s="376"/>
      <c r="W941" s="376"/>
      <c r="X941" s="376"/>
      <c r="Y941" s="376"/>
      <c r="Z941" s="376"/>
      <c r="AA941" s="376"/>
      <c r="AB941" s="376"/>
      <c r="AC941" s="376"/>
      <c r="AD941" s="376"/>
      <c r="AE941" s="376"/>
      <c r="AF941" s="376"/>
      <c r="AG941" s="376"/>
      <c r="AH941" s="376"/>
      <c r="AI941" s="376"/>
    </row>
    <row r="942">
      <c r="D942" s="335"/>
      <c r="G942" s="378"/>
      <c r="M942" s="376"/>
      <c r="N942" s="376"/>
      <c r="O942" s="376"/>
      <c r="P942" s="376"/>
      <c r="Q942" s="376"/>
      <c r="R942" s="376"/>
      <c r="S942" s="376"/>
      <c r="T942" s="376"/>
      <c r="U942" s="376"/>
      <c r="V942" s="376"/>
      <c r="W942" s="376"/>
      <c r="X942" s="376"/>
      <c r="Y942" s="376"/>
      <c r="Z942" s="376"/>
      <c r="AA942" s="376"/>
      <c r="AB942" s="376"/>
      <c r="AC942" s="376"/>
      <c r="AD942" s="376"/>
      <c r="AE942" s="376"/>
      <c r="AF942" s="376"/>
      <c r="AG942" s="376"/>
      <c r="AH942" s="376"/>
      <c r="AI942" s="376"/>
    </row>
    <row r="943">
      <c r="D943" s="335"/>
      <c r="G943" s="378"/>
      <c r="M943" s="376"/>
      <c r="N943" s="376"/>
      <c r="O943" s="376"/>
      <c r="P943" s="376"/>
      <c r="Q943" s="376"/>
      <c r="R943" s="376"/>
      <c r="S943" s="376"/>
      <c r="T943" s="376"/>
      <c r="U943" s="376"/>
      <c r="V943" s="376"/>
      <c r="W943" s="376"/>
      <c r="X943" s="376"/>
      <c r="Y943" s="376"/>
      <c r="Z943" s="376"/>
      <c r="AA943" s="376"/>
      <c r="AB943" s="376"/>
      <c r="AC943" s="376"/>
      <c r="AD943" s="376"/>
      <c r="AE943" s="376"/>
      <c r="AF943" s="376"/>
      <c r="AG943" s="376"/>
      <c r="AH943" s="376"/>
      <c r="AI943" s="376"/>
    </row>
    <row r="944">
      <c r="D944" s="335"/>
      <c r="G944" s="378"/>
      <c r="M944" s="376"/>
      <c r="N944" s="376"/>
      <c r="O944" s="376"/>
      <c r="P944" s="376"/>
      <c r="Q944" s="376"/>
      <c r="R944" s="376"/>
      <c r="S944" s="376"/>
      <c r="T944" s="376"/>
      <c r="U944" s="376"/>
      <c r="V944" s="376"/>
      <c r="W944" s="376"/>
      <c r="X944" s="376"/>
      <c r="Y944" s="376"/>
      <c r="Z944" s="376"/>
      <c r="AA944" s="376"/>
      <c r="AB944" s="376"/>
      <c r="AC944" s="376"/>
      <c r="AD944" s="376"/>
      <c r="AE944" s="376"/>
      <c r="AF944" s="376"/>
      <c r="AG944" s="376"/>
      <c r="AH944" s="376"/>
      <c r="AI944" s="376"/>
    </row>
    <row r="945">
      <c r="D945" s="335"/>
      <c r="G945" s="378"/>
      <c r="M945" s="376"/>
      <c r="N945" s="376"/>
      <c r="O945" s="376"/>
      <c r="P945" s="376"/>
      <c r="Q945" s="376"/>
      <c r="R945" s="376"/>
      <c r="S945" s="376"/>
      <c r="T945" s="376"/>
      <c r="U945" s="376"/>
      <c r="V945" s="376"/>
      <c r="W945" s="376"/>
      <c r="X945" s="376"/>
      <c r="Y945" s="376"/>
      <c r="Z945" s="376"/>
      <c r="AA945" s="376"/>
      <c r="AB945" s="376"/>
      <c r="AC945" s="376"/>
      <c r="AD945" s="376"/>
      <c r="AE945" s="376"/>
      <c r="AF945" s="376"/>
      <c r="AG945" s="376"/>
      <c r="AH945" s="376"/>
      <c r="AI945" s="376"/>
    </row>
    <row r="946">
      <c r="D946" s="335"/>
      <c r="G946" s="378"/>
      <c r="M946" s="376"/>
      <c r="N946" s="376"/>
      <c r="O946" s="376"/>
      <c r="P946" s="376"/>
      <c r="Q946" s="376"/>
      <c r="R946" s="376"/>
      <c r="S946" s="376"/>
      <c r="T946" s="376"/>
      <c r="U946" s="376"/>
      <c r="V946" s="376"/>
      <c r="W946" s="376"/>
      <c r="X946" s="376"/>
      <c r="Y946" s="376"/>
      <c r="Z946" s="376"/>
      <c r="AA946" s="376"/>
      <c r="AB946" s="376"/>
      <c r="AC946" s="376"/>
      <c r="AD946" s="376"/>
      <c r="AE946" s="376"/>
      <c r="AF946" s="376"/>
      <c r="AG946" s="376"/>
      <c r="AH946" s="376"/>
      <c r="AI946" s="376"/>
    </row>
    <row r="947">
      <c r="D947" s="335"/>
      <c r="G947" s="378"/>
      <c r="M947" s="376"/>
      <c r="N947" s="376"/>
      <c r="O947" s="376"/>
      <c r="P947" s="376"/>
      <c r="Q947" s="376"/>
      <c r="R947" s="376"/>
      <c r="S947" s="376"/>
      <c r="T947" s="376"/>
      <c r="U947" s="376"/>
      <c r="V947" s="376"/>
      <c r="W947" s="376"/>
      <c r="X947" s="376"/>
      <c r="Y947" s="376"/>
      <c r="Z947" s="376"/>
      <c r="AA947" s="376"/>
      <c r="AB947" s="376"/>
      <c r="AC947" s="376"/>
      <c r="AD947" s="376"/>
      <c r="AE947" s="376"/>
      <c r="AF947" s="376"/>
      <c r="AG947" s="376"/>
      <c r="AH947" s="376"/>
      <c r="AI947" s="376"/>
    </row>
    <row r="948">
      <c r="D948" s="335"/>
      <c r="G948" s="378"/>
      <c r="M948" s="376"/>
      <c r="N948" s="376"/>
      <c r="O948" s="376"/>
      <c r="P948" s="376"/>
      <c r="Q948" s="376"/>
      <c r="R948" s="376"/>
      <c r="S948" s="376"/>
      <c r="T948" s="376"/>
      <c r="U948" s="376"/>
      <c r="V948" s="376"/>
      <c r="W948" s="376"/>
      <c r="X948" s="376"/>
      <c r="Y948" s="376"/>
      <c r="Z948" s="376"/>
      <c r="AA948" s="376"/>
      <c r="AB948" s="376"/>
      <c r="AC948" s="376"/>
      <c r="AD948" s="376"/>
      <c r="AE948" s="376"/>
      <c r="AF948" s="376"/>
      <c r="AG948" s="376"/>
      <c r="AH948" s="376"/>
      <c r="AI948" s="376"/>
    </row>
    <row r="949">
      <c r="D949" s="335"/>
      <c r="G949" s="378"/>
      <c r="M949" s="376"/>
      <c r="N949" s="376"/>
      <c r="O949" s="376"/>
      <c r="P949" s="376"/>
      <c r="Q949" s="376"/>
      <c r="R949" s="376"/>
      <c r="S949" s="376"/>
      <c r="T949" s="376"/>
      <c r="U949" s="376"/>
      <c r="V949" s="376"/>
      <c r="W949" s="376"/>
      <c r="X949" s="376"/>
      <c r="Y949" s="376"/>
      <c r="Z949" s="376"/>
      <c r="AA949" s="376"/>
      <c r="AB949" s="376"/>
      <c r="AC949" s="376"/>
      <c r="AD949" s="376"/>
      <c r="AE949" s="376"/>
      <c r="AF949" s="376"/>
      <c r="AG949" s="376"/>
      <c r="AH949" s="376"/>
      <c r="AI949" s="376"/>
    </row>
    <row r="950">
      <c r="D950" s="335"/>
      <c r="G950" s="378"/>
      <c r="M950" s="376"/>
      <c r="N950" s="376"/>
      <c r="O950" s="376"/>
      <c r="P950" s="376"/>
      <c r="Q950" s="376"/>
      <c r="R950" s="376"/>
      <c r="S950" s="376"/>
      <c r="T950" s="376"/>
      <c r="U950" s="376"/>
      <c r="V950" s="376"/>
      <c r="W950" s="376"/>
      <c r="X950" s="376"/>
      <c r="Y950" s="376"/>
      <c r="Z950" s="376"/>
      <c r="AA950" s="376"/>
      <c r="AB950" s="376"/>
      <c r="AC950" s="376"/>
      <c r="AD950" s="376"/>
      <c r="AE950" s="376"/>
      <c r="AF950" s="376"/>
      <c r="AG950" s="376"/>
      <c r="AH950" s="376"/>
      <c r="AI950" s="376"/>
    </row>
    <row r="951">
      <c r="D951" s="335"/>
      <c r="G951" s="378"/>
      <c r="M951" s="376"/>
      <c r="N951" s="376"/>
      <c r="O951" s="376"/>
      <c r="P951" s="376"/>
      <c r="Q951" s="376"/>
      <c r="R951" s="376"/>
      <c r="S951" s="376"/>
      <c r="T951" s="376"/>
      <c r="U951" s="376"/>
      <c r="V951" s="376"/>
      <c r="W951" s="376"/>
      <c r="X951" s="376"/>
      <c r="Y951" s="376"/>
      <c r="Z951" s="376"/>
      <c r="AA951" s="376"/>
      <c r="AB951" s="376"/>
      <c r="AC951" s="376"/>
      <c r="AD951" s="376"/>
      <c r="AE951" s="376"/>
      <c r="AF951" s="376"/>
      <c r="AG951" s="376"/>
      <c r="AH951" s="376"/>
      <c r="AI951" s="376"/>
    </row>
    <row r="952">
      <c r="D952" s="335"/>
      <c r="G952" s="378"/>
      <c r="M952" s="376"/>
      <c r="N952" s="376"/>
      <c r="O952" s="376"/>
      <c r="P952" s="376"/>
      <c r="Q952" s="376"/>
      <c r="R952" s="376"/>
      <c r="S952" s="376"/>
      <c r="T952" s="376"/>
      <c r="U952" s="376"/>
      <c r="V952" s="376"/>
      <c r="W952" s="376"/>
      <c r="X952" s="376"/>
      <c r="Y952" s="376"/>
      <c r="Z952" s="376"/>
      <c r="AA952" s="376"/>
      <c r="AB952" s="376"/>
      <c r="AC952" s="376"/>
      <c r="AD952" s="376"/>
      <c r="AE952" s="376"/>
      <c r="AF952" s="376"/>
      <c r="AG952" s="376"/>
      <c r="AH952" s="376"/>
      <c r="AI952" s="376"/>
    </row>
    <row r="953">
      <c r="D953" s="335"/>
      <c r="G953" s="378"/>
      <c r="M953" s="376"/>
      <c r="N953" s="376"/>
      <c r="O953" s="376"/>
      <c r="P953" s="376"/>
      <c r="Q953" s="376"/>
      <c r="R953" s="376"/>
      <c r="S953" s="376"/>
      <c r="T953" s="376"/>
      <c r="U953" s="376"/>
      <c r="V953" s="376"/>
      <c r="W953" s="376"/>
      <c r="X953" s="376"/>
      <c r="Y953" s="376"/>
      <c r="Z953" s="376"/>
      <c r="AA953" s="376"/>
      <c r="AB953" s="376"/>
      <c r="AC953" s="376"/>
      <c r="AD953" s="376"/>
      <c r="AE953" s="376"/>
      <c r="AF953" s="376"/>
      <c r="AG953" s="376"/>
      <c r="AH953" s="376"/>
      <c r="AI953" s="376"/>
    </row>
    <row r="954">
      <c r="D954" s="335"/>
      <c r="G954" s="378"/>
      <c r="M954" s="376"/>
      <c r="N954" s="376"/>
      <c r="O954" s="376"/>
      <c r="P954" s="376"/>
      <c r="Q954" s="376"/>
      <c r="R954" s="376"/>
      <c r="S954" s="376"/>
      <c r="T954" s="376"/>
      <c r="U954" s="376"/>
      <c r="V954" s="376"/>
      <c r="W954" s="376"/>
      <c r="X954" s="376"/>
      <c r="Y954" s="376"/>
      <c r="Z954" s="376"/>
      <c r="AA954" s="376"/>
      <c r="AB954" s="376"/>
      <c r="AC954" s="376"/>
      <c r="AD954" s="376"/>
      <c r="AE954" s="376"/>
      <c r="AF954" s="376"/>
      <c r="AG954" s="376"/>
      <c r="AH954" s="376"/>
      <c r="AI954" s="376"/>
    </row>
    <row r="955">
      <c r="D955" s="335"/>
      <c r="G955" s="378"/>
      <c r="M955" s="376"/>
      <c r="N955" s="376"/>
      <c r="O955" s="376"/>
      <c r="P955" s="376"/>
      <c r="Q955" s="376"/>
      <c r="R955" s="376"/>
      <c r="S955" s="376"/>
      <c r="T955" s="376"/>
      <c r="U955" s="376"/>
      <c r="V955" s="376"/>
      <c r="W955" s="376"/>
      <c r="X955" s="376"/>
      <c r="Y955" s="376"/>
      <c r="Z955" s="376"/>
      <c r="AA955" s="376"/>
      <c r="AB955" s="376"/>
      <c r="AC955" s="376"/>
      <c r="AD955" s="376"/>
      <c r="AE955" s="376"/>
      <c r="AF955" s="376"/>
      <c r="AG955" s="376"/>
      <c r="AH955" s="376"/>
      <c r="AI955" s="376"/>
    </row>
    <row r="956">
      <c r="D956" s="335"/>
      <c r="G956" s="378"/>
      <c r="M956" s="376"/>
      <c r="N956" s="376"/>
      <c r="O956" s="376"/>
      <c r="P956" s="376"/>
      <c r="Q956" s="376"/>
      <c r="R956" s="376"/>
      <c r="S956" s="376"/>
      <c r="T956" s="376"/>
      <c r="U956" s="376"/>
      <c r="V956" s="376"/>
      <c r="W956" s="376"/>
      <c r="X956" s="376"/>
      <c r="Y956" s="376"/>
      <c r="Z956" s="376"/>
      <c r="AA956" s="376"/>
      <c r="AB956" s="376"/>
      <c r="AC956" s="376"/>
      <c r="AD956" s="376"/>
      <c r="AE956" s="376"/>
      <c r="AF956" s="376"/>
      <c r="AG956" s="376"/>
      <c r="AH956" s="376"/>
      <c r="AI956" s="376"/>
    </row>
    <row r="957">
      <c r="D957" s="335"/>
      <c r="G957" s="378"/>
      <c r="M957" s="376"/>
      <c r="N957" s="376"/>
      <c r="O957" s="376"/>
      <c r="P957" s="376"/>
      <c r="Q957" s="376"/>
      <c r="R957" s="376"/>
      <c r="S957" s="376"/>
      <c r="T957" s="376"/>
      <c r="U957" s="376"/>
      <c r="V957" s="376"/>
      <c r="W957" s="376"/>
      <c r="X957" s="376"/>
      <c r="Y957" s="376"/>
      <c r="Z957" s="376"/>
      <c r="AA957" s="376"/>
      <c r="AB957" s="376"/>
      <c r="AC957" s="376"/>
      <c r="AD957" s="376"/>
      <c r="AE957" s="376"/>
      <c r="AF957" s="376"/>
      <c r="AG957" s="376"/>
      <c r="AH957" s="376"/>
      <c r="AI957" s="376"/>
    </row>
    <row r="958">
      <c r="D958" s="335"/>
      <c r="G958" s="378"/>
      <c r="M958" s="376"/>
      <c r="N958" s="376"/>
      <c r="O958" s="376"/>
      <c r="P958" s="376"/>
      <c r="Q958" s="376"/>
      <c r="R958" s="376"/>
      <c r="S958" s="376"/>
      <c r="T958" s="376"/>
      <c r="U958" s="376"/>
      <c r="V958" s="376"/>
      <c r="W958" s="376"/>
      <c r="X958" s="376"/>
      <c r="Y958" s="376"/>
      <c r="Z958" s="376"/>
      <c r="AA958" s="376"/>
      <c r="AB958" s="376"/>
      <c r="AC958" s="376"/>
      <c r="AD958" s="376"/>
      <c r="AE958" s="376"/>
      <c r="AF958" s="376"/>
      <c r="AG958" s="376"/>
      <c r="AH958" s="376"/>
      <c r="AI958" s="376"/>
    </row>
    <row r="959">
      <c r="D959" s="335"/>
      <c r="G959" s="378"/>
      <c r="M959" s="376"/>
      <c r="N959" s="376"/>
      <c r="O959" s="376"/>
      <c r="P959" s="376"/>
      <c r="Q959" s="376"/>
      <c r="R959" s="376"/>
      <c r="S959" s="376"/>
      <c r="T959" s="376"/>
      <c r="U959" s="376"/>
      <c r="V959" s="376"/>
      <c r="W959" s="376"/>
      <c r="X959" s="376"/>
      <c r="Y959" s="376"/>
      <c r="Z959" s="376"/>
      <c r="AA959" s="376"/>
      <c r="AB959" s="376"/>
      <c r="AC959" s="376"/>
      <c r="AD959" s="376"/>
      <c r="AE959" s="376"/>
      <c r="AF959" s="376"/>
      <c r="AG959" s="376"/>
      <c r="AH959" s="376"/>
      <c r="AI959" s="376"/>
    </row>
    <row r="960">
      <c r="D960" s="335"/>
      <c r="G960" s="378"/>
      <c r="M960" s="376"/>
      <c r="N960" s="376"/>
      <c r="O960" s="376"/>
      <c r="P960" s="376"/>
      <c r="Q960" s="376"/>
      <c r="R960" s="376"/>
      <c r="S960" s="376"/>
      <c r="T960" s="376"/>
      <c r="U960" s="376"/>
      <c r="V960" s="376"/>
      <c r="W960" s="376"/>
      <c r="X960" s="376"/>
      <c r="Y960" s="376"/>
      <c r="Z960" s="376"/>
      <c r="AA960" s="376"/>
      <c r="AB960" s="376"/>
      <c r="AC960" s="376"/>
      <c r="AD960" s="376"/>
      <c r="AE960" s="376"/>
      <c r="AF960" s="376"/>
      <c r="AG960" s="376"/>
      <c r="AH960" s="376"/>
      <c r="AI960" s="376"/>
    </row>
    <row r="961">
      <c r="D961" s="335"/>
      <c r="G961" s="378"/>
      <c r="M961" s="376"/>
      <c r="N961" s="376"/>
      <c r="O961" s="376"/>
      <c r="P961" s="376"/>
      <c r="Q961" s="376"/>
      <c r="R961" s="376"/>
      <c r="S961" s="376"/>
      <c r="T961" s="376"/>
      <c r="U961" s="376"/>
      <c r="V961" s="376"/>
      <c r="W961" s="376"/>
      <c r="X961" s="376"/>
      <c r="Y961" s="376"/>
      <c r="Z961" s="376"/>
      <c r="AA961" s="376"/>
      <c r="AB961" s="376"/>
      <c r="AC961" s="376"/>
      <c r="AD961" s="376"/>
      <c r="AE961" s="376"/>
      <c r="AF961" s="376"/>
      <c r="AG961" s="376"/>
      <c r="AH961" s="376"/>
      <c r="AI961" s="376"/>
    </row>
    <row r="962">
      <c r="D962" s="335"/>
      <c r="G962" s="378"/>
      <c r="M962" s="376"/>
      <c r="N962" s="376"/>
      <c r="O962" s="376"/>
      <c r="P962" s="376"/>
      <c r="Q962" s="376"/>
      <c r="R962" s="376"/>
      <c r="S962" s="376"/>
      <c r="T962" s="376"/>
      <c r="U962" s="376"/>
      <c r="V962" s="376"/>
      <c r="W962" s="376"/>
      <c r="X962" s="376"/>
      <c r="Y962" s="376"/>
      <c r="Z962" s="376"/>
      <c r="AA962" s="376"/>
      <c r="AB962" s="376"/>
      <c r="AC962" s="376"/>
      <c r="AD962" s="376"/>
      <c r="AE962" s="376"/>
      <c r="AF962" s="376"/>
      <c r="AG962" s="376"/>
      <c r="AH962" s="376"/>
      <c r="AI962" s="376"/>
    </row>
    <row r="963">
      <c r="D963" s="335"/>
      <c r="G963" s="378"/>
      <c r="M963" s="376"/>
      <c r="N963" s="376"/>
      <c r="O963" s="376"/>
      <c r="P963" s="376"/>
      <c r="Q963" s="376"/>
      <c r="R963" s="376"/>
      <c r="S963" s="376"/>
      <c r="T963" s="376"/>
      <c r="U963" s="376"/>
      <c r="V963" s="376"/>
      <c r="W963" s="376"/>
      <c r="X963" s="376"/>
      <c r="Y963" s="376"/>
      <c r="Z963" s="376"/>
      <c r="AA963" s="376"/>
      <c r="AB963" s="376"/>
      <c r="AC963" s="376"/>
      <c r="AD963" s="376"/>
      <c r="AE963" s="376"/>
      <c r="AF963" s="376"/>
      <c r="AG963" s="376"/>
      <c r="AH963" s="376"/>
      <c r="AI963" s="376"/>
    </row>
    <row r="964">
      <c r="D964" s="335"/>
      <c r="G964" s="378"/>
      <c r="M964" s="376"/>
      <c r="N964" s="376"/>
      <c r="O964" s="376"/>
      <c r="P964" s="376"/>
      <c r="Q964" s="376"/>
      <c r="R964" s="376"/>
      <c r="S964" s="376"/>
      <c r="T964" s="376"/>
      <c r="U964" s="376"/>
      <c r="V964" s="376"/>
      <c r="W964" s="376"/>
      <c r="X964" s="376"/>
      <c r="Y964" s="376"/>
      <c r="Z964" s="376"/>
      <c r="AA964" s="376"/>
      <c r="AB964" s="376"/>
      <c r="AC964" s="376"/>
      <c r="AD964" s="376"/>
      <c r="AE964" s="376"/>
      <c r="AF964" s="376"/>
      <c r="AG964" s="376"/>
      <c r="AH964" s="376"/>
      <c r="AI964" s="376"/>
    </row>
    <row r="965">
      <c r="D965" s="335"/>
      <c r="G965" s="378"/>
      <c r="M965" s="376"/>
      <c r="N965" s="376"/>
      <c r="O965" s="376"/>
      <c r="P965" s="376"/>
      <c r="Q965" s="376"/>
      <c r="R965" s="376"/>
      <c r="S965" s="376"/>
      <c r="T965" s="376"/>
      <c r="U965" s="376"/>
      <c r="V965" s="376"/>
      <c r="W965" s="376"/>
      <c r="X965" s="376"/>
      <c r="Y965" s="376"/>
      <c r="Z965" s="376"/>
      <c r="AA965" s="376"/>
      <c r="AB965" s="376"/>
      <c r="AC965" s="376"/>
      <c r="AD965" s="376"/>
      <c r="AE965" s="376"/>
      <c r="AF965" s="376"/>
      <c r="AG965" s="376"/>
      <c r="AH965" s="376"/>
      <c r="AI965" s="376"/>
    </row>
    <row r="966">
      <c r="D966" s="335"/>
      <c r="G966" s="378"/>
      <c r="M966" s="376"/>
      <c r="N966" s="376"/>
      <c r="O966" s="376"/>
      <c r="P966" s="376"/>
      <c r="Q966" s="376"/>
      <c r="R966" s="376"/>
      <c r="S966" s="376"/>
      <c r="T966" s="376"/>
      <c r="U966" s="376"/>
      <c r="V966" s="376"/>
      <c r="W966" s="376"/>
      <c r="X966" s="376"/>
      <c r="Y966" s="376"/>
      <c r="Z966" s="376"/>
      <c r="AA966" s="376"/>
      <c r="AB966" s="376"/>
      <c r="AC966" s="376"/>
      <c r="AD966" s="376"/>
      <c r="AE966" s="376"/>
      <c r="AF966" s="376"/>
      <c r="AG966" s="376"/>
      <c r="AH966" s="376"/>
      <c r="AI966" s="376"/>
    </row>
    <row r="967">
      <c r="D967" s="335"/>
      <c r="G967" s="378"/>
      <c r="M967" s="376"/>
      <c r="N967" s="376"/>
      <c r="O967" s="376"/>
      <c r="P967" s="376"/>
      <c r="Q967" s="376"/>
      <c r="R967" s="376"/>
      <c r="S967" s="376"/>
      <c r="T967" s="376"/>
      <c r="U967" s="376"/>
      <c r="V967" s="376"/>
      <c r="W967" s="376"/>
      <c r="X967" s="376"/>
      <c r="Y967" s="376"/>
      <c r="Z967" s="376"/>
      <c r="AA967" s="376"/>
      <c r="AB967" s="376"/>
      <c r="AC967" s="376"/>
      <c r="AD967" s="376"/>
      <c r="AE967" s="376"/>
      <c r="AF967" s="376"/>
      <c r="AG967" s="376"/>
      <c r="AH967" s="376"/>
      <c r="AI967" s="376"/>
    </row>
    <row r="968">
      <c r="D968" s="335"/>
      <c r="G968" s="378"/>
      <c r="M968" s="376"/>
      <c r="N968" s="376"/>
      <c r="O968" s="376"/>
      <c r="P968" s="376"/>
      <c r="Q968" s="376"/>
      <c r="R968" s="376"/>
      <c r="S968" s="376"/>
      <c r="T968" s="376"/>
      <c r="U968" s="376"/>
      <c r="V968" s="376"/>
      <c r="W968" s="376"/>
      <c r="X968" s="376"/>
      <c r="Y968" s="376"/>
      <c r="Z968" s="376"/>
      <c r="AA968" s="376"/>
      <c r="AB968" s="376"/>
      <c r="AC968" s="376"/>
      <c r="AD968" s="376"/>
      <c r="AE968" s="376"/>
      <c r="AF968" s="376"/>
      <c r="AG968" s="376"/>
      <c r="AH968" s="376"/>
      <c r="AI968" s="376"/>
    </row>
    <row r="969">
      <c r="D969" s="335"/>
      <c r="G969" s="378"/>
      <c r="M969" s="376"/>
      <c r="N969" s="376"/>
      <c r="O969" s="376"/>
      <c r="P969" s="376"/>
      <c r="Q969" s="376"/>
      <c r="R969" s="376"/>
      <c r="S969" s="376"/>
      <c r="T969" s="376"/>
      <c r="U969" s="376"/>
      <c r="V969" s="376"/>
      <c r="W969" s="376"/>
      <c r="X969" s="376"/>
      <c r="Y969" s="376"/>
      <c r="Z969" s="376"/>
      <c r="AA969" s="376"/>
      <c r="AB969" s="376"/>
      <c r="AC969" s="376"/>
      <c r="AD969" s="376"/>
      <c r="AE969" s="376"/>
      <c r="AF969" s="376"/>
      <c r="AG969" s="376"/>
      <c r="AH969" s="376"/>
      <c r="AI969" s="376"/>
    </row>
    <row r="970">
      <c r="D970" s="335"/>
      <c r="G970" s="378"/>
      <c r="M970" s="376"/>
      <c r="N970" s="376"/>
      <c r="O970" s="376"/>
      <c r="P970" s="376"/>
      <c r="Q970" s="376"/>
      <c r="R970" s="376"/>
      <c r="S970" s="376"/>
      <c r="T970" s="376"/>
      <c r="U970" s="376"/>
      <c r="V970" s="376"/>
      <c r="W970" s="376"/>
      <c r="X970" s="376"/>
      <c r="Y970" s="376"/>
      <c r="Z970" s="376"/>
      <c r="AA970" s="376"/>
      <c r="AB970" s="376"/>
      <c r="AC970" s="376"/>
      <c r="AD970" s="376"/>
      <c r="AE970" s="376"/>
      <c r="AF970" s="376"/>
      <c r="AG970" s="376"/>
      <c r="AH970" s="376"/>
      <c r="AI970" s="376"/>
    </row>
    <row r="971">
      <c r="D971" s="335"/>
      <c r="G971" s="378"/>
      <c r="M971" s="376"/>
      <c r="N971" s="376"/>
      <c r="O971" s="376"/>
      <c r="P971" s="376"/>
      <c r="Q971" s="376"/>
      <c r="R971" s="376"/>
      <c r="S971" s="376"/>
      <c r="T971" s="376"/>
      <c r="U971" s="376"/>
      <c r="V971" s="376"/>
      <c r="W971" s="376"/>
      <c r="X971" s="376"/>
      <c r="Y971" s="376"/>
      <c r="Z971" s="376"/>
      <c r="AA971" s="376"/>
      <c r="AB971" s="376"/>
      <c r="AC971" s="376"/>
      <c r="AD971" s="376"/>
      <c r="AE971" s="376"/>
      <c r="AF971" s="376"/>
      <c r="AG971" s="376"/>
      <c r="AH971" s="376"/>
      <c r="AI971" s="376"/>
    </row>
    <row r="972">
      <c r="D972" s="335"/>
      <c r="G972" s="378"/>
      <c r="M972" s="376"/>
      <c r="N972" s="376"/>
      <c r="O972" s="376"/>
      <c r="P972" s="376"/>
      <c r="Q972" s="376"/>
      <c r="R972" s="376"/>
      <c r="S972" s="376"/>
      <c r="T972" s="376"/>
      <c r="U972" s="376"/>
      <c r="V972" s="376"/>
      <c r="W972" s="376"/>
      <c r="X972" s="376"/>
      <c r="Y972" s="376"/>
      <c r="Z972" s="376"/>
      <c r="AA972" s="376"/>
      <c r="AB972" s="376"/>
      <c r="AC972" s="376"/>
      <c r="AD972" s="376"/>
      <c r="AE972" s="376"/>
      <c r="AF972" s="376"/>
      <c r="AG972" s="376"/>
      <c r="AH972" s="376"/>
      <c r="AI972" s="376"/>
    </row>
    <row r="973">
      <c r="D973" s="335"/>
      <c r="G973" s="378"/>
      <c r="M973" s="376"/>
      <c r="N973" s="376"/>
      <c r="O973" s="376"/>
      <c r="P973" s="376"/>
      <c r="Q973" s="376"/>
      <c r="R973" s="376"/>
      <c r="S973" s="376"/>
      <c r="T973" s="376"/>
      <c r="U973" s="376"/>
      <c r="V973" s="376"/>
      <c r="W973" s="376"/>
      <c r="X973" s="376"/>
      <c r="Y973" s="376"/>
      <c r="Z973" s="376"/>
      <c r="AA973" s="376"/>
      <c r="AB973" s="376"/>
      <c r="AC973" s="376"/>
      <c r="AD973" s="376"/>
      <c r="AE973" s="376"/>
      <c r="AF973" s="376"/>
      <c r="AG973" s="376"/>
      <c r="AH973" s="376"/>
      <c r="AI973" s="376"/>
    </row>
    <row r="974">
      <c r="D974" s="335"/>
      <c r="G974" s="378"/>
      <c r="M974" s="376"/>
      <c r="N974" s="376"/>
      <c r="O974" s="376"/>
      <c r="P974" s="376"/>
      <c r="Q974" s="376"/>
      <c r="R974" s="376"/>
      <c r="S974" s="376"/>
      <c r="T974" s="376"/>
      <c r="U974" s="376"/>
      <c r="V974" s="376"/>
      <c r="W974" s="376"/>
      <c r="X974" s="376"/>
      <c r="Y974" s="376"/>
      <c r="Z974" s="376"/>
      <c r="AA974" s="376"/>
      <c r="AB974" s="376"/>
      <c r="AC974" s="376"/>
      <c r="AD974" s="376"/>
      <c r="AE974" s="376"/>
      <c r="AF974" s="376"/>
      <c r="AG974" s="376"/>
      <c r="AH974" s="376"/>
      <c r="AI974" s="376"/>
    </row>
    <row r="975">
      <c r="D975" s="335"/>
      <c r="G975" s="378"/>
      <c r="M975" s="376"/>
      <c r="N975" s="376"/>
      <c r="O975" s="376"/>
      <c r="P975" s="376"/>
      <c r="Q975" s="376"/>
      <c r="R975" s="376"/>
      <c r="S975" s="376"/>
      <c r="T975" s="376"/>
      <c r="U975" s="376"/>
      <c r="V975" s="376"/>
      <c r="W975" s="376"/>
      <c r="X975" s="376"/>
      <c r="Y975" s="376"/>
      <c r="Z975" s="376"/>
      <c r="AA975" s="376"/>
      <c r="AB975" s="376"/>
      <c r="AC975" s="376"/>
      <c r="AD975" s="376"/>
      <c r="AE975" s="376"/>
      <c r="AF975" s="376"/>
      <c r="AG975" s="376"/>
      <c r="AH975" s="376"/>
      <c r="AI975" s="376"/>
    </row>
    <row r="976">
      <c r="D976" s="335"/>
      <c r="G976" s="378"/>
      <c r="M976" s="376"/>
      <c r="N976" s="376"/>
      <c r="O976" s="376"/>
      <c r="P976" s="376"/>
      <c r="Q976" s="376"/>
      <c r="R976" s="376"/>
      <c r="S976" s="376"/>
      <c r="T976" s="376"/>
      <c r="U976" s="376"/>
      <c r="V976" s="376"/>
      <c r="W976" s="376"/>
      <c r="X976" s="376"/>
      <c r="Y976" s="376"/>
      <c r="Z976" s="376"/>
      <c r="AA976" s="376"/>
      <c r="AB976" s="376"/>
      <c r="AC976" s="376"/>
      <c r="AD976" s="376"/>
      <c r="AE976" s="376"/>
      <c r="AF976" s="376"/>
      <c r="AG976" s="376"/>
      <c r="AH976" s="376"/>
      <c r="AI976" s="376"/>
    </row>
    <row r="977">
      <c r="D977" s="335"/>
      <c r="G977" s="378"/>
      <c r="M977" s="376"/>
      <c r="N977" s="376"/>
      <c r="O977" s="376"/>
      <c r="P977" s="376"/>
      <c r="Q977" s="376"/>
      <c r="R977" s="376"/>
      <c r="S977" s="376"/>
      <c r="T977" s="376"/>
      <c r="U977" s="376"/>
      <c r="V977" s="376"/>
      <c r="W977" s="376"/>
      <c r="X977" s="376"/>
      <c r="Y977" s="376"/>
      <c r="Z977" s="376"/>
      <c r="AA977" s="376"/>
      <c r="AB977" s="376"/>
      <c r="AC977" s="376"/>
      <c r="AD977" s="376"/>
      <c r="AE977" s="376"/>
      <c r="AF977" s="376"/>
      <c r="AG977" s="376"/>
      <c r="AH977" s="376"/>
      <c r="AI977" s="376"/>
    </row>
    <row r="978">
      <c r="D978" s="335"/>
      <c r="G978" s="378"/>
      <c r="M978" s="376"/>
      <c r="N978" s="376"/>
      <c r="O978" s="376"/>
      <c r="P978" s="376"/>
      <c r="Q978" s="376"/>
      <c r="R978" s="376"/>
      <c r="S978" s="376"/>
      <c r="T978" s="376"/>
      <c r="U978" s="376"/>
      <c r="V978" s="376"/>
      <c r="W978" s="376"/>
      <c r="X978" s="376"/>
      <c r="Y978" s="376"/>
      <c r="Z978" s="376"/>
      <c r="AA978" s="376"/>
      <c r="AB978" s="376"/>
      <c r="AC978" s="376"/>
      <c r="AD978" s="376"/>
      <c r="AE978" s="376"/>
      <c r="AF978" s="376"/>
      <c r="AG978" s="376"/>
      <c r="AH978" s="376"/>
      <c r="AI978" s="376"/>
    </row>
    <row r="979">
      <c r="D979" s="335"/>
      <c r="G979" s="378"/>
      <c r="M979" s="376"/>
      <c r="N979" s="376"/>
      <c r="O979" s="376"/>
      <c r="P979" s="376"/>
      <c r="Q979" s="376"/>
      <c r="R979" s="376"/>
      <c r="S979" s="376"/>
      <c r="T979" s="376"/>
      <c r="U979" s="376"/>
      <c r="V979" s="376"/>
      <c r="W979" s="376"/>
      <c r="X979" s="376"/>
      <c r="Y979" s="376"/>
      <c r="Z979" s="376"/>
      <c r="AA979" s="376"/>
      <c r="AB979" s="376"/>
      <c r="AC979" s="376"/>
      <c r="AD979" s="376"/>
      <c r="AE979" s="376"/>
      <c r="AF979" s="376"/>
      <c r="AG979" s="376"/>
      <c r="AH979" s="376"/>
      <c r="AI979" s="376"/>
    </row>
    <row r="980">
      <c r="D980" s="335"/>
      <c r="G980" s="378"/>
      <c r="M980" s="376"/>
      <c r="N980" s="376"/>
      <c r="O980" s="376"/>
      <c r="P980" s="376"/>
      <c r="Q980" s="376"/>
      <c r="R980" s="376"/>
      <c r="S980" s="376"/>
      <c r="T980" s="376"/>
      <c r="U980" s="376"/>
      <c r="V980" s="376"/>
      <c r="W980" s="376"/>
      <c r="X980" s="376"/>
      <c r="Y980" s="376"/>
      <c r="Z980" s="376"/>
      <c r="AA980" s="376"/>
      <c r="AB980" s="376"/>
      <c r="AC980" s="376"/>
      <c r="AD980" s="376"/>
      <c r="AE980" s="376"/>
      <c r="AF980" s="376"/>
      <c r="AG980" s="376"/>
      <c r="AH980" s="376"/>
      <c r="AI980" s="376"/>
    </row>
    <row r="981">
      <c r="D981" s="335"/>
      <c r="G981" s="378"/>
      <c r="M981" s="376"/>
      <c r="N981" s="376"/>
      <c r="O981" s="376"/>
      <c r="P981" s="376"/>
      <c r="Q981" s="376"/>
      <c r="R981" s="376"/>
      <c r="S981" s="376"/>
      <c r="T981" s="376"/>
      <c r="U981" s="376"/>
      <c r="V981" s="376"/>
      <c r="W981" s="376"/>
      <c r="X981" s="376"/>
      <c r="Y981" s="376"/>
      <c r="Z981" s="376"/>
      <c r="AA981" s="376"/>
      <c r="AB981" s="376"/>
      <c r="AC981" s="376"/>
      <c r="AD981" s="376"/>
      <c r="AE981" s="376"/>
      <c r="AF981" s="376"/>
      <c r="AG981" s="376"/>
      <c r="AH981" s="376"/>
      <c r="AI981" s="376"/>
    </row>
    <row r="982">
      <c r="D982" s="335"/>
      <c r="G982" s="378"/>
      <c r="M982" s="376"/>
      <c r="N982" s="376"/>
      <c r="O982" s="376"/>
      <c r="P982" s="376"/>
      <c r="Q982" s="376"/>
      <c r="R982" s="376"/>
      <c r="S982" s="376"/>
      <c r="T982" s="376"/>
      <c r="U982" s="376"/>
      <c r="V982" s="376"/>
      <c r="W982" s="376"/>
      <c r="X982" s="376"/>
      <c r="Y982" s="376"/>
      <c r="Z982" s="376"/>
      <c r="AA982" s="376"/>
      <c r="AB982" s="376"/>
      <c r="AC982" s="376"/>
      <c r="AD982" s="376"/>
      <c r="AE982" s="376"/>
      <c r="AF982" s="376"/>
      <c r="AG982" s="376"/>
      <c r="AH982" s="376"/>
      <c r="AI982" s="376"/>
    </row>
    <row r="983">
      <c r="D983" s="335"/>
      <c r="G983" s="378"/>
      <c r="M983" s="376"/>
      <c r="N983" s="376"/>
      <c r="O983" s="376"/>
      <c r="P983" s="376"/>
      <c r="Q983" s="376"/>
      <c r="R983" s="376"/>
      <c r="S983" s="376"/>
      <c r="T983" s="376"/>
      <c r="U983" s="376"/>
      <c r="V983" s="376"/>
      <c r="W983" s="376"/>
      <c r="X983" s="376"/>
      <c r="Y983" s="376"/>
      <c r="Z983" s="376"/>
      <c r="AA983" s="376"/>
      <c r="AB983" s="376"/>
      <c r="AC983" s="376"/>
      <c r="AD983" s="376"/>
      <c r="AE983" s="376"/>
      <c r="AF983" s="376"/>
      <c r="AG983" s="376"/>
      <c r="AH983" s="376"/>
      <c r="AI983" s="376"/>
    </row>
    <row r="984">
      <c r="D984" s="335"/>
      <c r="G984" s="378"/>
      <c r="M984" s="376"/>
      <c r="N984" s="376"/>
      <c r="O984" s="376"/>
      <c r="P984" s="376"/>
      <c r="Q984" s="376"/>
      <c r="R984" s="376"/>
      <c r="S984" s="376"/>
      <c r="T984" s="376"/>
      <c r="U984" s="376"/>
      <c r="V984" s="376"/>
      <c r="W984" s="376"/>
      <c r="X984" s="376"/>
      <c r="Y984" s="376"/>
      <c r="Z984" s="376"/>
      <c r="AA984" s="376"/>
      <c r="AB984" s="376"/>
      <c r="AC984" s="376"/>
      <c r="AD984" s="376"/>
      <c r="AE984" s="376"/>
      <c r="AF984" s="376"/>
      <c r="AG984" s="376"/>
      <c r="AH984" s="376"/>
      <c r="AI984" s="376"/>
    </row>
    <row r="985">
      <c r="D985" s="335"/>
      <c r="G985" s="378"/>
      <c r="M985" s="376"/>
      <c r="N985" s="376"/>
      <c r="O985" s="376"/>
      <c r="P985" s="376"/>
      <c r="Q985" s="376"/>
      <c r="R985" s="376"/>
      <c r="S985" s="376"/>
      <c r="T985" s="376"/>
      <c r="U985" s="376"/>
      <c r="V985" s="376"/>
      <c r="W985" s="376"/>
      <c r="X985" s="376"/>
      <c r="Y985" s="376"/>
      <c r="Z985" s="376"/>
      <c r="AA985" s="376"/>
      <c r="AB985" s="376"/>
      <c r="AC985" s="376"/>
      <c r="AD985" s="376"/>
      <c r="AE985" s="376"/>
      <c r="AF985" s="376"/>
      <c r="AG985" s="376"/>
      <c r="AH985" s="376"/>
      <c r="AI985" s="376"/>
    </row>
    <row r="986">
      <c r="D986" s="335"/>
      <c r="G986" s="378"/>
      <c r="M986" s="376"/>
      <c r="N986" s="376"/>
      <c r="O986" s="376"/>
      <c r="P986" s="376"/>
      <c r="Q986" s="376"/>
      <c r="R986" s="376"/>
      <c r="S986" s="376"/>
      <c r="T986" s="376"/>
      <c r="U986" s="376"/>
      <c r="V986" s="376"/>
      <c r="W986" s="376"/>
      <c r="X986" s="376"/>
      <c r="Y986" s="376"/>
      <c r="Z986" s="376"/>
      <c r="AA986" s="376"/>
      <c r="AB986" s="376"/>
      <c r="AC986" s="376"/>
      <c r="AD986" s="376"/>
      <c r="AE986" s="376"/>
      <c r="AF986" s="376"/>
      <c r="AG986" s="376"/>
      <c r="AH986" s="376"/>
      <c r="AI986" s="376"/>
    </row>
    <row r="987">
      <c r="D987" s="335"/>
      <c r="G987" s="378"/>
      <c r="M987" s="376"/>
      <c r="N987" s="376"/>
      <c r="O987" s="376"/>
      <c r="P987" s="376"/>
      <c r="Q987" s="376"/>
      <c r="R987" s="376"/>
      <c r="S987" s="376"/>
      <c r="T987" s="376"/>
      <c r="U987" s="376"/>
      <c r="V987" s="376"/>
      <c r="W987" s="376"/>
      <c r="X987" s="376"/>
      <c r="Y987" s="376"/>
      <c r="Z987" s="376"/>
      <c r="AA987" s="376"/>
      <c r="AB987" s="376"/>
      <c r="AC987" s="376"/>
      <c r="AD987" s="376"/>
      <c r="AE987" s="376"/>
      <c r="AF987" s="376"/>
      <c r="AG987" s="376"/>
      <c r="AH987" s="376"/>
      <c r="AI987" s="376"/>
    </row>
    <row r="988">
      <c r="D988" s="335"/>
      <c r="G988" s="378"/>
      <c r="M988" s="376"/>
      <c r="N988" s="376"/>
      <c r="O988" s="376"/>
      <c r="P988" s="376"/>
      <c r="Q988" s="376"/>
      <c r="R988" s="376"/>
      <c r="S988" s="376"/>
      <c r="T988" s="376"/>
      <c r="U988" s="376"/>
      <c r="V988" s="376"/>
      <c r="W988" s="376"/>
      <c r="X988" s="376"/>
      <c r="Y988" s="376"/>
      <c r="Z988" s="376"/>
      <c r="AA988" s="376"/>
      <c r="AB988" s="376"/>
      <c r="AC988" s="376"/>
      <c r="AD988" s="376"/>
      <c r="AE988" s="376"/>
      <c r="AF988" s="376"/>
      <c r="AG988" s="376"/>
      <c r="AH988" s="376"/>
      <c r="AI988" s="376"/>
    </row>
    <row r="989">
      <c r="D989" s="335"/>
      <c r="G989" s="378"/>
      <c r="M989" s="376"/>
      <c r="N989" s="376"/>
      <c r="O989" s="376"/>
      <c r="P989" s="376"/>
      <c r="Q989" s="376"/>
      <c r="R989" s="376"/>
      <c r="S989" s="376"/>
      <c r="T989" s="376"/>
      <c r="U989" s="376"/>
      <c r="V989" s="376"/>
      <c r="W989" s="376"/>
      <c r="X989" s="376"/>
      <c r="Y989" s="376"/>
      <c r="Z989" s="376"/>
      <c r="AA989" s="376"/>
      <c r="AB989" s="376"/>
      <c r="AC989" s="376"/>
      <c r="AD989" s="376"/>
      <c r="AE989" s="376"/>
      <c r="AF989" s="376"/>
      <c r="AG989" s="376"/>
      <c r="AH989" s="376"/>
      <c r="AI989" s="376"/>
    </row>
    <row r="990">
      <c r="D990" s="335"/>
      <c r="G990" s="378"/>
      <c r="M990" s="376"/>
      <c r="N990" s="376"/>
      <c r="O990" s="376"/>
      <c r="P990" s="376"/>
      <c r="Q990" s="376"/>
      <c r="R990" s="376"/>
      <c r="S990" s="376"/>
      <c r="T990" s="376"/>
      <c r="U990" s="376"/>
      <c r="V990" s="376"/>
      <c r="W990" s="376"/>
      <c r="X990" s="376"/>
      <c r="Y990" s="376"/>
      <c r="Z990" s="376"/>
      <c r="AA990" s="376"/>
      <c r="AB990" s="376"/>
      <c r="AC990" s="376"/>
      <c r="AD990" s="376"/>
      <c r="AE990" s="376"/>
      <c r="AF990" s="376"/>
      <c r="AG990" s="376"/>
      <c r="AH990" s="376"/>
      <c r="AI990" s="376"/>
    </row>
    <row r="991">
      <c r="D991" s="335"/>
      <c r="G991" s="378"/>
      <c r="M991" s="376"/>
      <c r="N991" s="376"/>
      <c r="O991" s="376"/>
      <c r="P991" s="376"/>
      <c r="Q991" s="376"/>
      <c r="R991" s="376"/>
      <c r="S991" s="376"/>
      <c r="T991" s="376"/>
      <c r="U991" s="376"/>
      <c r="V991" s="376"/>
      <c r="W991" s="376"/>
      <c r="X991" s="376"/>
      <c r="Y991" s="376"/>
      <c r="Z991" s="376"/>
      <c r="AA991" s="376"/>
      <c r="AB991" s="376"/>
      <c r="AC991" s="376"/>
      <c r="AD991" s="376"/>
      <c r="AE991" s="376"/>
      <c r="AF991" s="376"/>
      <c r="AG991" s="376"/>
      <c r="AH991" s="376"/>
      <c r="AI991" s="376"/>
    </row>
    <row r="992">
      <c r="D992" s="335"/>
      <c r="G992" s="378"/>
      <c r="M992" s="376"/>
      <c r="N992" s="376"/>
      <c r="O992" s="376"/>
      <c r="P992" s="376"/>
      <c r="Q992" s="376"/>
      <c r="R992" s="376"/>
      <c r="S992" s="376"/>
      <c r="T992" s="376"/>
      <c r="U992" s="376"/>
      <c r="V992" s="376"/>
      <c r="W992" s="376"/>
      <c r="X992" s="376"/>
      <c r="Y992" s="376"/>
      <c r="Z992" s="376"/>
      <c r="AA992" s="376"/>
      <c r="AB992" s="376"/>
      <c r="AC992" s="376"/>
      <c r="AD992" s="376"/>
      <c r="AE992" s="376"/>
      <c r="AF992" s="376"/>
      <c r="AG992" s="376"/>
      <c r="AH992" s="376"/>
      <c r="AI992" s="376"/>
    </row>
    <row r="993">
      <c r="D993" s="335"/>
      <c r="G993" s="378"/>
      <c r="M993" s="376"/>
      <c r="N993" s="376"/>
      <c r="O993" s="376"/>
      <c r="P993" s="376"/>
      <c r="Q993" s="376"/>
      <c r="R993" s="376"/>
      <c r="S993" s="376"/>
      <c r="T993" s="376"/>
      <c r="U993" s="376"/>
      <c r="V993" s="376"/>
      <c r="W993" s="376"/>
      <c r="X993" s="376"/>
      <c r="Y993" s="376"/>
      <c r="Z993" s="376"/>
      <c r="AA993" s="376"/>
      <c r="AB993" s="376"/>
      <c r="AC993" s="376"/>
      <c r="AD993" s="376"/>
      <c r="AE993" s="376"/>
      <c r="AF993" s="376"/>
      <c r="AG993" s="376"/>
      <c r="AH993" s="376"/>
      <c r="AI993" s="376"/>
    </row>
    <row r="994">
      <c r="D994" s="335"/>
      <c r="G994" s="378"/>
      <c r="M994" s="376"/>
      <c r="N994" s="376"/>
      <c r="O994" s="376"/>
      <c r="P994" s="376"/>
      <c r="Q994" s="376"/>
      <c r="R994" s="376"/>
      <c r="S994" s="376"/>
      <c r="T994" s="376"/>
      <c r="U994" s="376"/>
      <c r="V994" s="376"/>
      <c r="W994" s="376"/>
      <c r="X994" s="376"/>
      <c r="Y994" s="376"/>
      <c r="Z994" s="376"/>
      <c r="AA994" s="376"/>
      <c r="AB994" s="376"/>
      <c r="AC994" s="376"/>
      <c r="AD994" s="376"/>
      <c r="AE994" s="376"/>
      <c r="AF994" s="376"/>
      <c r="AG994" s="376"/>
      <c r="AH994" s="376"/>
      <c r="AI994" s="376"/>
    </row>
    <row r="995">
      <c r="D995" s="335"/>
      <c r="G995" s="378"/>
      <c r="M995" s="376"/>
      <c r="N995" s="376"/>
      <c r="O995" s="376"/>
      <c r="P995" s="376"/>
      <c r="Q995" s="376"/>
      <c r="R995" s="376"/>
      <c r="S995" s="376"/>
      <c r="T995" s="376"/>
      <c r="U995" s="376"/>
      <c r="V995" s="376"/>
      <c r="W995" s="376"/>
      <c r="X995" s="376"/>
      <c r="Y995" s="376"/>
      <c r="Z995" s="376"/>
      <c r="AA995" s="376"/>
      <c r="AB995" s="376"/>
      <c r="AC995" s="376"/>
      <c r="AD995" s="376"/>
      <c r="AE995" s="376"/>
      <c r="AF995" s="376"/>
      <c r="AG995" s="376"/>
      <c r="AH995" s="376"/>
      <c r="AI995" s="376"/>
    </row>
    <row r="996">
      <c r="D996" s="335"/>
      <c r="G996" s="378"/>
      <c r="M996" s="376"/>
      <c r="N996" s="376"/>
      <c r="O996" s="376"/>
      <c r="P996" s="376"/>
      <c r="Q996" s="376"/>
      <c r="R996" s="376"/>
      <c r="S996" s="376"/>
      <c r="T996" s="376"/>
      <c r="U996" s="376"/>
      <c r="V996" s="376"/>
      <c r="W996" s="376"/>
      <c r="X996" s="376"/>
      <c r="Y996" s="376"/>
      <c r="Z996" s="376"/>
      <c r="AA996" s="376"/>
      <c r="AB996" s="376"/>
      <c r="AC996" s="376"/>
      <c r="AD996" s="376"/>
      <c r="AE996" s="376"/>
      <c r="AF996" s="376"/>
      <c r="AG996" s="376"/>
      <c r="AH996" s="376"/>
      <c r="AI996" s="376"/>
    </row>
    <row r="997">
      <c r="D997" s="335"/>
      <c r="G997" s="378"/>
      <c r="M997" s="376"/>
      <c r="N997" s="376"/>
      <c r="O997" s="376"/>
      <c r="P997" s="376"/>
      <c r="Q997" s="376"/>
      <c r="R997" s="376"/>
      <c r="S997" s="376"/>
      <c r="T997" s="376"/>
      <c r="U997" s="376"/>
      <c r="V997" s="376"/>
      <c r="W997" s="376"/>
      <c r="X997" s="376"/>
      <c r="Y997" s="376"/>
      <c r="Z997" s="376"/>
      <c r="AA997" s="376"/>
      <c r="AB997" s="376"/>
      <c r="AC997" s="376"/>
      <c r="AD997" s="376"/>
      <c r="AE997" s="376"/>
      <c r="AF997" s="376"/>
      <c r="AG997" s="376"/>
      <c r="AH997" s="376"/>
      <c r="AI997" s="376"/>
    </row>
    <row r="998">
      <c r="D998" s="335"/>
      <c r="G998" s="378"/>
      <c r="M998" s="376"/>
      <c r="N998" s="376"/>
      <c r="O998" s="376"/>
      <c r="P998" s="376"/>
      <c r="Q998" s="376"/>
      <c r="R998" s="376"/>
      <c r="S998" s="376"/>
      <c r="T998" s="376"/>
      <c r="U998" s="376"/>
      <c r="V998" s="376"/>
      <c r="W998" s="376"/>
      <c r="X998" s="376"/>
      <c r="Y998" s="376"/>
      <c r="Z998" s="376"/>
      <c r="AA998" s="376"/>
      <c r="AB998" s="376"/>
      <c r="AC998" s="376"/>
      <c r="AD998" s="376"/>
      <c r="AE998" s="376"/>
      <c r="AF998" s="376"/>
      <c r="AG998" s="376"/>
      <c r="AH998" s="376"/>
      <c r="AI998" s="376"/>
    </row>
    <row r="999">
      <c r="D999" s="335"/>
      <c r="G999" s="378"/>
      <c r="M999" s="376"/>
      <c r="N999" s="376"/>
      <c r="O999" s="376"/>
      <c r="P999" s="376"/>
      <c r="Q999" s="376"/>
      <c r="R999" s="376"/>
      <c r="S999" s="376"/>
      <c r="T999" s="376"/>
      <c r="U999" s="376"/>
      <c r="V999" s="376"/>
      <c r="W999" s="376"/>
      <c r="X999" s="376"/>
      <c r="Y999" s="376"/>
      <c r="Z999" s="376"/>
      <c r="AA999" s="376"/>
      <c r="AB999" s="376"/>
      <c r="AC999" s="376"/>
      <c r="AD999" s="376"/>
      <c r="AE999" s="376"/>
      <c r="AF999" s="376"/>
      <c r="AG999" s="376"/>
      <c r="AH999" s="376"/>
      <c r="AI999" s="376"/>
    </row>
    <row r="1000">
      <c r="D1000" s="335"/>
      <c r="G1000" s="378"/>
      <c r="M1000" s="376"/>
      <c r="N1000" s="376"/>
      <c r="O1000" s="376"/>
      <c r="P1000" s="376"/>
      <c r="Q1000" s="376"/>
      <c r="R1000" s="376"/>
      <c r="S1000" s="376"/>
      <c r="T1000" s="376"/>
      <c r="U1000" s="376"/>
      <c r="V1000" s="376"/>
      <c r="W1000" s="376"/>
      <c r="X1000" s="376"/>
      <c r="Y1000" s="376"/>
      <c r="Z1000" s="376"/>
      <c r="AA1000" s="376"/>
      <c r="AB1000" s="376"/>
      <c r="AC1000" s="376"/>
      <c r="AD1000" s="376"/>
      <c r="AE1000" s="376"/>
      <c r="AF1000" s="376"/>
      <c r="AG1000" s="376"/>
      <c r="AH1000" s="376"/>
      <c r="AI1000" s="376"/>
    </row>
    <row r="1001">
      <c r="D1001" s="335"/>
      <c r="G1001" s="378"/>
      <c r="M1001" s="376"/>
      <c r="N1001" s="376"/>
      <c r="O1001" s="376"/>
      <c r="P1001" s="376"/>
      <c r="Q1001" s="376"/>
      <c r="R1001" s="376"/>
      <c r="S1001" s="376"/>
      <c r="T1001" s="376"/>
      <c r="U1001" s="376"/>
      <c r="V1001" s="376"/>
      <c r="W1001" s="376"/>
      <c r="X1001" s="376"/>
      <c r="Y1001" s="376"/>
      <c r="Z1001" s="376"/>
      <c r="AA1001" s="376"/>
      <c r="AB1001" s="376"/>
      <c r="AC1001" s="376"/>
      <c r="AD1001" s="376"/>
      <c r="AE1001" s="376"/>
      <c r="AF1001" s="376"/>
      <c r="AG1001" s="376"/>
      <c r="AH1001" s="376"/>
      <c r="AI1001" s="376"/>
    </row>
    <row r="1002">
      <c r="D1002" s="335"/>
      <c r="G1002" s="378"/>
      <c r="M1002" s="376"/>
      <c r="N1002" s="376"/>
      <c r="O1002" s="376"/>
      <c r="P1002" s="376"/>
      <c r="Q1002" s="376"/>
      <c r="R1002" s="376"/>
      <c r="S1002" s="376"/>
      <c r="T1002" s="376"/>
      <c r="U1002" s="376"/>
      <c r="V1002" s="376"/>
      <c r="W1002" s="376"/>
      <c r="X1002" s="376"/>
      <c r="Y1002" s="376"/>
      <c r="Z1002" s="376"/>
      <c r="AA1002" s="376"/>
      <c r="AB1002" s="376"/>
      <c r="AC1002" s="376"/>
      <c r="AD1002" s="376"/>
      <c r="AE1002" s="376"/>
      <c r="AF1002" s="376"/>
      <c r="AG1002" s="376"/>
      <c r="AH1002" s="376"/>
      <c r="AI1002" s="376"/>
    </row>
    <row r="1003">
      <c r="D1003" s="335"/>
      <c r="G1003" s="378"/>
      <c r="M1003" s="376"/>
      <c r="N1003" s="376"/>
      <c r="O1003" s="376"/>
      <c r="P1003" s="376"/>
      <c r="Q1003" s="376"/>
      <c r="R1003" s="376"/>
      <c r="S1003" s="376"/>
      <c r="T1003" s="376"/>
      <c r="U1003" s="376"/>
      <c r="V1003" s="376"/>
      <c r="W1003" s="376"/>
      <c r="X1003" s="376"/>
      <c r="Y1003" s="376"/>
      <c r="Z1003" s="376"/>
      <c r="AA1003" s="376"/>
      <c r="AB1003" s="376"/>
      <c r="AC1003" s="376"/>
      <c r="AD1003" s="376"/>
      <c r="AE1003" s="376"/>
      <c r="AF1003" s="376"/>
      <c r="AG1003" s="376"/>
      <c r="AH1003" s="376"/>
      <c r="AI1003" s="376"/>
    </row>
    <row r="1004">
      <c r="D1004" s="335"/>
      <c r="G1004" s="378"/>
      <c r="M1004" s="376"/>
      <c r="N1004" s="376"/>
      <c r="O1004" s="376"/>
      <c r="P1004" s="376"/>
      <c r="Q1004" s="376"/>
      <c r="R1004" s="376"/>
      <c r="S1004" s="376"/>
      <c r="T1004" s="376"/>
      <c r="U1004" s="376"/>
      <c r="V1004" s="376"/>
      <c r="W1004" s="376"/>
      <c r="X1004" s="376"/>
      <c r="Y1004" s="376"/>
      <c r="Z1004" s="376"/>
      <c r="AA1004" s="376"/>
      <c r="AB1004" s="376"/>
      <c r="AC1004" s="376"/>
      <c r="AD1004" s="376"/>
      <c r="AE1004" s="376"/>
      <c r="AF1004" s="376"/>
      <c r="AG1004" s="376"/>
      <c r="AH1004" s="376"/>
      <c r="AI1004" s="376"/>
    </row>
    <row r="1005">
      <c r="D1005" s="335"/>
      <c r="G1005" s="378"/>
      <c r="M1005" s="376"/>
      <c r="N1005" s="376"/>
      <c r="O1005" s="376"/>
      <c r="P1005" s="376"/>
      <c r="Q1005" s="376"/>
      <c r="R1005" s="376"/>
      <c r="S1005" s="376"/>
      <c r="T1005" s="376"/>
      <c r="U1005" s="376"/>
      <c r="V1005" s="376"/>
      <c r="W1005" s="376"/>
      <c r="X1005" s="376"/>
      <c r="Y1005" s="376"/>
      <c r="Z1005" s="376"/>
      <c r="AA1005" s="376"/>
      <c r="AB1005" s="376"/>
      <c r="AC1005" s="376"/>
      <c r="AD1005" s="376"/>
      <c r="AE1005" s="376"/>
      <c r="AF1005" s="376"/>
      <c r="AG1005" s="376"/>
      <c r="AH1005" s="376"/>
      <c r="AI1005" s="376"/>
    </row>
    <row r="1006">
      <c r="D1006" s="335"/>
      <c r="G1006" s="378"/>
      <c r="M1006" s="376"/>
      <c r="N1006" s="376"/>
      <c r="O1006" s="376"/>
      <c r="P1006" s="376"/>
      <c r="Q1006" s="376"/>
      <c r="R1006" s="376"/>
      <c r="S1006" s="376"/>
      <c r="T1006" s="376"/>
      <c r="U1006" s="376"/>
      <c r="V1006" s="376"/>
      <c r="W1006" s="376"/>
      <c r="X1006" s="376"/>
      <c r="Y1006" s="376"/>
      <c r="Z1006" s="376"/>
      <c r="AA1006" s="376"/>
      <c r="AB1006" s="376"/>
      <c r="AC1006" s="376"/>
      <c r="AD1006" s="376"/>
      <c r="AE1006" s="376"/>
      <c r="AF1006" s="376"/>
      <c r="AG1006" s="376"/>
      <c r="AH1006" s="376"/>
      <c r="AI1006" s="376"/>
    </row>
    <row r="1007">
      <c r="D1007" s="335"/>
      <c r="G1007" s="378"/>
      <c r="M1007" s="376"/>
      <c r="N1007" s="376"/>
      <c r="O1007" s="376"/>
      <c r="P1007" s="376"/>
      <c r="Q1007" s="376"/>
      <c r="R1007" s="376"/>
      <c r="S1007" s="376"/>
      <c r="T1007" s="376"/>
      <c r="U1007" s="376"/>
      <c r="V1007" s="376"/>
      <c r="W1007" s="376"/>
      <c r="X1007" s="376"/>
      <c r="Y1007" s="376"/>
      <c r="Z1007" s="376"/>
      <c r="AA1007" s="376"/>
      <c r="AB1007" s="376"/>
      <c r="AC1007" s="376"/>
      <c r="AD1007" s="376"/>
      <c r="AE1007" s="376"/>
      <c r="AF1007" s="376"/>
      <c r="AG1007" s="376"/>
      <c r="AH1007" s="376"/>
      <c r="AI1007" s="376"/>
    </row>
    <row r="1008">
      <c r="D1008" s="335"/>
      <c r="G1008" s="378"/>
      <c r="M1008" s="376"/>
      <c r="N1008" s="376"/>
      <c r="O1008" s="376"/>
      <c r="P1008" s="376"/>
      <c r="Q1008" s="376"/>
      <c r="R1008" s="376"/>
      <c r="S1008" s="376"/>
      <c r="T1008" s="376"/>
      <c r="U1008" s="376"/>
      <c r="V1008" s="376"/>
      <c r="W1008" s="376"/>
      <c r="X1008" s="376"/>
      <c r="Y1008" s="376"/>
      <c r="Z1008" s="376"/>
      <c r="AA1008" s="376"/>
      <c r="AB1008" s="376"/>
      <c r="AC1008" s="376"/>
      <c r="AD1008" s="376"/>
      <c r="AE1008" s="376"/>
      <c r="AF1008" s="376"/>
      <c r="AG1008" s="376"/>
      <c r="AH1008" s="376"/>
      <c r="AI1008" s="376"/>
    </row>
    <row r="1009">
      <c r="D1009" s="335"/>
      <c r="G1009" s="378"/>
      <c r="M1009" s="376"/>
      <c r="N1009" s="376"/>
      <c r="O1009" s="376"/>
      <c r="P1009" s="376"/>
      <c r="Q1009" s="376"/>
      <c r="R1009" s="376"/>
      <c r="S1009" s="376"/>
      <c r="T1009" s="376"/>
      <c r="U1009" s="376"/>
      <c r="V1009" s="376"/>
      <c r="W1009" s="376"/>
      <c r="X1009" s="376"/>
      <c r="Y1009" s="376"/>
      <c r="Z1009" s="376"/>
      <c r="AA1009" s="376"/>
      <c r="AB1009" s="376"/>
      <c r="AC1009" s="376"/>
      <c r="AD1009" s="376"/>
      <c r="AE1009" s="376"/>
      <c r="AF1009" s="376"/>
      <c r="AG1009" s="376"/>
      <c r="AH1009" s="376"/>
      <c r="AI1009" s="376"/>
    </row>
    <row r="1010">
      <c r="D1010" s="335"/>
      <c r="G1010" s="378"/>
      <c r="M1010" s="376"/>
      <c r="N1010" s="376"/>
      <c r="O1010" s="376"/>
      <c r="P1010" s="376"/>
      <c r="Q1010" s="376"/>
      <c r="R1010" s="376"/>
      <c r="S1010" s="376"/>
      <c r="T1010" s="376"/>
      <c r="U1010" s="376"/>
      <c r="V1010" s="376"/>
      <c r="W1010" s="376"/>
      <c r="X1010" s="376"/>
      <c r="Y1010" s="376"/>
      <c r="Z1010" s="376"/>
      <c r="AA1010" s="376"/>
      <c r="AB1010" s="376"/>
      <c r="AC1010" s="376"/>
      <c r="AD1010" s="376"/>
      <c r="AE1010" s="376"/>
      <c r="AF1010" s="376"/>
      <c r="AG1010" s="376"/>
      <c r="AH1010" s="376"/>
      <c r="AI1010" s="376"/>
    </row>
    <row r="1011">
      <c r="D1011" s="335"/>
      <c r="G1011" s="378"/>
      <c r="M1011" s="376"/>
      <c r="N1011" s="376"/>
      <c r="O1011" s="376"/>
      <c r="P1011" s="376"/>
      <c r="Q1011" s="376"/>
      <c r="R1011" s="376"/>
      <c r="S1011" s="376"/>
      <c r="T1011" s="376"/>
      <c r="U1011" s="376"/>
      <c r="V1011" s="376"/>
      <c r="W1011" s="376"/>
      <c r="X1011" s="376"/>
      <c r="Y1011" s="376"/>
      <c r="Z1011" s="376"/>
      <c r="AA1011" s="376"/>
      <c r="AB1011" s="376"/>
      <c r="AC1011" s="376"/>
      <c r="AD1011" s="376"/>
      <c r="AE1011" s="376"/>
      <c r="AF1011" s="376"/>
      <c r="AG1011" s="376"/>
      <c r="AH1011" s="376"/>
      <c r="AI1011" s="376"/>
    </row>
    <row r="1012">
      <c r="D1012" s="335"/>
      <c r="G1012" s="378"/>
      <c r="M1012" s="376"/>
      <c r="N1012" s="376"/>
      <c r="O1012" s="376"/>
      <c r="P1012" s="376"/>
      <c r="Q1012" s="376"/>
      <c r="R1012" s="376"/>
      <c r="S1012" s="376"/>
      <c r="T1012" s="376"/>
      <c r="U1012" s="376"/>
      <c r="V1012" s="376"/>
      <c r="W1012" s="376"/>
      <c r="X1012" s="376"/>
      <c r="Y1012" s="376"/>
      <c r="Z1012" s="376"/>
      <c r="AA1012" s="376"/>
      <c r="AB1012" s="376"/>
      <c r="AC1012" s="376"/>
      <c r="AD1012" s="376"/>
      <c r="AE1012" s="376"/>
      <c r="AF1012" s="376"/>
      <c r="AG1012" s="376"/>
      <c r="AH1012" s="376"/>
      <c r="AI1012" s="376"/>
    </row>
    <row r="1013">
      <c r="D1013" s="335"/>
      <c r="G1013" s="378"/>
      <c r="M1013" s="376"/>
      <c r="N1013" s="376"/>
      <c r="O1013" s="376"/>
      <c r="P1013" s="376"/>
      <c r="Q1013" s="376"/>
      <c r="R1013" s="376"/>
      <c r="S1013" s="376"/>
      <c r="T1013" s="376"/>
      <c r="U1013" s="376"/>
      <c r="V1013" s="376"/>
      <c r="W1013" s="376"/>
      <c r="X1013" s="376"/>
      <c r="Y1013" s="376"/>
      <c r="Z1013" s="376"/>
      <c r="AA1013" s="376"/>
      <c r="AB1013" s="376"/>
      <c r="AC1013" s="376"/>
      <c r="AD1013" s="376"/>
      <c r="AE1013" s="376"/>
      <c r="AF1013" s="376"/>
      <c r="AG1013" s="376"/>
      <c r="AH1013" s="376"/>
      <c r="AI1013" s="376"/>
    </row>
    <row r="1014">
      <c r="D1014" s="335"/>
      <c r="G1014" s="378"/>
      <c r="M1014" s="376"/>
      <c r="N1014" s="376"/>
      <c r="O1014" s="376"/>
      <c r="P1014" s="376"/>
      <c r="Q1014" s="376"/>
      <c r="R1014" s="376"/>
      <c r="S1014" s="376"/>
      <c r="T1014" s="376"/>
      <c r="U1014" s="376"/>
      <c r="V1014" s="376"/>
      <c r="W1014" s="376"/>
      <c r="X1014" s="376"/>
      <c r="Y1014" s="376"/>
      <c r="Z1014" s="376"/>
      <c r="AA1014" s="376"/>
      <c r="AB1014" s="376"/>
      <c r="AC1014" s="376"/>
      <c r="AD1014" s="376"/>
      <c r="AE1014" s="376"/>
      <c r="AF1014" s="376"/>
      <c r="AG1014" s="376"/>
      <c r="AH1014" s="376"/>
      <c r="AI1014" s="376"/>
    </row>
    <row r="1015">
      <c r="D1015" s="335"/>
      <c r="G1015" s="378"/>
      <c r="M1015" s="376"/>
      <c r="N1015" s="376"/>
      <c r="O1015" s="376"/>
      <c r="P1015" s="376"/>
      <c r="Q1015" s="376"/>
      <c r="R1015" s="376"/>
      <c r="S1015" s="376"/>
      <c r="T1015" s="376"/>
      <c r="U1015" s="376"/>
      <c r="V1015" s="376"/>
      <c r="W1015" s="376"/>
      <c r="X1015" s="376"/>
      <c r="Y1015" s="376"/>
      <c r="Z1015" s="376"/>
      <c r="AA1015" s="376"/>
      <c r="AB1015" s="376"/>
      <c r="AC1015" s="376"/>
      <c r="AD1015" s="376"/>
      <c r="AE1015" s="376"/>
      <c r="AF1015" s="376"/>
      <c r="AG1015" s="376"/>
      <c r="AH1015" s="376"/>
      <c r="AI1015" s="376"/>
    </row>
    <row r="1016">
      <c r="D1016" s="335"/>
      <c r="G1016" s="378"/>
      <c r="M1016" s="376"/>
      <c r="N1016" s="376"/>
      <c r="O1016" s="376"/>
      <c r="P1016" s="376"/>
      <c r="Q1016" s="376"/>
      <c r="R1016" s="376"/>
      <c r="S1016" s="376"/>
      <c r="T1016" s="376"/>
      <c r="U1016" s="376"/>
      <c r="V1016" s="376"/>
      <c r="W1016" s="376"/>
      <c r="X1016" s="376"/>
      <c r="Y1016" s="376"/>
      <c r="Z1016" s="376"/>
      <c r="AA1016" s="376"/>
      <c r="AB1016" s="376"/>
      <c r="AC1016" s="376"/>
      <c r="AD1016" s="376"/>
      <c r="AE1016" s="376"/>
      <c r="AF1016" s="376"/>
      <c r="AG1016" s="376"/>
      <c r="AH1016" s="376"/>
      <c r="AI1016" s="376"/>
    </row>
    <row r="1017">
      <c r="D1017" s="335"/>
      <c r="G1017" s="378"/>
      <c r="M1017" s="376"/>
      <c r="N1017" s="376"/>
      <c r="O1017" s="376"/>
      <c r="P1017" s="376"/>
      <c r="Q1017" s="376"/>
      <c r="R1017" s="376"/>
      <c r="S1017" s="376"/>
      <c r="T1017" s="376"/>
      <c r="U1017" s="376"/>
      <c r="V1017" s="376"/>
      <c r="W1017" s="376"/>
      <c r="X1017" s="376"/>
      <c r="Y1017" s="376"/>
      <c r="Z1017" s="376"/>
      <c r="AA1017" s="376"/>
      <c r="AB1017" s="376"/>
      <c r="AC1017" s="376"/>
      <c r="AD1017" s="376"/>
      <c r="AE1017" s="376"/>
      <c r="AF1017" s="376"/>
      <c r="AG1017" s="376"/>
      <c r="AH1017" s="376"/>
      <c r="AI1017" s="376"/>
    </row>
    <row r="1018">
      <c r="D1018" s="335"/>
      <c r="G1018" s="378"/>
      <c r="M1018" s="376"/>
      <c r="N1018" s="376"/>
      <c r="O1018" s="376"/>
      <c r="P1018" s="376"/>
      <c r="Q1018" s="376"/>
      <c r="R1018" s="376"/>
      <c r="S1018" s="376"/>
      <c r="T1018" s="376"/>
      <c r="U1018" s="376"/>
      <c r="V1018" s="376"/>
      <c r="W1018" s="376"/>
      <c r="X1018" s="376"/>
      <c r="Y1018" s="376"/>
      <c r="Z1018" s="376"/>
      <c r="AA1018" s="376"/>
      <c r="AB1018" s="376"/>
      <c r="AC1018" s="376"/>
      <c r="AD1018" s="376"/>
      <c r="AE1018" s="376"/>
      <c r="AF1018" s="376"/>
      <c r="AG1018" s="376"/>
      <c r="AH1018" s="376"/>
      <c r="AI1018" s="376"/>
    </row>
    <row r="1019">
      <c r="D1019" s="335"/>
      <c r="G1019" s="378"/>
      <c r="M1019" s="376"/>
      <c r="N1019" s="376"/>
      <c r="O1019" s="376"/>
      <c r="P1019" s="376"/>
      <c r="Q1019" s="376"/>
      <c r="R1019" s="376"/>
      <c r="S1019" s="376"/>
      <c r="T1019" s="376"/>
      <c r="U1019" s="376"/>
      <c r="V1019" s="376"/>
      <c r="W1019" s="376"/>
      <c r="X1019" s="376"/>
      <c r="Y1019" s="376"/>
      <c r="Z1019" s="376"/>
      <c r="AA1019" s="376"/>
      <c r="AB1019" s="376"/>
      <c r="AC1019" s="376"/>
      <c r="AD1019" s="376"/>
      <c r="AE1019" s="376"/>
      <c r="AF1019" s="376"/>
      <c r="AG1019" s="376"/>
      <c r="AH1019" s="376"/>
      <c r="AI1019" s="376"/>
    </row>
    <row r="1020">
      <c r="D1020" s="335"/>
      <c r="G1020" s="378"/>
      <c r="M1020" s="376"/>
      <c r="N1020" s="376"/>
      <c r="O1020" s="376"/>
      <c r="P1020" s="376"/>
      <c r="Q1020" s="376"/>
      <c r="R1020" s="376"/>
      <c r="S1020" s="376"/>
      <c r="T1020" s="376"/>
      <c r="U1020" s="376"/>
      <c r="V1020" s="376"/>
      <c r="W1020" s="376"/>
      <c r="X1020" s="376"/>
      <c r="Y1020" s="376"/>
      <c r="Z1020" s="376"/>
      <c r="AA1020" s="376"/>
      <c r="AB1020" s="376"/>
      <c r="AC1020" s="376"/>
      <c r="AD1020" s="376"/>
      <c r="AE1020" s="376"/>
      <c r="AF1020" s="376"/>
      <c r="AG1020" s="376"/>
      <c r="AH1020" s="376"/>
      <c r="AI1020" s="376"/>
    </row>
    <row r="1021">
      <c r="D1021" s="335"/>
      <c r="G1021" s="378"/>
      <c r="M1021" s="376"/>
      <c r="N1021" s="376"/>
      <c r="O1021" s="376"/>
      <c r="P1021" s="376"/>
      <c r="Q1021" s="376"/>
      <c r="R1021" s="376"/>
      <c r="S1021" s="376"/>
      <c r="T1021" s="376"/>
      <c r="U1021" s="376"/>
      <c r="V1021" s="376"/>
      <c r="W1021" s="376"/>
      <c r="X1021" s="376"/>
      <c r="Y1021" s="376"/>
      <c r="Z1021" s="376"/>
      <c r="AA1021" s="376"/>
      <c r="AB1021" s="376"/>
      <c r="AC1021" s="376"/>
      <c r="AD1021" s="376"/>
      <c r="AE1021" s="376"/>
      <c r="AF1021" s="376"/>
      <c r="AG1021" s="376"/>
      <c r="AH1021" s="376"/>
      <c r="AI1021" s="376"/>
    </row>
    <row r="1022">
      <c r="D1022" s="335"/>
      <c r="G1022" s="378"/>
      <c r="M1022" s="376"/>
      <c r="N1022" s="376"/>
      <c r="O1022" s="376"/>
      <c r="P1022" s="376"/>
      <c r="Q1022" s="376"/>
      <c r="R1022" s="376"/>
      <c r="S1022" s="376"/>
      <c r="T1022" s="376"/>
      <c r="U1022" s="376"/>
      <c r="V1022" s="376"/>
      <c r="W1022" s="376"/>
      <c r="X1022" s="376"/>
      <c r="Y1022" s="376"/>
      <c r="Z1022" s="376"/>
      <c r="AA1022" s="376"/>
      <c r="AB1022" s="376"/>
      <c r="AC1022" s="376"/>
      <c r="AD1022" s="376"/>
      <c r="AE1022" s="376"/>
      <c r="AF1022" s="376"/>
      <c r="AG1022" s="376"/>
      <c r="AH1022" s="376"/>
      <c r="AI1022" s="376"/>
    </row>
    <row r="1023">
      <c r="D1023" s="335"/>
      <c r="G1023" s="378"/>
      <c r="M1023" s="376"/>
      <c r="N1023" s="376"/>
      <c r="O1023" s="376"/>
      <c r="P1023" s="376"/>
      <c r="Q1023" s="376"/>
      <c r="R1023" s="376"/>
      <c r="S1023" s="376"/>
      <c r="T1023" s="376"/>
      <c r="U1023" s="376"/>
      <c r="V1023" s="376"/>
      <c r="W1023" s="376"/>
      <c r="X1023" s="376"/>
      <c r="Y1023" s="376"/>
      <c r="Z1023" s="376"/>
      <c r="AA1023" s="376"/>
      <c r="AB1023" s="376"/>
      <c r="AC1023" s="376"/>
      <c r="AD1023" s="376"/>
      <c r="AE1023" s="376"/>
      <c r="AF1023" s="376"/>
      <c r="AG1023" s="376"/>
      <c r="AH1023" s="376"/>
      <c r="AI1023" s="376"/>
    </row>
    <row r="1024">
      <c r="D1024" s="335"/>
      <c r="G1024" s="378"/>
      <c r="M1024" s="376"/>
      <c r="N1024" s="376"/>
      <c r="O1024" s="376"/>
      <c r="P1024" s="376"/>
      <c r="Q1024" s="376"/>
      <c r="R1024" s="376"/>
      <c r="S1024" s="376"/>
      <c r="T1024" s="376"/>
      <c r="U1024" s="376"/>
      <c r="V1024" s="376"/>
      <c r="W1024" s="376"/>
      <c r="X1024" s="376"/>
      <c r="Y1024" s="376"/>
      <c r="Z1024" s="376"/>
      <c r="AA1024" s="376"/>
      <c r="AB1024" s="376"/>
      <c r="AC1024" s="376"/>
      <c r="AD1024" s="376"/>
      <c r="AE1024" s="376"/>
      <c r="AF1024" s="376"/>
      <c r="AG1024" s="376"/>
      <c r="AH1024" s="376"/>
      <c r="AI1024" s="376"/>
    </row>
  </sheetData>
  <mergeCells count="19">
    <mergeCell ref="A1:G1"/>
    <mergeCell ref="A3:G3"/>
    <mergeCell ref="A4:E4"/>
    <mergeCell ref="F4:G4"/>
    <mergeCell ref="A5:D5"/>
    <mergeCell ref="E5:G5"/>
    <mergeCell ref="A6:C6"/>
    <mergeCell ref="A43:D43"/>
    <mergeCell ref="A44:C44"/>
    <mergeCell ref="E43:G43"/>
    <mergeCell ref="A42:E42"/>
    <mergeCell ref="F42:G42"/>
    <mergeCell ref="A26:G26"/>
    <mergeCell ref="A27:E27"/>
    <mergeCell ref="F27:G27"/>
    <mergeCell ref="A28:D28"/>
    <mergeCell ref="E28:G28"/>
    <mergeCell ref="A29:C29"/>
    <mergeCell ref="A41:G41"/>
  </mergeCells>
  <hyperlinks>
    <hyperlink r:id="rId1" ref="F8"/>
    <hyperlink r:id="rId2" ref="F9"/>
    <hyperlink r:id="rId3" ref="F10"/>
    <hyperlink r:id="rId4" ref="F13"/>
    <hyperlink r:id="rId5" ref="F14"/>
    <hyperlink r:id="rId6" location="slide=id.p3" ref="F16"/>
    <hyperlink r:id="rId7" ref="F18"/>
  </hyperlinks>
  <printOptions gridLines="1" horizontalCentered="1"/>
  <pageMargins bottom="0.75" footer="0.0" header="0.0" left="0.7" right="0.7" top="0.75"/>
  <pageSetup fitToHeight="0" paperSize="9" cellComments="atEnd" orientation="portrait" pageOrder="overThenDown"/>
  <drawing r:id="rId8"/>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32.25"/>
    <col customWidth="1" min="2" max="2" width="15.75"/>
    <col customWidth="1" min="4" max="4" width="27.63"/>
    <col customWidth="1" min="5" max="5" width="18.63"/>
    <col customWidth="1" min="6" max="6" width="17.88"/>
    <col customWidth="1" min="9" max="9" width="61.5"/>
    <col customWidth="1" min="10" max="30" width="5.88"/>
    <col customWidth="1" min="31" max="38" width="5.75"/>
  </cols>
  <sheetData>
    <row r="1">
      <c r="A1" s="4"/>
      <c r="B1" s="4"/>
      <c r="C1" s="4"/>
      <c r="D1" s="4"/>
      <c r="E1" s="4"/>
      <c r="F1" s="4"/>
      <c r="G1" s="1"/>
      <c r="I1" s="395" t="s">
        <v>1277</v>
      </c>
    </row>
    <row r="2">
      <c r="A2" s="4"/>
      <c r="B2" s="4" t="s">
        <v>1278</v>
      </c>
      <c r="C2" s="4" t="s">
        <v>1279</v>
      </c>
      <c r="D2" s="4" t="s">
        <v>1280</v>
      </c>
      <c r="E2" s="4" t="s">
        <v>1281</v>
      </c>
      <c r="F2" s="4" t="s">
        <v>1282</v>
      </c>
      <c r="G2" s="1" t="s">
        <v>1283</v>
      </c>
      <c r="I2" s="396" t="s">
        <v>1284</v>
      </c>
      <c r="J2" s="397" t="s">
        <v>293</v>
      </c>
      <c r="K2" s="25"/>
      <c r="L2" s="25"/>
      <c r="M2" s="26"/>
      <c r="N2" s="397" t="s">
        <v>294</v>
      </c>
      <c r="O2" s="25"/>
      <c r="P2" s="25"/>
      <c r="Q2" s="25"/>
      <c r="R2" s="26"/>
      <c r="S2" s="397" t="s">
        <v>295</v>
      </c>
      <c r="T2" s="25"/>
      <c r="U2" s="25"/>
      <c r="V2" s="26"/>
      <c r="W2" s="397" t="s">
        <v>296</v>
      </c>
      <c r="X2" s="25"/>
      <c r="Y2" s="25"/>
      <c r="Z2" s="26"/>
    </row>
    <row r="3">
      <c r="I3" s="23"/>
      <c r="J3" s="398" t="s">
        <v>298</v>
      </c>
      <c r="K3" s="398" t="s">
        <v>299</v>
      </c>
      <c r="L3" s="398" t="s">
        <v>300</v>
      </c>
      <c r="M3" s="398" t="s">
        <v>301</v>
      </c>
      <c r="N3" s="398" t="s">
        <v>298</v>
      </c>
      <c r="O3" s="398" t="s">
        <v>299</v>
      </c>
      <c r="P3" s="398" t="s">
        <v>300</v>
      </c>
      <c r="Q3" s="398" t="s">
        <v>301</v>
      </c>
      <c r="R3" s="398" t="s">
        <v>302</v>
      </c>
      <c r="S3" s="398" t="s">
        <v>298</v>
      </c>
      <c r="T3" s="398" t="s">
        <v>299</v>
      </c>
      <c r="U3" s="398" t="s">
        <v>300</v>
      </c>
      <c r="V3" s="398" t="s">
        <v>301</v>
      </c>
      <c r="W3" s="398" t="s">
        <v>298</v>
      </c>
      <c r="X3" s="398" t="s">
        <v>299</v>
      </c>
      <c r="Y3" s="398" t="s">
        <v>300</v>
      </c>
      <c r="Z3" s="398" t="s">
        <v>301</v>
      </c>
    </row>
    <row r="4">
      <c r="I4" s="399" t="s">
        <v>1285</v>
      </c>
      <c r="J4" s="400" t="s">
        <v>1286</v>
      </c>
      <c r="K4" s="25"/>
      <c r="L4" s="25"/>
      <c r="M4" s="25"/>
      <c r="N4" s="25"/>
      <c r="O4" s="25"/>
      <c r="P4" s="25"/>
      <c r="Q4" s="26"/>
      <c r="R4" s="353"/>
      <c r="S4" s="353"/>
      <c r="T4" s="353"/>
      <c r="U4" s="401" t="s">
        <v>1287</v>
      </c>
      <c r="V4" s="353"/>
      <c r="W4" s="353"/>
      <c r="X4" s="402" t="s">
        <v>1288</v>
      </c>
      <c r="Y4" s="401" t="s">
        <v>1289</v>
      </c>
      <c r="Z4" s="353"/>
    </row>
    <row r="5">
      <c r="A5" s="4" t="s">
        <v>1290</v>
      </c>
      <c r="B5" s="4" t="s">
        <v>1291</v>
      </c>
      <c r="C5" s="4" t="s">
        <v>1292</v>
      </c>
      <c r="D5" s="4" t="s">
        <v>1293</v>
      </c>
      <c r="E5" s="4" t="s">
        <v>1294</v>
      </c>
      <c r="F5" s="4" t="s">
        <v>1295</v>
      </c>
      <c r="I5" s="399" t="s">
        <v>1296</v>
      </c>
      <c r="J5" s="403" t="s">
        <v>1297</v>
      </c>
      <c r="K5" s="404" t="s">
        <v>1298</v>
      </c>
      <c r="L5" s="25"/>
      <c r="M5" s="25"/>
      <c r="N5" s="25"/>
      <c r="O5" s="25"/>
      <c r="P5" s="26"/>
      <c r="Q5" s="405" t="s">
        <v>1299</v>
      </c>
      <c r="R5" s="405" t="s">
        <v>1300</v>
      </c>
      <c r="S5" s="406" t="s">
        <v>1301</v>
      </c>
      <c r="T5" s="353"/>
      <c r="U5" s="353"/>
      <c r="V5" s="353"/>
      <c r="W5" s="353"/>
      <c r="X5" s="353"/>
      <c r="Y5" s="353"/>
      <c r="Z5" s="353"/>
    </row>
    <row r="6">
      <c r="A6" s="4" t="s">
        <v>1302</v>
      </c>
      <c r="B6" s="4" t="s">
        <v>1303</v>
      </c>
      <c r="C6" s="4" t="s">
        <v>1304</v>
      </c>
      <c r="D6" s="4" t="s">
        <v>1305</v>
      </c>
      <c r="E6" s="4" t="s">
        <v>1306</v>
      </c>
      <c r="F6" s="4" t="s">
        <v>1307</v>
      </c>
      <c r="I6" s="399" t="s">
        <v>1308</v>
      </c>
      <c r="J6" s="353"/>
      <c r="K6" s="353"/>
      <c r="L6" s="353"/>
      <c r="M6" s="407" t="s">
        <v>1309</v>
      </c>
      <c r="N6" s="353"/>
      <c r="O6" s="353"/>
      <c r="P6" s="353"/>
      <c r="Q6" s="353"/>
      <c r="R6" s="353"/>
      <c r="S6" s="353"/>
      <c r="T6" s="353"/>
      <c r="U6" s="353"/>
      <c r="V6" s="353"/>
      <c r="W6" s="353"/>
      <c r="X6" s="353"/>
      <c r="Y6" s="353"/>
      <c r="Z6" s="353"/>
    </row>
    <row r="7">
      <c r="A7" s="4" t="s">
        <v>1310</v>
      </c>
      <c r="B7" s="4" t="s">
        <v>1311</v>
      </c>
      <c r="C7" s="4" t="s">
        <v>1312</v>
      </c>
      <c r="D7" s="4" t="s">
        <v>1313</v>
      </c>
      <c r="E7" s="4" t="s">
        <v>1314</v>
      </c>
      <c r="F7" s="7"/>
      <c r="I7" s="399" t="s">
        <v>1315</v>
      </c>
      <c r="J7" s="353"/>
      <c r="K7" s="353"/>
      <c r="L7" s="353"/>
      <c r="M7" s="353"/>
      <c r="N7" s="407" t="s">
        <v>1288</v>
      </c>
      <c r="O7" s="353"/>
      <c r="P7" s="353"/>
      <c r="Q7" s="353"/>
      <c r="R7" s="353"/>
      <c r="S7" s="353"/>
      <c r="T7" s="353"/>
      <c r="U7" s="353"/>
      <c r="V7" s="353"/>
      <c r="W7" s="353"/>
      <c r="X7" s="353"/>
      <c r="Y7" s="353"/>
      <c r="Z7" s="353"/>
    </row>
    <row r="8">
      <c r="A8" s="4" t="s">
        <v>1316</v>
      </c>
      <c r="B8" s="4" t="s">
        <v>1317</v>
      </c>
      <c r="C8" s="4" t="s">
        <v>1318</v>
      </c>
      <c r="D8" s="7"/>
      <c r="E8" s="7"/>
      <c r="F8" s="7"/>
      <c r="G8" s="4" t="s">
        <v>1319</v>
      </c>
      <c r="I8" s="399" t="s">
        <v>1316</v>
      </c>
      <c r="J8" s="353"/>
      <c r="K8" s="353"/>
      <c r="L8" s="353"/>
      <c r="M8" s="353"/>
      <c r="N8" s="353"/>
      <c r="O8" s="408" t="s">
        <v>1320</v>
      </c>
      <c r="P8" s="353"/>
      <c r="Q8" s="353"/>
      <c r="R8" s="353"/>
      <c r="S8" s="353"/>
      <c r="T8" s="353"/>
      <c r="U8" s="353"/>
      <c r="V8" s="353"/>
      <c r="W8" s="353"/>
      <c r="X8" s="353"/>
      <c r="Y8" s="353"/>
      <c r="Z8" s="353"/>
    </row>
    <row r="9">
      <c r="A9" s="4" t="s">
        <v>1321</v>
      </c>
      <c r="B9" s="4" t="s">
        <v>1317</v>
      </c>
      <c r="C9" s="4" t="s">
        <v>1318</v>
      </c>
      <c r="D9" s="7"/>
      <c r="E9" s="7"/>
      <c r="F9" s="7"/>
      <c r="I9" s="399" t="s">
        <v>1322</v>
      </c>
      <c r="J9" s="353"/>
      <c r="K9" s="353"/>
      <c r="L9" s="353"/>
      <c r="M9" s="353"/>
      <c r="N9" s="353"/>
      <c r="O9" s="409" t="s">
        <v>1288</v>
      </c>
      <c r="P9" s="353"/>
      <c r="Q9" s="353"/>
      <c r="R9" s="353"/>
      <c r="S9" s="353"/>
      <c r="T9" s="353"/>
      <c r="U9" s="353"/>
      <c r="V9" s="353"/>
      <c r="W9" s="353"/>
      <c r="X9" s="353"/>
      <c r="Y9" s="353"/>
      <c r="Z9" s="353"/>
    </row>
    <row r="10">
      <c r="A10" s="4" t="s">
        <v>1323</v>
      </c>
      <c r="B10" s="4" t="s">
        <v>1317</v>
      </c>
      <c r="C10" s="4" t="s">
        <v>1324</v>
      </c>
      <c r="D10" s="7"/>
      <c r="E10" s="7"/>
      <c r="F10" s="7"/>
      <c r="I10" s="399" t="s">
        <v>1325</v>
      </c>
      <c r="J10" s="353"/>
      <c r="K10" s="353"/>
      <c r="L10" s="353"/>
      <c r="M10" s="353"/>
      <c r="N10" s="353"/>
      <c r="O10" s="353"/>
      <c r="P10" s="353"/>
      <c r="Q10" s="353"/>
      <c r="R10" s="353"/>
      <c r="S10" s="408" t="s">
        <v>1320</v>
      </c>
      <c r="T10" s="353"/>
      <c r="U10" s="353"/>
      <c r="V10" s="353"/>
      <c r="W10" s="353"/>
      <c r="X10" s="353"/>
      <c r="Y10" s="353"/>
      <c r="Z10" s="353"/>
    </row>
    <row r="11">
      <c r="I11" s="1" t="s">
        <v>1326</v>
      </c>
    </row>
    <row r="12">
      <c r="I12" s="410" t="s">
        <v>1327</v>
      </c>
    </row>
    <row r="13">
      <c r="A13" s="1" t="s">
        <v>1328</v>
      </c>
      <c r="H13" s="117"/>
      <c r="I13" s="411" t="s">
        <v>1329</v>
      </c>
      <c r="J13" s="411" t="s">
        <v>293</v>
      </c>
      <c r="N13" s="411" t="s">
        <v>294</v>
      </c>
      <c r="S13" s="411" t="s">
        <v>295</v>
      </c>
      <c r="V13" s="412"/>
      <c r="W13" s="411" t="s">
        <v>296</v>
      </c>
      <c r="AE13" s="363"/>
      <c r="AF13" s="363"/>
      <c r="AG13" s="363"/>
      <c r="AH13" s="363"/>
      <c r="AI13" s="363"/>
      <c r="AJ13" s="363"/>
      <c r="AK13" s="363"/>
      <c r="AL13" s="363"/>
    </row>
    <row r="14">
      <c r="A14" s="1" t="s">
        <v>1330</v>
      </c>
      <c r="H14" s="117"/>
      <c r="J14" s="411" t="s">
        <v>298</v>
      </c>
      <c r="K14" s="411" t="s">
        <v>299</v>
      </c>
      <c r="L14" s="411" t="s">
        <v>300</v>
      </c>
      <c r="M14" s="411" t="s">
        <v>301</v>
      </c>
      <c r="N14" s="411" t="s">
        <v>298</v>
      </c>
      <c r="O14" s="411" t="s">
        <v>299</v>
      </c>
      <c r="P14" s="411" t="s">
        <v>300</v>
      </c>
      <c r="Q14" s="411" t="s">
        <v>301</v>
      </c>
      <c r="R14" s="411" t="s">
        <v>302</v>
      </c>
      <c r="S14" s="411" t="s">
        <v>298</v>
      </c>
      <c r="T14" s="411" t="s">
        <v>299</v>
      </c>
      <c r="U14" s="411" t="s">
        <v>300</v>
      </c>
      <c r="V14" s="413" t="s">
        <v>301</v>
      </c>
      <c r="W14" s="411" t="s">
        <v>298</v>
      </c>
      <c r="X14" s="414" t="s">
        <v>299</v>
      </c>
      <c r="Y14" s="411" t="s">
        <v>300</v>
      </c>
      <c r="Z14" s="411" t="s">
        <v>301</v>
      </c>
      <c r="AE14" s="1"/>
      <c r="AF14" s="1"/>
      <c r="AG14" s="1"/>
      <c r="AH14" s="1"/>
      <c r="AI14" s="1"/>
      <c r="AJ14" s="1"/>
      <c r="AK14" s="1"/>
      <c r="AL14" s="1"/>
    </row>
    <row r="15" ht="22.5" customHeight="1">
      <c r="A15" s="1" t="s">
        <v>1331</v>
      </c>
      <c r="H15" s="117"/>
      <c r="I15" s="415" t="s">
        <v>1332</v>
      </c>
      <c r="J15" s="416"/>
      <c r="K15" s="417"/>
      <c r="L15" s="417"/>
      <c r="M15" s="417"/>
      <c r="N15" s="417"/>
      <c r="O15" s="417"/>
      <c r="P15" s="417"/>
      <c r="Q15" s="417"/>
      <c r="R15" s="417"/>
      <c r="S15" s="417"/>
      <c r="T15" s="418"/>
      <c r="U15" s="418"/>
      <c r="V15" s="419"/>
      <c r="W15" s="418"/>
      <c r="X15" s="420"/>
      <c r="Y15" s="418"/>
      <c r="Z15" s="419"/>
    </row>
    <row r="16">
      <c r="A16" s="1" t="s">
        <v>1333</v>
      </c>
      <c r="H16" s="117"/>
      <c r="I16" s="421" t="s">
        <v>1334</v>
      </c>
      <c r="J16" s="422">
        <v>45718.0</v>
      </c>
      <c r="K16" s="326"/>
      <c r="L16" s="326"/>
      <c r="M16" s="423"/>
      <c r="N16" s="326"/>
      <c r="O16" s="326"/>
      <c r="P16" s="326"/>
      <c r="Q16" s="326"/>
      <c r="R16" s="423"/>
      <c r="S16" s="326"/>
      <c r="T16" s="326"/>
      <c r="U16" s="326"/>
      <c r="V16" s="423"/>
      <c r="W16" s="326"/>
      <c r="X16" s="424"/>
      <c r="Y16" s="326"/>
      <c r="Z16" s="423"/>
    </row>
    <row r="17">
      <c r="A17" s="1" t="s">
        <v>1335</v>
      </c>
      <c r="H17" s="117"/>
      <c r="I17" s="421" t="s">
        <v>1336</v>
      </c>
      <c r="J17" s="425">
        <v>45750.0</v>
      </c>
      <c r="L17" s="326"/>
      <c r="M17" s="423"/>
      <c r="N17" s="326"/>
      <c r="O17" s="326"/>
      <c r="P17" s="326"/>
      <c r="Q17" s="326"/>
      <c r="R17" s="423"/>
      <c r="S17" s="326"/>
      <c r="T17" s="326"/>
      <c r="U17" s="326"/>
      <c r="V17" s="423"/>
      <c r="W17" s="326"/>
      <c r="X17" s="424"/>
      <c r="Y17" s="326"/>
      <c r="Z17" s="423"/>
    </row>
    <row r="18">
      <c r="A18" s="1" t="s">
        <v>1337</v>
      </c>
      <c r="H18" s="117"/>
      <c r="I18" s="421" t="s">
        <v>1338</v>
      </c>
      <c r="J18" s="425">
        <v>45750.0</v>
      </c>
      <c r="L18" s="326"/>
      <c r="M18" s="423"/>
      <c r="N18" s="326"/>
      <c r="O18" s="326"/>
      <c r="P18" s="326"/>
      <c r="Q18" s="326"/>
      <c r="R18" s="423"/>
      <c r="S18" s="326"/>
      <c r="T18" s="326"/>
      <c r="U18" s="326"/>
      <c r="V18" s="423"/>
      <c r="W18" s="326"/>
      <c r="X18" s="424"/>
      <c r="Y18" s="326"/>
      <c r="Z18" s="423"/>
    </row>
    <row r="19">
      <c r="A19" s="1" t="s">
        <v>1339</v>
      </c>
      <c r="H19" s="117"/>
      <c r="I19" s="421" t="s">
        <v>1340</v>
      </c>
      <c r="J19" s="425">
        <v>45748.0</v>
      </c>
      <c r="L19" s="326"/>
      <c r="M19" s="423"/>
      <c r="N19" s="326"/>
      <c r="O19" s="326"/>
      <c r="P19" s="326"/>
      <c r="Q19" s="326"/>
      <c r="R19" s="423"/>
      <c r="S19" s="326"/>
      <c r="T19" s="326"/>
      <c r="U19" s="326"/>
      <c r="V19" s="423"/>
      <c r="W19" s="326"/>
      <c r="X19" s="424"/>
      <c r="Y19" s="326"/>
      <c r="Z19" s="423"/>
    </row>
    <row r="20">
      <c r="A20" s="1" t="s">
        <v>1341</v>
      </c>
      <c r="H20" s="117"/>
      <c r="I20" s="426" t="s">
        <v>1342</v>
      </c>
      <c r="J20" s="427"/>
      <c r="K20" s="428" t="s">
        <v>1343</v>
      </c>
      <c r="Q20" s="326"/>
      <c r="R20" s="423"/>
      <c r="S20" s="326"/>
      <c r="T20" s="326"/>
      <c r="U20" s="326"/>
      <c r="V20" s="423"/>
      <c r="W20" s="326"/>
      <c r="X20" s="424"/>
      <c r="Y20" s="326"/>
      <c r="Z20" s="423"/>
    </row>
    <row r="21">
      <c r="A21" s="1" t="s">
        <v>1344</v>
      </c>
      <c r="H21" s="117"/>
      <c r="I21" s="421" t="s">
        <v>1345</v>
      </c>
      <c r="J21" s="427"/>
      <c r="K21" s="429"/>
      <c r="Q21" s="326"/>
      <c r="R21" s="423"/>
      <c r="S21" s="326"/>
      <c r="T21" s="326"/>
      <c r="U21" s="326"/>
      <c r="V21" s="423"/>
      <c r="W21" s="326"/>
      <c r="X21" s="424"/>
      <c r="Y21" s="326"/>
      <c r="Z21" s="423"/>
    </row>
    <row r="22">
      <c r="A22" s="1" t="s">
        <v>1346</v>
      </c>
      <c r="H22" s="117"/>
      <c r="I22" s="421" t="s">
        <v>1347</v>
      </c>
      <c r="J22" s="427"/>
      <c r="K22" s="326"/>
      <c r="L22" s="430" t="s">
        <v>1348</v>
      </c>
      <c r="M22" s="412"/>
      <c r="N22" s="326"/>
      <c r="O22" s="326"/>
      <c r="P22" s="326"/>
      <c r="Q22" s="326"/>
      <c r="R22" s="423"/>
      <c r="S22" s="326"/>
      <c r="T22" s="326"/>
      <c r="U22" s="326"/>
      <c r="V22" s="423"/>
      <c r="W22" s="326"/>
      <c r="X22" s="424"/>
      <c r="Y22" s="326"/>
      <c r="Z22" s="423"/>
    </row>
    <row r="23">
      <c r="H23" s="359"/>
      <c r="I23" s="421" t="s">
        <v>1349</v>
      </c>
      <c r="J23" s="427"/>
      <c r="K23" s="326"/>
      <c r="L23" s="326"/>
      <c r="M23" s="423"/>
      <c r="N23" s="326"/>
      <c r="O23" s="326"/>
      <c r="P23" s="430" t="s">
        <v>1350</v>
      </c>
      <c r="Q23" s="326"/>
      <c r="R23" s="423"/>
      <c r="S23" s="326"/>
      <c r="T23" s="326"/>
      <c r="U23" s="326"/>
      <c r="V23" s="423"/>
      <c r="W23" s="326"/>
      <c r="X23" s="424"/>
      <c r="Y23" s="326"/>
      <c r="Z23" s="423"/>
    </row>
    <row r="24">
      <c r="H24" s="359"/>
      <c r="I24" s="421" t="s">
        <v>1351</v>
      </c>
      <c r="J24" s="427"/>
      <c r="K24" s="326"/>
      <c r="L24" s="326"/>
      <c r="M24" s="423"/>
      <c r="N24" s="326"/>
      <c r="O24" s="326"/>
      <c r="P24" s="430" t="s">
        <v>1352</v>
      </c>
      <c r="Q24" s="326"/>
      <c r="R24" s="423"/>
      <c r="S24" s="326"/>
      <c r="T24" s="326"/>
      <c r="U24" s="326"/>
      <c r="V24" s="423"/>
      <c r="W24" s="326"/>
      <c r="X24" s="424"/>
      <c r="Y24" s="326"/>
      <c r="Z24" s="423"/>
    </row>
    <row r="25">
      <c r="I25" s="431" t="s">
        <v>1353</v>
      </c>
      <c r="J25" s="432"/>
      <c r="K25" s="7"/>
      <c r="L25" s="7"/>
      <c r="M25" s="433"/>
      <c r="N25" s="7"/>
      <c r="O25" s="7"/>
      <c r="P25" s="7"/>
      <c r="Q25" s="428" t="s">
        <v>1354</v>
      </c>
      <c r="R25" s="423"/>
      <c r="S25" s="7"/>
      <c r="T25" s="7"/>
      <c r="U25" s="7"/>
      <c r="V25" s="433"/>
      <c r="W25" s="7"/>
      <c r="X25" s="434"/>
      <c r="Y25" s="7"/>
      <c r="Z25" s="433"/>
    </row>
    <row r="26">
      <c r="H26" s="359"/>
      <c r="I26" s="421" t="s">
        <v>1355</v>
      </c>
      <c r="J26" s="427"/>
      <c r="K26" s="326"/>
      <c r="L26" s="326"/>
      <c r="M26" s="423"/>
      <c r="N26" s="326"/>
      <c r="O26" s="326"/>
      <c r="P26" s="326"/>
      <c r="Q26" s="430" t="s">
        <v>1356</v>
      </c>
      <c r="R26" s="423"/>
      <c r="S26" s="326"/>
      <c r="T26" s="326"/>
      <c r="U26" s="326"/>
      <c r="V26" s="423"/>
      <c r="W26" s="326"/>
      <c r="X26" s="424"/>
      <c r="Y26" s="326"/>
      <c r="Z26" s="423"/>
    </row>
    <row r="27">
      <c r="H27" s="359"/>
      <c r="I27" s="421" t="s">
        <v>1357</v>
      </c>
      <c r="J27" s="427"/>
      <c r="K27" s="326"/>
      <c r="L27" s="326"/>
      <c r="M27" s="423"/>
      <c r="N27" s="326"/>
      <c r="O27" s="326"/>
      <c r="P27" s="326"/>
      <c r="Q27" s="430" t="s">
        <v>1358</v>
      </c>
      <c r="R27" s="423"/>
      <c r="S27" s="326"/>
      <c r="T27" s="326"/>
      <c r="U27" s="326"/>
      <c r="V27" s="423"/>
      <c r="W27" s="326"/>
      <c r="X27" s="424"/>
      <c r="Y27" s="326"/>
      <c r="Z27" s="423"/>
    </row>
    <row r="28">
      <c r="H28" s="359"/>
      <c r="I28" s="421" t="s">
        <v>1359</v>
      </c>
      <c r="J28" s="427"/>
      <c r="K28" s="326"/>
      <c r="L28" s="326"/>
      <c r="M28" s="423"/>
      <c r="N28" s="326"/>
      <c r="O28" s="326"/>
      <c r="P28" s="326"/>
      <c r="Q28" s="430">
        <v>24.0</v>
      </c>
      <c r="R28" s="423"/>
      <c r="S28" s="326"/>
      <c r="T28" s="326"/>
      <c r="U28" s="326"/>
      <c r="V28" s="423"/>
      <c r="W28" s="326"/>
      <c r="X28" s="424"/>
      <c r="Y28" s="326"/>
      <c r="Z28" s="423"/>
    </row>
    <row r="29">
      <c r="H29" s="359"/>
      <c r="I29" s="421" t="s">
        <v>1360</v>
      </c>
      <c r="J29" s="427"/>
      <c r="K29" s="326"/>
      <c r="L29" s="326"/>
      <c r="M29" s="423"/>
      <c r="N29" s="326"/>
      <c r="O29" s="326"/>
      <c r="P29" s="326"/>
      <c r="Q29" s="326"/>
      <c r="R29" s="435" t="s">
        <v>1361</v>
      </c>
      <c r="S29" s="326"/>
      <c r="T29" s="326"/>
      <c r="U29" s="326"/>
      <c r="V29" s="423"/>
      <c r="W29" s="326"/>
      <c r="X29" s="424"/>
      <c r="Y29" s="326"/>
      <c r="Z29" s="423"/>
    </row>
    <row r="30">
      <c r="H30" s="359"/>
      <c r="I30" s="421" t="s">
        <v>1362</v>
      </c>
      <c r="J30" s="427"/>
      <c r="K30" s="326"/>
      <c r="L30" s="326"/>
      <c r="M30" s="423"/>
      <c r="N30" s="326"/>
      <c r="O30" s="326"/>
      <c r="P30" s="326"/>
      <c r="Q30" s="326"/>
      <c r="R30" s="433"/>
      <c r="S30" s="430">
        <v>3.0</v>
      </c>
      <c r="T30" s="326"/>
      <c r="U30" s="326"/>
      <c r="V30" s="423"/>
      <c r="W30" s="326"/>
      <c r="X30" s="424"/>
      <c r="Y30" s="326"/>
      <c r="Z30" s="423"/>
    </row>
    <row r="31">
      <c r="I31" s="431" t="s">
        <v>1363</v>
      </c>
      <c r="J31" s="432"/>
      <c r="K31" s="7"/>
      <c r="L31" s="7"/>
      <c r="M31" s="433"/>
      <c r="N31" s="7"/>
      <c r="O31" s="7"/>
      <c r="P31" s="7"/>
      <c r="Q31" s="7"/>
      <c r="R31" s="433"/>
      <c r="S31" s="428">
        <v>4.0</v>
      </c>
      <c r="T31" s="7"/>
      <c r="U31" s="7"/>
      <c r="V31" s="433"/>
      <c r="W31" s="7"/>
      <c r="X31" s="434"/>
      <c r="Y31" s="7"/>
      <c r="Z31" s="433"/>
    </row>
    <row r="32">
      <c r="H32" s="117"/>
      <c r="I32" s="436" t="s">
        <v>1364</v>
      </c>
      <c r="J32" s="437"/>
      <c r="K32" s="438"/>
      <c r="L32" s="438"/>
      <c r="M32" s="439"/>
      <c r="N32" s="438"/>
      <c r="O32" s="438"/>
      <c r="P32" s="438"/>
      <c r="Q32" s="438"/>
      <c r="R32" s="439"/>
      <c r="S32" s="440">
        <v>5.0</v>
      </c>
      <c r="T32" s="438"/>
      <c r="U32" s="438"/>
      <c r="V32" s="439"/>
      <c r="W32" s="438"/>
      <c r="X32" s="441"/>
      <c r="Y32" s="438"/>
      <c r="Z32" s="439"/>
    </row>
    <row r="33" ht="28.5" customHeight="1">
      <c r="A33" s="442"/>
      <c r="B33" s="442"/>
      <c r="C33" s="442"/>
      <c r="D33" s="442"/>
      <c r="E33" s="442"/>
      <c r="F33" s="442"/>
      <c r="G33" s="442"/>
      <c r="H33" s="443" t="s">
        <v>1365</v>
      </c>
      <c r="I33" s="415" t="s">
        <v>1366</v>
      </c>
      <c r="J33" s="444"/>
      <c r="K33" s="417"/>
      <c r="L33" s="417"/>
      <c r="M33" s="445"/>
      <c r="N33" s="446"/>
      <c r="O33" s="445"/>
      <c r="P33" s="445"/>
      <c r="Q33" s="445"/>
      <c r="R33" s="447"/>
      <c r="S33" s="445"/>
      <c r="T33" s="445"/>
      <c r="U33" s="445"/>
      <c r="V33" s="447"/>
      <c r="W33" s="445"/>
      <c r="X33" s="448"/>
      <c r="Y33" s="445"/>
      <c r="Z33" s="447"/>
      <c r="AA33" s="442"/>
      <c r="AB33" s="442"/>
      <c r="AC33" s="442"/>
      <c r="AD33" s="442"/>
      <c r="AE33" s="442"/>
      <c r="AF33" s="442"/>
      <c r="AG33" s="442"/>
      <c r="AH33" s="442"/>
      <c r="AI33" s="442"/>
      <c r="AJ33" s="442"/>
      <c r="AK33" s="442"/>
      <c r="AL33" s="442"/>
    </row>
    <row r="34">
      <c r="H34" s="449"/>
      <c r="I34" s="450" t="s">
        <v>1367</v>
      </c>
      <c r="J34" s="422">
        <v>45750.0</v>
      </c>
      <c r="K34" s="7"/>
      <c r="L34" s="7"/>
      <c r="M34" s="7"/>
      <c r="N34" s="432"/>
      <c r="O34" s="7"/>
      <c r="P34" s="7"/>
      <c r="Q34" s="7"/>
      <c r="R34" s="433"/>
      <c r="S34" s="7"/>
      <c r="T34" s="7"/>
      <c r="U34" s="7"/>
      <c r="V34" s="433"/>
      <c r="W34" s="7"/>
      <c r="X34" s="434"/>
      <c r="Y34" s="7"/>
      <c r="Z34" s="433"/>
    </row>
    <row r="35">
      <c r="H35" s="117"/>
      <c r="I35" s="421" t="s">
        <v>1368</v>
      </c>
      <c r="J35" s="427"/>
      <c r="K35" s="430">
        <v>11.0</v>
      </c>
      <c r="L35" s="326"/>
      <c r="M35" s="326"/>
      <c r="N35" s="427"/>
      <c r="O35" s="326"/>
      <c r="P35" s="326"/>
      <c r="Q35" s="326"/>
      <c r="R35" s="423"/>
      <c r="S35" s="326"/>
      <c r="T35" s="326"/>
      <c r="U35" s="326"/>
      <c r="V35" s="423"/>
      <c r="W35" s="326"/>
      <c r="X35" s="424"/>
      <c r="Y35" s="326"/>
      <c r="Z35" s="423"/>
      <c r="AA35" s="361"/>
      <c r="AB35" s="361"/>
      <c r="AC35" s="361"/>
      <c r="AD35" s="361"/>
    </row>
    <row r="36">
      <c r="I36" s="451" t="s">
        <v>1369</v>
      </c>
      <c r="J36" s="452"/>
      <c r="K36" s="430" t="s">
        <v>1370</v>
      </c>
      <c r="N36" s="452"/>
      <c r="R36" s="453"/>
      <c r="V36" s="453"/>
      <c r="X36" s="454"/>
      <c r="Z36" s="453"/>
    </row>
    <row r="37">
      <c r="I37" s="451" t="s">
        <v>1371</v>
      </c>
      <c r="J37" s="452"/>
      <c r="K37" s="430" t="s">
        <v>1372</v>
      </c>
      <c r="N37" s="452"/>
      <c r="R37" s="453"/>
      <c r="V37" s="453"/>
      <c r="X37" s="454"/>
      <c r="Z37" s="453"/>
    </row>
    <row r="38">
      <c r="I38" s="451" t="s">
        <v>1373</v>
      </c>
      <c r="J38" s="452"/>
      <c r="L38" s="430">
        <v>22.0</v>
      </c>
      <c r="N38" s="452"/>
      <c r="R38" s="453"/>
      <c r="V38" s="453"/>
      <c r="X38" s="454"/>
      <c r="Z38" s="453"/>
    </row>
    <row r="39">
      <c r="I39" s="451" t="s">
        <v>1374</v>
      </c>
      <c r="J39" s="452"/>
      <c r="L39" s="430" t="s">
        <v>1375</v>
      </c>
      <c r="N39" s="452"/>
      <c r="R39" s="453"/>
      <c r="V39" s="453"/>
      <c r="X39" s="454"/>
      <c r="Z39" s="453"/>
    </row>
    <row r="40">
      <c r="I40" s="455" t="s">
        <v>1376</v>
      </c>
      <c r="J40" s="456"/>
      <c r="K40" s="457"/>
      <c r="L40" s="458">
        <v>25.0</v>
      </c>
      <c r="M40" s="457"/>
      <c r="N40" s="456"/>
      <c r="O40" s="457"/>
      <c r="P40" s="457"/>
      <c r="Q40" s="457"/>
      <c r="R40" s="459"/>
      <c r="S40" s="457"/>
      <c r="T40" s="457"/>
      <c r="U40" s="457"/>
      <c r="V40" s="459"/>
      <c r="W40" s="457"/>
      <c r="X40" s="460"/>
      <c r="Y40" s="457"/>
      <c r="Z40" s="459"/>
    </row>
    <row r="41" ht="22.5" customHeight="1">
      <c r="A41" s="461"/>
      <c r="B41" s="461"/>
      <c r="C41" s="461"/>
      <c r="D41" s="461"/>
      <c r="E41" s="461"/>
      <c r="F41" s="461"/>
      <c r="G41" s="461"/>
      <c r="H41" s="461"/>
      <c r="I41" s="462" t="s">
        <v>1377</v>
      </c>
      <c r="J41" s="463"/>
      <c r="K41" s="464"/>
      <c r="L41" s="465"/>
      <c r="P41" s="464"/>
      <c r="Q41" s="464"/>
      <c r="R41" s="464"/>
      <c r="S41" s="463"/>
      <c r="T41" s="464"/>
      <c r="U41" s="464"/>
      <c r="V41" s="464"/>
      <c r="W41" s="463"/>
      <c r="X41" s="466"/>
      <c r="Y41" s="464"/>
      <c r="Z41" s="467"/>
      <c r="AA41" s="461"/>
      <c r="AB41" s="461"/>
      <c r="AC41" s="461"/>
      <c r="AD41" s="461"/>
      <c r="AE41" s="461"/>
      <c r="AF41" s="461"/>
      <c r="AG41" s="461"/>
      <c r="AH41" s="461"/>
      <c r="AI41" s="461"/>
      <c r="AJ41" s="461"/>
      <c r="AK41" s="461"/>
      <c r="AL41" s="461"/>
    </row>
    <row r="42">
      <c r="H42" s="449"/>
      <c r="I42" s="143" t="s">
        <v>1378</v>
      </c>
      <c r="J42" s="452"/>
      <c r="L42" s="430" t="s">
        <v>1379</v>
      </c>
      <c r="M42" s="453"/>
      <c r="S42" s="452"/>
      <c r="W42" s="452"/>
      <c r="X42" s="454"/>
      <c r="Z42" s="453"/>
    </row>
    <row r="43">
      <c r="I43" s="143" t="s">
        <v>1380</v>
      </c>
      <c r="J43" s="452"/>
      <c r="L43" s="430" t="s">
        <v>1379</v>
      </c>
      <c r="M43" s="453"/>
      <c r="S43" s="452"/>
      <c r="W43" s="452"/>
      <c r="X43" s="454"/>
      <c r="Z43" s="453"/>
    </row>
    <row r="44">
      <c r="I44" s="143" t="s">
        <v>1381</v>
      </c>
      <c r="J44" s="452"/>
      <c r="M44" s="435" t="s">
        <v>1382</v>
      </c>
      <c r="S44" s="452"/>
      <c r="W44" s="452"/>
      <c r="X44" s="454"/>
      <c r="Z44" s="453"/>
    </row>
    <row r="45">
      <c r="I45" s="143" t="s">
        <v>1383</v>
      </c>
      <c r="J45" s="452"/>
      <c r="M45" s="468">
        <v>45865.0</v>
      </c>
      <c r="S45" s="452"/>
      <c r="W45" s="452"/>
      <c r="X45" s="454"/>
      <c r="Z45" s="453"/>
    </row>
    <row r="46">
      <c r="I46" s="143" t="s">
        <v>1384</v>
      </c>
      <c r="J46" s="452"/>
      <c r="M46" s="435">
        <v>31.0</v>
      </c>
      <c r="S46" s="452"/>
      <c r="W46" s="452"/>
      <c r="X46" s="454"/>
      <c r="Z46" s="453"/>
    </row>
    <row r="47">
      <c r="I47" s="143" t="s">
        <v>1385</v>
      </c>
      <c r="J47" s="452"/>
      <c r="M47" s="453"/>
      <c r="N47" s="425">
        <v>45780.0</v>
      </c>
      <c r="S47" s="452"/>
      <c r="W47" s="452"/>
      <c r="X47" s="454"/>
      <c r="Z47" s="453"/>
    </row>
    <row r="48">
      <c r="I48" s="143" t="s">
        <v>1386</v>
      </c>
      <c r="J48" s="452"/>
      <c r="M48" s="453"/>
      <c r="O48" s="458">
        <v>8.0</v>
      </c>
      <c r="S48" s="452"/>
      <c r="W48" s="452"/>
      <c r="X48" s="454"/>
      <c r="Z48" s="453"/>
    </row>
    <row r="49" ht="22.5" customHeight="1">
      <c r="A49" s="461"/>
      <c r="B49" s="461"/>
      <c r="C49" s="461"/>
      <c r="D49" s="461"/>
      <c r="E49" s="461"/>
      <c r="F49" s="461"/>
      <c r="G49" s="461"/>
      <c r="H49" s="461"/>
      <c r="I49" s="469" t="s">
        <v>1387</v>
      </c>
      <c r="J49" s="470"/>
      <c r="K49" s="471"/>
      <c r="L49" s="471"/>
      <c r="M49" s="471"/>
      <c r="N49" s="470"/>
      <c r="O49" s="472"/>
      <c r="P49" s="471"/>
      <c r="Q49" s="471"/>
      <c r="R49" s="473"/>
      <c r="S49" s="470"/>
      <c r="T49" s="471"/>
      <c r="U49" s="471"/>
      <c r="V49" s="471"/>
      <c r="W49" s="470"/>
      <c r="X49" s="474"/>
      <c r="Y49" s="471"/>
      <c r="Z49" s="473"/>
      <c r="AA49" s="461"/>
      <c r="AB49" s="461"/>
      <c r="AC49" s="461"/>
      <c r="AD49" s="461"/>
      <c r="AE49" s="461"/>
      <c r="AF49" s="461"/>
      <c r="AG49" s="461"/>
      <c r="AH49" s="461"/>
      <c r="AI49" s="461"/>
      <c r="AJ49" s="461"/>
      <c r="AK49" s="461"/>
      <c r="AL49" s="461"/>
    </row>
    <row r="50">
      <c r="I50" s="451"/>
      <c r="J50" s="452"/>
      <c r="N50" s="452"/>
      <c r="R50" s="453"/>
      <c r="W50" s="452"/>
      <c r="X50" s="454"/>
      <c r="Z50" s="453"/>
    </row>
    <row r="51">
      <c r="I51" s="456"/>
      <c r="J51" s="456"/>
      <c r="K51" s="457"/>
      <c r="L51" s="457"/>
      <c r="M51" s="457"/>
      <c r="N51" s="456"/>
      <c r="O51" s="457"/>
      <c r="P51" s="457"/>
      <c r="Q51" s="457"/>
      <c r="R51" s="459"/>
      <c r="S51" s="457"/>
      <c r="T51" s="457"/>
      <c r="U51" s="457"/>
      <c r="V51" s="457"/>
      <c r="W51" s="456"/>
      <c r="X51" s="460"/>
      <c r="Y51" s="457"/>
      <c r="Z51" s="459"/>
    </row>
    <row r="52" ht="22.5" customHeight="1">
      <c r="A52" s="461"/>
      <c r="B52" s="461"/>
      <c r="C52" s="461"/>
      <c r="D52" s="461"/>
      <c r="E52" s="461"/>
      <c r="F52" s="461"/>
      <c r="G52" s="461"/>
      <c r="H52" s="461"/>
      <c r="I52" s="469" t="s">
        <v>1388</v>
      </c>
      <c r="J52" s="470"/>
      <c r="K52" s="471"/>
      <c r="L52" s="471"/>
      <c r="M52" s="471"/>
      <c r="N52" s="470"/>
      <c r="O52" s="471"/>
      <c r="P52" s="475"/>
      <c r="Q52" s="471"/>
      <c r="R52" s="473"/>
      <c r="S52" s="471"/>
      <c r="T52" s="471"/>
      <c r="U52" s="471"/>
      <c r="V52" s="471"/>
      <c r="W52" s="470"/>
      <c r="X52" s="474"/>
      <c r="Y52" s="471"/>
      <c r="Z52" s="473"/>
      <c r="AA52" s="461"/>
      <c r="AB52" s="461"/>
      <c r="AC52" s="461"/>
      <c r="AD52" s="461"/>
      <c r="AE52" s="461"/>
      <c r="AF52" s="461"/>
      <c r="AG52" s="461"/>
      <c r="AH52" s="461"/>
      <c r="AI52" s="461"/>
      <c r="AJ52" s="461"/>
      <c r="AK52" s="461"/>
      <c r="AL52" s="461"/>
    </row>
    <row r="53">
      <c r="I53" s="476"/>
      <c r="J53" s="452"/>
      <c r="N53" s="452"/>
      <c r="R53" s="453"/>
      <c r="W53" s="452"/>
      <c r="X53" s="454"/>
      <c r="Z53" s="453"/>
    </row>
    <row r="54">
      <c r="I54" s="477"/>
      <c r="J54" s="456"/>
      <c r="K54" s="457"/>
      <c r="L54" s="457"/>
      <c r="M54" s="457"/>
      <c r="N54" s="456"/>
      <c r="O54" s="457"/>
      <c r="P54" s="457"/>
      <c r="Q54" s="457"/>
      <c r="R54" s="459"/>
      <c r="S54" s="457"/>
      <c r="T54" s="457"/>
      <c r="U54" s="457"/>
      <c r="V54" s="457"/>
      <c r="W54" s="456"/>
      <c r="X54" s="460"/>
      <c r="Y54" s="457"/>
      <c r="Z54" s="459"/>
    </row>
    <row r="55" ht="22.5" customHeight="1">
      <c r="A55" s="461"/>
      <c r="B55" s="461"/>
      <c r="C55" s="461"/>
      <c r="D55" s="461"/>
      <c r="E55" s="461"/>
      <c r="F55" s="461"/>
      <c r="G55" s="461"/>
      <c r="H55" s="461"/>
      <c r="I55" s="469" t="s">
        <v>1389</v>
      </c>
      <c r="J55" s="470"/>
      <c r="K55" s="471"/>
      <c r="L55" s="471"/>
      <c r="M55" s="471"/>
      <c r="N55" s="470"/>
      <c r="O55" s="471"/>
      <c r="P55" s="471"/>
      <c r="Q55" s="471"/>
      <c r="R55" s="473"/>
      <c r="S55" s="478"/>
      <c r="T55" s="471"/>
      <c r="U55" s="471"/>
      <c r="V55" s="471"/>
      <c r="W55" s="470"/>
      <c r="X55" s="474"/>
      <c r="Y55" s="471"/>
      <c r="Z55" s="473"/>
      <c r="AA55" s="461"/>
      <c r="AB55" s="461"/>
      <c r="AC55" s="461"/>
      <c r="AD55" s="461"/>
      <c r="AE55" s="461"/>
      <c r="AF55" s="461"/>
      <c r="AG55" s="461"/>
      <c r="AH55" s="461"/>
      <c r="AI55" s="461"/>
      <c r="AJ55" s="461"/>
      <c r="AK55" s="461"/>
      <c r="AL55" s="461"/>
    </row>
    <row r="56">
      <c r="I56" s="452"/>
      <c r="J56" s="452"/>
      <c r="N56" s="452"/>
      <c r="R56" s="453"/>
      <c r="W56" s="452"/>
      <c r="X56" s="454"/>
      <c r="Z56" s="453"/>
    </row>
    <row r="57">
      <c r="I57" s="456"/>
      <c r="J57" s="456"/>
      <c r="K57" s="457"/>
      <c r="L57" s="457"/>
      <c r="M57" s="457"/>
      <c r="N57" s="456"/>
      <c r="O57" s="457"/>
      <c r="P57" s="457"/>
      <c r="Q57" s="457"/>
      <c r="R57" s="459"/>
      <c r="S57" s="457"/>
      <c r="T57" s="457"/>
      <c r="U57" s="457"/>
      <c r="V57" s="457"/>
      <c r="W57" s="456"/>
      <c r="X57" s="460"/>
      <c r="Y57" s="457"/>
      <c r="Z57" s="459"/>
    </row>
    <row r="58">
      <c r="I58" s="148" t="s">
        <v>1326</v>
      </c>
    </row>
    <row r="59">
      <c r="I59" s="148"/>
    </row>
    <row r="60">
      <c r="I60" s="410" t="s">
        <v>1390</v>
      </c>
    </row>
    <row r="61">
      <c r="I61" s="396" t="s">
        <v>1284</v>
      </c>
      <c r="J61" s="397" t="s">
        <v>293</v>
      </c>
      <c r="K61" s="25"/>
      <c r="L61" s="25"/>
      <c r="M61" s="26"/>
      <c r="N61" s="397" t="s">
        <v>294</v>
      </c>
      <c r="O61" s="25"/>
      <c r="P61" s="25"/>
      <c r="Q61" s="25"/>
      <c r="R61" s="26"/>
      <c r="S61" s="397" t="s">
        <v>295</v>
      </c>
      <c r="T61" s="25"/>
      <c r="U61" s="25"/>
      <c r="V61" s="26"/>
      <c r="W61" s="397" t="s">
        <v>296</v>
      </c>
      <c r="X61" s="25"/>
      <c r="Y61" s="25"/>
      <c r="Z61" s="26"/>
    </row>
    <row r="62">
      <c r="I62" s="23"/>
      <c r="J62" s="398" t="s">
        <v>298</v>
      </c>
      <c r="K62" s="398" t="s">
        <v>299</v>
      </c>
      <c r="L62" s="398" t="s">
        <v>300</v>
      </c>
      <c r="M62" s="398" t="s">
        <v>301</v>
      </c>
      <c r="N62" s="398" t="s">
        <v>298</v>
      </c>
      <c r="O62" s="398" t="s">
        <v>299</v>
      </c>
      <c r="P62" s="398" t="s">
        <v>300</v>
      </c>
      <c r="Q62" s="398" t="s">
        <v>301</v>
      </c>
      <c r="R62" s="398" t="s">
        <v>302</v>
      </c>
      <c r="S62" s="398" t="s">
        <v>298</v>
      </c>
      <c r="T62" s="398" t="s">
        <v>299</v>
      </c>
      <c r="U62" s="398" t="s">
        <v>300</v>
      </c>
      <c r="V62" s="398" t="s">
        <v>301</v>
      </c>
      <c r="W62" s="398" t="s">
        <v>298</v>
      </c>
      <c r="X62" s="398" t="s">
        <v>299</v>
      </c>
      <c r="Y62" s="398" t="s">
        <v>300</v>
      </c>
      <c r="Z62" s="398" t="s">
        <v>301</v>
      </c>
    </row>
    <row r="63" ht="22.5" customHeight="1">
      <c r="I63" s="479" t="s">
        <v>1391</v>
      </c>
      <c r="J63" s="480"/>
      <c r="K63" s="481"/>
      <c r="L63" s="481"/>
      <c r="M63" s="481"/>
      <c r="N63" s="480"/>
      <c r="O63" s="481"/>
      <c r="P63" s="481"/>
      <c r="Q63" s="481"/>
      <c r="R63" s="482">
        <v>27.0</v>
      </c>
      <c r="S63" s="480"/>
      <c r="T63" s="482">
        <v>11.0</v>
      </c>
      <c r="U63" s="481"/>
      <c r="V63" s="483"/>
      <c r="W63" s="480"/>
      <c r="X63" s="484">
        <v>46002.0</v>
      </c>
      <c r="Y63" s="481"/>
      <c r="Z63" s="483"/>
    </row>
    <row r="64">
      <c r="I64" s="451" t="s">
        <v>1392</v>
      </c>
      <c r="J64" s="485"/>
      <c r="N64" s="452"/>
      <c r="R64" s="453"/>
      <c r="V64" s="453"/>
      <c r="Z64" s="453"/>
    </row>
    <row r="65">
      <c r="I65" s="451" t="s">
        <v>1393</v>
      </c>
      <c r="J65" s="452"/>
      <c r="N65" s="452"/>
      <c r="R65" s="453"/>
      <c r="V65" s="453"/>
      <c r="Z65" s="453"/>
    </row>
    <row r="66">
      <c r="I66" s="451" t="s">
        <v>1394</v>
      </c>
      <c r="J66" s="452"/>
      <c r="N66" s="452"/>
      <c r="R66" s="453"/>
      <c r="V66" s="453"/>
      <c r="Z66" s="453"/>
    </row>
    <row r="67">
      <c r="I67" s="451" t="s">
        <v>1395</v>
      </c>
      <c r="J67" s="452"/>
      <c r="N67" s="452"/>
      <c r="R67" s="453"/>
      <c r="V67" s="453"/>
      <c r="Z67" s="453"/>
    </row>
    <row r="68">
      <c r="I68" s="451" t="s">
        <v>1396</v>
      </c>
      <c r="J68" s="452"/>
      <c r="N68" s="452"/>
      <c r="R68" s="453"/>
      <c r="V68" s="453"/>
      <c r="Z68" s="453"/>
    </row>
    <row r="69" ht="22.5" customHeight="1">
      <c r="I69" s="469" t="s">
        <v>1397</v>
      </c>
      <c r="J69" s="470"/>
      <c r="K69" s="471"/>
      <c r="L69" s="486">
        <v>19.0</v>
      </c>
      <c r="M69" s="487"/>
      <c r="N69" s="488"/>
      <c r="O69" s="487"/>
      <c r="P69" s="487"/>
      <c r="Q69" s="487"/>
      <c r="R69" s="489"/>
      <c r="S69" s="486">
        <v>4.0</v>
      </c>
      <c r="T69" s="471"/>
      <c r="U69" s="471"/>
      <c r="V69" s="473"/>
      <c r="W69" s="470"/>
      <c r="X69" s="487"/>
      <c r="Y69" s="471"/>
      <c r="Z69" s="473"/>
    </row>
    <row r="70">
      <c r="I70" s="451" t="s">
        <v>1398</v>
      </c>
      <c r="J70" s="452"/>
      <c r="K70" s="490"/>
      <c r="N70" s="452"/>
      <c r="R70" s="453"/>
      <c r="V70" s="453"/>
      <c r="Z70" s="453"/>
    </row>
    <row r="71">
      <c r="I71" s="451" t="s">
        <v>1399</v>
      </c>
      <c r="J71" s="452"/>
      <c r="N71" s="452"/>
      <c r="R71" s="453"/>
      <c r="V71" s="453"/>
      <c r="Z71" s="453"/>
    </row>
    <row r="72" ht="22.5" customHeight="1">
      <c r="I72" s="469" t="s">
        <v>1400</v>
      </c>
      <c r="J72" s="470"/>
      <c r="K72" s="471"/>
      <c r="L72" s="487"/>
      <c r="M72" s="491">
        <v>25.0</v>
      </c>
      <c r="N72" s="488"/>
      <c r="O72" s="487"/>
      <c r="P72" s="487"/>
      <c r="Q72" s="487"/>
      <c r="R72" s="489"/>
      <c r="S72" s="470"/>
      <c r="T72" s="471"/>
      <c r="U72" s="471"/>
      <c r="V72" s="473"/>
      <c r="W72" s="470"/>
      <c r="X72" s="487"/>
      <c r="Y72" s="471"/>
      <c r="Z72" s="473"/>
    </row>
    <row r="73">
      <c r="I73" s="451" t="s">
        <v>1401</v>
      </c>
      <c r="J73" s="452"/>
      <c r="N73" s="452"/>
      <c r="R73" s="453"/>
      <c r="V73" s="453"/>
      <c r="Z73" s="453"/>
    </row>
    <row r="74">
      <c r="I74" s="451"/>
      <c r="J74" s="452"/>
      <c r="N74" s="452"/>
      <c r="R74" s="453"/>
      <c r="V74" s="453"/>
      <c r="Z74" s="453"/>
    </row>
    <row r="75" ht="22.5" customHeight="1">
      <c r="I75" s="469" t="s">
        <v>1377</v>
      </c>
      <c r="J75" s="470"/>
      <c r="K75" s="471"/>
      <c r="L75" s="471"/>
      <c r="M75" s="487"/>
      <c r="N75" s="488"/>
      <c r="O75" s="492">
        <v>8.0</v>
      </c>
      <c r="P75" s="487"/>
      <c r="Q75" s="487"/>
      <c r="R75" s="489"/>
      <c r="S75" s="470"/>
      <c r="T75" s="471"/>
      <c r="U75" s="471"/>
      <c r="V75" s="473"/>
      <c r="W75" s="470"/>
      <c r="X75" s="487"/>
      <c r="Y75" s="471"/>
      <c r="Z75" s="473"/>
    </row>
    <row r="76">
      <c r="I76" s="451" t="s">
        <v>1401</v>
      </c>
      <c r="J76" s="452"/>
      <c r="N76" s="452"/>
      <c r="R76" s="453"/>
      <c r="V76" s="453"/>
      <c r="Z76" s="453"/>
    </row>
    <row r="77">
      <c r="I77" s="452"/>
      <c r="J77" s="452"/>
      <c r="N77" s="452"/>
      <c r="R77" s="453"/>
      <c r="V77" s="453"/>
      <c r="Z77" s="453"/>
    </row>
    <row r="78" ht="22.5" customHeight="1">
      <c r="I78" s="469" t="s">
        <v>1387</v>
      </c>
      <c r="J78" s="470"/>
      <c r="K78" s="471"/>
      <c r="L78" s="471"/>
      <c r="M78" s="487"/>
      <c r="N78" s="488"/>
      <c r="O78" s="472"/>
      <c r="P78" s="487"/>
      <c r="Q78" s="487"/>
      <c r="R78" s="489"/>
      <c r="S78" s="470"/>
      <c r="T78" s="471"/>
      <c r="U78" s="471"/>
      <c r="V78" s="473"/>
      <c r="W78" s="470"/>
      <c r="X78" s="487"/>
      <c r="Y78" s="471"/>
      <c r="Z78" s="473"/>
    </row>
    <row r="79">
      <c r="I79" s="452"/>
      <c r="J79" s="452"/>
      <c r="N79" s="452"/>
      <c r="R79" s="453"/>
      <c r="V79" s="453"/>
      <c r="Z79" s="453"/>
    </row>
    <row r="80">
      <c r="I80" s="452"/>
      <c r="J80" s="452"/>
      <c r="N80" s="452"/>
      <c r="R80" s="453"/>
      <c r="V80" s="453"/>
      <c r="Z80" s="453"/>
    </row>
    <row r="81" ht="22.5" customHeight="1">
      <c r="I81" s="469" t="s">
        <v>1388</v>
      </c>
      <c r="J81" s="470"/>
      <c r="K81" s="471"/>
      <c r="L81" s="471"/>
      <c r="M81" s="487"/>
      <c r="N81" s="488"/>
      <c r="O81" s="487"/>
      <c r="P81" s="475"/>
      <c r="Q81" s="487"/>
      <c r="R81" s="489"/>
      <c r="S81" s="470"/>
      <c r="T81" s="471"/>
      <c r="U81" s="471"/>
      <c r="V81" s="473"/>
      <c r="W81" s="470"/>
      <c r="X81" s="487"/>
      <c r="Y81" s="471"/>
      <c r="Z81" s="473"/>
    </row>
    <row r="82">
      <c r="I82" s="452"/>
      <c r="J82" s="452"/>
      <c r="N82" s="452"/>
      <c r="R82" s="453"/>
      <c r="V82" s="453"/>
      <c r="Z82" s="453"/>
    </row>
    <row r="83">
      <c r="I83" s="452"/>
      <c r="J83" s="452"/>
      <c r="N83" s="452"/>
      <c r="R83" s="453"/>
      <c r="V83" s="453"/>
      <c r="Z83" s="453"/>
    </row>
    <row r="84" ht="22.5" customHeight="1">
      <c r="I84" s="469" t="s">
        <v>1389</v>
      </c>
      <c r="J84" s="470"/>
      <c r="K84" s="471"/>
      <c r="L84" s="471"/>
      <c r="M84" s="487"/>
      <c r="N84" s="488"/>
      <c r="O84" s="487"/>
      <c r="P84" s="487"/>
      <c r="Q84" s="487"/>
      <c r="R84" s="489"/>
      <c r="S84" s="478"/>
      <c r="T84" s="471"/>
      <c r="U84" s="471"/>
      <c r="V84" s="473"/>
      <c r="W84" s="470"/>
      <c r="X84" s="487"/>
      <c r="Y84" s="471"/>
      <c r="Z84" s="473"/>
    </row>
    <row r="85">
      <c r="I85" s="452"/>
      <c r="J85" s="452"/>
      <c r="N85" s="452"/>
      <c r="R85" s="453"/>
      <c r="V85" s="453"/>
      <c r="Z85" s="453"/>
    </row>
    <row r="86">
      <c r="I86" s="456"/>
      <c r="J86" s="456"/>
      <c r="K86" s="457"/>
      <c r="L86" s="457"/>
      <c r="M86" s="457"/>
      <c r="N86" s="456"/>
      <c r="O86" s="457"/>
      <c r="P86" s="457"/>
      <c r="Q86" s="457"/>
      <c r="R86" s="459"/>
      <c r="S86" s="457"/>
      <c r="T86" s="457"/>
      <c r="U86" s="457"/>
      <c r="V86" s="459"/>
      <c r="W86" s="457"/>
      <c r="X86" s="457"/>
      <c r="Y86" s="457"/>
      <c r="Z86" s="459"/>
    </row>
    <row r="87">
      <c r="I87" s="1" t="s">
        <v>1402</v>
      </c>
    </row>
    <row r="93">
      <c r="AA93" s="351"/>
      <c r="AB93" s="351"/>
      <c r="AC93" s="351"/>
      <c r="AD93" s="351"/>
    </row>
    <row r="94">
      <c r="AA94" s="351"/>
      <c r="AB94" s="351"/>
      <c r="AC94" s="351"/>
      <c r="AD94" s="351"/>
    </row>
    <row r="96">
      <c r="H96" s="493"/>
    </row>
    <row r="102">
      <c r="H102" s="7"/>
    </row>
  </sheetData>
  <mergeCells count="30">
    <mergeCell ref="I2:I3"/>
    <mergeCell ref="G8:G10"/>
    <mergeCell ref="I13:I14"/>
    <mergeCell ref="I1:Z1"/>
    <mergeCell ref="J2:M2"/>
    <mergeCell ref="N2:R2"/>
    <mergeCell ref="S2:V2"/>
    <mergeCell ref="W2:Z2"/>
    <mergeCell ref="J4:Q4"/>
    <mergeCell ref="K5:P5"/>
    <mergeCell ref="I12:Z12"/>
    <mergeCell ref="J13:M13"/>
    <mergeCell ref="N13:R13"/>
    <mergeCell ref="S13:V13"/>
    <mergeCell ref="W13:Z13"/>
    <mergeCell ref="J15:S15"/>
    <mergeCell ref="K20:P20"/>
    <mergeCell ref="I60:Z60"/>
    <mergeCell ref="I61:I62"/>
    <mergeCell ref="J61:M61"/>
    <mergeCell ref="N61:R61"/>
    <mergeCell ref="S61:V61"/>
    <mergeCell ref="W61:Z61"/>
    <mergeCell ref="K21:P21"/>
    <mergeCell ref="L22:M22"/>
    <mergeCell ref="J33:L33"/>
    <mergeCell ref="K36:L36"/>
    <mergeCell ref="K37:L37"/>
    <mergeCell ref="L41:O41"/>
    <mergeCell ref="M45:O45"/>
  </mergeCells>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3.25"/>
    <col customWidth="1" min="2" max="2" width="63.25"/>
  </cols>
  <sheetData>
    <row r="1">
      <c r="A1" s="1" t="s">
        <v>216</v>
      </c>
      <c r="B1" s="1" t="s">
        <v>1403</v>
      </c>
      <c r="C1" s="1" t="s">
        <v>1404</v>
      </c>
    </row>
    <row r="2">
      <c r="A2" s="1">
        <v>1.0</v>
      </c>
      <c r="B2" s="1" t="s">
        <v>1405</v>
      </c>
    </row>
    <row r="3">
      <c r="B3" s="1" t="s">
        <v>1406</v>
      </c>
    </row>
  </sheetData>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AD1DC"/>
    <outlinePr summaryBelow="0" summaryRight="0"/>
  </sheetPr>
  <sheetViews>
    <sheetView workbookViewId="0"/>
  </sheetViews>
  <sheetFormatPr customHeight="1" defaultColWidth="12.63" defaultRowHeight="15.0"/>
  <cols>
    <col customWidth="1" min="1" max="1" width="15.63"/>
    <col customWidth="1" min="2" max="9" width="23.25"/>
    <col customWidth="1" min="10" max="10" width="31.0"/>
  </cols>
  <sheetData>
    <row r="1">
      <c r="A1" s="494" t="s">
        <v>1407</v>
      </c>
      <c r="B1" s="495"/>
      <c r="C1" s="495"/>
      <c r="D1" s="496"/>
      <c r="E1" s="496"/>
      <c r="F1" s="496"/>
      <c r="G1" s="496"/>
      <c r="H1" s="496"/>
      <c r="I1" s="496"/>
      <c r="J1" s="497"/>
      <c r="K1" s="498"/>
      <c r="L1" s="498"/>
      <c r="M1" s="498"/>
      <c r="N1" s="498"/>
      <c r="O1" s="498"/>
      <c r="P1" s="498"/>
      <c r="Q1" s="498"/>
      <c r="R1" s="498"/>
      <c r="S1" s="498"/>
      <c r="T1" s="498"/>
      <c r="U1" s="498"/>
      <c r="V1" s="498"/>
      <c r="W1" s="498"/>
      <c r="X1" s="498"/>
      <c r="Y1" s="498"/>
      <c r="Z1" s="498"/>
      <c r="AA1" s="498"/>
      <c r="AB1" s="498"/>
      <c r="AC1" s="498"/>
      <c r="AD1" s="498"/>
      <c r="AE1" s="498"/>
      <c r="AF1" s="498"/>
    </row>
    <row r="2">
      <c r="A2" s="499"/>
      <c r="B2" s="500"/>
      <c r="C2" s="500"/>
      <c r="D2" s="501"/>
      <c r="E2" s="501"/>
      <c r="F2" s="501"/>
      <c r="G2" s="501"/>
      <c r="H2" s="501"/>
      <c r="I2" s="501"/>
      <c r="J2" s="502"/>
      <c r="K2" s="498"/>
      <c r="L2" s="498"/>
      <c r="M2" s="498"/>
      <c r="N2" s="498"/>
      <c r="O2" s="498"/>
      <c r="P2" s="498"/>
      <c r="Q2" s="498"/>
      <c r="R2" s="498"/>
      <c r="S2" s="498"/>
      <c r="T2" s="498"/>
      <c r="U2" s="498"/>
      <c r="V2" s="498"/>
      <c r="W2" s="498"/>
      <c r="X2" s="498"/>
      <c r="Y2" s="498"/>
      <c r="Z2" s="498"/>
      <c r="AA2" s="498"/>
      <c r="AB2" s="498"/>
      <c r="AC2" s="498"/>
      <c r="AD2" s="498"/>
      <c r="AE2" s="498"/>
      <c r="AF2" s="498"/>
    </row>
    <row r="3">
      <c r="A3" s="499"/>
      <c r="B3" s="500"/>
      <c r="C3" s="500"/>
      <c r="D3" s="501"/>
      <c r="E3" s="501"/>
      <c r="F3" s="501"/>
      <c r="G3" s="501"/>
      <c r="H3" s="501"/>
      <c r="I3" s="501"/>
      <c r="J3" s="502"/>
      <c r="K3" s="498"/>
      <c r="L3" s="498"/>
      <c r="M3" s="498"/>
      <c r="N3" s="498"/>
      <c r="O3" s="498"/>
      <c r="P3" s="498"/>
      <c r="Q3" s="498"/>
      <c r="R3" s="498"/>
      <c r="S3" s="498"/>
      <c r="T3" s="498"/>
      <c r="U3" s="498"/>
      <c r="V3" s="498"/>
      <c r="W3" s="498"/>
      <c r="X3" s="498"/>
      <c r="Y3" s="498"/>
      <c r="Z3" s="498"/>
      <c r="AA3" s="498"/>
      <c r="AB3" s="498"/>
      <c r="AC3" s="498"/>
      <c r="AD3" s="498"/>
      <c r="AE3" s="498"/>
      <c r="AF3" s="498"/>
    </row>
    <row r="4">
      <c r="A4" s="503"/>
      <c r="B4" s="504"/>
      <c r="C4" s="504"/>
      <c r="D4" s="505"/>
      <c r="E4" s="505"/>
      <c r="F4" s="505"/>
      <c r="G4" s="505"/>
      <c r="H4" s="505"/>
      <c r="I4" s="505"/>
      <c r="J4" s="506"/>
      <c r="K4" s="498"/>
      <c r="L4" s="498"/>
      <c r="M4" s="498"/>
      <c r="N4" s="498"/>
      <c r="O4" s="498"/>
      <c r="P4" s="498"/>
      <c r="Q4" s="498"/>
      <c r="R4" s="498"/>
      <c r="S4" s="498"/>
      <c r="T4" s="498"/>
      <c r="U4" s="498"/>
      <c r="V4" s="498"/>
      <c r="W4" s="498"/>
      <c r="X4" s="498"/>
      <c r="Y4" s="498"/>
      <c r="Z4" s="498"/>
      <c r="AA4" s="498"/>
      <c r="AB4" s="498"/>
      <c r="AC4" s="498"/>
      <c r="AD4" s="498"/>
      <c r="AE4" s="498"/>
      <c r="AF4" s="498"/>
    </row>
    <row r="5">
      <c r="A5" s="507" t="s">
        <v>1408</v>
      </c>
      <c r="B5" s="508" t="s">
        <v>249</v>
      </c>
      <c r="C5" s="508" t="s">
        <v>1409</v>
      </c>
      <c r="D5" s="508" t="s">
        <v>1410</v>
      </c>
      <c r="E5" s="508" t="s">
        <v>1411</v>
      </c>
      <c r="F5" s="508" t="s">
        <v>1412</v>
      </c>
      <c r="G5" s="508" t="s">
        <v>1413</v>
      </c>
      <c r="H5" s="508" t="s">
        <v>1414</v>
      </c>
      <c r="I5" s="508" t="s">
        <v>1415</v>
      </c>
      <c r="J5" s="508" t="s">
        <v>1416</v>
      </c>
      <c r="K5" s="509" t="s">
        <v>1417</v>
      </c>
      <c r="L5" s="498"/>
      <c r="M5" s="498"/>
      <c r="N5" s="498"/>
      <c r="O5" s="498"/>
      <c r="P5" s="498"/>
      <c r="Q5" s="498"/>
      <c r="R5" s="498"/>
      <c r="S5" s="498"/>
      <c r="T5" s="498"/>
      <c r="U5" s="498"/>
      <c r="V5" s="498"/>
      <c r="W5" s="498"/>
      <c r="X5" s="498"/>
      <c r="Y5" s="498"/>
      <c r="Z5" s="498"/>
      <c r="AA5" s="498"/>
      <c r="AB5" s="498"/>
      <c r="AC5" s="498"/>
      <c r="AD5" s="498"/>
      <c r="AE5" s="498"/>
      <c r="AF5" s="498"/>
    </row>
    <row r="6" ht="28.5" customHeight="1">
      <c r="A6" s="510" t="s">
        <v>1418</v>
      </c>
      <c r="B6" s="511" t="s">
        <v>1419</v>
      </c>
      <c r="C6" s="512" t="s">
        <v>1420</v>
      </c>
      <c r="D6" s="511" t="s">
        <v>1421</v>
      </c>
      <c r="E6" s="511" t="s">
        <v>1422</v>
      </c>
      <c r="F6" s="511" t="s">
        <v>1421</v>
      </c>
      <c r="G6" s="512" t="s">
        <v>1423</v>
      </c>
      <c r="H6" s="512" t="s">
        <v>1424</v>
      </c>
      <c r="I6" s="512" t="s">
        <v>1425</v>
      </c>
      <c r="J6" s="512" t="s">
        <v>1426</v>
      </c>
      <c r="K6" s="509" t="s">
        <v>1427</v>
      </c>
      <c r="L6" s="498"/>
      <c r="M6" s="498"/>
      <c r="N6" s="498"/>
      <c r="O6" s="498"/>
      <c r="P6" s="498"/>
      <c r="Q6" s="498"/>
      <c r="R6" s="498"/>
      <c r="S6" s="498"/>
      <c r="T6" s="498"/>
      <c r="U6" s="498"/>
      <c r="V6" s="498"/>
      <c r="W6" s="498"/>
      <c r="X6" s="498"/>
      <c r="Y6" s="498"/>
      <c r="Z6" s="498"/>
      <c r="AA6" s="498"/>
      <c r="AB6" s="498"/>
      <c r="AC6" s="498"/>
      <c r="AD6" s="498"/>
      <c r="AE6" s="498"/>
      <c r="AF6" s="498"/>
    </row>
    <row r="7">
      <c r="A7" s="23"/>
      <c r="B7" s="511" t="s">
        <v>1428</v>
      </c>
      <c r="C7" s="513"/>
      <c r="D7" s="513"/>
      <c r="E7" s="513"/>
      <c r="F7" s="513"/>
      <c r="G7" s="511" t="s">
        <v>1429</v>
      </c>
      <c r="H7" s="511" t="s">
        <v>1429</v>
      </c>
      <c r="I7" s="511" t="s">
        <v>1429</v>
      </c>
      <c r="J7" s="513"/>
      <c r="K7" s="509" t="s">
        <v>1430</v>
      </c>
      <c r="L7" s="498"/>
      <c r="M7" s="498"/>
      <c r="N7" s="498"/>
      <c r="O7" s="498"/>
      <c r="P7" s="498"/>
      <c r="Q7" s="498"/>
      <c r="R7" s="498"/>
      <c r="S7" s="498"/>
      <c r="T7" s="498"/>
      <c r="U7" s="498"/>
      <c r="V7" s="498"/>
      <c r="W7" s="498"/>
      <c r="X7" s="498"/>
      <c r="Y7" s="498"/>
      <c r="Z7" s="498"/>
      <c r="AA7" s="498"/>
      <c r="AB7" s="498"/>
      <c r="AC7" s="498"/>
      <c r="AD7" s="498"/>
      <c r="AE7" s="498"/>
      <c r="AF7" s="498"/>
    </row>
    <row r="8" ht="54.0" customHeight="1">
      <c r="A8" s="514" t="s">
        <v>1431</v>
      </c>
      <c r="B8" s="512" t="s">
        <v>1432</v>
      </c>
      <c r="C8" s="512" t="s">
        <v>1433</v>
      </c>
      <c r="D8" s="512" t="s">
        <v>1434</v>
      </c>
      <c r="E8" s="512" t="s">
        <v>1435</v>
      </c>
      <c r="F8" s="512" t="s">
        <v>1436</v>
      </c>
      <c r="G8" s="512" t="s">
        <v>1437</v>
      </c>
      <c r="H8" s="512" t="s">
        <v>1437</v>
      </c>
      <c r="I8" s="512" t="s">
        <v>1438</v>
      </c>
      <c r="J8" s="512" t="s">
        <v>1438</v>
      </c>
      <c r="K8" s="509" t="s">
        <v>1439</v>
      </c>
      <c r="L8" s="498"/>
      <c r="M8" s="498"/>
      <c r="N8" s="498"/>
      <c r="O8" s="498"/>
      <c r="P8" s="498"/>
      <c r="Q8" s="498"/>
      <c r="R8" s="498"/>
      <c r="S8" s="498"/>
      <c r="T8" s="498"/>
      <c r="U8" s="498"/>
      <c r="V8" s="498"/>
      <c r="W8" s="498"/>
      <c r="X8" s="498"/>
      <c r="Y8" s="498"/>
      <c r="Z8" s="498"/>
      <c r="AA8" s="498"/>
      <c r="AB8" s="498"/>
      <c r="AC8" s="498"/>
      <c r="AD8" s="498"/>
      <c r="AE8" s="498"/>
      <c r="AF8" s="498"/>
    </row>
    <row r="9">
      <c r="A9" s="23"/>
      <c r="B9" s="513"/>
      <c r="C9" s="513"/>
      <c r="D9" s="513"/>
      <c r="E9" s="513"/>
      <c r="F9" s="513"/>
      <c r="G9" s="512" t="s">
        <v>1440</v>
      </c>
      <c r="H9" s="512" t="s">
        <v>1440</v>
      </c>
      <c r="I9" s="513"/>
      <c r="J9" s="513"/>
      <c r="K9" s="498"/>
      <c r="L9" s="498"/>
      <c r="M9" s="498"/>
      <c r="N9" s="498"/>
      <c r="O9" s="498"/>
      <c r="P9" s="498"/>
      <c r="Q9" s="498"/>
      <c r="R9" s="498"/>
      <c r="S9" s="498"/>
      <c r="T9" s="498"/>
      <c r="U9" s="498"/>
      <c r="V9" s="498"/>
      <c r="W9" s="498"/>
      <c r="X9" s="498"/>
      <c r="Y9" s="498"/>
      <c r="Z9" s="498"/>
      <c r="AA9" s="498"/>
      <c r="AB9" s="498"/>
      <c r="AC9" s="498"/>
      <c r="AD9" s="498"/>
      <c r="AE9" s="498"/>
      <c r="AF9" s="498"/>
    </row>
    <row r="10" ht="69.75" customHeight="1">
      <c r="A10" s="510" t="s">
        <v>1441</v>
      </c>
      <c r="B10" s="512" t="s">
        <v>1442</v>
      </c>
      <c r="C10" s="512" t="s">
        <v>1443</v>
      </c>
      <c r="D10" s="512" t="s">
        <v>1444</v>
      </c>
      <c r="E10" s="512" t="s">
        <v>1444</v>
      </c>
      <c r="F10" s="512" t="s">
        <v>1444</v>
      </c>
      <c r="G10" s="512" t="s">
        <v>1445</v>
      </c>
      <c r="H10" s="512" t="s">
        <v>1445</v>
      </c>
      <c r="I10" s="512" t="s">
        <v>1446</v>
      </c>
      <c r="J10" s="512" t="s">
        <v>1446</v>
      </c>
      <c r="K10" s="509" t="s">
        <v>1447</v>
      </c>
      <c r="L10" s="498"/>
      <c r="M10" s="498"/>
      <c r="N10" s="498"/>
      <c r="O10" s="498"/>
      <c r="P10" s="498"/>
      <c r="Q10" s="498"/>
      <c r="R10" s="498"/>
      <c r="S10" s="498"/>
      <c r="T10" s="498"/>
      <c r="U10" s="498"/>
      <c r="V10" s="498"/>
      <c r="W10" s="498"/>
      <c r="X10" s="498"/>
      <c r="Y10" s="498"/>
      <c r="Z10" s="498"/>
      <c r="AA10" s="498"/>
      <c r="AB10" s="498"/>
      <c r="AC10" s="498"/>
      <c r="AD10" s="498"/>
      <c r="AE10" s="498"/>
      <c r="AF10" s="498"/>
    </row>
    <row r="11" ht="57.0" customHeight="1">
      <c r="A11" s="22"/>
      <c r="B11" s="513"/>
      <c r="C11" s="512" t="s">
        <v>1448</v>
      </c>
      <c r="D11" s="512" t="s">
        <v>1446</v>
      </c>
      <c r="E11" s="512" t="s">
        <v>1446</v>
      </c>
      <c r="F11" s="512" t="s">
        <v>1446</v>
      </c>
      <c r="G11" s="512" t="s">
        <v>1449</v>
      </c>
      <c r="H11" s="512" t="s">
        <v>1449</v>
      </c>
      <c r="I11" s="512" t="s">
        <v>1450</v>
      </c>
      <c r="J11" s="512" t="s">
        <v>1450</v>
      </c>
      <c r="K11" s="509" t="s">
        <v>1451</v>
      </c>
      <c r="L11" s="498"/>
      <c r="M11" s="498"/>
      <c r="N11" s="498"/>
      <c r="O11" s="498"/>
      <c r="P11" s="498"/>
      <c r="Q11" s="498"/>
      <c r="R11" s="498"/>
      <c r="S11" s="498"/>
      <c r="T11" s="498"/>
      <c r="U11" s="498"/>
      <c r="V11" s="498"/>
      <c r="W11" s="498"/>
      <c r="X11" s="498"/>
      <c r="Y11" s="498"/>
      <c r="Z11" s="498"/>
      <c r="AA11" s="498"/>
      <c r="AB11" s="498"/>
      <c r="AC11" s="498"/>
      <c r="AD11" s="498"/>
      <c r="AE11" s="498"/>
      <c r="AF11" s="498"/>
    </row>
    <row r="12" ht="82.5" customHeight="1">
      <c r="A12" s="22"/>
      <c r="B12" s="513"/>
      <c r="C12" s="513"/>
      <c r="D12" s="512" t="s">
        <v>1452</v>
      </c>
      <c r="E12" s="512" t="s">
        <v>1452</v>
      </c>
      <c r="F12" s="512" t="s">
        <v>1452</v>
      </c>
      <c r="G12" s="512"/>
      <c r="H12" s="512" t="s">
        <v>1453</v>
      </c>
      <c r="I12" s="512" t="s">
        <v>1454</v>
      </c>
      <c r="J12" s="512" t="s">
        <v>1454</v>
      </c>
      <c r="K12" s="509" t="s">
        <v>1455</v>
      </c>
      <c r="L12" s="498"/>
      <c r="M12" s="498"/>
      <c r="N12" s="498"/>
      <c r="O12" s="498"/>
      <c r="P12" s="498"/>
      <c r="Q12" s="498"/>
      <c r="R12" s="498"/>
      <c r="S12" s="498"/>
      <c r="T12" s="498"/>
      <c r="U12" s="498"/>
      <c r="V12" s="498"/>
      <c r="W12" s="498"/>
      <c r="X12" s="498"/>
      <c r="Y12" s="498"/>
      <c r="Z12" s="498"/>
      <c r="AA12" s="498"/>
      <c r="AB12" s="498"/>
      <c r="AC12" s="498"/>
      <c r="AD12" s="498"/>
      <c r="AE12" s="498"/>
      <c r="AF12" s="498"/>
    </row>
    <row r="13">
      <c r="A13" s="23"/>
      <c r="B13" s="513"/>
      <c r="C13" s="513"/>
      <c r="D13" s="513"/>
      <c r="E13" s="513"/>
      <c r="F13" s="513"/>
      <c r="G13" s="513"/>
      <c r="H13" s="512" t="s">
        <v>1452</v>
      </c>
      <c r="I13" s="512" t="s">
        <v>1452</v>
      </c>
      <c r="J13" s="512" t="s">
        <v>1452</v>
      </c>
      <c r="K13" s="509" t="s">
        <v>1456</v>
      </c>
      <c r="L13" s="498"/>
      <c r="M13" s="498"/>
      <c r="N13" s="498"/>
      <c r="O13" s="498"/>
      <c r="P13" s="498"/>
      <c r="Q13" s="498"/>
      <c r="R13" s="498"/>
      <c r="S13" s="498"/>
      <c r="T13" s="498"/>
      <c r="U13" s="498"/>
      <c r="V13" s="498"/>
      <c r="W13" s="498"/>
      <c r="X13" s="498"/>
      <c r="Y13" s="498"/>
      <c r="Z13" s="498"/>
      <c r="AA13" s="498"/>
      <c r="AB13" s="498"/>
      <c r="AC13" s="498"/>
      <c r="AD13" s="498"/>
      <c r="AE13" s="498"/>
      <c r="AF13" s="498"/>
    </row>
    <row r="14">
      <c r="A14" s="515"/>
      <c r="B14" s="516"/>
      <c r="C14" s="516"/>
      <c r="D14" s="516"/>
      <c r="E14" s="516"/>
      <c r="F14" s="516"/>
      <c r="G14" s="516"/>
      <c r="H14" s="516"/>
      <c r="I14" s="516"/>
      <c r="J14" s="516"/>
      <c r="K14" s="498"/>
      <c r="L14" s="498"/>
      <c r="M14" s="498"/>
      <c r="N14" s="498"/>
      <c r="O14" s="498"/>
      <c r="P14" s="498"/>
      <c r="Q14" s="498"/>
      <c r="R14" s="498"/>
      <c r="S14" s="498"/>
      <c r="T14" s="498"/>
      <c r="U14" s="498"/>
      <c r="V14" s="498"/>
      <c r="W14" s="498"/>
      <c r="X14" s="498"/>
      <c r="Y14" s="498"/>
      <c r="Z14" s="498"/>
      <c r="AA14" s="498"/>
      <c r="AB14" s="498"/>
      <c r="AC14" s="498"/>
      <c r="AD14" s="498"/>
      <c r="AE14" s="498"/>
      <c r="AF14" s="498"/>
    </row>
    <row r="15">
      <c r="A15" s="517" t="s">
        <v>1457</v>
      </c>
      <c r="B15" s="518"/>
      <c r="C15" s="518"/>
      <c r="D15" s="518"/>
      <c r="E15" s="518"/>
      <c r="F15" s="518"/>
      <c r="G15" s="518"/>
      <c r="H15" s="518"/>
      <c r="I15" s="518"/>
      <c r="J15" s="518"/>
      <c r="K15" s="519"/>
      <c r="L15" s="519"/>
      <c r="M15" s="519"/>
      <c r="N15" s="519"/>
      <c r="O15" s="519"/>
      <c r="P15" s="519"/>
      <c r="Q15" s="519"/>
      <c r="R15" s="519"/>
      <c r="S15" s="519"/>
      <c r="T15" s="519"/>
      <c r="U15" s="519"/>
      <c r="V15" s="519"/>
      <c r="W15" s="519"/>
      <c r="X15" s="519"/>
      <c r="Y15" s="519"/>
      <c r="Z15" s="519"/>
      <c r="AA15" s="519"/>
      <c r="AB15" s="519"/>
      <c r="AC15" s="519"/>
      <c r="AD15" s="519"/>
      <c r="AE15" s="519"/>
      <c r="AF15" s="519"/>
    </row>
    <row r="16">
      <c r="A16" s="498"/>
      <c r="B16" s="520"/>
      <c r="C16" s="520"/>
      <c r="D16" s="520"/>
      <c r="E16" s="520"/>
      <c r="F16" s="520"/>
      <c r="G16" s="520"/>
      <c r="H16" s="520"/>
      <c r="I16" s="520"/>
      <c r="J16" s="521"/>
      <c r="K16" s="498"/>
      <c r="L16" s="498"/>
      <c r="M16" s="498"/>
      <c r="N16" s="498"/>
      <c r="O16" s="498"/>
      <c r="P16" s="498"/>
      <c r="Q16" s="498"/>
      <c r="R16" s="498"/>
      <c r="S16" s="498"/>
      <c r="T16" s="498"/>
      <c r="U16" s="498"/>
      <c r="V16" s="498"/>
      <c r="W16" s="498"/>
      <c r="X16" s="498"/>
      <c r="Y16" s="498"/>
      <c r="Z16" s="498"/>
      <c r="AA16" s="498"/>
      <c r="AB16" s="498"/>
      <c r="AC16" s="498"/>
      <c r="AD16" s="498"/>
      <c r="AE16" s="498"/>
      <c r="AF16" s="498"/>
    </row>
    <row r="17">
      <c r="A17" s="498"/>
      <c r="B17" s="520"/>
      <c r="C17" s="520"/>
      <c r="D17" s="520"/>
      <c r="E17" s="520"/>
      <c r="F17" s="520"/>
      <c r="G17" s="520"/>
      <c r="H17" s="520"/>
      <c r="I17" s="520"/>
      <c r="K17" s="498"/>
      <c r="L17" s="498"/>
      <c r="M17" s="498"/>
      <c r="N17" s="498"/>
      <c r="O17" s="498"/>
      <c r="P17" s="498"/>
      <c r="Q17" s="498"/>
      <c r="R17" s="498"/>
      <c r="S17" s="498"/>
      <c r="T17" s="498"/>
      <c r="U17" s="498"/>
      <c r="V17" s="498"/>
      <c r="W17" s="498"/>
      <c r="X17" s="498"/>
      <c r="Y17" s="498"/>
      <c r="Z17" s="498"/>
      <c r="AA17" s="498"/>
      <c r="AB17" s="498"/>
      <c r="AC17" s="498"/>
      <c r="AD17" s="498"/>
      <c r="AE17" s="498"/>
      <c r="AF17" s="498"/>
    </row>
    <row r="18">
      <c r="A18" s="498"/>
      <c r="B18" s="520"/>
      <c r="C18" s="520"/>
      <c r="D18" s="520"/>
      <c r="E18" s="520"/>
      <c r="F18" s="520"/>
      <c r="G18" s="520"/>
      <c r="H18" s="520"/>
      <c r="I18" s="520"/>
      <c r="K18" s="498"/>
      <c r="L18" s="498"/>
      <c r="M18" s="498"/>
      <c r="N18" s="498"/>
      <c r="O18" s="498"/>
      <c r="P18" s="498"/>
      <c r="Q18" s="498"/>
      <c r="R18" s="498"/>
      <c r="S18" s="498"/>
      <c r="T18" s="498"/>
      <c r="U18" s="498"/>
      <c r="V18" s="498"/>
      <c r="W18" s="498"/>
      <c r="X18" s="498"/>
      <c r="Y18" s="498"/>
      <c r="Z18" s="498"/>
      <c r="AA18" s="498"/>
      <c r="AB18" s="498"/>
      <c r="AC18" s="498"/>
      <c r="AD18" s="498"/>
      <c r="AE18" s="498"/>
      <c r="AF18" s="498"/>
    </row>
    <row r="19">
      <c r="A19" s="498"/>
      <c r="B19" s="522" t="s">
        <v>1458</v>
      </c>
      <c r="C19" s="520"/>
      <c r="D19" s="520"/>
      <c r="E19" s="520"/>
      <c r="F19" s="520"/>
      <c r="G19" s="520"/>
      <c r="H19" s="520"/>
      <c r="I19" s="520"/>
      <c r="K19" s="498"/>
      <c r="L19" s="498"/>
      <c r="M19" s="498"/>
      <c r="N19" s="498"/>
      <c r="O19" s="498"/>
      <c r="P19" s="498"/>
      <c r="Q19" s="498"/>
      <c r="R19" s="498"/>
      <c r="S19" s="498"/>
      <c r="T19" s="498"/>
      <c r="U19" s="498"/>
      <c r="V19" s="498"/>
      <c r="W19" s="498"/>
      <c r="X19" s="498"/>
      <c r="Y19" s="498"/>
      <c r="Z19" s="498"/>
      <c r="AA19" s="498"/>
      <c r="AB19" s="498"/>
      <c r="AC19" s="498"/>
      <c r="AD19" s="498"/>
      <c r="AE19" s="498"/>
      <c r="AF19" s="498"/>
    </row>
    <row r="20">
      <c r="A20" s="498"/>
      <c r="B20" s="523"/>
      <c r="C20" s="520"/>
      <c r="D20" s="520"/>
      <c r="E20" s="520"/>
      <c r="F20" s="520"/>
      <c r="G20" s="520"/>
      <c r="H20" s="520"/>
      <c r="I20" s="520"/>
      <c r="K20" s="498"/>
      <c r="L20" s="498"/>
      <c r="M20" s="498"/>
      <c r="N20" s="498"/>
      <c r="O20" s="498"/>
      <c r="P20" s="498"/>
      <c r="Q20" s="498"/>
      <c r="R20" s="498"/>
      <c r="S20" s="498"/>
      <c r="T20" s="498"/>
      <c r="U20" s="498"/>
      <c r="V20" s="498"/>
      <c r="W20" s="498"/>
      <c r="X20" s="498"/>
      <c r="Y20" s="498"/>
      <c r="Z20" s="498"/>
      <c r="AA20" s="498"/>
      <c r="AB20" s="498"/>
      <c r="AC20" s="498"/>
      <c r="AD20" s="498"/>
      <c r="AE20" s="498"/>
      <c r="AF20" s="498"/>
    </row>
    <row r="21">
      <c r="A21" s="498"/>
      <c r="B21" s="522" t="s">
        <v>1459</v>
      </c>
      <c r="C21" s="520"/>
      <c r="D21" s="520"/>
      <c r="E21" s="520"/>
      <c r="F21" s="520"/>
      <c r="G21" s="520"/>
      <c r="H21" s="520"/>
      <c r="I21" s="520"/>
      <c r="K21" s="498"/>
      <c r="L21" s="498"/>
      <c r="M21" s="498"/>
      <c r="N21" s="498"/>
      <c r="O21" s="498"/>
      <c r="P21" s="498"/>
      <c r="Q21" s="498"/>
      <c r="R21" s="498"/>
      <c r="S21" s="498"/>
      <c r="T21" s="498"/>
      <c r="U21" s="498"/>
      <c r="V21" s="498"/>
      <c r="W21" s="498"/>
      <c r="X21" s="498"/>
      <c r="Y21" s="498"/>
      <c r="Z21" s="498"/>
      <c r="AA21" s="498"/>
      <c r="AB21" s="498"/>
      <c r="AC21" s="498"/>
      <c r="AD21" s="498"/>
      <c r="AE21" s="498"/>
      <c r="AF21" s="498"/>
    </row>
    <row r="22">
      <c r="A22" s="498"/>
      <c r="B22" s="523"/>
      <c r="C22" s="520"/>
      <c r="D22" s="520"/>
      <c r="E22" s="520"/>
      <c r="F22" s="520"/>
      <c r="G22" s="520"/>
      <c r="H22" s="520"/>
      <c r="I22" s="520"/>
      <c r="K22" s="498"/>
      <c r="L22" s="498"/>
      <c r="M22" s="498"/>
      <c r="N22" s="498"/>
      <c r="O22" s="498"/>
      <c r="P22" s="498"/>
      <c r="Q22" s="498"/>
      <c r="R22" s="498"/>
      <c r="S22" s="498"/>
      <c r="T22" s="498"/>
      <c r="U22" s="498"/>
      <c r="V22" s="498"/>
      <c r="W22" s="498"/>
      <c r="X22" s="498"/>
      <c r="Y22" s="498"/>
      <c r="Z22" s="498"/>
      <c r="AA22" s="498"/>
      <c r="AB22" s="498"/>
      <c r="AC22" s="498"/>
      <c r="AD22" s="498"/>
      <c r="AE22" s="498"/>
      <c r="AF22" s="498"/>
    </row>
    <row r="23">
      <c r="A23" s="498"/>
      <c r="B23" s="523"/>
      <c r="C23" s="520"/>
      <c r="D23" s="520"/>
      <c r="E23" s="520"/>
      <c r="F23" s="520"/>
      <c r="G23" s="520"/>
      <c r="H23" s="520"/>
      <c r="I23" s="520"/>
      <c r="K23" s="498"/>
      <c r="L23" s="498"/>
      <c r="M23" s="498"/>
      <c r="N23" s="498"/>
      <c r="O23" s="498"/>
      <c r="P23" s="498"/>
      <c r="Q23" s="498"/>
      <c r="R23" s="498"/>
      <c r="S23" s="498"/>
      <c r="T23" s="498"/>
      <c r="U23" s="498"/>
      <c r="V23" s="498"/>
      <c r="W23" s="498"/>
      <c r="X23" s="498"/>
      <c r="Y23" s="498"/>
      <c r="Z23" s="498"/>
      <c r="AA23" s="498"/>
      <c r="AB23" s="498"/>
      <c r="AC23" s="498"/>
      <c r="AD23" s="498"/>
      <c r="AE23" s="498"/>
      <c r="AF23" s="498"/>
    </row>
    <row r="24">
      <c r="A24" s="498"/>
      <c r="B24" s="523"/>
      <c r="C24" s="520"/>
      <c r="D24" s="520"/>
      <c r="E24" s="520"/>
      <c r="F24" s="520"/>
      <c r="G24" s="520"/>
      <c r="H24" s="520"/>
      <c r="I24" s="520"/>
      <c r="K24" s="498"/>
      <c r="L24" s="498"/>
      <c r="M24" s="498"/>
      <c r="N24" s="498"/>
      <c r="O24" s="498"/>
      <c r="P24" s="498"/>
      <c r="Q24" s="498"/>
      <c r="R24" s="498"/>
      <c r="S24" s="498"/>
      <c r="T24" s="498"/>
      <c r="U24" s="498"/>
      <c r="V24" s="498"/>
      <c r="W24" s="498"/>
      <c r="X24" s="498"/>
      <c r="Y24" s="498"/>
      <c r="Z24" s="498"/>
      <c r="AA24" s="498"/>
      <c r="AB24" s="498"/>
      <c r="AC24" s="498"/>
      <c r="AD24" s="498"/>
      <c r="AE24" s="498"/>
      <c r="AF24" s="498"/>
    </row>
    <row r="25">
      <c r="A25" s="498"/>
      <c r="B25" s="522" t="s">
        <v>1460</v>
      </c>
      <c r="C25" s="520"/>
      <c r="D25" s="520"/>
      <c r="E25" s="520"/>
      <c r="F25" s="520"/>
      <c r="G25" s="520"/>
      <c r="H25" s="520"/>
      <c r="I25" s="520"/>
      <c r="K25" s="498"/>
      <c r="L25" s="498"/>
      <c r="M25" s="498"/>
      <c r="N25" s="498"/>
      <c r="O25" s="498"/>
      <c r="P25" s="498"/>
      <c r="Q25" s="498"/>
      <c r="R25" s="498"/>
      <c r="S25" s="498"/>
      <c r="T25" s="498"/>
      <c r="U25" s="498"/>
      <c r="V25" s="498"/>
      <c r="W25" s="498"/>
      <c r="X25" s="498"/>
      <c r="Y25" s="498"/>
      <c r="Z25" s="498"/>
      <c r="AA25" s="498"/>
      <c r="AB25" s="498"/>
      <c r="AC25" s="498"/>
      <c r="AD25" s="498"/>
      <c r="AE25" s="498"/>
      <c r="AF25" s="498"/>
    </row>
    <row r="26">
      <c r="A26" s="498"/>
      <c r="B26" s="523"/>
      <c r="C26" s="520"/>
      <c r="D26" s="520"/>
      <c r="E26" s="520"/>
      <c r="F26" s="520"/>
      <c r="G26" s="520"/>
      <c r="H26" s="520"/>
      <c r="I26" s="520"/>
      <c r="K26" s="498"/>
      <c r="L26" s="498"/>
      <c r="M26" s="498"/>
      <c r="N26" s="498"/>
      <c r="O26" s="498"/>
      <c r="P26" s="498"/>
      <c r="Q26" s="498"/>
      <c r="R26" s="498"/>
      <c r="S26" s="498"/>
      <c r="T26" s="498"/>
      <c r="U26" s="498"/>
      <c r="V26" s="498"/>
      <c r="W26" s="498"/>
      <c r="X26" s="498"/>
      <c r="Y26" s="498"/>
      <c r="Z26" s="498"/>
      <c r="AA26" s="498"/>
      <c r="AB26" s="498"/>
      <c r="AC26" s="498"/>
      <c r="AD26" s="498"/>
      <c r="AE26" s="498"/>
      <c r="AF26" s="498"/>
    </row>
    <row r="27">
      <c r="A27" s="498"/>
      <c r="B27" s="522" t="s">
        <v>1461</v>
      </c>
      <c r="C27" s="520"/>
      <c r="D27" s="520"/>
      <c r="E27" s="520"/>
      <c r="F27" s="520"/>
      <c r="G27" s="520"/>
      <c r="H27" s="520"/>
      <c r="I27" s="520"/>
      <c r="K27" s="498"/>
      <c r="L27" s="498"/>
      <c r="M27" s="498"/>
      <c r="N27" s="498"/>
      <c r="O27" s="498"/>
      <c r="P27" s="498"/>
      <c r="Q27" s="498"/>
      <c r="R27" s="498"/>
      <c r="S27" s="498"/>
      <c r="T27" s="498"/>
      <c r="U27" s="498"/>
      <c r="V27" s="498"/>
      <c r="W27" s="498"/>
      <c r="X27" s="498"/>
      <c r="Y27" s="498"/>
      <c r="Z27" s="498"/>
      <c r="AA27" s="498"/>
      <c r="AB27" s="498"/>
      <c r="AC27" s="498"/>
      <c r="AD27" s="498"/>
      <c r="AE27" s="498"/>
      <c r="AF27" s="498"/>
    </row>
    <row r="28">
      <c r="A28" s="498"/>
      <c r="B28" s="523"/>
      <c r="C28" s="520"/>
      <c r="D28" s="520"/>
      <c r="E28" s="520"/>
      <c r="F28" s="520"/>
      <c r="G28" s="520"/>
      <c r="H28" s="520"/>
      <c r="I28" s="520"/>
      <c r="K28" s="498"/>
      <c r="L28" s="498"/>
      <c r="M28" s="498"/>
      <c r="N28" s="498"/>
      <c r="O28" s="498"/>
      <c r="P28" s="498"/>
      <c r="Q28" s="498"/>
      <c r="R28" s="498"/>
      <c r="S28" s="498"/>
      <c r="T28" s="498"/>
      <c r="U28" s="498"/>
      <c r="V28" s="498"/>
      <c r="W28" s="498"/>
      <c r="X28" s="498"/>
      <c r="Y28" s="498"/>
      <c r="Z28" s="498"/>
      <c r="AA28" s="498"/>
      <c r="AB28" s="498"/>
      <c r="AC28" s="498"/>
      <c r="AD28" s="498"/>
      <c r="AE28" s="498"/>
      <c r="AF28" s="498"/>
    </row>
    <row r="29">
      <c r="A29" s="498"/>
      <c r="B29" s="523"/>
      <c r="C29" s="520"/>
      <c r="D29" s="520"/>
      <c r="E29" s="520"/>
      <c r="F29" s="520"/>
      <c r="G29" s="520"/>
      <c r="H29" s="520"/>
      <c r="I29" s="520"/>
      <c r="K29" s="498"/>
      <c r="L29" s="498"/>
      <c r="M29" s="498"/>
      <c r="N29" s="498"/>
      <c r="O29" s="498"/>
      <c r="P29" s="498"/>
      <c r="Q29" s="498"/>
      <c r="R29" s="498"/>
      <c r="S29" s="498"/>
      <c r="T29" s="498"/>
      <c r="U29" s="498"/>
      <c r="V29" s="498"/>
      <c r="W29" s="498"/>
      <c r="X29" s="498"/>
      <c r="Y29" s="498"/>
      <c r="Z29" s="498"/>
      <c r="AA29" s="498"/>
      <c r="AB29" s="498"/>
      <c r="AC29" s="498"/>
      <c r="AD29" s="498"/>
      <c r="AE29" s="498"/>
      <c r="AF29" s="498"/>
    </row>
    <row r="30">
      <c r="A30" s="498"/>
      <c r="B30" s="523"/>
      <c r="C30" s="520"/>
      <c r="D30" s="520"/>
      <c r="E30" s="520"/>
      <c r="F30" s="520"/>
      <c r="G30" s="520"/>
      <c r="H30" s="520"/>
      <c r="I30" s="520"/>
      <c r="K30" s="498"/>
      <c r="L30" s="498"/>
      <c r="M30" s="498"/>
      <c r="N30" s="498"/>
      <c r="O30" s="498"/>
      <c r="P30" s="498"/>
      <c r="Q30" s="498"/>
      <c r="R30" s="498"/>
      <c r="S30" s="498"/>
      <c r="T30" s="498"/>
      <c r="U30" s="498"/>
      <c r="V30" s="498"/>
      <c r="W30" s="498"/>
      <c r="X30" s="498"/>
      <c r="Y30" s="498"/>
      <c r="Z30" s="498"/>
      <c r="AA30" s="498"/>
      <c r="AB30" s="498"/>
      <c r="AC30" s="498"/>
      <c r="AD30" s="498"/>
      <c r="AE30" s="498"/>
      <c r="AF30" s="498"/>
    </row>
    <row r="31">
      <c r="A31" s="498"/>
      <c r="B31" s="522" t="s">
        <v>1462</v>
      </c>
      <c r="C31" s="520"/>
      <c r="D31" s="520"/>
      <c r="E31" s="520"/>
      <c r="F31" s="520"/>
      <c r="G31" s="520"/>
      <c r="H31" s="520"/>
      <c r="I31" s="520"/>
      <c r="K31" s="498"/>
      <c r="L31" s="498"/>
      <c r="M31" s="498"/>
      <c r="N31" s="498"/>
      <c r="O31" s="498"/>
      <c r="P31" s="498"/>
      <c r="Q31" s="498"/>
      <c r="R31" s="498"/>
      <c r="S31" s="498"/>
      <c r="T31" s="498"/>
      <c r="U31" s="498"/>
      <c r="V31" s="498"/>
      <c r="W31" s="498"/>
      <c r="X31" s="498"/>
      <c r="Y31" s="498"/>
      <c r="Z31" s="498"/>
      <c r="AA31" s="498"/>
      <c r="AB31" s="498"/>
      <c r="AC31" s="498"/>
      <c r="AD31" s="498"/>
      <c r="AE31" s="498"/>
      <c r="AF31" s="498"/>
    </row>
    <row r="32">
      <c r="A32" s="498"/>
      <c r="B32" s="523"/>
      <c r="C32" s="520"/>
      <c r="D32" s="520"/>
      <c r="E32" s="520"/>
      <c r="F32" s="520"/>
      <c r="G32" s="520"/>
      <c r="H32" s="520"/>
      <c r="I32" s="520"/>
      <c r="K32" s="498"/>
      <c r="L32" s="498"/>
      <c r="M32" s="498"/>
      <c r="N32" s="498"/>
      <c r="O32" s="498"/>
      <c r="P32" s="498"/>
      <c r="Q32" s="498"/>
      <c r="R32" s="498"/>
      <c r="S32" s="498"/>
      <c r="T32" s="498"/>
      <c r="U32" s="498"/>
      <c r="V32" s="498"/>
      <c r="W32" s="498"/>
      <c r="X32" s="498"/>
      <c r="Y32" s="498"/>
      <c r="Z32" s="498"/>
      <c r="AA32" s="498"/>
      <c r="AB32" s="498"/>
      <c r="AC32" s="498"/>
      <c r="AD32" s="498"/>
      <c r="AE32" s="498"/>
      <c r="AF32" s="498"/>
    </row>
    <row r="33">
      <c r="A33" s="498"/>
      <c r="B33" s="522" t="s">
        <v>1463</v>
      </c>
      <c r="C33" s="520"/>
      <c r="D33" s="520"/>
      <c r="E33" s="520"/>
      <c r="F33" s="520"/>
      <c r="G33" s="520"/>
      <c r="H33" s="520"/>
      <c r="I33" s="520"/>
      <c r="K33" s="498"/>
      <c r="L33" s="498"/>
      <c r="M33" s="498"/>
      <c r="N33" s="498"/>
      <c r="O33" s="498"/>
      <c r="P33" s="498"/>
      <c r="Q33" s="498"/>
      <c r="R33" s="498"/>
      <c r="S33" s="498"/>
      <c r="T33" s="498"/>
      <c r="U33" s="498"/>
      <c r="V33" s="498"/>
      <c r="W33" s="498"/>
      <c r="X33" s="498"/>
      <c r="Y33" s="498"/>
      <c r="Z33" s="498"/>
      <c r="AA33" s="498"/>
      <c r="AB33" s="498"/>
      <c r="AC33" s="498"/>
      <c r="AD33" s="498"/>
      <c r="AE33" s="498"/>
      <c r="AF33" s="498"/>
    </row>
    <row r="34">
      <c r="A34" s="498"/>
      <c r="B34" s="523"/>
      <c r="C34" s="520"/>
      <c r="D34" s="520"/>
      <c r="E34" s="520"/>
      <c r="F34" s="520"/>
      <c r="G34" s="520"/>
      <c r="H34" s="520"/>
      <c r="I34" s="520"/>
      <c r="K34" s="498"/>
      <c r="L34" s="498"/>
      <c r="M34" s="498"/>
      <c r="N34" s="498"/>
      <c r="O34" s="498"/>
      <c r="P34" s="498"/>
      <c r="Q34" s="498"/>
      <c r="R34" s="498"/>
      <c r="S34" s="498"/>
      <c r="T34" s="498"/>
      <c r="U34" s="498"/>
      <c r="V34" s="498"/>
      <c r="W34" s="498"/>
      <c r="X34" s="498"/>
      <c r="Y34" s="498"/>
      <c r="Z34" s="498"/>
      <c r="AA34" s="498"/>
      <c r="AB34" s="498"/>
      <c r="AC34" s="498"/>
      <c r="AD34" s="498"/>
      <c r="AE34" s="498"/>
      <c r="AF34" s="498"/>
    </row>
    <row r="35">
      <c r="A35" s="498"/>
      <c r="B35" s="523"/>
      <c r="C35" s="520"/>
      <c r="D35" s="520"/>
      <c r="E35" s="520"/>
      <c r="F35" s="520"/>
      <c r="G35" s="520"/>
      <c r="H35" s="520"/>
      <c r="I35" s="520"/>
      <c r="K35" s="498"/>
      <c r="L35" s="498"/>
      <c r="M35" s="498"/>
      <c r="N35" s="498"/>
      <c r="O35" s="498"/>
      <c r="P35" s="498"/>
      <c r="Q35" s="498"/>
      <c r="R35" s="498"/>
      <c r="S35" s="498"/>
      <c r="T35" s="498"/>
      <c r="U35" s="498"/>
      <c r="V35" s="498"/>
      <c r="W35" s="498"/>
      <c r="X35" s="498"/>
      <c r="Y35" s="498"/>
      <c r="Z35" s="498"/>
      <c r="AA35" s="498"/>
      <c r="AB35" s="498"/>
      <c r="AC35" s="498"/>
      <c r="AD35" s="498"/>
      <c r="AE35" s="498"/>
      <c r="AF35" s="498"/>
    </row>
    <row r="36">
      <c r="A36" s="498"/>
      <c r="B36" s="523"/>
      <c r="C36" s="520"/>
      <c r="D36" s="520"/>
      <c r="E36" s="520"/>
      <c r="F36" s="520"/>
      <c r="G36" s="520"/>
      <c r="H36" s="520"/>
      <c r="I36" s="520"/>
      <c r="K36" s="498"/>
      <c r="L36" s="498"/>
      <c r="M36" s="498"/>
      <c r="N36" s="498"/>
      <c r="O36" s="498"/>
      <c r="P36" s="498"/>
      <c r="Q36" s="498"/>
      <c r="R36" s="498"/>
      <c r="S36" s="498"/>
      <c r="T36" s="498"/>
      <c r="U36" s="498"/>
      <c r="V36" s="498"/>
      <c r="W36" s="498"/>
      <c r="X36" s="498"/>
      <c r="Y36" s="498"/>
      <c r="Z36" s="498"/>
      <c r="AA36" s="498"/>
      <c r="AB36" s="498"/>
      <c r="AC36" s="498"/>
      <c r="AD36" s="498"/>
      <c r="AE36" s="498"/>
      <c r="AF36" s="498"/>
    </row>
    <row r="37">
      <c r="A37" s="498"/>
      <c r="B37" s="522" t="s">
        <v>1464</v>
      </c>
      <c r="C37" s="520"/>
      <c r="D37" s="520"/>
      <c r="E37" s="520"/>
      <c r="F37" s="520"/>
      <c r="G37" s="520"/>
      <c r="H37" s="520"/>
      <c r="I37" s="520"/>
      <c r="K37" s="498"/>
      <c r="L37" s="498"/>
      <c r="M37" s="498"/>
      <c r="N37" s="498"/>
      <c r="O37" s="498"/>
      <c r="P37" s="498"/>
      <c r="Q37" s="498"/>
      <c r="R37" s="498"/>
      <c r="S37" s="498"/>
      <c r="T37" s="498"/>
      <c r="U37" s="498"/>
      <c r="V37" s="498"/>
      <c r="W37" s="498"/>
      <c r="X37" s="498"/>
      <c r="Y37" s="498"/>
      <c r="Z37" s="498"/>
      <c r="AA37" s="498"/>
      <c r="AB37" s="498"/>
      <c r="AC37" s="498"/>
      <c r="AD37" s="498"/>
      <c r="AE37" s="498"/>
      <c r="AF37" s="498"/>
    </row>
    <row r="38">
      <c r="A38" s="498"/>
      <c r="B38" s="523"/>
      <c r="C38" s="520"/>
      <c r="D38" s="520"/>
      <c r="E38" s="520"/>
      <c r="F38" s="520"/>
      <c r="G38" s="520"/>
      <c r="H38" s="520"/>
      <c r="I38" s="520"/>
      <c r="K38" s="498"/>
      <c r="L38" s="498"/>
      <c r="M38" s="498"/>
      <c r="N38" s="498"/>
      <c r="O38" s="498"/>
      <c r="P38" s="498"/>
      <c r="Q38" s="498"/>
      <c r="R38" s="498"/>
      <c r="S38" s="498"/>
      <c r="T38" s="498"/>
      <c r="U38" s="498"/>
      <c r="V38" s="498"/>
      <c r="W38" s="498"/>
      <c r="X38" s="498"/>
      <c r="Y38" s="498"/>
      <c r="Z38" s="498"/>
      <c r="AA38" s="498"/>
      <c r="AB38" s="498"/>
      <c r="AC38" s="498"/>
      <c r="AD38" s="498"/>
      <c r="AE38" s="498"/>
      <c r="AF38" s="498"/>
    </row>
    <row r="39">
      <c r="A39" s="498"/>
      <c r="B39" s="522" t="s">
        <v>1465</v>
      </c>
      <c r="C39" s="520"/>
      <c r="D39" s="520"/>
      <c r="E39" s="520"/>
      <c r="F39" s="520"/>
      <c r="G39" s="520"/>
      <c r="H39" s="520"/>
      <c r="I39" s="520"/>
      <c r="K39" s="498"/>
      <c r="L39" s="498"/>
      <c r="M39" s="498"/>
      <c r="N39" s="498"/>
      <c r="O39" s="498"/>
      <c r="P39" s="498"/>
      <c r="Q39" s="498"/>
      <c r="R39" s="498"/>
      <c r="S39" s="498"/>
      <c r="T39" s="498"/>
      <c r="U39" s="498"/>
      <c r="V39" s="498"/>
      <c r="W39" s="498"/>
      <c r="X39" s="498"/>
      <c r="Y39" s="498"/>
      <c r="Z39" s="498"/>
      <c r="AA39" s="498"/>
      <c r="AB39" s="498"/>
      <c r="AC39" s="498"/>
      <c r="AD39" s="498"/>
      <c r="AE39" s="498"/>
      <c r="AF39" s="498"/>
    </row>
    <row r="40">
      <c r="A40" s="498"/>
      <c r="B40" s="520"/>
      <c r="C40" s="520"/>
      <c r="D40" s="520"/>
      <c r="E40" s="520"/>
      <c r="F40" s="520"/>
      <c r="G40" s="520"/>
      <c r="H40" s="520"/>
      <c r="I40" s="520"/>
      <c r="K40" s="498"/>
      <c r="L40" s="498"/>
      <c r="M40" s="498"/>
      <c r="N40" s="498"/>
      <c r="O40" s="498"/>
      <c r="P40" s="498"/>
      <c r="Q40" s="498"/>
      <c r="R40" s="498"/>
      <c r="S40" s="498"/>
      <c r="T40" s="498"/>
      <c r="U40" s="498"/>
      <c r="V40" s="498"/>
      <c r="W40" s="498"/>
      <c r="X40" s="498"/>
      <c r="Y40" s="498"/>
      <c r="Z40" s="498"/>
      <c r="AA40" s="498"/>
      <c r="AB40" s="498"/>
      <c r="AC40" s="498"/>
      <c r="AD40" s="498"/>
      <c r="AE40" s="498"/>
      <c r="AF40" s="498"/>
    </row>
    <row r="41">
      <c r="A41" s="498"/>
      <c r="B41" s="520"/>
      <c r="C41" s="520"/>
      <c r="D41" s="520"/>
      <c r="E41" s="520"/>
      <c r="F41" s="520"/>
      <c r="G41" s="520"/>
      <c r="H41" s="520"/>
      <c r="I41" s="520"/>
      <c r="K41" s="498"/>
      <c r="L41" s="498"/>
      <c r="M41" s="498"/>
      <c r="N41" s="498"/>
      <c r="O41" s="498"/>
      <c r="P41" s="498"/>
      <c r="Q41" s="498"/>
      <c r="R41" s="498"/>
      <c r="S41" s="498"/>
      <c r="T41" s="498"/>
      <c r="U41" s="498"/>
      <c r="V41" s="498"/>
      <c r="W41" s="498"/>
      <c r="X41" s="498"/>
      <c r="Y41" s="498"/>
      <c r="Z41" s="498"/>
      <c r="AA41" s="498"/>
      <c r="AB41" s="498"/>
      <c r="AC41" s="498"/>
      <c r="AD41" s="498"/>
      <c r="AE41" s="498"/>
      <c r="AF41" s="498"/>
    </row>
    <row r="42">
      <c r="A42" s="498"/>
      <c r="B42" s="520"/>
      <c r="C42" s="520"/>
      <c r="D42" s="520"/>
      <c r="E42" s="520"/>
      <c r="F42" s="520"/>
      <c r="G42" s="520"/>
      <c r="H42" s="520"/>
      <c r="I42" s="520"/>
      <c r="K42" s="498"/>
      <c r="L42" s="498"/>
      <c r="M42" s="498"/>
      <c r="N42" s="498"/>
      <c r="O42" s="498"/>
      <c r="P42" s="498"/>
      <c r="Q42" s="498"/>
      <c r="R42" s="498"/>
      <c r="S42" s="498"/>
      <c r="T42" s="498"/>
      <c r="U42" s="498"/>
      <c r="V42" s="498"/>
      <c r="W42" s="498"/>
      <c r="X42" s="498"/>
      <c r="Y42" s="498"/>
      <c r="Z42" s="498"/>
      <c r="AA42" s="498"/>
      <c r="AB42" s="498"/>
      <c r="AC42" s="498"/>
      <c r="AD42" s="498"/>
      <c r="AE42" s="498"/>
      <c r="AF42" s="498"/>
    </row>
    <row r="43">
      <c r="A43" s="498"/>
      <c r="B43" s="520"/>
      <c r="C43" s="520"/>
      <c r="D43" s="520"/>
      <c r="E43" s="520"/>
      <c r="F43" s="520"/>
      <c r="G43" s="520"/>
      <c r="H43" s="520"/>
      <c r="I43" s="520"/>
      <c r="K43" s="498"/>
      <c r="L43" s="498"/>
      <c r="M43" s="498"/>
      <c r="N43" s="498"/>
      <c r="O43" s="498"/>
      <c r="P43" s="498"/>
      <c r="Q43" s="498"/>
      <c r="R43" s="498"/>
      <c r="S43" s="498"/>
      <c r="T43" s="498"/>
      <c r="U43" s="498"/>
      <c r="V43" s="498"/>
      <c r="W43" s="498"/>
      <c r="X43" s="498"/>
      <c r="Y43" s="498"/>
      <c r="Z43" s="498"/>
      <c r="AA43" s="498"/>
      <c r="AB43" s="498"/>
      <c r="AC43" s="498"/>
      <c r="AD43" s="498"/>
      <c r="AE43" s="498"/>
      <c r="AF43" s="498"/>
    </row>
    <row r="44">
      <c r="A44" s="498"/>
      <c r="B44" s="520"/>
      <c r="C44" s="520"/>
      <c r="D44" s="520"/>
      <c r="E44" s="520"/>
      <c r="F44" s="520"/>
      <c r="G44" s="520"/>
      <c r="H44" s="520"/>
      <c r="I44" s="520"/>
      <c r="K44" s="498"/>
      <c r="L44" s="498"/>
      <c r="M44" s="498"/>
      <c r="N44" s="498"/>
      <c r="O44" s="498"/>
      <c r="P44" s="498"/>
      <c r="Q44" s="498"/>
      <c r="R44" s="498"/>
      <c r="S44" s="498"/>
      <c r="T44" s="498"/>
      <c r="U44" s="498"/>
      <c r="V44" s="498"/>
      <c r="W44" s="498"/>
      <c r="X44" s="498"/>
      <c r="Y44" s="498"/>
      <c r="Z44" s="498"/>
      <c r="AA44" s="498"/>
      <c r="AB44" s="498"/>
      <c r="AC44" s="498"/>
      <c r="AD44" s="498"/>
      <c r="AE44" s="498"/>
      <c r="AF44" s="498"/>
    </row>
    <row r="45">
      <c r="A45" s="498"/>
      <c r="B45" s="520"/>
      <c r="C45" s="520"/>
      <c r="D45" s="520"/>
      <c r="E45" s="520"/>
      <c r="F45" s="520"/>
      <c r="G45" s="520"/>
      <c r="H45" s="520"/>
      <c r="I45" s="520"/>
      <c r="K45" s="498"/>
      <c r="L45" s="498"/>
      <c r="M45" s="498"/>
      <c r="N45" s="498"/>
      <c r="O45" s="498"/>
      <c r="P45" s="498"/>
      <c r="Q45" s="498"/>
      <c r="R45" s="498"/>
      <c r="S45" s="498"/>
      <c r="T45" s="498"/>
      <c r="U45" s="498"/>
      <c r="V45" s="498"/>
      <c r="W45" s="498"/>
      <c r="X45" s="498"/>
      <c r="Y45" s="498"/>
      <c r="Z45" s="498"/>
      <c r="AA45" s="498"/>
      <c r="AB45" s="498"/>
      <c r="AC45" s="498"/>
      <c r="AD45" s="498"/>
      <c r="AE45" s="498"/>
      <c r="AF45" s="498"/>
    </row>
    <row r="46">
      <c r="A46" s="498"/>
      <c r="B46" s="520"/>
      <c r="C46" s="520"/>
      <c r="D46" s="520"/>
      <c r="E46" s="520"/>
      <c r="F46" s="520"/>
      <c r="G46" s="520"/>
      <c r="H46" s="520"/>
      <c r="I46" s="520"/>
      <c r="J46" s="520"/>
      <c r="K46" s="498"/>
      <c r="L46" s="498"/>
      <c r="M46" s="498"/>
      <c r="N46" s="498"/>
      <c r="O46" s="498"/>
      <c r="P46" s="498"/>
      <c r="Q46" s="498"/>
      <c r="R46" s="498"/>
      <c r="S46" s="498"/>
      <c r="T46" s="498"/>
      <c r="U46" s="498"/>
      <c r="V46" s="498"/>
      <c r="W46" s="498"/>
      <c r="X46" s="498"/>
      <c r="Y46" s="498"/>
      <c r="Z46" s="498"/>
      <c r="AA46" s="498"/>
      <c r="AB46" s="498"/>
      <c r="AC46" s="498"/>
      <c r="AD46" s="498"/>
      <c r="AE46" s="498"/>
      <c r="AF46" s="498"/>
    </row>
    <row r="47">
      <c r="A47" s="498"/>
      <c r="B47" s="520"/>
      <c r="C47" s="520"/>
      <c r="D47" s="520"/>
      <c r="E47" s="520"/>
      <c r="F47" s="520"/>
      <c r="G47" s="520"/>
      <c r="H47" s="520"/>
      <c r="I47" s="520"/>
      <c r="J47" s="520"/>
      <c r="K47" s="498"/>
      <c r="L47" s="498"/>
      <c r="M47" s="498"/>
      <c r="N47" s="498"/>
      <c r="O47" s="498"/>
      <c r="P47" s="498"/>
      <c r="Q47" s="498"/>
      <c r="R47" s="498"/>
      <c r="S47" s="498"/>
      <c r="T47" s="498"/>
      <c r="U47" s="498"/>
      <c r="V47" s="498"/>
      <c r="W47" s="498"/>
      <c r="X47" s="498"/>
      <c r="Y47" s="498"/>
      <c r="Z47" s="498"/>
      <c r="AA47" s="498"/>
      <c r="AB47" s="498"/>
      <c r="AC47" s="498"/>
      <c r="AD47" s="498"/>
      <c r="AE47" s="498"/>
      <c r="AF47" s="498"/>
    </row>
    <row r="48">
      <c r="A48" s="498"/>
      <c r="B48" s="520"/>
      <c r="C48" s="520"/>
      <c r="D48" s="520"/>
      <c r="E48" s="520"/>
      <c r="F48" s="520"/>
      <c r="G48" s="520"/>
      <c r="H48" s="520"/>
      <c r="I48" s="520"/>
      <c r="J48" s="520"/>
      <c r="K48" s="498"/>
      <c r="L48" s="498"/>
      <c r="M48" s="498"/>
      <c r="N48" s="498"/>
      <c r="O48" s="498"/>
      <c r="P48" s="498"/>
      <c r="Q48" s="498"/>
      <c r="R48" s="498"/>
      <c r="S48" s="498"/>
      <c r="T48" s="498"/>
      <c r="U48" s="498"/>
      <c r="V48" s="498"/>
      <c r="W48" s="498"/>
      <c r="X48" s="498"/>
      <c r="Y48" s="498"/>
      <c r="Z48" s="498"/>
      <c r="AA48" s="498"/>
      <c r="AB48" s="498"/>
      <c r="AC48" s="498"/>
      <c r="AD48" s="498"/>
      <c r="AE48" s="498"/>
      <c r="AF48" s="498"/>
    </row>
    <row r="49">
      <c r="A49" s="498"/>
      <c r="B49" s="520"/>
      <c r="C49" s="520"/>
      <c r="D49" s="520"/>
      <c r="E49" s="520"/>
      <c r="F49" s="520"/>
      <c r="G49" s="520"/>
      <c r="H49" s="520"/>
      <c r="I49" s="520"/>
      <c r="J49" s="520"/>
      <c r="K49" s="498"/>
      <c r="L49" s="498"/>
      <c r="M49" s="498"/>
      <c r="N49" s="498"/>
      <c r="O49" s="498"/>
      <c r="P49" s="498"/>
      <c r="Q49" s="498"/>
      <c r="R49" s="498"/>
      <c r="S49" s="498"/>
      <c r="T49" s="498"/>
      <c r="U49" s="498"/>
      <c r="V49" s="498"/>
      <c r="W49" s="498"/>
      <c r="X49" s="498"/>
      <c r="Y49" s="498"/>
      <c r="Z49" s="498"/>
      <c r="AA49" s="498"/>
      <c r="AB49" s="498"/>
      <c r="AC49" s="498"/>
      <c r="AD49" s="498"/>
      <c r="AE49" s="498"/>
      <c r="AF49" s="498"/>
    </row>
    <row r="50">
      <c r="A50" s="498"/>
      <c r="B50" s="520"/>
      <c r="C50" s="520"/>
      <c r="D50" s="520"/>
      <c r="E50" s="520"/>
      <c r="F50" s="520"/>
      <c r="G50" s="520"/>
      <c r="H50" s="520"/>
      <c r="I50" s="520"/>
      <c r="J50" s="520"/>
      <c r="K50" s="498"/>
      <c r="L50" s="498"/>
      <c r="M50" s="498"/>
      <c r="N50" s="498"/>
      <c r="O50" s="498"/>
      <c r="P50" s="498"/>
      <c r="Q50" s="498"/>
      <c r="R50" s="498"/>
      <c r="S50" s="498"/>
      <c r="T50" s="498"/>
      <c r="U50" s="498"/>
      <c r="V50" s="498"/>
      <c r="W50" s="498"/>
      <c r="X50" s="498"/>
      <c r="Y50" s="498"/>
      <c r="Z50" s="498"/>
      <c r="AA50" s="498"/>
      <c r="AB50" s="498"/>
      <c r="AC50" s="498"/>
      <c r="AD50" s="498"/>
      <c r="AE50" s="498"/>
      <c r="AF50" s="498"/>
    </row>
    <row r="51">
      <c r="A51" s="498"/>
      <c r="B51" s="520"/>
      <c r="C51" s="520"/>
      <c r="D51" s="520"/>
      <c r="E51" s="520"/>
      <c r="F51" s="520"/>
      <c r="G51" s="520"/>
      <c r="H51" s="520"/>
      <c r="I51" s="520"/>
      <c r="J51" s="520"/>
      <c r="K51" s="498"/>
      <c r="L51" s="498"/>
      <c r="M51" s="498"/>
      <c r="N51" s="498"/>
      <c r="O51" s="498"/>
      <c r="P51" s="498"/>
      <c r="Q51" s="498"/>
      <c r="R51" s="498"/>
      <c r="S51" s="498"/>
      <c r="T51" s="498"/>
      <c r="U51" s="498"/>
      <c r="V51" s="498"/>
      <c r="W51" s="498"/>
      <c r="X51" s="498"/>
      <c r="Y51" s="498"/>
      <c r="Z51" s="498"/>
      <c r="AA51" s="498"/>
      <c r="AB51" s="498"/>
      <c r="AC51" s="498"/>
      <c r="AD51" s="498"/>
      <c r="AE51" s="498"/>
      <c r="AF51" s="498"/>
    </row>
    <row r="52">
      <c r="A52" s="498"/>
      <c r="B52" s="520"/>
      <c r="C52" s="520"/>
      <c r="D52" s="520"/>
      <c r="E52" s="520"/>
      <c r="F52" s="520"/>
      <c r="G52" s="520"/>
      <c r="H52" s="520"/>
      <c r="I52" s="520"/>
      <c r="J52" s="520"/>
      <c r="K52" s="498"/>
      <c r="L52" s="498"/>
      <c r="M52" s="498"/>
      <c r="N52" s="498"/>
      <c r="O52" s="498"/>
      <c r="P52" s="498"/>
      <c r="Q52" s="498"/>
      <c r="R52" s="498"/>
      <c r="S52" s="498"/>
      <c r="T52" s="498"/>
      <c r="U52" s="498"/>
      <c r="V52" s="498"/>
      <c r="W52" s="498"/>
      <c r="X52" s="498"/>
      <c r="Y52" s="498"/>
      <c r="Z52" s="498"/>
      <c r="AA52" s="498"/>
      <c r="AB52" s="498"/>
      <c r="AC52" s="498"/>
      <c r="AD52" s="498"/>
      <c r="AE52" s="498"/>
      <c r="AF52" s="498"/>
    </row>
    <row r="53">
      <c r="A53" s="498"/>
      <c r="B53" s="520"/>
      <c r="C53" s="520"/>
      <c r="D53" s="520"/>
      <c r="E53" s="520"/>
      <c r="F53" s="520"/>
      <c r="G53" s="520"/>
      <c r="H53" s="520"/>
      <c r="I53" s="520"/>
      <c r="J53" s="520"/>
      <c r="K53" s="498"/>
      <c r="L53" s="498"/>
      <c r="M53" s="498"/>
      <c r="N53" s="498"/>
      <c r="O53" s="498"/>
      <c r="P53" s="498"/>
      <c r="Q53" s="498"/>
      <c r="R53" s="498"/>
      <c r="S53" s="498"/>
      <c r="T53" s="498"/>
      <c r="U53" s="498"/>
      <c r="V53" s="498"/>
      <c r="W53" s="498"/>
      <c r="X53" s="498"/>
      <c r="Y53" s="498"/>
      <c r="Z53" s="498"/>
      <c r="AA53" s="498"/>
      <c r="AB53" s="498"/>
      <c r="AC53" s="498"/>
      <c r="AD53" s="498"/>
      <c r="AE53" s="498"/>
      <c r="AF53" s="498"/>
    </row>
    <row r="54">
      <c r="A54" s="498"/>
      <c r="B54" s="520"/>
      <c r="C54" s="520"/>
      <c r="D54" s="520"/>
      <c r="E54" s="520"/>
      <c r="F54" s="520"/>
      <c r="G54" s="520"/>
      <c r="H54" s="520"/>
      <c r="I54" s="520"/>
      <c r="J54" s="520"/>
      <c r="K54" s="498"/>
      <c r="L54" s="498"/>
      <c r="M54" s="498"/>
      <c r="N54" s="498"/>
      <c r="O54" s="498"/>
      <c r="P54" s="498"/>
      <c r="Q54" s="498"/>
      <c r="R54" s="498"/>
      <c r="S54" s="498"/>
      <c r="T54" s="498"/>
      <c r="U54" s="498"/>
      <c r="V54" s="498"/>
      <c r="W54" s="498"/>
      <c r="X54" s="498"/>
      <c r="Y54" s="498"/>
      <c r="Z54" s="498"/>
      <c r="AA54" s="498"/>
      <c r="AB54" s="498"/>
      <c r="AC54" s="498"/>
      <c r="AD54" s="498"/>
      <c r="AE54" s="498"/>
      <c r="AF54" s="498"/>
    </row>
    <row r="55">
      <c r="A55" s="498"/>
      <c r="B55" s="520"/>
      <c r="C55" s="520"/>
      <c r="D55" s="520"/>
      <c r="E55" s="520"/>
      <c r="F55" s="520"/>
      <c r="G55" s="520"/>
      <c r="H55" s="520"/>
      <c r="I55" s="520"/>
      <c r="J55" s="520"/>
      <c r="K55" s="498"/>
      <c r="L55" s="498"/>
      <c r="M55" s="498"/>
      <c r="N55" s="498"/>
      <c r="O55" s="498"/>
      <c r="P55" s="498"/>
      <c r="Q55" s="498"/>
      <c r="R55" s="498"/>
      <c r="S55" s="498"/>
      <c r="T55" s="498"/>
      <c r="U55" s="498"/>
      <c r="V55" s="498"/>
      <c r="W55" s="498"/>
      <c r="X55" s="498"/>
      <c r="Y55" s="498"/>
      <c r="Z55" s="498"/>
      <c r="AA55" s="498"/>
      <c r="AB55" s="498"/>
      <c r="AC55" s="498"/>
      <c r="AD55" s="498"/>
      <c r="AE55" s="498"/>
      <c r="AF55" s="498"/>
    </row>
    <row r="56">
      <c r="A56" s="498"/>
      <c r="B56" s="520"/>
      <c r="C56" s="520"/>
      <c r="D56" s="520"/>
      <c r="E56" s="520"/>
      <c r="F56" s="520"/>
      <c r="G56" s="520"/>
      <c r="H56" s="520"/>
      <c r="I56" s="520"/>
      <c r="J56" s="520"/>
      <c r="K56" s="498"/>
      <c r="L56" s="498"/>
      <c r="M56" s="498"/>
      <c r="N56" s="498"/>
      <c r="O56" s="498"/>
      <c r="P56" s="498"/>
      <c r="Q56" s="498"/>
      <c r="R56" s="498"/>
      <c r="S56" s="498"/>
      <c r="T56" s="498"/>
      <c r="U56" s="498"/>
      <c r="V56" s="498"/>
      <c r="W56" s="498"/>
      <c r="X56" s="498"/>
      <c r="Y56" s="498"/>
      <c r="Z56" s="498"/>
      <c r="AA56" s="498"/>
      <c r="AB56" s="498"/>
      <c r="AC56" s="498"/>
      <c r="AD56" s="498"/>
      <c r="AE56" s="498"/>
      <c r="AF56" s="498"/>
    </row>
    <row r="57">
      <c r="A57" s="498"/>
      <c r="B57" s="520"/>
      <c r="C57" s="520"/>
      <c r="D57" s="520"/>
      <c r="E57" s="520"/>
      <c r="F57" s="520"/>
      <c r="G57" s="520"/>
      <c r="H57" s="520"/>
      <c r="I57" s="520"/>
      <c r="J57" s="520"/>
      <c r="K57" s="498"/>
      <c r="L57" s="498"/>
      <c r="M57" s="498"/>
      <c r="N57" s="498"/>
      <c r="O57" s="498"/>
      <c r="P57" s="498"/>
      <c r="Q57" s="498"/>
      <c r="R57" s="498"/>
      <c r="S57" s="498"/>
      <c r="T57" s="498"/>
      <c r="U57" s="498"/>
      <c r="V57" s="498"/>
      <c r="W57" s="498"/>
      <c r="X57" s="498"/>
      <c r="Y57" s="498"/>
      <c r="Z57" s="498"/>
      <c r="AA57" s="498"/>
      <c r="AB57" s="498"/>
      <c r="AC57" s="498"/>
      <c r="AD57" s="498"/>
      <c r="AE57" s="498"/>
      <c r="AF57" s="498"/>
    </row>
    <row r="58">
      <c r="A58" s="498"/>
      <c r="B58" s="520"/>
      <c r="C58" s="520"/>
      <c r="D58" s="520"/>
      <c r="E58" s="520"/>
      <c r="F58" s="520"/>
      <c r="G58" s="520"/>
      <c r="H58" s="520"/>
      <c r="I58" s="520"/>
      <c r="J58" s="520"/>
      <c r="K58" s="498"/>
      <c r="L58" s="498"/>
      <c r="M58" s="498"/>
      <c r="N58" s="498"/>
      <c r="O58" s="498"/>
      <c r="P58" s="498"/>
      <c r="Q58" s="498"/>
      <c r="R58" s="498"/>
      <c r="S58" s="498"/>
      <c r="T58" s="498"/>
      <c r="U58" s="498"/>
      <c r="V58" s="498"/>
      <c r="W58" s="498"/>
      <c r="X58" s="498"/>
      <c r="Y58" s="498"/>
      <c r="Z58" s="498"/>
      <c r="AA58" s="498"/>
      <c r="AB58" s="498"/>
      <c r="AC58" s="498"/>
      <c r="AD58" s="498"/>
      <c r="AE58" s="498"/>
      <c r="AF58" s="498"/>
    </row>
    <row r="59">
      <c r="A59" s="498"/>
      <c r="B59" s="520"/>
      <c r="C59" s="520"/>
      <c r="D59" s="520"/>
      <c r="E59" s="520"/>
      <c r="F59" s="520"/>
      <c r="G59" s="520"/>
      <c r="H59" s="520"/>
      <c r="I59" s="520"/>
      <c r="J59" s="520"/>
      <c r="K59" s="498"/>
      <c r="L59" s="498"/>
      <c r="M59" s="498"/>
      <c r="N59" s="498"/>
      <c r="O59" s="498"/>
      <c r="P59" s="498"/>
      <c r="Q59" s="498"/>
      <c r="R59" s="498"/>
      <c r="S59" s="498"/>
      <c r="T59" s="498"/>
      <c r="U59" s="498"/>
      <c r="V59" s="498"/>
      <c r="W59" s="498"/>
      <c r="X59" s="498"/>
      <c r="Y59" s="498"/>
      <c r="Z59" s="498"/>
      <c r="AA59" s="498"/>
      <c r="AB59" s="498"/>
      <c r="AC59" s="498"/>
      <c r="AD59" s="498"/>
      <c r="AE59" s="498"/>
      <c r="AF59" s="498"/>
    </row>
    <row r="60">
      <c r="A60" s="498"/>
      <c r="B60" s="520"/>
      <c r="C60" s="520"/>
      <c r="D60" s="520"/>
      <c r="E60" s="520"/>
      <c r="F60" s="520"/>
      <c r="G60" s="520"/>
      <c r="H60" s="520"/>
      <c r="I60" s="520"/>
      <c r="J60" s="520"/>
      <c r="K60" s="498"/>
      <c r="L60" s="498"/>
      <c r="M60" s="498"/>
      <c r="N60" s="498"/>
      <c r="O60" s="498"/>
      <c r="P60" s="498"/>
      <c r="Q60" s="498"/>
      <c r="R60" s="498"/>
      <c r="S60" s="498"/>
      <c r="T60" s="498"/>
      <c r="U60" s="498"/>
      <c r="V60" s="498"/>
      <c r="W60" s="498"/>
      <c r="X60" s="498"/>
      <c r="Y60" s="498"/>
      <c r="Z60" s="498"/>
      <c r="AA60" s="498"/>
      <c r="AB60" s="498"/>
      <c r="AC60" s="498"/>
      <c r="AD60" s="498"/>
      <c r="AE60" s="498"/>
      <c r="AF60" s="498"/>
    </row>
    <row r="61">
      <c r="A61" s="498"/>
      <c r="B61" s="520"/>
      <c r="C61" s="520"/>
      <c r="D61" s="520"/>
      <c r="E61" s="520"/>
      <c r="F61" s="520"/>
      <c r="G61" s="520"/>
      <c r="H61" s="520"/>
      <c r="I61" s="520"/>
      <c r="J61" s="520"/>
      <c r="K61" s="498"/>
      <c r="L61" s="498"/>
      <c r="M61" s="498"/>
      <c r="N61" s="498"/>
      <c r="O61" s="498"/>
      <c r="P61" s="498"/>
      <c r="Q61" s="498"/>
      <c r="R61" s="498"/>
      <c r="S61" s="498"/>
      <c r="T61" s="498"/>
      <c r="U61" s="498"/>
      <c r="V61" s="498"/>
      <c r="W61" s="498"/>
      <c r="X61" s="498"/>
      <c r="Y61" s="498"/>
      <c r="Z61" s="498"/>
      <c r="AA61" s="498"/>
      <c r="AB61" s="498"/>
      <c r="AC61" s="498"/>
      <c r="AD61" s="498"/>
      <c r="AE61" s="498"/>
      <c r="AF61" s="498"/>
    </row>
    <row r="62">
      <c r="A62" s="498"/>
      <c r="B62" s="520"/>
      <c r="C62" s="520"/>
      <c r="D62" s="520"/>
      <c r="E62" s="520"/>
      <c r="F62" s="520"/>
      <c r="G62" s="520"/>
      <c r="H62" s="520"/>
      <c r="I62" s="520"/>
      <c r="J62" s="520"/>
      <c r="K62" s="498"/>
      <c r="L62" s="498"/>
      <c r="M62" s="498"/>
      <c r="N62" s="498"/>
      <c r="O62" s="498"/>
      <c r="P62" s="498"/>
      <c r="Q62" s="498"/>
      <c r="R62" s="498"/>
      <c r="S62" s="498"/>
      <c r="T62" s="498"/>
      <c r="U62" s="498"/>
      <c r="V62" s="498"/>
      <c r="W62" s="498"/>
      <c r="X62" s="498"/>
      <c r="Y62" s="498"/>
      <c r="Z62" s="498"/>
      <c r="AA62" s="498"/>
      <c r="AB62" s="498"/>
      <c r="AC62" s="498"/>
      <c r="AD62" s="498"/>
      <c r="AE62" s="498"/>
      <c r="AF62" s="498"/>
    </row>
    <row r="63">
      <c r="A63" s="498"/>
      <c r="B63" s="520"/>
      <c r="C63" s="520"/>
      <c r="D63" s="520"/>
      <c r="E63" s="520"/>
      <c r="F63" s="520"/>
      <c r="G63" s="520"/>
      <c r="H63" s="520"/>
      <c r="I63" s="520"/>
      <c r="J63" s="520"/>
      <c r="K63" s="498"/>
      <c r="L63" s="498"/>
      <c r="M63" s="498"/>
      <c r="N63" s="498"/>
      <c r="O63" s="498"/>
      <c r="P63" s="498"/>
      <c r="Q63" s="498"/>
      <c r="R63" s="498"/>
      <c r="S63" s="498"/>
      <c r="T63" s="498"/>
      <c r="U63" s="498"/>
      <c r="V63" s="498"/>
      <c r="W63" s="498"/>
      <c r="X63" s="498"/>
      <c r="Y63" s="498"/>
      <c r="Z63" s="498"/>
      <c r="AA63" s="498"/>
      <c r="AB63" s="498"/>
      <c r="AC63" s="498"/>
      <c r="AD63" s="498"/>
      <c r="AE63" s="498"/>
      <c r="AF63" s="498"/>
    </row>
    <row r="64">
      <c r="A64" s="498"/>
      <c r="B64" s="520"/>
      <c r="C64" s="520"/>
      <c r="D64" s="520"/>
      <c r="E64" s="520"/>
      <c r="F64" s="520"/>
      <c r="G64" s="520"/>
      <c r="H64" s="520"/>
      <c r="I64" s="520"/>
      <c r="J64" s="520"/>
      <c r="K64" s="498"/>
      <c r="L64" s="498"/>
      <c r="M64" s="498"/>
      <c r="N64" s="498"/>
      <c r="O64" s="498"/>
      <c r="P64" s="498"/>
      <c r="Q64" s="498"/>
      <c r="R64" s="498"/>
      <c r="S64" s="498"/>
      <c r="T64" s="498"/>
      <c r="U64" s="498"/>
      <c r="V64" s="498"/>
      <c r="W64" s="498"/>
      <c r="X64" s="498"/>
      <c r="Y64" s="498"/>
      <c r="Z64" s="498"/>
      <c r="AA64" s="498"/>
      <c r="AB64" s="498"/>
      <c r="AC64" s="498"/>
      <c r="AD64" s="498"/>
      <c r="AE64" s="498"/>
      <c r="AF64" s="498"/>
    </row>
    <row r="65">
      <c r="A65" s="498"/>
      <c r="B65" s="520"/>
      <c r="C65" s="520"/>
      <c r="D65" s="520"/>
      <c r="E65" s="520"/>
      <c r="F65" s="520"/>
      <c r="G65" s="520"/>
      <c r="H65" s="520"/>
      <c r="I65" s="520"/>
      <c r="J65" s="520"/>
      <c r="K65" s="498"/>
      <c r="L65" s="498"/>
      <c r="M65" s="498"/>
      <c r="N65" s="498"/>
      <c r="O65" s="498"/>
      <c r="P65" s="498"/>
      <c r="Q65" s="498"/>
      <c r="R65" s="498"/>
      <c r="S65" s="498"/>
      <c r="T65" s="498"/>
      <c r="U65" s="498"/>
      <c r="V65" s="498"/>
      <c r="W65" s="498"/>
      <c r="X65" s="498"/>
      <c r="Y65" s="498"/>
      <c r="Z65" s="498"/>
      <c r="AA65" s="498"/>
      <c r="AB65" s="498"/>
      <c r="AC65" s="498"/>
      <c r="AD65" s="498"/>
      <c r="AE65" s="498"/>
      <c r="AF65" s="498"/>
    </row>
    <row r="66">
      <c r="A66" s="498"/>
      <c r="B66" s="520"/>
      <c r="C66" s="520"/>
      <c r="D66" s="520"/>
      <c r="E66" s="520"/>
      <c r="F66" s="520"/>
      <c r="G66" s="520"/>
      <c r="H66" s="520"/>
      <c r="I66" s="520"/>
      <c r="J66" s="520"/>
      <c r="K66" s="498"/>
      <c r="L66" s="498"/>
      <c r="M66" s="498"/>
      <c r="N66" s="498"/>
      <c r="O66" s="498"/>
      <c r="P66" s="498"/>
      <c r="Q66" s="498"/>
      <c r="R66" s="498"/>
      <c r="S66" s="498"/>
      <c r="T66" s="498"/>
      <c r="U66" s="498"/>
      <c r="V66" s="498"/>
      <c r="W66" s="498"/>
      <c r="X66" s="498"/>
      <c r="Y66" s="498"/>
      <c r="Z66" s="498"/>
      <c r="AA66" s="498"/>
      <c r="AB66" s="498"/>
      <c r="AC66" s="498"/>
      <c r="AD66" s="498"/>
      <c r="AE66" s="498"/>
      <c r="AF66" s="498"/>
    </row>
    <row r="67">
      <c r="A67" s="498"/>
      <c r="B67" s="520"/>
      <c r="C67" s="520"/>
      <c r="D67" s="520"/>
      <c r="E67" s="520"/>
      <c r="F67" s="520"/>
      <c r="G67" s="520"/>
      <c r="H67" s="520"/>
      <c r="I67" s="520"/>
      <c r="J67" s="520"/>
      <c r="K67" s="498"/>
      <c r="L67" s="498"/>
      <c r="M67" s="498"/>
      <c r="N67" s="498"/>
      <c r="O67" s="498"/>
      <c r="P67" s="498"/>
      <c r="Q67" s="498"/>
      <c r="R67" s="498"/>
      <c r="S67" s="498"/>
      <c r="T67" s="498"/>
      <c r="U67" s="498"/>
      <c r="V67" s="498"/>
      <c r="W67" s="498"/>
      <c r="X67" s="498"/>
      <c r="Y67" s="498"/>
      <c r="Z67" s="498"/>
      <c r="AA67" s="498"/>
      <c r="AB67" s="498"/>
      <c r="AC67" s="498"/>
      <c r="AD67" s="498"/>
      <c r="AE67" s="498"/>
      <c r="AF67" s="498"/>
    </row>
    <row r="68">
      <c r="A68" s="498"/>
      <c r="B68" s="520"/>
      <c r="C68" s="520"/>
      <c r="D68" s="520"/>
      <c r="E68" s="520"/>
      <c r="F68" s="520"/>
      <c r="G68" s="520"/>
      <c r="H68" s="520"/>
      <c r="I68" s="520"/>
      <c r="J68" s="520"/>
      <c r="K68" s="498"/>
      <c r="L68" s="498"/>
      <c r="M68" s="498"/>
      <c r="N68" s="498"/>
      <c r="O68" s="498"/>
      <c r="P68" s="498"/>
      <c r="Q68" s="498"/>
      <c r="R68" s="498"/>
      <c r="S68" s="498"/>
      <c r="T68" s="498"/>
      <c r="U68" s="498"/>
      <c r="V68" s="498"/>
      <c r="W68" s="498"/>
      <c r="X68" s="498"/>
      <c r="Y68" s="498"/>
      <c r="Z68" s="498"/>
      <c r="AA68" s="498"/>
      <c r="AB68" s="498"/>
      <c r="AC68" s="498"/>
      <c r="AD68" s="498"/>
      <c r="AE68" s="498"/>
      <c r="AF68" s="498"/>
    </row>
    <row r="69">
      <c r="A69" s="498"/>
      <c r="B69" s="520"/>
      <c r="C69" s="520"/>
      <c r="D69" s="520"/>
      <c r="E69" s="520"/>
      <c r="F69" s="520"/>
      <c r="G69" s="520"/>
      <c r="H69" s="520"/>
      <c r="I69" s="520"/>
      <c r="J69" s="520"/>
      <c r="K69" s="498"/>
      <c r="L69" s="498"/>
      <c r="M69" s="498"/>
      <c r="N69" s="498"/>
      <c r="O69" s="498"/>
      <c r="P69" s="498"/>
      <c r="Q69" s="498"/>
      <c r="R69" s="498"/>
      <c r="S69" s="498"/>
      <c r="T69" s="498"/>
      <c r="U69" s="498"/>
      <c r="V69" s="498"/>
      <c r="W69" s="498"/>
      <c r="X69" s="498"/>
      <c r="Y69" s="498"/>
      <c r="Z69" s="498"/>
      <c r="AA69" s="498"/>
      <c r="AB69" s="498"/>
      <c r="AC69" s="498"/>
      <c r="AD69" s="498"/>
      <c r="AE69" s="498"/>
      <c r="AF69" s="498"/>
    </row>
    <row r="70">
      <c r="A70" s="498"/>
      <c r="B70" s="520"/>
      <c r="C70" s="520"/>
      <c r="D70" s="520"/>
      <c r="E70" s="520"/>
      <c r="F70" s="520"/>
      <c r="G70" s="520"/>
      <c r="H70" s="520"/>
      <c r="I70" s="520"/>
      <c r="J70" s="520"/>
      <c r="K70" s="498"/>
      <c r="L70" s="498"/>
      <c r="M70" s="498"/>
      <c r="N70" s="498"/>
      <c r="O70" s="498"/>
      <c r="P70" s="498"/>
      <c r="Q70" s="498"/>
      <c r="R70" s="498"/>
      <c r="S70" s="498"/>
      <c r="T70" s="498"/>
      <c r="U70" s="498"/>
      <c r="V70" s="498"/>
      <c r="W70" s="498"/>
      <c r="X70" s="498"/>
      <c r="Y70" s="498"/>
      <c r="Z70" s="498"/>
      <c r="AA70" s="498"/>
      <c r="AB70" s="498"/>
      <c r="AC70" s="498"/>
      <c r="AD70" s="498"/>
      <c r="AE70" s="498"/>
      <c r="AF70" s="498"/>
    </row>
    <row r="71">
      <c r="A71" s="498"/>
      <c r="B71" s="520"/>
      <c r="C71" s="520"/>
      <c r="D71" s="520"/>
      <c r="E71" s="520"/>
      <c r="F71" s="520"/>
      <c r="G71" s="520"/>
      <c r="H71" s="520"/>
      <c r="I71" s="520"/>
      <c r="J71" s="520"/>
      <c r="K71" s="498"/>
      <c r="L71" s="498"/>
      <c r="M71" s="498"/>
      <c r="N71" s="498"/>
      <c r="O71" s="498"/>
      <c r="P71" s="498"/>
      <c r="Q71" s="498"/>
      <c r="R71" s="498"/>
      <c r="S71" s="498"/>
      <c r="T71" s="498"/>
      <c r="U71" s="498"/>
      <c r="V71" s="498"/>
      <c r="W71" s="498"/>
      <c r="X71" s="498"/>
      <c r="Y71" s="498"/>
      <c r="Z71" s="498"/>
      <c r="AA71" s="498"/>
      <c r="AB71" s="498"/>
      <c r="AC71" s="498"/>
      <c r="AD71" s="498"/>
      <c r="AE71" s="498"/>
      <c r="AF71" s="498"/>
    </row>
    <row r="72">
      <c r="A72" s="498"/>
      <c r="B72" s="520"/>
      <c r="C72" s="520"/>
      <c r="D72" s="520"/>
      <c r="E72" s="520"/>
      <c r="F72" s="520"/>
      <c r="G72" s="520"/>
      <c r="H72" s="520"/>
      <c r="I72" s="520"/>
      <c r="J72" s="520"/>
      <c r="K72" s="498"/>
      <c r="L72" s="498"/>
      <c r="M72" s="498"/>
      <c r="N72" s="498"/>
      <c r="O72" s="498"/>
      <c r="P72" s="498"/>
      <c r="Q72" s="498"/>
      <c r="R72" s="498"/>
      <c r="S72" s="498"/>
      <c r="T72" s="498"/>
      <c r="U72" s="498"/>
      <c r="V72" s="498"/>
      <c r="W72" s="498"/>
      <c r="X72" s="498"/>
      <c r="Y72" s="498"/>
      <c r="Z72" s="498"/>
      <c r="AA72" s="498"/>
      <c r="AB72" s="498"/>
      <c r="AC72" s="498"/>
      <c r="AD72" s="498"/>
      <c r="AE72" s="498"/>
      <c r="AF72" s="498"/>
    </row>
    <row r="73">
      <c r="A73" s="498"/>
      <c r="B73" s="520"/>
      <c r="C73" s="520"/>
      <c r="D73" s="520"/>
      <c r="E73" s="520"/>
      <c r="F73" s="520"/>
      <c r="G73" s="520"/>
      <c r="H73" s="520"/>
      <c r="I73" s="520"/>
      <c r="J73" s="520"/>
      <c r="K73" s="498"/>
      <c r="L73" s="498"/>
      <c r="M73" s="498"/>
      <c r="N73" s="498"/>
      <c r="O73" s="498"/>
      <c r="P73" s="498"/>
      <c r="Q73" s="498"/>
      <c r="R73" s="498"/>
      <c r="S73" s="498"/>
      <c r="T73" s="498"/>
      <c r="U73" s="498"/>
      <c r="V73" s="498"/>
      <c r="W73" s="498"/>
      <c r="X73" s="498"/>
      <c r="Y73" s="498"/>
      <c r="Z73" s="498"/>
      <c r="AA73" s="498"/>
      <c r="AB73" s="498"/>
      <c r="AC73" s="498"/>
      <c r="AD73" s="498"/>
      <c r="AE73" s="498"/>
      <c r="AF73" s="498"/>
    </row>
    <row r="74">
      <c r="A74" s="498"/>
      <c r="B74" s="520"/>
      <c r="C74" s="520"/>
      <c r="D74" s="520"/>
      <c r="E74" s="520"/>
      <c r="F74" s="520"/>
      <c r="G74" s="520"/>
      <c r="H74" s="520"/>
      <c r="I74" s="520"/>
      <c r="J74" s="520"/>
      <c r="K74" s="498"/>
      <c r="L74" s="498"/>
      <c r="M74" s="498"/>
      <c r="N74" s="498"/>
      <c r="O74" s="498"/>
      <c r="P74" s="498"/>
      <c r="Q74" s="498"/>
      <c r="R74" s="498"/>
      <c r="S74" s="498"/>
      <c r="T74" s="498"/>
      <c r="U74" s="498"/>
      <c r="V74" s="498"/>
      <c r="W74" s="498"/>
      <c r="X74" s="498"/>
      <c r="Y74" s="498"/>
      <c r="Z74" s="498"/>
      <c r="AA74" s="498"/>
      <c r="AB74" s="498"/>
      <c r="AC74" s="498"/>
      <c r="AD74" s="498"/>
      <c r="AE74" s="498"/>
      <c r="AF74" s="498"/>
    </row>
    <row r="75">
      <c r="A75" s="498"/>
      <c r="B75" s="520"/>
      <c r="C75" s="520"/>
      <c r="D75" s="520"/>
      <c r="E75" s="520"/>
      <c r="F75" s="520"/>
      <c r="G75" s="520"/>
      <c r="H75" s="520"/>
      <c r="I75" s="520"/>
      <c r="J75" s="520"/>
      <c r="K75" s="498"/>
      <c r="L75" s="498"/>
      <c r="M75" s="498"/>
      <c r="N75" s="498"/>
      <c r="O75" s="498"/>
      <c r="P75" s="498"/>
      <c r="Q75" s="498"/>
      <c r="R75" s="498"/>
      <c r="S75" s="498"/>
      <c r="T75" s="498"/>
      <c r="U75" s="498"/>
      <c r="V75" s="498"/>
      <c r="W75" s="498"/>
      <c r="X75" s="498"/>
      <c r="Y75" s="498"/>
      <c r="Z75" s="498"/>
      <c r="AA75" s="498"/>
      <c r="AB75" s="498"/>
      <c r="AC75" s="498"/>
      <c r="AD75" s="498"/>
      <c r="AE75" s="498"/>
      <c r="AF75" s="498"/>
    </row>
    <row r="76">
      <c r="A76" s="498"/>
      <c r="B76" s="520"/>
      <c r="C76" s="520"/>
      <c r="D76" s="520"/>
      <c r="E76" s="520"/>
      <c r="F76" s="520"/>
      <c r="G76" s="520"/>
      <c r="H76" s="520"/>
      <c r="I76" s="520"/>
      <c r="J76" s="520"/>
      <c r="K76" s="498"/>
      <c r="L76" s="498"/>
      <c r="M76" s="498"/>
      <c r="N76" s="498"/>
      <c r="O76" s="498"/>
      <c r="P76" s="498"/>
      <c r="Q76" s="498"/>
      <c r="R76" s="498"/>
      <c r="S76" s="498"/>
      <c r="T76" s="498"/>
      <c r="U76" s="498"/>
      <c r="V76" s="498"/>
      <c r="W76" s="498"/>
      <c r="X76" s="498"/>
      <c r="Y76" s="498"/>
      <c r="Z76" s="498"/>
      <c r="AA76" s="498"/>
      <c r="AB76" s="498"/>
      <c r="AC76" s="498"/>
      <c r="AD76" s="498"/>
      <c r="AE76" s="498"/>
      <c r="AF76" s="498"/>
    </row>
    <row r="77">
      <c r="A77" s="498"/>
      <c r="B77" s="520"/>
      <c r="C77" s="520"/>
      <c r="D77" s="520"/>
      <c r="E77" s="520"/>
      <c r="F77" s="520"/>
      <c r="G77" s="520"/>
      <c r="H77" s="520"/>
      <c r="I77" s="520"/>
      <c r="J77" s="520"/>
      <c r="K77" s="498"/>
      <c r="L77" s="498"/>
      <c r="M77" s="498"/>
      <c r="N77" s="498"/>
      <c r="O77" s="498"/>
      <c r="P77" s="498"/>
      <c r="Q77" s="498"/>
      <c r="R77" s="498"/>
      <c r="S77" s="498"/>
      <c r="T77" s="498"/>
      <c r="U77" s="498"/>
      <c r="V77" s="498"/>
      <c r="W77" s="498"/>
      <c r="X77" s="498"/>
      <c r="Y77" s="498"/>
      <c r="Z77" s="498"/>
      <c r="AA77" s="498"/>
      <c r="AB77" s="498"/>
      <c r="AC77" s="498"/>
      <c r="AD77" s="498"/>
      <c r="AE77" s="498"/>
      <c r="AF77" s="498"/>
    </row>
    <row r="78">
      <c r="A78" s="498"/>
      <c r="B78" s="520"/>
      <c r="C78" s="520"/>
      <c r="D78" s="520"/>
      <c r="E78" s="520"/>
      <c r="F78" s="520"/>
      <c r="G78" s="520"/>
      <c r="H78" s="520"/>
      <c r="I78" s="520"/>
      <c r="J78" s="520"/>
      <c r="K78" s="498"/>
      <c r="L78" s="498"/>
      <c r="M78" s="498"/>
      <c r="N78" s="498"/>
      <c r="O78" s="498"/>
      <c r="P78" s="498"/>
      <c r="Q78" s="498"/>
      <c r="R78" s="498"/>
      <c r="S78" s="498"/>
      <c r="T78" s="498"/>
      <c r="U78" s="498"/>
      <c r="V78" s="498"/>
      <c r="W78" s="498"/>
      <c r="X78" s="498"/>
      <c r="Y78" s="498"/>
      <c r="Z78" s="498"/>
      <c r="AA78" s="498"/>
      <c r="AB78" s="498"/>
      <c r="AC78" s="498"/>
      <c r="AD78" s="498"/>
      <c r="AE78" s="498"/>
      <c r="AF78" s="498"/>
    </row>
    <row r="79">
      <c r="A79" s="498"/>
      <c r="B79" s="520"/>
      <c r="C79" s="520"/>
      <c r="D79" s="520"/>
      <c r="E79" s="520"/>
      <c r="F79" s="520"/>
      <c r="G79" s="520"/>
      <c r="H79" s="520"/>
      <c r="I79" s="520"/>
      <c r="J79" s="520"/>
      <c r="K79" s="498"/>
      <c r="L79" s="498"/>
      <c r="M79" s="498"/>
      <c r="N79" s="498"/>
      <c r="O79" s="498"/>
      <c r="P79" s="498"/>
      <c r="Q79" s="498"/>
      <c r="R79" s="498"/>
      <c r="S79" s="498"/>
      <c r="T79" s="498"/>
      <c r="U79" s="498"/>
      <c r="V79" s="498"/>
      <c r="W79" s="498"/>
      <c r="X79" s="498"/>
      <c r="Y79" s="498"/>
      <c r="Z79" s="498"/>
      <c r="AA79" s="498"/>
      <c r="AB79" s="498"/>
      <c r="AC79" s="498"/>
      <c r="AD79" s="498"/>
      <c r="AE79" s="498"/>
      <c r="AF79" s="498"/>
    </row>
    <row r="80">
      <c r="A80" s="498"/>
      <c r="B80" s="520"/>
      <c r="C80" s="520"/>
      <c r="D80" s="520"/>
      <c r="E80" s="520"/>
      <c r="F80" s="520"/>
      <c r="G80" s="520"/>
      <c r="H80" s="520"/>
      <c r="I80" s="520"/>
      <c r="J80" s="520"/>
      <c r="K80" s="498"/>
      <c r="L80" s="498"/>
      <c r="M80" s="498"/>
      <c r="N80" s="498"/>
      <c r="O80" s="498"/>
      <c r="P80" s="498"/>
      <c r="Q80" s="498"/>
      <c r="R80" s="498"/>
      <c r="S80" s="498"/>
      <c r="T80" s="498"/>
      <c r="U80" s="498"/>
      <c r="V80" s="498"/>
      <c r="W80" s="498"/>
      <c r="X80" s="498"/>
      <c r="Y80" s="498"/>
      <c r="Z80" s="498"/>
      <c r="AA80" s="498"/>
      <c r="AB80" s="498"/>
      <c r="AC80" s="498"/>
      <c r="AD80" s="498"/>
      <c r="AE80" s="498"/>
      <c r="AF80" s="498"/>
    </row>
    <row r="81">
      <c r="A81" s="498"/>
      <c r="B81" s="520"/>
      <c r="C81" s="520"/>
      <c r="D81" s="520"/>
      <c r="E81" s="520"/>
      <c r="F81" s="520"/>
      <c r="G81" s="520"/>
      <c r="H81" s="520"/>
      <c r="I81" s="520"/>
      <c r="J81" s="520"/>
      <c r="K81" s="498"/>
      <c r="L81" s="498"/>
      <c r="M81" s="498"/>
      <c r="N81" s="498"/>
      <c r="O81" s="498"/>
      <c r="P81" s="498"/>
      <c r="Q81" s="498"/>
      <c r="R81" s="498"/>
      <c r="S81" s="498"/>
      <c r="T81" s="498"/>
      <c r="U81" s="498"/>
      <c r="V81" s="498"/>
      <c r="W81" s="498"/>
      <c r="X81" s="498"/>
      <c r="Y81" s="498"/>
      <c r="Z81" s="498"/>
      <c r="AA81" s="498"/>
      <c r="AB81" s="498"/>
      <c r="AC81" s="498"/>
      <c r="AD81" s="498"/>
      <c r="AE81" s="498"/>
      <c r="AF81" s="498"/>
    </row>
    <row r="82">
      <c r="A82" s="498"/>
      <c r="B82" s="520"/>
      <c r="C82" s="520"/>
      <c r="D82" s="520"/>
      <c r="E82" s="520"/>
      <c r="F82" s="520"/>
      <c r="G82" s="520"/>
      <c r="H82" s="520"/>
      <c r="I82" s="520"/>
      <c r="J82" s="520"/>
      <c r="K82" s="498"/>
      <c r="L82" s="498"/>
      <c r="M82" s="498"/>
      <c r="N82" s="498"/>
      <c r="O82" s="498"/>
      <c r="P82" s="498"/>
      <c r="Q82" s="498"/>
      <c r="R82" s="498"/>
      <c r="S82" s="498"/>
      <c r="T82" s="498"/>
      <c r="U82" s="498"/>
      <c r="V82" s="498"/>
      <c r="W82" s="498"/>
      <c r="X82" s="498"/>
      <c r="Y82" s="498"/>
      <c r="Z82" s="498"/>
      <c r="AA82" s="498"/>
      <c r="AB82" s="498"/>
      <c r="AC82" s="498"/>
      <c r="AD82" s="498"/>
      <c r="AE82" s="498"/>
      <c r="AF82" s="498"/>
    </row>
    <row r="83">
      <c r="A83" s="498"/>
      <c r="B83" s="520"/>
      <c r="C83" s="520"/>
      <c r="D83" s="520"/>
      <c r="E83" s="520"/>
      <c r="F83" s="520"/>
      <c r="G83" s="520"/>
      <c r="H83" s="520"/>
      <c r="I83" s="520"/>
      <c r="J83" s="520"/>
      <c r="K83" s="498"/>
      <c r="L83" s="498"/>
      <c r="M83" s="498"/>
      <c r="N83" s="498"/>
      <c r="O83" s="498"/>
      <c r="P83" s="498"/>
      <c r="Q83" s="498"/>
      <c r="R83" s="498"/>
      <c r="S83" s="498"/>
      <c r="T83" s="498"/>
      <c r="U83" s="498"/>
      <c r="V83" s="498"/>
      <c r="W83" s="498"/>
      <c r="X83" s="498"/>
      <c r="Y83" s="498"/>
      <c r="Z83" s="498"/>
      <c r="AA83" s="498"/>
      <c r="AB83" s="498"/>
      <c r="AC83" s="498"/>
      <c r="AD83" s="498"/>
      <c r="AE83" s="498"/>
      <c r="AF83" s="498"/>
    </row>
    <row r="84">
      <c r="A84" s="498"/>
      <c r="B84" s="520"/>
      <c r="C84" s="520"/>
      <c r="D84" s="520"/>
      <c r="E84" s="520"/>
      <c r="F84" s="520"/>
      <c r="G84" s="520"/>
      <c r="H84" s="520"/>
      <c r="I84" s="520"/>
      <c r="J84" s="520"/>
      <c r="K84" s="498"/>
      <c r="L84" s="498"/>
      <c r="M84" s="498"/>
      <c r="N84" s="498"/>
      <c r="O84" s="498"/>
      <c r="P84" s="498"/>
      <c r="Q84" s="498"/>
      <c r="R84" s="498"/>
      <c r="S84" s="498"/>
      <c r="T84" s="498"/>
      <c r="U84" s="498"/>
      <c r="V84" s="498"/>
      <c r="W84" s="498"/>
      <c r="X84" s="498"/>
      <c r="Y84" s="498"/>
      <c r="Z84" s="498"/>
      <c r="AA84" s="498"/>
      <c r="AB84" s="498"/>
      <c r="AC84" s="498"/>
      <c r="AD84" s="498"/>
      <c r="AE84" s="498"/>
      <c r="AF84" s="498"/>
    </row>
    <row r="85">
      <c r="A85" s="498"/>
      <c r="B85" s="520"/>
      <c r="C85" s="520"/>
      <c r="D85" s="520"/>
      <c r="E85" s="520"/>
      <c r="F85" s="520"/>
      <c r="G85" s="520"/>
      <c r="H85" s="520"/>
      <c r="I85" s="520"/>
      <c r="J85" s="520"/>
      <c r="K85" s="498"/>
      <c r="L85" s="498"/>
      <c r="M85" s="498"/>
      <c r="N85" s="498"/>
      <c r="O85" s="498"/>
      <c r="P85" s="498"/>
      <c r="Q85" s="498"/>
      <c r="R85" s="498"/>
      <c r="S85" s="498"/>
      <c r="T85" s="498"/>
      <c r="U85" s="498"/>
      <c r="V85" s="498"/>
      <c r="W85" s="498"/>
      <c r="X85" s="498"/>
      <c r="Y85" s="498"/>
      <c r="Z85" s="498"/>
      <c r="AA85" s="498"/>
      <c r="AB85" s="498"/>
      <c r="AC85" s="498"/>
      <c r="AD85" s="498"/>
      <c r="AE85" s="498"/>
      <c r="AF85" s="498"/>
    </row>
    <row r="86">
      <c r="A86" s="498"/>
      <c r="B86" s="520"/>
      <c r="C86" s="520"/>
      <c r="D86" s="520"/>
      <c r="E86" s="520"/>
      <c r="F86" s="520"/>
      <c r="G86" s="520"/>
      <c r="H86" s="520"/>
      <c r="I86" s="520"/>
      <c r="J86" s="520"/>
      <c r="K86" s="498"/>
      <c r="L86" s="498"/>
      <c r="M86" s="498"/>
      <c r="N86" s="498"/>
      <c r="O86" s="498"/>
      <c r="P86" s="498"/>
      <c r="Q86" s="498"/>
      <c r="R86" s="498"/>
      <c r="S86" s="498"/>
      <c r="T86" s="498"/>
      <c r="U86" s="498"/>
      <c r="V86" s="498"/>
      <c r="W86" s="498"/>
      <c r="X86" s="498"/>
      <c r="Y86" s="498"/>
      <c r="Z86" s="498"/>
      <c r="AA86" s="498"/>
      <c r="AB86" s="498"/>
      <c r="AC86" s="498"/>
      <c r="AD86" s="498"/>
      <c r="AE86" s="498"/>
      <c r="AF86" s="498"/>
    </row>
    <row r="87">
      <c r="A87" s="498"/>
      <c r="B87" s="520"/>
      <c r="C87" s="520"/>
      <c r="D87" s="520"/>
      <c r="E87" s="520"/>
      <c r="F87" s="520"/>
      <c r="G87" s="520"/>
      <c r="H87" s="520"/>
      <c r="I87" s="520"/>
      <c r="J87" s="520"/>
      <c r="K87" s="498"/>
      <c r="L87" s="498"/>
      <c r="M87" s="498"/>
      <c r="N87" s="498"/>
      <c r="O87" s="498"/>
      <c r="P87" s="498"/>
      <c r="Q87" s="498"/>
      <c r="R87" s="498"/>
      <c r="S87" s="498"/>
      <c r="T87" s="498"/>
      <c r="U87" s="498"/>
      <c r="V87" s="498"/>
      <c r="W87" s="498"/>
      <c r="X87" s="498"/>
      <c r="Y87" s="498"/>
      <c r="Z87" s="498"/>
      <c r="AA87" s="498"/>
      <c r="AB87" s="498"/>
      <c r="AC87" s="498"/>
      <c r="AD87" s="498"/>
      <c r="AE87" s="498"/>
      <c r="AF87" s="498"/>
    </row>
    <row r="88">
      <c r="A88" s="498"/>
      <c r="B88" s="520"/>
      <c r="C88" s="520"/>
      <c r="D88" s="520"/>
      <c r="E88" s="520"/>
      <c r="F88" s="520"/>
      <c r="G88" s="520"/>
      <c r="H88" s="520"/>
      <c r="I88" s="520"/>
      <c r="J88" s="520"/>
      <c r="K88" s="498"/>
      <c r="L88" s="498"/>
      <c r="M88" s="498"/>
      <c r="N88" s="498"/>
      <c r="O88" s="498"/>
      <c r="P88" s="498"/>
      <c r="Q88" s="498"/>
      <c r="R88" s="498"/>
      <c r="S88" s="498"/>
      <c r="T88" s="498"/>
      <c r="U88" s="498"/>
      <c r="V88" s="498"/>
      <c r="W88" s="498"/>
      <c r="X88" s="498"/>
      <c r="Y88" s="498"/>
      <c r="Z88" s="498"/>
      <c r="AA88" s="498"/>
      <c r="AB88" s="498"/>
      <c r="AC88" s="498"/>
      <c r="AD88" s="498"/>
      <c r="AE88" s="498"/>
      <c r="AF88" s="498"/>
    </row>
    <row r="89">
      <c r="A89" s="498"/>
      <c r="B89" s="520"/>
      <c r="C89" s="520"/>
      <c r="D89" s="520"/>
      <c r="E89" s="520"/>
      <c r="F89" s="520"/>
      <c r="G89" s="520"/>
      <c r="H89" s="520"/>
      <c r="I89" s="520"/>
      <c r="J89" s="520"/>
      <c r="K89" s="498"/>
      <c r="L89" s="498"/>
      <c r="M89" s="498"/>
      <c r="N89" s="498"/>
      <c r="O89" s="498"/>
      <c r="P89" s="498"/>
      <c r="Q89" s="498"/>
      <c r="R89" s="498"/>
      <c r="S89" s="498"/>
      <c r="T89" s="498"/>
      <c r="U89" s="498"/>
      <c r="V89" s="498"/>
      <c r="W89" s="498"/>
      <c r="X89" s="498"/>
      <c r="Y89" s="498"/>
      <c r="Z89" s="498"/>
      <c r="AA89" s="498"/>
      <c r="AB89" s="498"/>
      <c r="AC89" s="498"/>
      <c r="AD89" s="498"/>
      <c r="AE89" s="498"/>
      <c r="AF89" s="498"/>
    </row>
    <row r="90">
      <c r="A90" s="498"/>
      <c r="B90" s="520"/>
      <c r="C90" s="520"/>
      <c r="D90" s="520"/>
      <c r="E90" s="520"/>
      <c r="F90" s="520"/>
      <c r="G90" s="520"/>
      <c r="H90" s="520"/>
      <c r="I90" s="520"/>
      <c r="J90" s="520"/>
      <c r="K90" s="498"/>
      <c r="L90" s="498"/>
      <c r="M90" s="498"/>
      <c r="N90" s="498"/>
      <c r="O90" s="498"/>
      <c r="P90" s="498"/>
      <c r="Q90" s="498"/>
      <c r="R90" s="498"/>
      <c r="S90" s="498"/>
      <c r="T90" s="498"/>
      <c r="U90" s="498"/>
      <c r="V90" s="498"/>
      <c r="W90" s="498"/>
      <c r="X90" s="498"/>
      <c r="Y90" s="498"/>
      <c r="Z90" s="498"/>
      <c r="AA90" s="498"/>
      <c r="AB90" s="498"/>
      <c r="AC90" s="498"/>
      <c r="AD90" s="498"/>
      <c r="AE90" s="498"/>
      <c r="AF90" s="498"/>
    </row>
    <row r="91">
      <c r="A91" s="498"/>
      <c r="B91" s="520"/>
      <c r="C91" s="520"/>
      <c r="D91" s="520"/>
      <c r="E91" s="520"/>
      <c r="F91" s="520"/>
      <c r="G91" s="520"/>
      <c r="H91" s="520"/>
      <c r="I91" s="520"/>
      <c r="J91" s="520"/>
      <c r="K91" s="498"/>
      <c r="L91" s="498"/>
      <c r="M91" s="498"/>
      <c r="N91" s="498"/>
      <c r="O91" s="498"/>
      <c r="P91" s="498"/>
      <c r="Q91" s="498"/>
      <c r="R91" s="498"/>
      <c r="S91" s="498"/>
      <c r="T91" s="498"/>
      <c r="U91" s="498"/>
      <c r="V91" s="498"/>
      <c r="W91" s="498"/>
      <c r="X91" s="498"/>
      <c r="Y91" s="498"/>
      <c r="Z91" s="498"/>
      <c r="AA91" s="498"/>
      <c r="AB91" s="498"/>
      <c r="AC91" s="498"/>
      <c r="AD91" s="498"/>
      <c r="AE91" s="498"/>
      <c r="AF91" s="498"/>
    </row>
    <row r="92">
      <c r="A92" s="498"/>
      <c r="B92" s="520"/>
      <c r="C92" s="520"/>
      <c r="D92" s="520"/>
      <c r="E92" s="520"/>
      <c r="F92" s="520"/>
      <c r="G92" s="520"/>
      <c r="H92" s="520"/>
      <c r="I92" s="520"/>
      <c r="J92" s="520"/>
      <c r="K92" s="498"/>
      <c r="L92" s="498"/>
      <c r="M92" s="498"/>
      <c r="N92" s="498"/>
      <c r="O92" s="498"/>
      <c r="P92" s="498"/>
      <c r="Q92" s="498"/>
      <c r="R92" s="498"/>
      <c r="S92" s="498"/>
      <c r="T92" s="498"/>
      <c r="U92" s="498"/>
      <c r="V92" s="498"/>
      <c r="W92" s="498"/>
      <c r="X92" s="498"/>
      <c r="Y92" s="498"/>
      <c r="Z92" s="498"/>
      <c r="AA92" s="498"/>
      <c r="AB92" s="498"/>
      <c r="AC92" s="498"/>
      <c r="AD92" s="498"/>
      <c r="AE92" s="498"/>
      <c r="AF92" s="498"/>
    </row>
    <row r="93">
      <c r="A93" s="498"/>
      <c r="B93" s="520"/>
      <c r="C93" s="520"/>
      <c r="D93" s="520"/>
      <c r="E93" s="520"/>
      <c r="F93" s="520"/>
      <c r="G93" s="520"/>
      <c r="H93" s="520"/>
      <c r="I93" s="520"/>
      <c r="J93" s="520"/>
      <c r="K93" s="498"/>
      <c r="L93" s="498"/>
      <c r="M93" s="498"/>
      <c r="N93" s="498"/>
      <c r="O93" s="498"/>
      <c r="P93" s="498"/>
      <c r="Q93" s="498"/>
      <c r="R93" s="498"/>
      <c r="S93" s="498"/>
      <c r="T93" s="498"/>
      <c r="U93" s="498"/>
      <c r="V93" s="498"/>
      <c r="W93" s="498"/>
      <c r="X93" s="498"/>
      <c r="Y93" s="498"/>
      <c r="Z93" s="498"/>
      <c r="AA93" s="498"/>
      <c r="AB93" s="498"/>
      <c r="AC93" s="498"/>
      <c r="AD93" s="498"/>
      <c r="AE93" s="498"/>
      <c r="AF93" s="498"/>
    </row>
    <row r="94">
      <c r="A94" s="498"/>
      <c r="B94" s="520"/>
      <c r="C94" s="520"/>
      <c r="D94" s="520"/>
      <c r="E94" s="520"/>
      <c r="F94" s="520"/>
      <c r="G94" s="520"/>
      <c r="H94" s="520"/>
      <c r="I94" s="520"/>
      <c r="J94" s="520"/>
      <c r="K94" s="498"/>
      <c r="L94" s="498"/>
      <c r="M94" s="498"/>
      <c r="N94" s="498"/>
      <c r="O94" s="498"/>
      <c r="P94" s="498"/>
      <c r="Q94" s="498"/>
      <c r="R94" s="498"/>
      <c r="S94" s="498"/>
      <c r="T94" s="498"/>
      <c r="U94" s="498"/>
      <c r="V94" s="498"/>
      <c r="W94" s="498"/>
      <c r="X94" s="498"/>
      <c r="Y94" s="498"/>
      <c r="Z94" s="498"/>
      <c r="AA94" s="498"/>
      <c r="AB94" s="498"/>
      <c r="AC94" s="498"/>
      <c r="AD94" s="498"/>
      <c r="AE94" s="498"/>
      <c r="AF94" s="498"/>
    </row>
    <row r="95">
      <c r="A95" s="498"/>
      <c r="B95" s="520"/>
      <c r="C95" s="520"/>
      <c r="D95" s="520"/>
      <c r="E95" s="520"/>
      <c r="F95" s="520"/>
      <c r="G95" s="520"/>
      <c r="H95" s="520"/>
      <c r="I95" s="520"/>
      <c r="J95" s="520"/>
      <c r="K95" s="498"/>
      <c r="L95" s="498"/>
      <c r="M95" s="498"/>
      <c r="N95" s="498"/>
      <c r="O95" s="498"/>
      <c r="P95" s="498"/>
      <c r="Q95" s="498"/>
      <c r="R95" s="498"/>
      <c r="S95" s="498"/>
      <c r="T95" s="498"/>
      <c r="U95" s="498"/>
      <c r="V95" s="498"/>
      <c r="W95" s="498"/>
      <c r="X95" s="498"/>
      <c r="Y95" s="498"/>
      <c r="Z95" s="498"/>
      <c r="AA95" s="498"/>
      <c r="AB95" s="498"/>
      <c r="AC95" s="498"/>
      <c r="AD95" s="498"/>
      <c r="AE95" s="498"/>
      <c r="AF95" s="498"/>
    </row>
    <row r="96">
      <c r="A96" s="498"/>
      <c r="B96" s="520"/>
      <c r="C96" s="520"/>
      <c r="D96" s="520"/>
      <c r="E96" s="520"/>
      <c r="F96" s="520"/>
      <c r="G96" s="520"/>
      <c r="H96" s="520"/>
      <c r="I96" s="520"/>
      <c r="J96" s="520"/>
      <c r="K96" s="498"/>
      <c r="L96" s="498"/>
      <c r="M96" s="498"/>
      <c r="N96" s="498"/>
      <c r="O96" s="498"/>
      <c r="P96" s="498"/>
      <c r="Q96" s="498"/>
      <c r="R96" s="498"/>
      <c r="S96" s="498"/>
      <c r="T96" s="498"/>
      <c r="U96" s="498"/>
      <c r="V96" s="498"/>
      <c r="W96" s="498"/>
      <c r="X96" s="498"/>
      <c r="Y96" s="498"/>
      <c r="Z96" s="498"/>
      <c r="AA96" s="498"/>
      <c r="AB96" s="498"/>
      <c r="AC96" s="498"/>
      <c r="AD96" s="498"/>
      <c r="AE96" s="498"/>
      <c r="AF96" s="498"/>
    </row>
    <row r="97">
      <c r="A97" s="498"/>
      <c r="B97" s="520"/>
      <c r="C97" s="520"/>
      <c r="D97" s="520"/>
      <c r="E97" s="520"/>
      <c r="F97" s="520"/>
      <c r="G97" s="520"/>
      <c r="H97" s="520"/>
      <c r="I97" s="520"/>
      <c r="J97" s="520"/>
      <c r="K97" s="498"/>
      <c r="L97" s="498"/>
      <c r="M97" s="498"/>
      <c r="N97" s="498"/>
      <c r="O97" s="498"/>
      <c r="P97" s="498"/>
      <c r="Q97" s="498"/>
      <c r="R97" s="498"/>
      <c r="S97" s="498"/>
      <c r="T97" s="498"/>
      <c r="U97" s="498"/>
      <c r="V97" s="498"/>
      <c r="W97" s="498"/>
      <c r="X97" s="498"/>
      <c r="Y97" s="498"/>
      <c r="Z97" s="498"/>
      <c r="AA97" s="498"/>
      <c r="AB97" s="498"/>
      <c r="AC97" s="498"/>
      <c r="AD97" s="498"/>
      <c r="AE97" s="498"/>
      <c r="AF97" s="498"/>
    </row>
    <row r="98">
      <c r="A98" s="498"/>
      <c r="B98" s="520"/>
      <c r="C98" s="520"/>
      <c r="D98" s="520"/>
      <c r="E98" s="520"/>
      <c r="F98" s="520"/>
      <c r="G98" s="520"/>
      <c r="H98" s="520"/>
      <c r="I98" s="520"/>
      <c r="J98" s="520"/>
      <c r="K98" s="498"/>
      <c r="L98" s="498"/>
      <c r="M98" s="498"/>
      <c r="N98" s="498"/>
      <c r="O98" s="498"/>
      <c r="P98" s="498"/>
      <c r="Q98" s="498"/>
      <c r="R98" s="498"/>
      <c r="S98" s="498"/>
      <c r="T98" s="498"/>
      <c r="U98" s="498"/>
      <c r="V98" s="498"/>
      <c r="W98" s="498"/>
      <c r="X98" s="498"/>
      <c r="Y98" s="498"/>
      <c r="Z98" s="498"/>
      <c r="AA98" s="498"/>
      <c r="AB98" s="498"/>
      <c r="AC98" s="498"/>
      <c r="AD98" s="498"/>
      <c r="AE98" s="498"/>
      <c r="AF98" s="498"/>
    </row>
    <row r="99">
      <c r="A99" s="498"/>
      <c r="B99" s="520"/>
      <c r="C99" s="520"/>
      <c r="D99" s="520"/>
      <c r="E99" s="520"/>
      <c r="F99" s="520"/>
      <c r="G99" s="520"/>
      <c r="H99" s="520"/>
      <c r="I99" s="520"/>
      <c r="J99" s="520"/>
      <c r="K99" s="498"/>
      <c r="L99" s="498"/>
      <c r="M99" s="498"/>
      <c r="N99" s="498"/>
      <c r="O99" s="498"/>
      <c r="P99" s="498"/>
      <c r="Q99" s="498"/>
      <c r="R99" s="498"/>
      <c r="S99" s="498"/>
      <c r="T99" s="498"/>
      <c r="U99" s="498"/>
      <c r="V99" s="498"/>
      <c r="W99" s="498"/>
      <c r="X99" s="498"/>
      <c r="Y99" s="498"/>
      <c r="Z99" s="498"/>
      <c r="AA99" s="498"/>
      <c r="AB99" s="498"/>
      <c r="AC99" s="498"/>
      <c r="AD99" s="498"/>
      <c r="AE99" s="498"/>
      <c r="AF99" s="498"/>
    </row>
    <row r="100">
      <c r="A100" s="498"/>
      <c r="B100" s="520"/>
      <c r="C100" s="520"/>
      <c r="D100" s="520"/>
      <c r="E100" s="520"/>
      <c r="F100" s="520"/>
      <c r="G100" s="520"/>
      <c r="H100" s="520"/>
      <c r="I100" s="520"/>
      <c r="J100" s="520"/>
      <c r="K100" s="498"/>
      <c r="L100" s="498"/>
      <c r="M100" s="498"/>
      <c r="N100" s="498"/>
      <c r="O100" s="498"/>
      <c r="P100" s="498"/>
      <c r="Q100" s="498"/>
      <c r="R100" s="498"/>
      <c r="S100" s="498"/>
      <c r="T100" s="498"/>
      <c r="U100" s="498"/>
      <c r="V100" s="498"/>
      <c r="W100" s="498"/>
      <c r="X100" s="498"/>
      <c r="Y100" s="498"/>
      <c r="Z100" s="498"/>
      <c r="AA100" s="498"/>
      <c r="AB100" s="498"/>
      <c r="AC100" s="498"/>
      <c r="AD100" s="498"/>
      <c r="AE100" s="498"/>
      <c r="AF100" s="498"/>
    </row>
    <row r="101">
      <c r="A101" s="498"/>
      <c r="B101" s="520"/>
      <c r="C101" s="520"/>
      <c r="D101" s="520"/>
      <c r="E101" s="520"/>
      <c r="F101" s="520"/>
      <c r="G101" s="520"/>
      <c r="H101" s="520"/>
      <c r="I101" s="520"/>
      <c r="J101" s="520"/>
      <c r="K101" s="498"/>
      <c r="L101" s="498"/>
      <c r="M101" s="498"/>
      <c r="N101" s="498"/>
      <c r="O101" s="498"/>
      <c r="P101" s="498"/>
      <c r="Q101" s="498"/>
      <c r="R101" s="498"/>
      <c r="S101" s="498"/>
      <c r="T101" s="498"/>
      <c r="U101" s="498"/>
      <c r="V101" s="498"/>
      <c r="W101" s="498"/>
      <c r="X101" s="498"/>
      <c r="Y101" s="498"/>
      <c r="Z101" s="498"/>
      <c r="AA101" s="498"/>
      <c r="AB101" s="498"/>
      <c r="AC101" s="498"/>
      <c r="AD101" s="498"/>
      <c r="AE101" s="498"/>
      <c r="AF101" s="498"/>
    </row>
    <row r="102">
      <c r="A102" s="498"/>
      <c r="B102" s="520"/>
      <c r="C102" s="520"/>
      <c r="D102" s="520"/>
      <c r="E102" s="520"/>
      <c r="F102" s="520"/>
      <c r="G102" s="520"/>
      <c r="H102" s="520"/>
      <c r="I102" s="520"/>
      <c r="J102" s="520"/>
      <c r="K102" s="498"/>
      <c r="L102" s="498"/>
      <c r="M102" s="498"/>
      <c r="N102" s="498"/>
      <c r="O102" s="498"/>
      <c r="P102" s="498"/>
      <c r="Q102" s="498"/>
      <c r="R102" s="498"/>
      <c r="S102" s="498"/>
      <c r="T102" s="498"/>
      <c r="U102" s="498"/>
      <c r="V102" s="498"/>
      <c r="W102" s="498"/>
      <c r="X102" s="498"/>
      <c r="Y102" s="498"/>
      <c r="Z102" s="498"/>
      <c r="AA102" s="498"/>
      <c r="AB102" s="498"/>
      <c r="AC102" s="498"/>
      <c r="AD102" s="498"/>
      <c r="AE102" s="498"/>
      <c r="AF102" s="498"/>
    </row>
    <row r="103">
      <c r="A103" s="498"/>
      <c r="B103" s="520"/>
      <c r="C103" s="520"/>
      <c r="D103" s="520"/>
      <c r="E103" s="520"/>
      <c r="F103" s="520"/>
      <c r="G103" s="520"/>
      <c r="H103" s="520"/>
      <c r="I103" s="520"/>
      <c r="J103" s="520"/>
      <c r="K103" s="498"/>
      <c r="L103" s="498"/>
      <c r="M103" s="498"/>
      <c r="N103" s="498"/>
      <c r="O103" s="498"/>
      <c r="P103" s="498"/>
      <c r="Q103" s="498"/>
      <c r="R103" s="498"/>
      <c r="S103" s="498"/>
      <c r="T103" s="498"/>
      <c r="U103" s="498"/>
      <c r="V103" s="498"/>
      <c r="W103" s="498"/>
      <c r="X103" s="498"/>
      <c r="Y103" s="498"/>
      <c r="Z103" s="498"/>
      <c r="AA103" s="498"/>
      <c r="AB103" s="498"/>
      <c r="AC103" s="498"/>
      <c r="AD103" s="498"/>
      <c r="AE103" s="498"/>
      <c r="AF103" s="498"/>
    </row>
    <row r="104">
      <c r="A104" s="498"/>
      <c r="B104" s="520"/>
      <c r="C104" s="520"/>
      <c r="D104" s="520"/>
      <c r="E104" s="520"/>
      <c r="F104" s="520"/>
      <c r="G104" s="520"/>
      <c r="H104" s="520"/>
      <c r="I104" s="520"/>
      <c r="J104" s="520"/>
      <c r="K104" s="498"/>
      <c r="L104" s="498"/>
      <c r="M104" s="498"/>
      <c r="N104" s="498"/>
      <c r="O104" s="498"/>
      <c r="P104" s="498"/>
      <c r="Q104" s="498"/>
      <c r="R104" s="498"/>
      <c r="S104" s="498"/>
      <c r="T104" s="498"/>
      <c r="U104" s="498"/>
      <c r="V104" s="498"/>
      <c r="W104" s="498"/>
      <c r="X104" s="498"/>
      <c r="Y104" s="498"/>
      <c r="Z104" s="498"/>
      <c r="AA104" s="498"/>
      <c r="AB104" s="498"/>
      <c r="AC104" s="498"/>
      <c r="AD104" s="498"/>
      <c r="AE104" s="498"/>
      <c r="AF104" s="498"/>
    </row>
    <row r="105">
      <c r="A105" s="498"/>
      <c r="B105" s="520"/>
      <c r="C105" s="520"/>
      <c r="D105" s="520"/>
      <c r="E105" s="520"/>
      <c r="F105" s="520"/>
      <c r="G105" s="520"/>
      <c r="H105" s="520"/>
      <c r="I105" s="520"/>
      <c r="J105" s="520"/>
      <c r="K105" s="498"/>
      <c r="L105" s="498"/>
      <c r="M105" s="498"/>
      <c r="N105" s="498"/>
      <c r="O105" s="498"/>
      <c r="P105" s="498"/>
      <c r="Q105" s="498"/>
      <c r="R105" s="498"/>
      <c r="S105" s="498"/>
      <c r="T105" s="498"/>
      <c r="U105" s="498"/>
      <c r="V105" s="498"/>
      <c r="W105" s="498"/>
      <c r="X105" s="498"/>
      <c r="Y105" s="498"/>
      <c r="Z105" s="498"/>
      <c r="AA105" s="498"/>
      <c r="AB105" s="498"/>
      <c r="AC105" s="498"/>
      <c r="AD105" s="498"/>
      <c r="AE105" s="498"/>
      <c r="AF105" s="498"/>
    </row>
    <row r="106">
      <c r="A106" s="498"/>
      <c r="B106" s="520"/>
      <c r="C106" s="520"/>
      <c r="D106" s="520"/>
      <c r="E106" s="520"/>
      <c r="F106" s="520"/>
      <c r="G106" s="520"/>
      <c r="H106" s="520"/>
      <c r="I106" s="520"/>
      <c r="J106" s="520"/>
      <c r="K106" s="498"/>
      <c r="L106" s="498"/>
      <c r="M106" s="498"/>
      <c r="N106" s="498"/>
      <c r="O106" s="498"/>
      <c r="P106" s="498"/>
      <c r="Q106" s="498"/>
      <c r="R106" s="498"/>
      <c r="S106" s="498"/>
      <c r="T106" s="498"/>
      <c r="U106" s="498"/>
      <c r="V106" s="498"/>
      <c r="W106" s="498"/>
      <c r="X106" s="498"/>
      <c r="Y106" s="498"/>
      <c r="Z106" s="498"/>
      <c r="AA106" s="498"/>
      <c r="AB106" s="498"/>
      <c r="AC106" s="498"/>
      <c r="AD106" s="498"/>
      <c r="AE106" s="498"/>
      <c r="AF106" s="498"/>
    </row>
    <row r="107">
      <c r="A107" s="498"/>
      <c r="B107" s="520"/>
      <c r="C107" s="520"/>
      <c r="D107" s="520"/>
      <c r="E107" s="520"/>
      <c r="F107" s="520"/>
      <c r="G107" s="520"/>
      <c r="H107" s="520"/>
      <c r="I107" s="520"/>
      <c r="J107" s="520"/>
      <c r="K107" s="498"/>
      <c r="L107" s="498"/>
      <c r="M107" s="498"/>
      <c r="N107" s="498"/>
      <c r="O107" s="498"/>
      <c r="P107" s="498"/>
      <c r="Q107" s="498"/>
      <c r="R107" s="498"/>
      <c r="S107" s="498"/>
      <c r="T107" s="498"/>
      <c r="U107" s="498"/>
      <c r="V107" s="498"/>
      <c r="W107" s="498"/>
      <c r="X107" s="498"/>
      <c r="Y107" s="498"/>
      <c r="Z107" s="498"/>
      <c r="AA107" s="498"/>
      <c r="AB107" s="498"/>
      <c r="AC107" s="498"/>
      <c r="AD107" s="498"/>
      <c r="AE107" s="498"/>
      <c r="AF107" s="498"/>
    </row>
    <row r="108">
      <c r="A108" s="498"/>
      <c r="B108" s="520"/>
      <c r="C108" s="520"/>
      <c r="D108" s="520"/>
      <c r="E108" s="520"/>
      <c r="F108" s="520"/>
      <c r="G108" s="520"/>
      <c r="H108" s="520"/>
      <c r="I108" s="520"/>
      <c r="J108" s="520"/>
      <c r="K108" s="498"/>
      <c r="L108" s="498"/>
      <c r="M108" s="498"/>
      <c r="N108" s="498"/>
      <c r="O108" s="498"/>
      <c r="P108" s="498"/>
      <c r="Q108" s="498"/>
      <c r="R108" s="498"/>
      <c r="S108" s="498"/>
      <c r="T108" s="498"/>
      <c r="U108" s="498"/>
      <c r="V108" s="498"/>
      <c r="W108" s="498"/>
      <c r="X108" s="498"/>
      <c r="Y108" s="498"/>
      <c r="Z108" s="498"/>
      <c r="AA108" s="498"/>
      <c r="AB108" s="498"/>
      <c r="AC108" s="498"/>
      <c r="AD108" s="498"/>
      <c r="AE108" s="498"/>
      <c r="AF108" s="498"/>
    </row>
    <row r="109">
      <c r="A109" s="498"/>
      <c r="B109" s="520"/>
      <c r="C109" s="520"/>
      <c r="D109" s="520"/>
      <c r="E109" s="520"/>
      <c r="F109" s="520"/>
      <c r="G109" s="520"/>
      <c r="H109" s="520"/>
      <c r="I109" s="520"/>
      <c r="J109" s="520"/>
      <c r="K109" s="498"/>
      <c r="L109" s="498"/>
      <c r="M109" s="498"/>
      <c r="N109" s="498"/>
      <c r="O109" s="498"/>
      <c r="P109" s="498"/>
      <c r="Q109" s="498"/>
      <c r="R109" s="498"/>
      <c r="S109" s="498"/>
      <c r="T109" s="498"/>
      <c r="U109" s="498"/>
      <c r="V109" s="498"/>
      <c r="W109" s="498"/>
      <c r="X109" s="498"/>
      <c r="Y109" s="498"/>
      <c r="Z109" s="498"/>
      <c r="AA109" s="498"/>
      <c r="AB109" s="498"/>
      <c r="AC109" s="498"/>
      <c r="AD109" s="498"/>
      <c r="AE109" s="498"/>
      <c r="AF109" s="498"/>
    </row>
    <row r="110">
      <c r="A110" s="498"/>
      <c r="B110" s="520"/>
      <c r="C110" s="520"/>
      <c r="D110" s="520"/>
      <c r="E110" s="520"/>
      <c r="F110" s="520"/>
      <c r="G110" s="520"/>
      <c r="H110" s="520"/>
      <c r="I110" s="520"/>
      <c r="J110" s="520"/>
      <c r="K110" s="498"/>
      <c r="L110" s="498"/>
      <c r="M110" s="498"/>
      <c r="N110" s="498"/>
      <c r="O110" s="498"/>
      <c r="P110" s="498"/>
      <c r="Q110" s="498"/>
      <c r="R110" s="498"/>
      <c r="S110" s="498"/>
      <c r="T110" s="498"/>
      <c r="U110" s="498"/>
      <c r="V110" s="498"/>
      <c r="W110" s="498"/>
      <c r="X110" s="498"/>
      <c r="Y110" s="498"/>
      <c r="Z110" s="498"/>
      <c r="AA110" s="498"/>
      <c r="AB110" s="498"/>
      <c r="AC110" s="498"/>
      <c r="AD110" s="498"/>
      <c r="AE110" s="498"/>
      <c r="AF110" s="498"/>
    </row>
    <row r="111">
      <c r="A111" s="498"/>
      <c r="B111" s="520"/>
      <c r="C111" s="520"/>
      <c r="D111" s="520"/>
      <c r="E111" s="520"/>
      <c r="F111" s="520"/>
      <c r="G111" s="520"/>
      <c r="H111" s="520"/>
      <c r="I111" s="520"/>
      <c r="J111" s="520"/>
      <c r="K111" s="498"/>
      <c r="L111" s="498"/>
      <c r="M111" s="498"/>
      <c r="N111" s="498"/>
      <c r="O111" s="498"/>
      <c r="P111" s="498"/>
      <c r="Q111" s="498"/>
      <c r="R111" s="498"/>
      <c r="S111" s="498"/>
      <c r="T111" s="498"/>
      <c r="U111" s="498"/>
      <c r="V111" s="498"/>
      <c r="W111" s="498"/>
      <c r="X111" s="498"/>
      <c r="Y111" s="498"/>
      <c r="Z111" s="498"/>
      <c r="AA111" s="498"/>
      <c r="AB111" s="498"/>
      <c r="AC111" s="498"/>
      <c r="AD111" s="498"/>
      <c r="AE111" s="498"/>
      <c r="AF111" s="498"/>
    </row>
    <row r="112">
      <c r="A112" s="498"/>
      <c r="B112" s="520"/>
      <c r="C112" s="520"/>
      <c r="D112" s="520"/>
      <c r="E112" s="520"/>
      <c r="F112" s="520"/>
      <c r="G112" s="520"/>
      <c r="H112" s="520"/>
      <c r="I112" s="520"/>
      <c r="J112" s="520"/>
      <c r="K112" s="498"/>
      <c r="L112" s="498"/>
      <c r="M112" s="498"/>
      <c r="N112" s="498"/>
      <c r="O112" s="498"/>
      <c r="P112" s="498"/>
      <c r="Q112" s="498"/>
      <c r="R112" s="498"/>
      <c r="S112" s="498"/>
      <c r="T112" s="498"/>
      <c r="U112" s="498"/>
      <c r="V112" s="498"/>
      <c r="W112" s="498"/>
      <c r="X112" s="498"/>
      <c r="Y112" s="498"/>
      <c r="Z112" s="498"/>
      <c r="AA112" s="498"/>
      <c r="AB112" s="498"/>
      <c r="AC112" s="498"/>
      <c r="AD112" s="498"/>
      <c r="AE112" s="498"/>
      <c r="AF112" s="498"/>
    </row>
    <row r="113">
      <c r="A113" s="498"/>
      <c r="B113" s="520"/>
      <c r="C113" s="520"/>
      <c r="D113" s="520"/>
      <c r="E113" s="520"/>
      <c r="F113" s="520"/>
      <c r="G113" s="520"/>
      <c r="H113" s="520"/>
      <c r="I113" s="520"/>
      <c r="J113" s="520"/>
      <c r="K113" s="498"/>
      <c r="L113" s="498"/>
      <c r="M113" s="498"/>
      <c r="N113" s="498"/>
      <c r="O113" s="498"/>
      <c r="P113" s="498"/>
      <c r="Q113" s="498"/>
      <c r="R113" s="498"/>
      <c r="S113" s="498"/>
      <c r="T113" s="498"/>
      <c r="U113" s="498"/>
      <c r="V113" s="498"/>
      <c r="W113" s="498"/>
      <c r="X113" s="498"/>
      <c r="Y113" s="498"/>
      <c r="Z113" s="498"/>
      <c r="AA113" s="498"/>
      <c r="AB113" s="498"/>
      <c r="AC113" s="498"/>
      <c r="AD113" s="498"/>
      <c r="AE113" s="498"/>
      <c r="AF113" s="498"/>
    </row>
    <row r="114">
      <c r="A114" s="498"/>
      <c r="B114" s="520"/>
      <c r="C114" s="520"/>
      <c r="D114" s="520"/>
      <c r="E114" s="520"/>
      <c r="F114" s="520"/>
      <c r="G114" s="520"/>
      <c r="H114" s="520"/>
      <c r="I114" s="520"/>
      <c r="J114" s="520"/>
      <c r="K114" s="498"/>
      <c r="L114" s="498"/>
      <c r="M114" s="498"/>
      <c r="N114" s="498"/>
      <c r="O114" s="498"/>
      <c r="P114" s="498"/>
      <c r="Q114" s="498"/>
      <c r="R114" s="498"/>
      <c r="S114" s="498"/>
      <c r="T114" s="498"/>
      <c r="U114" s="498"/>
      <c r="V114" s="498"/>
      <c r="W114" s="498"/>
      <c r="X114" s="498"/>
      <c r="Y114" s="498"/>
      <c r="Z114" s="498"/>
      <c r="AA114" s="498"/>
      <c r="AB114" s="498"/>
      <c r="AC114" s="498"/>
      <c r="AD114" s="498"/>
      <c r="AE114" s="498"/>
      <c r="AF114" s="498"/>
    </row>
    <row r="115">
      <c r="A115" s="498"/>
      <c r="B115" s="520"/>
      <c r="C115" s="520"/>
      <c r="D115" s="520"/>
      <c r="E115" s="520"/>
      <c r="F115" s="520"/>
      <c r="G115" s="520"/>
      <c r="H115" s="520"/>
      <c r="I115" s="520"/>
      <c r="J115" s="520"/>
      <c r="K115" s="498"/>
      <c r="L115" s="498"/>
      <c r="M115" s="498"/>
      <c r="N115" s="498"/>
      <c r="O115" s="498"/>
      <c r="P115" s="498"/>
      <c r="Q115" s="498"/>
      <c r="R115" s="498"/>
      <c r="S115" s="498"/>
      <c r="T115" s="498"/>
      <c r="U115" s="498"/>
      <c r="V115" s="498"/>
      <c r="W115" s="498"/>
      <c r="X115" s="498"/>
      <c r="Y115" s="498"/>
      <c r="Z115" s="498"/>
      <c r="AA115" s="498"/>
      <c r="AB115" s="498"/>
      <c r="AC115" s="498"/>
      <c r="AD115" s="498"/>
      <c r="AE115" s="498"/>
      <c r="AF115" s="498"/>
    </row>
    <row r="116">
      <c r="A116" s="498"/>
      <c r="B116" s="520"/>
      <c r="C116" s="520"/>
      <c r="D116" s="520"/>
      <c r="E116" s="520"/>
      <c r="F116" s="520"/>
      <c r="G116" s="520"/>
      <c r="H116" s="520"/>
      <c r="I116" s="520"/>
      <c r="J116" s="520"/>
      <c r="K116" s="498"/>
      <c r="L116" s="498"/>
      <c r="M116" s="498"/>
      <c r="N116" s="498"/>
      <c r="O116" s="498"/>
      <c r="P116" s="498"/>
      <c r="Q116" s="498"/>
      <c r="R116" s="498"/>
      <c r="S116" s="498"/>
      <c r="T116" s="498"/>
      <c r="U116" s="498"/>
      <c r="V116" s="498"/>
      <c r="W116" s="498"/>
      <c r="X116" s="498"/>
      <c r="Y116" s="498"/>
      <c r="Z116" s="498"/>
      <c r="AA116" s="498"/>
      <c r="AB116" s="498"/>
      <c r="AC116" s="498"/>
      <c r="AD116" s="498"/>
      <c r="AE116" s="498"/>
      <c r="AF116" s="498"/>
    </row>
    <row r="117">
      <c r="A117" s="498"/>
      <c r="B117" s="520"/>
      <c r="C117" s="520"/>
      <c r="D117" s="520"/>
      <c r="E117" s="520"/>
      <c r="F117" s="520"/>
      <c r="G117" s="520"/>
      <c r="H117" s="520"/>
      <c r="I117" s="520"/>
      <c r="J117" s="520"/>
      <c r="K117" s="498"/>
      <c r="L117" s="498"/>
      <c r="M117" s="498"/>
      <c r="N117" s="498"/>
      <c r="O117" s="498"/>
      <c r="P117" s="498"/>
      <c r="Q117" s="498"/>
      <c r="R117" s="498"/>
      <c r="S117" s="498"/>
      <c r="T117" s="498"/>
      <c r="U117" s="498"/>
      <c r="V117" s="498"/>
      <c r="W117" s="498"/>
      <c r="X117" s="498"/>
      <c r="Y117" s="498"/>
      <c r="Z117" s="498"/>
      <c r="AA117" s="498"/>
      <c r="AB117" s="498"/>
      <c r="AC117" s="498"/>
      <c r="AD117" s="498"/>
      <c r="AE117" s="498"/>
      <c r="AF117" s="498"/>
    </row>
    <row r="118">
      <c r="A118" s="498"/>
      <c r="B118" s="520"/>
      <c r="C118" s="520"/>
      <c r="D118" s="520"/>
      <c r="E118" s="520"/>
      <c r="F118" s="520"/>
      <c r="G118" s="520"/>
      <c r="H118" s="520"/>
      <c r="I118" s="520"/>
      <c r="J118" s="520"/>
      <c r="K118" s="498"/>
      <c r="L118" s="498"/>
      <c r="M118" s="498"/>
      <c r="N118" s="498"/>
      <c r="O118" s="498"/>
      <c r="P118" s="498"/>
      <c r="Q118" s="498"/>
      <c r="R118" s="498"/>
      <c r="S118" s="498"/>
      <c r="T118" s="498"/>
      <c r="U118" s="498"/>
      <c r="V118" s="498"/>
      <c r="W118" s="498"/>
      <c r="X118" s="498"/>
      <c r="Y118" s="498"/>
      <c r="Z118" s="498"/>
      <c r="AA118" s="498"/>
      <c r="AB118" s="498"/>
      <c r="AC118" s="498"/>
      <c r="AD118" s="498"/>
      <c r="AE118" s="498"/>
      <c r="AF118" s="498"/>
    </row>
    <row r="119">
      <c r="A119" s="498"/>
      <c r="B119" s="520"/>
      <c r="C119" s="520"/>
      <c r="D119" s="520"/>
      <c r="E119" s="520"/>
      <c r="F119" s="520"/>
      <c r="G119" s="520"/>
      <c r="H119" s="520"/>
      <c r="I119" s="520"/>
      <c r="J119" s="520"/>
      <c r="K119" s="498"/>
      <c r="L119" s="498"/>
      <c r="M119" s="498"/>
      <c r="N119" s="498"/>
      <c r="O119" s="498"/>
      <c r="P119" s="498"/>
      <c r="Q119" s="498"/>
      <c r="R119" s="498"/>
      <c r="S119" s="498"/>
      <c r="T119" s="498"/>
      <c r="U119" s="498"/>
      <c r="V119" s="498"/>
      <c r="W119" s="498"/>
      <c r="X119" s="498"/>
      <c r="Y119" s="498"/>
      <c r="Z119" s="498"/>
      <c r="AA119" s="498"/>
      <c r="AB119" s="498"/>
      <c r="AC119" s="498"/>
      <c r="AD119" s="498"/>
      <c r="AE119" s="498"/>
      <c r="AF119" s="498"/>
    </row>
    <row r="120">
      <c r="A120" s="498"/>
      <c r="B120" s="520"/>
      <c r="C120" s="520"/>
      <c r="D120" s="520"/>
      <c r="E120" s="520"/>
      <c r="F120" s="520"/>
      <c r="G120" s="520"/>
      <c r="H120" s="520"/>
      <c r="I120" s="520"/>
      <c r="J120" s="520"/>
      <c r="K120" s="498"/>
      <c r="L120" s="498"/>
      <c r="M120" s="498"/>
      <c r="N120" s="498"/>
      <c r="O120" s="498"/>
      <c r="P120" s="498"/>
      <c r="Q120" s="498"/>
      <c r="R120" s="498"/>
      <c r="S120" s="498"/>
      <c r="T120" s="498"/>
      <c r="U120" s="498"/>
      <c r="V120" s="498"/>
      <c r="W120" s="498"/>
      <c r="X120" s="498"/>
      <c r="Y120" s="498"/>
      <c r="Z120" s="498"/>
      <c r="AA120" s="498"/>
      <c r="AB120" s="498"/>
      <c r="AC120" s="498"/>
      <c r="AD120" s="498"/>
      <c r="AE120" s="498"/>
      <c r="AF120" s="498"/>
    </row>
    <row r="121">
      <c r="A121" s="498"/>
      <c r="B121" s="520"/>
      <c r="C121" s="520"/>
      <c r="D121" s="520"/>
      <c r="E121" s="520"/>
      <c r="F121" s="520"/>
      <c r="G121" s="520"/>
      <c r="H121" s="520"/>
      <c r="I121" s="520"/>
      <c r="J121" s="520"/>
      <c r="K121" s="498"/>
      <c r="L121" s="498"/>
      <c r="M121" s="498"/>
      <c r="N121" s="498"/>
      <c r="O121" s="498"/>
      <c r="P121" s="498"/>
      <c r="Q121" s="498"/>
      <c r="R121" s="498"/>
      <c r="S121" s="498"/>
      <c r="T121" s="498"/>
      <c r="U121" s="498"/>
      <c r="V121" s="498"/>
      <c r="W121" s="498"/>
      <c r="X121" s="498"/>
      <c r="Y121" s="498"/>
      <c r="Z121" s="498"/>
      <c r="AA121" s="498"/>
      <c r="AB121" s="498"/>
      <c r="AC121" s="498"/>
      <c r="AD121" s="498"/>
      <c r="AE121" s="498"/>
      <c r="AF121" s="498"/>
    </row>
    <row r="122">
      <c r="A122" s="498"/>
      <c r="B122" s="520"/>
      <c r="C122" s="520"/>
      <c r="D122" s="520"/>
      <c r="E122" s="520"/>
      <c r="F122" s="520"/>
      <c r="G122" s="520"/>
      <c r="H122" s="520"/>
      <c r="I122" s="520"/>
      <c r="J122" s="520"/>
      <c r="K122" s="498"/>
      <c r="L122" s="498"/>
      <c r="M122" s="498"/>
      <c r="N122" s="498"/>
      <c r="O122" s="498"/>
      <c r="P122" s="498"/>
      <c r="Q122" s="498"/>
      <c r="R122" s="498"/>
      <c r="S122" s="498"/>
      <c r="T122" s="498"/>
      <c r="U122" s="498"/>
      <c r="V122" s="498"/>
      <c r="W122" s="498"/>
      <c r="X122" s="498"/>
      <c r="Y122" s="498"/>
      <c r="Z122" s="498"/>
      <c r="AA122" s="498"/>
      <c r="AB122" s="498"/>
      <c r="AC122" s="498"/>
      <c r="AD122" s="498"/>
      <c r="AE122" s="498"/>
      <c r="AF122" s="498"/>
    </row>
    <row r="123">
      <c r="A123" s="498"/>
      <c r="B123" s="520"/>
      <c r="C123" s="520"/>
      <c r="D123" s="520"/>
      <c r="E123" s="520"/>
      <c r="F123" s="520"/>
      <c r="G123" s="520"/>
      <c r="H123" s="520"/>
      <c r="I123" s="520"/>
      <c r="J123" s="520"/>
      <c r="K123" s="498"/>
      <c r="L123" s="498"/>
      <c r="M123" s="498"/>
      <c r="N123" s="498"/>
      <c r="O123" s="498"/>
      <c r="P123" s="498"/>
      <c r="Q123" s="498"/>
      <c r="R123" s="498"/>
      <c r="S123" s="498"/>
      <c r="T123" s="498"/>
      <c r="U123" s="498"/>
      <c r="V123" s="498"/>
      <c r="W123" s="498"/>
      <c r="X123" s="498"/>
      <c r="Y123" s="498"/>
      <c r="Z123" s="498"/>
      <c r="AA123" s="498"/>
      <c r="AB123" s="498"/>
      <c r="AC123" s="498"/>
      <c r="AD123" s="498"/>
      <c r="AE123" s="498"/>
      <c r="AF123" s="498"/>
    </row>
    <row r="124">
      <c r="A124" s="498"/>
      <c r="B124" s="520"/>
      <c r="C124" s="520"/>
      <c r="D124" s="520"/>
      <c r="E124" s="520"/>
      <c r="F124" s="520"/>
      <c r="G124" s="520"/>
      <c r="H124" s="520"/>
      <c r="I124" s="520"/>
      <c r="J124" s="520"/>
      <c r="K124" s="498"/>
      <c r="L124" s="498"/>
      <c r="M124" s="498"/>
      <c r="N124" s="498"/>
      <c r="O124" s="498"/>
      <c r="P124" s="498"/>
      <c r="Q124" s="498"/>
      <c r="R124" s="498"/>
      <c r="S124" s="498"/>
      <c r="T124" s="498"/>
      <c r="U124" s="498"/>
      <c r="V124" s="498"/>
      <c r="W124" s="498"/>
      <c r="X124" s="498"/>
      <c r="Y124" s="498"/>
      <c r="Z124" s="498"/>
      <c r="AA124" s="498"/>
      <c r="AB124" s="498"/>
      <c r="AC124" s="498"/>
      <c r="AD124" s="498"/>
      <c r="AE124" s="498"/>
      <c r="AF124" s="498"/>
    </row>
    <row r="125">
      <c r="A125" s="498"/>
      <c r="B125" s="520"/>
      <c r="C125" s="520"/>
      <c r="D125" s="520"/>
      <c r="E125" s="520"/>
      <c r="F125" s="520"/>
      <c r="G125" s="520"/>
      <c r="H125" s="520"/>
      <c r="I125" s="520"/>
      <c r="J125" s="520"/>
      <c r="K125" s="498"/>
      <c r="L125" s="498"/>
      <c r="M125" s="498"/>
      <c r="N125" s="498"/>
      <c r="O125" s="498"/>
      <c r="P125" s="498"/>
      <c r="Q125" s="498"/>
      <c r="R125" s="498"/>
      <c r="S125" s="498"/>
      <c r="T125" s="498"/>
      <c r="U125" s="498"/>
      <c r="V125" s="498"/>
      <c r="W125" s="498"/>
      <c r="X125" s="498"/>
      <c r="Y125" s="498"/>
      <c r="Z125" s="498"/>
      <c r="AA125" s="498"/>
      <c r="AB125" s="498"/>
      <c r="AC125" s="498"/>
      <c r="AD125" s="498"/>
      <c r="AE125" s="498"/>
      <c r="AF125" s="498"/>
    </row>
    <row r="126">
      <c r="A126" s="498"/>
      <c r="B126" s="520"/>
      <c r="C126" s="520"/>
      <c r="D126" s="520"/>
      <c r="E126" s="520"/>
      <c r="F126" s="520"/>
      <c r="G126" s="520"/>
      <c r="H126" s="520"/>
      <c r="I126" s="520"/>
      <c r="J126" s="520"/>
      <c r="K126" s="498"/>
      <c r="L126" s="498"/>
      <c r="M126" s="498"/>
      <c r="N126" s="498"/>
      <c r="O126" s="498"/>
      <c r="P126" s="498"/>
      <c r="Q126" s="498"/>
      <c r="R126" s="498"/>
      <c r="S126" s="498"/>
      <c r="T126" s="498"/>
      <c r="U126" s="498"/>
      <c r="V126" s="498"/>
      <c r="W126" s="498"/>
      <c r="X126" s="498"/>
      <c r="Y126" s="498"/>
      <c r="Z126" s="498"/>
      <c r="AA126" s="498"/>
      <c r="AB126" s="498"/>
      <c r="AC126" s="498"/>
      <c r="AD126" s="498"/>
      <c r="AE126" s="498"/>
      <c r="AF126" s="498"/>
    </row>
    <row r="127">
      <c r="A127" s="498"/>
      <c r="B127" s="520"/>
      <c r="C127" s="520"/>
      <c r="D127" s="520"/>
      <c r="E127" s="520"/>
      <c r="F127" s="520"/>
      <c r="G127" s="520"/>
      <c r="H127" s="520"/>
      <c r="I127" s="520"/>
      <c r="J127" s="520"/>
      <c r="K127" s="498"/>
      <c r="L127" s="498"/>
      <c r="M127" s="498"/>
      <c r="N127" s="498"/>
      <c r="O127" s="498"/>
      <c r="P127" s="498"/>
      <c r="Q127" s="498"/>
      <c r="R127" s="498"/>
      <c r="S127" s="498"/>
      <c r="T127" s="498"/>
      <c r="U127" s="498"/>
      <c r="V127" s="498"/>
      <c r="W127" s="498"/>
      <c r="X127" s="498"/>
      <c r="Y127" s="498"/>
      <c r="Z127" s="498"/>
      <c r="AA127" s="498"/>
      <c r="AB127" s="498"/>
      <c r="AC127" s="498"/>
      <c r="AD127" s="498"/>
      <c r="AE127" s="498"/>
      <c r="AF127" s="498"/>
    </row>
    <row r="128">
      <c r="A128" s="498"/>
      <c r="B128" s="520"/>
      <c r="C128" s="520"/>
      <c r="D128" s="520"/>
      <c r="E128" s="520"/>
      <c r="F128" s="520"/>
      <c r="G128" s="520"/>
      <c r="H128" s="520"/>
      <c r="I128" s="520"/>
      <c r="J128" s="520"/>
      <c r="K128" s="498"/>
      <c r="L128" s="498"/>
      <c r="M128" s="498"/>
      <c r="N128" s="498"/>
      <c r="O128" s="498"/>
      <c r="P128" s="498"/>
      <c r="Q128" s="498"/>
      <c r="R128" s="498"/>
      <c r="S128" s="498"/>
      <c r="T128" s="498"/>
      <c r="U128" s="498"/>
      <c r="V128" s="498"/>
      <c r="W128" s="498"/>
      <c r="X128" s="498"/>
      <c r="Y128" s="498"/>
      <c r="Z128" s="498"/>
      <c r="AA128" s="498"/>
      <c r="AB128" s="498"/>
      <c r="AC128" s="498"/>
      <c r="AD128" s="498"/>
      <c r="AE128" s="498"/>
      <c r="AF128" s="498"/>
    </row>
    <row r="129">
      <c r="A129" s="498"/>
      <c r="B129" s="520"/>
      <c r="C129" s="520"/>
      <c r="D129" s="520"/>
      <c r="E129" s="520"/>
      <c r="F129" s="520"/>
      <c r="G129" s="520"/>
      <c r="H129" s="520"/>
      <c r="I129" s="520"/>
      <c r="J129" s="520"/>
      <c r="K129" s="498"/>
      <c r="L129" s="498"/>
      <c r="M129" s="498"/>
      <c r="N129" s="498"/>
      <c r="O129" s="498"/>
      <c r="P129" s="498"/>
      <c r="Q129" s="498"/>
      <c r="R129" s="498"/>
      <c r="S129" s="498"/>
      <c r="T129" s="498"/>
      <c r="U129" s="498"/>
      <c r="V129" s="498"/>
      <c r="W129" s="498"/>
      <c r="X129" s="498"/>
      <c r="Y129" s="498"/>
      <c r="Z129" s="498"/>
      <c r="AA129" s="498"/>
      <c r="AB129" s="498"/>
      <c r="AC129" s="498"/>
      <c r="AD129" s="498"/>
      <c r="AE129" s="498"/>
      <c r="AF129" s="498"/>
    </row>
    <row r="130">
      <c r="A130" s="498"/>
      <c r="B130" s="520"/>
      <c r="C130" s="520"/>
      <c r="D130" s="520"/>
      <c r="E130" s="520"/>
      <c r="F130" s="520"/>
      <c r="G130" s="520"/>
      <c r="H130" s="520"/>
      <c r="I130" s="520"/>
      <c r="J130" s="520"/>
      <c r="K130" s="498"/>
      <c r="L130" s="498"/>
      <c r="M130" s="498"/>
      <c r="N130" s="498"/>
      <c r="O130" s="498"/>
      <c r="P130" s="498"/>
      <c r="Q130" s="498"/>
      <c r="R130" s="498"/>
      <c r="S130" s="498"/>
      <c r="T130" s="498"/>
      <c r="U130" s="498"/>
      <c r="V130" s="498"/>
      <c r="W130" s="498"/>
      <c r="X130" s="498"/>
      <c r="Y130" s="498"/>
      <c r="Z130" s="498"/>
      <c r="AA130" s="498"/>
      <c r="AB130" s="498"/>
      <c r="AC130" s="498"/>
      <c r="AD130" s="498"/>
      <c r="AE130" s="498"/>
      <c r="AF130" s="498"/>
    </row>
    <row r="131">
      <c r="A131" s="498"/>
      <c r="B131" s="520"/>
      <c r="C131" s="520"/>
      <c r="D131" s="520"/>
      <c r="E131" s="520"/>
      <c r="F131" s="520"/>
      <c r="G131" s="520"/>
      <c r="H131" s="520"/>
      <c r="I131" s="520"/>
      <c r="J131" s="520"/>
      <c r="K131" s="498"/>
      <c r="L131" s="498"/>
      <c r="M131" s="498"/>
      <c r="N131" s="498"/>
      <c r="O131" s="498"/>
      <c r="P131" s="498"/>
      <c r="Q131" s="498"/>
      <c r="R131" s="498"/>
      <c r="S131" s="498"/>
      <c r="T131" s="498"/>
      <c r="U131" s="498"/>
      <c r="V131" s="498"/>
      <c r="W131" s="498"/>
      <c r="X131" s="498"/>
      <c r="Y131" s="498"/>
      <c r="Z131" s="498"/>
      <c r="AA131" s="498"/>
      <c r="AB131" s="498"/>
      <c r="AC131" s="498"/>
      <c r="AD131" s="498"/>
      <c r="AE131" s="498"/>
      <c r="AF131" s="498"/>
    </row>
    <row r="132">
      <c r="A132" s="498"/>
      <c r="B132" s="520"/>
      <c r="C132" s="520"/>
      <c r="D132" s="520"/>
      <c r="E132" s="520"/>
      <c r="F132" s="520"/>
      <c r="G132" s="520"/>
      <c r="H132" s="520"/>
      <c r="I132" s="520"/>
      <c r="J132" s="520"/>
      <c r="K132" s="498"/>
      <c r="L132" s="498"/>
      <c r="M132" s="498"/>
      <c r="N132" s="498"/>
      <c r="O132" s="498"/>
      <c r="P132" s="498"/>
      <c r="Q132" s="498"/>
      <c r="R132" s="498"/>
      <c r="S132" s="498"/>
      <c r="T132" s="498"/>
      <c r="U132" s="498"/>
      <c r="V132" s="498"/>
      <c r="W132" s="498"/>
      <c r="X132" s="498"/>
      <c r="Y132" s="498"/>
      <c r="Z132" s="498"/>
      <c r="AA132" s="498"/>
      <c r="AB132" s="498"/>
      <c r="AC132" s="498"/>
      <c r="AD132" s="498"/>
      <c r="AE132" s="498"/>
      <c r="AF132" s="498"/>
    </row>
    <row r="133">
      <c r="A133" s="498"/>
      <c r="B133" s="520"/>
      <c r="C133" s="520"/>
      <c r="D133" s="520"/>
      <c r="E133" s="520"/>
      <c r="F133" s="520"/>
      <c r="G133" s="520"/>
      <c r="H133" s="520"/>
      <c r="I133" s="520"/>
      <c r="J133" s="520"/>
      <c r="K133" s="498"/>
      <c r="L133" s="498"/>
      <c r="M133" s="498"/>
      <c r="N133" s="498"/>
      <c r="O133" s="498"/>
      <c r="P133" s="498"/>
      <c r="Q133" s="498"/>
      <c r="R133" s="498"/>
      <c r="S133" s="498"/>
      <c r="T133" s="498"/>
      <c r="U133" s="498"/>
      <c r="V133" s="498"/>
      <c r="W133" s="498"/>
      <c r="X133" s="498"/>
      <c r="Y133" s="498"/>
      <c r="Z133" s="498"/>
      <c r="AA133" s="498"/>
      <c r="AB133" s="498"/>
      <c r="AC133" s="498"/>
      <c r="AD133" s="498"/>
      <c r="AE133" s="498"/>
      <c r="AF133" s="498"/>
    </row>
    <row r="134">
      <c r="A134" s="498"/>
      <c r="B134" s="520"/>
      <c r="C134" s="520"/>
      <c r="D134" s="520"/>
      <c r="E134" s="520"/>
      <c r="F134" s="520"/>
      <c r="G134" s="520"/>
      <c r="H134" s="520"/>
      <c r="I134" s="520"/>
      <c r="J134" s="520"/>
      <c r="K134" s="498"/>
      <c r="L134" s="498"/>
      <c r="M134" s="498"/>
      <c r="N134" s="498"/>
      <c r="O134" s="498"/>
      <c r="P134" s="498"/>
      <c r="Q134" s="498"/>
      <c r="R134" s="498"/>
      <c r="S134" s="498"/>
      <c r="T134" s="498"/>
      <c r="U134" s="498"/>
      <c r="V134" s="498"/>
      <c r="W134" s="498"/>
      <c r="X134" s="498"/>
      <c r="Y134" s="498"/>
      <c r="Z134" s="498"/>
      <c r="AA134" s="498"/>
      <c r="AB134" s="498"/>
      <c r="AC134" s="498"/>
      <c r="AD134" s="498"/>
      <c r="AE134" s="498"/>
      <c r="AF134" s="498"/>
    </row>
    <row r="135">
      <c r="A135" s="498"/>
      <c r="B135" s="520"/>
      <c r="C135" s="520"/>
      <c r="D135" s="520"/>
      <c r="E135" s="520"/>
      <c r="F135" s="520"/>
      <c r="G135" s="520"/>
      <c r="H135" s="520"/>
      <c r="I135" s="520"/>
      <c r="J135" s="520"/>
      <c r="K135" s="498"/>
      <c r="L135" s="498"/>
      <c r="M135" s="498"/>
      <c r="N135" s="498"/>
      <c r="O135" s="498"/>
      <c r="P135" s="498"/>
      <c r="Q135" s="498"/>
      <c r="R135" s="498"/>
      <c r="S135" s="498"/>
      <c r="T135" s="498"/>
      <c r="U135" s="498"/>
      <c r="V135" s="498"/>
      <c r="W135" s="498"/>
      <c r="X135" s="498"/>
      <c r="Y135" s="498"/>
      <c r="Z135" s="498"/>
      <c r="AA135" s="498"/>
      <c r="AB135" s="498"/>
      <c r="AC135" s="498"/>
      <c r="AD135" s="498"/>
      <c r="AE135" s="498"/>
      <c r="AF135" s="498"/>
    </row>
    <row r="136">
      <c r="A136" s="498"/>
      <c r="B136" s="520"/>
      <c r="C136" s="520"/>
      <c r="D136" s="520"/>
      <c r="E136" s="520"/>
      <c r="F136" s="520"/>
      <c r="G136" s="520"/>
      <c r="H136" s="520"/>
      <c r="I136" s="520"/>
      <c r="J136" s="520"/>
      <c r="K136" s="498"/>
      <c r="L136" s="498"/>
      <c r="M136" s="498"/>
      <c r="N136" s="498"/>
      <c r="O136" s="498"/>
      <c r="P136" s="498"/>
      <c r="Q136" s="498"/>
      <c r="R136" s="498"/>
      <c r="S136" s="498"/>
      <c r="T136" s="498"/>
      <c r="U136" s="498"/>
      <c r="V136" s="498"/>
      <c r="W136" s="498"/>
      <c r="X136" s="498"/>
      <c r="Y136" s="498"/>
      <c r="Z136" s="498"/>
      <c r="AA136" s="498"/>
      <c r="AB136" s="498"/>
      <c r="AC136" s="498"/>
      <c r="AD136" s="498"/>
      <c r="AE136" s="498"/>
      <c r="AF136" s="498"/>
    </row>
    <row r="137">
      <c r="A137" s="498"/>
      <c r="B137" s="520"/>
      <c r="C137" s="520"/>
      <c r="D137" s="520"/>
      <c r="E137" s="520"/>
      <c r="F137" s="520"/>
      <c r="G137" s="520"/>
      <c r="H137" s="520"/>
      <c r="I137" s="520"/>
      <c r="J137" s="520"/>
      <c r="K137" s="498"/>
      <c r="L137" s="498"/>
      <c r="M137" s="498"/>
      <c r="N137" s="498"/>
      <c r="O137" s="498"/>
      <c r="P137" s="498"/>
      <c r="Q137" s="498"/>
      <c r="R137" s="498"/>
      <c r="S137" s="498"/>
      <c r="T137" s="498"/>
      <c r="U137" s="498"/>
      <c r="V137" s="498"/>
      <c r="W137" s="498"/>
      <c r="X137" s="498"/>
      <c r="Y137" s="498"/>
      <c r="Z137" s="498"/>
      <c r="AA137" s="498"/>
      <c r="AB137" s="498"/>
      <c r="AC137" s="498"/>
      <c r="AD137" s="498"/>
      <c r="AE137" s="498"/>
      <c r="AF137" s="498"/>
    </row>
    <row r="138">
      <c r="A138" s="498"/>
      <c r="B138" s="520"/>
      <c r="C138" s="520"/>
      <c r="D138" s="520"/>
      <c r="E138" s="520"/>
      <c r="F138" s="520"/>
      <c r="G138" s="520"/>
      <c r="H138" s="520"/>
      <c r="I138" s="520"/>
      <c r="J138" s="520"/>
      <c r="K138" s="498"/>
      <c r="L138" s="498"/>
      <c r="M138" s="498"/>
      <c r="N138" s="498"/>
      <c r="O138" s="498"/>
      <c r="P138" s="498"/>
      <c r="Q138" s="498"/>
      <c r="R138" s="498"/>
      <c r="S138" s="498"/>
      <c r="T138" s="498"/>
      <c r="U138" s="498"/>
      <c r="V138" s="498"/>
      <c r="W138" s="498"/>
      <c r="X138" s="498"/>
      <c r="Y138" s="498"/>
      <c r="Z138" s="498"/>
      <c r="AA138" s="498"/>
      <c r="AB138" s="498"/>
      <c r="AC138" s="498"/>
      <c r="AD138" s="498"/>
      <c r="AE138" s="498"/>
      <c r="AF138" s="498"/>
    </row>
    <row r="139">
      <c r="A139" s="498"/>
      <c r="B139" s="520"/>
      <c r="C139" s="520"/>
      <c r="D139" s="520"/>
      <c r="E139" s="520"/>
      <c r="F139" s="520"/>
      <c r="G139" s="520"/>
      <c r="H139" s="520"/>
      <c r="I139" s="520"/>
      <c r="J139" s="520"/>
      <c r="K139" s="498"/>
      <c r="L139" s="498"/>
      <c r="M139" s="498"/>
      <c r="N139" s="498"/>
      <c r="O139" s="498"/>
      <c r="P139" s="498"/>
      <c r="Q139" s="498"/>
      <c r="R139" s="498"/>
      <c r="S139" s="498"/>
      <c r="T139" s="498"/>
      <c r="U139" s="498"/>
      <c r="V139" s="498"/>
      <c r="W139" s="498"/>
      <c r="X139" s="498"/>
      <c r="Y139" s="498"/>
      <c r="Z139" s="498"/>
      <c r="AA139" s="498"/>
      <c r="AB139" s="498"/>
      <c r="AC139" s="498"/>
      <c r="AD139" s="498"/>
      <c r="AE139" s="498"/>
      <c r="AF139" s="498"/>
    </row>
    <row r="140">
      <c r="A140" s="498"/>
      <c r="B140" s="520"/>
      <c r="C140" s="520"/>
      <c r="D140" s="520"/>
      <c r="E140" s="520"/>
      <c r="F140" s="520"/>
      <c r="G140" s="520"/>
      <c r="H140" s="520"/>
      <c r="I140" s="520"/>
      <c r="J140" s="520"/>
      <c r="K140" s="498"/>
      <c r="L140" s="498"/>
      <c r="M140" s="498"/>
      <c r="N140" s="498"/>
      <c r="O140" s="498"/>
      <c r="P140" s="498"/>
      <c r="Q140" s="498"/>
      <c r="R140" s="498"/>
      <c r="S140" s="498"/>
      <c r="T140" s="498"/>
      <c r="U140" s="498"/>
      <c r="V140" s="498"/>
      <c r="W140" s="498"/>
      <c r="X140" s="498"/>
      <c r="Y140" s="498"/>
      <c r="Z140" s="498"/>
      <c r="AA140" s="498"/>
      <c r="AB140" s="498"/>
      <c r="AC140" s="498"/>
      <c r="AD140" s="498"/>
      <c r="AE140" s="498"/>
      <c r="AF140" s="498"/>
    </row>
    <row r="141">
      <c r="A141" s="498"/>
      <c r="B141" s="520"/>
      <c r="C141" s="520"/>
      <c r="D141" s="520"/>
      <c r="E141" s="520"/>
      <c r="F141" s="520"/>
      <c r="G141" s="520"/>
      <c r="H141" s="520"/>
      <c r="I141" s="520"/>
      <c r="J141" s="520"/>
      <c r="K141" s="498"/>
      <c r="L141" s="498"/>
      <c r="M141" s="498"/>
      <c r="N141" s="498"/>
      <c r="O141" s="498"/>
      <c r="P141" s="498"/>
      <c r="Q141" s="498"/>
      <c r="R141" s="498"/>
      <c r="S141" s="498"/>
      <c r="T141" s="498"/>
      <c r="U141" s="498"/>
      <c r="V141" s="498"/>
      <c r="W141" s="498"/>
      <c r="X141" s="498"/>
      <c r="Y141" s="498"/>
      <c r="Z141" s="498"/>
      <c r="AA141" s="498"/>
      <c r="AB141" s="498"/>
      <c r="AC141" s="498"/>
      <c r="AD141" s="498"/>
      <c r="AE141" s="498"/>
      <c r="AF141" s="498"/>
    </row>
    <row r="142">
      <c r="A142" s="498"/>
      <c r="B142" s="520"/>
      <c r="C142" s="520"/>
      <c r="D142" s="520"/>
      <c r="E142" s="520"/>
      <c r="F142" s="520"/>
      <c r="G142" s="520"/>
      <c r="H142" s="520"/>
      <c r="I142" s="520"/>
      <c r="J142" s="520"/>
      <c r="K142" s="498"/>
      <c r="L142" s="498"/>
      <c r="M142" s="498"/>
      <c r="N142" s="498"/>
      <c r="O142" s="498"/>
      <c r="P142" s="498"/>
      <c r="Q142" s="498"/>
      <c r="R142" s="498"/>
      <c r="S142" s="498"/>
      <c r="T142" s="498"/>
      <c r="U142" s="498"/>
      <c r="V142" s="498"/>
      <c r="W142" s="498"/>
      <c r="X142" s="498"/>
      <c r="Y142" s="498"/>
      <c r="Z142" s="498"/>
      <c r="AA142" s="498"/>
      <c r="AB142" s="498"/>
      <c r="AC142" s="498"/>
      <c r="AD142" s="498"/>
      <c r="AE142" s="498"/>
      <c r="AF142" s="498"/>
    </row>
    <row r="143">
      <c r="A143" s="498"/>
      <c r="B143" s="520"/>
      <c r="C143" s="520"/>
      <c r="D143" s="520"/>
      <c r="E143" s="520"/>
      <c r="F143" s="520"/>
      <c r="G143" s="520"/>
      <c r="H143" s="520"/>
      <c r="I143" s="520"/>
      <c r="J143" s="520"/>
      <c r="K143" s="498"/>
      <c r="L143" s="498"/>
      <c r="M143" s="498"/>
      <c r="N143" s="498"/>
      <c r="O143" s="498"/>
      <c r="P143" s="498"/>
      <c r="Q143" s="498"/>
      <c r="R143" s="498"/>
      <c r="S143" s="498"/>
      <c r="T143" s="498"/>
      <c r="U143" s="498"/>
      <c r="V143" s="498"/>
      <c r="W143" s="498"/>
      <c r="X143" s="498"/>
      <c r="Y143" s="498"/>
      <c r="Z143" s="498"/>
      <c r="AA143" s="498"/>
      <c r="AB143" s="498"/>
      <c r="AC143" s="498"/>
      <c r="AD143" s="498"/>
      <c r="AE143" s="498"/>
      <c r="AF143" s="498"/>
    </row>
    <row r="144">
      <c r="A144" s="498"/>
      <c r="B144" s="520"/>
      <c r="C144" s="520"/>
      <c r="D144" s="520"/>
      <c r="E144" s="520"/>
      <c r="F144" s="520"/>
      <c r="G144" s="520"/>
      <c r="H144" s="520"/>
      <c r="I144" s="520"/>
      <c r="J144" s="520"/>
      <c r="K144" s="498"/>
      <c r="L144" s="498"/>
      <c r="M144" s="498"/>
      <c r="N144" s="498"/>
      <c r="O144" s="498"/>
      <c r="P144" s="498"/>
      <c r="Q144" s="498"/>
      <c r="R144" s="498"/>
      <c r="S144" s="498"/>
      <c r="T144" s="498"/>
      <c r="U144" s="498"/>
      <c r="V144" s="498"/>
      <c r="W144" s="498"/>
      <c r="X144" s="498"/>
      <c r="Y144" s="498"/>
      <c r="Z144" s="498"/>
      <c r="AA144" s="498"/>
      <c r="AB144" s="498"/>
      <c r="AC144" s="498"/>
      <c r="AD144" s="498"/>
      <c r="AE144" s="498"/>
      <c r="AF144" s="498"/>
    </row>
    <row r="145">
      <c r="A145" s="498"/>
      <c r="B145" s="520"/>
      <c r="C145" s="520"/>
      <c r="D145" s="520"/>
      <c r="E145" s="520"/>
      <c r="F145" s="520"/>
      <c r="G145" s="520"/>
      <c r="H145" s="520"/>
      <c r="I145" s="520"/>
      <c r="J145" s="520"/>
      <c r="K145" s="498"/>
      <c r="L145" s="498"/>
      <c r="M145" s="498"/>
      <c r="N145" s="498"/>
      <c r="O145" s="498"/>
      <c r="P145" s="498"/>
      <c r="Q145" s="498"/>
      <c r="R145" s="498"/>
      <c r="S145" s="498"/>
      <c r="T145" s="498"/>
      <c r="U145" s="498"/>
      <c r="V145" s="498"/>
      <c r="W145" s="498"/>
      <c r="X145" s="498"/>
      <c r="Y145" s="498"/>
      <c r="Z145" s="498"/>
      <c r="AA145" s="498"/>
      <c r="AB145" s="498"/>
      <c r="AC145" s="498"/>
      <c r="AD145" s="498"/>
      <c r="AE145" s="498"/>
      <c r="AF145" s="498"/>
    </row>
    <row r="146">
      <c r="A146" s="498"/>
      <c r="B146" s="520"/>
      <c r="C146" s="520"/>
      <c r="D146" s="520"/>
      <c r="E146" s="520"/>
      <c r="F146" s="520"/>
      <c r="G146" s="520"/>
      <c r="H146" s="520"/>
      <c r="I146" s="520"/>
      <c r="J146" s="520"/>
      <c r="K146" s="498"/>
      <c r="L146" s="498"/>
      <c r="M146" s="498"/>
      <c r="N146" s="498"/>
      <c r="O146" s="498"/>
      <c r="P146" s="498"/>
      <c r="Q146" s="498"/>
      <c r="R146" s="498"/>
      <c r="S146" s="498"/>
      <c r="T146" s="498"/>
      <c r="U146" s="498"/>
      <c r="V146" s="498"/>
      <c r="W146" s="498"/>
      <c r="X146" s="498"/>
      <c r="Y146" s="498"/>
      <c r="Z146" s="498"/>
      <c r="AA146" s="498"/>
      <c r="AB146" s="498"/>
      <c r="AC146" s="498"/>
      <c r="AD146" s="498"/>
      <c r="AE146" s="498"/>
      <c r="AF146" s="498"/>
    </row>
    <row r="147">
      <c r="A147" s="498"/>
      <c r="B147" s="520"/>
      <c r="C147" s="520"/>
      <c r="D147" s="520"/>
      <c r="E147" s="520"/>
      <c r="F147" s="520"/>
      <c r="G147" s="520"/>
      <c r="H147" s="520"/>
      <c r="I147" s="520"/>
      <c r="J147" s="520"/>
      <c r="K147" s="498"/>
      <c r="L147" s="498"/>
      <c r="M147" s="498"/>
      <c r="N147" s="498"/>
      <c r="O147" s="498"/>
      <c r="P147" s="498"/>
      <c r="Q147" s="498"/>
      <c r="R147" s="498"/>
      <c r="S147" s="498"/>
      <c r="T147" s="498"/>
      <c r="U147" s="498"/>
      <c r="V147" s="498"/>
      <c r="W147" s="498"/>
      <c r="X147" s="498"/>
      <c r="Y147" s="498"/>
      <c r="Z147" s="498"/>
      <c r="AA147" s="498"/>
      <c r="AB147" s="498"/>
      <c r="AC147" s="498"/>
      <c r="AD147" s="498"/>
      <c r="AE147" s="498"/>
      <c r="AF147" s="498"/>
    </row>
    <row r="148">
      <c r="A148" s="498"/>
      <c r="B148" s="520"/>
      <c r="C148" s="520"/>
      <c r="D148" s="520"/>
      <c r="E148" s="520"/>
      <c r="F148" s="520"/>
      <c r="G148" s="520"/>
      <c r="H148" s="520"/>
      <c r="I148" s="520"/>
      <c r="J148" s="520"/>
      <c r="K148" s="498"/>
      <c r="L148" s="498"/>
      <c r="M148" s="498"/>
      <c r="N148" s="498"/>
      <c r="O148" s="498"/>
      <c r="P148" s="498"/>
      <c r="Q148" s="498"/>
      <c r="R148" s="498"/>
      <c r="S148" s="498"/>
      <c r="T148" s="498"/>
      <c r="U148" s="498"/>
      <c r="V148" s="498"/>
      <c r="W148" s="498"/>
      <c r="X148" s="498"/>
      <c r="Y148" s="498"/>
      <c r="Z148" s="498"/>
      <c r="AA148" s="498"/>
      <c r="AB148" s="498"/>
      <c r="AC148" s="498"/>
      <c r="AD148" s="498"/>
      <c r="AE148" s="498"/>
      <c r="AF148" s="498"/>
    </row>
    <row r="149">
      <c r="A149" s="498"/>
      <c r="B149" s="520"/>
      <c r="C149" s="520"/>
      <c r="D149" s="520"/>
      <c r="E149" s="520"/>
      <c r="F149" s="520"/>
      <c r="G149" s="520"/>
      <c r="H149" s="520"/>
      <c r="I149" s="520"/>
      <c r="J149" s="520"/>
      <c r="K149" s="498"/>
      <c r="L149" s="498"/>
      <c r="M149" s="498"/>
      <c r="N149" s="498"/>
      <c r="O149" s="498"/>
      <c r="P149" s="498"/>
      <c r="Q149" s="498"/>
      <c r="R149" s="498"/>
      <c r="S149" s="498"/>
      <c r="T149" s="498"/>
      <c r="U149" s="498"/>
      <c r="V149" s="498"/>
      <c r="W149" s="498"/>
      <c r="X149" s="498"/>
      <c r="Y149" s="498"/>
      <c r="Z149" s="498"/>
      <c r="AA149" s="498"/>
      <c r="AB149" s="498"/>
      <c r="AC149" s="498"/>
      <c r="AD149" s="498"/>
      <c r="AE149" s="498"/>
      <c r="AF149" s="498"/>
    </row>
    <row r="150">
      <c r="A150" s="498"/>
      <c r="B150" s="520"/>
      <c r="C150" s="520"/>
      <c r="D150" s="520"/>
      <c r="E150" s="520"/>
      <c r="F150" s="520"/>
      <c r="G150" s="520"/>
      <c r="H150" s="520"/>
      <c r="I150" s="520"/>
      <c r="J150" s="520"/>
      <c r="K150" s="498"/>
      <c r="L150" s="498"/>
      <c r="M150" s="498"/>
      <c r="N150" s="498"/>
      <c r="O150" s="498"/>
      <c r="P150" s="498"/>
      <c r="Q150" s="498"/>
      <c r="R150" s="498"/>
      <c r="S150" s="498"/>
      <c r="T150" s="498"/>
      <c r="U150" s="498"/>
      <c r="V150" s="498"/>
      <c r="W150" s="498"/>
      <c r="X150" s="498"/>
      <c r="Y150" s="498"/>
      <c r="Z150" s="498"/>
      <c r="AA150" s="498"/>
      <c r="AB150" s="498"/>
      <c r="AC150" s="498"/>
      <c r="AD150" s="498"/>
      <c r="AE150" s="498"/>
      <c r="AF150" s="498"/>
    </row>
    <row r="151">
      <c r="A151" s="498"/>
      <c r="B151" s="520"/>
      <c r="C151" s="520"/>
      <c r="D151" s="520"/>
      <c r="E151" s="520"/>
      <c r="F151" s="520"/>
      <c r="G151" s="520"/>
      <c r="H151" s="520"/>
      <c r="I151" s="520"/>
      <c r="J151" s="520"/>
      <c r="K151" s="498"/>
      <c r="L151" s="498"/>
      <c r="M151" s="498"/>
      <c r="N151" s="498"/>
      <c r="O151" s="498"/>
      <c r="P151" s="498"/>
      <c r="Q151" s="498"/>
      <c r="R151" s="498"/>
      <c r="S151" s="498"/>
      <c r="T151" s="498"/>
      <c r="U151" s="498"/>
      <c r="V151" s="498"/>
      <c r="W151" s="498"/>
      <c r="X151" s="498"/>
      <c r="Y151" s="498"/>
      <c r="Z151" s="498"/>
      <c r="AA151" s="498"/>
      <c r="AB151" s="498"/>
      <c r="AC151" s="498"/>
      <c r="AD151" s="498"/>
      <c r="AE151" s="498"/>
      <c r="AF151" s="498"/>
    </row>
    <row r="152">
      <c r="A152" s="498"/>
      <c r="B152" s="520"/>
      <c r="C152" s="520"/>
      <c r="D152" s="520"/>
      <c r="E152" s="520"/>
      <c r="F152" s="520"/>
      <c r="G152" s="520"/>
      <c r="H152" s="520"/>
      <c r="I152" s="520"/>
      <c r="J152" s="520"/>
      <c r="K152" s="498"/>
      <c r="L152" s="498"/>
      <c r="M152" s="498"/>
      <c r="N152" s="498"/>
      <c r="O152" s="498"/>
      <c r="P152" s="498"/>
      <c r="Q152" s="498"/>
      <c r="R152" s="498"/>
      <c r="S152" s="498"/>
      <c r="T152" s="498"/>
      <c r="U152" s="498"/>
      <c r="V152" s="498"/>
      <c r="W152" s="498"/>
      <c r="X152" s="498"/>
      <c r="Y152" s="498"/>
      <c r="Z152" s="498"/>
      <c r="AA152" s="498"/>
      <c r="AB152" s="498"/>
      <c r="AC152" s="498"/>
      <c r="AD152" s="498"/>
      <c r="AE152" s="498"/>
      <c r="AF152" s="498"/>
    </row>
    <row r="153">
      <c r="A153" s="498"/>
      <c r="B153" s="520"/>
      <c r="C153" s="520"/>
      <c r="D153" s="520"/>
      <c r="E153" s="520"/>
      <c r="F153" s="520"/>
      <c r="G153" s="520"/>
      <c r="H153" s="520"/>
      <c r="I153" s="520"/>
      <c r="J153" s="520"/>
      <c r="K153" s="498"/>
      <c r="L153" s="498"/>
      <c r="M153" s="498"/>
      <c r="N153" s="498"/>
      <c r="O153" s="498"/>
      <c r="P153" s="498"/>
      <c r="Q153" s="498"/>
      <c r="R153" s="498"/>
      <c r="S153" s="498"/>
      <c r="T153" s="498"/>
      <c r="U153" s="498"/>
      <c r="V153" s="498"/>
      <c r="W153" s="498"/>
      <c r="X153" s="498"/>
      <c r="Y153" s="498"/>
      <c r="Z153" s="498"/>
      <c r="AA153" s="498"/>
      <c r="AB153" s="498"/>
      <c r="AC153" s="498"/>
      <c r="AD153" s="498"/>
      <c r="AE153" s="498"/>
      <c r="AF153" s="498"/>
    </row>
    <row r="154">
      <c r="A154" s="498"/>
      <c r="B154" s="520"/>
      <c r="C154" s="520"/>
      <c r="D154" s="520"/>
      <c r="E154" s="520"/>
      <c r="F154" s="520"/>
      <c r="G154" s="520"/>
      <c r="H154" s="520"/>
      <c r="I154" s="520"/>
      <c r="J154" s="520"/>
      <c r="K154" s="498"/>
      <c r="L154" s="498"/>
      <c r="M154" s="498"/>
      <c r="N154" s="498"/>
      <c r="O154" s="498"/>
      <c r="P154" s="498"/>
      <c r="Q154" s="498"/>
      <c r="R154" s="498"/>
      <c r="S154" s="498"/>
      <c r="T154" s="498"/>
      <c r="U154" s="498"/>
      <c r="V154" s="498"/>
      <c r="W154" s="498"/>
      <c r="X154" s="498"/>
      <c r="Y154" s="498"/>
      <c r="Z154" s="498"/>
      <c r="AA154" s="498"/>
      <c r="AB154" s="498"/>
      <c r="AC154" s="498"/>
      <c r="AD154" s="498"/>
      <c r="AE154" s="498"/>
      <c r="AF154" s="498"/>
    </row>
    <row r="155">
      <c r="A155" s="498"/>
      <c r="B155" s="520"/>
      <c r="C155" s="520"/>
      <c r="D155" s="520"/>
      <c r="E155" s="520"/>
      <c r="F155" s="520"/>
      <c r="G155" s="520"/>
      <c r="H155" s="520"/>
      <c r="I155" s="520"/>
      <c r="J155" s="520"/>
      <c r="K155" s="498"/>
      <c r="L155" s="498"/>
      <c r="M155" s="498"/>
      <c r="N155" s="498"/>
      <c r="O155" s="498"/>
      <c r="P155" s="498"/>
      <c r="Q155" s="498"/>
      <c r="R155" s="498"/>
      <c r="S155" s="498"/>
      <c r="T155" s="498"/>
      <c r="U155" s="498"/>
      <c r="V155" s="498"/>
      <c r="W155" s="498"/>
      <c r="X155" s="498"/>
      <c r="Y155" s="498"/>
      <c r="Z155" s="498"/>
      <c r="AA155" s="498"/>
      <c r="AB155" s="498"/>
      <c r="AC155" s="498"/>
      <c r="AD155" s="498"/>
      <c r="AE155" s="498"/>
      <c r="AF155" s="498"/>
    </row>
    <row r="156">
      <c r="A156" s="498"/>
      <c r="B156" s="520"/>
      <c r="C156" s="520"/>
      <c r="D156" s="520"/>
      <c r="E156" s="520"/>
      <c r="F156" s="520"/>
      <c r="G156" s="520"/>
      <c r="H156" s="520"/>
      <c r="I156" s="520"/>
      <c r="J156" s="520"/>
      <c r="K156" s="498"/>
      <c r="L156" s="498"/>
      <c r="M156" s="498"/>
      <c r="N156" s="498"/>
      <c r="O156" s="498"/>
      <c r="P156" s="498"/>
      <c r="Q156" s="498"/>
      <c r="R156" s="498"/>
      <c r="S156" s="498"/>
      <c r="T156" s="498"/>
      <c r="U156" s="498"/>
      <c r="V156" s="498"/>
      <c r="W156" s="498"/>
      <c r="X156" s="498"/>
      <c r="Y156" s="498"/>
      <c r="Z156" s="498"/>
      <c r="AA156" s="498"/>
      <c r="AB156" s="498"/>
      <c r="AC156" s="498"/>
      <c r="AD156" s="498"/>
      <c r="AE156" s="498"/>
      <c r="AF156" s="498"/>
    </row>
    <row r="157">
      <c r="A157" s="498"/>
      <c r="B157" s="520"/>
      <c r="C157" s="520"/>
      <c r="D157" s="520"/>
      <c r="E157" s="520"/>
      <c r="F157" s="520"/>
      <c r="G157" s="520"/>
      <c r="H157" s="520"/>
      <c r="I157" s="520"/>
      <c r="J157" s="520"/>
      <c r="K157" s="498"/>
      <c r="L157" s="498"/>
      <c r="M157" s="498"/>
      <c r="N157" s="498"/>
      <c r="O157" s="498"/>
      <c r="P157" s="498"/>
      <c r="Q157" s="498"/>
      <c r="R157" s="498"/>
      <c r="S157" s="498"/>
      <c r="T157" s="498"/>
      <c r="U157" s="498"/>
      <c r="V157" s="498"/>
      <c r="W157" s="498"/>
      <c r="X157" s="498"/>
      <c r="Y157" s="498"/>
      <c r="Z157" s="498"/>
      <c r="AA157" s="498"/>
      <c r="AB157" s="498"/>
      <c r="AC157" s="498"/>
      <c r="AD157" s="498"/>
      <c r="AE157" s="498"/>
      <c r="AF157" s="498"/>
    </row>
    <row r="158">
      <c r="A158" s="498"/>
      <c r="B158" s="520"/>
      <c r="C158" s="520"/>
      <c r="D158" s="520"/>
      <c r="E158" s="520"/>
      <c r="F158" s="520"/>
      <c r="G158" s="520"/>
      <c r="H158" s="520"/>
      <c r="I158" s="520"/>
      <c r="J158" s="520"/>
      <c r="K158" s="498"/>
      <c r="L158" s="498"/>
      <c r="M158" s="498"/>
      <c r="N158" s="498"/>
      <c r="O158" s="498"/>
      <c r="P158" s="498"/>
      <c r="Q158" s="498"/>
      <c r="R158" s="498"/>
      <c r="S158" s="498"/>
      <c r="T158" s="498"/>
      <c r="U158" s="498"/>
      <c r="V158" s="498"/>
      <c r="W158" s="498"/>
      <c r="X158" s="498"/>
      <c r="Y158" s="498"/>
      <c r="Z158" s="498"/>
      <c r="AA158" s="498"/>
      <c r="AB158" s="498"/>
      <c r="AC158" s="498"/>
      <c r="AD158" s="498"/>
      <c r="AE158" s="498"/>
      <c r="AF158" s="498"/>
    </row>
    <row r="159">
      <c r="A159" s="498"/>
      <c r="B159" s="520"/>
      <c r="C159" s="520"/>
      <c r="D159" s="520"/>
      <c r="E159" s="520"/>
      <c r="F159" s="520"/>
      <c r="G159" s="520"/>
      <c r="H159" s="520"/>
      <c r="I159" s="520"/>
      <c r="J159" s="520"/>
      <c r="K159" s="498"/>
      <c r="L159" s="498"/>
      <c r="M159" s="498"/>
      <c r="N159" s="498"/>
      <c r="O159" s="498"/>
      <c r="P159" s="498"/>
      <c r="Q159" s="498"/>
      <c r="R159" s="498"/>
      <c r="S159" s="498"/>
      <c r="T159" s="498"/>
      <c r="U159" s="498"/>
      <c r="V159" s="498"/>
      <c r="W159" s="498"/>
      <c r="X159" s="498"/>
      <c r="Y159" s="498"/>
      <c r="Z159" s="498"/>
      <c r="AA159" s="498"/>
      <c r="AB159" s="498"/>
      <c r="AC159" s="498"/>
      <c r="AD159" s="498"/>
      <c r="AE159" s="498"/>
      <c r="AF159" s="498"/>
    </row>
    <row r="160">
      <c r="A160" s="498"/>
      <c r="B160" s="520"/>
      <c r="C160" s="520"/>
      <c r="D160" s="520"/>
      <c r="E160" s="520"/>
      <c r="F160" s="520"/>
      <c r="G160" s="520"/>
      <c r="H160" s="520"/>
      <c r="I160" s="520"/>
      <c r="J160" s="520"/>
      <c r="K160" s="498"/>
      <c r="L160" s="498"/>
      <c r="M160" s="498"/>
      <c r="N160" s="498"/>
      <c r="O160" s="498"/>
      <c r="P160" s="498"/>
      <c r="Q160" s="498"/>
      <c r="R160" s="498"/>
      <c r="S160" s="498"/>
      <c r="T160" s="498"/>
      <c r="U160" s="498"/>
      <c r="V160" s="498"/>
      <c r="W160" s="498"/>
      <c r="X160" s="498"/>
      <c r="Y160" s="498"/>
      <c r="Z160" s="498"/>
      <c r="AA160" s="498"/>
      <c r="AB160" s="498"/>
      <c r="AC160" s="498"/>
      <c r="AD160" s="498"/>
      <c r="AE160" s="498"/>
      <c r="AF160" s="498"/>
    </row>
    <row r="161">
      <c r="A161" s="498"/>
      <c r="B161" s="520"/>
      <c r="C161" s="520"/>
      <c r="D161" s="520"/>
      <c r="E161" s="520"/>
      <c r="F161" s="520"/>
      <c r="G161" s="520"/>
      <c r="H161" s="520"/>
      <c r="I161" s="520"/>
      <c r="J161" s="520"/>
      <c r="K161" s="498"/>
      <c r="L161" s="498"/>
      <c r="M161" s="498"/>
      <c r="N161" s="498"/>
      <c r="O161" s="498"/>
      <c r="P161" s="498"/>
      <c r="Q161" s="498"/>
      <c r="R161" s="498"/>
      <c r="S161" s="498"/>
      <c r="T161" s="498"/>
      <c r="U161" s="498"/>
      <c r="V161" s="498"/>
      <c r="W161" s="498"/>
      <c r="X161" s="498"/>
      <c r="Y161" s="498"/>
      <c r="Z161" s="498"/>
      <c r="AA161" s="498"/>
      <c r="AB161" s="498"/>
      <c r="AC161" s="498"/>
      <c r="AD161" s="498"/>
      <c r="AE161" s="498"/>
      <c r="AF161" s="498"/>
    </row>
    <row r="162">
      <c r="A162" s="498"/>
      <c r="B162" s="520"/>
      <c r="C162" s="520"/>
      <c r="D162" s="520"/>
      <c r="E162" s="520"/>
      <c r="F162" s="520"/>
      <c r="G162" s="520"/>
      <c r="H162" s="520"/>
      <c r="I162" s="520"/>
      <c r="J162" s="520"/>
      <c r="K162" s="498"/>
      <c r="L162" s="498"/>
      <c r="M162" s="498"/>
      <c r="N162" s="498"/>
      <c r="O162" s="498"/>
      <c r="P162" s="498"/>
      <c r="Q162" s="498"/>
      <c r="R162" s="498"/>
      <c r="S162" s="498"/>
      <c r="T162" s="498"/>
      <c r="U162" s="498"/>
      <c r="V162" s="498"/>
      <c r="W162" s="498"/>
      <c r="X162" s="498"/>
      <c r="Y162" s="498"/>
      <c r="Z162" s="498"/>
      <c r="AA162" s="498"/>
      <c r="AB162" s="498"/>
      <c r="AC162" s="498"/>
      <c r="AD162" s="498"/>
      <c r="AE162" s="498"/>
      <c r="AF162" s="498"/>
    </row>
    <row r="163">
      <c r="A163" s="498"/>
      <c r="B163" s="520"/>
      <c r="C163" s="520"/>
      <c r="D163" s="520"/>
      <c r="E163" s="520"/>
      <c r="F163" s="520"/>
      <c r="G163" s="520"/>
      <c r="H163" s="520"/>
      <c r="I163" s="520"/>
      <c r="J163" s="520"/>
      <c r="K163" s="498"/>
      <c r="L163" s="498"/>
      <c r="M163" s="498"/>
      <c r="N163" s="498"/>
      <c r="O163" s="498"/>
      <c r="P163" s="498"/>
      <c r="Q163" s="498"/>
      <c r="R163" s="498"/>
      <c r="S163" s="498"/>
      <c r="T163" s="498"/>
      <c r="U163" s="498"/>
      <c r="V163" s="498"/>
      <c r="W163" s="498"/>
      <c r="X163" s="498"/>
      <c r="Y163" s="498"/>
      <c r="Z163" s="498"/>
      <c r="AA163" s="498"/>
      <c r="AB163" s="498"/>
      <c r="AC163" s="498"/>
      <c r="AD163" s="498"/>
      <c r="AE163" s="498"/>
      <c r="AF163" s="498"/>
    </row>
    <row r="164">
      <c r="A164" s="498"/>
      <c r="B164" s="520"/>
      <c r="C164" s="520"/>
      <c r="D164" s="520"/>
      <c r="E164" s="520"/>
      <c r="F164" s="520"/>
      <c r="G164" s="520"/>
      <c r="H164" s="520"/>
      <c r="I164" s="520"/>
      <c r="J164" s="520"/>
      <c r="K164" s="498"/>
      <c r="L164" s="498"/>
      <c r="M164" s="498"/>
      <c r="N164" s="498"/>
      <c r="O164" s="498"/>
      <c r="P164" s="498"/>
      <c r="Q164" s="498"/>
      <c r="R164" s="498"/>
      <c r="S164" s="498"/>
      <c r="T164" s="498"/>
      <c r="U164" s="498"/>
      <c r="V164" s="498"/>
      <c r="W164" s="498"/>
      <c r="X164" s="498"/>
      <c r="Y164" s="498"/>
      <c r="Z164" s="498"/>
      <c r="AA164" s="498"/>
      <c r="AB164" s="498"/>
      <c r="AC164" s="498"/>
      <c r="AD164" s="498"/>
      <c r="AE164" s="498"/>
      <c r="AF164" s="498"/>
    </row>
    <row r="165">
      <c r="A165" s="498"/>
      <c r="B165" s="520"/>
      <c r="C165" s="520"/>
      <c r="D165" s="520"/>
      <c r="E165" s="520"/>
      <c r="F165" s="520"/>
      <c r="G165" s="520"/>
      <c r="H165" s="520"/>
      <c r="I165" s="520"/>
      <c r="J165" s="520"/>
      <c r="K165" s="498"/>
      <c r="L165" s="498"/>
      <c r="M165" s="498"/>
      <c r="N165" s="498"/>
      <c r="O165" s="498"/>
      <c r="P165" s="498"/>
      <c r="Q165" s="498"/>
      <c r="R165" s="498"/>
      <c r="S165" s="498"/>
      <c r="T165" s="498"/>
      <c r="U165" s="498"/>
      <c r="V165" s="498"/>
      <c r="W165" s="498"/>
      <c r="X165" s="498"/>
      <c r="Y165" s="498"/>
      <c r="Z165" s="498"/>
      <c r="AA165" s="498"/>
      <c r="AB165" s="498"/>
      <c r="AC165" s="498"/>
      <c r="AD165" s="498"/>
      <c r="AE165" s="498"/>
      <c r="AF165" s="498"/>
    </row>
    <row r="166">
      <c r="A166" s="498"/>
      <c r="B166" s="520"/>
      <c r="C166" s="520"/>
      <c r="D166" s="520"/>
      <c r="E166" s="520"/>
      <c r="F166" s="520"/>
      <c r="G166" s="520"/>
      <c r="H166" s="520"/>
      <c r="I166" s="520"/>
      <c r="J166" s="520"/>
      <c r="K166" s="498"/>
      <c r="L166" s="498"/>
      <c r="M166" s="498"/>
      <c r="N166" s="498"/>
      <c r="O166" s="498"/>
      <c r="P166" s="498"/>
      <c r="Q166" s="498"/>
      <c r="R166" s="498"/>
      <c r="S166" s="498"/>
      <c r="T166" s="498"/>
      <c r="U166" s="498"/>
      <c r="V166" s="498"/>
      <c r="W166" s="498"/>
      <c r="X166" s="498"/>
      <c r="Y166" s="498"/>
      <c r="Z166" s="498"/>
      <c r="AA166" s="498"/>
      <c r="AB166" s="498"/>
      <c r="AC166" s="498"/>
      <c r="AD166" s="498"/>
      <c r="AE166" s="498"/>
      <c r="AF166" s="498"/>
    </row>
    <row r="167">
      <c r="A167" s="498"/>
      <c r="B167" s="520"/>
      <c r="C167" s="520"/>
      <c r="D167" s="520"/>
      <c r="E167" s="520"/>
      <c r="F167" s="520"/>
      <c r="G167" s="520"/>
      <c r="H167" s="520"/>
      <c r="I167" s="520"/>
      <c r="J167" s="520"/>
      <c r="K167" s="498"/>
      <c r="L167" s="498"/>
      <c r="M167" s="498"/>
      <c r="N167" s="498"/>
      <c r="O167" s="498"/>
      <c r="P167" s="498"/>
      <c r="Q167" s="498"/>
      <c r="R167" s="498"/>
      <c r="S167" s="498"/>
      <c r="T167" s="498"/>
      <c r="U167" s="498"/>
      <c r="V167" s="498"/>
      <c r="W167" s="498"/>
      <c r="X167" s="498"/>
      <c r="Y167" s="498"/>
      <c r="Z167" s="498"/>
      <c r="AA167" s="498"/>
      <c r="AB167" s="498"/>
      <c r="AC167" s="498"/>
      <c r="AD167" s="498"/>
      <c r="AE167" s="498"/>
      <c r="AF167" s="498"/>
    </row>
    <row r="168">
      <c r="A168" s="498"/>
      <c r="B168" s="520"/>
      <c r="C168" s="520"/>
      <c r="D168" s="520"/>
      <c r="E168" s="520"/>
      <c r="F168" s="520"/>
      <c r="G168" s="520"/>
      <c r="H168" s="520"/>
      <c r="I168" s="520"/>
      <c r="J168" s="520"/>
      <c r="K168" s="498"/>
      <c r="L168" s="498"/>
      <c r="M168" s="498"/>
      <c r="N168" s="498"/>
      <c r="O168" s="498"/>
      <c r="P168" s="498"/>
      <c r="Q168" s="498"/>
      <c r="R168" s="498"/>
      <c r="S168" s="498"/>
      <c r="T168" s="498"/>
      <c r="U168" s="498"/>
      <c r="V168" s="498"/>
      <c r="W168" s="498"/>
      <c r="X168" s="498"/>
      <c r="Y168" s="498"/>
      <c r="Z168" s="498"/>
      <c r="AA168" s="498"/>
      <c r="AB168" s="498"/>
      <c r="AC168" s="498"/>
      <c r="AD168" s="498"/>
      <c r="AE168" s="498"/>
      <c r="AF168" s="498"/>
    </row>
    <row r="169">
      <c r="A169" s="498"/>
      <c r="B169" s="520"/>
      <c r="C169" s="520"/>
      <c r="D169" s="520"/>
      <c r="E169" s="520"/>
      <c r="F169" s="520"/>
      <c r="G169" s="520"/>
      <c r="H169" s="520"/>
      <c r="I169" s="520"/>
      <c r="J169" s="520"/>
      <c r="K169" s="498"/>
      <c r="L169" s="498"/>
      <c r="M169" s="498"/>
      <c r="N169" s="498"/>
      <c r="O169" s="498"/>
      <c r="P169" s="498"/>
      <c r="Q169" s="498"/>
      <c r="R169" s="498"/>
      <c r="S169" s="498"/>
      <c r="T169" s="498"/>
      <c r="U169" s="498"/>
      <c r="V169" s="498"/>
      <c r="W169" s="498"/>
      <c r="X169" s="498"/>
      <c r="Y169" s="498"/>
      <c r="Z169" s="498"/>
      <c r="AA169" s="498"/>
      <c r="AB169" s="498"/>
      <c r="AC169" s="498"/>
      <c r="AD169" s="498"/>
      <c r="AE169" s="498"/>
      <c r="AF169" s="498"/>
    </row>
    <row r="170">
      <c r="A170" s="498"/>
      <c r="B170" s="520"/>
      <c r="C170" s="520"/>
      <c r="D170" s="520"/>
      <c r="E170" s="520"/>
      <c r="F170" s="520"/>
      <c r="G170" s="520"/>
      <c r="H170" s="520"/>
      <c r="I170" s="520"/>
      <c r="J170" s="520"/>
      <c r="K170" s="498"/>
      <c r="L170" s="498"/>
      <c r="M170" s="498"/>
      <c r="N170" s="498"/>
      <c r="O170" s="498"/>
      <c r="P170" s="498"/>
      <c r="Q170" s="498"/>
      <c r="R170" s="498"/>
      <c r="S170" s="498"/>
      <c r="T170" s="498"/>
      <c r="U170" s="498"/>
      <c r="V170" s="498"/>
      <c r="W170" s="498"/>
      <c r="X170" s="498"/>
      <c r="Y170" s="498"/>
      <c r="Z170" s="498"/>
      <c r="AA170" s="498"/>
      <c r="AB170" s="498"/>
      <c r="AC170" s="498"/>
      <c r="AD170" s="498"/>
      <c r="AE170" s="498"/>
      <c r="AF170" s="498"/>
    </row>
    <row r="171">
      <c r="A171" s="498"/>
      <c r="B171" s="520"/>
      <c r="C171" s="520"/>
      <c r="D171" s="520"/>
      <c r="E171" s="520"/>
      <c r="F171" s="520"/>
      <c r="G171" s="520"/>
      <c r="H171" s="520"/>
      <c r="I171" s="520"/>
      <c r="J171" s="520"/>
      <c r="K171" s="498"/>
      <c r="L171" s="498"/>
      <c r="M171" s="498"/>
      <c r="N171" s="498"/>
      <c r="O171" s="498"/>
      <c r="P171" s="498"/>
      <c r="Q171" s="498"/>
      <c r="R171" s="498"/>
      <c r="S171" s="498"/>
      <c r="T171" s="498"/>
      <c r="U171" s="498"/>
      <c r="V171" s="498"/>
      <c r="W171" s="498"/>
      <c r="X171" s="498"/>
      <c r="Y171" s="498"/>
      <c r="Z171" s="498"/>
      <c r="AA171" s="498"/>
      <c r="AB171" s="498"/>
      <c r="AC171" s="498"/>
      <c r="AD171" s="498"/>
      <c r="AE171" s="498"/>
      <c r="AF171" s="498"/>
    </row>
    <row r="172">
      <c r="A172" s="498"/>
      <c r="B172" s="520"/>
      <c r="C172" s="520"/>
      <c r="D172" s="520"/>
      <c r="E172" s="520"/>
      <c r="F172" s="520"/>
      <c r="G172" s="520"/>
      <c r="H172" s="520"/>
      <c r="I172" s="520"/>
      <c r="J172" s="520"/>
      <c r="K172" s="498"/>
      <c r="L172" s="498"/>
      <c r="M172" s="498"/>
      <c r="N172" s="498"/>
      <c r="O172" s="498"/>
      <c r="P172" s="498"/>
      <c r="Q172" s="498"/>
      <c r="R172" s="498"/>
      <c r="S172" s="498"/>
      <c r="T172" s="498"/>
      <c r="U172" s="498"/>
      <c r="V172" s="498"/>
      <c r="W172" s="498"/>
      <c r="X172" s="498"/>
      <c r="Y172" s="498"/>
      <c r="Z172" s="498"/>
      <c r="AA172" s="498"/>
      <c r="AB172" s="498"/>
      <c r="AC172" s="498"/>
      <c r="AD172" s="498"/>
      <c r="AE172" s="498"/>
      <c r="AF172" s="498"/>
    </row>
    <row r="173">
      <c r="A173" s="498"/>
      <c r="B173" s="520"/>
      <c r="C173" s="520"/>
      <c r="D173" s="520"/>
      <c r="E173" s="520"/>
      <c r="F173" s="520"/>
      <c r="G173" s="520"/>
      <c r="H173" s="520"/>
      <c r="I173" s="520"/>
      <c r="J173" s="520"/>
      <c r="K173" s="498"/>
      <c r="L173" s="498"/>
      <c r="M173" s="498"/>
      <c r="N173" s="498"/>
      <c r="O173" s="498"/>
      <c r="P173" s="498"/>
      <c r="Q173" s="498"/>
      <c r="R173" s="498"/>
      <c r="S173" s="498"/>
      <c r="T173" s="498"/>
      <c r="U173" s="498"/>
      <c r="V173" s="498"/>
      <c r="W173" s="498"/>
      <c r="X173" s="498"/>
      <c r="Y173" s="498"/>
      <c r="Z173" s="498"/>
      <c r="AA173" s="498"/>
      <c r="AB173" s="498"/>
      <c r="AC173" s="498"/>
      <c r="AD173" s="498"/>
      <c r="AE173" s="498"/>
      <c r="AF173" s="498"/>
    </row>
    <row r="174">
      <c r="A174" s="498"/>
      <c r="B174" s="520"/>
      <c r="C174" s="520"/>
      <c r="D174" s="520"/>
      <c r="E174" s="520"/>
      <c r="F174" s="520"/>
      <c r="G174" s="520"/>
      <c r="H174" s="520"/>
      <c r="I174" s="520"/>
      <c r="J174" s="520"/>
      <c r="K174" s="498"/>
      <c r="L174" s="498"/>
      <c r="M174" s="498"/>
      <c r="N174" s="498"/>
      <c r="O174" s="498"/>
      <c r="P174" s="498"/>
      <c r="Q174" s="498"/>
      <c r="R174" s="498"/>
      <c r="S174" s="498"/>
      <c r="T174" s="498"/>
      <c r="U174" s="498"/>
      <c r="V174" s="498"/>
      <c r="W174" s="498"/>
      <c r="X174" s="498"/>
      <c r="Y174" s="498"/>
      <c r="Z174" s="498"/>
      <c r="AA174" s="498"/>
      <c r="AB174" s="498"/>
      <c r="AC174" s="498"/>
      <c r="AD174" s="498"/>
      <c r="AE174" s="498"/>
      <c r="AF174" s="498"/>
    </row>
    <row r="175">
      <c r="A175" s="498"/>
      <c r="B175" s="520"/>
      <c r="C175" s="520"/>
      <c r="D175" s="520"/>
      <c r="E175" s="520"/>
      <c r="F175" s="520"/>
      <c r="G175" s="520"/>
      <c r="H175" s="520"/>
      <c r="I175" s="520"/>
      <c r="J175" s="520"/>
      <c r="K175" s="498"/>
      <c r="L175" s="498"/>
      <c r="M175" s="498"/>
      <c r="N175" s="498"/>
      <c r="O175" s="498"/>
      <c r="P175" s="498"/>
      <c r="Q175" s="498"/>
      <c r="R175" s="498"/>
      <c r="S175" s="498"/>
      <c r="T175" s="498"/>
      <c r="U175" s="498"/>
      <c r="V175" s="498"/>
      <c r="W175" s="498"/>
      <c r="X175" s="498"/>
      <c r="Y175" s="498"/>
      <c r="Z175" s="498"/>
      <c r="AA175" s="498"/>
      <c r="AB175" s="498"/>
      <c r="AC175" s="498"/>
      <c r="AD175" s="498"/>
      <c r="AE175" s="498"/>
      <c r="AF175" s="498"/>
    </row>
    <row r="176">
      <c r="A176" s="498"/>
      <c r="B176" s="520"/>
      <c r="C176" s="520"/>
      <c r="D176" s="520"/>
      <c r="E176" s="520"/>
      <c r="F176" s="520"/>
      <c r="G176" s="520"/>
      <c r="H176" s="520"/>
      <c r="I176" s="520"/>
      <c r="J176" s="520"/>
      <c r="K176" s="498"/>
      <c r="L176" s="498"/>
      <c r="M176" s="498"/>
      <c r="N176" s="498"/>
      <c r="O176" s="498"/>
      <c r="P176" s="498"/>
      <c r="Q176" s="498"/>
      <c r="R176" s="498"/>
      <c r="S176" s="498"/>
      <c r="T176" s="498"/>
      <c r="U176" s="498"/>
      <c r="V176" s="498"/>
      <c r="W176" s="498"/>
      <c r="X176" s="498"/>
      <c r="Y176" s="498"/>
      <c r="Z176" s="498"/>
      <c r="AA176" s="498"/>
      <c r="AB176" s="498"/>
      <c r="AC176" s="498"/>
      <c r="AD176" s="498"/>
      <c r="AE176" s="498"/>
      <c r="AF176" s="498"/>
    </row>
    <row r="177">
      <c r="A177" s="498"/>
      <c r="B177" s="520"/>
      <c r="C177" s="520"/>
      <c r="D177" s="520"/>
      <c r="E177" s="520"/>
      <c r="F177" s="520"/>
      <c r="G177" s="520"/>
      <c r="H177" s="520"/>
      <c r="I177" s="520"/>
      <c r="J177" s="520"/>
      <c r="K177" s="498"/>
      <c r="L177" s="498"/>
      <c r="M177" s="498"/>
      <c r="N177" s="498"/>
      <c r="O177" s="498"/>
      <c r="P177" s="498"/>
      <c r="Q177" s="498"/>
      <c r="R177" s="498"/>
      <c r="S177" s="498"/>
      <c r="T177" s="498"/>
      <c r="U177" s="498"/>
      <c r="V177" s="498"/>
      <c r="W177" s="498"/>
      <c r="X177" s="498"/>
      <c r="Y177" s="498"/>
      <c r="Z177" s="498"/>
      <c r="AA177" s="498"/>
      <c r="AB177" s="498"/>
      <c r="AC177" s="498"/>
      <c r="AD177" s="498"/>
      <c r="AE177" s="498"/>
      <c r="AF177" s="498"/>
    </row>
    <row r="178">
      <c r="A178" s="498"/>
      <c r="B178" s="520"/>
      <c r="C178" s="520"/>
      <c r="D178" s="520"/>
      <c r="E178" s="520"/>
      <c r="F178" s="520"/>
      <c r="G178" s="520"/>
      <c r="H178" s="520"/>
      <c r="I178" s="520"/>
      <c r="J178" s="520"/>
      <c r="K178" s="498"/>
      <c r="L178" s="498"/>
      <c r="M178" s="498"/>
      <c r="N178" s="498"/>
      <c r="O178" s="498"/>
      <c r="P178" s="498"/>
      <c r="Q178" s="498"/>
      <c r="R178" s="498"/>
      <c r="S178" s="498"/>
      <c r="T178" s="498"/>
      <c r="U178" s="498"/>
      <c r="V178" s="498"/>
      <c r="W178" s="498"/>
      <c r="X178" s="498"/>
      <c r="Y178" s="498"/>
      <c r="Z178" s="498"/>
      <c r="AA178" s="498"/>
      <c r="AB178" s="498"/>
      <c r="AC178" s="498"/>
      <c r="AD178" s="498"/>
      <c r="AE178" s="498"/>
      <c r="AF178" s="498"/>
    </row>
    <row r="179">
      <c r="A179" s="498"/>
      <c r="B179" s="520"/>
      <c r="C179" s="520"/>
      <c r="D179" s="520"/>
      <c r="E179" s="520"/>
      <c r="F179" s="520"/>
      <c r="G179" s="520"/>
      <c r="H179" s="520"/>
      <c r="I179" s="520"/>
      <c r="J179" s="520"/>
      <c r="K179" s="498"/>
      <c r="L179" s="498"/>
      <c r="M179" s="498"/>
      <c r="N179" s="498"/>
      <c r="O179" s="498"/>
      <c r="P179" s="498"/>
      <c r="Q179" s="498"/>
      <c r="R179" s="498"/>
      <c r="S179" s="498"/>
      <c r="T179" s="498"/>
      <c r="U179" s="498"/>
      <c r="V179" s="498"/>
      <c r="W179" s="498"/>
      <c r="X179" s="498"/>
      <c r="Y179" s="498"/>
      <c r="Z179" s="498"/>
      <c r="AA179" s="498"/>
      <c r="AB179" s="498"/>
      <c r="AC179" s="498"/>
      <c r="AD179" s="498"/>
      <c r="AE179" s="498"/>
      <c r="AF179" s="498"/>
    </row>
    <row r="180">
      <c r="A180" s="498"/>
      <c r="B180" s="520"/>
      <c r="C180" s="520"/>
      <c r="D180" s="520"/>
      <c r="E180" s="520"/>
      <c r="F180" s="520"/>
      <c r="G180" s="520"/>
      <c r="H180" s="520"/>
      <c r="I180" s="520"/>
      <c r="J180" s="520"/>
      <c r="K180" s="498"/>
      <c r="L180" s="498"/>
      <c r="M180" s="498"/>
      <c r="N180" s="498"/>
      <c r="O180" s="498"/>
      <c r="P180" s="498"/>
      <c r="Q180" s="498"/>
      <c r="R180" s="498"/>
      <c r="S180" s="498"/>
      <c r="T180" s="498"/>
      <c r="U180" s="498"/>
      <c r="V180" s="498"/>
      <c r="W180" s="498"/>
      <c r="X180" s="498"/>
      <c r="Y180" s="498"/>
      <c r="Z180" s="498"/>
      <c r="AA180" s="498"/>
      <c r="AB180" s="498"/>
      <c r="AC180" s="498"/>
      <c r="AD180" s="498"/>
      <c r="AE180" s="498"/>
      <c r="AF180" s="498"/>
    </row>
    <row r="181">
      <c r="A181" s="498"/>
      <c r="B181" s="520"/>
      <c r="C181" s="520"/>
      <c r="D181" s="520"/>
      <c r="E181" s="520"/>
      <c r="F181" s="520"/>
      <c r="G181" s="520"/>
      <c r="H181" s="520"/>
      <c r="I181" s="520"/>
      <c r="J181" s="520"/>
      <c r="K181" s="498"/>
      <c r="L181" s="498"/>
      <c r="M181" s="498"/>
      <c r="N181" s="498"/>
      <c r="O181" s="498"/>
      <c r="P181" s="498"/>
      <c r="Q181" s="498"/>
      <c r="R181" s="498"/>
      <c r="S181" s="498"/>
      <c r="T181" s="498"/>
      <c r="U181" s="498"/>
      <c r="V181" s="498"/>
      <c r="W181" s="498"/>
      <c r="X181" s="498"/>
      <c r="Y181" s="498"/>
      <c r="Z181" s="498"/>
      <c r="AA181" s="498"/>
      <c r="AB181" s="498"/>
      <c r="AC181" s="498"/>
      <c r="AD181" s="498"/>
      <c r="AE181" s="498"/>
      <c r="AF181" s="498"/>
    </row>
    <row r="182">
      <c r="A182" s="498"/>
      <c r="B182" s="520"/>
      <c r="C182" s="520"/>
      <c r="D182" s="520"/>
      <c r="E182" s="520"/>
      <c r="F182" s="520"/>
      <c r="G182" s="520"/>
      <c r="H182" s="520"/>
      <c r="I182" s="520"/>
      <c r="J182" s="520"/>
      <c r="K182" s="498"/>
      <c r="L182" s="498"/>
      <c r="M182" s="498"/>
      <c r="N182" s="498"/>
      <c r="O182" s="498"/>
      <c r="P182" s="498"/>
      <c r="Q182" s="498"/>
      <c r="R182" s="498"/>
      <c r="S182" s="498"/>
      <c r="T182" s="498"/>
      <c r="U182" s="498"/>
      <c r="V182" s="498"/>
      <c r="W182" s="498"/>
      <c r="X182" s="498"/>
      <c r="Y182" s="498"/>
      <c r="Z182" s="498"/>
      <c r="AA182" s="498"/>
      <c r="AB182" s="498"/>
      <c r="AC182" s="498"/>
      <c r="AD182" s="498"/>
      <c r="AE182" s="498"/>
      <c r="AF182" s="498"/>
    </row>
    <row r="183">
      <c r="A183" s="498"/>
      <c r="B183" s="520"/>
      <c r="C183" s="520"/>
      <c r="D183" s="520"/>
      <c r="E183" s="520"/>
      <c r="F183" s="520"/>
      <c r="G183" s="520"/>
      <c r="H183" s="520"/>
      <c r="I183" s="520"/>
      <c r="J183" s="520"/>
      <c r="K183" s="498"/>
      <c r="L183" s="498"/>
      <c r="M183" s="498"/>
      <c r="N183" s="498"/>
      <c r="O183" s="498"/>
      <c r="P183" s="498"/>
      <c r="Q183" s="498"/>
      <c r="R183" s="498"/>
      <c r="S183" s="498"/>
      <c r="T183" s="498"/>
      <c r="U183" s="498"/>
      <c r="V183" s="498"/>
      <c r="W183" s="498"/>
      <c r="X183" s="498"/>
      <c r="Y183" s="498"/>
      <c r="Z183" s="498"/>
      <c r="AA183" s="498"/>
      <c r="AB183" s="498"/>
      <c r="AC183" s="498"/>
      <c r="AD183" s="498"/>
      <c r="AE183" s="498"/>
      <c r="AF183" s="498"/>
    </row>
    <row r="184">
      <c r="A184" s="498"/>
      <c r="B184" s="520"/>
      <c r="C184" s="520"/>
      <c r="D184" s="520"/>
      <c r="E184" s="520"/>
      <c r="F184" s="520"/>
      <c r="G184" s="520"/>
      <c r="H184" s="520"/>
      <c r="I184" s="520"/>
      <c r="J184" s="520"/>
      <c r="K184" s="498"/>
      <c r="L184" s="498"/>
      <c r="M184" s="498"/>
      <c r="N184" s="498"/>
      <c r="O184" s="498"/>
      <c r="P184" s="498"/>
      <c r="Q184" s="498"/>
      <c r="R184" s="498"/>
      <c r="S184" s="498"/>
      <c r="T184" s="498"/>
      <c r="U184" s="498"/>
      <c r="V184" s="498"/>
      <c r="W184" s="498"/>
      <c r="X184" s="498"/>
      <c r="Y184" s="498"/>
      <c r="Z184" s="498"/>
      <c r="AA184" s="498"/>
      <c r="AB184" s="498"/>
      <c r="AC184" s="498"/>
      <c r="AD184" s="498"/>
      <c r="AE184" s="498"/>
      <c r="AF184" s="498"/>
    </row>
    <row r="185">
      <c r="A185" s="498"/>
      <c r="B185" s="520"/>
      <c r="C185" s="520"/>
      <c r="D185" s="520"/>
      <c r="E185" s="520"/>
      <c r="F185" s="520"/>
      <c r="G185" s="520"/>
      <c r="H185" s="520"/>
      <c r="I185" s="520"/>
      <c r="J185" s="520"/>
      <c r="K185" s="498"/>
      <c r="L185" s="498"/>
      <c r="M185" s="498"/>
      <c r="N185" s="498"/>
      <c r="O185" s="498"/>
      <c r="P185" s="498"/>
      <c r="Q185" s="498"/>
      <c r="R185" s="498"/>
      <c r="S185" s="498"/>
      <c r="T185" s="498"/>
      <c r="U185" s="498"/>
      <c r="V185" s="498"/>
      <c r="W185" s="498"/>
      <c r="X185" s="498"/>
      <c r="Y185" s="498"/>
      <c r="Z185" s="498"/>
      <c r="AA185" s="498"/>
      <c r="AB185" s="498"/>
      <c r="AC185" s="498"/>
      <c r="AD185" s="498"/>
      <c r="AE185" s="498"/>
      <c r="AF185" s="498"/>
    </row>
    <row r="186">
      <c r="A186" s="498"/>
      <c r="B186" s="520"/>
      <c r="C186" s="520"/>
      <c r="D186" s="520"/>
      <c r="E186" s="520"/>
      <c r="F186" s="520"/>
      <c r="G186" s="520"/>
      <c r="H186" s="520"/>
      <c r="I186" s="520"/>
      <c r="J186" s="520"/>
      <c r="K186" s="498"/>
      <c r="L186" s="498"/>
      <c r="M186" s="498"/>
      <c r="N186" s="498"/>
      <c r="O186" s="498"/>
      <c r="P186" s="498"/>
      <c r="Q186" s="498"/>
      <c r="R186" s="498"/>
      <c r="S186" s="498"/>
      <c r="T186" s="498"/>
      <c r="U186" s="498"/>
      <c r="V186" s="498"/>
      <c r="W186" s="498"/>
      <c r="X186" s="498"/>
      <c r="Y186" s="498"/>
      <c r="Z186" s="498"/>
      <c r="AA186" s="498"/>
      <c r="AB186" s="498"/>
      <c r="AC186" s="498"/>
      <c r="AD186" s="498"/>
      <c r="AE186" s="498"/>
      <c r="AF186" s="498"/>
    </row>
    <row r="187">
      <c r="A187" s="498"/>
      <c r="B187" s="520"/>
      <c r="C187" s="520"/>
      <c r="D187" s="520"/>
      <c r="E187" s="520"/>
      <c r="F187" s="520"/>
      <c r="G187" s="520"/>
      <c r="H187" s="520"/>
      <c r="I187" s="520"/>
      <c r="J187" s="520"/>
      <c r="K187" s="498"/>
      <c r="L187" s="498"/>
      <c r="M187" s="498"/>
      <c r="N187" s="498"/>
      <c r="O187" s="498"/>
      <c r="P187" s="498"/>
      <c r="Q187" s="498"/>
      <c r="R187" s="498"/>
      <c r="S187" s="498"/>
      <c r="T187" s="498"/>
      <c r="U187" s="498"/>
      <c r="V187" s="498"/>
      <c r="W187" s="498"/>
      <c r="X187" s="498"/>
      <c r="Y187" s="498"/>
      <c r="Z187" s="498"/>
      <c r="AA187" s="498"/>
      <c r="AB187" s="498"/>
      <c r="AC187" s="498"/>
      <c r="AD187" s="498"/>
      <c r="AE187" s="498"/>
      <c r="AF187" s="498"/>
    </row>
    <row r="188">
      <c r="A188" s="498"/>
      <c r="B188" s="520"/>
      <c r="C188" s="520"/>
      <c r="D188" s="520"/>
      <c r="E188" s="520"/>
      <c r="F188" s="520"/>
      <c r="G188" s="520"/>
      <c r="H188" s="520"/>
      <c r="I188" s="520"/>
      <c r="J188" s="520"/>
      <c r="K188" s="498"/>
      <c r="L188" s="498"/>
      <c r="M188" s="498"/>
      <c r="N188" s="498"/>
      <c r="O188" s="498"/>
      <c r="P188" s="498"/>
      <c r="Q188" s="498"/>
      <c r="R188" s="498"/>
      <c r="S188" s="498"/>
      <c r="T188" s="498"/>
      <c r="U188" s="498"/>
      <c r="V188" s="498"/>
      <c r="W188" s="498"/>
      <c r="X188" s="498"/>
      <c r="Y188" s="498"/>
      <c r="Z188" s="498"/>
      <c r="AA188" s="498"/>
      <c r="AB188" s="498"/>
      <c r="AC188" s="498"/>
      <c r="AD188" s="498"/>
      <c r="AE188" s="498"/>
      <c r="AF188" s="498"/>
    </row>
    <row r="189">
      <c r="A189" s="498"/>
      <c r="B189" s="520"/>
      <c r="C189" s="520"/>
      <c r="D189" s="520"/>
      <c r="E189" s="520"/>
      <c r="F189" s="520"/>
      <c r="G189" s="520"/>
      <c r="H189" s="520"/>
      <c r="I189" s="520"/>
      <c r="J189" s="520"/>
      <c r="K189" s="498"/>
      <c r="L189" s="498"/>
      <c r="M189" s="498"/>
      <c r="N189" s="498"/>
      <c r="O189" s="498"/>
      <c r="P189" s="498"/>
      <c r="Q189" s="498"/>
      <c r="R189" s="498"/>
      <c r="S189" s="498"/>
      <c r="T189" s="498"/>
      <c r="U189" s="498"/>
      <c r="V189" s="498"/>
      <c r="W189" s="498"/>
      <c r="X189" s="498"/>
      <c r="Y189" s="498"/>
      <c r="Z189" s="498"/>
      <c r="AA189" s="498"/>
      <c r="AB189" s="498"/>
      <c r="AC189" s="498"/>
      <c r="AD189" s="498"/>
      <c r="AE189" s="498"/>
      <c r="AF189" s="498"/>
    </row>
    <row r="190">
      <c r="A190" s="498"/>
      <c r="B190" s="520"/>
      <c r="C190" s="520"/>
      <c r="D190" s="520"/>
      <c r="E190" s="520"/>
      <c r="F190" s="520"/>
      <c r="G190" s="520"/>
      <c r="H190" s="520"/>
      <c r="I190" s="520"/>
      <c r="J190" s="520"/>
      <c r="K190" s="498"/>
      <c r="L190" s="498"/>
      <c r="M190" s="498"/>
      <c r="N190" s="498"/>
      <c r="O190" s="498"/>
      <c r="P190" s="498"/>
      <c r="Q190" s="498"/>
      <c r="R190" s="498"/>
      <c r="S190" s="498"/>
      <c r="T190" s="498"/>
      <c r="U190" s="498"/>
      <c r="V190" s="498"/>
      <c r="W190" s="498"/>
      <c r="X190" s="498"/>
      <c r="Y190" s="498"/>
      <c r="Z190" s="498"/>
      <c r="AA190" s="498"/>
      <c r="AB190" s="498"/>
      <c r="AC190" s="498"/>
      <c r="AD190" s="498"/>
      <c r="AE190" s="498"/>
      <c r="AF190" s="498"/>
    </row>
    <row r="191">
      <c r="A191" s="498"/>
      <c r="B191" s="520"/>
      <c r="C191" s="520"/>
      <c r="D191" s="520"/>
      <c r="E191" s="520"/>
      <c r="F191" s="520"/>
      <c r="G191" s="520"/>
      <c r="H191" s="520"/>
      <c r="I191" s="520"/>
      <c r="J191" s="520"/>
      <c r="K191" s="498"/>
      <c r="L191" s="498"/>
      <c r="M191" s="498"/>
      <c r="N191" s="498"/>
      <c r="O191" s="498"/>
      <c r="P191" s="498"/>
      <c r="Q191" s="498"/>
      <c r="R191" s="498"/>
      <c r="S191" s="498"/>
      <c r="T191" s="498"/>
      <c r="U191" s="498"/>
      <c r="V191" s="498"/>
      <c r="W191" s="498"/>
      <c r="X191" s="498"/>
      <c r="Y191" s="498"/>
      <c r="Z191" s="498"/>
      <c r="AA191" s="498"/>
      <c r="AB191" s="498"/>
      <c r="AC191" s="498"/>
      <c r="AD191" s="498"/>
      <c r="AE191" s="498"/>
      <c r="AF191" s="498"/>
    </row>
    <row r="192">
      <c r="A192" s="498"/>
      <c r="B192" s="520"/>
      <c r="C192" s="520"/>
      <c r="D192" s="520"/>
      <c r="E192" s="520"/>
      <c r="F192" s="520"/>
      <c r="G192" s="520"/>
      <c r="H192" s="520"/>
      <c r="I192" s="520"/>
      <c r="J192" s="520"/>
      <c r="K192" s="498"/>
      <c r="L192" s="498"/>
      <c r="M192" s="498"/>
      <c r="N192" s="498"/>
      <c r="O192" s="498"/>
      <c r="P192" s="498"/>
      <c r="Q192" s="498"/>
      <c r="R192" s="498"/>
      <c r="S192" s="498"/>
      <c r="T192" s="498"/>
      <c r="U192" s="498"/>
      <c r="V192" s="498"/>
      <c r="W192" s="498"/>
      <c r="X192" s="498"/>
      <c r="Y192" s="498"/>
      <c r="Z192" s="498"/>
      <c r="AA192" s="498"/>
      <c r="AB192" s="498"/>
      <c r="AC192" s="498"/>
      <c r="AD192" s="498"/>
      <c r="AE192" s="498"/>
      <c r="AF192" s="498"/>
    </row>
    <row r="193">
      <c r="A193" s="498"/>
      <c r="B193" s="520"/>
      <c r="C193" s="520"/>
      <c r="D193" s="520"/>
      <c r="E193" s="520"/>
      <c r="F193" s="520"/>
      <c r="G193" s="520"/>
      <c r="H193" s="520"/>
      <c r="I193" s="520"/>
      <c r="J193" s="520"/>
      <c r="K193" s="498"/>
      <c r="L193" s="498"/>
      <c r="M193" s="498"/>
      <c r="N193" s="498"/>
      <c r="O193" s="498"/>
      <c r="P193" s="498"/>
      <c r="Q193" s="498"/>
      <c r="R193" s="498"/>
      <c r="S193" s="498"/>
      <c r="T193" s="498"/>
      <c r="U193" s="498"/>
      <c r="V193" s="498"/>
      <c r="W193" s="498"/>
      <c r="X193" s="498"/>
      <c r="Y193" s="498"/>
      <c r="Z193" s="498"/>
      <c r="AA193" s="498"/>
      <c r="AB193" s="498"/>
      <c r="AC193" s="498"/>
      <c r="AD193" s="498"/>
      <c r="AE193" s="498"/>
      <c r="AF193" s="498"/>
    </row>
    <row r="194">
      <c r="A194" s="498"/>
      <c r="B194" s="520"/>
      <c r="C194" s="520"/>
      <c r="D194" s="520"/>
      <c r="E194" s="520"/>
      <c r="F194" s="520"/>
      <c r="G194" s="520"/>
      <c r="H194" s="520"/>
      <c r="I194" s="520"/>
      <c r="J194" s="520"/>
      <c r="K194" s="498"/>
      <c r="L194" s="498"/>
      <c r="M194" s="498"/>
      <c r="N194" s="498"/>
      <c r="O194" s="498"/>
      <c r="P194" s="498"/>
      <c r="Q194" s="498"/>
      <c r="R194" s="498"/>
      <c r="S194" s="498"/>
      <c r="T194" s="498"/>
      <c r="U194" s="498"/>
      <c r="V194" s="498"/>
      <c r="W194" s="498"/>
      <c r="X194" s="498"/>
      <c r="Y194" s="498"/>
      <c r="Z194" s="498"/>
      <c r="AA194" s="498"/>
      <c r="AB194" s="498"/>
      <c r="AC194" s="498"/>
      <c r="AD194" s="498"/>
      <c r="AE194" s="498"/>
      <c r="AF194" s="498"/>
    </row>
    <row r="195">
      <c r="A195" s="498"/>
      <c r="B195" s="520"/>
      <c r="C195" s="520"/>
      <c r="D195" s="520"/>
      <c r="E195" s="520"/>
      <c r="F195" s="520"/>
      <c r="G195" s="520"/>
      <c r="H195" s="520"/>
      <c r="I195" s="520"/>
      <c r="J195" s="520"/>
      <c r="K195" s="498"/>
      <c r="L195" s="498"/>
      <c r="M195" s="498"/>
      <c r="N195" s="498"/>
      <c r="O195" s="498"/>
      <c r="P195" s="498"/>
      <c r="Q195" s="498"/>
      <c r="R195" s="498"/>
      <c r="S195" s="498"/>
      <c r="T195" s="498"/>
      <c r="U195" s="498"/>
      <c r="V195" s="498"/>
      <c r="W195" s="498"/>
      <c r="X195" s="498"/>
      <c r="Y195" s="498"/>
      <c r="Z195" s="498"/>
      <c r="AA195" s="498"/>
      <c r="AB195" s="498"/>
      <c r="AC195" s="498"/>
      <c r="AD195" s="498"/>
      <c r="AE195" s="498"/>
      <c r="AF195" s="498"/>
    </row>
    <row r="196">
      <c r="A196" s="498"/>
      <c r="B196" s="520"/>
      <c r="C196" s="520"/>
      <c r="D196" s="520"/>
      <c r="E196" s="520"/>
      <c r="F196" s="520"/>
      <c r="G196" s="520"/>
      <c r="H196" s="520"/>
      <c r="I196" s="520"/>
      <c r="J196" s="520"/>
      <c r="K196" s="498"/>
      <c r="L196" s="498"/>
      <c r="M196" s="498"/>
      <c r="N196" s="498"/>
      <c r="O196" s="498"/>
      <c r="P196" s="498"/>
      <c r="Q196" s="498"/>
      <c r="R196" s="498"/>
      <c r="S196" s="498"/>
      <c r="T196" s="498"/>
      <c r="U196" s="498"/>
      <c r="V196" s="498"/>
      <c r="W196" s="498"/>
      <c r="X196" s="498"/>
      <c r="Y196" s="498"/>
      <c r="Z196" s="498"/>
      <c r="AA196" s="498"/>
      <c r="AB196" s="498"/>
      <c r="AC196" s="498"/>
      <c r="AD196" s="498"/>
      <c r="AE196" s="498"/>
      <c r="AF196" s="498"/>
    </row>
    <row r="197">
      <c r="A197" s="498"/>
      <c r="B197" s="520"/>
      <c r="C197" s="520"/>
      <c r="D197" s="520"/>
      <c r="E197" s="520"/>
      <c r="F197" s="520"/>
      <c r="G197" s="520"/>
      <c r="H197" s="520"/>
      <c r="I197" s="520"/>
      <c r="J197" s="520"/>
      <c r="K197" s="498"/>
      <c r="L197" s="498"/>
      <c r="M197" s="498"/>
      <c r="N197" s="498"/>
      <c r="O197" s="498"/>
      <c r="P197" s="498"/>
      <c r="Q197" s="498"/>
      <c r="R197" s="498"/>
      <c r="S197" s="498"/>
      <c r="T197" s="498"/>
      <c r="U197" s="498"/>
      <c r="V197" s="498"/>
      <c r="W197" s="498"/>
      <c r="X197" s="498"/>
      <c r="Y197" s="498"/>
      <c r="Z197" s="498"/>
      <c r="AA197" s="498"/>
      <c r="AB197" s="498"/>
      <c r="AC197" s="498"/>
      <c r="AD197" s="498"/>
      <c r="AE197" s="498"/>
      <c r="AF197" s="498"/>
    </row>
    <row r="198">
      <c r="A198" s="498"/>
      <c r="B198" s="520"/>
      <c r="C198" s="520"/>
      <c r="D198" s="520"/>
      <c r="E198" s="520"/>
      <c r="F198" s="520"/>
      <c r="G198" s="520"/>
      <c r="H198" s="520"/>
      <c r="I198" s="520"/>
      <c r="J198" s="520"/>
      <c r="K198" s="498"/>
      <c r="L198" s="498"/>
      <c r="M198" s="498"/>
      <c r="N198" s="498"/>
      <c r="O198" s="498"/>
      <c r="P198" s="498"/>
      <c r="Q198" s="498"/>
      <c r="R198" s="498"/>
      <c r="S198" s="498"/>
      <c r="T198" s="498"/>
      <c r="U198" s="498"/>
      <c r="V198" s="498"/>
      <c r="W198" s="498"/>
      <c r="X198" s="498"/>
      <c r="Y198" s="498"/>
      <c r="Z198" s="498"/>
      <c r="AA198" s="498"/>
      <c r="AB198" s="498"/>
      <c r="AC198" s="498"/>
      <c r="AD198" s="498"/>
      <c r="AE198" s="498"/>
      <c r="AF198" s="498"/>
    </row>
    <row r="199">
      <c r="A199" s="498"/>
      <c r="B199" s="520"/>
      <c r="C199" s="520"/>
      <c r="D199" s="520"/>
      <c r="E199" s="520"/>
      <c r="F199" s="520"/>
      <c r="G199" s="520"/>
      <c r="H199" s="520"/>
      <c r="I199" s="520"/>
      <c r="J199" s="520"/>
      <c r="K199" s="498"/>
      <c r="L199" s="498"/>
      <c r="M199" s="498"/>
      <c r="N199" s="498"/>
      <c r="O199" s="498"/>
      <c r="P199" s="498"/>
      <c r="Q199" s="498"/>
      <c r="R199" s="498"/>
      <c r="S199" s="498"/>
      <c r="T199" s="498"/>
      <c r="U199" s="498"/>
      <c r="V199" s="498"/>
      <c r="W199" s="498"/>
      <c r="X199" s="498"/>
      <c r="Y199" s="498"/>
      <c r="Z199" s="498"/>
      <c r="AA199" s="498"/>
      <c r="AB199" s="498"/>
      <c r="AC199" s="498"/>
      <c r="AD199" s="498"/>
      <c r="AE199" s="498"/>
      <c r="AF199" s="498"/>
    </row>
    <row r="200">
      <c r="A200" s="498"/>
      <c r="B200" s="520"/>
      <c r="C200" s="520"/>
      <c r="D200" s="520"/>
      <c r="E200" s="520"/>
      <c r="F200" s="520"/>
      <c r="G200" s="520"/>
      <c r="H200" s="520"/>
      <c r="I200" s="520"/>
      <c r="J200" s="520"/>
      <c r="K200" s="498"/>
      <c r="L200" s="498"/>
      <c r="M200" s="498"/>
      <c r="N200" s="498"/>
      <c r="O200" s="498"/>
      <c r="P200" s="498"/>
      <c r="Q200" s="498"/>
      <c r="R200" s="498"/>
      <c r="S200" s="498"/>
      <c r="T200" s="498"/>
      <c r="U200" s="498"/>
      <c r="V200" s="498"/>
      <c r="W200" s="498"/>
      <c r="X200" s="498"/>
      <c r="Y200" s="498"/>
      <c r="Z200" s="498"/>
      <c r="AA200" s="498"/>
      <c r="AB200" s="498"/>
      <c r="AC200" s="498"/>
      <c r="AD200" s="498"/>
      <c r="AE200" s="498"/>
      <c r="AF200" s="498"/>
    </row>
    <row r="201">
      <c r="A201" s="498"/>
      <c r="B201" s="520"/>
      <c r="C201" s="520"/>
      <c r="D201" s="520"/>
      <c r="E201" s="520"/>
      <c r="F201" s="520"/>
      <c r="G201" s="520"/>
      <c r="H201" s="520"/>
      <c r="I201" s="520"/>
      <c r="J201" s="520"/>
      <c r="K201" s="498"/>
      <c r="L201" s="498"/>
      <c r="M201" s="498"/>
      <c r="N201" s="498"/>
      <c r="O201" s="498"/>
      <c r="P201" s="498"/>
      <c r="Q201" s="498"/>
      <c r="R201" s="498"/>
      <c r="S201" s="498"/>
      <c r="T201" s="498"/>
      <c r="U201" s="498"/>
      <c r="V201" s="498"/>
      <c r="W201" s="498"/>
      <c r="X201" s="498"/>
      <c r="Y201" s="498"/>
      <c r="Z201" s="498"/>
      <c r="AA201" s="498"/>
      <c r="AB201" s="498"/>
      <c r="AC201" s="498"/>
      <c r="AD201" s="498"/>
      <c r="AE201" s="498"/>
      <c r="AF201" s="498"/>
    </row>
    <row r="202">
      <c r="A202" s="498"/>
      <c r="B202" s="520"/>
      <c r="C202" s="520"/>
      <c r="D202" s="520"/>
      <c r="E202" s="520"/>
      <c r="F202" s="520"/>
      <c r="G202" s="520"/>
      <c r="H202" s="520"/>
      <c r="I202" s="520"/>
      <c r="J202" s="520"/>
      <c r="K202" s="498"/>
      <c r="L202" s="498"/>
      <c r="M202" s="498"/>
      <c r="N202" s="498"/>
      <c r="O202" s="498"/>
      <c r="P202" s="498"/>
      <c r="Q202" s="498"/>
      <c r="R202" s="498"/>
      <c r="S202" s="498"/>
      <c r="T202" s="498"/>
      <c r="U202" s="498"/>
      <c r="V202" s="498"/>
      <c r="W202" s="498"/>
      <c r="X202" s="498"/>
      <c r="Y202" s="498"/>
      <c r="Z202" s="498"/>
      <c r="AA202" s="498"/>
      <c r="AB202" s="498"/>
      <c r="AC202" s="498"/>
      <c r="AD202" s="498"/>
      <c r="AE202" s="498"/>
      <c r="AF202" s="498"/>
    </row>
    <row r="203">
      <c r="A203" s="498"/>
      <c r="B203" s="520"/>
      <c r="C203" s="520"/>
      <c r="D203" s="520"/>
      <c r="E203" s="520"/>
      <c r="F203" s="520"/>
      <c r="G203" s="520"/>
      <c r="H203" s="520"/>
      <c r="I203" s="520"/>
      <c r="J203" s="520"/>
      <c r="K203" s="498"/>
      <c r="L203" s="498"/>
      <c r="M203" s="498"/>
      <c r="N203" s="498"/>
      <c r="O203" s="498"/>
      <c r="P203" s="498"/>
      <c r="Q203" s="498"/>
      <c r="R203" s="498"/>
      <c r="S203" s="498"/>
      <c r="T203" s="498"/>
      <c r="U203" s="498"/>
      <c r="V203" s="498"/>
      <c r="W203" s="498"/>
      <c r="X203" s="498"/>
      <c r="Y203" s="498"/>
      <c r="Z203" s="498"/>
      <c r="AA203" s="498"/>
      <c r="AB203" s="498"/>
      <c r="AC203" s="498"/>
      <c r="AD203" s="498"/>
      <c r="AE203" s="498"/>
      <c r="AF203" s="498"/>
    </row>
    <row r="204">
      <c r="A204" s="498"/>
      <c r="B204" s="520"/>
      <c r="C204" s="520"/>
      <c r="D204" s="520"/>
      <c r="E204" s="520"/>
      <c r="F204" s="520"/>
      <c r="G204" s="520"/>
      <c r="H204" s="520"/>
      <c r="I204" s="520"/>
      <c r="J204" s="520"/>
      <c r="K204" s="498"/>
      <c r="L204" s="498"/>
      <c r="M204" s="498"/>
      <c r="N204" s="498"/>
      <c r="O204" s="498"/>
      <c r="P204" s="498"/>
      <c r="Q204" s="498"/>
      <c r="R204" s="498"/>
      <c r="S204" s="498"/>
      <c r="T204" s="498"/>
      <c r="U204" s="498"/>
      <c r="V204" s="498"/>
      <c r="W204" s="498"/>
      <c r="X204" s="498"/>
      <c r="Y204" s="498"/>
      <c r="Z204" s="498"/>
      <c r="AA204" s="498"/>
      <c r="AB204" s="498"/>
      <c r="AC204" s="498"/>
      <c r="AD204" s="498"/>
      <c r="AE204" s="498"/>
      <c r="AF204" s="498"/>
    </row>
    <row r="205">
      <c r="A205" s="498"/>
      <c r="B205" s="520"/>
      <c r="C205" s="520"/>
      <c r="D205" s="520"/>
      <c r="E205" s="520"/>
      <c r="F205" s="520"/>
      <c r="G205" s="520"/>
      <c r="H205" s="520"/>
      <c r="I205" s="520"/>
      <c r="J205" s="520"/>
      <c r="K205" s="498"/>
      <c r="L205" s="498"/>
      <c r="M205" s="498"/>
      <c r="N205" s="498"/>
      <c r="O205" s="498"/>
      <c r="P205" s="498"/>
      <c r="Q205" s="498"/>
      <c r="R205" s="498"/>
      <c r="S205" s="498"/>
      <c r="T205" s="498"/>
      <c r="U205" s="498"/>
      <c r="V205" s="498"/>
      <c r="W205" s="498"/>
      <c r="X205" s="498"/>
      <c r="Y205" s="498"/>
      <c r="Z205" s="498"/>
      <c r="AA205" s="498"/>
      <c r="AB205" s="498"/>
      <c r="AC205" s="498"/>
      <c r="AD205" s="498"/>
      <c r="AE205" s="498"/>
      <c r="AF205" s="498"/>
    </row>
    <row r="206">
      <c r="A206" s="498"/>
      <c r="B206" s="520"/>
      <c r="C206" s="520"/>
      <c r="D206" s="520"/>
      <c r="E206" s="520"/>
      <c r="F206" s="520"/>
      <c r="G206" s="520"/>
      <c r="H206" s="520"/>
      <c r="I206" s="520"/>
      <c r="J206" s="520"/>
      <c r="K206" s="498"/>
      <c r="L206" s="498"/>
      <c r="M206" s="498"/>
      <c r="N206" s="498"/>
      <c r="O206" s="498"/>
      <c r="P206" s="498"/>
      <c r="Q206" s="498"/>
      <c r="R206" s="498"/>
      <c r="S206" s="498"/>
      <c r="T206" s="498"/>
      <c r="U206" s="498"/>
      <c r="V206" s="498"/>
      <c r="W206" s="498"/>
      <c r="X206" s="498"/>
      <c r="Y206" s="498"/>
      <c r="Z206" s="498"/>
      <c r="AA206" s="498"/>
      <c r="AB206" s="498"/>
      <c r="AC206" s="498"/>
      <c r="AD206" s="498"/>
      <c r="AE206" s="498"/>
      <c r="AF206" s="498"/>
    </row>
    <row r="207">
      <c r="A207" s="498"/>
      <c r="B207" s="520"/>
      <c r="C207" s="520"/>
      <c r="D207" s="520"/>
      <c r="E207" s="520"/>
      <c r="F207" s="520"/>
      <c r="G207" s="520"/>
      <c r="H207" s="520"/>
      <c r="I207" s="520"/>
      <c r="J207" s="520"/>
      <c r="K207" s="498"/>
      <c r="L207" s="498"/>
      <c r="M207" s="498"/>
      <c r="N207" s="498"/>
      <c r="O207" s="498"/>
      <c r="P207" s="498"/>
      <c r="Q207" s="498"/>
      <c r="R207" s="498"/>
      <c r="S207" s="498"/>
      <c r="T207" s="498"/>
      <c r="U207" s="498"/>
      <c r="V207" s="498"/>
      <c r="W207" s="498"/>
      <c r="X207" s="498"/>
      <c r="Y207" s="498"/>
      <c r="Z207" s="498"/>
      <c r="AA207" s="498"/>
      <c r="AB207" s="498"/>
      <c r="AC207" s="498"/>
      <c r="AD207" s="498"/>
      <c r="AE207" s="498"/>
      <c r="AF207" s="498"/>
    </row>
    <row r="208">
      <c r="A208" s="498"/>
      <c r="B208" s="520"/>
      <c r="C208" s="520"/>
      <c r="D208" s="520"/>
      <c r="E208" s="520"/>
      <c r="F208" s="520"/>
      <c r="G208" s="520"/>
      <c r="H208" s="520"/>
      <c r="I208" s="520"/>
      <c r="J208" s="520"/>
      <c r="K208" s="498"/>
      <c r="L208" s="498"/>
      <c r="M208" s="498"/>
      <c r="N208" s="498"/>
      <c r="O208" s="498"/>
      <c r="P208" s="498"/>
      <c r="Q208" s="498"/>
      <c r="R208" s="498"/>
      <c r="S208" s="498"/>
      <c r="T208" s="498"/>
      <c r="U208" s="498"/>
      <c r="V208" s="498"/>
      <c r="W208" s="498"/>
      <c r="X208" s="498"/>
      <c r="Y208" s="498"/>
      <c r="Z208" s="498"/>
      <c r="AA208" s="498"/>
      <c r="AB208" s="498"/>
      <c r="AC208" s="498"/>
      <c r="AD208" s="498"/>
      <c r="AE208" s="498"/>
      <c r="AF208" s="498"/>
    </row>
    <row r="209">
      <c r="A209" s="498"/>
      <c r="B209" s="520"/>
      <c r="C209" s="520"/>
      <c r="D209" s="520"/>
      <c r="E209" s="520"/>
      <c r="F209" s="520"/>
      <c r="G209" s="520"/>
      <c r="H209" s="520"/>
      <c r="I209" s="520"/>
      <c r="J209" s="520"/>
      <c r="K209" s="498"/>
      <c r="L209" s="498"/>
      <c r="M209" s="498"/>
      <c r="N209" s="498"/>
      <c r="O209" s="498"/>
      <c r="P209" s="498"/>
      <c r="Q209" s="498"/>
      <c r="R209" s="498"/>
      <c r="S209" s="498"/>
      <c r="T209" s="498"/>
      <c r="U209" s="498"/>
      <c r="V209" s="498"/>
      <c r="W209" s="498"/>
      <c r="X209" s="498"/>
      <c r="Y209" s="498"/>
      <c r="Z209" s="498"/>
      <c r="AA209" s="498"/>
      <c r="AB209" s="498"/>
      <c r="AC209" s="498"/>
      <c r="AD209" s="498"/>
      <c r="AE209" s="498"/>
      <c r="AF209" s="498"/>
    </row>
    <row r="210">
      <c r="A210" s="498"/>
      <c r="B210" s="520"/>
      <c r="C210" s="520"/>
      <c r="D210" s="520"/>
      <c r="E210" s="520"/>
      <c r="F210" s="520"/>
      <c r="G210" s="520"/>
      <c r="H210" s="520"/>
      <c r="I210" s="520"/>
      <c r="J210" s="520"/>
      <c r="K210" s="498"/>
      <c r="L210" s="498"/>
      <c r="M210" s="498"/>
      <c r="N210" s="498"/>
      <c r="O210" s="498"/>
      <c r="P210" s="498"/>
      <c r="Q210" s="498"/>
      <c r="R210" s="498"/>
      <c r="S210" s="498"/>
      <c r="T210" s="498"/>
      <c r="U210" s="498"/>
      <c r="V210" s="498"/>
      <c r="W210" s="498"/>
      <c r="X210" s="498"/>
      <c r="Y210" s="498"/>
      <c r="Z210" s="498"/>
      <c r="AA210" s="498"/>
      <c r="AB210" s="498"/>
      <c r="AC210" s="498"/>
      <c r="AD210" s="498"/>
      <c r="AE210" s="498"/>
      <c r="AF210" s="498"/>
    </row>
    <row r="211">
      <c r="A211" s="498"/>
      <c r="B211" s="520"/>
      <c r="C211" s="520"/>
      <c r="D211" s="520"/>
      <c r="E211" s="520"/>
      <c r="F211" s="520"/>
      <c r="G211" s="520"/>
      <c r="H211" s="520"/>
      <c r="I211" s="520"/>
      <c r="J211" s="520"/>
      <c r="K211" s="498"/>
      <c r="L211" s="498"/>
      <c r="M211" s="498"/>
      <c r="N211" s="498"/>
      <c r="O211" s="498"/>
      <c r="P211" s="498"/>
      <c r="Q211" s="498"/>
      <c r="R211" s="498"/>
      <c r="S211" s="498"/>
      <c r="T211" s="498"/>
      <c r="U211" s="498"/>
      <c r="V211" s="498"/>
      <c r="W211" s="498"/>
      <c r="X211" s="498"/>
      <c r="Y211" s="498"/>
      <c r="Z211" s="498"/>
      <c r="AA211" s="498"/>
      <c r="AB211" s="498"/>
      <c r="AC211" s="498"/>
      <c r="AD211" s="498"/>
      <c r="AE211" s="498"/>
      <c r="AF211" s="498"/>
    </row>
    <row r="212">
      <c r="A212" s="498"/>
      <c r="B212" s="520"/>
      <c r="C212" s="520"/>
      <c r="D212" s="520"/>
      <c r="E212" s="520"/>
      <c r="F212" s="520"/>
      <c r="G212" s="520"/>
      <c r="H212" s="520"/>
      <c r="I212" s="520"/>
      <c r="J212" s="520"/>
      <c r="K212" s="498"/>
      <c r="L212" s="498"/>
      <c r="M212" s="498"/>
      <c r="N212" s="498"/>
      <c r="O212" s="498"/>
      <c r="P212" s="498"/>
      <c r="Q212" s="498"/>
      <c r="R212" s="498"/>
      <c r="S212" s="498"/>
      <c r="T212" s="498"/>
      <c r="U212" s="498"/>
      <c r="V212" s="498"/>
      <c r="W212" s="498"/>
      <c r="X212" s="498"/>
      <c r="Y212" s="498"/>
      <c r="Z212" s="498"/>
      <c r="AA212" s="498"/>
      <c r="AB212" s="498"/>
      <c r="AC212" s="498"/>
      <c r="AD212" s="498"/>
      <c r="AE212" s="498"/>
      <c r="AF212" s="498"/>
    </row>
    <row r="213">
      <c r="A213" s="498"/>
      <c r="B213" s="520"/>
      <c r="C213" s="520"/>
      <c r="D213" s="520"/>
      <c r="E213" s="520"/>
      <c r="F213" s="520"/>
      <c r="G213" s="520"/>
      <c r="H213" s="520"/>
      <c r="I213" s="520"/>
      <c r="J213" s="520"/>
      <c r="K213" s="498"/>
      <c r="L213" s="498"/>
      <c r="M213" s="498"/>
      <c r="N213" s="498"/>
      <c r="O213" s="498"/>
      <c r="P213" s="498"/>
      <c r="Q213" s="498"/>
      <c r="R213" s="498"/>
      <c r="S213" s="498"/>
      <c r="T213" s="498"/>
      <c r="U213" s="498"/>
      <c r="V213" s="498"/>
      <c r="W213" s="498"/>
      <c r="X213" s="498"/>
      <c r="Y213" s="498"/>
      <c r="Z213" s="498"/>
      <c r="AA213" s="498"/>
      <c r="AB213" s="498"/>
      <c r="AC213" s="498"/>
      <c r="AD213" s="498"/>
      <c r="AE213" s="498"/>
      <c r="AF213" s="498"/>
    </row>
    <row r="214">
      <c r="A214" s="498"/>
      <c r="B214" s="520"/>
      <c r="C214" s="520"/>
      <c r="D214" s="520"/>
      <c r="E214" s="520"/>
      <c r="F214" s="520"/>
      <c r="G214" s="520"/>
      <c r="H214" s="520"/>
      <c r="I214" s="520"/>
      <c r="J214" s="520"/>
      <c r="K214" s="498"/>
      <c r="L214" s="498"/>
      <c r="M214" s="498"/>
      <c r="N214" s="498"/>
      <c r="O214" s="498"/>
      <c r="P214" s="498"/>
      <c r="Q214" s="498"/>
      <c r="R214" s="498"/>
      <c r="S214" s="498"/>
      <c r="T214" s="498"/>
      <c r="U214" s="498"/>
      <c r="V214" s="498"/>
      <c r="W214" s="498"/>
      <c r="X214" s="498"/>
      <c r="Y214" s="498"/>
      <c r="Z214" s="498"/>
      <c r="AA214" s="498"/>
      <c r="AB214" s="498"/>
      <c r="AC214" s="498"/>
      <c r="AD214" s="498"/>
      <c r="AE214" s="498"/>
      <c r="AF214" s="498"/>
    </row>
    <row r="215">
      <c r="A215" s="498"/>
      <c r="B215" s="520"/>
      <c r="C215" s="520"/>
      <c r="D215" s="520"/>
      <c r="E215" s="520"/>
      <c r="F215" s="520"/>
      <c r="G215" s="520"/>
      <c r="H215" s="520"/>
      <c r="I215" s="520"/>
      <c r="J215" s="520"/>
      <c r="K215" s="498"/>
      <c r="L215" s="498"/>
      <c r="M215" s="498"/>
      <c r="N215" s="498"/>
      <c r="O215" s="498"/>
      <c r="P215" s="498"/>
      <c r="Q215" s="498"/>
      <c r="R215" s="498"/>
      <c r="S215" s="498"/>
      <c r="T215" s="498"/>
      <c r="U215" s="498"/>
      <c r="V215" s="498"/>
      <c r="W215" s="498"/>
      <c r="X215" s="498"/>
      <c r="Y215" s="498"/>
      <c r="Z215" s="498"/>
      <c r="AA215" s="498"/>
      <c r="AB215" s="498"/>
      <c r="AC215" s="498"/>
      <c r="AD215" s="498"/>
      <c r="AE215" s="498"/>
      <c r="AF215" s="498"/>
    </row>
    <row r="216">
      <c r="A216" s="498"/>
      <c r="B216" s="520"/>
      <c r="C216" s="520"/>
      <c r="D216" s="520"/>
      <c r="E216" s="520"/>
      <c r="F216" s="520"/>
      <c r="G216" s="520"/>
      <c r="H216" s="520"/>
      <c r="I216" s="520"/>
      <c r="J216" s="520"/>
      <c r="K216" s="498"/>
      <c r="L216" s="498"/>
      <c r="M216" s="498"/>
      <c r="N216" s="498"/>
      <c r="O216" s="498"/>
      <c r="P216" s="498"/>
      <c r="Q216" s="498"/>
      <c r="R216" s="498"/>
      <c r="S216" s="498"/>
      <c r="T216" s="498"/>
      <c r="U216" s="498"/>
      <c r="V216" s="498"/>
      <c r="W216" s="498"/>
      <c r="X216" s="498"/>
      <c r="Y216" s="498"/>
      <c r="Z216" s="498"/>
      <c r="AA216" s="498"/>
      <c r="AB216" s="498"/>
      <c r="AC216" s="498"/>
      <c r="AD216" s="498"/>
      <c r="AE216" s="498"/>
      <c r="AF216" s="498"/>
    </row>
    <row r="217">
      <c r="A217" s="498"/>
      <c r="B217" s="520"/>
      <c r="C217" s="520"/>
      <c r="D217" s="520"/>
      <c r="E217" s="520"/>
      <c r="F217" s="520"/>
      <c r="G217" s="520"/>
      <c r="H217" s="520"/>
      <c r="I217" s="520"/>
      <c r="J217" s="520"/>
      <c r="K217" s="498"/>
      <c r="L217" s="498"/>
      <c r="M217" s="498"/>
      <c r="N217" s="498"/>
      <c r="O217" s="498"/>
      <c r="P217" s="498"/>
      <c r="Q217" s="498"/>
      <c r="R217" s="498"/>
      <c r="S217" s="498"/>
      <c r="T217" s="498"/>
      <c r="U217" s="498"/>
      <c r="V217" s="498"/>
      <c r="W217" s="498"/>
      <c r="X217" s="498"/>
      <c r="Y217" s="498"/>
      <c r="Z217" s="498"/>
      <c r="AA217" s="498"/>
      <c r="AB217" s="498"/>
      <c r="AC217" s="498"/>
      <c r="AD217" s="498"/>
      <c r="AE217" s="498"/>
      <c r="AF217" s="498"/>
    </row>
    <row r="218">
      <c r="A218" s="498"/>
      <c r="B218" s="520"/>
      <c r="C218" s="520"/>
      <c r="D218" s="520"/>
      <c r="E218" s="520"/>
      <c r="F218" s="520"/>
      <c r="G218" s="520"/>
      <c r="H218" s="520"/>
      <c r="I218" s="520"/>
      <c r="J218" s="520"/>
      <c r="K218" s="498"/>
      <c r="L218" s="498"/>
      <c r="M218" s="498"/>
      <c r="N218" s="498"/>
      <c r="O218" s="498"/>
      <c r="P218" s="498"/>
      <c r="Q218" s="498"/>
      <c r="R218" s="498"/>
      <c r="S218" s="498"/>
      <c r="T218" s="498"/>
      <c r="U218" s="498"/>
      <c r="V218" s="498"/>
      <c r="W218" s="498"/>
      <c r="X218" s="498"/>
      <c r="Y218" s="498"/>
      <c r="Z218" s="498"/>
      <c r="AA218" s="498"/>
      <c r="AB218" s="498"/>
      <c r="AC218" s="498"/>
      <c r="AD218" s="498"/>
      <c r="AE218" s="498"/>
      <c r="AF218" s="498"/>
    </row>
    <row r="219">
      <c r="A219" s="498"/>
      <c r="B219" s="520"/>
      <c r="C219" s="520"/>
      <c r="D219" s="520"/>
      <c r="E219" s="520"/>
      <c r="F219" s="520"/>
      <c r="G219" s="520"/>
      <c r="H219" s="520"/>
      <c r="I219" s="520"/>
      <c r="J219" s="520"/>
      <c r="K219" s="498"/>
      <c r="L219" s="498"/>
      <c r="M219" s="498"/>
      <c r="N219" s="498"/>
      <c r="O219" s="498"/>
      <c r="P219" s="498"/>
      <c r="Q219" s="498"/>
      <c r="R219" s="498"/>
      <c r="S219" s="498"/>
      <c r="T219" s="498"/>
      <c r="U219" s="498"/>
      <c r="V219" s="498"/>
      <c r="W219" s="498"/>
      <c r="X219" s="498"/>
      <c r="Y219" s="498"/>
      <c r="Z219" s="498"/>
      <c r="AA219" s="498"/>
      <c r="AB219" s="498"/>
      <c r="AC219" s="498"/>
      <c r="AD219" s="498"/>
      <c r="AE219" s="498"/>
      <c r="AF219" s="498"/>
    </row>
    <row r="220">
      <c r="A220" s="498"/>
      <c r="B220" s="520"/>
      <c r="C220" s="520"/>
      <c r="D220" s="520"/>
      <c r="E220" s="520"/>
      <c r="F220" s="520"/>
      <c r="G220" s="520"/>
      <c r="H220" s="520"/>
      <c r="I220" s="520"/>
      <c r="J220" s="520"/>
      <c r="K220" s="498"/>
      <c r="L220" s="498"/>
      <c r="M220" s="498"/>
      <c r="N220" s="498"/>
      <c r="O220" s="498"/>
      <c r="P220" s="498"/>
      <c r="Q220" s="498"/>
      <c r="R220" s="498"/>
      <c r="S220" s="498"/>
      <c r="T220" s="498"/>
      <c r="U220" s="498"/>
      <c r="V220" s="498"/>
      <c r="W220" s="498"/>
      <c r="X220" s="498"/>
      <c r="Y220" s="498"/>
      <c r="Z220" s="498"/>
      <c r="AA220" s="498"/>
      <c r="AB220" s="498"/>
      <c r="AC220" s="498"/>
      <c r="AD220" s="498"/>
      <c r="AE220" s="498"/>
      <c r="AF220" s="498"/>
    </row>
    <row r="221">
      <c r="A221" s="498"/>
      <c r="B221" s="520"/>
      <c r="C221" s="520"/>
      <c r="D221" s="520"/>
      <c r="E221" s="520"/>
      <c r="F221" s="520"/>
      <c r="G221" s="520"/>
      <c r="H221" s="520"/>
      <c r="I221" s="520"/>
      <c r="J221" s="520"/>
      <c r="K221" s="498"/>
      <c r="L221" s="498"/>
      <c r="M221" s="498"/>
      <c r="N221" s="498"/>
      <c r="O221" s="498"/>
      <c r="P221" s="498"/>
      <c r="Q221" s="498"/>
      <c r="R221" s="498"/>
      <c r="S221" s="498"/>
      <c r="T221" s="498"/>
      <c r="U221" s="498"/>
      <c r="V221" s="498"/>
      <c r="W221" s="498"/>
      <c r="X221" s="498"/>
      <c r="Y221" s="498"/>
      <c r="Z221" s="498"/>
      <c r="AA221" s="498"/>
      <c r="AB221" s="498"/>
      <c r="AC221" s="498"/>
      <c r="AD221" s="498"/>
      <c r="AE221" s="498"/>
      <c r="AF221" s="498"/>
    </row>
    <row r="222">
      <c r="A222" s="498"/>
      <c r="B222" s="520"/>
      <c r="C222" s="520"/>
      <c r="D222" s="520"/>
      <c r="E222" s="520"/>
      <c r="F222" s="520"/>
      <c r="G222" s="520"/>
      <c r="H222" s="520"/>
      <c r="I222" s="520"/>
      <c r="J222" s="520"/>
      <c r="K222" s="498"/>
      <c r="L222" s="498"/>
      <c r="M222" s="498"/>
      <c r="N222" s="498"/>
      <c r="O222" s="498"/>
      <c r="P222" s="498"/>
      <c r="Q222" s="498"/>
      <c r="R222" s="498"/>
      <c r="S222" s="498"/>
      <c r="T222" s="498"/>
      <c r="U222" s="498"/>
      <c r="V222" s="498"/>
      <c r="W222" s="498"/>
      <c r="X222" s="498"/>
      <c r="Y222" s="498"/>
      <c r="Z222" s="498"/>
      <c r="AA222" s="498"/>
      <c r="AB222" s="498"/>
      <c r="AC222" s="498"/>
      <c r="AD222" s="498"/>
      <c r="AE222" s="498"/>
      <c r="AF222" s="498"/>
    </row>
    <row r="223">
      <c r="A223" s="498"/>
      <c r="B223" s="520"/>
      <c r="C223" s="520"/>
      <c r="D223" s="520"/>
      <c r="E223" s="520"/>
      <c r="F223" s="520"/>
      <c r="G223" s="520"/>
      <c r="H223" s="520"/>
      <c r="I223" s="520"/>
      <c r="J223" s="520"/>
      <c r="K223" s="498"/>
      <c r="L223" s="498"/>
      <c r="M223" s="498"/>
      <c r="N223" s="498"/>
      <c r="O223" s="498"/>
      <c r="P223" s="498"/>
      <c r="Q223" s="498"/>
      <c r="R223" s="498"/>
      <c r="S223" s="498"/>
      <c r="T223" s="498"/>
      <c r="U223" s="498"/>
      <c r="V223" s="498"/>
      <c r="W223" s="498"/>
      <c r="X223" s="498"/>
      <c r="Y223" s="498"/>
      <c r="Z223" s="498"/>
      <c r="AA223" s="498"/>
      <c r="AB223" s="498"/>
      <c r="AC223" s="498"/>
      <c r="AD223" s="498"/>
      <c r="AE223" s="498"/>
      <c r="AF223" s="498"/>
    </row>
    <row r="224">
      <c r="A224" s="498"/>
      <c r="B224" s="520"/>
      <c r="C224" s="520"/>
      <c r="D224" s="520"/>
      <c r="E224" s="520"/>
      <c r="F224" s="520"/>
      <c r="G224" s="520"/>
      <c r="H224" s="520"/>
      <c r="I224" s="520"/>
      <c r="J224" s="520"/>
      <c r="K224" s="498"/>
      <c r="L224" s="498"/>
      <c r="M224" s="498"/>
      <c r="N224" s="498"/>
      <c r="O224" s="498"/>
      <c r="P224" s="498"/>
      <c r="Q224" s="498"/>
      <c r="R224" s="498"/>
      <c r="S224" s="498"/>
      <c r="T224" s="498"/>
      <c r="U224" s="498"/>
      <c r="V224" s="498"/>
      <c r="W224" s="498"/>
      <c r="X224" s="498"/>
      <c r="Y224" s="498"/>
      <c r="Z224" s="498"/>
      <c r="AA224" s="498"/>
      <c r="AB224" s="498"/>
      <c r="AC224" s="498"/>
      <c r="AD224" s="498"/>
      <c r="AE224" s="498"/>
      <c r="AF224" s="498"/>
    </row>
    <row r="225">
      <c r="A225" s="498"/>
      <c r="B225" s="520"/>
      <c r="C225" s="520"/>
      <c r="D225" s="520"/>
      <c r="E225" s="520"/>
      <c r="F225" s="520"/>
      <c r="G225" s="520"/>
      <c r="H225" s="520"/>
      <c r="I225" s="520"/>
      <c r="J225" s="520"/>
      <c r="K225" s="498"/>
      <c r="L225" s="498"/>
      <c r="M225" s="498"/>
      <c r="N225" s="498"/>
      <c r="O225" s="498"/>
      <c r="P225" s="498"/>
      <c r="Q225" s="498"/>
      <c r="R225" s="498"/>
      <c r="S225" s="498"/>
      <c r="T225" s="498"/>
      <c r="U225" s="498"/>
      <c r="V225" s="498"/>
      <c r="W225" s="498"/>
      <c r="X225" s="498"/>
      <c r="Y225" s="498"/>
      <c r="Z225" s="498"/>
      <c r="AA225" s="498"/>
      <c r="AB225" s="498"/>
      <c r="AC225" s="498"/>
      <c r="AD225" s="498"/>
      <c r="AE225" s="498"/>
      <c r="AF225" s="498"/>
    </row>
    <row r="226">
      <c r="A226" s="498"/>
      <c r="B226" s="520"/>
      <c r="C226" s="520"/>
      <c r="D226" s="520"/>
      <c r="E226" s="520"/>
      <c r="F226" s="520"/>
      <c r="G226" s="520"/>
      <c r="H226" s="520"/>
      <c r="I226" s="520"/>
      <c r="J226" s="520"/>
      <c r="K226" s="498"/>
      <c r="L226" s="498"/>
      <c r="M226" s="498"/>
      <c r="N226" s="498"/>
      <c r="O226" s="498"/>
      <c r="P226" s="498"/>
      <c r="Q226" s="498"/>
      <c r="R226" s="498"/>
      <c r="S226" s="498"/>
      <c r="T226" s="498"/>
      <c r="U226" s="498"/>
      <c r="V226" s="498"/>
      <c r="W226" s="498"/>
      <c r="X226" s="498"/>
      <c r="Y226" s="498"/>
      <c r="Z226" s="498"/>
      <c r="AA226" s="498"/>
      <c r="AB226" s="498"/>
      <c r="AC226" s="498"/>
      <c r="AD226" s="498"/>
      <c r="AE226" s="498"/>
      <c r="AF226" s="498"/>
    </row>
    <row r="227">
      <c r="A227" s="498"/>
      <c r="B227" s="520"/>
      <c r="C227" s="520"/>
      <c r="D227" s="520"/>
      <c r="E227" s="520"/>
      <c r="F227" s="520"/>
      <c r="G227" s="520"/>
      <c r="H227" s="520"/>
      <c r="I227" s="520"/>
      <c r="J227" s="520"/>
      <c r="K227" s="498"/>
      <c r="L227" s="498"/>
      <c r="M227" s="498"/>
      <c r="N227" s="498"/>
      <c r="O227" s="498"/>
      <c r="P227" s="498"/>
      <c r="Q227" s="498"/>
      <c r="R227" s="498"/>
      <c r="S227" s="498"/>
      <c r="T227" s="498"/>
      <c r="U227" s="498"/>
      <c r="V227" s="498"/>
      <c r="W227" s="498"/>
      <c r="X227" s="498"/>
      <c r="Y227" s="498"/>
      <c r="Z227" s="498"/>
      <c r="AA227" s="498"/>
      <c r="AB227" s="498"/>
      <c r="AC227" s="498"/>
      <c r="AD227" s="498"/>
      <c r="AE227" s="498"/>
      <c r="AF227" s="498"/>
    </row>
    <row r="228">
      <c r="A228" s="498"/>
      <c r="B228" s="520"/>
      <c r="C228" s="520"/>
      <c r="D228" s="520"/>
      <c r="E228" s="520"/>
      <c r="F228" s="520"/>
      <c r="G228" s="520"/>
      <c r="H228" s="520"/>
      <c r="I228" s="520"/>
      <c r="J228" s="520"/>
      <c r="K228" s="498"/>
      <c r="L228" s="498"/>
      <c r="M228" s="498"/>
      <c r="N228" s="498"/>
      <c r="O228" s="498"/>
      <c r="P228" s="498"/>
      <c r="Q228" s="498"/>
      <c r="R228" s="498"/>
      <c r="S228" s="498"/>
      <c r="T228" s="498"/>
      <c r="U228" s="498"/>
      <c r="V228" s="498"/>
      <c r="W228" s="498"/>
      <c r="X228" s="498"/>
      <c r="Y228" s="498"/>
      <c r="Z228" s="498"/>
      <c r="AA228" s="498"/>
      <c r="AB228" s="498"/>
      <c r="AC228" s="498"/>
      <c r="AD228" s="498"/>
      <c r="AE228" s="498"/>
      <c r="AF228" s="498"/>
    </row>
    <row r="229">
      <c r="A229" s="498"/>
      <c r="B229" s="520"/>
      <c r="C229" s="520"/>
      <c r="D229" s="520"/>
      <c r="E229" s="520"/>
      <c r="F229" s="520"/>
      <c r="G229" s="520"/>
      <c r="H229" s="520"/>
      <c r="I229" s="520"/>
      <c r="J229" s="520"/>
      <c r="K229" s="498"/>
      <c r="L229" s="498"/>
      <c r="M229" s="498"/>
      <c r="N229" s="498"/>
      <c r="O229" s="498"/>
      <c r="P229" s="498"/>
      <c r="Q229" s="498"/>
      <c r="R229" s="498"/>
      <c r="S229" s="498"/>
      <c r="T229" s="498"/>
      <c r="U229" s="498"/>
      <c r="V229" s="498"/>
      <c r="W229" s="498"/>
      <c r="X229" s="498"/>
      <c r="Y229" s="498"/>
      <c r="Z229" s="498"/>
      <c r="AA229" s="498"/>
      <c r="AB229" s="498"/>
      <c r="AC229" s="498"/>
      <c r="AD229" s="498"/>
      <c r="AE229" s="498"/>
      <c r="AF229" s="498"/>
    </row>
    <row r="230">
      <c r="A230" s="498"/>
      <c r="B230" s="520"/>
      <c r="C230" s="520"/>
      <c r="D230" s="520"/>
      <c r="E230" s="520"/>
      <c r="F230" s="520"/>
      <c r="G230" s="520"/>
      <c r="H230" s="520"/>
      <c r="I230" s="520"/>
      <c r="J230" s="520"/>
      <c r="K230" s="498"/>
      <c r="L230" s="498"/>
      <c r="M230" s="498"/>
      <c r="N230" s="498"/>
      <c r="O230" s="498"/>
      <c r="P230" s="498"/>
      <c r="Q230" s="498"/>
      <c r="R230" s="498"/>
      <c r="S230" s="498"/>
      <c r="T230" s="498"/>
      <c r="U230" s="498"/>
      <c r="V230" s="498"/>
      <c r="W230" s="498"/>
      <c r="X230" s="498"/>
      <c r="Y230" s="498"/>
      <c r="Z230" s="498"/>
      <c r="AA230" s="498"/>
      <c r="AB230" s="498"/>
      <c r="AC230" s="498"/>
      <c r="AD230" s="498"/>
      <c r="AE230" s="498"/>
      <c r="AF230" s="498"/>
    </row>
    <row r="231">
      <c r="A231" s="498"/>
      <c r="B231" s="520"/>
      <c r="C231" s="520"/>
      <c r="D231" s="520"/>
      <c r="E231" s="520"/>
      <c r="F231" s="520"/>
      <c r="G231" s="520"/>
      <c r="H231" s="520"/>
      <c r="I231" s="520"/>
      <c r="J231" s="520"/>
      <c r="K231" s="498"/>
      <c r="L231" s="498"/>
      <c r="M231" s="498"/>
      <c r="N231" s="498"/>
      <c r="O231" s="498"/>
      <c r="P231" s="498"/>
      <c r="Q231" s="498"/>
      <c r="R231" s="498"/>
      <c r="S231" s="498"/>
      <c r="T231" s="498"/>
      <c r="U231" s="498"/>
      <c r="V231" s="498"/>
      <c r="W231" s="498"/>
      <c r="X231" s="498"/>
      <c r="Y231" s="498"/>
      <c r="Z231" s="498"/>
      <c r="AA231" s="498"/>
      <c r="AB231" s="498"/>
      <c r="AC231" s="498"/>
      <c r="AD231" s="498"/>
      <c r="AE231" s="498"/>
      <c r="AF231" s="498"/>
    </row>
    <row r="232">
      <c r="A232" s="498"/>
      <c r="B232" s="520"/>
      <c r="C232" s="520"/>
      <c r="D232" s="520"/>
      <c r="E232" s="520"/>
      <c r="F232" s="520"/>
      <c r="G232" s="520"/>
      <c r="H232" s="520"/>
      <c r="I232" s="520"/>
      <c r="J232" s="520"/>
      <c r="K232" s="498"/>
      <c r="L232" s="498"/>
      <c r="M232" s="498"/>
      <c r="N232" s="498"/>
      <c r="O232" s="498"/>
      <c r="P232" s="498"/>
      <c r="Q232" s="498"/>
      <c r="R232" s="498"/>
      <c r="S232" s="498"/>
      <c r="T232" s="498"/>
      <c r="U232" s="498"/>
      <c r="V232" s="498"/>
      <c r="W232" s="498"/>
      <c r="X232" s="498"/>
      <c r="Y232" s="498"/>
      <c r="Z232" s="498"/>
      <c r="AA232" s="498"/>
      <c r="AB232" s="498"/>
      <c r="AC232" s="498"/>
      <c r="AD232" s="498"/>
      <c r="AE232" s="498"/>
      <c r="AF232" s="498"/>
    </row>
    <row r="233">
      <c r="A233" s="498"/>
      <c r="B233" s="520"/>
      <c r="C233" s="520"/>
      <c r="D233" s="520"/>
      <c r="E233" s="520"/>
      <c r="F233" s="520"/>
      <c r="G233" s="520"/>
      <c r="H233" s="520"/>
      <c r="I233" s="520"/>
      <c r="J233" s="520"/>
      <c r="K233" s="498"/>
      <c r="L233" s="498"/>
      <c r="M233" s="498"/>
      <c r="N233" s="498"/>
      <c r="O233" s="498"/>
      <c r="P233" s="498"/>
      <c r="Q233" s="498"/>
      <c r="R233" s="498"/>
      <c r="S233" s="498"/>
      <c r="T233" s="498"/>
      <c r="U233" s="498"/>
      <c r="V233" s="498"/>
      <c r="W233" s="498"/>
      <c r="X233" s="498"/>
      <c r="Y233" s="498"/>
      <c r="Z233" s="498"/>
      <c r="AA233" s="498"/>
      <c r="AB233" s="498"/>
      <c r="AC233" s="498"/>
      <c r="AD233" s="498"/>
      <c r="AE233" s="498"/>
      <c r="AF233" s="498"/>
    </row>
    <row r="234">
      <c r="A234" s="498"/>
      <c r="B234" s="520"/>
      <c r="C234" s="520"/>
      <c r="D234" s="520"/>
      <c r="E234" s="520"/>
      <c r="F234" s="520"/>
      <c r="G234" s="520"/>
      <c r="H234" s="520"/>
      <c r="I234" s="520"/>
      <c r="J234" s="520"/>
      <c r="K234" s="498"/>
      <c r="L234" s="498"/>
      <c r="M234" s="498"/>
      <c r="N234" s="498"/>
      <c r="O234" s="498"/>
      <c r="P234" s="498"/>
      <c r="Q234" s="498"/>
      <c r="R234" s="498"/>
      <c r="S234" s="498"/>
      <c r="T234" s="498"/>
      <c r="U234" s="498"/>
      <c r="V234" s="498"/>
      <c r="W234" s="498"/>
      <c r="X234" s="498"/>
      <c r="Y234" s="498"/>
      <c r="Z234" s="498"/>
      <c r="AA234" s="498"/>
      <c r="AB234" s="498"/>
      <c r="AC234" s="498"/>
      <c r="AD234" s="498"/>
      <c r="AE234" s="498"/>
      <c r="AF234" s="498"/>
    </row>
    <row r="235">
      <c r="A235" s="498"/>
      <c r="B235" s="520"/>
      <c r="C235" s="520"/>
      <c r="D235" s="520"/>
      <c r="E235" s="520"/>
      <c r="F235" s="520"/>
      <c r="G235" s="520"/>
      <c r="H235" s="520"/>
      <c r="I235" s="520"/>
      <c r="J235" s="520"/>
      <c r="K235" s="498"/>
      <c r="L235" s="498"/>
      <c r="M235" s="498"/>
      <c r="N235" s="498"/>
      <c r="O235" s="498"/>
      <c r="P235" s="498"/>
      <c r="Q235" s="498"/>
      <c r="R235" s="498"/>
      <c r="S235" s="498"/>
      <c r="T235" s="498"/>
      <c r="U235" s="498"/>
      <c r="V235" s="498"/>
      <c r="W235" s="498"/>
      <c r="X235" s="498"/>
      <c r="Y235" s="498"/>
      <c r="Z235" s="498"/>
      <c r="AA235" s="498"/>
      <c r="AB235" s="498"/>
      <c r="AC235" s="498"/>
      <c r="AD235" s="498"/>
      <c r="AE235" s="498"/>
      <c r="AF235" s="498"/>
    </row>
    <row r="236">
      <c r="A236" s="498"/>
      <c r="B236" s="520"/>
      <c r="C236" s="520"/>
      <c r="D236" s="520"/>
      <c r="E236" s="520"/>
      <c r="F236" s="520"/>
      <c r="G236" s="520"/>
      <c r="H236" s="520"/>
      <c r="I236" s="520"/>
      <c r="J236" s="520"/>
      <c r="K236" s="498"/>
      <c r="L236" s="498"/>
      <c r="M236" s="498"/>
      <c r="N236" s="498"/>
      <c r="O236" s="498"/>
      <c r="P236" s="498"/>
      <c r="Q236" s="498"/>
      <c r="R236" s="498"/>
      <c r="S236" s="498"/>
      <c r="T236" s="498"/>
      <c r="U236" s="498"/>
      <c r="V236" s="498"/>
      <c r="W236" s="498"/>
      <c r="X236" s="498"/>
      <c r="Y236" s="498"/>
      <c r="Z236" s="498"/>
      <c r="AA236" s="498"/>
      <c r="AB236" s="498"/>
      <c r="AC236" s="498"/>
      <c r="AD236" s="498"/>
      <c r="AE236" s="498"/>
      <c r="AF236" s="498"/>
    </row>
    <row r="237">
      <c r="A237" s="498"/>
      <c r="B237" s="520"/>
      <c r="C237" s="520"/>
      <c r="D237" s="520"/>
      <c r="E237" s="520"/>
      <c r="F237" s="520"/>
      <c r="G237" s="520"/>
      <c r="H237" s="520"/>
      <c r="I237" s="520"/>
      <c r="J237" s="520"/>
      <c r="K237" s="498"/>
      <c r="L237" s="498"/>
      <c r="M237" s="498"/>
      <c r="N237" s="498"/>
      <c r="O237" s="498"/>
      <c r="P237" s="498"/>
      <c r="Q237" s="498"/>
      <c r="R237" s="498"/>
      <c r="S237" s="498"/>
      <c r="T237" s="498"/>
      <c r="U237" s="498"/>
      <c r="V237" s="498"/>
      <c r="W237" s="498"/>
      <c r="X237" s="498"/>
      <c r="Y237" s="498"/>
      <c r="Z237" s="498"/>
      <c r="AA237" s="498"/>
      <c r="AB237" s="498"/>
      <c r="AC237" s="498"/>
      <c r="AD237" s="498"/>
      <c r="AE237" s="498"/>
      <c r="AF237" s="498"/>
    </row>
    <row r="238">
      <c r="A238" s="498"/>
      <c r="B238" s="520"/>
      <c r="C238" s="520"/>
      <c r="D238" s="520"/>
      <c r="E238" s="520"/>
      <c r="F238" s="520"/>
      <c r="G238" s="520"/>
      <c r="H238" s="520"/>
      <c r="I238" s="520"/>
      <c r="J238" s="520"/>
      <c r="K238" s="498"/>
      <c r="L238" s="498"/>
      <c r="M238" s="498"/>
      <c r="N238" s="498"/>
      <c r="O238" s="498"/>
      <c r="P238" s="498"/>
      <c r="Q238" s="498"/>
      <c r="R238" s="498"/>
      <c r="S238" s="498"/>
      <c r="T238" s="498"/>
      <c r="U238" s="498"/>
      <c r="V238" s="498"/>
      <c r="W238" s="498"/>
      <c r="X238" s="498"/>
      <c r="Y238" s="498"/>
      <c r="Z238" s="498"/>
      <c r="AA238" s="498"/>
      <c r="AB238" s="498"/>
      <c r="AC238" s="498"/>
      <c r="AD238" s="498"/>
      <c r="AE238" s="498"/>
      <c r="AF238" s="498"/>
    </row>
    <row r="239">
      <c r="A239" s="498"/>
      <c r="B239" s="520"/>
      <c r="C239" s="520"/>
      <c r="D239" s="520"/>
      <c r="E239" s="520"/>
      <c r="F239" s="520"/>
      <c r="G239" s="520"/>
      <c r="H239" s="520"/>
      <c r="I239" s="520"/>
      <c r="J239" s="520"/>
      <c r="K239" s="498"/>
      <c r="L239" s="498"/>
      <c r="M239" s="498"/>
      <c r="N239" s="498"/>
      <c r="O239" s="498"/>
      <c r="P239" s="498"/>
      <c r="Q239" s="498"/>
      <c r="R239" s="498"/>
      <c r="S239" s="498"/>
      <c r="T239" s="498"/>
      <c r="U239" s="498"/>
      <c r="V239" s="498"/>
      <c r="W239" s="498"/>
      <c r="X239" s="498"/>
      <c r="Y239" s="498"/>
      <c r="Z239" s="498"/>
      <c r="AA239" s="498"/>
      <c r="AB239" s="498"/>
      <c r="AC239" s="498"/>
      <c r="AD239" s="498"/>
      <c r="AE239" s="498"/>
      <c r="AF239" s="498"/>
    </row>
    <row r="240">
      <c r="A240" s="498"/>
      <c r="B240" s="520"/>
      <c r="C240" s="520"/>
      <c r="D240" s="520"/>
      <c r="E240" s="520"/>
      <c r="F240" s="520"/>
      <c r="G240" s="520"/>
      <c r="H240" s="520"/>
      <c r="I240" s="520"/>
      <c r="J240" s="520"/>
      <c r="K240" s="498"/>
      <c r="L240" s="498"/>
      <c r="M240" s="498"/>
      <c r="N240" s="498"/>
      <c r="O240" s="498"/>
      <c r="P240" s="498"/>
      <c r="Q240" s="498"/>
      <c r="R240" s="498"/>
      <c r="S240" s="498"/>
      <c r="T240" s="498"/>
      <c r="U240" s="498"/>
      <c r="V240" s="498"/>
      <c r="W240" s="498"/>
      <c r="X240" s="498"/>
      <c r="Y240" s="498"/>
      <c r="Z240" s="498"/>
      <c r="AA240" s="498"/>
      <c r="AB240" s="498"/>
      <c r="AC240" s="498"/>
      <c r="AD240" s="498"/>
      <c r="AE240" s="498"/>
      <c r="AF240" s="498"/>
    </row>
    <row r="241">
      <c r="A241" s="498"/>
      <c r="B241" s="520"/>
      <c r="C241" s="520"/>
      <c r="D241" s="520"/>
      <c r="E241" s="520"/>
      <c r="F241" s="520"/>
      <c r="G241" s="520"/>
      <c r="H241" s="520"/>
      <c r="I241" s="520"/>
      <c r="J241" s="520"/>
      <c r="K241" s="498"/>
      <c r="L241" s="498"/>
      <c r="M241" s="498"/>
      <c r="N241" s="498"/>
      <c r="O241" s="498"/>
      <c r="P241" s="498"/>
      <c r="Q241" s="498"/>
      <c r="R241" s="498"/>
      <c r="S241" s="498"/>
      <c r="T241" s="498"/>
      <c r="U241" s="498"/>
      <c r="V241" s="498"/>
      <c r="W241" s="498"/>
      <c r="X241" s="498"/>
      <c r="Y241" s="498"/>
      <c r="Z241" s="498"/>
      <c r="AA241" s="498"/>
      <c r="AB241" s="498"/>
      <c r="AC241" s="498"/>
      <c r="AD241" s="498"/>
      <c r="AE241" s="498"/>
      <c r="AF241" s="498"/>
    </row>
    <row r="242">
      <c r="A242" s="498"/>
      <c r="B242" s="520"/>
      <c r="C242" s="520"/>
      <c r="D242" s="520"/>
      <c r="E242" s="520"/>
      <c r="F242" s="520"/>
      <c r="G242" s="520"/>
      <c r="H242" s="520"/>
      <c r="I242" s="520"/>
      <c r="J242" s="520"/>
      <c r="K242" s="498"/>
      <c r="L242" s="498"/>
      <c r="M242" s="498"/>
      <c r="N242" s="498"/>
      <c r="O242" s="498"/>
      <c r="P242" s="498"/>
      <c r="Q242" s="498"/>
      <c r="R242" s="498"/>
      <c r="S242" s="498"/>
      <c r="T242" s="498"/>
      <c r="U242" s="498"/>
      <c r="V242" s="498"/>
      <c r="W242" s="498"/>
      <c r="X242" s="498"/>
      <c r="Y242" s="498"/>
      <c r="Z242" s="498"/>
      <c r="AA242" s="498"/>
      <c r="AB242" s="498"/>
      <c r="AC242" s="498"/>
      <c r="AD242" s="498"/>
      <c r="AE242" s="498"/>
      <c r="AF242" s="498"/>
    </row>
    <row r="243">
      <c r="A243" s="498"/>
      <c r="B243" s="520"/>
      <c r="C243" s="520"/>
      <c r="D243" s="520"/>
      <c r="E243" s="520"/>
      <c r="F243" s="520"/>
      <c r="G243" s="520"/>
      <c r="H243" s="520"/>
      <c r="I243" s="520"/>
      <c r="J243" s="520"/>
      <c r="K243" s="498"/>
      <c r="L243" s="498"/>
      <c r="M243" s="498"/>
      <c r="N243" s="498"/>
      <c r="O243" s="498"/>
      <c r="P243" s="498"/>
      <c r="Q243" s="498"/>
      <c r="R243" s="498"/>
      <c r="S243" s="498"/>
      <c r="T243" s="498"/>
      <c r="U243" s="498"/>
      <c r="V243" s="498"/>
      <c r="W243" s="498"/>
      <c r="X243" s="498"/>
      <c r="Y243" s="498"/>
      <c r="Z243" s="498"/>
      <c r="AA243" s="498"/>
      <c r="AB243" s="498"/>
      <c r="AC243" s="498"/>
      <c r="AD243" s="498"/>
      <c r="AE243" s="498"/>
      <c r="AF243" s="498"/>
    </row>
    <row r="244">
      <c r="A244" s="498"/>
      <c r="B244" s="520"/>
      <c r="C244" s="520"/>
      <c r="D244" s="520"/>
      <c r="E244" s="520"/>
      <c r="F244" s="520"/>
      <c r="G244" s="520"/>
      <c r="H244" s="520"/>
      <c r="I244" s="520"/>
      <c r="J244" s="520"/>
      <c r="K244" s="498"/>
      <c r="L244" s="498"/>
      <c r="M244" s="498"/>
      <c r="N244" s="498"/>
      <c r="O244" s="498"/>
      <c r="P244" s="498"/>
      <c r="Q244" s="498"/>
      <c r="R244" s="498"/>
      <c r="S244" s="498"/>
      <c r="T244" s="498"/>
      <c r="U244" s="498"/>
      <c r="V244" s="498"/>
      <c r="W244" s="498"/>
      <c r="X244" s="498"/>
      <c r="Y244" s="498"/>
      <c r="Z244" s="498"/>
      <c r="AA244" s="498"/>
      <c r="AB244" s="498"/>
      <c r="AC244" s="498"/>
      <c r="AD244" s="498"/>
      <c r="AE244" s="498"/>
      <c r="AF244" s="498"/>
    </row>
    <row r="245">
      <c r="A245" s="498"/>
      <c r="B245" s="520"/>
      <c r="C245" s="520"/>
      <c r="D245" s="520"/>
      <c r="E245" s="520"/>
      <c r="F245" s="520"/>
      <c r="G245" s="520"/>
      <c r="H245" s="520"/>
      <c r="I245" s="520"/>
      <c r="J245" s="520"/>
      <c r="K245" s="498"/>
      <c r="L245" s="498"/>
      <c r="M245" s="498"/>
      <c r="N245" s="498"/>
      <c r="O245" s="498"/>
      <c r="P245" s="498"/>
      <c r="Q245" s="498"/>
      <c r="R245" s="498"/>
      <c r="S245" s="498"/>
      <c r="T245" s="498"/>
      <c r="U245" s="498"/>
      <c r="V245" s="498"/>
      <c r="W245" s="498"/>
      <c r="X245" s="498"/>
      <c r="Y245" s="498"/>
      <c r="Z245" s="498"/>
      <c r="AA245" s="498"/>
      <c r="AB245" s="498"/>
      <c r="AC245" s="498"/>
      <c r="AD245" s="498"/>
      <c r="AE245" s="498"/>
      <c r="AF245" s="498"/>
    </row>
    <row r="246">
      <c r="A246" s="498"/>
      <c r="B246" s="520"/>
      <c r="C246" s="520"/>
      <c r="D246" s="520"/>
      <c r="E246" s="520"/>
      <c r="F246" s="520"/>
      <c r="G246" s="520"/>
      <c r="H246" s="520"/>
      <c r="I246" s="520"/>
      <c r="J246" s="520"/>
      <c r="K246" s="498"/>
      <c r="L246" s="498"/>
      <c r="M246" s="498"/>
      <c r="N246" s="498"/>
      <c r="O246" s="498"/>
      <c r="P246" s="498"/>
      <c r="Q246" s="498"/>
      <c r="R246" s="498"/>
      <c r="S246" s="498"/>
      <c r="T246" s="498"/>
      <c r="U246" s="498"/>
      <c r="V246" s="498"/>
      <c r="W246" s="498"/>
      <c r="X246" s="498"/>
      <c r="Y246" s="498"/>
      <c r="Z246" s="498"/>
      <c r="AA246" s="498"/>
      <c r="AB246" s="498"/>
      <c r="AC246" s="498"/>
      <c r="AD246" s="498"/>
      <c r="AE246" s="498"/>
      <c r="AF246" s="498"/>
    </row>
    <row r="247">
      <c r="A247" s="498"/>
      <c r="B247" s="520"/>
      <c r="C247" s="520"/>
      <c r="D247" s="520"/>
      <c r="E247" s="520"/>
      <c r="F247" s="520"/>
      <c r="G247" s="520"/>
      <c r="H247" s="520"/>
      <c r="I247" s="520"/>
      <c r="J247" s="520"/>
      <c r="K247" s="498"/>
      <c r="L247" s="498"/>
      <c r="M247" s="498"/>
      <c r="N247" s="498"/>
      <c r="O247" s="498"/>
      <c r="P247" s="498"/>
      <c r="Q247" s="498"/>
      <c r="R247" s="498"/>
      <c r="S247" s="498"/>
      <c r="T247" s="498"/>
      <c r="U247" s="498"/>
      <c r="V247" s="498"/>
      <c r="W247" s="498"/>
      <c r="X247" s="498"/>
      <c r="Y247" s="498"/>
      <c r="Z247" s="498"/>
      <c r="AA247" s="498"/>
      <c r="AB247" s="498"/>
      <c r="AC247" s="498"/>
      <c r="AD247" s="498"/>
      <c r="AE247" s="498"/>
      <c r="AF247" s="498"/>
    </row>
    <row r="248">
      <c r="A248" s="498"/>
      <c r="B248" s="520"/>
      <c r="C248" s="520"/>
      <c r="D248" s="520"/>
      <c r="E248" s="520"/>
      <c r="F248" s="520"/>
      <c r="G248" s="520"/>
      <c r="H248" s="520"/>
      <c r="I248" s="520"/>
      <c r="J248" s="520"/>
      <c r="K248" s="498"/>
      <c r="L248" s="498"/>
      <c r="M248" s="498"/>
      <c r="N248" s="498"/>
      <c r="O248" s="498"/>
      <c r="P248" s="498"/>
      <c r="Q248" s="498"/>
      <c r="R248" s="498"/>
      <c r="S248" s="498"/>
      <c r="T248" s="498"/>
      <c r="U248" s="498"/>
      <c r="V248" s="498"/>
      <c r="W248" s="498"/>
      <c r="X248" s="498"/>
      <c r="Y248" s="498"/>
      <c r="Z248" s="498"/>
      <c r="AA248" s="498"/>
      <c r="AB248" s="498"/>
      <c r="AC248" s="498"/>
      <c r="AD248" s="498"/>
      <c r="AE248" s="498"/>
      <c r="AF248" s="498"/>
    </row>
    <row r="249">
      <c r="A249" s="498"/>
      <c r="B249" s="520"/>
      <c r="C249" s="520"/>
      <c r="D249" s="520"/>
      <c r="E249" s="520"/>
      <c r="F249" s="520"/>
      <c r="G249" s="520"/>
      <c r="H249" s="520"/>
      <c r="I249" s="520"/>
      <c r="J249" s="520"/>
      <c r="K249" s="498"/>
      <c r="L249" s="498"/>
      <c r="M249" s="498"/>
      <c r="N249" s="498"/>
      <c r="O249" s="498"/>
      <c r="P249" s="498"/>
      <c r="Q249" s="498"/>
      <c r="R249" s="498"/>
      <c r="S249" s="498"/>
      <c r="T249" s="498"/>
      <c r="U249" s="498"/>
      <c r="V249" s="498"/>
      <c r="W249" s="498"/>
      <c r="X249" s="498"/>
      <c r="Y249" s="498"/>
      <c r="Z249" s="498"/>
      <c r="AA249" s="498"/>
      <c r="AB249" s="498"/>
      <c r="AC249" s="498"/>
      <c r="AD249" s="498"/>
      <c r="AE249" s="498"/>
      <c r="AF249" s="498"/>
    </row>
    <row r="250">
      <c r="A250" s="498"/>
      <c r="B250" s="520"/>
      <c r="C250" s="520"/>
      <c r="D250" s="520"/>
      <c r="E250" s="520"/>
      <c r="F250" s="520"/>
      <c r="G250" s="520"/>
      <c r="H250" s="520"/>
      <c r="I250" s="520"/>
      <c r="J250" s="520"/>
      <c r="K250" s="498"/>
      <c r="L250" s="498"/>
      <c r="M250" s="498"/>
      <c r="N250" s="498"/>
      <c r="O250" s="498"/>
      <c r="P250" s="498"/>
      <c r="Q250" s="498"/>
      <c r="R250" s="498"/>
      <c r="S250" s="498"/>
      <c r="T250" s="498"/>
      <c r="U250" s="498"/>
      <c r="V250" s="498"/>
      <c r="W250" s="498"/>
      <c r="X250" s="498"/>
      <c r="Y250" s="498"/>
      <c r="Z250" s="498"/>
      <c r="AA250" s="498"/>
      <c r="AB250" s="498"/>
      <c r="AC250" s="498"/>
      <c r="AD250" s="498"/>
      <c r="AE250" s="498"/>
      <c r="AF250" s="498"/>
    </row>
    <row r="251">
      <c r="A251" s="498"/>
      <c r="B251" s="520"/>
      <c r="C251" s="520"/>
      <c r="D251" s="520"/>
      <c r="E251" s="520"/>
      <c r="F251" s="520"/>
      <c r="G251" s="520"/>
      <c r="H251" s="520"/>
      <c r="I251" s="520"/>
      <c r="J251" s="520"/>
      <c r="K251" s="498"/>
      <c r="L251" s="498"/>
      <c r="M251" s="498"/>
      <c r="N251" s="498"/>
      <c r="O251" s="498"/>
      <c r="P251" s="498"/>
      <c r="Q251" s="498"/>
      <c r="R251" s="498"/>
      <c r="S251" s="498"/>
      <c r="T251" s="498"/>
      <c r="U251" s="498"/>
      <c r="V251" s="498"/>
      <c r="W251" s="498"/>
      <c r="X251" s="498"/>
      <c r="Y251" s="498"/>
      <c r="Z251" s="498"/>
      <c r="AA251" s="498"/>
      <c r="AB251" s="498"/>
      <c r="AC251" s="498"/>
      <c r="AD251" s="498"/>
      <c r="AE251" s="498"/>
      <c r="AF251" s="498"/>
    </row>
    <row r="252">
      <c r="A252" s="498"/>
      <c r="B252" s="520"/>
      <c r="C252" s="520"/>
      <c r="D252" s="520"/>
      <c r="E252" s="520"/>
      <c r="F252" s="520"/>
      <c r="G252" s="520"/>
      <c r="H252" s="520"/>
      <c r="I252" s="520"/>
      <c r="J252" s="520"/>
      <c r="K252" s="498"/>
      <c r="L252" s="498"/>
      <c r="M252" s="498"/>
      <c r="N252" s="498"/>
      <c r="O252" s="498"/>
      <c r="P252" s="498"/>
      <c r="Q252" s="498"/>
      <c r="R252" s="498"/>
      <c r="S252" s="498"/>
      <c r="T252" s="498"/>
      <c r="U252" s="498"/>
      <c r="V252" s="498"/>
      <c r="W252" s="498"/>
      <c r="X252" s="498"/>
      <c r="Y252" s="498"/>
      <c r="Z252" s="498"/>
      <c r="AA252" s="498"/>
      <c r="AB252" s="498"/>
      <c r="AC252" s="498"/>
      <c r="AD252" s="498"/>
      <c r="AE252" s="498"/>
      <c r="AF252" s="498"/>
    </row>
    <row r="253">
      <c r="A253" s="498"/>
      <c r="B253" s="520"/>
      <c r="C253" s="520"/>
      <c r="D253" s="520"/>
      <c r="E253" s="520"/>
      <c r="F253" s="520"/>
      <c r="G253" s="520"/>
      <c r="H253" s="520"/>
      <c r="I253" s="520"/>
      <c r="J253" s="520"/>
      <c r="K253" s="498"/>
      <c r="L253" s="498"/>
      <c r="M253" s="498"/>
      <c r="N253" s="498"/>
      <c r="O253" s="498"/>
      <c r="P253" s="498"/>
      <c r="Q253" s="498"/>
      <c r="R253" s="498"/>
      <c r="S253" s="498"/>
      <c r="T253" s="498"/>
      <c r="U253" s="498"/>
      <c r="V253" s="498"/>
      <c r="W253" s="498"/>
      <c r="X253" s="498"/>
      <c r="Y253" s="498"/>
      <c r="Z253" s="498"/>
      <c r="AA253" s="498"/>
      <c r="AB253" s="498"/>
      <c r="AC253" s="498"/>
      <c r="AD253" s="498"/>
      <c r="AE253" s="498"/>
      <c r="AF253" s="498"/>
    </row>
    <row r="254">
      <c r="A254" s="498"/>
      <c r="B254" s="520"/>
      <c r="C254" s="520"/>
      <c r="D254" s="520"/>
      <c r="E254" s="520"/>
      <c r="F254" s="520"/>
      <c r="G254" s="520"/>
      <c r="H254" s="520"/>
      <c r="I254" s="520"/>
      <c r="J254" s="520"/>
      <c r="K254" s="498"/>
      <c r="L254" s="498"/>
      <c r="M254" s="498"/>
      <c r="N254" s="498"/>
      <c r="O254" s="498"/>
      <c r="P254" s="498"/>
      <c r="Q254" s="498"/>
      <c r="R254" s="498"/>
      <c r="S254" s="498"/>
      <c r="T254" s="498"/>
      <c r="U254" s="498"/>
      <c r="V254" s="498"/>
      <c r="W254" s="498"/>
      <c r="X254" s="498"/>
      <c r="Y254" s="498"/>
      <c r="Z254" s="498"/>
      <c r="AA254" s="498"/>
      <c r="AB254" s="498"/>
      <c r="AC254" s="498"/>
      <c r="AD254" s="498"/>
      <c r="AE254" s="498"/>
      <c r="AF254" s="498"/>
    </row>
    <row r="255">
      <c r="A255" s="498"/>
      <c r="B255" s="520"/>
      <c r="C255" s="520"/>
      <c r="D255" s="520"/>
      <c r="E255" s="520"/>
      <c r="F255" s="520"/>
      <c r="G255" s="520"/>
      <c r="H255" s="520"/>
      <c r="I255" s="520"/>
      <c r="J255" s="520"/>
      <c r="K255" s="498"/>
      <c r="L255" s="498"/>
      <c r="M255" s="498"/>
      <c r="N255" s="498"/>
      <c r="O255" s="498"/>
      <c r="P255" s="498"/>
      <c r="Q255" s="498"/>
      <c r="R255" s="498"/>
      <c r="S255" s="498"/>
      <c r="T255" s="498"/>
      <c r="U255" s="498"/>
      <c r="V255" s="498"/>
      <c r="W255" s="498"/>
      <c r="X255" s="498"/>
      <c r="Y255" s="498"/>
      <c r="Z255" s="498"/>
      <c r="AA255" s="498"/>
      <c r="AB255" s="498"/>
      <c r="AC255" s="498"/>
      <c r="AD255" s="498"/>
      <c r="AE255" s="498"/>
      <c r="AF255" s="498"/>
    </row>
    <row r="256">
      <c r="A256" s="498"/>
      <c r="B256" s="520"/>
      <c r="C256" s="520"/>
      <c r="D256" s="520"/>
      <c r="E256" s="520"/>
      <c r="F256" s="520"/>
      <c r="G256" s="520"/>
      <c r="H256" s="520"/>
      <c r="I256" s="520"/>
      <c r="J256" s="520"/>
      <c r="K256" s="498"/>
      <c r="L256" s="498"/>
      <c r="M256" s="498"/>
      <c r="N256" s="498"/>
      <c r="O256" s="498"/>
      <c r="P256" s="498"/>
      <c r="Q256" s="498"/>
      <c r="R256" s="498"/>
      <c r="S256" s="498"/>
      <c r="T256" s="498"/>
      <c r="U256" s="498"/>
      <c r="V256" s="498"/>
      <c r="W256" s="498"/>
      <c r="X256" s="498"/>
      <c r="Y256" s="498"/>
      <c r="Z256" s="498"/>
      <c r="AA256" s="498"/>
      <c r="AB256" s="498"/>
      <c r="AC256" s="498"/>
      <c r="AD256" s="498"/>
      <c r="AE256" s="498"/>
      <c r="AF256" s="498"/>
    </row>
    <row r="257">
      <c r="A257" s="498"/>
      <c r="B257" s="520"/>
      <c r="C257" s="520"/>
      <c r="D257" s="520"/>
      <c r="E257" s="520"/>
      <c r="F257" s="520"/>
      <c r="G257" s="520"/>
      <c r="H257" s="520"/>
      <c r="I257" s="520"/>
      <c r="J257" s="520"/>
      <c r="K257" s="498"/>
      <c r="L257" s="498"/>
      <c r="M257" s="498"/>
      <c r="N257" s="498"/>
      <c r="O257" s="498"/>
      <c r="P257" s="498"/>
      <c r="Q257" s="498"/>
      <c r="R257" s="498"/>
      <c r="S257" s="498"/>
      <c r="T257" s="498"/>
      <c r="U257" s="498"/>
      <c r="V257" s="498"/>
      <c r="W257" s="498"/>
      <c r="X257" s="498"/>
      <c r="Y257" s="498"/>
      <c r="Z257" s="498"/>
      <c r="AA257" s="498"/>
      <c r="AB257" s="498"/>
      <c r="AC257" s="498"/>
      <c r="AD257" s="498"/>
      <c r="AE257" s="498"/>
      <c r="AF257" s="498"/>
    </row>
    <row r="258">
      <c r="A258" s="498"/>
      <c r="B258" s="520"/>
      <c r="C258" s="520"/>
      <c r="D258" s="520"/>
      <c r="E258" s="520"/>
      <c r="F258" s="520"/>
      <c r="G258" s="520"/>
      <c r="H258" s="520"/>
      <c r="I258" s="520"/>
      <c r="J258" s="520"/>
      <c r="K258" s="498"/>
      <c r="L258" s="498"/>
      <c r="M258" s="498"/>
      <c r="N258" s="498"/>
      <c r="O258" s="498"/>
      <c r="P258" s="498"/>
      <c r="Q258" s="498"/>
      <c r="R258" s="498"/>
      <c r="S258" s="498"/>
      <c r="T258" s="498"/>
      <c r="U258" s="498"/>
      <c r="V258" s="498"/>
      <c r="W258" s="498"/>
      <c r="X258" s="498"/>
      <c r="Y258" s="498"/>
      <c r="Z258" s="498"/>
      <c r="AA258" s="498"/>
      <c r="AB258" s="498"/>
      <c r="AC258" s="498"/>
      <c r="AD258" s="498"/>
      <c r="AE258" s="498"/>
      <c r="AF258" s="498"/>
    </row>
    <row r="259">
      <c r="A259" s="498"/>
      <c r="B259" s="520"/>
      <c r="C259" s="520"/>
      <c r="D259" s="520"/>
      <c r="E259" s="520"/>
      <c r="F259" s="520"/>
      <c r="G259" s="520"/>
      <c r="H259" s="520"/>
      <c r="I259" s="520"/>
      <c r="J259" s="520"/>
      <c r="K259" s="498"/>
      <c r="L259" s="498"/>
      <c r="M259" s="498"/>
      <c r="N259" s="498"/>
      <c r="O259" s="498"/>
      <c r="P259" s="498"/>
      <c r="Q259" s="498"/>
      <c r="R259" s="498"/>
      <c r="S259" s="498"/>
      <c r="T259" s="498"/>
      <c r="U259" s="498"/>
      <c r="V259" s="498"/>
      <c r="W259" s="498"/>
      <c r="X259" s="498"/>
      <c r="Y259" s="498"/>
      <c r="Z259" s="498"/>
      <c r="AA259" s="498"/>
      <c r="AB259" s="498"/>
      <c r="AC259" s="498"/>
      <c r="AD259" s="498"/>
      <c r="AE259" s="498"/>
      <c r="AF259" s="498"/>
    </row>
    <row r="260">
      <c r="A260" s="498"/>
      <c r="B260" s="520"/>
      <c r="C260" s="520"/>
      <c r="D260" s="520"/>
      <c r="E260" s="520"/>
      <c r="F260" s="520"/>
      <c r="G260" s="520"/>
      <c r="H260" s="520"/>
      <c r="I260" s="520"/>
      <c r="J260" s="520"/>
      <c r="K260" s="498"/>
      <c r="L260" s="498"/>
      <c r="M260" s="498"/>
      <c r="N260" s="498"/>
      <c r="O260" s="498"/>
      <c r="P260" s="498"/>
      <c r="Q260" s="498"/>
      <c r="R260" s="498"/>
      <c r="S260" s="498"/>
      <c r="T260" s="498"/>
      <c r="U260" s="498"/>
      <c r="V260" s="498"/>
      <c r="W260" s="498"/>
      <c r="X260" s="498"/>
      <c r="Y260" s="498"/>
      <c r="Z260" s="498"/>
      <c r="AA260" s="498"/>
      <c r="AB260" s="498"/>
      <c r="AC260" s="498"/>
      <c r="AD260" s="498"/>
      <c r="AE260" s="498"/>
      <c r="AF260" s="498"/>
    </row>
    <row r="261">
      <c r="A261" s="498"/>
      <c r="B261" s="520"/>
      <c r="C261" s="520"/>
      <c r="D261" s="520"/>
      <c r="E261" s="520"/>
      <c r="F261" s="520"/>
      <c r="G261" s="520"/>
      <c r="H261" s="520"/>
      <c r="I261" s="520"/>
      <c r="J261" s="520"/>
      <c r="K261" s="498"/>
      <c r="L261" s="498"/>
      <c r="M261" s="498"/>
      <c r="N261" s="498"/>
      <c r="O261" s="498"/>
      <c r="P261" s="498"/>
      <c r="Q261" s="498"/>
      <c r="R261" s="498"/>
      <c r="S261" s="498"/>
      <c r="T261" s="498"/>
      <c r="U261" s="498"/>
      <c r="V261" s="498"/>
      <c r="W261" s="498"/>
      <c r="X261" s="498"/>
      <c r="Y261" s="498"/>
      <c r="Z261" s="498"/>
      <c r="AA261" s="498"/>
      <c r="AB261" s="498"/>
      <c r="AC261" s="498"/>
      <c r="AD261" s="498"/>
      <c r="AE261" s="498"/>
      <c r="AF261" s="498"/>
    </row>
    <row r="262">
      <c r="A262" s="498"/>
      <c r="B262" s="520"/>
      <c r="C262" s="520"/>
      <c r="D262" s="520"/>
      <c r="E262" s="520"/>
      <c r="F262" s="520"/>
      <c r="G262" s="520"/>
      <c r="H262" s="520"/>
      <c r="I262" s="520"/>
      <c r="J262" s="520"/>
      <c r="K262" s="498"/>
      <c r="L262" s="498"/>
      <c r="M262" s="498"/>
      <c r="N262" s="498"/>
      <c r="O262" s="498"/>
      <c r="P262" s="498"/>
      <c r="Q262" s="498"/>
      <c r="R262" s="498"/>
      <c r="S262" s="498"/>
      <c r="T262" s="498"/>
      <c r="U262" s="498"/>
      <c r="V262" s="498"/>
      <c r="W262" s="498"/>
      <c r="X262" s="498"/>
      <c r="Y262" s="498"/>
      <c r="Z262" s="498"/>
      <c r="AA262" s="498"/>
      <c r="AB262" s="498"/>
      <c r="AC262" s="498"/>
      <c r="AD262" s="498"/>
      <c r="AE262" s="498"/>
      <c r="AF262" s="498"/>
    </row>
    <row r="263">
      <c r="A263" s="498"/>
      <c r="B263" s="520"/>
      <c r="C263" s="520"/>
      <c r="D263" s="520"/>
      <c r="E263" s="520"/>
      <c r="F263" s="520"/>
      <c r="G263" s="520"/>
      <c r="H263" s="520"/>
      <c r="I263" s="520"/>
      <c r="J263" s="520"/>
      <c r="K263" s="498"/>
      <c r="L263" s="498"/>
      <c r="M263" s="498"/>
      <c r="N263" s="498"/>
      <c r="O263" s="498"/>
      <c r="P263" s="498"/>
      <c r="Q263" s="498"/>
      <c r="R263" s="498"/>
      <c r="S263" s="498"/>
      <c r="T263" s="498"/>
      <c r="U263" s="498"/>
      <c r="V263" s="498"/>
      <c r="W263" s="498"/>
      <c r="X263" s="498"/>
      <c r="Y263" s="498"/>
      <c r="Z263" s="498"/>
      <c r="AA263" s="498"/>
      <c r="AB263" s="498"/>
      <c r="AC263" s="498"/>
      <c r="AD263" s="498"/>
      <c r="AE263" s="498"/>
      <c r="AF263" s="498"/>
    </row>
    <row r="264">
      <c r="A264" s="498"/>
      <c r="B264" s="520"/>
      <c r="C264" s="520"/>
      <c r="D264" s="520"/>
      <c r="E264" s="520"/>
      <c r="F264" s="520"/>
      <c r="G264" s="520"/>
      <c r="H264" s="520"/>
      <c r="I264" s="520"/>
      <c r="J264" s="520"/>
      <c r="K264" s="498"/>
      <c r="L264" s="498"/>
      <c r="M264" s="498"/>
      <c r="N264" s="498"/>
      <c r="O264" s="498"/>
      <c r="P264" s="498"/>
      <c r="Q264" s="498"/>
      <c r="R264" s="498"/>
      <c r="S264" s="498"/>
      <c r="T264" s="498"/>
      <c r="U264" s="498"/>
      <c r="V264" s="498"/>
      <c r="W264" s="498"/>
      <c r="X264" s="498"/>
      <c r="Y264" s="498"/>
      <c r="Z264" s="498"/>
      <c r="AA264" s="498"/>
      <c r="AB264" s="498"/>
      <c r="AC264" s="498"/>
      <c r="AD264" s="498"/>
      <c r="AE264" s="498"/>
      <c r="AF264" s="498"/>
    </row>
    <row r="265">
      <c r="A265" s="498"/>
      <c r="B265" s="520"/>
      <c r="C265" s="520"/>
      <c r="D265" s="520"/>
      <c r="E265" s="520"/>
      <c r="F265" s="520"/>
      <c r="G265" s="520"/>
      <c r="H265" s="520"/>
      <c r="I265" s="520"/>
      <c r="J265" s="520"/>
      <c r="K265" s="498"/>
      <c r="L265" s="498"/>
      <c r="M265" s="498"/>
      <c r="N265" s="498"/>
      <c r="O265" s="498"/>
      <c r="P265" s="498"/>
      <c r="Q265" s="498"/>
      <c r="R265" s="498"/>
      <c r="S265" s="498"/>
      <c r="T265" s="498"/>
      <c r="U265" s="498"/>
      <c r="V265" s="498"/>
      <c r="W265" s="498"/>
      <c r="X265" s="498"/>
      <c r="Y265" s="498"/>
      <c r="Z265" s="498"/>
      <c r="AA265" s="498"/>
      <c r="AB265" s="498"/>
      <c r="AC265" s="498"/>
      <c r="AD265" s="498"/>
      <c r="AE265" s="498"/>
      <c r="AF265" s="498"/>
    </row>
    <row r="266">
      <c r="A266" s="498"/>
      <c r="B266" s="520"/>
      <c r="C266" s="520"/>
      <c r="D266" s="520"/>
      <c r="E266" s="520"/>
      <c r="F266" s="520"/>
      <c r="G266" s="520"/>
      <c r="H266" s="520"/>
      <c r="I266" s="520"/>
      <c r="J266" s="520"/>
      <c r="K266" s="498"/>
      <c r="L266" s="498"/>
      <c r="M266" s="498"/>
      <c r="N266" s="498"/>
      <c r="O266" s="498"/>
      <c r="P266" s="498"/>
      <c r="Q266" s="498"/>
      <c r="R266" s="498"/>
      <c r="S266" s="498"/>
      <c r="T266" s="498"/>
      <c r="U266" s="498"/>
      <c r="V266" s="498"/>
      <c r="W266" s="498"/>
      <c r="X266" s="498"/>
      <c r="Y266" s="498"/>
      <c r="Z266" s="498"/>
      <c r="AA266" s="498"/>
      <c r="AB266" s="498"/>
      <c r="AC266" s="498"/>
      <c r="AD266" s="498"/>
      <c r="AE266" s="498"/>
      <c r="AF266" s="498"/>
    </row>
    <row r="267">
      <c r="A267" s="498"/>
      <c r="B267" s="520"/>
      <c r="C267" s="520"/>
      <c r="D267" s="520"/>
      <c r="E267" s="520"/>
      <c r="F267" s="520"/>
      <c r="G267" s="520"/>
      <c r="H267" s="520"/>
      <c r="I267" s="520"/>
      <c r="J267" s="520"/>
      <c r="K267" s="498"/>
      <c r="L267" s="498"/>
      <c r="M267" s="498"/>
      <c r="N267" s="498"/>
      <c r="O267" s="498"/>
      <c r="P267" s="498"/>
      <c r="Q267" s="498"/>
      <c r="R267" s="498"/>
      <c r="S267" s="498"/>
      <c r="T267" s="498"/>
      <c r="U267" s="498"/>
      <c r="V267" s="498"/>
      <c r="W267" s="498"/>
      <c r="X267" s="498"/>
      <c r="Y267" s="498"/>
      <c r="Z267" s="498"/>
      <c r="AA267" s="498"/>
      <c r="AB267" s="498"/>
      <c r="AC267" s="498"/>
      <c r="AD267" s="498"/>
      <c r="AE267" s="498"/>
      <c r="AF267" s="498"/>
    </row>
    <row r="268">
      <c r="A268" s="498"/>
      <c r="B268" s="520"/>
      <c r="C268" s="520"/>
      <c r="D268" s="520"/>
      <c r="E268" s="520"/>
      <c r="F268" s="520"/>
      <c r="G268" s="520"/>
      <c r="H268" s="520"/>
      <c r="I268" s="520"/>
      <c r="J268" s="520"/>
      <c r="K268" s="498"/>
      <c r="L268" s="498"/>
      <c r="M268" s="498"/>
      <c r="N268" s="498"/>
      <c r="O268" s="498"/>
      <c r="P268" s="498"/>
      <c r="Q268" s="498"/>
      <c r="R268" s="498"/>
      <c r="S268" s="498"/>
      <c r="T268" s="498"/>
      <c r="U268" s="498"/>
      <c r="V268" s="498"/>
      <c r="W268" s="498"/>
      <c r="X268" s="498"/>
      <c r="Y268" s="498"/>
      <c r="Z268" s="498"/>
      <c r="AA268" s="498"/>
      <c r="AB268" s="498"/>
      <c r="AC268" s="498"/>
      <c r="AD268" s="498"/>
      <c r="AE268" s="498"/>
      <c r="AF268" s="498"/>
    </row>
    <row r="269">
      <c r="A269" s="498"/>
      <c r="B269" s="520"/>
      <c r="C269" s="520"/>
      <c r="D269" s="520"/>
      <c r="E269" s="520"/>
      <c r="F269" s="520"/>
      <c r="G269" s="520"/>
      <c r="H269" s="520"/>
      <c r="I269" s="520"/>
      <c r="J269" s="520"/>
      <c r="K269" s="498"/>
      <c r="L269" s="498"/>
      <c r="M269" s="498"/>
      <c r="N269" s="498"/>
      <c r="O269" s="498"/>
      <c r="P269" s="498"/>
      <c r="Q269" s="498"/>
      <c r="R269" s="498"/>
      <c r="S269" s="498"/>
      <c r="T269" s="498"/>
      <c r="U269" s="498"/>
      <c r="V269" s="498"/>
      <c r="W269" s="498"/>
      <c r="X269" s="498"/>
      <c r="Y269" s="498"/>
      <c r="Z269" s="498"/>
      <c r="AA269" s="498"/>
      <c r="AB269" s="498"/>
      <c r="AC269" s="498"/>
      <c r="AD269" s="498"/>
      <c r="AE269" s="498"/>
      <c r="AF269" s="498"/>
    </row>
    <row r="270">
      <c r="A270" s="498"/>
      <c r="B270" s="520"/>
      <c r="C270" s="520"/>
      <c r="D270" s="520"/>
      <c r="E270" s="520"/>
      <c r="F270" s="520"/>
      <c r="G270" s="520"/>
      <c r="H270" s="520"/>
      <c r="I270" s="520"/>
      <c r="J270" s="520"/>
      <c r="K270" s="498"/>
      <c r="L270" s="498"/>
      <c r="M270" s="498"/>
      <c r="N270" s="498"/>
      <c r="O270" s="498"/>
      <c r="P270" s="498"/>
      <c r="Q270" s="498"/>
      <c r="R270" s="498"/>
      <c r="S270" s="498"/>
      <c r="T270" s="498"/>
      <c r="U270" s="498"/>
      <c r="V270" s="498"/>
      <c r="W270" s="498"/>
      <c r="X270" s="498"/>
      <c r="Y270" s="498"/>
      <c r="Z270" s="498"/>
      <c r="AA270" s="498"/>
      <c r="AB270" s="498"/>
      <c r="AC270" s="498"/>
      <c r="AD270" s="498"/>
      <c r="AE270" s="498"/>
      <c r="AF270" s="498"/>
    </row>
    <row r="271">
      <c r="A271" s="498"/>
      <c r="B271" s="520"/>
      <c r="C271" s="520"/>
      <c r="D271" s="520"/>
      <c r="E271" s="520"/>
      <c r="F271" s="520"/>
      <c r="G271" s="520"/>
      <c r="H271" s="520"/>
      <c r="I271" s="520"/>
      <c r="J271" s="520"/>
      <c r="K271" s="498"/>
      <c r="L271" s="498"/>
      <c r="M271" s="498"/>
      <c r="N271" s="498"/>
      <c r="O271" s="498"/>
      <c r="P271" s="498"/>
      <c r="Q271" s="498"/>
      <c r="R271" s="498"/>
      <c r="S271" s="498"/>
      <c r="T271" s="498"/>
      <c r="U271" s="498"/>
      <c r="V271" s="498"/>
      <c r="W271" s="498"/>
      <c r="X271" s="498"/>
      <c r="Y271" s="498"/>
      <c r="Z271" s="498"/>
      <c r="AA271" s="498"/>
      <c r="AB271" s="498"/>
      <c r="AC271" s="498"/>
      <c r="AD271" s="498"/>
      <c r="AE271" s="498"/>
      <c r="AF271" s="498"/>
    </row>
    <row r="272">
      <c r="A272" s="498"/>
      <c r="B272" s="520"/>
      <c r="C272" s="520"/>
      <c r="D272" s="520"/>
      <c r="E272" s="520"/>
      <c r="F272" s="520"/>
      <c r="G272" s="520"/>
      <c r="H272" s="520"/>
      <c r="I272" s="520"/>
      <c r="J272" s="520"/>
      <c r="K272" s="498"/>
      <c r="L272" s="498"/>
      <c r="M272" s="498"/>
      <c r="N272" s="498"/>
      <c r="O272" s="498"/>
      <c r="P272" s="498"/>
      <c r="Q272" s="498"/>
      <c r="R272" s="498"/>
      <c r="S272" s="498"/>
      <c r="T272" s="498"/>
      <c r="U272" s="498"/>
      <c r="V272" s="498"/>
      <c r="W272" s="498"/>
      <c r="X272" s="498"/>
      <c r="Y272" s="498"/>
      <c r="Z272" s="498"/>
      <c r="AA272" s="498"/>
      <c r="AB272" s="498"/>
      <c r="AC272" s="498"/>
      <c r="AD272" s="498"/>
      <c r="AE272" s="498"/>
      <c r="AF272" s="498"/>
    </row>
    <row r="273">
      <c r="A273" s="498"/>
      <c r="B273" s="520"/>
      <c r="C273" s="520"/>
      <c r="D273" s="520"/>
      <c r="E273" s="520"/>
      <c r="F273" s="520"/>
      <c r="G273" s="520"/>
      <c r="H273" s="520"/>
      <c r="I273" s="520"/>
      <c r="J273" s="520"/>
      <c r="K273" s="498"/>
      <c r="L273" s="498"/>
      <c r="M273" s="498"/>
      <c r="N273" s="498"/>
      <c r="O273" s="498"/>
      <c r="P273" s="498"/>
      <c r="Q273" s="498"/>
      <c r="R273" s="498"/>
      <c r="S273" s="498"/>
      <c r="T273" s="498"/>
      <c r="U273" s="498"/>
      <c r="V273" s="498"/>
      <c r="W273" s="498"/>
      <c r="X273" s="498"/>
      <c r="Y273" s="498"/>
      <c r="Z273" s="498"/>
      <c r="AA273" s="498"/>
      <c r="AB273" s="498"/>
      <c r="AC273" s="498"/>
      <c r="AD273" s="498"/>
      <c r="AE273" s="498"/>
      <c r="AF273" s="498"/>
    </row>
    <row r="274">
      <c r="A274" s="498"/>
      <c r="B274" s="520"/>
      <c r="C274" s="520"/>
      <c r="D274" s="520"/>
      <c r="E274" s="520"/>
      <c r="F274" s="520"/>
      <c r="G274" s="520"/>
      <c r="H274" s="520"/>
      <c r="I274" s="520"/>
      <c r="J274" s="520"/>
      <c r="K274" s="498"/>
      <c r="L274" s="498"/>
      <c r="M274" s="498"/>
      <c r="N274" s="498"/>
      <c r="O274" s="498"/>
      <c r="P274" s="498"/>
      <c r="Q274" s="498"/>
      <c r="R274" s="498"/>
      <c r="S274" s="498"/>
      <c r="T274" s="498"/>
      <c r="U274" s="498"/>
      <c r="V274" s="498"/>
      <c r="W274" s="498"/>
      <c r="X274" s="498"/>
      <c r="Y274" s="498"/>
      <c r="Z274" s="498"/>
      <c r="AA274" s="498"/>
      <c r="AB274" s="498"/>
      <c r="AC274" s="498"/>
      <c r="AD274" s="498"/>
      <c r="AE274" s="498"/>
      <c r="AF274" s="498"/>
    </row>
    <row r="275">
      <c r="A275" s="498"/>
      <c r="B275" s="520"/>
      <c r="C275" s="520"/>
      <c r="D275" s="520"/>
      <c r="E275" s="520"/>
      <c r="F275" s="520"/>
      <c r="G275" s="520"/>
      <c r="H275" s="520"/>
      <c r="I275" s="520"/>
      <c r="J275" s="520"/>
      <c r="K275" s="498"/>
      <c r="L275" s="498"/>
      <c r="M275" s="498"/>
      <c r="N275" s="498"/>
      <c r="O275" s="498"/>
      <c r="P275" s="498"/>
      <c r="Q275" s="498"/>
      <c r="R275" s="498"/>
      <c r="S275" s="498"/>
      <c r="T275" s="498"/>
      <c r="U275" s="498"/>
      <c r="V275" s="498"/>
      <c r="W275" s="498"/>
      <c r="X275" s="498"/>
      <c r="Y275" s="498"/>
      <c r="Z275" s="498"/>
      <c r="AA275" s="498"/>
      <c r="AB275" s="498"/>
      <c r="AC275" s="498"/>
      <c r="AD275" s="498"/>
      <c r="AE275" s="498"/>
      <c r="AF275" s="498"/>
    </row>
    <row r="276">
      <c r="A276" s="498"/>
      <c r="B276" s="520"/>
      <c r="C276" s="520"/>
      <c r="D276" s="520"/>
      <c r="E276" s="520"/>
      <c r="F276" s="520"/>
      <c r="G276" s="520"/>
      <c r="H276" s="520"/>
      <c r="I276" s="520"/>
      <c r="J276" s="520"/>
      <c r="K276" s="498"/>
      <c r="L276" s="498"/>
      <c r="M276" s="498"/>
      <c r="N276" s="498"/>
      <c r="O276" s="498"/>
      <c r="P276" s="498"/>
      <c r="Q276" s="498"/>
      <c r="R276" s="498"/>
      <c r="S276" s="498"/>
      <c r="T276" s="498"/>
      <c r="U276" s="498"/>
      <c r="V276" s="498"/>
      <c r="W276" s="498"/>
      <c r="X276" s="498"/>
      <c r="Y276" s="498"/>
      <c r="Z276" s="498"/>
      <c r="AA276" s="498"/>
      <c r="AB276" s="498"/>
      <c r="AC276" s="498"/>
      <c r="AD276" s="498"/>
      <c r="AE276" s="498"/>
      <c r="AF276" s="498"/>
    </row>
    <row r="277">
      <c r="A277" s="498"/>
      <c r="B277" s="520"/>
      <c r="C277" s="520"/>
      <c r="D277" s="520"/>
      <c r="E277" s="520"/>
      <c r="F277" s="520"/>
      <c r="G277" s="520"/>
      <c r="H277" s="520"/>
      <c r="I277" s="520"/>
      <c r="J277" s="520"/>
      <c r="K277" s="498"/>
      <c r="L277" s="498"/>
      <c r="M277" s="498"/>
      <c r="N277" s="498"/>
      <c r="O277" s="498"/>
      <c r="P277" s="498"/>
      <c r="Q277" s="498"/>
      <c r="R277" s="498"/>
      <c r="S277" s="498"/>
      <c r="T277" s="498"/>
      <c r="U277" s="498"/>
      <c r="V277" s="498"/>
      <c r="W277" s="498"/>
      <c r="X277" s="498"/>
      <c r="Y277" s="498"/>
      <c r="Z277" s="498"/>
      <c r="AA277" s="498"/>
      <c r="AB277" s="498"/>
      <c r="AC277" s="498"/>
      <c r="AD277" s="498"/>
      <c r="AE277" s="498"/>
      <c r="AF277" s="498"/>
    </row>
    <row r="278">
      <c r="A278" s="498"/>
      <c r="B278" s="520"/>
      <c r="C278" s="520"/>
      <c r="D278" s="520"/>
      <c r="E278" s="520"/>
      <c r="F278" s="520"/>
      <c r="G278" s="520"/>
      <c r="H278" s="520"/>
      <c r="I278" s="520"/>
      <c r="J278" s="520"/>
      <c r="K278" s="498"/>
      <c r="L278" s="498"/>
      <c r="M278" s="498"/>
      <c r="N278" s="498"/>
      <c r="O278" s="498"/>
      <c r="P278" s="498"/>
      <c r="Q278" s="498"/>
      <c r="R278" s="498"/>
      <c r="S278" s="498"/>
      <c r="T278" s="498"/>
      <c r="U278" s="498"/>
      <c r="V278" s="498"/>
      <c r="W278" s="498"/>
      <c r="X278" s="498"/>
      <c r="Y278" s="498"/>
      <c r="Z278" s="498"/>
      <c r="AA278" s="498"/>
      <c r="AB278" s="498"/>
      <c r="AC278" s="498"/>
      <c r="AD278" s="498"/>
      <c r="AE278" s="498"/>
      <c r="AF278" s="498"/>
    </row>
    <row r="279">
      <c r="A279" s="498"/>
      <c r="B279" s="520"/>
      <c r="C279" s="520"/>
      <c r="D279" s="520"/>
      <c r="E279" s="520"/>
      <c r="F279" s="520"/>
      <c r="G279" s="520"/>
      <c r="H279" s="520"/>
      <c r="I279" s="520"/>
      <c r="J279" s="520"/>
      <c r="K279" s="498"/>
      <c r="L279" s="498"/>
      <c r="M279" s="498"/>
      <c r="N279" s="498"/>
      <c r="O279" s="498"/>
      <c r="P279" s="498"/>
      <c r="Q279" s="498"/>
      <c r="R279" s="498"/>
      <c r="S279" s="498"/>
      <c r="T279" s="498"/>
      <c r="U279" s="498"/>
      <c r="V279" s="498"/>
      <c r="W279" s="498"/>
      <c r="X279" s="498"/>
      <c r="Y279" s="498"/>
      <c r="Z279" s="498"/>
      <c r="AA279" s="498"/>
      <c r="AB279" s="498"/>
      <c r="AC279" s="498"/>
      <c r="AD279" s="498"/>
      <c r="AE279" s="498"/>
      <c r="AF279" s="498"/>
    </row>
    <row r="280">
      <c r="A280" s="498"/>
      <c r="B280" s="520"/>
      <c r="C280" s="520"/>
      <c r="D280" s="520"/>
      <c r="E280" s="520"/>
      <c r="F280" s="520"/>
      <c r="G280" s="520"/>
      <c r="H280" s="520"/>
      <c r="I280" s="520"/>
      <c r="J280" s="520"/>
      <c r="K280" s="498"/>
      <c r="L280" s="498"/>
      <c r="M280" s="498"/>
      <c r="N280" s="498"/>
      <c r="O280" s="498"/>
      <c r="P280" s="498"/>
      <c r="Q280" s="498"/>
      <c r="R280" s="498"/>
      <c r="S280" s="498"/>
      <c r="T280" s="498"/>
      <c r="U280" s="498"/>
      <c r="V280" s="498"/>
      <c r="W280" s="498"/>
      <c r="X280" s="498"/>
      <c r="Y280" s="498"/>
      <c r="Z280" s="498"/>
      <c r="AA280" s="498"/>
      <c r="AB280" s="498"/>
      <c r="AC280" s="498"/>
      <c r="AD280" s="498"/>
      <c r="AE280" s="498"/>
      <c r="AF280" s="498"/>
    </row>
    <row r="281">
      <c r="A281" s="498"/>
      <c r="B281" s="520"/>
      <c r="C281" s="520"/>
      <c r="D281" s="520"/>
      <c r="E281" s="520"/>
      <c r="F281" s="520"/>
      <c r="G281" s="520"/>
      <c r="H281" s="520"/>
      <c r="I281" s="520"/>
      <c r="J281" s="520"/>
      <c r="K281" s="498"/>
      <c r="L281" s="498"/>
      <c r="M281" s="498"/>
      <c r="N281" s="498"/>
      <c r="O281" s="498"/>
      <c r="P281" s="498"/>
      <c r="Q281" s="498"/>
      <c r="R281" s="498"/>
      <c r="S281" s="498"/>
      <c r="T281" s="498"/>
      <c r="U281" s="498"/>
      <c r="V281" s="498"/>
      <c r="W281" s="498"/>
      <c r="X281" s="498"/>
      <c r="Y281" s="498"/>
      <c r="Z281" s="498"/>
      <c r="AA281" s="498"/>
      <c r="AB281" s="498"/>
      <c r="AC281" s="498"/>
      <c r="AD281" s="498"/>
      <c r="AE281" s="498"/>
      <c r="AF281" s="498"/>
    </row>
    <row r="282">
      <c r="A282" s="498"/>
      <c r="B282" s="520"/>
      <c r="C282" s="520"/>
      <c r="D282" s="520"/>
      <c r="E282" s="520"/>
      <c r="F282" s="520"/>
      <c r="G282" s="520"/>
      <c r="H282" s="520"/>
      <c r="I282" s="520"/>
      <c r="J282" s="520"/>
      <c r="K282" s="498"/>
      <c r="L282" s="498"/>
      <c r="M282" s="498"/>
      <c r="N282" s="498"/>
      <c r="O282" s="498"/>
      <c r="P282" s="498"/>
      <c r="Q282" s="498"/>
      <c r="R282" s="498"/>
      <c r="S282" s="498"/>
      <c r="T282" s="498"/>
      <c r="U282" s="498"/>
      <c r="V282" s="498"/>
      <c r="W282" s="498"/>
      <c r="X282" s="498"/>
      <c r="Y282" s="498"/>
      <c r="Z282" s="498"/>
      <c r="AA282" s="498"/>
      <c r="AB282" s="498"/>
      <c r="AC282" s="498"/>
      <c r="AD282" s="498"/>
      <c r="AE282" s="498"/>
      <c r="AF282" s="498"/>
    </row>
    <row r="283">
      <c r="A283" s="498"/>
      <c r="B283" s="520"/>
      <c r="C283" s="520"/>
      <c r="D283" s="520"/>
      <c r="E283" s="520"/>
      <c r="F283" s="520"/>
      <c r="G283" s="520"/>
      <c r="H283" s="520"/>
      <c r="I283" s="520"/>
      <c r="J283" s="520"/>
      <c r="K283" s="498"/>
      <c r="L283" s="498"/>
      <c r="M283" s="498"/>
      <c r="N283" s="498"/>
      <c r="O283" s="498"/>
      <c r="P283" s="498"/>
      <c r="Q283" s="498"/>
      <c r="R283" s="498"/>
      <c r="S283" s="498"/>
      <c r="T283" s="498"/>
      <c r="U283" s="498"/>
      <c r="V283" s="498"/>
      <c r="W283" s="498"/>
      <c r="X283" s="498"/>
      <c r="Y283" s="498"/>
      <c r="Z283" s="498"/>
      <c r="AA283" s="498"/>
      <c r="AB283" s="498"/>
      <c r="AC283" s="498"/>
      <c r="AD283" s="498"/>
      <c r="AE283" s="498"/>
      <c r="AF283" s="498"/>
    </row>
    <row r="284">
      <c r="A284" s="498"/>
      <c r="B284" s="520"/>
      <c r="C284" s="520"/>
      <c r="D284" s="520"/>
      <c r="E284" s="520"/>
      <c r="F284" s="520"/>
      <c r="G284" s="520"/>
      <c r="H284" s="520"/>
      <c r="I284" s="520"/>
      <c r="J284" s="520"/>
      <c r="K284" s="498"/>
      <c r="L284" s="498"/>
      <c r="M284" s="498"/>
      <c r="N284" s="498"/>
      <c r="O284" s="498"/>
      <c r="P284" s="498"/>
      <c r="Q284" s="498"/>
      <c r="R284" s="498"/>
      <c r="S284" s="498"/>
      <c r="T284" s="498"/>
      <c r="U284" s="498"/>
      <c r="V284" s="498"/>
      <c r="W284" s="498"/>
      <c r="X284" s="498"/>
      <c r="Y284" s="498"/>
      <c r="Z284" s="498"/>
      <c r="AA284" s="498"/>
      <c r="AB284" s="498"/>
      <c r="AC284" s="498"/>
      <c r="AD284" s="498"/>
      <c r="AE284" s="498"/>
      <c r="AF284" s="498"/>
    </row>
    <row r="285">
      <c r="A285" s="498"/>
      <c r="B285" s="520"/>
      <c r="C285" s="520"/>
      <c r="D285" s="520"/>
      <c r="E285" s="520"/>
      <c r="F285" s="520"/>
      <c r="G285" s="520"/>
      <c r="H285" s="520"/>
      <c r="I285" s="520"/>
      <c r="J285" s="520"/>
      <c r="K285" s="498"/>
      <c r="L285" s="498"/>
      <c r="M285" s="498"/>
      <c r="N285" s="498"/>
      <c r="O285" s="498"/>
      <c r="P285" s="498"/>
      <c r="Q285" s="498"/>
      <c r="R285" s="498"/>
      <c r="S285" s="498"/>
      <c r="T285" s="498"/>
      <c r="U285" s="498"/>
      <c r="V285" s="498"/>
      <c r="W285" s="498"/>
      <c r="X285" s="498"/>
      <c r="Y285" s="498"/>
      <c r="Z285" s="498"/>
      <c r="AA285" s="498"/>
      <c r="AB285" s="498"/>
      <c r="AC285" s="498"/>
      <c r="AD285" s="498"/>
      <c r="AE285" s="498"/>
      <c r="AF285" s="498"/>
    </row>
    <row r="286">
      <c r="A286" s="498"/>
      <c r="B286" s="520"/>
      <c r="C286" s="520"/>
      <c r="D286" s="520"/>
      <c r="E286" s="520"/>
      <c r="F286" s="520"/>
      <c r="G286" s="520"/>
      <c r="H286" s="520"/>
      <c r="I286" s="520"/>
      <c r="J286" s="520"/>
      <c r="K286" s="498"/>
      <c r="L286" s="498"/>
      <c r="M286" s="498"/>
      <c r="N286" s="498"/>
      <c r="O286" s="498"/>
      <c r="P286" s="498"/>
      <c r="Q286" s="498"/>
      <c r="R286" s="498"/>
      <c r="S286" s="498"/>
      <c r="T286" s="498"/>
      <c r="U286" s="498"/>
      <c r="V286" s="498"/>
      <c r="W286" s="498"/>
      <c r="X286" s="498"/>
      <c r="Y286" s="498"/>
      <c r="Z286" s="498"/>
      <c r="AA286" s="498"/>
      <c r="AB286" s="498"/>
      <c r="AC286" s="498"/>
      <c r="AD286" s="498"/>
      <c r="AE286" s="498"/>
      <c r="AF286" s="498"/>
    </row>
    <row r="287">
      <c r="A287" s="498"/>
      <c r="B287" s="520"/>
      <c r="C287" s="520"/>
      <c r="D287" s="520"/>
      <c r="E287" s="520"/>
      <c r="F287" s="520"/>
      <c r="G287" s="520"/>
      <c r="H287" s="520"/>
      <c r="I287" s="520"/>
      <c r="J287" s="520"/>
      <c r="K287" s="498"/>
      <c r="L287" s="498"/>
      <c r="M287" s="498"/>
      <c r="N287" s="498"/>
      <c r="O287" s="498"/>
      <c r="P287" s="498"/>
      <c r="Q287" s="498"/>
      <c r="R287" s="498"/>
      <c r="S287" s="498"/>
      <c r="T287" s="498"/>
      <c r="U287" s="498"/>
      <c r="V287" s="498"/>
      <c r="W287" s="498"/>
      <c r="X287" s="498"/>
      <c r="Y287" s="498"/>
      <c r="Z287" s="498"/>
      <c r="AA287" s="498"/>
      <c r="AB287" s="498"/>
      <c r="AC287" s="498"/>
      <c r="AD287" s="498"/>
      <c r="AE287" s="498"/>
      <c r="AF287" s="498"/>
    </row>
    <row r="288">
      <c r="A288" s="498"/>
      <c r="B288" s="520"/>
      <c r="C288" s="520"/>
      <c r="D288" s="520"/>
      <c r="E288" s="520"/>
      <c r="F288" s="520"/>
      <c r="G288" s="520"/>
      <c r="H288" s="520"/>
      <c r="I288" s="520"/>
      <c r="J288" s="520"/>
      <c r="K288" s="498"/>
      <c r="L288" s="498"/>
      <c r="M288" s="498"/>
      <c r="N288" s="498"/>
      <c r="O288" s="498"/>
      <c r="P288" s="498"/>
      <c r="Q288" s="498"/>
      <c r="R288" s="498"/>
      <c r="S288" s="498"/>
      <c r="T288" s="498"/>
      <c r="U288" s="498"/>
      <c r="V288" s="498"/>
      <c r="W288" s="498"/>
      <c r="X288" s="498"/>
      <c r="Y288" s="498"/>
      <c r="Z288" s="498"/>
      <c r="AA288" s="498"/>
      <c r="AB288" s="498"/>
      <c r="AC288" s="498"/>
      <c r="AD288" s="498"/>
      <c r="AE288" s="498"/>
      <c r="AF288" s="498"/>
    </row>
    <row r="289">
      <c r="A289" s="498"/>
      <c r="B289" s="520"/>
      <c r="C289" s="520"/>
      <c r="D289" s="520"/>
      <c r="E289" s="520"/>
      <c r="F289" s="520"/>
      <c r="G289" s="520"/>
      <c r="H289" s="520"/>
      <c r="I289" s="520"/>
      <c r="J289" s="520"/>
      <c r="K289" s="498"/>
      <c r="L289" s="498"/>
      <c r="M289" s="498"/>
      <c r="N289" s="498"/>
      <c r="O289" s="498"/>
      <c r="P289" s="498"/>
      <c r="Q289" s="498"/>
      <c r="R289" s="498"/>
      <c r="S289" s="498"/>
      <c r="T289" s="498"/>
      <c r="U289" s="498"/>
      <c r="V289" s="498"/>
      <c r="W289" s="498"/>
      <c r="X289" s="498"/>
      <c r="Y289" s="498"/>
      <c r="Z289" s="498"/>
      <c r="AA289" s="498"/>
      <c r="AB289" s="498"/>
      <c r="AC289" s="498"/>
      <c r="AD289" s="498"/>
      <c r="AE289" s="498"/>
      <c r="AF289" s="498"/>
    </row>
    <row r="290">
      <c r="A290" s="498"/>
      <c r="B290" s="520"/>
      <c r="C290" s="520"/>
      <c r="D290" s="520"/>
      <c r="E290" s="520"/>
      <c r="F290" s="520"/>
      <c r="G290" s="520"/>
      <c r="H290" s="520"/>
      <c r="I290" s="520"/>
      <c r="J290" s="520"/>
      <c r="K290" s="498"/>
      <c r="L290" s="498"/>
      <c r="M290" s="498"/>
      <c r="N290" s="498"/>
      <c r="O290" s="498"/>
      <c r="P290" s="498"/>
      <c r="Q290" s="498"/>
      <c r="R290" s="498"/>
      <c r="S290" s="498"/>
      <c r="T290" s="498"/>
      <c r="U290" s="498"/>
      <c r="V290" s="498"/>
      <c r="W290" s="498"/>
      <c r="X290" s="498"/>
      <c r="Y290" s="498"/>
      <c r="Z290" s="498"/>
      <c r="AA290" s="498"/>
      <c r="AB290" s="498"/>
      <c r="AC290" s="498"/>
      <c r="AD290" s="498"/>
      <c r="AE290" s="498"/>
      <c r="AF290" s="498"/>
    </row>
    <row r="291">
      <c r="A291" s="498"/>
      <c r="B291" s="520"/>
      <c r="C291" s="520"/>
      <c r="D291" s="520"/>
      <c r="E291" s="520"/>
      <c r="F291" s="520"/>
      <c r="G291" s="520"/>
      <c r="H291" s="520"/>
      <c r="I291" s="520"/>
      <c r="J291" s="520"/>
      <c r="K291" s="498"/>
      <c r="L291" s="498"/>
      <c r="M291" s="498"/>
      <c r="N291" s="498"/>
      <c r="O291" s="498"/>
      <c r="P291" s="498"/>
      <c r="Q291" s="498"/>
      <c r="R291" s="498"/>
      <c r="S291" s="498"/>
      <c r="T291" s="498"/>
      <c r="U291" s="498"/>
      <c r="V291" s="498"/>
      <c r="W291" s="498"/>
      <c r="X291" s="498"/>
      <c r="Y291" s="498"/>
      <c r="Z291" s="498"/>
      <c r="AA291" s="498"/>
      <c r="AB291" s="498"/>
      <c r="AC291" s="498"/>
      <c r="AD291" s="498"/>
      <c r="AE291" s="498"/>
      <c r="AF291" s="498"/>
    </row>
    <row r="292">
      <c r="A292" s="498"/>
      <c r="B292" s="520"/>
      <c r="C292" s="520"/>
      <c r="D292" s="520"/>
      <c r="E292" s="520"/>
      <c r="F292" s="520"/>
      <c r="G292" s="520"/>
      <c r="H292" s="520"/>
      <c r="I292" s="520"/>
      <c r="J292" s="520"/>
      <c r="K292" s="498"/>
      <c r="L292" s="498"/>
      <c r="M292" s="498"/>
      <c r="N292" s="498"/>
      <c r="O292" s="498"/>
      <c r="P292" s="498"/>
      <c r="Q292" s="498"/>
      <c r="R292" s="498"/>
      <c r="S292" s="498"/>
      <c r="T292" s="498"/>
      <c r="U292" s="498"/>
      <c r="V292" s="498"/>
      <c r="W292" s="498"/>
      <c r="X292" s="498"/>
      <c r="Y292" s="498"/>
      <c r="Z292" s="498"/>
      <c r="AA292" s="498"/>
      <c r="AB292" s="498"/>
      <c r="AC292" s="498"/>
      <c r="AD292" s="498"/>
      <c r="AE292" s="498"/>
      <c r="AF292" s="498"/>
    </row>
    <row r="293">
      <c r="A293" s="498"/>
      <c r="B293" s="520"/>
      <c r="C293" s="520"/>
      <c r="D293" s="520"/>
      <c r="E293" s="520"/>
      <c r="F293" s="520"/>
      <c r="G293" s="520"/>
      <c r="H293" s="520"/>
      <c r="I293" s="520"/>
      <c r="J293" s="520"/>
      <c r="K293" s="498"/>
      <c r="L293" s="498"/>
      <c r="M293" s="498"/>
      <c r="N293" s="498"/>
      <c r="O293" s="498"/>
      <c r="P293" s="498"/>
      <c r="Q293" s="498"/>
      <c r="R293" s="498"/>
      <c r="S293" s="498"/>
      <c r="T293" s="498"/>
      <c r="U293" s="498"/>
      <c r="V293" s="498"/>
      <c r="W293" s="498"/>
      <c r="X293" s="498"/>
      <c r="Y293" s="498"/>
      <c r="Z293" s="498"/>
      <c r="AA293" s="498"/>
      <c r="AB293" s="498"/>
      <c r="AC293" s="498"/>
      <c r="AD293" s="498"/>
      <c r="AE293" s="498"/>
      <c r="AF293" s="498"/>
    </row>
    <row r="294">
      <c r="A294" s="498"/>
      <c r="B294" s="520"/>
      <c r="C294" s="520"/>
      <c r="D294" s="520"/>
      <c r="E294" s="520"/>
      <c r="F294" s="520"/>
      <c r="G294" s="520"/>
      <c r="H294" s="520"/>
      <c r="I294" s="520"/>
      <c r="J294" s="520"/>
      <c r="K294" s="498"/>
      <c r="L294" s="498"/>
      <c r="M294" s="498"/>
      <c r="N294" s="498"/>
      <c r="O294" s="498"/>
      <c r="P294" s="498"/>
      <c r="Q294" s="498"/>
      <c r="R294" s="498"/>
      <c r="S294" s="498"/>
      <c r="T294" s="498"/>
      <c r="U294" s="498"/>
      <c r="V294" s="498"/>
      <c r="W294" s="498"/>
      <c r="X294" s="498"/>
      <c r="Y294" s="498"/>
      <c r="Z294" s="498"/>
      <c r="AA294" s="498"/>
      <c r="AB294" s="498"/>
      <c r="AC294" s="498"/>
      <c r="AD294" s="498"/>
      <c r="AE294" s="498"/>
      <c r="AF294" s="498"/>
    </row>
    <row r="295">
      <c r="A295" s="498"/>
      <c r="B295" s="520"/>
      <c r="C295" s="520"/>
      <c r="D295" s="520"/>
      <c r="E295" s="520"/>
      <c r="F295" s="520"/>
      <c r="G295" s="520"/>
      <c r="H295" s="520"/>
      <c r="I295" s="520"/>
      <c r="J295" s="520"/>
      <c r="K295" s="498"/>
      <c r="L295" s="498"/>
      <c r="M295" s="498"/>
      <c r="N295" s="498"/>
      <c r="O295" s="498"/>
      <c r="P295" s="498"/>
      <c r="Q295" s="498"/>
      <c r="R295" s="498"/>
      <c r="S295" s="498"/>
      <c r="T295" s="498"/>
      <c r="U295" s="498"/>
      <c r="V295" s="498"/>
      <c r="W295" s="498"/>
      <c r="X295" s="498"/>
      <c r="Y295" s="498"/>
      <c r="Z295" s="498"/>
      <c r="AA295" s="498"/>
      <c r="AB295" s="498"/>
      <c r="AC295" s="498"/>
      <c r="AD295" s="498"/>
      <c r="AE295" s="498"/>
      <c r="AF295" s="498"/>
    </row>
    <row r="296">
      <c r="A296" s="498"/>
      <c r="B296" s="520"/>
      <c r="C296" s="520"/>
      <c r="D296" s="520"/>
      <c r="E296" s="520"/>
      <c r="F296" s="520"/>
      <c r="G296" s="520"/>
      <c r="H296" s="520"/>
      <c r="I296" s="520"/>
      <c r="J296" s="520"/>
      <c r="K296" s="498"/>
      <c r="L296" s="498"/>
      <c r="M296" s="498"/>
      <c r="N296" s="498"/>
      <c r="O296" s="498"/>
      <c r="P296" s="498"/>
      <c r="Q296" s="498"/>
      <c r="R296" s="498"/>
      <c r="S296" s="498"/>
      <c r="T296" s="498"/>
      <c r="U296" s="498"/>
      <c r="V296" s="498"/>
      <c r="W296" s="498"/>
      <c r="X296" s="498"/>
      <c r="Y296" s="498"/>
      <c r="Z296" s="498"/>
      <c r="AA296" s="498"/>
      <c r="AB296" s="498"/>
      <c r="AC296" s="498"/>
      <c r="AD296" s="498"/>
      <c r="AE296" s="498"/>
      <c r="AF296" s="498"/>
    </row>
    <row r="297">
      <c r="A297" s="498"/>
      <c r="B297" s="520"/>
      <c r="C297" s="520"/>
      <c r="D297" s="520"/>
      <c r="E297" s="520"/>
      <c r="F297" s="520"/>
      <c r="G297" s="520"/>
      <c r="H297" s="520"/>
      <c r="I297" s="520"/>
      <c r="J297" s="520"/>
      <c r="K297" s="498"/>
      <c r="L297" s="498"/>
      <c r="M297" s="498"/>
      <c r="N297" s="498"/>
      <c r="O297" s="498"/>
      <c r="P297" s="498"/>
      <c r="Q297" s="498"/>
      <c r="R297" s="498"/>
      <c r="S297" s="498"/>
      <c r="T297" s="498"/>
      <c r="U297" s="498"/>
      <c r="V297" s="498"/>
      <c r="W297" s="498"/>
      <c r="X297" s="498"/>
      <c r="Y297" s="498"/>
      <c r="Z297" s="498"/>
      <c r="AA297" s="498"/>
      <c r="AB297" s="498"/>
      <c r="AC297" s="498"/>
      <c r="AD297" s="498"/>
      <c r="AE297" s="498"/>
      <c r="AF297" s="498"/>
    </row>
    <row r="298">
      <c r="A298" s="498"/>
      <c r="B298" s="520"/>
      <c r="C298" s="520"/>
      <c r="D298" s="520"/>
      <c r="E298" s="520"/>
      <c r="F298" s="520"/>
      <c r="G298" s="520"/>
      <c r="H298" s="520"/>
      <c r="I298" s="520"/>
      <c r="J298" s="520"/>
      <c r="K298" s="498"/>
      <c r="L298" s="498"/>
      <c r="M298" s="498"/>
      <c r="N298" s="498"/>
      <c r="O298" s="498"/>
      <c r="P298" s="498"/>
      <c r="Q298" s="498"/>
      <c r="R298" s="498"/>
      <c r="S298" s="498"/>
      <c r="T298" s="498"/>
      <c r="U298" s="498"/>
      <c r="V298" s="498"/>
      <c r="W298" s="498"/>
      <c r="X298" s="498"/>
      <c r="Y298" s="498"/>
      <c r="Z298" s="498"/>
      <c r="AA298" s="498"/>
      <c r="AB298" s="498"/>
      <c r="AC298" s="498"/>
      <c r="AD298" s="498"/>
      <c r="AE298" s="498"/>
      <c r="AF298" s="498"/>
    </row>
    <row r="299">
      <c r="A299" s="498"/>
      <c r="B299" s="520"/>
      <c r="C299" s="520"/>
      <c r="D299" s="520"/>
      <c r="E299" s="520"/>
      <c r="F299" s="520"/>
      <c r="G299" s="520"/>
      <c r="H299" s="520"/>
      <c r="I299" s="520"/>
      <c r="J299" s="520"/>
      <c r="K299" s="498"/>
      <c r="L299" s="498"/>
      <c r="M299" s="498"/>
      <c r="N299" s="498"/>
      <c r="O299" s="498"/>
      <c r="P299" s="498"/>
      <c r="Q299" s="498"/>
      <c r="R299" s="498"/>
      <c r="S299" s="498"/>
      <c r="T299" s="498"/>
      <c r="U299" s="498"/>
      <c r="V299" s="498"/>
      <c r="W299" s="498"/>
      <c r="X299" s="498"/>
      <c r="Y299" s="498"/>
      <c r="Z299" s="498"/>
      <c r="AA299" s="498"/>
      <c r="AB299" s="498"/>
      <c r="AC299" s="498"/>
      <c r="AD299" s="498"/>
      <c r="AE299" s="498"/>
      <c r="AF299" s="498"/>
    </row>
    <row r="300">
      <c r="A300" s="498"/>
      <c r="B300" s="520"/>
      <c r="C300" s="520"/>
      <c r="D300" s="520"/>
      <c r="E300" s="520"/>
      <c r="F300" s="520"/>
      <c r="G300" s="520"/>
      <c r="H300" s="520"/>
      <c r="I300" s="520"/>
      <c r="J300" s="520"/>
      <c r="K300" s="498"/>
      <c r="L300" s="498"/>
      <c r="M300" s="498"/>
      <c r="N300" s="498"/>
      <c r="O300" s="498"/>
      <c r="P300" s="498"/>
      <c r="Q300" s="498"/>
      <c r="R300" s="498"/>
      <c r="S300" s="498"/>
      <c r="T300" s="498"/>
      <c r="U300" s="498"/>
      <c r="V300" s="498"/>
      <c r="W300" s="498"/>
      <c r="X300" s="498"/>
      <c r="Y300" s="498"/>
      <c r="Z300" s="498"/>
      <c r="AA300" s="498"/>
      <c r="AB300" s="498"/>
      <c r="AC300" s="498"/>
      <c r="AD300" s="498"/>
      <c r="AE300" s="498"/>
      <c r="AF300" s="498"/>
    </row>
    <row r="301">
      <c r="A301" s="498"/>
      <c r="B301" s="520"/>
      <c r="C301" s="520"/>
      <c r="D301" s="520"/>
      <c r="E301" s="520"/>
      <c r="F301" s="520"/>
      <c r="G301" s="520"/>
      <c r="H301" s="520"/>
      <c r="I301" s="520"/>
      <c r="J301" s="520"/>
      <c r="K301" s="498"/>
      <c r="L301" s="498"/>
      <c r="M301" s="498"/>
      <c r="N301" s="498"/>
      <c r="O301" s="498"/>
      <c r="P301" s="498"/>
      <c r="Q301" s="498"/>
      <c r="R301" s="498"/>
      <c r="S301" s="498"/>
      <c r="T301" s="498"/>
      <c r="U301" s="498"/>
      <c r="V301" s="498"/>
      <c r="W301" s="498"/>
      <c r="X301" s="498"/>
      <c r="Y301" s="498"/>
      <c r="Z301" s="498"/>
      <c r="AA301" s="498"/>
      <c r="AB301" s="498"/>
      <c r="AC301" s="498"/>
      <c r="AD301" s="498"/>
      <c r="AE301" s="498"/>
      <c r="AF301" s="498"/>
    </row>
    <row r="302">
      <c r="A302" s="498"/>
      <c r="B302" s="520"/>
      <c r="C302" s="520"/>
      <c r="D302" s="520"/>
      <c r="E302" s="520"/>
      <c r="F302" s="520"/>
      <c r="G302" s="520"/>
      <c r="H302" s="520"/>
      <c r="I302" s="520"/>
      <c r="J302" s="520"/>
      <c r="K302" s="498"/>
      <c r="L302" s="498"/>
      <c r="M302" s="498"/>
      <c r="N302" s="498"/>
      <c r="O302" s="498"/>
      <c r="P302" s="498"/>
      <c r="Q302" s="498"/>
      <c r="R302" s="498"/>
      <c r="S302" s="498"/>
      <c r="T302" s="498"/>
      <c r="U302" s="498"/>
      <c r="V302" s="498"/>
      <c r="W302" s="498"/>
      <c r="X302" s="498"/>
      <c r="Y302" s="498"/>
      <c r="Z302" s="498"/>
      <c r="AA302" s="498"/>
      <c r="AB302" s="498"/>
      <c r="AC302" s="498"/>
      <c r="AD302" s="498"/>
      <c r="AE302" s="498"/>
      <c r="AF302" s="498"/>
    </row>
    <row r="303">
      <c r="A303" s="498"/>
      <c r="B303" s="520"/>
      <c r="C303" s="520"/>
      <c r="D303" s="520"/>
      <c r="E303" s="520"/>
      <c r="F303" s="520"/>
      <c r="G303" s="520"/>
      <c r="H303" s="520"/>
      <c r="I303" s="520"/>
      <c r="J303" s="520"/>
      <c r="K303" s="498"/>
      <c r="L303" s="498"/>
      <c r="M303" s="498"/>
      <c r="N303" s="498"/>
      <c r="O303" s="498"/>
      <c r="P303" s="498"/>
      <c r="Q303" s="498"/>
      <c r="R303" s="498"/>
      <c r="S303" s="498"/>
      <c r="T303" s="498"/>
      <c r="U303" s="498"/>
      <c r="V303" s="498"/>
      <c r="W303" s="498"/>
      <c r="X303" s="498"/>
      <c r="Y303" s="498"/>
      <c r="Z303" s="498"/>
      <c r="AA303" s="498"/>
      <c r="AB303" s="498"/>
      <c r="AC303" s="498"/>
      <c r="AD303" s="498"/>
      <c r="AE303" s="498"/>
      <c r="AF303" s="498"/>
    </row>
    <row r="304">
      <c r="A304" s="498"/>
      <c r="B304" s="520"/>
      <c r="C304" s="520"/>
      <c r="D304" s="520"/>
      <c r="E304" s="520"/>
      <c r="F304" s="520"/>
      <c r="G304" s="520"/>
      <c r="H304" s="520"/>
      <c r="I304" s="520"/>
      <c r="J304" s="520"/>
      <c r="K304" s="498"/>
      <c r="L304" s="498"/>
      <c r="M304" s="498"/>
      <c r="N304" s="498"/>
      <c r="O304" s="498"/>
      <c r="P304" s="498"/>
      <c r="Q304" s="498"/>
      <c r="R304" s="498"/>
      <c r="S304" s="498"/>
      <c r="T304" s="498"/>
      <c r="U304" s="498"/>
      <c r="V304" s="498"/>
      <c r="W304" s="498"/>
      <c r="X304" s="498"/>
      <c r="Y304" s="498"/>
      <c r="Z304" s="498"/>
      <c r="AA304" s="498"/>
      <c r="AB304" s="498"/>
      <c r="AC304" s="498"/>
      <c r="AD304" s="498"/>
      <c r="AE304" s="498"/>
      <c r="AF304" s="498"/>
    </row>
    <row r="305">
      <c r="A305" s="498"/>
      <c r="B305" s="520"/>
      <c r="C305" s="520"/>
      <c r="D305" s="520"/>
      <c r="E305" s="520"/>
      <c r="F305" s="520"/>
      <c r="G305" s="520"/>
      <c r="H305" s="520"/>
      <c r="I305" s="520"/>
      <c r="J305" s="520"/>
      <c r="K305" s="498"/>
      <c r="L305" s="498"/>
      <c r="M305" s="498"/>
      <c r="N305" s="498"/>
      <c r="O305" s="498"/>
      <c r="P305" s="498"/>
      <c r="Q305" s="498"/>
      <c r="R305" s="498"/>
      <c r="S305" s="498"/>
      <c r="T305" s="498"/>
      <c r="U305" s="498"/>
      <c r="V305" s="498"/>
      <c r="W305" s="498"/>
      <c r="X305" s="498"/>
      <c r="Y305" s="498"/>
      <c r="Z305" s="498"/>
      <c r="AA305" s="498"/>
      <c r="AB305" s="498"/>
      <c r="AC305" s="498"/>
      <c r="AD305" s="498"/>
      <c r="AE305" s="498"/>
      <c r="AF305" s="498"/>
    </row>
    <row r="306">
      <c r="A306" s="498"/>
      <c r="B306" s="520"/>
      <c r="C306" s="520"/>
      <c r="D306" s="520"/>
      <c r="E306" s="520"/>
      <c r="F306" s="520"/>
      <c r="G306" s="520"/>
      <c r="H306" s="520"/>
      <c r="I306" s="520"/>
      <c r="J306" s="520"/>
      <c r="K306" s="498"/>
      <c r="L306" s="498"/>
      <c r="M306" s="498"/>
      <c r="N306" s="498"/>
      <c r="O306" s="498"/>
      <c r="P306" s="498"/>
      <c r="Q306" s="498"/>
      <c r="R306" s="498"/>
      <c r="S306" s="498"/>
      <c r="T306" s="498"/>
      <c r="U306" s="498"/>
      <c r="V306" s="498"/>
      <c r="W306" s="498"/>
      <c r="X306" s="498"/>
      <c r="Y306" s="498"/>
      <c r="Z306" s="498"/>
      <c r="AA306" s="498"/>
      <c r="AB306" s="498"/>
      <c r="AC306" s="498"/>
      <c r="AD306" s="498"/>
      <c r="AE306" s="498"/>
      <c r="AF306" s="498"/>
    </row>
    <row r="307">
      <c r="A307" s="498"/>
      <c r="B307" s="520"/>
      <c r="C307" s="520"/>
      <c r="D307" s="520"/>
      <c r="E307" s="520"/>
      <c r="F307" s="520"/>
      <c r="G307" s="520"/>
      <c r="H307" s="520"/>
      <c r="I307" s="520"/>
      <c r="J307" s="520"/>
      <c r="K307" s="498"/>
      <c r="L307" s="498"/>
      <c r="M307" s="498"/>
      <c r="N307" s="498"/>
      <c r="O307" s="498"/>
      <c r="P307" s="498"/>
      <c r="Q307" s="498"/>
      <c r="R307" s="498"/>
      <c r="S307" s="498"/>
      <c r="T307" s="498"/>
      <c r="U307" s="498"/>
      <c r="V307" s="498"/>
      <c r="W307" s="498"/>
      <c r="X307" s="498"/>
      <c r="Y307" s="498"/>
      <c r="Z307" s="498"/>
      <c r="AA307" s="498"/>
      <c r="AB307" s="498"/>
      <c r="AC307" s="498"/>
      <c r="AD307" s="498"/>
      <c r="AE307" s="498"/>
      <c r="AF307" s="498"/>
    </row>
    <row r="308">
      <c r="A308" s="498"/>
      <c r="B308" s="520"/>
      <c r="C308" s="520"/>
      <c r="D308" s="520"/>
      <c r="E308" s="520"/>
      <c r="F308" s="520"/>
      <c r="G308" s="520"/>
      <c r="H308" s="520"/>
      <c r="I308" s="520"/>
      <c r="J308" s="520"/>
      <c r="K308" s="498"/>
      <c r="L308" s="498"/>
      <c r="M308" s="498"/>
      <c r="N308" s="498"/>
      <c r="O308" s="498"/>
      <c r="P308" s="498"/>
      <c r="Q308" s="498"/>
      <c r="R308" s="498"/>
      <c r="S308" s="498"/>
      <c r="T308" s="498"/>
      <c r="U308" s="498"/>
      <c r="V308" s="498"/>
      <c r="W308" s="498"/>
      <c r="X308" s="498"/>
      <c r="Y308" s="498"/>
      <c r="Z308" s="498"/>
      <c r="AA308" s="498"/>
      <c r="AB308" s="498"/>
      <c r="AC308" s="498"/>
      <c r="AD308" s="498"/>
      <c r="AE308" s="498"/>
      <c r="AF308" s="498"/>
    </row>
    <row r="309">
      <c r="A309" s="498"/>
      <c r="B309" s="520"/>
      <c r="C309" s="520"/>
      <c r="D309" s="520"/>
      <c r="E309" s="520"/>
      <c r="F309" s="520"/>
      <c r="G309" s="520"/>
      <c r="H309" s="520"/>
      <c r="I309" s="520"/>
      <c r="J309" s="520"/>
      <c r="K309" s="498"/>
      <c r="L309" s="498"/>
      <c r="M309" s="498"/>
      <c r="N309" s="498"/>
      <c r="O309" s="498"/>
      <c r="P309" s="498"/>
      <c r="Q309" s="498"/>
      <c r="R309" s="498"/>
      <c r="S309" s="498"/>
      <c r="T309" s="498"/>
      <c r="U309" s="498"/>
      <c r="V309" s="498"/>
      <c r="W309" s="498"/>
      <c r="X309" s="498"/>
      <c r="Y309" s="498"/>
      <c r="Z309" s="498"/>
      <c r="AA309" s="498"/>
      <c r="AB309" s="498"/>
      <c r="AC309" s="498"/>
      <c r="AD309" s="498"/>
      <c r="AE309" s="498"/>
      <c r="AF309" s="498"/>
    </row>
    <row r="310">
      <c r="A310" s="498"/>
      <c r="B310" s="520"/>
      <c r="C310" s="520"/>
      <c r="D310" s="520"/>
      <c r="E310" s="520"/>
      <c r="F310" s="520"/>
      <c r="G310" s="520"/>
      <c r="H310" s="520"/>
      <c r="I310" s="520"/>
      <c r="J310" s="520"/>
      <c r="K310" s="498"/>
      <c r="L310" s="498"/>
      <c r="M310" s="498"/>
      <c r="N310" s="498"/>
      <c r="O310" s="498"/>
      <c r="P310" s="498"/>
      <c r="Q310" s="498"/>
      <c r="R310" s="498"/>
      <c r="S310" s="498"/>
      <c r="T310" s="498"/>
      <c r="U310" s="498"/>
      <c r="V310" s="498"/>
      <c r="W310" s="498"/>
      <c r="X310" s="498"/>
      <c r="Y310" s="498"/>
      <c r="Z310" s="498"/>
      <c r="AA310" s="498"/>
      <c r="AB310" s="498"/>
      <c r="AC310" s="498"/>
      <c r="AD310" s="498"/>
      <c r="AE310" s="498"/>
      <c r="AF310" s="498"/>
    </row>
    <row r="311">
      <c r="A311" s="498"/>
      <c r="B311" s="520"/>
      <c r="C311" s="520"/>
      <c r="D311" s="520"/>
      <c r="E311" s="520"/>
      <c r="F311" s="520"/>
      <c r="G311" s="520"/>
      <c r="H311" s="520"/>
      <c r="I311" s="520"/>
      <c r="J311" s="520"/>
      <c r="K311" s="498"/>
      <c r="L311" s="498"/>
      <c r="M311" s="498"/>
      <c r="N311" s="498"/>
      <c r="O311" s="498"/>
      <c r="P311" s="498"/>
      <c r="Q311" s="498"/>
      <c r="R311" s="498"/>
      <c r="S311" s="498"/>
      <c r="T311" s="498"/>
      <c r="U311" s="498"/>
      <c r="V311" s="498"/>
      <c r="W311" s="498"/>
      <c r="X311" s="498"/>
      <c r="Y311" s="498"/>
      <c r="Z311" s="498"/>
      <c r="AA311" s="498"/>
      <c r="AB311" s="498"/>
      <c r="AC311" s="498"/>
      <c r="AD311" s="498"/>
      <c r="AE311" s="498"/>
      <c r="AF311" s="498"/>
    </row>
    <row r="312">
      <c r="A312" s="498"/>
      <c r="B312" s="520"/>
      <c r="C312" s="520"/>
      <c r="D312" s="520"/>
      <c r="E312" s="520"/>
      <c r="F312" s="520"/>
      <c r="G312" s="520"/>
      <c r="H312" s="520"/>
      <c r="I312" s="520"/>
      <c r="J312" s="520"/>
      <c r="K312" s="498"/>
      <c r="L312" s="498"/>
      <c r="M312" s="498"/>
      <c r="N312" s="498"/>
      <c r="O312" s="498"/>
      <c r="P312" s="498"/>
      <c r="Q312" s="498"/>
      <c r="R312" s="498"/>
      <c r="S312" s="498"/>
      <c r="T312" s="498"/>
      <c r="U312" s="498"/>
      <c r="V312" s="498"/>
      <c r="W312" s="498"/>
      <c r="X312" s="498"/>
      <c r="Y312" s="498"/>
      <c r="Z312" s="498"/>
      <c r="AA312" s="498"/>
      <c r="AB312" s="498"/>
      <c r="AC312" s="498"/>
      <c r="AD312" s="498"/>
      <c r="AE312" s="498"/>
      <c r="AF312" s="498"/>
    </row>
    <row r="313">
      <c r="A313" s="498"/>
      <c r="B313" s="520"/>
      <c r="C313" s="520"/>
      <c r="D313" s="520"/>
      <c r="E313" s="520"/>
      <c r="F313" s="520"/>
      <c r="G313" s="520"/>
      <c r="H313" s="520"/>
      <c r="I313" s="520"/>
      <c r="J313" s="520"/>
      <c r="K313" s="498"/>
      <c r="L313" s="498"/>
      <c r="M313" s="498"/>
      <c r="N313" s="498"/>
      <c r="O313" s="498"/>
      <c r="P313" s="498"/>
      <c r="Q313" s="498"/>
      <c r="R313" s="498"/>
      <c r="S313" s="498"/>
      <c r="T313" s="498"/>
      <c r="U313" s="498"/>
      <c r="V313" s="498"/>
      <c r="W313" s="498"/>
      <c r="X313" s="498"/>
      <c r="Y313" s="498"/>
      <c r="Z313" s="498"/>
      <c r="AA313" s="498"/>
      <c r="AB313" s="498"/>
      <c r="AC313" s="498"/>
      <c r="AD313" s="498"/>
      <c r="AE313" s="498"/>
      <c r="AF313" s="498"/>
    </row>
    <row r="314">
      <c r="A314" s="498"/>
      <c r="B314" s="520"/>
      <c r="C314" s="520"/>
      <c r="D314" s="520"/>
      <c r="E314" s="520"/>
      <c r="F314" s="520"/>
      <c r="G314" s="520"/>
      <c r="H314" s="520"/>
      <c r="I314" s="520"/>
      <c r="J314" s="520"/>
      <c r="K314" s="498"/>
      <c r="L314" s="498"/>
      <c r="M314" s="498"/>
      <c r="N314" s="498"/>
      <c r="O314" s="498"/>
      <c r="P314" s="498"/>
      <c r="Q314" s="498"/>
      <c r="R314" s="498"/>
      <c r="S314" s="498"/>
      <c r="T314" s="498"/>
      <c r="U314" s="498"/>
      <c r="V314" s="498"/>
      <c r="W314" s="498"/>
      <c r="X314" s="498"/>
      <c r="Y314" s="498"/>
      <c r="Z314" s="498"/>
      <c r="AA314" s="498"/>
      <c r="AB314" s="498"/>
      <c r="AC314" s="498"/>
      <c r="AD314" s="498"/>
      <c r="AE314" s="498"/>
      <c r="AF314" s="498"/>
    </row>
    <row r="315">
      <c r="A315" s="498"/>
      <c r="B315" s="520"/>
      <c r="C315" s="520"/>
      <c r="D315" s="520"/>
      <c r="E315" s="520"/>
      <c r="F315" s="520"/>
      <c r="G315" s="520"/>
      <c r="H315" s="520"/>
      <c r="I315" s="520"/>
      <c r="J315" s="520"/>
      <c r="K315" s="498"/>
      <c r="L315" s="498"/>
      <c r="M315" s="498"/>
      <c r="N315" s="498"/>
      <c r="O315" s="498"/>
      <c r="P315" s="498"/>
      <c r="Q315" s="498"/>
      <c r="R315" s="498"/>
      <c r="S315" s="498"/>
      <c r="T315" s="498"/>
      <c r="U315" s="498"/>
      <c r="V315" s="498"/>
      <c r="W315" s="498"/>
      <c r="X315" s="498"/>
      <c r="Y315" s="498"/>
      <c r="Z315" s="498"/>
      <c r="AA315" s="498"/>
      <c r="AB315" s="498"/>
      <c r="AC315" s="498"/>
      <c r="AD315" s="498"/>
      <c r="AE315" s="498"/>
      <c r="AF315" s="498"/>
    </row>
    <row r="316">
      <c r="A316" s="498"/>
      <c r="B316" s="520"/>
      <c r="C316" s="520"/>
      <c r="D316" s="520"/>
      <c r="E316" s="520"/>
      <c r="F316" s="520"/>
      <c r="G316" s="520"/>
      <c r="H316" s="520"/>
      <c r="I316" s="520"/>
      <c r="J316" s="520"/>
      <c r="K316" s="498"/>
      <c r="L316" s="498"/>
      <c r="M316" s="498"/>
      <c r="N316" s="498"/>
      <c r="O316" s="498"/>
      <c r="P316" s="498"/>
      <c r="Q316" s="498"/>
      <c r="R316" s="498"/>
      <c r="S316" s="498"/>
      <c r="T316" s="498"/>
      <c r="U316" s="498"/>
      <c r="V316" s="498"/>
      <c r="W316" s="498"/>
      <c r="X316" s="498"/>
      <c r="Y316" s="498"/>
      <c r="Z316" s="498"/>
      <c r="AA316" s="498"/>
      <c r="AB316" s="498"/>
      <c r="AC316" s="498"/>
      <c r="AD316" s="498"/>
      <c r="AE316" s="498"/>
      <c r="AF316" s="498"/>
    </row>
    <row r="317">
      <c r="A317" s="498"/>
      <c r="B317" s="520"/>
      <c r="C317" s="520"/>
      <c r="D317" s="520"/>
      <c r="E317" s="520"/>
      <c r="F317" s="520"/>
      <c r="G317" s="520"/>
      <c r="H317" s="520"/>
      <c r="I317" s="520"/>
      <c r="J317" s="520"/>
      <c r="K317" s="498"/>
      <c r="L317" s="498"/>
      <c r="M317" s="498"/>
      <c r="N317" s="498"/>
      <c r="O317" s="498"/>
      <c r="P317" s="498"/>
      <c r="Q317" s="498"/>
      <c r="R317" s="498"/>
      <c r="S317" s="498"/>
      <c r="T317" s="498"/>
      <c r="U317" s="498"/>
      <c r="V317" s="498"/>
      <c r="W317" s="498"/>
      <c r="X317" s="498"/>
      <c r="Y317" s="498"/>
      <c r="Z317" s="498"/>
      <c r="AA317" s="498"/>
      <c r="AB317" s="498"/>
      <c r="AC317" s="498"/>
      <c r="AD317" s="498"/>
      <c r="AE317" s="498"/>
      <c r="AF317" s="498"/>
    </row>
    <row r="318">
      <c r="A318" s="498"/>
      <c r="B318" s="520"/>
      <c r="C318" s="520"/>
      <c r="D318" s="520"/>
      <c r="E318" s="520"/>
      <c r="F318" s="520"/>
      <c r="G318" s="520"/>
      <c r="H318" s="520"/>
      <c r="I318" s="520"/>
      <c r="J318" s="520"/>
      <c r="K318" s="498"/>
      <c r="L318" s="498"/>
      <c r="M318" s="498"/>
      <c r="N318" s="498"/>
      <c r="O318" s="498"/>
      <c r="P318" s="498"/>
      <c r="Q318" s="498"/>
      <c r="R318" s="498"/>
      <c r="S318" s="498"/>
      <c r="T318" s="498"/>
      <c r="U318" s="498"/>
      <c r="V318" s="498"/>
      <c r="W318" s="498"/>
      <c r="X318" s="498"/>
      <c r="Y318" s="498"/>
      <c r="Z318" s="498"/>
      <c r="AA318" s="498"/>
      <c r="AB318" s="498"/>
      <c r="AC318" s="498"/>
      <c r="AD318" s="498"/>
      <c r="AE318" s="498"/>
      <c r="AF318" s="498"/>
    </row>
    <row r="319">
      <c r="A319" s="498"/>
      <c r="B319" s="520"/>
      <c r="C319" s="520"/>
      <c r="D319" s="520"/>
      <c r="E319" s="520"/>
      <c r="F319" s="520"/>
      <c r="G319" s="520"/>
      <c r="H319" s="520"/>
      <c r="I319" s="520"/>
      <c r="J319" s="520"/>
      <c r="K319" s="498"/>
      <c r="L319" s="498"/>
      <c r="M319" s="498"/>
      <c r="N319" s="498"/>
      <c r="O319" s="498"/>
      <c r="P319" s="498"/>
      <c r="Q319" s="498"/>
      <c r="R319" s="498"/>
      <c r="S319" s="498"/>
      <c r="T319" s="498"/>
      <c r="U319" s="498"/>
      <c r="V319" s="498"/>
      <c r="W319" s="498"/>
      <c r="X319" s="498"/>
      <c r="Y319" s="498"/>
      <c r="Z319" s="498"/>
      <c r="AA319" s="498"/>
      <c r="AB319" s="498"/>
      <c r="AC319" s="498"/>
      <c r="AD319" s="498"/>
      <c r="AE319" s="498"/>
      <c r="AF319" s="498"/>
    </row>
    <row r="320">
      <c r="A320" s="498"/>
      <c r="B320" s="520"/>
      <c r="C320" s="520"/>
      <c r="D320" s="520"/>
      <c r="E320" s="520"/>
      <c r="F320" s="520"/>
      <c r="G320" s="520"/>
      <c r="H320" s="520"/>
      <c r="I320" s="520"/>
      <c r="J320" s="520"/>
      <c r="K320" s="498"/>
      <c r="L320" s="498"/>
      <c r="M320" s="498"/>
      <c r="N320" s="498"/>
      <c r="O320" s="498"/>
      <c r="P320" s="498"/>
      <c r="Q320" s="498"/>
      <c r="R320" s="498"/>
      <c r="S320" s="498"/>
      <c r="T320" s="498"/>
      <c r="U320" s="498"/>
      <c r="V320" s="498"/>
      <c r="W320" s="498"/>
      <c r="X320" s="498"/>
      <c r="Y320" s="498"/>
      <c r="Z320" s="498"/>
      <c r="AA320" s="498"/>
      <c r="AB320" s="498"/>
      <c r="AC320" s="498"/>
      <c r="AD320" s="498"/>
      <c r="AE320" s="498"/>
      <c r="AF320" s="498"/>
    </row>
    <row r="321">
      <c r="A321" s="498"/>
      <c r="B321" s="520"/>
      <c r="C321" s="520"/>
      <c r="D321" s="520"/>
      <c r="E321" s="520"/>
      <c r="F321" s="520"/>
      <c r="G321" s="520"/>
      <c r="H321" s="520"/>
      <c r="I321" s="520"/>
      <c r="J321" s="520"/>
      <c r="K321" s="498"/>
      <c r="L321" s="498"/>
      <c r="M321" s="498"/>
      <c r="N321" s="498"/>
      <c r="O321" s="498"/>
      <c r="P321" s="498"/>
      <c r="Q321" s="498"/>
      <c r="R321" s="498"/>
      <c r="S321" s="498"/>
      <c r="T321" s="498"/>
      <c r="U321" s="498"/>
      <c r="V321" s="498"/>
      <c r="W321" s="498"/>
      <c r="X321" s="498"/>
      <c r="Y321" s="498"/>
      <c r="Z321" s="498"/>
      <c r="AA321" s="498"/>
      <c r="AB321" s="498"/>
      <c r="AC321" s="498"/>
      <c r="AD321" s="498"/>
      <c r="AE321" s="498"/>
      <c r="AF321" s="498"/>
    </row>
    <row r="322">
      <c r="A322" s="498"/>
      <c r="B322" s="520"/>
      <c r="C322" s="520"/>
      <c r="D322" s="520"/>
      <c r="E322" s="520"/>
      <c r="F322" s="520"/>
      <c r="G322" s="520"/>
      <c r="H322" s="520"/>
      <c r="I322" s="520"/>
      <c r="J322" s="520"/>
      <c r="K322" s="498"/>
      <c r="L322" s="498"/>
      <c r="M322" s="498"/>
      <c r="N322" s="498"/>
      <c r="O322" s="498"/>
      <c r="P322" s="498"/>
      <c r="Q322" s="498"/>
      <c r="R322" s="498"/>
      <c r="S322" s="498"/>
      <c r="T322" s="498"/>
      <c r="U322" s="498"/>
      <c r="V322" s="498"/>
      <c r="W322" s="498"/>
      <c r="X322" s="498"/>
      <c r="Y322" s="498"/>
      <c r="Z322" s="498"/>
      <c r="AA322" s="498"/>
      <c r="AB322" s="498"/>
      <c r="AC322" s="498"/>
      <c r="AD322" s="498"/>
      <c r="AE322" s="498"/>
      <c r="AF322" s="498"/>
    </row>
    <row r="323">
      <c r="A323" s="498"/>
      <c r="B323" s="520"/>
      <c r="C323" s="520"/>
      <c r="D323" s="520"/>
      <c r="E323" s="520"/>
      <c r="F323" s="520"/>
      <c r="G323" s="520"/>
      <c r="H323" s="520"/>
      <c r="I323" s="520"/>
      <c r="J323" s="520"/>
      <c r="K323" s="498"/>
      <c r="L323" s="498"/>
      <c r="M323" s="498"/>
      <c r="N323" s="498"/>
      <c r="O323" s="498"/>
      <c r="P323" s="498"/>
      <c r="Q323" s="498"/>
      <c r="R323" s="498"/>
      <c r="S323" s="498"/>
      <c r="T323" s="498"/>
      <c r="U323" s="498"/>
      <c r="V323" s="498"/>
      <c r="W323" s="498"/>
      <c r="X323" s="498"/>
      <c r="Y323" s="498"/>
      <c r="Z323" s="498"/>
      <c r="AA323" s="498"/>
      <c r="AB323" s="498"/>
      <c r="AC323" s="498"/>
      <c r="AD323" s="498"/>
      <c r="AE323" s="498"/>
      <c r="AF323" s="498"/>
    </row>
    <row r="324">
      <c r="A324" s="498"/>
      <c r="B324" s="520"/>
      <c r="C324" s="520"/>
      <c r="D324" s="520"/>
      <c r="E324" s="520"/>
      <c r="F324" s="520"/>
      <c r="G324" s="520"/>
      <c r="H324" s="520"/>
      <c r="I324" s="520"/>
      <c r="J324" s="520"/>
      <c r="K324" s="498"/>
      <c r="L324" s="498"/>
      <c r="M324" s="498"/>
      <c r="N324" s="498"/>
      <c r="O324" s="498"/>
      <c r="P324" s="498"/>
      <c r="Q324" s="498"/>
      <c r="R324" s="498"/>
      <c r="S324" s="498"/>
      <c r="T324" s="498"/>
      <c r="U324" s="498"/>
      <c r="V324" s="498"/>
      <c r="W324" s="498"/>
      <c r="X324" s="498"/>
      <c r="Y324" s="498"/>
      <c r="Z324" s="498"/>
      <c r="AA324" s="498"/>
      <c r="AB324" s="498"/>
      <c r="AC324" s="498"/>
      <c r="AD324" s="498"/>
      <c r="AE324" s="498"/>
      <c r="AF324" s="498"/>
    </row>
    <row r="325">
      <c r="A325" s="498"/>
      <c r="B325" s="520"/>
      <c r="C325" s="520"/>
      <c r="D325" s="520"/>
      <c r="E325" s="520"/>
      <c r="F325" s="520"/>
      <c r="G325" s="520"/>
      <c r="H325" s="520"/>
      <c r="I325" s="520"/>
      <c r="J325" s="520"/>
      <c r="K325" s="498"/>
      <c r="L325" s="498"/>
      <c r="M325" s="498"/>
      <c r="N325" s="498"/>
      <c r="O325" s="498"/>
      <c r="P325" s="498"/>
      <c r="Q325" s="498"/>
      <c r="R325" s="498"/>
      <c r="S325" s="498"/>
      <c r="T325" s="498"/>
      <c r="U325" s="498"/>
      <c r="V325" s="498"/>
      <c r="W325" s="498"/>
      <c r="X325" s="498"/>
      <c r="Y325" s="498"/>
      <c r="Z325" s="498"/>
      <c r="AA325" s="498"/>
      <c r="AB325" s="498"/>
      <c r="AC325" s="498"/>
      <c r="AD325" s="498"/>
      <c r="AE325" s="498"/>
      <c r="AF325" s="498"/>
    </row>
    <row r="326">
      <c r="A326" s="498"/>
      <c r="B326" s="520"/>
      <c r="C326" s="520"/>
      <c r="D326" s="520"/>
      <c r="E326" s="520"/>
      <c r="F326" s="520"/>
      <c r="G326" s="520"/>
      <c r="H326" s="520"/>
      <c r="I326" s="520"/>
      <c r="J326" s="520"/>
      <c r="K326" s="498"/>
      <c r="L326" s="498"/>
      <c r="M326" s="498"/>
      <c r="N326" s="498"/>
      <c r="O326" s="498"/>
      <c r="P326" s="498"/>
      <c r="Q326" s="498"/>
      <c r="R326" s="498"/>
      <c r="S326" s="498"/>
      <c r="T326" s="498"/>
      <c r="U326" s="498"/>
      <c r="V326" s="498"/>
      <c r="W326" s="498"/>
      <c r="X326" s="498"/>
      <c r="Y326" s="498"/>
      <c r="Z326" s="498"/>
      <c r="AA326" s="498"/>
      <c r="AB326" s="498"/>
      <c r="AC326" s="498"/>
      <c r="AD326" s="498"/>
      <c r="AE326" s="498"/>
      <c r="AF326" s="498"/>
    </row>
    <row r="327">
      <c r="A327" s="498"/>
      <c r="B327" s="520"/>
      <c r="C327" s="520"/>
      <c r="D327" s="520"/>
      <c r="E327" s="520"/>
      <c r="F327" s="520"/>
      <c r="G327" s="520"/>
      <c r="H327" s="520"/>
      <c r="I327" s="520"/>
      <c r="J327" s="520"/>
      <c r="K327" s="498"/>
      <c r="L327" s="498"/>
      <c r="M327" s="498"/>
      <c r="N327" s="498"/>
      <c r="O327" s="498"/>
      <c r="P327" s="498"/>
      <c r="Q327" s="498"/>
      <c r="R327" s="498"/>
      <c r="S327" s="498"/>
      <c r="T327" s="498"/>
      <c r="U327" s="498"/>
      <c r="V327" s="498"/>
      <c r="W327" s="498"/>
      <c r="X327" s="498"/>
      <c r="Y327" s="498"/>
      <c r="Z327" s="498"/>
      <c r="AA327" s="498"/>
      <c r="AB327" s="498"/>
      <c r="AC327" s="498"/>
      <c r="AD327" s="498"/>
      <c r="AE327" s="498"/>
      <c r="AF327" s="498"/>
    </row>
    <row r="328">
      <c r="A328" s="498"/>
      <c r="B328" s="520"/>
      <c r="C328" s="520"/>
      <c r="D328" s="520"/>
      <c r="E328" s="520"/>
      <c r="F328" s="520"/>
      <c r="G328" s="520"/>
      <c r="H328" s="520"/>
      <c r="I328" s="520"/>
      <c r="J328" s="520"/>
      <c r="K328" s="498"/>
      <c r="L328" s="498"/>
      <c r="M328" s="498"/>
      <c r="N328" s="498"/>
      <c r="O328" s="498"/>
      <c r="P328" s="498"/>
      <c r="Q328" s="498"/>
      <c r="R328" s="498"/>
      <c r="S328" s="498"/>
      <c r="T328" s="498"/>
      <c r="U328" s="498"/>
      <c r="V328" s="498"/>
      <c r="W328" s="498"/>
      <c r="X328" s="498"/>
      <c r="Y328" s="498"/>
      <c r="Z328" s="498"/>
      <c r="AA328" s="498"/>
      <c r="AB328" s="498"/>
      <c r="AC328" s="498"/>
      <c r="AD328" s="498"/>
      <c r="AE328" s="498"/>
      <c r="AF328" s="498"/>
    </row>
    <row r="329">
      <c r="A329" s="498"/>
      <c r="B329" s="520"/>
      <c r="C329" s="520"/>
      <c r="D329" s="520"/>
      <c r="E329" s="520"/>
      <c r="F329" s="520"/>
      <c r="G329" s="520"/>
      <c r="H329" s="520"/>
      <c r="I329" s="520"/>
      <c r="J329" s="520"/>
      <c r="K329" s="498"/>
      <c r="L329" s="498"/>
      <c r="M329" s="498"/>
      <c r="N329" s="498"/>
      <c r="O329" s="498"/>
      <c r="P329" s="498"/>
      <c r="Q329" s="498"/>
      <c r="R329" s="498"/>
      <c r="S329" s="498"/>
      <c r="T329" s="498"/>
      <c r="U329" s="498"/>
      <c r="V329" s="498"/>
      <c r="W329" s="498"/>
      <c r="X329" s="498"/>
      <c r="Y329" s="498"/>
      <c r="Z329" s="498"/>
      <c r="AA329" s="498"/>
      <c r="AB329" s="498"/>
      <c r="AC329" s="498"/>
      <c r="AD329" s="498"/>
      <c r="AE329" s="498"/>
      <c r="AF329" s="498"/>
    </row>
    <row r="330">
      <c r="A330" s="498"/>
      <c r="B330" s="520"/>
      <c r="C330" s="520"/>
      <c r="D330" s="520"/>
      <c r="E330" s="520"/>
      <c r="F330" s="520"/>
      <c r="G330" s="520"/>
      <c r="H330" s="520"/>
      <c r="I330" s="520"/>
      <c r="J330" s="520"/>
      <c r="K330" s="498"/>
      <c r="L330" s="498"/>
      <c r="M330" s="498"/>
      <c r="N330" s="498"/>
      <c r="O330" s="498"/>
      <c r="P330" s="498"/>
      <c r="Q330" s="498"/>
      <c r="R330" s="498"/>
      <c r="S330" s="498"/>
      <c r="T330" s="498"/>
      <c r="U330" s="498"/>
      <c r="V330" s="498"/>
      <c r="W330" s="498"/>
      <c r="X330" s="498"/>
      <c r="Y330" s="498"/>
      <c r="Z330" s="498"/>
      <c r="AA330" s="498"/>
      <c r="AB330" s="498"/>
      <c r="AC330" s="498"/>
      <c r="AD330" s="498"/>
      <c r="AE330" s="498"/>
      <c r="AF330" s="498"/>
    </row>
    <row r="331">
      <c r="A331" s="498"/>
      <c r="B331" s="520"/>
      <c r="C331" s="520"/>
      <c r="D331" s="520"/>
      <c r="E331" s="520"/>
      <c r="F331" s="520"/>
      <c r="G331" s="520"/>
      <c r="H331" s="520"/>
      <c r="I331" s="520"/>
      <c r="J331" s="520"/>
      <c r="K331" s="498"/>
      <c r="L331" s="498"/>
      <c r="M331" s="498"/>
      <c r="N331" s="498"/>
      <c r="O331" s="498"/>
      <c r="P331" s="498"/>
      <c r="Q331" s="498"/>
      <c r="R331" s="498"/>
      <c r="S331" s="498"/>
      <c r="T331" s="498"/>
      <c r="U331" s="498"/>
      <c r="V331" s="498"/>
      <c r="W331" s="498"/>
      <c r="X331" s="498"/>
      <c r="Y331" s="498"/>
      <c r="Z331" s="498"/>
      <c r="AA331" s="498"/>
      <c r="AB331" s="498"/>
      <c r="AC331" s="498"/>
      <c r="AD331" s="498"/>
      <c r="AE331" s="498"/>
      <c r="AF331" s="498"/>
    </row>
    <row r="332">
      <c r="A332" s="498"/>
      <c r="B332" s="520"/>
      <c r="C332" s="520"/>
      <c r="D332" s="520"/>
      <c r="E332" s="520"/>
      <c r="F332" s="520"/>
      <c r="G332" s="520"/>
      <c r="H332" s="520"/>
      <c r="I332" s="520"/>
      <c r="J332" s="520"/>
      <c r="K332" s="498"/>
      <c r="L332" s="498"/>
      <c r="M332" s="498"/>
      <c r="N332" s="498"/>
      <c r="O332" s="498"/>
      <c r="P332" s="498"/>
      <c r="Q332" s="498"/>
      <c r="R332" s="498"/>
      <c r="S332" s="498"/>
      <c r="T332" s="498"/>
      <c r="U332" s="498"/>
      <c r="V332" s="498"/>
      <c r="W332" s="498"/>
      <c r="X332" s="498"/>
      <c r="Y332" s="498"/>
      <c r="Z332" s="498"/>
      <c r="AA332" s="498"/>
      <c r="AB332" s="498"/>
      <c r="AC332" s="498"/>
      <c r="AD332" s="498"/>
      <c r="AE332" s="498"/>
      <c r="AF332" s="498"/>
    </row>
    <row r="333">
      <c r="A333" s="498"/>
      <c r="B333" s="520"/>
      <c r="C333" s="520"/>
      <c r="D333" s="520"/>
      <c r="E333" s="520"/>
      <c r="F333" s="520"/>
      <c r="G333" s="520"/>
      <c r="H333" s="520"/>
      <c r="I333" s="520"/>
      <c r="J333" s="520"/>
      <c r="K333" s="498"/>
      <c r="L333" s="498"/>
      <c r="M333" s="498"/>
      <c r="N333" s="498"/>
      <c r="O333" s="498"/>
      <c r="P333" s="498"/>
      <c r="Q333" s="498"/>
      <c r="R333" s="498"/>
      <c r="S333" s="498"/>
      <c r="T333" s="498"/>
      <c r="U333" s="498"/>
      <c r="V333" s="498"/>
      <c r="W333" s="498"/>
      <c r="X333" s="498"/>
      <c r="Y333" s="498"/>
      <c r="Z333" s="498"/>
      <c r="AA333" s="498"/>
      <c r="AB333" s="498"/>
      <c r="AC333" s="498"/>
      <c r="AD333" s="498"/>
      <c r="AE333" s="498"/>
      <c r="AF333" s="498"/>
    </row>
    <row r="334">
      <c r="A334" s="498"/>
      <c r="B334" s="520"/>
      <c r="C334" s="520"/>
      <c r="D334" s="520"/>
      <c r="E334" s="520"/>
      <c r="F334" s="520"/>
      <c r="G334" s="520"/>
      <c r="H334" s="520"/>
      <c r="I334" s="520"/>
      <c r="J334" s="520"/>
      <c r="K334" s="498"/>
      <c r="L334" s="498"/>
      <c r="M334" s="498"/>
      <c r="N334" s="498"/>
      <c r="O334" s="498"/>
      <c r="P334" s="498"/>
      <c r="Q334" s="498"/>
      <c r="R334" s="498"/>
      <c r="S334" s="498"/>
      <c r="T334" s="498"/>
      <c r="U334" s="498"/>
      <c r="V334" s="498"/>
      <c r="W334" s="498"/>
      <c r="X334" s="498"/>
      <c r="Y334" s="498"/>
      <c r="Z334" s="498"/>
      <c r="AA334" s="498"/>
      <c r="AB334" s="498"/>
      <c r="AC334" s="498"/>
      <c r="AD334" s="498"/>
      <c r="AE334" s="498"/>
      <c r="AF334" s="498"/>
    </row>
    <row r="335">
      <c r="A335" s="498"/>
      <c r="B335" s="520"/>
      <c r="C335" s="520"/>
      <c r="D335" s="520"/>
      <c r="E335" s="520"/>
      <c r="F335" s="520"/>
      <c r="G335" s="520"/>
      <c r="H335" s="520"/>
      <c r="I335" s="520"/>
      <c r="J335" s="520"/>
      <c r="K335" s="498"/>
      <c r="L335" s="498"/>
      <c r="M335" s="498"/>
      <c r="N335" s="498"/>
      <c r="O335" s="498"/>
      <c r="P335" s="498"/>
      <c r="Q335" s="498"/>
      <c r="R335" s="498"/>
      <c r="S335" s="498"/>
      <c r="T335" s="498"/>
      <c r="U335" s="498"/>
      <c r="V335" s="498"/>
      <c r="W335" s="498"/>
      <c r="X335" s="498"/>
      <c r="Y335" s="498"/>
      <c r="Z335" s="498"/>
      <c r="AA335" s="498"/>
      <c r="AB335" s="498"/>
      <c r="AC335" s="498"/>
      <c r="AD335" s="498"/>
      <c r="AE335" s="498"/>
      <c r="AF335" s="498"/>
    </row>
    <row r="336">
      <c r="A336" s="498"/>
      <c r="B336" s="520"/>
      <c r="C336" s="520"/>
      <c r="D336" s="520"/>
      <c r="E336" s="520"/>
      <c r="F336" s="520"/>
      <c r="G336" s="520"/>
      <c r="H336" s="520"/>
      <c r="I336" s="520"/>
      <c r="J336" s="520"/>
      <c r="K336" s="498"/>
      <c r="L336" s="498"/>
      <c r="M336" s="498"/>
      <c r="N336" s="498"/>
      <c r="O336" s="498"/>
      <c r="P336" s="498"/>
      <c r="Q336" s="498"/>
      <c r="R336" s="498"/>
      <c r="S336" s="498"/>
      <c r="T336" s="498"/>
      <c r="U336" s="498"/>
      <c r="V336" s="498"/>
      <c r="W336" s="498"/>
      <c r="X336" s="498"/>
      <c r="Y336" s="498"/>
      <c r="Z336" s="498"/>
      <c r="AA336" s="498"/>
      <c r="AB336" s="498"/>
      <c r="AC336" s="498"/>
      <c r="AD336" s="498"/>
      <c r="AE336" s="498"/>
      <c r="AF336" s="498"/>
    </row>
    <row r="337">
      <c r="A337" s="498"/>
      <c r="B337" s="520"/>
      <c r="C337" s="520"/>
      <c r="D337" s="520"/>
      <c r="E337" s="520"/>
      <c r="F337" s="520"/>
      <c r="G337" s="520"/>
      <c r="H337" s="520"/>
      <c r="I337" s="520"/>
      <c r="J337" s="520"/>
      <c r="K337" s="498"/>
      <c r="L337" s="498"/>
      <c r="M337" s="498"/>
      <c r="N337" s="498"/>
      <c r="O337" s="498"/>
      <c r="P337" s="498"/>
      <c r="Q337" s="498"/>
      <c r="R337" s="498"/>
      <c r="S337" s="498"/>
      <c r="T337" s="498"/>
      <c r="U337" s="498"/>
      <c r="V337" s="498"/>
      <c r="W337" s="498"/>
      <c r="X337" s="498"/>
      <c r="Y337" s="498"/>
      <c r="Z337" s="498"/>
      <c r="AA337" s="498"/>
      <c r="AB337" s="498"/>
      <c r="AC337" s="498"/>
      <c r="AD337" s="498"/>
      <c r="AE337" s="498"/>
      <c r="AF337" s="498"/>
    </row>
    <row r="338">
      <c r="A338" s="498"/>
      <c r="B338" s="520"/>
      <c r="C338" s="520"/>
      <c r="D338" s="520"/>
      <c r="E338" s="520"/>
      <c r="F338" s="520"/>
      <c r="G338" s="520"/>
      <c r="H338" s="520"/>
      <c r="I338" s="520"/>
      <c r="J338" s="520"/>
      <c r="K338" s="498"/>
      <c r="L338" s="498"/>
      <c r="M338" s="498"/>
      <c r="N338" s="498"/>
      <c r="O338" s="498"/>
      <c r="P338" s="498"/>
      <c r="Q338" s="498"/>
      <c r="R338" s="498"/>
      <c r="S338" s="498"/>
      <c r="T338" s="498"/>
      <c r="U338" s="498"/>
      <c r="V338" s="498"/>
      <c r="W338" s="498"/>
      <c r="X338" s="498"/>
      <c r="Y338" s="498"/>
      <c r="Z338" s="498"/>
      <c r="AA338" s="498"/>
      <c r="AB338" s="498"/>
      <c r="AC338" s="498"/>
      <c r="AD338" s="498"/>
      <c r="AE338" s="498"/>
      <c r="AF338" s="498"/>
    </row>
    <row r="339">
      <c r="A339" s="498"/>
      <c r="B339" s="520"/>
      <c r="C339" s="520"/>
      <c r="D339" s="520"/>
      <c r="E339" s="520"/>
      <c r="F339" s="520"/>
      <c r="G339" s="520"/>
      <c r="H339" s="520"/>
      <c r="I339" s="520"/>
      <c r="J339" s="520"/>
      <c r="K339" s="498"/>
      <c r="L339" s="498"/>
      <c r="M339" s="498"/>
      <c r="N339" s="498"/>
      <c r="O339" s="498"/>
      <c r="P339" s="498"/>
      <c r="Q339" s="498"/>
      <c r="R339" s="498"/>
      <c r="S339" s="498"/>
      <c r="T339" s="498"/>
      <c r="U339" s="498"/>
      <c r="V339" s="498"/>
      <c r="W339" s="498"/>
      <c r="X339" s="498"/>
      <c r="Y339" s="498"/>
      <c r="Z339" s="498"/>
      <c r="AA339" s="498"/>
      <c r="AB339" s="498"/>
      <c r="AC339" s="498"/>
      <c r="AD339" s="498"/>
      <c r="AE339" s="498"/>
      <c r="AF339" s="498"/>
    </row>
    <row r="340">
      <c r="A340" s="498"/>
      <c r="B340" s="520"/>
      <c r="C340" s="520"/>
      <c r="D340" s="520"/>
      <c r="E340" s="520"/>
      <c r="F340" s="520"/>
      <c r="G340" s="520"/>
      <c r="H340" s="520"/>
      <c r="I340" s="520"/>
      <c r="J340" s="520"/>
      <c r="K340" s="498"/>
      <c r="L340" s="498"/>
      <c r="M340" s="498"/>
      <c r="N340" s="498"/>
      <c r="O340" s="498"/>
      <c r="P340" s="498"/>
      <c r="Q340" s="498"/>
      <c r="R340" s="498"/>
      <c r="S340" s="498"/>
      <c r="T340" s="498"/>
      <c r="U340" s="498"/>
      <c r="V340" s="498"/>
      <c r="W340" s="498"/>
      <c r="X340" s="498"/>
      <c r="Y340" s="498"/>
      <c r="Z340" s="498"/>
      <c r="AA340" s="498"/>
      <c r="AB340" s="498"/>
      <c r="AC340" s="498"/>
      <c r="AD340" s="498"/>
      <c r="AE340" s="498"/>
      <c r="AF340" s="498"/>
    </row>
    <row r="341">
      <c r="A341" s="498"/>
      <c r="B341" s="520"/>
      <c r="C341" s="520"/>
      <c r="D341" s="520"/>
      <c r="E341" s="520"/>
      <c r="F341" s="520"/>
      <c r="G341" s="520"/>
      <c r="H341" s="520"/>
      <c r="I341" s="520"/>
      <c r="J341" s="520"/>
      <c r="K341" s="498"/>
      <c r="L341" s="498"/>
      <c r="M341" s="498"/>
      <c r="N341" s="498"/>
      <c r="O341" s="498"/>
      <c r="P341" s="498"/>
      <c r="Q341" s="498"/>
      <c r="R341" s="498"/>
      <c r="S341" s="498"/>
      <c r="T341" s="498"/>
      <c r="U341" s="498"/>
      <c r="V341" s="498"/>
      <c r="W341" s="498"/>
      <c r="X341" s="498"/>
      <c r="Y341" s="498"/>
      <c r="Z341" s="498"/>
      <c r="AA341" s="498"/>
      <c r="AB341" s="498"/>
      <c r="AC341" s="498"/>
      <c r="AD341" s="498"/>
      <c r="AE341" s="498"/>
      <c r="AF341" s="498"/>
    </row>
    <row r="342">
      <c r="A342" s="498"/>
      <c r="B342" s="520"/>
      <c r="C342" s="520"/>
      <c r="D342" s="520"/>
      <c r="E342" s="520"/>
      <c r="F342" s="520"/>
      <c r="G342" s="520"/>
      <c r="H342" s="520"/>
      <c r="I342" s="520"/>
      <c r="J342" s="520"/>
      <c r="K342" s="498"/>
      <c r="L342" s="498"/>
      <c r="M342" s="498"/>
      <c r="N342" s="498"/>
      <c r="O342" s="498"/>
      <c r="P342" s="498"/>
      <c r="Q342" s="498"/>
      <c r="R342" s="498"/>
      <c r="S342" s="498"/>
      <c r="T342" s="498"/>
      <c r="U342" s="498"/>
      <c r="V342" s="498"/>
      <c r="W342" s="498"/>
      <c r="X342" s="498"/>
      <c r="Y342" s="498"/>
      <c r="Z342" s="498"/>
      <c r="AA342" s="498"/>
      <c r="AB342" s="498"/>
      <c r="AC342" s="498"/>
      <c r="AD342" s="498"/>
      <c r="AE342" s="498"/>
      <c r="AF342" s="498"/>
    </row>
    <row r="343">
      <c r="A343" s="498"/>
      <c r="B343" s="520"/>
      <c r="C343" s="520"/>
      <c r="D343" s="520"/>
      <c r="E343" s="520"/>
      <c r="F343" s="520"/>
      <c r="G343" s="520"/>
      <c r="H343" s="520"/>
      <c r="I343" s="520"/>
      <c r="J343" s="520"/>
      <c r="K343" s="498"/>
      <c r="L343" s="498"/>
      <c r="M343" s="498"/>
      <c r="N343" s="498"/>
      <c r="O343" s="498"/>
      <c r="P343" s="498"/>
      <c r="Q343" s="498"/>
      <c r="R343" s="498"/>
      <c r="S343" s="498"/>
      <c r="T343" s="498"/>
      <c r="U343" s="498"/>
      <c r="V343" s="498"/>
      <c r="W343" s="498"/>
      <c r="X343" s="498"/>
      <c r="Y343" s="498"/>
      <c r="Z343" s="498"/>
      <c r="AA343" s="498"/>
      <c r="AB343" s="498"/>
      <c r="AC343" s="498"/>
      <c r="AD343" s="498"/>
      <c r="AE343" s="498"/>
      <c r="AF343" s="498"/>
    </row>
    <row r="344">
      <c r="A344" s="498"/>
      <c r="B344" s="520"/>
      <c r="C344" s="520"/>
      <c r="D344" s="520"/>
      <c r="E344" s="520"/>
      <c r="F344" s="520"/>
      <c r="G344" s="520"/>
      <c r="H344" s="520"/>
      <c r="I344" s="520"/>
      <c r="J344" s="520"/>
      <c r="K344" s="498"/>
      <c r="L344" s="498"/>
      <c r="M344" s="498"/>
      <c r="N344" s="498"/>
      <c r="O344" s="498"/>
      <c r="P344" s="498"/>
      <c r="Q344" s="498"/>
      <c r="R344" s="498"/>
      <c r="S344" s="498"/>
      <c r="T344" s="498"/>
      <c r="U344" s="498"/>
      <c r="V344" s="498"/>
      <c r="W344" s="498"/>
      <c r="X344" s="498"/>
      <c r="Y344" s="498"/>
      <c r="Z344" s="498"/>
      <c r="AA344" s="498"/>
      <c r="AB344" s="498"/>
      <c r="AC344" s="498"/>
      <c r="AD344" s="498"/>
      <c r="AE344" s="498"/>
      <c r="AF344" s="498"/>
    </row>
    <row r="345">
      <c r="A345" s="498"/>
      <c r="B345" s="520"/>
      <c r="C345" s="520"/>
      <c r="D345" s="520"/>
      <c r="E345" s="520"/>
      <c r="F345" s="520"/>
      <c r="G345" s="520"/>
      <c r="H345" s="520"/>
      <c r="I345" s="520"/>
      <c r="J345" s="520"/>
      <c r="K345" s="498"/>
      <c r="L345" s="498"/>
      <c r="M345" s="498"/>
      <c r="N345" s="498"/>
      <c r="O345" s="498"/>
      <c r="P345" s="498"/>
      <c r="Q345" s="498"/>
      <c r="R345" s="498"/>
      <c r="S345" s="498"/>
      <c r="T345" s="498"/>
      <c r="U345" s="498"/>
      <c r="V345" s="498"/>
      <c r="W345" s="498"/>
      <c r="X345" s="498"/>
      <c r="Y345" s="498"/>
      <c r="Z345" s="498"/>
      <c r="AA345" s="498"/>
      <c r="AB345" s="498"/>
      <c r="AC345" s="498"/>
      <c r="AD345" s="498"/>
      <c r="AE345" s="498"/>
      <c r="AF345" s="498"/>
    </row>
    <row r="346">
      <c r="A346" s="498"/>
      <c r="B346" s="520"/>
      <c r="C346" s="520"/>
      <c r="D346" s="520"/>
      <c r="E346" s="520"/>
      <c r="F346" s="520"/>
      <c r="G346" s="520"/>
      <c r="H346" s="520"/>
      <c r="I346" s="520"/>
      <c r="J346" s="520"/>
      <c r="K346" s="498"/>
      <c r="L346" s="498"/>
      <c r="M346" s="498"/>
      <c r="N346" s="498"/>
      <c r="O346" s="498"/>
      <c r="P346" s="498"/>
      <c r="Q346" s="498"/>
      <c r="R346" s="498"/>
      <c r="S346" s="498"/>
      <c r="T346" s="498"/>
      <c r="U346" s="498"/>
      <c r="V346" s="498"/>
      <c r="W346" s="498"/>
      <c r="X346" s="498"/>
      <c r="Y346" s="498"/>
      <c r="Z346" s="498"/>
      <c r="AA346" s="498"/>
      <c r="AB346" s="498"/>
      <c r="AC346" s="498"/>
      <c r="AD346" s="498"/>
      <c r="AE346" s="498"/>
      <c r="AF346" s="498"/>
    </row>
    <row r="347">
      <c r="A347" s="498"/>
      <c r="B347" s="520"/>
      <c r="C347" s="520"/>
      <c r="D347" s="520"/>
      <c r="E347" s="520"/>
      <c r="F347" s="520"/>
      <c r="G347" s="520"/>
      <c r="H347" s="520"/>
      <c r="I347" s="520"/>
      <c r="J347" s="520"/>
      <c r="K347" s="498"/>
      <c r="L347" s="498"/>
      <c r="M347" s="498"/>
      <c r="N347" s="498"/>
      <c r="O347" s="498"/>
      <c r="P347" s="498"/>
      <c r="Q347" s="498"/>
      <c r="R347" s="498"/>
      <c r="S347" s="498"/>
      <c r="T347" s="498"/>
      <c r="U347" s="498"/>
      <c r="V347" s="498"/>
      <c r="W347" s="498"/>
      <c r="X347" s="498"/>
      <c r="Y347" s="498"/>
      <c r="Z347" s="498"/>
      <c r="AA347" s="498"/>
      <c r="AB347" s="498"/>
      <c r="AC347" s="498"/>
      <c r="AD347" s="498"/>
      <c r="AE347" s="498"/>
      <c r="AF347" s="498"/>
    </row>
    <row r="348">
      <c r="A348" s="498"/>
      <c r="B348" s="520"/>
      <c r="C348" s="520"/>
      <c r="D348" s="520"/>
      <c r="E348" s="520"/>
      <c r="F348" s="520"/>
      <c r="G348" s="520"/>
      <c r="H348" s="520"/>
      <c r="I348" s="520"/>
      <c r="J348" s="520"/>
      <c r="K348" s="498"/>
      <c r="L348" s="498"/>
      <c r="M348" s="498"/>
      <c r="N348" s="498"/>
      <c r="O348" s="498"/>
      <c r="P348" s="498"/>
      <c r="Q348" s="498"/>
      <c r="R348" s="498"/>
      <c r="S348" s="498"/>
      <c r="T348" s="498"/>
      <c r="U348" s="498"/>
      <c r="V348" s="498"/>
      <c r="W348" s="498"/>
      <c r="X348" s="498"/>
      <c r="Y348" s="498"/>
      <c r="Z348" s="498"/>
      <c r="AA348" s="498"/>
      <c r="AB348" s="498"/>
      <c r="AC348" s="498"/>
      <c r="AD348" s="498"/>
      <c r="AE348" s="498"/>
      <c r="AF348" s="498"/>
    </row>
    <row r="349">
      <c r="A349" s="498"/>
      <c r="B349" s="520"/>
      <c r="C349" s="520"/>
      <c r="D349" s="520"/>
      <c r="E349" s="520"/>
      <c r="F349" s="520"/>
      <c r="G349" s="520"/>
      <c r="H349" s="520"/>
      <c r="I349" s="520"/>
      <c r="J349" s="520"/>
      <c r="K349" s="498"/>
      <c r="L349" s="498"/>
      <c r="M349" s="498"/>
      <c r="N349" s="498"/>
      <c r="O349" s="498"/>
      <c r="P349" s="498"/>
      <c r="Q349" s="498"/>
      <c r="R349" s="498"/>
      <c r="S349" s="498"/>
      <c r="T349" s="498"/>
      <c r="U349" s="498"/>
      <c r="V349" s="498"/>
      <c r="W349" s="498"/>
      <c r="X349" s="498"/>
      <c r="Y349" s="498"/>
      <c r="Z349" s="498"/>
      <c r="AA349" s="498"/>
      <c r="AB349" s="498"/>
      <c r="AC349" s="498"/>
      <c r="AD349" s="498"/>
      <c r="AE349" s="498"/>
      <c r="AF349" s="498"/>
    </row>
    <row r="350">
      <c r="A350" s="498"/>
      <c r="B350" s="520"/>
      <c r="C350" s="520"/>
      <c r="D350" s="520"/>
      <c r="E350" s="520"/>
      <c r="F350" s="520"/>
      <c r="G350" s="520"/>
      <c r="H350" s="520"/>
      <c r="I350" s="520"/>
      <c r="J350" s="520"/>
      <c r="K350" s="498"/>
      <c r="L350" s="498"/>
      <c r="M350" s="498"/>
      <c r="N350" s="498"/>
      <c r="O350" s="498"/>
      <c r="P350" s="498"/>
      <c r="Q350" s="498"/>
      <c r="R350" s="498"/>
      <c r="S350" s="498"/>
      <c r="T350" s="498"/>
      <c r="U350" s="498"/>
      <c r="V350" s="498"/>
      <c r="W350" s="498"/>
      <c r="X350" s="498"/>
      <c r="Y350" s="498"/>
      <c r="Z350" s="498"/>
      <c r="AA350" s="498"/>
      <c r="AB350" s="498"/>
      <c r="AC350" s="498"/>
      <c r="AD350" s="498"/>
      <c r="AE350" s="498"/>
      <c r="AF350" s="498"/>
    </row>
    <row r="351">
      <c r="A351" s="498"/>
      <c r="B351" s="520"/>
      <c r="C351" s="520"/>
      <c r="D351" s="520"/>
      <c r="E351" s="520"/>
      <c r="F351" s="520"/>
      <c r="G351" s="520"/>
      <c r="H351" s="520"/>
      <c r="I351" s="520"/>
      <c r="J351" s="520"/>
      <c r="K351" s="498"/>
      <c r="L351" s="498"/>
      <c r="M351" s="498"/>
      <c r="N351" s="498"/>
      <c r="O351" s="498"/>
      <c r="P351" s="498"/>
      <c r="Q351" s="498"/>
      <c r="R351" s="498"/>
      <c r="S351" s="498"/>
      <c r="T351" s="498"/>
      <c r="U351" s="498"/>
      <c r="V351" s="498"/>
      <c r="W351" s="498"/>
      <c r="X351" s="498"/>
      <c r="Y351" s="498"/>
      <c r="Z351" s="498"/>
      <c r="AA351" s="498"/>
      <c r="AB351" s="498"/>
      <c r="AC351" s="498"/>
      <c r="AD351" s="498"/>
      <c r="AE351" s="498"/>
      <c r="AF351" s="498"/>
    </row>
    <row r="352">
      <c r="A352" s="498"/>
      <c r="B352" s="520"/>
      <c r="C352" s="520"/>
      <c r="D352" s="520"/>
      <c r="E352" s="520"/>
      <c r="F352" s="520"/>
      <c r="G352" s="520"/>
      <c r="H352" s="520"/>
      <c r="I352" s="520"/>
      <c r="J352" s="520"/>
      <c r="K352" s="498"/>
      <c r="L352" s="498"/>
      <c r="M352" s="498"/>
      <c r="N352" s="498"/>
      <c r="O352" s="498"/>
      <c r="P352" s="498"/>
      <c r="Q352" s="498"/>
      <c r="R352" s="498"/>
      <c r="S352" s="498"/>
      <c r="T352" s="498"/>
      <c r="U352" s="498"/>
      <c r="V352" s="498"/>
      <c r="W352" s="498"/>
      <c r="X352" s="498"/>
      <c r="Y352" s="498"/>
      <c r="Z352" s="498"/>
      <c r="AA352" s="498"/>
      <c r="AB352" s="498"/>
      <c r="AC352" s="498"/>
      <c r="AD352" s="498"/>
      <c r="AE352" s="498"/>
      <c r="AF352" s="498"/>
    </row>
    <row r="353">
      <c r="A353" s="498"/>
      <c r="B353" s="520"/>
      <c r="C353" s="520"/>
      <c r="D353" s="520"/>
      <c r="E353" s="520"/>
      <c r="F353" s="520"/>
      <c r="G353" s="520"/>
      <c r="H353" s="520"/>
      <c r="I353" s="520"/>
      <c r="J353" s="520"/>
      <c r="K353" s="498"/>
      <c r="L353" s="498"/>
      <c r="M353" s="498"/>
      <c r="N353" s="498"/>
      <c r="O353" s="498"/>
      <c r="P353" s="498"/>
      <c r="Q353" s="498"/>
      <c r="R353" s="498"/>
      <c r="S353" s="498"/>
      <c r="T353" s="498"/>
      <c r="U353" s="498"/>
      <c r="V353" s="498"/>
      <c r="W353" s="498"/>
      <c r="X353" s="498"/>
      <c r="Y353" s="498"/>
      <c r="Z353" s="498"/>
      <c r="AA353" s="498"/>
      <c r="AB353" s="498"/>
      <c r="AC353" s="498"/>
      <c r="AD353" s="498"/>
      <c r="AE353" s="498"/>
      <c r="AF353" s="498"/>
    </row>
    <row r="354">
      <c r="A354" s="498"/>
      <c r="B354" s="520"/>
      <c r="C354" s="520"/>
      <c r="D354" s="520"/>
      <c r="E354" s="520"/>
      <c r="F354" s="520"/>
      <c r="G354" s="520"/>
      <c r="H354" s="520"/>
      <c r="I354" s="520"/>
      <c r="J354" s="520"/>
      <c r="K354" s="498"/>
      <c r="L354" s="498"/>
      <c r="M354" s="498"/>
      <c r="N354" s="498"/>
      <c r="O354" s="498"/>
      <c r="P354" s="498"/>
      <c r="Q354" s="498"/>
      <c r="R354" s="498"/>
      <c r="S354" s="498"/>
      <c r="T354" s="498"/>
      <c r="U354" s="498"/>
      <c r="V354" s="498"/>
      <c r="W354" s="498"/>
      <c r="X354" s="498"/>
      <c r="Y354" s="498"/>
      <c r="Z354" s="498"/>
      <c r="AA354" s="498"/>
      <c r="AB354" s="498"/>
      <c r="AC354" s="498"/>
      <c r="AD354" s="498"/>
      <c r="AE354" s="498"/>
      <c r="AF354" s="498"/>
    </row>
    <row r="355">
      <c r="A355" s="498"/>
      <c r="B355" s="520"/>
      <c r="C355" s="520"/>
      <c r="D355" s="520"/>
      <c r="E355" s="520"/>
      <c r="F355" s="520"/>
      <c r="G355" s="520"/>
      <c r="H355" s="520"/>
      <c r="I355" s="520"/>
      <c r="J355" s="520"/>
      <c r="K355" s="498"/>
      <c r="L355" s="498"/>
      <c r="M355" s="498"/>
      <c r="N355" s="498"/>
      <c r="O355" s="498"/>
      <c r="P355" s="498"/>
      <c r="Q355" s="498"/>
      <c r="R355" s="498"/>
      <c r="S355" s="498"/>
      <c r="T355" s="498"/>
      <c r="U355" s="498"/>
      <c r="V355" s="498"/>
      <c r="W355" s="498"/>
      <c r="X355" s="498"/>
      <c r="Y355" s="498"/>
      <c r="Z355" s="498"/>
      <c r="AA355" s="498"/>
      <c r="AB355" s="498"/>
      <c r="AC355" s="498"/>
      <c r="AD355" s="498"/>
      <c r="AE355" s="498"/>
      <c r="AF355" s="498"/>
    </row>
    <row r="356">
      <c r="A356" s="498"/>
      <c r="B356" s="520"/>
      <c r="C356" s="520"/>
      <c r="D356" s="520"/>
      <c r="E356" s="520"/>
      <c r="F356" s="520"/>
      <c r="G356" s="520"/>
      <c r="H356" s="520"/>
      <c r="I356" s="520"/>
      <c r="J356" s="520"/>
      <c r="K356" s="498"/>
      <c r="L356" s="498"/>
      <c r="M356" s="498"/>
      <c r="N356" s="498"/>
      <c r="O356" s="498"/>
      <c r="P356" s="498"/>
      <c r="Q356" s="498"/>
      <c r="R356" s="498"/>
      <c r="S356" s="498"/>
      <c r="T356" s="498"/>
      <c r="U356" s="498"/>
      <c r="V356" s="498"/>
      <c r="W356" s="498"/>
      <c r="X356" s="498"/>
      <c r="Y356" s="498"/>
      <c r="Z356" s="498"/>
      <c r="AA356" s="498"/>
      <c r="AB356" s="498"/>
      <c r="AC356" s="498"/>
      <c r="AD356" s="498"/>
      <c r="AE356" s="498"/>
      <c r="AF356" s="498"/>
    </row>
    <row r="357">
      <c r="A357" s="498"/>
      <c r="B357" s="520"/>
      <c r="C357" s="520"/>
      <c r="D357" s="520"/>
      <c r="E357" s="520"/>
      <c r="F357" s="520"/>
      <c r="G357" s="520"/>
      <c r="H357" s="520"/>
      <c r="I357" s="520"/>
      <c r="J357" s="520"/>
      <c r="K357" s="498"/>
      <c r="L357" s="498"/>
      <c r="M357" s="498"/>
      <c r="N357" s="498"/>
      <c r="O357" s="498"/>
      <c r="P357" s="498"/>
      <c r="Q357" s="498"/>
      <c r="R357" s="498"/>
      <c r="S357" s="498"/>
      <c r="T357" s="498"/>
      <c r="U357" s="498"/>
      <c r="V357" s="498"/>
      <c r="W357" s="498"/>
      <c r="X357" s="498"/>
      <c r="Y357" s="498"/>
      <c r="Z357" s="498"/>
      <c r="AA357" s="498"/>
      <c r="AB357" s="498"/>
      <c r="AC357" s="498"/>
      <c r="AD357" s="498"/>
      <c r="AE357" s="498"/>
      <c r="AF357" s="498"/>
    </row>
    <row r="358">
      <c r="A358" s="498"/>
      <c r="B358" s="520"/>
      <c r="C358" s="520"/>
      <c r="D358" s="520"/>
      <c r="E358" s="520"/>
      <c r="F358" s="520"/>
      <c r="G358" s="520"/>
      <c r="H358" s="520"/>
      <c r="I358" s="520"/>
      <c r="J358" s="520"/>
      <c r="K358" s="498"/>
      <c r="L358" s="498"/>
      <c r="M358" s="498"/>
      <c r="N358" s="498"/>
      <c r="O358" s="498"/>
      <c r="P358" s="498"/>
      <c r="Q358" s="498"/>
      <c r="R358" s="498"/>
      <c r="S358" s="498"/>
      <c r="T358" s="498"/>
      <c r="U358" s="498"/>
      <c r="V358" s="498"/>
      <c r="W358" s="498"/>
      <c r="X358" s="498"/>
      <c r="Y358" s="498"/>
      <c r="Z358" s="498"/>
      <c r="AA358" s="498"/>
      <c r="AB358" s="498"/>
      <c r="AC358" s="498"/>
      <c r="AD358" s="498"/>
      <c r="AE358" s="498"/>
      <c r="AF358" s="498"/>
    </row>
    <row r="359">
      <c r="A359" s="498"/>
      <c r="B359" s="520"/>
      <c r="C359" s="520"/>
      <c r="D359" s="520"/>
      <c r="E359" s="520"/>
      <c r="F359" s="520"/>
      <c r="G359" s="520"/>
      <c r="H359" s="520"/>
      <c r="I359" s="520"/>
      <c r="J359" s="520"/>
      <c r="K359" s="498"/>
      <c r="L359" s="498"/>
      <c r="M359" s="498"/>
      <c r="N359" s="498"/>
      <c r="O359" s="498"/>
      <c r="P359" s="498"/>
      <c r="Q359" s="498"/>
      <c r="R359" s="498"/>
      <c r="S359" s="498"/>
      <c r="T359" s="498"/>
      <c r="U359" s="498"/>
      <c r="V359" s="498"/>
      <c r="W359" s="498"/>
      <c r="X359" s="498"/>
      <c r="Y359" s="498"/>
      <c r="Z359" s="498"/>
      <c r="AA359" s="498"/>
      <c r="AB359" s="498"/>
      <c r="AC359" s="498"/>
      <c r="AD359" s="498"/>
      <c r="AE359" s="498"/>
      <c r="AF359" s="498"/>
    </row>
    <row r="360">
      <c r="A360" s="498"/>
      <c r="B360" s="520"/>
      <c r="C360" s="520"/>
      <c r="D360" s="520"/>
      <c r="E360" s="520"/>
      <c r="F360" s="520"/>
      <c r="G360" s="520"/>
      <c r="H360" s="520"/>
      <c r="I360" s="520"/>
      <c r="J360" s="520"/>
      <c r="K360" s="498"/>
      <c r="L360" s="498"/>
      <c r="M360" s="498"/>
      <c r="N360" s="498"/>
      <c r="O360" s="498"/>
      <c r="P360" s="498"/>
      <c r="Q360" s="498"/>
      <c r="R360" s="498"/>
      <c r="S360" s="498"/>
      <c r="T360" s="498"/>
      <c r="U360" s="498"/>
      <c r="V360" s="498"/>
      <c r="W360" s="498"/>
      <c r="X360" s="498"/>
      <c r="Y360" s="498"/>
      <c r="Z360" s="498"/>
      <c r="AA360" s="498"/>
      <c r="AB360" s="498"/>
      <c r="AC360" s="498"/>
      <c r="AD360" s="498"/>
      <c r="AE360" s="498"/>
      <c r="AF360" s="498"/>
    </row>
    <row r="361">
      <c r="A361" s="498"/>
      <c r="B361" s="520"/>
      <c r="C361" s="520"/>
      <c r="D361" s="520"/>
      <c r="E361" s="520"/>
      <c r="F361" s="520"/>
      <c r="G361" s="520"/>
      <c r="H361" s="520"/>
      <c r="I361" s="520"/>
      <c r="J361" s="520"/>
      <c r="K361" s="498"/>
      <c r="L361" s="498"/>
      <c r="M361" s="498"/>
      <c r="N361" s="498"/>
      <c r="O361" s="498"/>
      <c r="P361" s="498"/>
      <c r="Q361" s="498"/>
      <c r="R361" s="498"/>
      <c r="S361" s="498"/>
      <c r="T361" s="498"/>
      <c r="U361" s="498"/>
      <c r="V361" s="498"/>
      <c r="W361" s="498"/>
      <c r="X361" s="498"/>
      <c r="Y361" s="498"/>
      <c r="Z361" s="498"/>
      <c r="AA361" s="498"/>
      <c r="AB361" s="498"/>
      <c r="AC361" s="498"/>
      <c r="AD361" s="498"/>
      <c r="AE361" s="498"/>
      <c r="AF361" s="498"/>
    </row>
    <row r="362">
      <c r="A362" s="498"/>
      <c r="B362" s="520"/>
      <c r="C362" s="520"/>
      <c r="D362" s="520"/>
      <c r="E362" s="520"/>
      <c r="F362" s="520"/>
      <c r="G362" s="520"/>
      <c r="H362" s="520"/>
      <c r="I362" s="520"/>
      <c r="J362" s="520"/>
      <c r="K362" s="498"/>
      <c r="L362" s="498"/>
      <c r="M362" s="498"/>
      <c r="N362" s="498"/>
      <c r="O362" s="498"/>
      <c r="P362" s="498"/>
      <c r="Q362" s="498"/>
      <c r="R362" s="498"/>
      <c r="S362" s="498"/>
      <c r="T362" s="498"/>
      <c r="U362" s="498"/>
      <c r="V362" s="498"/>
      <c r="W362" s="498"/>
      <c r="X362" s="498"/>
      <c r="Y362" s="498"/>
      <c r="Z362" s="498"/>
      <c r="AA362" s="498"/>
      <c r="AB362" s="498"/>
      <c r="AC362" s="498"/>
      <c r="AD362" s="498"/>
      <c r="AE362" s="498"/>
      <c r="AF362" s="498"/>
    </row>
    <row r="363">
      <c r="A363" s="498"/>
      <c r="B363" s="520"/>
      <c r="C363" s="520"/>
      <c r="D363" s="520"/>
      <c r="E363" s="520"/>
      <c r="F363" s="520"/>
      <c r="G363" s="520"/>
      <c r="H363" s="520"/>
      <c r="I363" s="520"/>
      <c r="J363" s="520"/>
      <c r="K363" s="498"/>
      <c r="L363" s="498"/>
      <c r="M363" s="498"/>
      <c r="N363" s="498"/>
      <c r="O363" s="498"/>
      <c r="P363" s="498"/>
      <c r="Q363" s="498"/>
      <c r="R363" s="498"/>
      <c r="S363" s="498"/>
      <c r="T363" s="498"/>
      <c r="U363" s="498"/>
      <c r="V363" s="498"/>
      <c r="W363" s="498"/>
      <c r="X363" s="498"/>
      <c r="Y363" s="498"/>
      <c r="Z363" s="498"/>
      <c r="AA363" s="498"/>
      <c r="AB363" s="498"/>
      <c r="AC363" s="498"/>
      <c r="AD363" s="498"/>
      <c r="AE363" s="498"/>
      <c r="AF363" s="498"/>
    </row>
    <row r="364">
      <c r="A364" s="498"/>
      <c r="B364" s="520"/>
      <c r="C364" s="520"/>
      <c r="D364" s="520"/>
      <c r="E364" s="520"/>
      <c r="F364" s="520"/>
      <c r="G364" s="520"/>
      <c r="H364" s="520"/>
      <c r="I364" s="520"/>
      <c r="J364" s="520"/>
      <c r="K364" s="498"/>
      <c r="L364" s="498"/>
      <c r="M364" s="498"/>
      <c r="N364" s="498"/>
      <c r="O364" s="498"/>
      <c r="P364" s="498"/>
      <c r="Q364" s="498"/>
      <c r="R364" s="498"/>
      <c r="S364" s="498"/>
      <c r="T364" s="498"/>
      <c r="U364" s="498"/>
      <c r="V364" s="498"/>
      <c r="W364" s="498"/>
      <c r="X364" s="498"/>
      <c r="Y364" s="498"/>
      <c r="Z364" s="498"/>
      <c r="AA364" s="498"/>
      <c r="AB364" s="498"/>
      <c r="AC364" s="498"/>
      <c r="AD364" s="498"/>
      <c r="AE364" s="498"/>
      <c r="AF364" s="498"/>
    </row>
    <row r="365">
      <c r="A365" s="498"/>
      <c r="B365" s="520"/>
      <c r="C365" s="520"/>
      <c r="D365" s="520"/>
      <c r="E365" s="520"/>
      <c r="F365" s="520"/>
      <c r="G365" s="520"/>
      <c r="H365" s="520"/>
      <c r="I365" s="520"/>
      <c r="J365" s="520"/>
      <c r="K365" s="498"/>
      <c r="L365" s="498"/>
      <c r="M365" s="498"/>
      <c r="N365" s="498"/>
      <c r="O365" s="498"/>
      <c r="P365" s="498"/>
      <c r="Q365" s="498"/>
      <c r="R365" s="498"/>
      <c r="S365" s="498"/>
      <c r="T365" s="498"/>
      <c r="U365" s="498"/>
      <c r="V365" s="498"/>
      <c r="W365" s="498"/>
      <c r="X365" s="498"/>
      <c r="Y365" s="498"/>
      <c r="Z365" s="498"/>
      <c r="AA365" s="498"/>
      <c r="AB365" s="498"/>
      <c r="AC365" s="498"/>
      <c r="AD365" s="498"/>
      <c r="AE365" s="498"/>
      <c r="AF365" s="498"/>
    </row>
    <row r="366">
      <c r="A366" s="498"/>
      <c r="B366" s="520"/>
      <c r="C366" s="520"/>
      <c r="D366" s="520"/>
      <c r="E366" s="520"/>
      <c r="F366" s="520"/>
      <c r="G366" s="520"/>
      <c r="H366" s="520"/>
      <c r="I366" s="520"/>
      <c r="J366" s="520"/>
      <c r="K366" s="498"/>
      <c r="L366" s="498"/>
      <c r="M366" s="498"/>
      <c r="N366" s="498"/>
      <c r="O366" s="498"/>
      <c r="P366" s="498"/>
      <c r="Q366" s="498"/>
      <c r="R366" s="498"/>
      <c r="S366" s="498"/>
      <c r="T366" s="498"/>
      <c r="U366" s="498"/>
      <c r="V366" s="498"/>
      <c r="W366" s="498"/>
      <c r="X366" s="498"/>
      <c r="Y366" s="498"/>
      <c r="Z366" s="498"/>
      <c r="AA366" s="498"/>
      <c r="AB366" s="498"/>
      <c r="AC366" s="498"/>
      <c r="AD366" s="498"/>
      <c r="AE366" s="498"/>
      <c r="AF366" s="498"/>
    </row>
    <row r="367">
      <c r="A367" s="498"/>
      <c r="B367" s="520"/>
      <c r="C367" s="520"/>
      <c r="D367" s="520"/>
      <c r="E367" s="520"/>
      <c r="F367" s="520"/>
      <c r="G367" s="520"/>
      <c r="H367" s="520"/>
      <c r="I367" s="520"/>
      <c r="J367" s="520"/>
      <c r="K367" s="498"/>
      <c r="L367" s="498"/>
      <c r="M367" s="498"/>
      <c r="N367" s="498"/>
      <c r="O367" s="498"/>
      <c r="P367" s="498"/>
      <c r="Q367" s="498"/>
      <c r="R367" s="498"/>
      <c r="S367" s="498"/>
      <c r="T367" s="498"/>
      <c r="U367" s="498"/>
      <c r="V367" s="498"/>
      <c r="W367" s="498"/>
      <c r="X367" s="498"/>
      <c r="Y367" s="498"/>
      <c r="Z367" s="498"/>
      <c r="AA367" s="498"/>
      <c r="AB367" s="498"/>
      <c r="AC367" s="498"/>
      <c r="AD367" s="498"/>
      <c r="AE367" s="498"/>
      <c r="AF367" s="498"/>
    </row>
    <row r="368">
      <c r="A368" s="498"/>
      <c r="B368" s="520"/>
      <c r="C368" s="520"/>
      <c r="D368" s="520"/>
      <c r="E368" s="520"/>
      <c r="F368" s="520"/>
      <c r="G368" s="520"/>
      <c r="H368" s="520"/>
      <c r="I368" s="520"/>
      <c r="J368" s="520"/>
      <c r="K368" s="498"/>
      <c r="L368" s="498"/>
      <c r="M368" s="498"/>
      <c r="N368" s="498"/>
      <c r="O368" s="498"/>
      <c r="P368" s="498"/>
      <c r="Q368" s="498"/>
      <c r="R368" s="498"/>
      <c r="S368" s="498"/>
      <c r="T368" s="498"/>
      <c r="U368" s="498"/>
      <c r="V368" s="498"/>
      <c r="W368" s="498"/>
      <c r="X368" s="498"/>
      <c r="Y368" s="498"/>
      <c r="Z368" s="498"/>
      <c r="AA368" s="498"/>
      <c r="AB368" s="498"/>
      <c r="AC368" s="498"/>
      <c r="AD368" s="498"/>
      <c r="AE368" s="498"/>
      <c r="AF368" s="498"/>
    </row>
    <row r="369">
      <c r="A369" s="498"/>
      <c r="B369" s="520"/>
      <c r="C369" s="520"/>
      <c r="D369" s="520"/>
      <c r="E369" s="520"/>
      <c r="F369" s="520"/>
      <c r="G369" s="520"/>
      <c r="H369" s="520"/>
      <c r="I369" s="520"/>
      <c r="J369" s="520"/>
      <c r="K369" s="498"/>
      <c r="L369" s="498"/>
      <c r="M369" s="498"/>
      <c r="N369" s="498"/>
      <c r="O369" s="498"/>
      <c r="P369" s="498"/>
      <c r="Q369" s="498"/>
      <c r="R369" s="498"/>
      <c r="S369" s="498"/>
      <c r="T369" s="498"/>
      <c r="U369" s="498"/>
      <c r="V369" s="498"/>
      <c r="W369" s="498"/>
      <c r="X369" s="498"/>
      <c r="Y369" s="498"/>
      <c r="Z369" s="498"/>
      <c r="AA369" s="498"/>
      <c r="AB369" s="498"/>
      <c r="AC369" s="498"/>
      <c r="AD369" s="498"/>
      <c r="AE369" s="498"/>
      <c r="AF369" s="498"/>
    </row>
    <row r="370">
      <c r="A370" s="498"/>
      <c r="B370" s="520"/>
      <c r="C370" s="520"/>
      <c r="D370" s="520"/>
      <c r="E370" s="520"/>
      <c r="F370" s="520"/>
      <c r="G370" s="520"/>
      <c r="H370" s="520"/>
      <c r="I370" s="520"/>
      <c r="J370" s="520"/>
      <c r="K370" s="498"/>
      <c r="L370" s="498"/>
      <c r="M370" s="498"/>
      <c r="N370" s="498"/>
      <c r="O370" s="498"/>
      <c r="P370" s="498"/>
      <c r="Q370" s="498"/>
      <c r="R370" s="498"/>
      <c r="S370" s="498"/>
      <c r="T370" s="498"/>
      <c r="U370" s="498"/>
      <c r="V370" s="498"/>
      <c r="W370" s="498"/>
      <c r="X370" s="498"/>
      <c r="Y370" s="498"/>
      <c r="Z370" s="498"/>
      <c r="AA370" s="498"/>
      <c r="AB370" s="498"/>
      <c r="AC370" s="498"/>
      <c r="AD370" s="498"/>
      <c r="AE370" s="498"/>
      <c r="AF370" s="498"/>
    </row>
    <row r="371">
      <c r="A371" s="498"/>
      <c r="B371" s="520"/>
      <c r="C371" s="520"/>
      <c r="D371" s="520"/>
      <c r="E371" s="520"/>
      <c r="F371" s="520"/>
      <c r="G371" s="520"/>
      <c r="H371" s="520"/>
      <c r="I371" s="520"/>
      <c r="J371" s="520"/>
      <c r="K371" s="498"/>
      <c r="L371" s="498"/>
      <c r="M371" s="498"/>
      <c r="N371" s="498"/>
      <c r="O371" s="498"/>
      <c r="P371" s="498"/>
      <c r="Q371" s="498"/>
      <c r="R371" s="498"/>
      <c r="S371" s="498"/>
      <c r="T371" s="498"/>
      <c r="U371" s="498"/>
      <c r="V371" s="498"/>
      <c r="W371" s="498"/>
      <c r="X371" s="498"/>
      <c r="Y371" s="498"/>
      <c r="Z371" s="498"/>
      <c r="AA371" s="498"/>
      <c r="AB371" s="498"/>
      <c r="AC371" s="498"/>
      <c r="AD371" s="498"/>
      <c r="AE371" s="498"/>
      <c r="AF371" s="498"/>
    </row>
    <row r="372">
      <c r="A372" s="498"/>
      <c r="B372" s="520"/>
      <c r="C372" s="520"/>
      <c r="D372" s="520"/>
      <c r="E372" s="520"/>
      <c r="F372" s="520"/>
      <c r="G372" s="520"/>
      <c r="H372" s="520"/>
      <c r="I372" s="520"/>
      <c r="J372" s="520"/>
      <c r="K372" s="498"/>
      <c r="L372" s="498"/>
      <c r="M372" s="498"/>
      <c r="N372" s="498"/>
      <c r="O372" s="498"/>
      <c r="P372" s="498"/>
      <c r="Q372" s="498"/>
      <c r="R372" s="498"/>
      <c r="S372" s="498"/>
      <c r="T372" s="498"/>
      <c r="U372" s="498"/>
      <c r="V372" s="498"/>
      <c r="W372" s="498"/>
      <c r="X372" s="498"/>
      <c r="Y372" s="498"/>
      <c r="Z372" s="498"/>
      <c r="AA372" s="498"/>
      <c r="AB372" s="498"/>
      <c r="AC372" s="498"/>
      <c r="AD372" s="498"/>
      <c r="AE372" s="498"/>
      <c r="AF372" s="498"/>
    </row>
    <row r="373">
      <c r="A373" s="498"/>
      <c r="B373" s="520"/>
      <c r="C373" s="520"/>
      <c r="D373" s="520"/>
      <c r="E373" s="520"/>
      <c r="F373" s="520"/>
      <c r="G373" s="520"/>
      <c r="H373" s="520"/>
      <c r="I373" s="520"/>
      <c r="J373" s="520"/>
      <c r="K373" s="498"/>
      <c r="L373" s="498"/>
      <c r="M373" s="498"/>
      <c r="N373" s="498"/>
      <c r="O373" s="498"/>
      <c r="P373" s="498"/>
      <c r="Q373" s="498"/>
      <c r="R373" s="498"/>
      <c r="S373" s="498"/>
      <c r="T373" s="498"/>
      <c r="U373" s="498"/>
      <c r="V373" s="498"/>
      <c r="W373" s="498"/>
      <c r="X373" s="498"/>
      <c r="Y373" s="498"/>
      <c r="Z373" s="498"/>
      <c r="AA373" s="498"/>
      <c r="AB373" s="498"/>
      <c r="AC373" s="498"/>
      <c r="AD373" s="498"/>
      <c r="AE373" s="498"/>
      <c r="AF373" s="498"/>
    </row>
    <row r="374">
      <c r="A374" s="498"/>
      <c r="B374" s="520"/>
      <c r="C374" s="520"/>
      <c r="D374" s="520"/>
      <c r="E374" s="520"/>
      <c r="F374" s="520"/>
      <c r="G374" s="520"/>
      <c r="H374" s="520"/>
      <c r="I374" s="520"/>
      <c r="J374" s="520"/>
      <c r="K374" s="498"/>
      <c r="L374" s="498"/>
      <c r="M374" s="498"/>
      <c r="N374" s="498"/>
      <c r="O374" s="498"/>
      <c r="P374" s="498"/>
      <c r="Q374" s="498"/>
      <c r="R374" s="498"/>
      <c r="S374" s="498"/>
      <c r="T374" s="498"/>
      <c r="U374" s="498"/>
      <c r="V374" s="498"/>
      <c r="W374" s="498"/>
      <c r="X374" s="498"/>
      <c r="Y374" s="498"/>
      <c r="Z374" s="498"/>
      <c r="AA374" s="498"/>
      <c r="AB374" s="498"/>
      <c r="AC374" s="498"/>
      <c r="AD374" s="498"/>
      <c r="AE374" s="498"/>
      <c r="AF374" s="498"/>
    </row>
    <row r="375">
      <c r="A375" s="498"/>
      <c r="B375" s="520"/>
      <c r="C375" s="520"/>
      <c r="D375" s="520"/>
      <c r="E375" s="520"/>
      <c r="F375" s="520"/>
      <c r="G375" s="520"/>
      <c r="H375" s="520"/>
      <c r="I375" s="520"/>
      <c r="J375" s="520"/>
      <c r="K375" s="498"/>
      <c r="L375" s="498"/>
      <c r="M375" s="498"/>
      <c r="N375" s="498"/>
      <c r="O375" s="498"/>
      <c r="P375" s="498"/>
      <c r="Q375" s="498"/>
      <c r="R375" s="498"/>
      <c r="S375" s="498"/>
      <c r="T375" s="498"/>
      <c r="U375" s="498"/>
      <c r="V375" s="498"/>
      <c r="W375" s="498"/>
      <c r="X375" s="498"/>
      <c r="Y375" s="498"/>
      <c r="Z375" s="498"/>
      <c r="AA375" s="498"/>
      <c r="AB375" s="498"/>
      <c r="AC375" s="498"/>
      <c r="AD375" s="498"/>
      <c r="AE375" s="498"/>
      <c r="AF375" s="498"/>
    </row>
    <row r="376">
      <c r="A376" s="498"/>
      <c r="B376" s="520"/>
      <c r="C376" s="520"/>
      <c r="D376" s="520"/>
      <c r="E376" s="520"/>
      <c r="F376" s="520"/>
      <c r="G376" s="520"/>
      <c r="H376" s="520"/>
      <c r="I376" s="520"/>
      <c r="J376" s="520"/>
      <c r="K376" s="498"/>
      <c r="L376" s="498"/>
      <c r="M376" s="498"/>
      <c r="N376" s="498"/>
      <c r="O376" s="498"/>
      <c r="P376" s="498"/>
      <c r="Q376" s="498"/>
      <c r="R376" s="498"/>
      <c r="S376" s="498"/>
      <c r="T376" s="498"/>
      <c r="U376" s="498"/>
      <c r="V376" s="498"/>
      <c r="W376" s="498"/>
      <c r="X376" s="498"/>
      <c r="Y376" s="498"/>
      <c r="Z376" s="498"/>
      <c r="AA376" s="498"/>
      <c r="AB376" s="498"/>
      <c r="AC376" s="498"/>
      <c r="AD376" s="498"/>
      <c r="AE376" s="498"/>
      <c r="AF376" s="498"/>
    </row>
    <row r="377">
      <c r="A377" s="498"/>
      <c r="B377" s="520"/>
      <c r="C377" s="520"/>
      <c r="D377" s="520"/>
      <c r="E377" s="520"/>
      <c r="F377" s="520"/>
      <c r="G377" s="520"/>
      <c r="H377" s="520"/>
      <c r="I377" s="520"/>
      <c r="J377" s="520"/>
      <c r="K377" s="498"/>
      <c r="L377" s="498"/>
      <c r="M377" s="498"/>
      <c r="N377" s="498"/>
      <c r="O377" s="498"/>
      <c r="P377" s="498"/>
      <c r="Q377" s="498"/>
      <c r="R377" s="498"/>
      <c r="S377" s="498"/>
      <c r="T377" s="498"/>
      <c r="U377" s="498"/>
      <c r="V377" s="498"/>
      <c r="W377" s="498"/>
      <c r="X377" s="498"/>
      <c r="Y377" s="498"/>
      <c r="Z377" s="498"/>
      <c r="AA377" s="498"/>
      <c r="AB377" s="498"/>
      <c r="AC377" s="498"/>
      <c r="AD377" s="498"/>
      <c r="AE377" s="498"/>
      <c r="AF377" s="498"/>
    </row>
    <row r="378">
      <c r="A378" s="498"/>
      <c r="B378" s="520"/>
      <c r="C378" s="520"/>
      <c r="D378" s="520"/>
      <c r="E378" s="520"/>
      <c r="F378" s="520"/>
      <c r="G378" s="520"/>
      <c r="H378" s="520"/>
      <c r="I378" s="520"/>
      <c r="J378" s="520"/>
      <c r="K378" s="498"/>
      <c r="L378" s="498"/>
      <c r="M378" s="498"/>
      <c r="N378" s="498"/>
      <c r="O378" s="498"/>
      <c r="P378" s="498"/>
      <c r="Q378" s="498"/>
      <c r="R378" s="498"/>
      <c r="S378" s="498"/>
      <c r="T378" s="498"/>
      <c r="U378" s="498"/>
      <c r="V378" s="498"/>
      <c r="W378" s="498"/>
      <c r="X378" s="498"/>
      <c r="Y378" s="498"/>
      <c r="Z378" s="498"/>
      <c r="AA378" s="498"/>
      <c r="AB378" s="498"/>
      <c r="AC378" s="498"/>
      <c r="AD378" s="498"/>
      <c r="AE378" s="498"/>
      <c r="AF378" s="498"/>
    </row>
    <row r="379">
      <c r="A379" s="498"/>
      <c r="B379" s="520"/>
      <c r="C379" s="520"/>
      <c r="D379" s="520"/>
      <c r="E379" s="520"/>
      <c r="F379" s="520"/>
      <c r="G379" s="520"/>
      <c r="H379" s="520"/>
      <c r="I379" s="520"/>
      <c r="J379" s="520"/>
      <c r="K379" s="498"/>
      <c r="L379" s="498"/>
      <c r="M379" s="498"/>
      <c r="N379" s="498"/>
      <c r="O379" s="498"/>
      <c r="P379" s="498"/>
      <c r="Q379" s="498"/>
      <c r="R379" s="498"/>
      <c r="S379" s="498"/>
      <c r="T379" s="498"/>
      <c r="U379" s="498"/>
      <c r="V379" s="498"/>
      <c r="W379" s="498"/>
      <c r="X379" s="498"/>
      <c r="Y379" s="498"/>
      <c r="Z379" s="498"/>
      <c r="AA379" s="498"/>
      <c r="AB379" s="498"/>
      <c r="AC379" s="498"/>
      <c r="AD379" s="498"/>
      <c r="AE379" s="498"/>
      <c r="AF379" s="498"/>
    </row>
    <row r="380">
      <c r="A380" s="498"/>
      <c r="B380" s="520"/>
      <c r="C380" s="520"/>
      <c r="D380" s="520"/>
      <c r="E380" s="520"/>
      <c r="F380" s="520"/>
      <c r="G380" s="520"/>
      <c r="H380" s="520"/>
      <c r="I380" s="520"/>
      <c r="J380" s="520"/>
      <c r="K380" s="498"/>
      <c r="L380" s="498"/>
      <c r="M380" s="498"/>
      <c r="N380" s="498"/>
      <c r="O380" s="498"/>
      <c r="P380" s="498"/>
      <c r="Q380" s="498"/>
      <c r="R380" s="498"/>
      <c r="S380" s="498"/>
      <c r="T380" s="498"/>
      <c r="U380" s="498"/>
      <c r="V380" s="498"/>
      <c r="W380" s="498"/>
      <c r="X380" s="498"/>
      <c r="Y380" s="498"/>
      <c r="Z380" s="498"/>
      <c r="AA380" s="498"/>
      <c r="AB380" s="498"/>
      <c r="AC380" s="498"/>
      <c r="AD380" s="498"/>
      <c r="AE380" s="498"/>
      <c r="AF380" s="498"/>
    </row>
    <row r="381">
      <c r="A381" s="498"/>
      <c r="B381" s="520"/>
      <c r="C381" s="520"/>
      <c r="D381" s="520"/>
      <c r="E381" s="520"/>
      <c r="F381" s="520"/>
      <c r="G381" s="520"/>
      <c r="H381" s="520"/>
      <c r="I381" s="520"/>
      <c r="J381" s="520"/>
      <c r="K381" s="498"/>
      <c r="L381" s="498"/>
      <c r="M381" s="498"/>
      <c r="N381" s="498"/>
      <c r="O381" s="498"/>
      <c r="P381" s="498"/>
      <c r="Q381" s="498"/>
      <c r="R381" s="498"/>
      <c r="S381" s="498"/>
      <c r="T381" s="498"/>
      <c r="U381" s="498"/>
      <c r="V381" s="498"/>
      <c r="W381" s="498"/>
      <c r="X381" s="498"/>
      <c r="Y381" s="498"/>
      <c r="Z381" s="498"/>
      <c r="AA381" s="498"/>
      <c r="AB381" s="498"/>
      <c r="AC381" s="498"/>
      <c r="AD381" s="498"/>
      <c r="AE381" s="498"/>
      <c r="AF381" s="498"/>
    </row>
    <row r="382">
      <c r="A382" s="498"/>
      <c r="B382" s="520"/>
      <c r="C382" s="520"/>
      <c r="D382" s="520"/>
      <c r="E382" s="520"/>
      <c r="F382" s="520"/>
      <c r="G382" s="520"/>
      <c r="H382" s="520"/>
      <c r="I382" s="520"/>
      <c r="J382" s="520"/>
      <c r="K382" s="498"/>
      <c r="L382" s="498"/>
      <c r="M382" s="498"/>
      <c r="N382" s="498"/>
      <c r="O382" s="498"/>
      <c r="P382" s="498"/>
      <c r="Q382" s="498"/>
      <c r="R382" s="498"/>
      <c r="S382" s="498"/>
      <c r="T382" s="498"/>
      <c r="U382" s="498"/>
      <c r="V382" s="498"/>
      <c r="W382" s="498"/>
      <c r="X382" s="498"/>
      <c r="Y382" s="498"/>
      <c r="Z382" s="498"/>
      <c r="AA382" s="498"/>
      <c r="AB382" s="498"/>
      <c r="AC382" s="498"/>
      <c r="AD382" s="498"/>
      <c r="AE382" s="498"/>
      <c r="AF382" s="498"/>
    </row>
    <row r="383">
      <c r="A383" s="498"/>
      <c r="B383" s="520"/>
      <c r="C383" s="520"/>
      <c r="D383" s="520"/>
      <c r="E383" s="520"/>
      <c r="F383" s="520"/>
      <c r="G383" s="520"/>
      <c r="H383" s="520"/>
      <c r="I383" s="520"/>
      <c r="J383" s="520"/>
      <c r="K383" s="498"/>
      <c r="L383" s="498"/>
      <c r="M383" s="498"/>
      <c r="N383" s="498"/>
      <c r="O383" s="498"/>
      <c r="P383" s="498"/>
      <c r="Q383" s="498"/>
      <c r="R383" s="498"/>
      <c r="S383" s="498"/>
      <c r="T383" s="498"/>
      <c r="U383" s="498"/>
      <c r="V383" s="498"/>
      <c r="W383" s="498"/>
      <c r="X383" s="498"/>
      <c r="Y383" s="498"/>
      <c r="Z383" s="498"/>
      <c r="AA383" s="498"/>
      <c r="AB383" s="498"/>
      <c r="AC383" s="498"/>
      <c r="AD383" s="498"/>
      <c r="AE383" s="498"/>
      <c r="AF383" s="498"/>
    </row>
    <row r="384">
      <c r="A384" s="498"/>
      <c r="B384" s="520"/>
      <c r="C384" s="520"/>
      <c r="D384" s="520"/>
      <c r="E384" s="520"/>
      <c r="F384" s="520"/>
      <c r="G384" s="520"/>
      <c r="H384" s="520"/>
      <c r="I384" s="520"/>
      <c r="J384" s="520"/>
      <c r="K384" s="498"/>
      <c r="L384" s="498"/>
      <c r="M384" s="498"/>
      <c r="N384" s="498"/>
      <c r="O384" s="498"/>
      <c r="P384" s="498"/>
      <c r="Q384" s="498"/>
      <c r="R384" s="498"/>
      <c r="S384" s="498"/>
      <c r="T384" s="498"/>
      <c r="U384" s="498"/>
      <c r="V384" s="498"/>
      <c r="W384" s="498"/>
      <c r="X384" s="498"/>
      <c r="Y384" s="498"/>
      <c r="Z384" s="498"/>
      <c r="AA384" s="498"/>
      <c r="AB384" s="498"/>
      <c r="AC384" s="498"/>
      <c r="AD384" s="498"/>
      <c r="AE384" s="498"/>
      <c r="AF384" s="498"/>
    </row>
    <row r="385">
      <c r="A385" s="498"/>
      <c r="B385" s="520"/>
      <c r="C385" s="520"/>
      <c r="D385" s="520"/>
      <c r="E385" s="520"/>
      <c r="F385" s="520"/>
      <c r="G385" s="520"/>
      <c r="H385" s="520"/>
      <c r="I385" s="520"/>
      <c r="J385" s="520"/>
      <c r="K385" s="498"/>
      <c r="L385" s="498"/>
      <c r="M385" s="498"/>
      <c r="N385" s="498"/>
      <c r="O385" s="498"/>
      <c r="P385" s="498"/>
      <c r="Q385" s="498"/>
      <c r="R385" s="498"/>
      <c r="S385" s="498"/>
      <c r="T385" s="498"/>
      <c r="U385" s="498"/>
      <c r="V385" s="498"/>
      <c r="W385" s="498"/>
      <c r="X385" s="498"/>
      <c r="Y385" s="498"/>
      <c r="Z385" s="498"/>
      <c r="AA385" s="498"/>
      <c r="AB385" s="498"/>
      <c r="AC385" s="498"/>
      <c r="AD385" s="498"/>
      <c r="AE385" s="498"/>
      <c r="AF385" s="498"/>
    </row>
    <row r="386">
      <c r="A386" s="498"/>
      <c r="B386" s="520"/>
      <c r="C386" s="520"/>
      <c r="D386" s="520"/>
      <c r="E386" s="520"/>
      <c r="F386" s="520"/>
      <c r="G386" s="520"/>
      <c r="H386" s="520"/>
      <c r="I386" s="520"/>
      <c r="J386" s="520"/>
      <c r="K386" s="498"/>
      <c r="L386" s="498"/>
      <c r="M386" s="498"/>
      <c r="N386" s="498"/>
      <c r="O386" s="498"/>
      <c r="P386" s="498"/>
      <c r="Q386" s="498"/>
      <c r="R386" s="498"/>
      <c r="S386" s="498"/>
      <c r="T386" s="498"/>
      <c r="U386" s="498"/>
      <c r="V386" s="498"/>
      <c r="W386" s="498"/>
      <c r="X386" s="498"/>
      <c r="Y386" s="498"/>
      <c r="Z386" s="498"/>
      <c r="AA386" s="498"/>
      <c r="AB386" s="498"/>
      <c r="AC386" s="498"/>
      <c r="AD386" s="498"/>
      <c r="AE386" s="498"/>
      <c r="AF386" s="498"/>
    </row>
    <row r="387">
      <c r="A387" s="498"/>
      <c r="B387" s="520"/>
      <c r="C387" s="520"/>
      <c r="D387" s="520"/>
      <c r="E387" s="520"/>
      <c r="F387" s="520"/>
      <c r="G387" s="520"/>
      <c r="H387" s="520"/>
      <c r="I387" s="520"/>
      <c r="J387" s="520"/>
      <c r="K387" s="498"/>
      <c r="L387" s="498"/>
      <c r="M387" s="498"/>
      <c r="N387" s="498"/>
      <c r="O387" s="498"/>
      <c r="P387" s="498"/>
      <c r="Q387" s="498"/>
      <c r="R387" s="498"/>
      <c r="S387" s="498"/>
      <c r="T387" s="498"/>
      <c r="U387" s="498"/>
      <c r="V387" s="498"/>
      <c r="W387" s="498"/>
      <c r="X387" s="498"/>
      <c r="Y387" s="498"/>
      <c r="Z387" s="498"/>
      <c r="AA387" s="498"/>
      <c r="AB387" s="498"/>
      <c r="AC387" s="498"/>
      <c r="AD387" s="498"/>
      <c r="AE387" s="498"/>
      <c r="AF387" s="498"/>
    </row>
    <row r="388">
      <c r="A388" s="498"/>
      <c r="B388" s="520"/>
      <c r="C388" s="520"/>
      <c r="D388" s="520"/>
      <c r="E388" s="520"/>
      <c r="F388" s="520"/>
      <c r="G388" s="520"/>
      <c r="H388" s="520"/>
      <c r="I388" s="520"/>
      <c r="J388" s="520"/>
      <c r="K388" s="498"/>
      <c r="L388" s="498"/>
      <c r="M388" s="498"/>
      <c r="N388" s="498"/>
      <c r="O388" s="498"/>
      <c r="P388" s="498"/>
      <c r="Q388" s="498"/>
      <c r="R388" s="498"/>
      <c r="S388" s="498"/>
      <c r="T388" s="498"/>
      <c r="U388" s="498"/>
      <c r="V388" s="498"/>
      <c r="W388" s="498"/>
      <c r="X388" s="498"/>
      <c r="Y388" s="498"/>
      <c r="Z388" s="498"/>
      <c r="AA388" s="498"/>
      <c r="AB388" s="498"/>
      <c r="AC388" s="498"/>
      <c r="AD388" s="498"/>
      <c r="AE388" s="498"/>
      <c r="AF388" s="498"/>
    </row>
    <row r="389">
      <c r="A389" s="498"/>
      <c r="B389" s="520"/>
      <c r="C389" s="520"/>
      <c r="D389" s="520"/>
      <c r="E389" s="520"/>
      <c r="F389" s="520"/>
      <c r="G389" s="520"/>
      <c r="H389" s="520"/>
      <c r="I389" s="520"/>
      <c r="J389" s="520"/>
      <c r="K389" s="498"/>
      <c r="L389" s="498"/>
      <c r="M389" s="498"/>
      <c r="N389" s="498"/>
      <c r="O389" s="498"/>
      <c r="P389" s="498"/>
      <c r="Q389" s="498"/>
      <c r="R389" s="498"/>
      <c r="S389" s="498"/>
      <c r="T389" s="498"/>
      <c r="U389" s="498"/>
      <c r="V389" s="498"/>
      <c r="W389" s="498"/>
      <c r="X389" s="498"/>
      <c r="Y389" s="498"/>
      <c r="Z389" s="498"/>
      <c r="AA389" s="498"/>
      <c r="AB389" s="498"/>
      <c r="AC389" s="498"/>
      <c r="AD389" s="498"/>
      <c r="AE389" s="498"/>
      <c r="AF389" s="498"/>
    </row>
    <row r="390">
      <c r="A390" s="498"/>
      <c r="B390" s="520"/>
      <c r="C390" s="520"/>
      <c r="D390" s="520"/>
      <c r="E390" s="520"/>
      <c r="F390" s="520"/>
      <c r="G390" s="520"/>
      <c r="H390" s="520"/>
      <c r="I390" s="520"/>
      <c r="J390" s="520"/>
      <c r="K390" s="498"/>
      <c r="L390" s="498"/>
      <c r="M390" s="498"/>
      <c r="N390" s="498"/>
      <c r="O390" s="498"/>
      <c r="P390" s="498"/>
      <c r="Q390" s="498"/>
      <c r="R390" s="498"/>
      <c r="S390" s="498"/>
      <c r="T390" s="498"/>
      <c r="U390" s="498"/>
      <c r="V390" s="498"/>
      <c r="W390" s="498"/>
      <c r="X390" s="498"/>
      <c r="Y390" s="498"/>
      <c r="Z390" s="498"/>
      <c r="AA390" s="498"/>
      <c r="AB390" s="498"/>
      <c r="AC390" s="498"/>
      <c r="AD390" s="498"/>
      <c r="AE390" s="498"/>
      <c r="AF390" s="498"/>
    </row>
    <row r="391">
      <c r="A391" s="498"/>
      <c r="B391" s="520"/>
      <c r="C391" s="520"/>
      <c r="D391" s="520"/>
      <c r="E391" s="520"/>
      <c r="F391" s="520"/>
      <c r="G391" s="520"/>
      <c r="H391" s="520"/>
      <c r="I391" s="520"/>
      <c r="J391" s="520"/>
      <c r="K391" s="498"/>
      <c r="L391" s="498"/>
      <c r="M391" s="498"/>
      <c r="N391" s="498"/>
      <c r="O391" s="498"/>
      <c r="P391" s="498"/>
      <c r="Q391" s="498"/>
      <c r="R391" s="498"/>
      <c r="S391" s="498"/>
      <c r="T391" s="498"/>
      <c r="U391" s="498"/>
      <c r="V391" s="498"/>
      <c r="W391" s="498"/>
      <c r="X391" s="498"/>
      <c r="Y391" s="498"/>
      <c r="Z391" s="498"/>
      <c r="AA391" s="498"/>
      <c r="AB391" s="498"/>
      <c r="AC391" s="498"/>
      <c r="AD391" s="498"/>
      <c r="AE391" s="498"/>
      <c r="AF391" s="498"/>
    </row>
    <row r="392">
      <c r="A392" s="498"/>
      <c r="B392" s="520"/>
      <c r="C392" s="520"/>
      <c r="D392" s="520"/>
      <c r="E392" s="520"/>
      <c r="F392" s="520"/>
      <c r="G392" s="520"/>
      <c r="H392" s="520"/>
      <c r="I392" s="520"/>
      <c r="J392" s="520"/>
      <c r="K392" s="498"/>
      <c r="L392" s="498"/>
      <c r="M392" s="498"/>
      <c r="N392" s="498"/>
      <c r="O392" s="498"/>
      <c r="P392" s="498"/>
      <c r="Q392" s="498"/>
      <c r="R392" s="498"/>
      <c r="S392" s="498"/>
      <c r="T392" s="498"/>
      <c r="U392" s="498"/>
      <c r="V392" s="498"/>
      <c r="W392" s="498"/>
      <c r="X392" s="498"/>
      <c r="Y392" s="498"/>
      <c r="Z392" s="498"/>
      <c r="AA392" s="498"/>
      <c r="AB392" s="498"/>
      <c r="AC392" s="498"/>
      <c r="AD392" s="498"/>
      <c r="AE392" s="498"/>
      <c r="AF392" s="498"/>
    </row>
    <row r="393">
      <c r="A393" s="498"/>
      <c r="B393" s="520"/>
      <c r="C393" s="520"/>
      <c r="D393" s="520"/>
      <c r="E393" s="520"/>
      <c r="F393" s="520"/>
      <c r="G393" s="520"/>
      <c r="H393" s="520"/>
      <c r="I393" s="520"/>
      <c r="J393" s="520"/>
      <c r="K393" s="498"/>
      <c r="L393" s="498"/>
      <c r="M393" s="498"/>
      <c r="N393" s="498"/>
      <c r="O393" s="498"/>
      <c r="P393" s="498"/>
      <c r="Q393" s="498"/>
      <c r="R393" s="498"/>
      <c r="S393" s="498"/>
      <c r="T393" s="498"/>
      <c r="U393" s="498"/>
      <c r="V393" s="498"/>
      <c r="W393" s="498"/>
      <c r="X393" s="498"/>
      <c r="Y393" s="498"/>
      <c r="Z393" s="498"/>
      <c r="AA393" s="498"/>
      <c r="AB393" s="498"/>
      <c r="AC393" s="498"/>
      <c r="AD393" s="498"/>
      <c r="AE393" s="498"/>
      <c r="AF393" s="498"/>
    </row>
    <row r="394">
      <c r="A394" s="498"/>
      <c r="B394" s="520"/>
      <c r="C394" s="520"/>
      <c r="D394" s="520"/>
      <c r="E394" s="520"/>
      <c r="F394" s="520"/>
      <c r="G394" s="520"/>
      <c r="H394" s="520"/>
      <c r="I394" s="520"/>
      <c r="J394" s="520"/>
      <c r="K394" s="498"/>
      <c r="L394" s="498"/>
      <c r="M394" s="498"/>
      <c r="N394" s="498"/>
      <c r="O394" s="498"/>
      <c r="P394" s="498"/>
      <c r="Q394" s="498"/>
      <c r="R394" s="498"/>
      <c r="S394" s="498"/>
      <c r="T394" s="498"/>
      <c r="U394" s="498"/>
      <c r="V394" s="498"/>
      <c r="W394" s="498"/>
      <c r="X394" s="498"/>
      <c r="Y394" s="498"/>
      <c r="Z394" s="498"/>
      <c r="AA394" s="498"/>
      <c r="AB394" s="498"/>
      <c r="AC394" s="498"/>
      <c r="AD394" s="498"/>
      <c r="AE394" s="498"/>
      <c r="AF394" s="498"/>
    </row>
    <row r="395">
      <c r="A395" s="498"/>
      <c r="B395" s="520"/>
      <c r="C395" s="520"/>
      <c r="D395" s="520"/>
      <c r="E395" s="520"/>
      <c r="F395" s="520"/>
      <c r="G395" s="520"/>
      <c r="H395" s="520"/>
      <c r="I395" s="520"/>
      <c r="J395" s="520"/>
      <c r="K395" s="498"/>
      <c r="L395" s="498"/>
      <c r="M395" s="498"/>
      <c r="N395" s="498"/>
      <c r="O395" s="498"/>
      <c r="P395" s="498"/>
      <c r="Q395" s="498"/>
      <c r="R395" s="498"/>
      <c r="S395" s="498"/>
      <c r="T395" s="498"/>
      <c r="U395" s="498"/>
      <c r="V395" s="498"/>
      <c r="W395" s="498"/>
      <c r="X395" s="498"/>
      <c r="Y395" s="498"/>
      <c r="Z395" s="498"/>
      <c r="AA395" s="498"/>
      <c r="AB395" s="498"/>
      <c r="AC395" s="498"/>
      <c r="AD395" s="498"/>
      <c r="AE395" s="498"/>
      <c r="AF395" s="498"/>
    </row>
    <row r="396">
      <c r="A396" s="498"/>
      <c r="B396" s="520"/>
      <c r="C396" s="520"/>
      <c r="D396" s="520"/>
      <c r="E396" s="520"/>
      <c r="F396" s="520"/>
      <c r="G396" s="520"/>
      <c r="H396" s="520"/>
      <c r="I396" s="520"/>
      <c r="J396" s="520"/>
      <c r="K396" s="498"/>
      <c r="L396" s="498"/>
      <c r="M396" s="498"/>
      <c r="N396" s="498"/>
      <c r="O396" s="498"/>
      <c r="P396" s="498"/>
      <c r="Q396" s="498"/>
      <c r="R396" s="498"/>
      <c r="S396" s="498"/>
      <c r="T396" s="498"/>
      <c r="U396" s="498"/>
      <c r="V396" s="498"/>
      <c r="W396" s="498"/>
      <c r="X396" s="498"/>
      <c r="Y396" s="498"/>
      <c r="Z396" s="498"/>
      <c r="AA396" s="498"/>
      <c r="AB396" s="498"/>
      <c r="AC396" s="498"/>
      <c r="AD396" s="498"/>
      <c r="AE396" s="498"/>
      <c r="AF396" s="498"/>
    </row>
    <row r="397">
      <c r="A397" s="498"/>
      <c r="B397" s="520"/>
      <c r="C397" s="520"/>
      <c r="D397" s="520"/>
      <c r="E397" s="520"/>
      <c r="F397" s="520"/>
      <c r="G397" s="520"/>
      <c r="H397" s="520"/>
      <c r="I397" s="520"/>
      <c r="J397" s="520"/>
      <c r="K397" s="498"/>
      <c r="L397" s="498"/>
      <c r="M397" s="498"/>
      <c r="N397" s="498"/>
      <c r="O397" s="498"/>
      <c r="P397" s="498"/>
      <c r="Q397" s="498"/>
      <c r="R397" s="498"/>
      <c r="S397" s="498"/>
      <c r="T397" s="498"/>
      <c r="U397" s="498"/>
      <c r="V397" s="498"/>
      <c r="W397" s="498"/>
      <c r="X397" s="498"/>
      <c r="Y397" s="498"/>
      <c r="Z397" s="498"/>
      <c r="AA397" s="498"/>
      <c r="AB397" s="498"/>
      <c r="AC397" s="498"/>
      <c r="AD397" s="498"/>
      <c r="AE397" s="498"/>
      <c r="AF397" s="498"/>
    </row>
    <row r="398">
      <c r="A398" s="498"/>
      <c r="B398" s="520"/>
      <c r="C398" s="520"/>
      <c r="D398" s="520"/>
      <c r="E398" s="520"/>
      <c r="F398" s="520"/>
      <c r="G398" s="520"/>
      <c r="H398" s="520"/>
      <c r="I398" s="520"/>
      <c r="J398" s="520"/>
      <c r="K398" s="498"/>
      <c r="L398" s="498"/>
      <c r="M398" s="498"/>
      <c r="N398" s="498"/>
      <c r="O398" s="498"/>
      <c r="P398" s="498"/>
      <c r="Q398" s="498"/>
      <c r="R398" s="498"/>
      <c r="S398" s="498"/>
      <c r="T398" s="498"/>
      <c r="U398" s="498"/>
      <c r="V398" s="498"/>
      <c r="W398" s="498"/>
      <c r="X398" s="498"/>
      <c r="Y398" s="498"/>
      <c r="Z398" s="498"/>
      <c r="AA398" s="498"/>
      <c r="AB398" s="498"/>
      <c r="AC398" s="498"/>
      <c r="AD398" s="498"/>
      <c r="AE398" s="498"/>
      <c r="AF398" s="498"/>
    </row>
    <row r="399">
      <c r="A399" s="498"/>
      <c r="B399" s="520"/>
      <c r="C399" s="520"/>
      <c r="D399" s="520"/>
      <c r="E399" s="520"/>
      <c r="F399" s="520"/>
      <c r="G399" s="520"/>
      <c r="H399" s="520"/>
      <c r="I399" s="520"/>
      <c r="J399" s="520"/>
      <c r="K399" s="498"/>
      <c r="L399" s="498"/>
      <c r="M399" s="498"/>
      <c r="N399" s="498"/>
      <c r="O399" s="498"/>
      <c r="P399" s="498"/>
      <c r="Q399" s="498"/>
      <c r="R399" s="498"/>
      <c r="S399" s="498"/>
      <c r="T399" s="498"/>
      <c r="U399" s="498"/>
      <c r="V399" s="498"/>
      <c r="W399" s="498"/>
      <c r="X399" s="498"/>
      <c r="Y399" s="498"/>
      <c r="Z399" s="498"/>
      <c r="AA399" s="498"/>
      <c r="AB399" s="498"/>
      <c r="AC399" s="498"/>
      <c r="AD399" s="498"/>
      <c r="AE399" s="498"/>
      <c r="AF399" s="498"/>
    </row>
    <row r="400">
      <c r="A400" s="498"/>
      <c r="B400" s="520"/>
      <c r="C400" s="520"/>
      <c r="D400" s="520"/>
      <c r="E400" s="520"/>
      <c r="F400" s="520"/>
      <c r="G400" s="520"/>
      <c r="H400" s="520"/>
      <c r="I400" s="520"/>
      <c r="J400" s="520"/>
      <c r="K400" s="498"/>
      <c r="L400" s="498"/>
      <c r="M400" s="498"/>
      <c r="N400" s="498"/>
      <c r="O400" s="498"/>
      <c r="P400" s="498"/>
      <c r="Q400" s="498"/>
      <c r="R400" s="498"/>
      <c r="S400" s="498"/>
      <c r="T400" s="498"/>
      <c r="U400" s="498"/>
      <c r="V400" s="498"/>
      <c r="W400" s="498"/>
      <c r="X400" s="498"/>
      <c r="Y400" s="498"/>
      <c r="Z400" s="498"/>
      <c r="AA400" s="498"/>
      <c r="AB400" s="498"/>
      <c r="AC400" s="498"/>
      <c r="AD400" s="498"/>
      <c r="AE400" s="498"/>
      <c r="AF400" s="498"/>
    </row>
    <row r="401">
      <c r="A401" s="498"/>
      <c r="B401" s="520"/>
      <c r="C401" s="520"/>
      <c r="D401" s="520"/>
      <c r="E401" s="520"/>
      <c r="F401" s="520"/>
      <c r="G401" s="520"/>
      <c r="H401" s="520"/>
      <c r="I401" s="520"/>
      <c r="J401" s="520"/>
      <c r="K401" s="498"/>
      <c r="L401" s="498"/>
      <c r="M401" s="498"/>
      <c r="N401" s="498"/>
      <c r="O401" s="498"/>
      <c r="P401" s="498"/>
      <c r="Q401" s="498"/>
      <c r="R401" s="498"/>
      <c r="S401" s="498"/>
      <c r="T401" s="498"/>
      <c r="U401" s="498"/>
      <c r="V401" s="498"/>
      <c r="W401" s="498"/>
      <c r="X401" s="498"/>
      <c r="Y401" s="498"/>
      <c r="Z401" s="498"/>
      <c r="AA401" s="498"/>
      <c r="AB401" s="498"/>
      <c r="AC401" s="498"/>
      <c r="AD401" s="498"/>
      <c r="AE401" s="498"/>
      <c r="AF401" s="498"/>
    </row>
    <row r="402">
      <c r="A402" s="498"/>
      <c r="B402" s="520"/>
      <c r="C402" s="520"/>
      <c r="D402" s="520"/>
      <c r="E402" s="520"/>
      <c r="F402" s="520"/>
      <c r="G402" s="520"/>
      <c r="H402" s="520"/>
      <c r="I402" s="520"/>
      <c r="J402" s="520"/>
      <c r="K402" s="498"/>
      <c r="L402" s="498"/>
      <c r="M402" s="498"/>
      <c r="N402" s="498"/>
      <c r="O402" s="498"/>
      <c r="P402" s="498"/>
      <c r="Q402" s="498"/>
      <c r="R402" s="498"/>
      <c r="S402" s="498"/>
      <c r="T402" s="498"/>
      <c r="U402" s="498"/>
      <c r="V402" s="498"/>
      <c r="W402" s="498"/>
      <c r="X402" s="498"/>
      <c r="Y402" s="498"/>
      <c r="Z402" s="498"/>
      <c r="AA402" s="498"/>
      <c r="AB402" s="498"/>
      <c r="AC402" s="498"/>
      <c r="AD402" s="498"/>
      <c r="AE402" s="498"/>
      <c r="AF402" s="498"/>
    </row>
    <row r="403">
      <c r="A403" s="498"/>
      <c r="B403" s="520"/>
      <c r="C403" s="520"/>
      <c r="D403" s="520"/>
      <c r="E403" s="520"/>
      <c r="F403" s="520"/>
      <c r="G403" s="520"/>
      <c r="H403" s="520"/>
      <c r="I403" s="520"/>
      <c r="J403" s="520"/>
      <c r="K403" s="498"/>
      <c r="L403" s="498"/>
      <c r="M403" s="498"/>
      <c r="N403" s="498"/>
      <c r="O403" s="498"/>
      <c r="P403" s="498"/>
      <c r="Q403" s="498"/>
      <c r="R403" s="498"/>
      <c r="S403" s="498"/>
      <c r="T403" s="498"/>
      <c r="U403" s="498"/>
      <c r="V403" s="498"/>
      <c r="W403" s="498"/>
      <c r="X403" s="498"/>
      <c r="Y403" s="498"/>
      <c r="Z403" s="498"/>
      <c r="AA403" s="498"/>
      <c r="AB403" s="498"/>
      <c r="AC403" s="498"/>
      <c r="AD403" s="498"/>
      <c r="AE403" s="498"/>
      <c r="AF403" s="498"/>
    </row>
    <row r="404">
      <c r="A404" s="498"/>
      <c r="B404" s="520"/>
      <c r="C404" s="520"/>
      <c r="D404" s="520"/>
      <c r="E404" s="520"/>
      <c r="F404" s="520"/>
      <c r="G404" s="520"/>
      <c r="H404" s="520"/>
      <c r="I404" s="520"/>
      <c r="J404" s="520"/>
      <c r="K404" s="498"/>
      <c r="L404" s="498"/>
      <c r="M404" s="498"/>
      <c r="N404" s="498"/>
      <c r="O404" s="498"/>
      <c r="P404" s="498"/>
      <c r="Q404" s="498"/>
      <c r="R404" s="498"/>
      <c r="S404" s="498"/>
      <c r="T404" s="498"/>
      <c r="U404" s="498"/>
      <c r="V404" s="498"/>
      <c r="W404" s="498"/>
      <c r="X404" s="498"/>
      <c r="Y404" s="498"/>
      <c r="Z404" s="498"/>
      <c r="AA404" s="498"/>
      <c r="AB404" s="498"/>
      <c r="AC404" s="498"/>
      <c r="AD404" s="498"/>
      <c r="AE404" s="498"/>
      <c r="AF404" s="498"/>
    </row>
    <row r="405">
      <c r="A405" s="498"/>
      <c r="B405" s="520"/>
      <c r="C405" s="520"/>
      <c r="D405" s="520"/>
      <c r="E405" s="520"/>
      <c r="F405" s="520"/>
      <c r="G405" s="520"/>
      <c r="H405" s="520"/>
      <c r="I405" s="520"/>
      <c r="J405" s="520"/>
      <c r="K405" s="498"/>
      <c r="L405" s="498"/>
      <c r="M405" s="498"/>
      <c r="N405" s="498"/>
      <c r="O405" s="498"/>
      <c r="P405" s="498"/>
      <c r="Q405" s="498"/>
      <c r="R405" s="498"/>
      <c r="S405" s="498"/>
      <c r="T405" s="498"/>
      <c r="U405" s="498"/>
      <c r="V405" s="498"/>
      <c r="W405" s="498"/>
      <c r="X405" s="498"/>
      <c r="Y405" s="498"/>
      <c r="Z405" s="498"/>
      <c r="AA405" s="498"/>
      <c r="AB405" s="498"/>
      <c r="AC405" s="498"/>
      <c r="AD405" s="498"/>
      <c r="AE405" s="498"/>
      <c r="AF405" s="498"/>
    </row>
    <row r="406">
      <c r="A406" s="498"/>
      <c r="B406" s="520"/>
      <c r="C406" s="520"/>
      <c r="D406" s="520"/>
      <c r="E406" s="520"/>
      <c r="F406" s="520"/>
      <c r="G406" s="520"/>
      <c r="H406" s="520"/>
      <c r="I406" s="520"/>
      <c r="J406" s="520"/>
      <c r="K406" s="498"/>
      <c r="L406" s="498"/>
      <c r="M406" s="498"/>
      <c r="N406" s="498"/>
      <c r="O406" s="498"/>
      <c r="P406" s="498"/>
      <c r="Q406" s="498"/>
      <c r="R406" s="498"/>
      <c r="S406" s="498"/>
      <c r="T406" s="498"/>
      <c r="U406" s="498"/>
      <c r="V406" s="498"/>
      <c r="W406" s="498"/>
      <c r="X406" s="498"/>
      <c r="Y406" s="498"/>
      <c r="Z406" s="498"/>
      <c r="AA406" s="498"/>
      <c r="AB406" s="498"/>
      <c r="AC406" s="498"/>
      <c r="AD406" s="498"/>
      <c r="AE406" s="498"/>
      <c r="AF406" s="498"/>
    </row>
    <row r="407">
      <c r="A407" s="498"/>
      <c r="B407" s="520"/>
      <c r="C407" s="520"/>
      <c r="D407" s="520"/>
      <c r="E407" s="520"/>
      <c r="F407" s="520"/>
      <c r="G407" s="520"/>
      <c r="H407" s="520"/>
      <c r="I407" s="520"/>
      <c r="J407" s="520"/>
      <c r="K407" s="498"/>
      <c r="L407" s="498"/>
      <c r="M407" s="498"/>
      <c r="N407" s="498"/>
      <c r="O407" s="498"/>
      <c r="P407" s="498"/>
      <c r="Q407" s="498"/>
      <c r="R407" s="498"/>
      <c r="S407" s="498"/>
      <c r="T407" s="498"/>
      <c r="U407" s="498"/>
      <c r="V407" s="498"/>
      <c r="W407" s="498"/>
      <c r="X407" s="498"/>
      <c r="Y407" s="498"/>
      <c r="Z407" s="498"/>
      <c r="AA407" s="498"/>
      <c r="AB407" s="498"/>
      <c r="AC407" s="498"/>
      <c r="AD407" s="498"/>
      <c r="AE407" s="498"/>
      <c r="AF407" s="498"/>
    </row>
    <row r="408">
      <c r="A408" s="498"/>
      <c r="B408" s="520"/>
      <c r="C408" s="520"/>
      <c r="D408" s="520"/>
      <c r="E408" s="520"/>
      <c r="F408" s="520"/>
      <c r="G408" s="520"/>
      <c r="H408" s="520"/>
      <c r="I408" s="520"/>
      <c r="J408" s="520"/>
      <c r="K408" s="498"/>
      <c r="L408" s="498"/>
      <c r="M408" s="498"/>
      <c r="N408" s="498"/>
      <c r="O408" s="498"/>
      <c r="P408" s="498"/>
      <c r="Q408" s="498"/>
      <c r="R408" s="498"/>
      <c r="S408" s="498"/>
      <c r="T408" s="498"/>
      <c r="U408" s="498"/>
      <c r="V408" s="498"/>
      <c r="W408" s="498"/>
      <c r="X408" s="498"/>
      <c r="Y408" s="498"/>
      <c r="Z408" s="498"/>
      <c r="AA408" s="498"/>
      <c r="AB408" s="498"/>
      <c r="AC408" s="498"/>
      <c r="AD408" s="498"/>
      <c r="AE408" s="498"/>
      <c r="AF408" s="498"/>
    </row>
    <row r="409">
      <c r="A409" s="498"/>
      <c r="B409" s="520"/>
      <c r="C409" s="520"/>
      <c r="D409" s="520"/>
      <c r="E409" s="520"/>
      <c r="F409" s="520"/>
      <c r="G409" s="520"/>
      <c r="H409" s="520"/>
      <c r="I409" s="520"/>
      <c r="J409" s="520"/>
      <c r="K409" s="498"/>
      <c r="L409" s="498"/>
      <c r="M409" s="498"/>
      <c r="N409" s="498"/>
      <c r="O409" s="498"/>
      <c r="P409" s="498"/>
      <c r="Q409" s="498"/>
      <c r="R409" s="498"/>
      <c r="S409" s="498"/>
      <c r="T409" s="498"/>
      <c r="U409" s="498"/>
      <c r="V409" s="498"/>
      <c r="W409" s="498"/>
      <c r="X409" s="498"/>
      <c r="Y409" s="498"/>
      <c r="Z409" s="498"/>
      <c r="AA409" s="498"/>
      <c r="AB409" s="498"/>
      <c r="AC409" s="498"/>
      <c r="AD409" s="498"/>
      <c r="AE409" s="498"/>
      <c r="AF409" s="498"/>
    </row>
    <row r="410">
      <c r="A410" s="498"/>
      <c r="B410" s="520"/>
      <c r="C410" s="520"/>
      <c r="D410" s="520"/>
      <c r="E410" s="520"/>
      <c r="F410" s="520"/>
      <c r="G410" s="520"/>
      <c r="H410" s="520"/>
      <c r="I410" s="520"/>
      <c r="J410" s="520"/>
      <c r="K410" s="498"/>
      <c r="L410" s="498"/>
      <c r="M410" s="498"/>
      <c r="N410" s="498"/>
      <c r="O410" s="498"/>
      <c r="P410" s="498"/>
      <c r="Q410" s="498"/>
      <c r="R410" s="498"/>
      <c r="S410" s="498"/>
      <c r="T410" s="498"/>
      <c r="U410" s="498"/>
      <c r="V410" s="498"/>
      <c r="W410" s="498"/>
      <c r="X410" s="498"/>
      <c r="Y410" s="498"/>
      <c r="Z410" s="498"/>
      <c r="AA410" s="498"/>
      <c r="AB410" s="498"/>
      <c r="AC410" s="498"/>
      <c r="AD410" s="498"/>
      <c r="AE410" s="498"/>
      <c r="AF410" s="498"/>
    </row>
    <row r="411">
      <c r="A411" s="498"/>
      <c r="B411" s="520"/>
      <c r="C411" s="520"/>
      <c r="D411" s="520"/>
      <c r="E411" s="520"/>
      <c r="F411" s="520"/>
      <c r="G411" s="520"/>
      <c r="H411" s="520"/>
      <c r="I411" s="520"/>
      <c r="J411" s="520"/>
      <c r="K411" s="498"/>
      <c r="L411" s="498"/>
      <c r="M411" s="498"/>
      <c r="N411" s="498"/>
      <c r="O411" s="498"/>
      <c r="P411" s="498"/>
      <c r="Q411" s="498"/>
      <c r="R411" s="498"/>
      <c r="S411" s="498"/>
      <c r="T411" s="498"/>
      <c r="U411" s="498"/>
      <c r="V411" s="498"/>
      <c r="W411" s="498"/>
      <c r="X411" s="498"/>
      <c r="Y411" s="498"/>
      <c r="Z411" s="498"/>
      <c r="AA411" s="498"/>
      <c r="AB411" s="498"/>
      <c r="AC411" s="498"/>
      <c r="AD411" s="498"/>
      <c r="AE411" s="498"/>
      <c r="AF411" s="498"/>
    </row>
    <row r="412">
      <c r="A412" s="498"/>
      <c r="B412" s="520"/>
      <c r="C412" s="520"/>
      <c r="D412" s="520"/>
      <c r="E412" s="520"/>
      <c r="F412" s="520"/>
      <c r="G412" s="520"/>
      <c r="H412" s="520"/>
      <c r="I412" s="520"/>
      <c r="J412" s="520"/>
      <c r="K412" s="498"/>
      <c r="L412" s="498"/>
      <c r="M412" s="498"/>
      <c r="N412" s="498"/>
      <c r="O412" s="498"/>
      <c r="P412" s="498"/>
      <c r="Q412" s="498"/>
      <c r="R412" s="498"/>
      <c r="S412" s="498"/>
      <c r="T412" s="498"/>
      <c r="U412" s="498"/>
      <c r="V412" s="498"/>
      <c r="W412" s="498"/>
      <c r="X412" s="498"/>
      <c r="Y412" s="498"/>
      <c r="Z412" s="498"/>
      <c r="AA412" s="498"/>
      <c r="AB412" s="498"/>
      <c r="AC412" s="498"/>
      <c r="AD412" s="498"/>
      <c r="AE412" s="498"/>
      <c r="AF412" s="498"/>
    </row>
    <row r="413">
      <c r="A413" s="498"/>
      <c r="B413" s="520"/>
      <c r="C413" s="520"/>
      <c r="D413" s="520"/>
      <c r="E413" s="520"/>
      <c r="F413" s="520"/>
      <c r="G413" s="520"/>
      <c r="H413" s="520"/>
      <c r="I413" s="520"/>
      <c r="J413" s="520"/>
      <c r="K413" s="498"/>
      <c r="L413" s="498"/>
      <c r="M413" s="498"/>
      <c r="N413" s="498"/>
      <c r="O413" s="498"/>
      <c r="P413" s="498"/>
      <c r="Q413" s="498"/>
      <c r="R413" s="498"/>
      <c r="S413" s="498"/>
      <c r="T413" s="498"/>
      <c r="U413" s="498"/>
      <c r="V413" s="498"/>
      <c r="W413" s="498"/>
      <c r="X413" s="498"/>
      <c r="Y413" s="498"/>
      <c r="Z413" s="498"/>
      <c r="AA413" s="498"/>
      <c r="AB413" s="498"/>
      <c r="AC413" s="498"/>
      <c r="AD413" s="498"/>
      <c r="AE413" s="498"/>
      <c r="AF413" s="498"/>
    </row>
    <row r="414">
      <c r="A414" s="498"/>
      <c r="B414" s="520"/>
      <c r="C414" s="520"/>
      <c r="D414" s="520"/>
      <c r="E414" s="520"/>
      <c r="F414" s="520"/>
      <c r="G414" s="520"/>
      <c r="H414" s="520"/>
      <c r="I414" s="520"/>
      <c r="J414" s="520"/>
      <c r="K414" s="498"/>
      <c r="L414" s="498"/>
      <c r="M414" s="498"/>
      <c r="N414" s="498"/>
      <c r="O414" s="498"/>
      <c r="P414" s="498"/>
      <c r="Q414" s="498"/>
      <c r="R414" s="498"/>
      <c r="S414" s="498"/>
      <c r="T414" s="498"/>
      <c r="U414" s="498"/>
      <c r="V414" s="498"/>
      <c r="W414" s="498"/>
      <c r="X414" s="498"/>
      <c r="Y414" s="498"/>
      <c r="Z414" s="498"/>
      <c r="AA414" s="498"/>
      <c r="AB414" s="498"/>
      <c r="AC414" s="498"/>
      <c r="AD414" s="498"/>
      <c r="AE414" s="498"/>
      <c r="AF414" s="498"/>
    </row>
    <row r="415">
      <c r="A415" s="498"/>
      <c r="B415" s="520"/>
      <c r="C415" s="520"/>
      <c r="D415" s="520"/>
      <c r="E415" s="520"/>
      <c r="F415" s="520"/>
      <c r="G415" s="520"/>
      <c r="H415" s="520"/>
      <c r="I415" s="520"/>
      <c r="J415" s="520"/>
      <c r="K415" s="498"/>
      <c r="L415" s="498"/>
      <c r="M415" s="498"/>
      <c r="N415" s="498"/>
      <c r="O415" s="498"/>
      <c r="P415" s="498"/>
      <c r="Q415" s="498"/>
      <c r="R415" s="498"/>
      <c r="S415" s="498"/>
      <c r="T415" s="498"/>
      <c r="U415" s="498"/>
      <c r="V415" s="498"/>
      <c r="W415" s="498"/>
      <c r="X415" s="498"/>
      <c r="Y415" s="498"/>
      <c r="Z415" s="498"/>
      <c r="AA415" s="498"/>
      <c r="AB415" s="498"/>
      <c r="AC415" s="498"/>
      <c r="AD415" s="498"/>
      <c r="AE415" s="498"/>
      <c r="AF415" s="498"/>
    </row>
    <row r="416">
      <c r="A416" s="498"/>
      <c r="B416" s="520"/>
      <c r="C416" s="520"/>
      <c r="D416" s="520"/>
      <c r="E416" s="520"/>
      <c r="F416" s="520"/>
      <c r="G416" s="520"/>
      <c r="H416" s="520"/>
      <c r="I416" s="520"/>
      <c r="J416" s="520"/>
      <c r="K416" s="498"/>
      <c r="L416" s="498"/>
      <c r="M416" s="498"/>
      <c r="N416" s="498"/>
      <c r="O416" s="498"/>
      <c r="P416" s="498"/>
      <c r="Q416" s="498"/>
      <c r="R416" s="498"/>
      <c r="S416" s="498"/>
      <c r="T416" s="498"/>
      <c r="U416" s="498"/>
      <c r="V416" s="498"/>
      <c r="W416" s="498"/>
      <c r="X416" s="498"/>
      <c r="Y416" s="498"/>
      <c r="Z416" s="498"/>
      <c r="AA416" s="498"/>
      <c r="AB416" s="498"/>
      <c r="AC416" s="498"/>
      <c r="AD416" s="498"/>
      <c r="AE416" s="498"/>
      <c r="AF416" s="498"/>
    </row>
    <row r="417">
      <c r="A417" s="498"/>
      <c r="B417" s="520"/>
      <c r="C417" s="520"/>
      <c r="D417" s="520"/>
      <c r="E417" s="520"/>
      <c r="F417" s="520"/>
      <c r="G417" s="520"/>
      <c r="H417" s="520"/>
      <c r="I417" s="520"/>
      <c r="J417" s="520"/>
      <c r="K417" s="498"/>
      <c r="L417" s="498"/>
      <c r="M417" s="498"/>
      <c r="N417" s="498"/>
      <c r="O417" s="498"/>
      <c r="P417" s="498"/>
      <c r="Q417" s="498"/>
      <c r="R417" s="498"/>
      <c r="S417" s="498"/>
      <c r="T417" s="498"/>
      <c r="U417" s="498"/>
      <c r="V417" s="498"/>
      <c r="W417" s="498"/>
      <c r="X417" s="498"/>
      <c r="Y417" s="498"/>
      <c r="Z417" s="498"/>
      <c r="AA417" s="498"/>
      <c r="AB417" s="498"/>
      <c r="AC417" s="498"/>
      <c r="AD417" s="498"/>
      <c r="AE417" s="498"/>
      <c r="AF417" s="498"/>
    </row>
    <row r="418">
      <c r="A418" s="498"/>
      <c r="B418" s="520"/>
      <c r="C418" s="520"/>
      <c r="D418" s="520"/>
      <c r="E418" s="520"/>
      <c r="F418" s="520"/>
      <c r="G418" s="520"/>
      <c r="H418" s="520"/>
      <c r="I418" s="520"/>
      <c r="J418" s="520"/>
      <c r="K418" s="498"/>
      <c r="L418" s="498"/>
      <c r="M418" s="498"/>
      <c r="N418" s="498"/>
      <c r="O418" s="498"/>
      <c r="P418" s="498"/>
      <c r="Q418" s="498"/>
      <c r="R418" s="498"/>
      <c r="S418" s="498"/>
      <c r="T418" s="498"/>
      <c r="U418" s="498"/>
      <c r="V418" s="498"/>
      <c r="W418" s="498"/>
      <c r="X418" s="498"/>
      <c r="Y418" s="498"/>
      <c r="Z418" s="498"/>
      <c r="AA418" s="498"/>
      <c r="AB418" s="498"/>
      <c r="AC418" s="498"/>
      <c r="AD418" s="498"/>
      <c r="AE418" s="498"/>
      <c r="AF418" s="498"/>
    </row>
    <row r="419">
      <c r="A419" s="498"/>
      <c r="B419" s="520"/>
      <c r="C419" s="520"/>
      <c r="D419" s="520"/>
      <c r="E419" s="520"/>
      <c r="F419" s="520"/>
      <c r="G419" s="520"/>
      <c r="H419" s="520"/>
      <c r="I419" s="520"/>
      <c r="J419" s="520"/>
      <c r="K419" s="498"/>
      <c r="L419" s="498"/>
      <c r="M419" s="498"/>
      <c r="N419" s="498"/>
      <c r="O419" s="498"/>
      <c r="P419" s="498"/>
      <c r="Q419" s="498"/>
      <c r="R419" s="498"/>
      <c r="S419" s="498"/>
      <c r="T419" s="498"/>
      <c r="U419" s="498"/>
      <c r="V419" s="498"/>
      <c r="W419" s="498"/>
      <c r="X419" s="498"/>
      <c r="Y419" s="498"/>
      <c r="Z419" s="498"/>
      <c r="AA419" s="498"/>
      <c r="AB419" s="498"/>
      <c r="AC419" s="498"/>
      <c r="AD419" s="498"/>
      <c r="AE419" s="498"/>
      <c r="AF419" s="498"/>
    </row>
    <row r="420">
      <c r="A420" s="498"/>
      <c r="B420" s="520"/>
      <c r="C420" s="520"/>
      <c r="D420" s="520"/>
      <c r="E420" s="520"/>
      <c r="F420" s="520"/>
      <c r="G420" s="520"/>
      <c r="H420" s="520"/>
      <c r="I420" s="520"/>
      <c r="J420" s="520"/>
      <c r="K420" s="498"/>
      <c r="L420" s="498"/>
      <c r="M420" s="498"/>
      <c r="N420" s="498"/>
      <c r="O420" s="498"/>
      <c r="P420" s="498"/>
      <c r="Q420" s="498"/>
      <c r="R420" s="498"/>
      <c r="S420" s="498"/>
      <c r="T420" s="498"/>
      <c r="U420" s="498"/>
      <c r="V420" s="498"/>
      <c r="W420" s="498"/>
      <c r="X420" s="498"/>
      <c r="Y420" s="498"/>
      <c r="Z420" s="498"/>
      <c r="AA420" s="498"/>
      <c r="AB420" s="498"/>
      <c r="AC420" s="498"/>
      <c r="AD420" s="498"/>
      <c r="AE420" s="498"/>
      <c r="AF420" s="498"/>
    </row>
    <row r="421">
      <c r="A421" s="498"/>
      <c r="B421" s="520"/>
      <c r="C421" s="520"/>
      <c r="D421" s="520"/>
      <c r="E421" s="520"/>
      <c r="F421" s="520"/>
      <c r="G421" s="520"/>
      <c r="H421" s="520"/>
      <c r="I421" s="520"/>
      <c r="J421" s="520"/>
      <c r="K421" s="498"/>
      <c r="L421" s="498"/>
      <c r="M421" s="498"/>
      <c r="N421" s="498"/>
      <c r="O421" s="498"/>
      <c r="P421" s="498"/>
      <c r="Q421" s="498"/>
      <c r="R421" s="498"/>
      <c r="S421" s="498"/>
      <c r="T421" s="498"/>
      <c r="U421" s="498"/>
      <c r="V421" s="498"/>
      <c r="W421" s="498"/>
      <c r="X421" s="498"/>
      <c r="Y421" s="498"/>
      <c r="Z421" s="498"/>
      <c r="AA421" s="498"/>
      <c r="AB421" s="498"/>
      <c r="AC421" s="498"/>
      <c r="AD421" s="498"/>
      <c r="AE421" s="498"/>
      <c r="AF421" s="498"/>
    </row>
    <row r="422">
      <c r="A422" s="498"/>
      <c r="B422" s="520"/>
      <c r="C422" s="520"/>
      <c r="D422" s="520"/>
      <c r="E422" s="520"/>
      <c r="F422" s="520"/>
      <c r="G422" s="520"/>
      <c r="H422" s="520"/>
      <c r="I422" s="520"/>
      <c r="J422" s="520"/>
      <c r="K422" s="498"/>
      <c r="L422" s="498"/>
      <c r="M422" s="498"/>
      <c r="N422" s="498"/>
      <c r="O422" s="498"/>
      <c r="P422" s="498"/>
      <c r="Q422" s="498"/>
      <c r="R422" s="498"/>
      <c r="S422" s="498"/>
      <c r="T422" s="498"/>
      <c r="U422" s="498"/>
      <c r="V422" s="498"/>
      <c r="W422" s="498"/>
      <c r="X422" s="498"/>
      <c r="Y422" s="498"/>
      <c r="Z422" s="498"/>
      <c r="AA422" s="498"/>
      <c r="AB422" s="498"/>
      <c r="AC422" s="498"/>
      <c r="AD422" s="498"/>
      <c r="AE422" s="498"/>
      <c r="AF422" s="498"/>
    </row>
    <row r="423">
      <c r="A423" s="498"/>
      <c r="B423" s="520"/>
      <c r="C423" s="520"/>
      <c r="D423" s="520"/>
      <c r="E423" s="520"/>
      <c r="F423" s="520"/>
      <c r="G423" s="520"/>
      <c r="H423" s="520"/>
      <c r="I423" s="520"/>
      <c r="J423" s="520"/>
      <c r="K423" s="498"/>
      <c r="L423" s="498"/>
      <c r="M423" s="498"/>
      <c r="N423" s="498"/>
      <c r="O423" s="498"/>
      <c r="P423" s="498"/>
      <c r="Q423" s="498"/>
      <c r="R423" s="498"/>
      <c r="S423" s="498"/>
      <c r="T423" s="498"/>
      <c r="U423" s="498"/>
      <c r="V423" s="498"/>
      <c r="W423" s="498"/>
      <c r="X423" s="498"/>
      <c r="Y423" s="498"/>
      <c r="Z423" s="498"/>
      <c r="AA423" s="498"/>
      <c r="AB423" s="498"/>
      <c r="AC423" s="498"/>
      <c r="AD423" s="498"/>
      <c r="AE423" s="498"/>
      <c r="AF423" s="498"/>
    </row>
    <row r="424">
      <c r="A424" s="498"/>
      <c r="B424" s="520"/>
      <c r="C424" s="520"/>
      <c r="D424" s="520"/>
      <c r="E424" s="520"/>
      <c r="F424" s="520"/>
      <c r="G424" s="520"/>
      <c r="H424" s="520"/>
      <c r="I424" s="520"/>
      <c r="J424" s="520"/>
      <c r="K424" s="498"/>
      <c r="L424" s="498"/>
      <c r="M424" s="498"/>
      <c r="N424" s="498"/>
      <c r="O424" s="498"/>
      <c r="P424" s="498"/>
      <c r="Q424" s="498"/>
      <c r="R424" s="498"/>
      <c r="S424" s="498"/>
      <c r="T424" s="498"/>
      <c r="U424" s="498"/>
      <c r="V424" s="498"/>
      <c r="W424" s="498"/>
      <c r="X424" s="498"/>
      <c r="Y424" s="498"/>
      <c r="Z424" s="498"/>
      <c r="AA424" s="498"/>
      <c r="AB424" s="498"/>
      <c r="AC424" s="498"/>
      <c r="AD424" s="498"/>
      <c r="AE424" s="498"/>
      <c r="AF424" s="498"/>
    </row>
    <row r="425">
      <c r="A425" s="498"/>
      <c r="B425" s="520"/>
      <c r="C425" s="520"/>
      <c r="D425" s="520"/>
      <c r="E425" s="520"/>
      <c r="F425" s="520"/>
      <c r="G425" s="520"/>
      <c r="H425" s="520"/>
      <c r="I425" s="520"/>
      <c r="J425" s="520"/>
      <c r="K425" s="498"/>
      <c r="L425" s="498"/>
      <c r="M425" s="498"/>
      <c r="N425" s="498"/>
      <c r="O425" s="498"/>
      <c r="P425" s="498"/>
      <c r="Q425" s="498"/>
      <c r="R425" s="498"/>
      <c r="S425" s="498"/>
      <c r="T425" s="498"/>
      <c r="U425" s="498"/>
      <c r="V425" s="498"/>
      <c r="W425" s="498"/>
      <c r="X425" s="498"/>
      <c r="Y425" s="498"/>
      <c r="Z425" s="498"/>
      <c r="AA425" s="498"/>
      <c r="AB425" s="498"/>
      <c r="AC425" s="498"/>
      <c r="AD425" s="498"/>
      <c r="AE425" s="498"/>
      <c r="AF425" s="498"/>
    </row>
    <row r="426">
      <c r="A426" s="498"/>
      <c r="B426" s="520"/>
      <c r="C426" s="520"/>
      <c r="D426" s="520"/>
      <c r="E426" s="520"/>
      <c r="F426" s="520"/>
      <c r="G426" s="520"/>
      <c r="H426" s="520"/>
      <c r="I426" s="520"/>
      <c r="J426" s="520"/>
      <c r="K426" s="498"/>
      <c r="L426" s="498"/>
      <c r="M426" s="498"/>
      <c r="N426" s="498"/>
      <c r="O426" s="498"/>
      <c r="P426" s="498"/>
      <c r="Q426" s="498"/>
      <c r="R426" s="498"/>
      <c r="S426" s="498"/>
      <c r="T426" s="498"/>
      <c r="U426" s="498"/>
      <c r="V426" s="498"/>
      <c r="W426" s="498"/>
      <c r="X426" s="498"/>
      <c r="Y426" s="498"/>
      <c r="Z426" s="498"/>
      <c r="AA426" s="498"/>
      <c r="AB426" s="498"/>
      <c r="AC426" s="498"/>
      <c r="AD426" s="498"/>
      <c r="AE426" s="498"/>
      <c r="AF426" s="498"/>
    </row>
    <row r="427">
      <c r="A427" s="498"/>
      <c r="B427" s="520"/>
      <c r="C427" s="520"/>
      <c r="D427" s="520"/>
      <c r="E427" s="520"/>
      <c r="F427" s="520"/>
      <c r="G427" s="520"/>
      <c r="H427" s="520"/>
      <c r="I427" s="520"/>
      <c r="J427" s="520"/>
      <c r="K427" s="498"/>
      <c r="L427" s="498"/>
      <c r="M427" s="498"/>
      <c r="N427" s="498"/>
      <c r="O427" s="498"/>
      <c r="P427" s="498"/>
      <c r="Q427" s="498"/>
      <c r="R427" s="498"/>
      <c r="S427" s="498"/>
      <c r="T427" s="498"/>
      <c r="U427" s="498"/>
      <c r="V427" s="498"/>
      <c r="W427" s="498"/>
      <c r="X427" s="498"/>
      <c r="Y427" s="498"/>
      <c r="Z427" s="498"/>
      <c r="AA427" s="498"/>
      <c r="AB427" s="498"/>
      <c r="AC427" s="498"/>
      <c r="AD427" s="498"/>
      <c r="AE427" s="498"/>
      <c r="AF427" s="498"/>
    </row>
    <row r="428">
      <c r="A428" s="498"/>
      <c r="B428" s="520"/>
      <c r="C428" s="520"/>
      <c r="D428" s="520"/>
      <c r="E428" s="520"/>
      <c r="F428" s="520"/>
      <c r="G428" s="520"/>
      <c r="H428" s="520"/>
      <c r="I428" s="520"/>
      <c r="J428" s="520"/>
      <c r="K428" s="498"/>
      <c r="L428" s="498"/>
      <c r="M428" s="498"/>
      <c r="N428" s="498"/>
      <c r="O428" s="498"/>
      <c r="P428" s="498"/>
      <c r="Q428" s="498"/>
      <c r="R428" s="498"/>
      <c r="S428" s="498"/>
      <c r="T428" s="498"/>
      <c r="U428" s="498"/>
      <c r="V428" s="498"/>
      <c r="W428" s="498"/>
      <c r="X428" s="498"/>
      <c r="Y428" s="498"/>
      <c r="Z428" s="498"/>
      <c r="AA428" s="498"/>
      <c r="AB428" s="498"/>
      <c r="AC428" s="498"/>
      <c r="AD428" s="498"/>
      <c r="AE428" s="498"/>
      <c r="AF428" s="498"/>
    </row>
    <row r="429">
      <c r="A429" s="498"/>
      <c r="B429" s="520"/>
      <c r="C429" s="520"/>
      <c r="D429" s="520"/>
      <c r="E429" s="520"/>
      <c r="F429" s="520"/>
      <c r="G429" s="520"/>
      <c r="H429" s="520"/>
      <c r="I429" s="520"/>
      <c r="J429" s="520"/>
      <c r="K429" s="498"/>
      <c r="L429" s="498"/>
      <c r="M429" s="498"/>
      <c r="N429" s="498"/>
      <c r="O429" s="498"/>
      <c r="P429" s="498"/>
      <c r="Q429" s="498"/>
      <c r="R429" s="498"/>
      <c r="S429" s="498"/>
      <c r="T429" s="498"/>
      <c r="U429" s="498"/>
      <c r="V429" s="498"/>
      <c r="W429" s="498"/>
      <c r="X429" s="498"/>
      <c r="Y429" s="498"/>
      <c r="Z429" s="498"/>
      <c r="AA429" s="498"/>
      <c r="AB429" s="498"/>
      <c r="AC429" s="498"/>
      <c r="AD429" s="498"/>
      <c r="AE429" s="498"/>
      <c r="AF429" s="498"/>
    </row>
    <row r="430">
      <c r="A430" s="498"/>
      <c r="B430" s="520"/>
      <c r="C430" s="520"/>
      <c r="D430" s="520"/>
      <c r="E430" s="520"/>
      <c r="F430" s="520"/>
      <c r="G430" s="520"/>
      <c r="H430" s="520"/>
      <c r="I430" s="520"/>
      <c r="J430" s="520"/>
      <c r="K430" s="498"/>
      <c r="L430" s="498"/>
      <c r="M430" s="498"/>
      <c r="N430" s="498"/>
      <c r="O430" s="498"/>
      <c r="P430" s="498"/>
      <c r="Q430" s="498"/>
      <c r="R430" s="498"/>
      <c r="S430" s="498"/>
      <c r="T430" s="498"/>
      <c r="U430" s="498"/>
      <c r="V430" s="498"/>
      <c r="W430" s="498"/>
      <c r="X430" s="498"/>
      <c r="Y430" s="498"/>
      <c r="Z430" s="498"/>
      <c r="AA430" s="498"/>
      <c r="AB430" s="498"/>
      <c r="AC430" s="498"/>
      <c r="AD430" s="498"/>
      <c r="AE430" s="498"/>
      <c r="AF430" s="498"/>
    </row>
    <row r="431">
      <c r="A431" s="498"/>
      <c r="B431" s="520"/>
      <c r="C431" s="520"/>
      <c r="D431" s="520"/>
      <c r="E431" s="520"/>
      <c r="F431" s="520"/>
      <c r="G431" s="520"/>
      <c r="H431" s="520"/>
      <c r="I431" s="520"/>
      <c r="J431" s="520"/>
      <c r="K431" s="498"/>
      <c r="L431" s="498"/>
      <c r="M431" s="498"/>
      <c r="N431" s="498"/>
      <c r="O431" s="498"/>
      <c r="P431" s="498"/>
      <c r="Q431" s="498"/>
      <c r="R431" s="498"/>
      <c r="S431" s="498"/>
      <c r="T431" s="498"/>
      <c r="U431" s="498"/>
      <c r="V431" s="498"/>
      <c r="W431" s="498"/>
      <c r="X431" s="498"/>
      <c r="Y431" s="498"/>
      <c r="Z431" s="498"/>
      <c r="AA431" s="498"/>
      <c r="AB431" s="498"/>
      <c r="AC431" s="498"/>
      <c r="AD431" s="498"/>
      <c r="AE431" s="498"/>
      <c r="AF431" s="498"/>
    </row>
    <row r="432">
      <c r="A432" s="498"/>
      <c r="B432" s="520"/>
      <c r="C432" s="520"/>
      <c r="D432" s="520"/>
      <c r="E432" s="520"/>
      <c r="F432" s="520"/>
      <c r="G432" s="520"/>
      <c r="H432" s="520"/>
      <c r="I432" s="520"/>
      <c r="J432" s="520"/>
      <c r="K432" s="498"/>
      <c r="L432" s="498"/>
      <c r="M432" s="498"/>
      <c r="N432" s="498"/>
      <c r="O432" s="498"/>
      <c r="P432" s="498"/>
      <c r="Q432" s="498"/>
      <c r="R432" s="498"/>
      <c r="S432" s="498"/>
      <c r="T432" s="498"/>
      <c r="U432" s="498"/>
      <c r="V432" s="498"/>
      <c r="W432" s="498"/>
      <c r="X432" s="498"/>
      <c r="Y432" s="498"/>
      <c r="Z432" s="498"/>
      <c r="AA432" s="498"/>
      <c r="AB432" s="498"/>
      <c r="AC432" s="498"/>
      <c r="AD432" s="498"/>
      <c r="AE432" s="498"/>
      <c r="AF432" s="498"/>
    </row>
    <row r="433">
      <c r="A433" s="498"/>
      <c r="B433" s="520"/>
      <c r="C433" s="520"/>
      <c r="D433" s="520"/>
      <c r="E433" s="520"/>
      <c r="F433" s="520"/>
      <c r="G433" s="520"/>
      <c r="H433" s="520"/>
      <c r="I433" s="520"/>
      <c r="J433" s="520"/>
      <c r="K433" s="498"/>
      <c r="L433" s="498"/>
      <c r="M433" s="498"/>
      <c r="N433" s="498"/>
      <c r="O433" s="498"/>
      <c r="P433" s="498"/>
      <c r="Q433" s="498"/>
      <c r="R433" s="498"/>
      <c r="S433" s="498"/>
      <c r="T433" s="498"/>
      <c r="U433" s="498"/>
      <c r="V433" s="498"/>
      <c r="W433" s="498"/>
      <c r="X433" s="498"/>
      <c r="Y433" s="498"/>
      <c r="Z433" s="498"/>
      <c r="AA433" s="498"/>
      <c r="AB433" s="498"/>
      <c r="AC433" s="498"/>
      <c r="AD433" s="498"/>
      <c r="AE433" s="498"/>
      <c r="AF433" s="498"/>
    </row>
    <row r="434">
      <c r="A434" s="498"/>
      <c r="B434" s="520"/>
      <c r="C434" s="520"/>
      <c r="D434" s="520"/>
      <c r="E434" s="520"/>
      <c r="F434" s="520"/>
      <c r="G434" s="520"/>
      <c r="H434" s="520"/>
      <c r="I434" s="520"/>
      <c r="J434" s="520"/>
      <c r="K434" s="498"/>
      <c r="L434" s="498"/>
      <c r="M434" s="498"/>
      <c r="N434" s="498"/>
      <c r="O434" s="498"/>
      <c r="P434" s="498"/>
      <c r="Q434" s="498"/>
      <c r="R434" s="498"/>
      <c r="S434" s="498"/>
      <c r="T434" s="498"/>
      <c r="U434" s="498"/>
      <c r="V434" s="498"/>
      <c r="W434" s="498"/>
      <c r="X434" s="498"/>
      <c r="Y434" s="498"/>
      <c r="Z434" s="498"/>
      <c r="AA434" s="498"/>
      <c r="AB434" s="498"/>
      <c r="AC434" s="498"/>
      <c r="AD434" s="498"/>
      <c r="AE434" s="498"/>
      <c r="AF434" s="498"/>
    </row>
    <row r="435">
      <c r="A435" s="498"/>
      <c r="B435" s="520"/>
      <c r="C435" s="520"/>
      <c r="D435" s="520"/>
      <c r="E435" s="520"/>
      <c r="F435" s="520"/>
      <c r="G435" s="520"/>
      <c r="H435" s="520"/>
      <c r="I435" s="520"/>
      <c r="J435" s="520"/>
      <c r="K435" s="498"/>
      <c r="L435" s="498"/>
      <c r="M435" s="498"/>
      <c r="N435" s="498"/>
      <c r="O435" s="498"/>
      <c r="P435" s="498"/>
      <c r="Q435" s="498"/>
      <c r="R435" s="498"/>
      <c r="S435" s="498"/>
      <c r="T435" s="498"/>
      <c r="U435" s="498"/>
      <c r="V435" s="498"/>
      <c r="W435" s="498"/>
      <c r="X435" s="498"/>
      <c r="Y435" s="498"/>
      <c r="Z435" s="498"/>
      <c r="AA435" s="498"/>
      <c r="AB435" s="498"/>
      <c r="AC435" s="498"/>
      <c r="AD435" s="498"/>
      <c r="AE435" s="498"/>
      <c r="AF435" s="498"/>
    </row>
    <row r="436">
      <c r="A436" s="498"/>
      <c r="B436" s="520"/>
      <c r="C436" s="520"/>
      <c r="D436" s="520"/>
      <c r="E436" s="520"/>
      <c r="F436" s="520"/>
      <c r="G436" s="520"/>
      <c r="H436" s="520"/>
      <c r="I436" s="520"/>
      <c r="J436" s="520"/>
      <c r="K436" s="498"/>
      <c r="L436" s="498"/>
      <c r="M436" s="498"/>
      <c r="N436" s="498"/>
      <c r="O436" s="498"/>
      <c r="P436" s="498"/>
      <c r="Q436" s="498"/>
      <c r="R436" s="498"/>
      <c r="S436" s="498"/>
      <c r="T436" s="498"/>
      <c r="U436" s="498"/>
      <c r="V436" s="498"/>
      <c r="W436" s="498"/>
      <c r="X436" s="498"/>
      <c r="Y436" s="498"/>
      <c r="Z436" s="498"/>
      <c r="AA436" s="498"/>
      <c r="AB436" s="498"/>
      <c r="AC436" s="498"/>
      <c r="AD436" s="498"/>
      <c r="AE436" s="498"/>
      <c r="AF436" s="498"/>
    </row>
    <row r="437">
      <c r="A437" s="498"/>
      <c r="B437" s="520"/>
      <c r="C437" s="520"/>
      <c r="D437" s="520"/>
      <c r="E437" s="520"/>
      <c r="F437" s="520"/>
      <c r="G437" s="520"/>
      <c r="H437" s="520"/>
      <c r="I437" s="520"/>
      <c r="J437" s="520"/>
      <c r="K437" s="498"/>
      <c r="L437" s="498"/>
      <c r="M437" s="498"/>
      <c r="N437" s="498"/>
      <c r="O437" s="498"/>
      <c r="P437" s="498"/>
      <c r="Q437" s="498"/>
      <c r="R437" s="498"/>
      <c r="S437" s="498"/>
      <c r="T437" s="498"/>
      <c r="U437" s="498"/>
      <c r="V437" s="498"/>
      <c r="W437" s="498"/>
      <c r="X437" s="498"/>
      <c r="Y437" s="498"/>
      <c r="Z437" s="498"/>
      <c r="AA437" s="498"/>
      <c r="AB437" s="498"/>
      <c r="AC437" s="498"/>
      <c r="AD437" s="498"/>
      <c r="AE437" s="498"/>
      <c r="AF437" s="498"/>
    </row>
    <row r="438">
      <c r="A438" s="498"/>
      <c r="B438" s="520"/>
      <c r="C438" s="520"/>
      <c r="D438" s="520"/>
      <c r="E438" s="520"/>
      <c r="F438" s="520"/>
      <c r="G438" s="520"/>
      <c r="H438" s="520"/>
      <c r="I438" s="520"/>
      <c r="J438" s="520"/>
      <c r="K438" s="498"/>
      <c r="L438" s="498"/>
      <c r="M438" s="498"/>
      <c r="N438" s="498"/>
      <c r="O438" s="498"/>
      <c r="P438" s="498"/>
      <c r="Q438" s="498"/>
      <c r="R438" s="498"/>
      <c r="S438" s="498"/>
      <c r="T438" s="498"/>
      <c r="U438" s="498"/>
      <c r="V438" s="498"/>
      <c r="W438" s="498"/>
      <c r="X438" s="498"/>
      <c r="Y438" s="498"/>
      <c r="Z438" s="498"/>
      <c r="AA438" s="498"/>
      <c r="AB438" s="498"/>
      <c r="AC438" s="498"/>
      <c r="AD438" s="498"/>
      <c r="AE438" s="498"/>
      <c r="AF438" s="498"/>
    </row>
    <row r="439">
      <c r="A439" s="498"/>
      <c r="B439" s="520"/>
      <c r="C439" s="520"/>
      <c r="D439" s="520"/>
      <c r="E439" s="520"/>
      <c r="F439" s="520"/>
      <c r="G439" s="520"/>
      <c r="H439" s="520"/>
      <c r="I439" s="520"/>
      <c r="J439" s="520"/>
      <c r="K439" s="498"/>
      <c r="L439" s="498"/>
      <c r="M439" s="498"/>
      <c r="N439" s="498"/>
      <c r="O439" s="498"/>
      <c r="P439" s="498"/>
      <c r="Q439" s="498"/>
      <c r="R439" s="498"/>
      <c r="S439" s="498"/>
      <c r="T439" s="498"/>
      <c r="U439" s="498"/>
      <c r="V439" s="498"/>
      <c r="W439" s="498"/>
      <c r="X439" s="498"/>
      <c r="Y439" s="498"/>
      <c r="Z439" s="498"/>
      <c r="AA439" s="498"/>
      <c r="AB439" s="498"/>
      <c r="AC439" s="498"/>
      <c r="AD439" s="498"/>
      <c r="AE439" s="498"/>
      <c r="AF439" s="498"/>
    </row>
    <row r="440">
      <c r="A440" s="498"/>
      <c r="B440" s="520"/>
      <c r="C440" s="520"/>
      <c r="D440" s="520"/>
      <c r="E440" s="520"/>
      <c r="F440" s="520"/>
      <c r="G440" s="520"/>
      <c r="H440" s="520"/>
      <c r="I440" s="520"/>
      <c r="J440" s="520"/>
      <c r="K440" s="498"/>
      <c r="L440" s="498"/>
      <c r="M440" s="498"/>
      <c r="N440" s="498"/>
      <c r="O440" s="498"/>
      <c r="P440" s="498"/>
      <c r="Q440" s="498"/>
      <c r="R440" s="498"/>
      <c r="S440" s="498"/>
      <c r="T440" s="498"/>
      <c r="U440" s="498"/>
      <c r="V440" s="498"/>
      <c r="W440" s="498"/>
      <c r="X440" s="498"/>
      <c r="Y440" s="498"/>
      <c r="Z440" s="498"/>
      <c r="AA440" s="498"/>
      <c r="AB440" s="498"/>
      <c r="AC440" s="498"/>
      <c r="AD440" s="498"/>
      <c r="AE440" s="498"/>
      <c r="AF440" s="498"/>
    </row>
    <row r="441">
      <c r="A441" s="498"/>
      <c r="B441" s="520"/>
      <c r="C441" s="520"/>
      <c r="D441" s="520"/>
      <c r="E441" s="520"/>
      <c r="F441" s="520"/>
      <c r="G441" s="520"/>
      <c r="H441" s="520"/>
      <c r="I441" s="520"/>
      <c r="J441" s="520"/>
      <c r="K441" s="498"/>
      <c r="L441" s="498"/>
      <c r="M441" s="498"/>
      <c r="N441" s="498"/>
      <c r="O441" s="498"/>
      <c r="P441" s="498"/>
      <c r="Q441" s="498"/>
      <c r="R441" s="498"/>
      <c r="S441" s="498"/>
      <c r="T441" s="498"/>
      <c r="U441" s="498"/>
      <c r="V441" s="498"/>
      <c r="W441" s="498"/>
      <c r="X441" s="498"/>
      <c r="Y441" s="498"/>
      <c r="Z441" s="498"/>
      <c r="AA441" s="498"/>
      <c r="AB441" s="498"/>
      <c r="AC441" s="498"/>
      <c r="AD441" s="498"/>
      <c r="AE441" s="498"/>
      <c r="AF441" s="498"/>
    </row>
    <row r="442">
      <c r="A442" s="498"/>
      <c r="B442" s="520"/>
      <c r="C442" s="520"/>
      <c r="D442" s="520"/>
      <c r="E442" s="520"/>
      <c r="F442" s="520"/>
      <c r="G442" s="520"/>
      <c r="H442" s="520"/>
      <c r="I442" s="520"/>
      <c r="J442" s="520"/>
      <c r="K442" s="498"/>
      <c r="L442" s="498"/>
      <c r="M442" s="498"/>
      <c r="N442" s="498"/>
      <c r="O442" s="498"/>
      <c r="P442" s="498"/>
      <c r="Q442" s="498"/>
      <c r="R442" s="498"/>
      <c r="S442" s="498"/>
      <c r="T442" s="498"/>
      <c r="U442" s="498"/>
      <c r="V442" s="498"/>
      <c r="W442" s="498"/>
      <c r="X442" s="498"/>
      <c r="Y442" s="498"/>
      <c r="Z442" s="498"/>
      <c r="AA442" s="498"/>
      <c r="AB442" s="498"/>
      <c r="AC442" s="498"/>
      <c r="AD442" s="498"/>
      <c r="AE442" s="498"/>
      <c r="AF442" s="498"/>
    </row>
    <row r="443">
      <c r="A443" s="498"/>
      <c r="B443" s="520"/>
      <c r="C443" s="520"/>
      <c r="D443" s="520"/>
      <c r="E443" s="520"/>
      <c r="F443" s="520"/>
      <c r="G443" s="520"/>
      <c r="H443" s="520"/>
      <c r="I443" s="520"/>
      <c r="J443" s="520"/>
      <c r="K443" s="498"/>
      <c r="L443" s="498"/>
      <c r="M443" s="498"/>
      <c r="N443" s="498"/>
      <c r="O443" s="498"/>
      <c r="P443" s="498"/>
      <c r="Q443" s="498"/>
      <c r="R443" s="498"/>
      <c r="S443" s="498"/>
      <c r="T443" s="498"/>
      <c r="U443" s="498"/>
      <c r="V443" s="498"/>
      <c r="W443" s="498"/>
      <c r="X443" s="498"/>
      <c r="Y443" s="498"/>
      <c r="Z443" s="498"/>
      <c r="AA443" s="498"/>
      <c r="AB443" s="498"/>
      <c r="AC443" s="498"/>
      <c r="AD443" s="498"/>
      <c r="AE443" s="498"/>
      <c r="AF443" s="498"/>
    </row>
    <row r="444">
      <c r="A444" s="498"/>
      <c r="B444" s="520"/>
      <c r="C444" s="520"/>
      <c r="D444" s="520"/>
      <c r="E444" s="520"/>
      <c r="F444" s="520"/>
      <c r="G444" s="520"/>
      <c r="H444" s="520"/>
      <c r="I444" s="520"/>
      <c r="J444" s="520"/>
      <c r="K444" s="498"/>
      <c r="L444" s="498"/>
      <c r="M444" s="498"/>
      <c r="N444" s="498"/>
      <c r="O444" s="498"/>
      <c r="P444" s="498"/>
      <c r="Q444" s="498"/>
      <c r="R444" s="498"/>
      <c r="S444" s="498"/>
      <c r="T444" s="498"/>
      <c r="U444" s="498"/>
      <c r="V444" s="498"/>
      <c r="W444" s="498"/>
      <c r="X444" s="498"/>
      <c r="Y444" s="498"/>
      <c r="Z444" s="498"/>
      <c r="AA444" s="498"/>
      <c r="AB444" s="498"/>
      <c r="AC444" s="498"/>
      <c r="AD444" s="498"/>
      <c r="AE444" s="498"/>
      <c r="AF444" s="498"/>
    </row>
    <row r="445">
      <c r="A445" s="498"/>
      <c r="B445" s="520"/>
      <c r="C445" s="520"/>
      <c r="D445" s="520"/>
      <c r="E445" s="520"/>
      <c r="F445" s="520"/>
      <c r="G445" s="520"/>
      <c r="H445" s="520"/>
      <c r="I445" s="520"/>
      <c r="J445" s="520"/>
      <c r="K445" s="498"/>
      <c r="L445" s="498"/>
      <c r="M445" s="498"/>
      <c r="N445" s="498"/>
      <c r="O445" s="498"/>
      <c r="P445" s="498"/>
      <c r="Q445" s="498"/>
      <c r="R445" s="498"/>
      <c r="S445" s="498"/>
      <c r="T445" s="498"/>
      <c r="U445" s="498"/>
      <c r="V445" s="498"/>
      <c r="W445" s="498"/>
      <c r="X445" s="498"/>
      <c r="Y445" s="498"/>
      <c r="Z445" s="498"/>
      <c r="AA445" s="498"/>
      <c r="AB445" s="498"/>
      <c r="AC445" s="498"/>
      <c r="AD445" s="498"/>
      <c r="AE445" s="498"/>
      <c r="AF445" s="498"/>
    </row>
    <row r="446">
      <c r="A446" s="498"/>
      <c r="B446" s="520"/>
      <c r="C446" s="520"/>
      <c r="D446" s="520"/>
      <c r="E446" s="520"/>
      <c r="F446" s="520"/>
      <c r="G446" s="520"/>
      <c r="H446" s="520"/>
      <c r="I446" s="520"/>
      <c r="J446" s="520"/>
      <c r="K446" s="498"/>
      <c r="L446" s="498"/>
      <c r="M446" s="498"/>
      <c r="N446" s="498"/>
      <c r="O446" s="498"/>
      <c r="P446" s="498"/>
      <c r="Q446" s="498"/>
      <c r="R446" s="498"/>
      <c r="S446" s="498"/>
      <c r="T446" s="498"/>
      <c r="U446" s="498"/>
      <c r="V446" s="498"/>
      <c r="W446" s="498"/>
      <c r="X446" s="498"/>
      <c r="Y446" s="498"/>
      <c r="Z446" s="498"/>
      <c r="AA446" s="498"/>
      <c r="AB446" s="498"/>
      <c r="AC446" s="498"/>
      <c r="AD446" s="498"/>
      <c r="AE446" s="498"/>
      <c r="AF446" s="498"/>
    </row>
    <row r="447">
      <c r="A447" s="498"/>
      <c r="B447" s="520"/>
      <c r="C447" s="520"/>
      <c r="D447" s="520"/>
      <c r="E447" s="520"/>
      <c r="F447" s="520"/>
      <c r="G447" s="520"/>
      <c r="H447" s="520"/>
      <c r="I447" s="520"/>
      <c r="J447" s="520"/>
      <c r="K447" s="498"/>
      <c r="L447" s="498"/>
      <c r="M447" s="498"/>
      <c r="N447" s="498"/>
      <c r="O447" s="498"/>
      <c r="P447" s="498"/>
      <c r="Q447" s="498"/>
      <c r="R447" s="498"/>
      <c r="S447" s="498"/>
      <c r="T447" s="498"/>
      <c r="U447" s="498"/>
      <c r="V447" s="498"/>
      <c r="W447" s="498"/>
      <c r="X447" s="498"/>
      <c r="Y447" s="498"/>
      <c r="Z447" s="498"/>
      <c r="AA447" s="498"/>
      <c r="AB447" s="498"/>
      <c r="AC447" s="498"/>
      <c r="AD447" s="498"/>
      <c r="AE447" s="498"/>
      <c r="AF447" s="498"/>
    </row>
    <row r="448">
      <c r="A448" s="498"/>
      <c r="B448" s="520"/>
      <c r="C448" s="520"/>
      <c r="D448" s="520"/>
      <c r="E448" s="520"/>
      <c r="F448" s="520"/>
      <c r="G448" s="520"/>
      <c r="H448" s="520"/>
      <c r="I448" s="520"/>
      <c r="J448" s="520"/>
      <c r="K448" s="498"/>
      <c r="L448" s="498"/>
      <c r="M448" s="498"/>
      <c r="N448" s="498"/>
      <c r="O448" s="498"/>
      <c r="P448" s="498"/>
      <c r="Q448" s="498"/>
      <c r="R448" s="498"/>
      <c r="S448" s="498"/>
      <c r="T448" s="498"/>
      <c r="U448" s="498"/>
      <c r="V448" s="498"/>
      <c r="W448" s="498"/>
      <c r="X448" s="498"/>
      <c r="Y448" s="498"/>
      <c r="Z448" s="498"/>
      <c r="AA448" s="498"/>
      <c r="AB448" s="498"/>
      <c r="AC448" s="498"/>
      <c r="AD448" s="498"/>
      <c r="AE448" s="498"/>
      <c r="AF448" s="498"/>
    </row>
    <row r="449">
      <c r="A449" s="498"/>
      <c r="B449" s="520"/>
      <c r="C449" s="520"/>
      <c r="D449" s="520"/>
      <c r="E449" s="520"/>
      <c r="F449" s="520"/>
      <c r="G449" s="520"/>
      <c r="H449" s="520"/>
      <c r="I449" s="520"/>
      <c r="J449" s="520"/>
      <c r="K449" s="498"/>
      <c r="L449" s="498"/>
      <c r="M449" s="498"/>
      <c r="N449" s="498"/>
      <c r="O449" s="498"/>
      <c r="P449" s="498"/>
      <c r="Q449" s="498"/>
      <c r="R449" s="498"/>
      <c r="S449" s="498"/>
      <c r="T449" s="498"/>
      <c r="U449" s="498"/>
      <c r="V449" s="498"/>
      <c r="W449" s="498"/>
      <c r="X449" s="498"/>
      <c r="Y449" s="498"/>
      <c r="Z449" s="498"/>
      <c r="AA449" s="498"/>
      <c r="AB449" s="498"/>
      <c r="AC449" s="498"/>
      <c r="AD449" s="498"/>
      <c r="AE449" s="498"/>
      <c r="AF449" s="498"/>
    </row>
    <row r="450">
      <c r="A450" s="498"/>
      <c r="B450" s="520"/>
      <c r="C450" s="520"/>
      <c r="D450" s="520"/>
      <c r="E450" s="520"/>
      <c r="F450" s="520"/>
      <c r="G450" s="520"/>
      <c r="H450" s="520"/>
      <c r="I450" s="520"/>
      <c r="J450" s="520"/>
      <c r="K450" s="498"/>
      <c r="L450" s="498"/>
      <c r="M450" s="498"/>
      <c r="N450" s="498"/>
      <c r="O450" s="498"/>
      <c r="P450" s="498"/>
      <c r="Q450" s="498"/>
      <c r="R450" s="498"/>
      <c r="S450" s="498"/>
      <c r="T450" s="498"/>
      <c r="U450" s="498"/>
      <c r="V450" s="498"/>
      <c r="W450" s="498"/>
      <c r="X450" s="498"/>
      <c r="Y450" s="498"/>
      <c r="Z450" s="498"/>
      <c r="AA450" s="498"/>
      <c r="AB450" s="498"/>
      <c r="AC450" s="498"/>
      <c r="AD450" s="498"/>
      <c r="AE450" s="498"/>
      <c r="AF450" s="498"/>
    </row>
    <row r="451">
      <c r="A451" s="498"/>
      <c r="B451" s="520"/>
      <c r="C451" s="520"/>
      <c r="D451" s="520"/>
      <c r="E451" s="520"/>
      <c r="F451" s="520"/>
      <c r="G451" s="520"/>
      <c r="H451" s="520"/>
      <c r="I451" s="520"/>
      <c r="J451" s="520"/>
      <c r="K451" s="498"/>
      <c r="L451" s="498"/>
      <c r="M451" s="498"/>
      <c r="N451" s="498"/>
      <c r="O451" s="498"/>
      <c r="P451" s="498"/>
      <c r="Q451" s="498"/>
      <c r="R451" s="498"/>
      <c r="S451" s="498"/>
      <c r="T451" s="498"/>
      <c r="U451" s="498"/>
      <c r="V451" s="498"/>
      <c r="W451" s="498"/>
      <c r="X451" s="498"/>
      <c r="Y451" s="498"/>
      <c r="Z451" s="498"/>
      <c r="AA451" s="498"/>
      <c r="AB451" s="498"/>
      <c r="AC451" s="498"/>
      <c r="AD451" s="498"/>
      <c r="AE451" s="498"/>
      <c r="AF451" s="498"/>
    </row>
    <row r="452">
      <c r="A452" s="498"/>
      <c r="B452" s="520"/>
      <c r="C452" s="520"/>
      <c r="D452" s="520"/>
      <c r="E452" s="520"/>
      <c r="F452" s="520"/>
      <c r="G452" s="520"/>
      <c r="H452" s="520"/>
      <c r="I452" s="520"/>
      <c r="J452" s="520"/>
      <c r="K452" s="498"/>
      <c r="L452" s="498"/>
      <c r="M452" s="498"/>
      <c r="N452" s="498"/>
      <c r="O452" s="498"/>
      <c r="P452" s="498"/>
      <c r="Q452" s="498"/>
      <c r="R452" s="498"/>
      <c r="S452" s="498"/>
      <c r="T452" s="498"/>
      <c r="U452" s="498"/>
      <c r="V452" s="498"/>
      <c r="W452" s="498"/>
      <c r="X452" s="498"/>
      <c r="Y452" s="498"/>
      <c r="Z452" s="498"/>
      <c r="AA452" s="498"/>
      <c r="AB452" s="498"/>
      <c r="AC452" s="498"/>
      <c r="AD452" s="498"/>
      <c r="AE452" s="498"/>
      <c r="AF452" s="498"/>
    </row>
    <row r="453">
      <c r="A453" s="498"/>
      <c r="B453" s="520"/>
      <c r="C453" s="520"/>
      <c r="D453" s="520"/>
      <c r="E453" s="520"/>
      <c r="F453" s="520"/>
      <c r="G453" s="520"/>
      <c r="H453" s="520"/>
      <c r="I453" s="520"/>
      <c r="J453" s="520"/>
      <c r="K453" s="498"/>
      <c r="L453" s="498"/>
      <c r="M453" s="498"/>
      <c r="N453" s="498"/>
      <c r="O453" s="498"/>
      <c r="P453" s="498"/>
      <c r="Q453" s="498"/>
      <c r="R453" s="498"/>
      <c r="S453" s="498"/>
      <c r="T453" s="498"/>
      <c r="U453" s="498"/>
      <c r="V453" s="498"/>
      <c r="W453" s="498"/>
      <c r="X453" s="498"/>
      <c r="Y453" s="498"/>
      <c r="Z453" s="498"/>
      <c r="AA453" s="498"/>
      <c r="AB453" s="498"/>
      <c r="AC453" s="498"/>
      <c r="AD453" s="498"/>
      <c r="AE453" s="498"/>
      <c r="AF453" s="498"/>
    </row>
    <row r="454">
      <c r="A454" s="498"/>
      <c r="B454" s="520"/>
      <c r="C454" s="520"/>
      <c r="D454" s="520"/>
      <c r="E454" s="520"/>
      <c r="F454" s="520"/>
      <c r="G454" s="520"/>
      <c r="H454" s="520"/>
      <c r="I454" s="520"/>
      <c r="J454" s="520"/>
      <c r="K454" s="498"/>
      <c r="L454" s="498"/>
      <c r="M454" s="498"/>
      <c r="N454" s="498"/>
      <c r="O454" s="498"/>
      <c r="P454" s="498"/>
      <c r="Q454" s="498"/>
      <c r="R454" s="498"/>
      <c r="S454" s="498"/>
      <c r="T454" s="498"/>
      <c r="U454" s="498"/>
      <c r="V454" s="498"/>
      <c r="W454" s="498"/>
      <c r="X454" s="498"/>
      <c r="Y454" s="498"/>
      <c r="Z454" s="498"/>
      <c r="AA454" s="498"/>
      <c r="AB454" s="498"/>
      <c r="AC454" s="498"/>
      <c r="AD454" s="498"/>
      <c r="AE454" s="498"/>
      <c r="AF454" s="498"/>
    </row>
    <row r="455">
      <c r="A455" s="498"/>
      <c r="B455" s="520"/>
      <c r="C455" s="520"/>
      <c r="D455" s="520"/>
      <c r="E455" s="520"/>
      <c r="F455" s="520"/>
      <c r="G455" s="520"/>
      <c r="H455" s="520"/>
      <c r="I455" s="520"/>
      <c r="J455" s="520"/>
      <c r="K455" s="498"/>
      <c r="L455" s="498"/>
      <c r="M455" s="498"/>
      <c r="N455" s="498"/>
      <c r="O455" s="498"/>
      <c r="P455" s="498"/>
      <c r="Q455" s="498"/>
      <c r="R455" s="498"/>
      <c r="S455" s="498"/>
      <c r="T455" s="498"/>
      <c r="U455" s="498"/>
      <c r="V455" s="498"/>
      <c r="W455" s="498"/>
      <c r="X455" s="498"/>
      <c r="Y455" s="498"/>
      <c r="Z455" s="498"/>
      <c r="AA455" s="498"/>
      <c r="AB455" s="498"/>
      <c r="AC455" s="498"/>
      <c r="AD455" s="498"/>
      <c r="AE455" s="498"/>
      <c r="AF455" s="498"/>
    </row>
    <row r="456">
      <c r="A456" s="498"/>
      <c r="B456" s="520"/>
      <c r="C456" s="520"/>
      <c r="D456" s="520"/>
      <c r="E456" s="520"/>
      <c r="F456" s="520"/>
      <c r="G456" s="520"/>
      <c r="H456" s="520"/>
      <c r="I456" s="520"/>
      <c r="J456" s="520"/>
      <c r="K456" s="498"/>
      <c r="L456" s="498"/>
      <c r="M456" s="498"/>
      <c r="N456" s="498"/>
      <c r="O456" s="498"/>
      <c r="P456" s="498"/>
      <c r="Q456" s="498"/>
      <c r="R456" s="498"/>
      <c r="S456" s="498"/>
      <c r="T456" s="498"/>
      <c r="U456" s="498"/>
      <c r="V456" s="498"/>
      <c r="W456" s="498"/>
      <c r="X456" s="498"/>
      <c r="Y456" s="498"/>
      <c r="Z456" s="498"/>
      <c r="AA456" s="498"/>
      <c r="AB456" s="498"/>
      <c r="AC456" s="498"/>
      <c r="AD456" s="498"/>
      <c r="AE456" s="498"/>
      <c r="AF456" s="498"/>
    </row>
    <row r="457">
      <c r="A457" s="498"/>
      <c r="B457" s="520"/>
      <c r="C457" s="520"/>
      <c r="D457" s="520"/>
      <c r="E457" s="520"/>
      <c r="F457" s="520"/>
      <c r="G457" s="520"/>
      <c r="H457" s="520"/>
      <c r="I457" s="520"/>
      <c r="J457" s="520"/>
      <c r="K457" s="498"/>
      <c r="L457" s="498"/>
      <c r="M457" s="498"/>
      <c r="N457" s="498"/>
      <c r="O457" s="498"/>
      <c r="P457" s="498"/>
      <c r="Q457" s="498"/>
      <c r="R457" s="498"/>
      <c r="S457" s="498"/>
      <c r="T457" s="498"/>
      <c r="U457" s="498"/>
      <c r="V457" s="498"/>
      <c r="W457" s="498"/>
      <c r="X457" s="498"/>
      <c r="Y457" s="498"/>
      <c r="Z457" s="498"/>
      <c r="AA457" s="498"/>
      <c r="AB457" s="498"/>
      <c r="AC457" s="498"/>
      <c r="AD457" s="498"/>
      <c r="AE457" s="498"/>
      <c r="AF457" s="498"/>
    </row>
    <row r="458">
      <c r="A458" s="498"/>
      <c r="B458" s="520"/>
      <c r="C458" s="520"/>
      <c r="D458" s="520"/>
      <c r="E458" s="520"/>
      <c r="F458" s="520"/>
      <c r="G458" s="520"/>
      <c r="H458" s="520"/>
      <c r="I458" s="520"/>
      <c r="J458" s="520"/>
      <c r="K458" s="498"/>
      <c r="L458" s="498"/>
      <c r="M458" s="498"/>
      <c r="N458" s="498"/>
      <c r="O458" s="498"/>
      <c r="P458" s="498"/>
      <c r="Q458" s="498"/>
      <c r="R458" s="498"/>
      <c r="S458" s="498"/>
      <c r="T458" s="498"/>
      <c r="U458" s="498"/>
      <c r="V458" s="498"/>
      <c r="W458" s="498"/>
      <c r="X458" s="498"/>
      <c r="Y458" s="498"/>
      <c r="Z458" s="498"/>
      <c r="AA458" s="498"/>
      <c r="AB458" s="498"/>
      <c r="AC458" s="498"/>
      <c r="AD458" s="498"/>
      <c r="AE458" s="498"/>
      <c r="AF458" s="498"/>
    </row>
    <row r="459">
      <c r="A459" s="498"/>
      <c r="B459" s="520"/>
      <c r="C459" s="520"/>
      <c r="D459" s="520"/>
      <c r="E459" s="520"/>
      <c r="F459" s="520"/>
      <c r="G459" s="520"/>
      <c r="H459" s="520"/>
      <c r="I459" s="520"/>
      <c r="J459" s="520"/>
      <c r="K459" s="498"/>
      <c r="L459" s="498"/>
      <c r="M459" s="498"/>
      <c r="N459" s="498"/>
      <c r="O459" s="498"/>
      <c r="P459" s="498"/>
      <c r="Q459" s="498"/>
      <c r="R459" s="498"/>
      <c r="S459" s="498"/>
      <c r="T459" s="498"/>
      <c r="U459" s="498"/>
      <c r="V459" s="498"/>
      <c r="W459" s="498"/>
      <c r="X459" s="498"/>
      <c r="Y459" s="498"/>
      <c r="Z459" s="498"/>
      <c r="AA459" s="498"/>
      <c r="AB459" s="498"/>
      <c r="AC459" s="498"/>
      <c r="AD459" s="498"/>
      <c r="AE459" s="498"/>
      <c r="AF459" s="498"/>
    </row>
    <row r="460">
      <c r="A460" s="498"/>
      <c r="B460" s="520"/>
      <c r="C460" s="520"/>
      <c r="D460" s="520"/>
      <c r="E460" s="520"/>
      <c r="F460" s="520"/>
      <c r="G460" s="520"/>
      <c r="H460" s="520"/>
      <c r="I460" s="520"/>
      <c r="J460" s="520"/>
      <c r="K460" s="498"/>
      <c r="L460" s="498"/>
      <c r="M460" s="498"/>
      <c r="N460" s="498"/>
      <c r="O460" s="498"/>
      <c r="P460" s="498"/>
      <c r="Q460" s="498"/>
      <c r="R460" s="498"/>
      <c r="S460" s="498"/>
      <c r="T460" s="498"/>
      <c r="U460" s="498"/>
      <c r="V460" s="498"/>
      <c r="W460" s="498"/>
      <c r="X460" s="498"/>
      <c r="Y460" s="498"/>
      <c r="Z460" s="498"/>
      <c r="AA460" s="498"/>
      <c r="AB460" s="498"/>
      <c r="AC460" s="498"/>
      <c r="AD460" s="498"/>
      <c r="AE460" s="498"/>
      <c r="AF460" s="498"/>
    </row>
    <row r="461">
      <c r="A461" s="498"/>
      <c r="B461" s="520"/>
      <c r="C461" s="520"/>
      <c r="D461" s="520"/>
      <c r="E461" s="520"/>
      <c r="F461" s="520"/>
      <c r="G461" s="520"/>
      <c r="H461" s="520"/>
      <c r="I461" s="520"/>
      <c r="J461" s="520"/>
      <c r="K461" s="498"/>
      <c r="L461" s="498"/>
      <c r="M461" s="498"/>
      <c r="N461" s="498"/>
      <c r="O461" s="498"/>
      <c r="P461" s="498"/>
      <c r="Q461" s="498"/>
      <c r="R461" s="498"/>
      <c r="S461" s="498"/>
      <c r="T461" s="498"/>
      <c r="U461" s="498"/>
      <c r="V461" s="498"/>
      <c r="W461" s="498"/>
      <c r="X461" s="498"/>
      <c r="Y461" s="498"/>
      <c r="Z461" s="498"/>
      <c r="AA461" s="498"/>
      <c r="AB461" s="498"/>
      <c r="AC461" s="498"/>
      <c r="AD461" s="498"/>
      <c r="AE461" s="498"/>
      <c r="AF461" s="498"/>
    </row>
    <row r="462">
      <c r="A462" s="498"/>
      <c r="B462" s="520"/>
      <c r="C462" s="520"/>
      <c r="D462" s="520"/>
      <c r="E462" s="520"/>
      <c r="F462" s="520"/>
      <c r="G462" s="520"/>
      <c r="H462" s="520"/>
      <c r="I462" s="520"/>
      <c r="J462" s="520"/>
      <c r="K462" s="498"/>
      <c r="L462" s="498"/>
      <c r="M462" s="498"/>
      <c r="N462" s="498"/>
      <c r="O462" s="498"/>
      <c r="P462" s="498"/>
      <c r="Q462" s="498"/>
      <c r="R462" s="498"/>
      <c r="S462" s="498"/>
      <c r="T462" s="498"/>
      <c r="U462" s="498"/>
      <c r="V462" s="498"/>
      <c r="W462" s="498"/>
      <c r="X462" s="498"/>
      <c r="Y462" s="498"/>
      <c r="Z462" s="498"/>
      <c r="AA462" s="498"/>
      <c r="AB462" s="498"/>
      <c r="AC462" s="498"/>
      <c r="AD462" s="498"/>
      <c r="AE462" s="498"/>
      <c r="AF462" s="498"/>
    </row>
    <row r="463">
      <c r="A463" s="498"/>
      <c r="B463" s="520"/>
      <c r="C463" s="520"/>
      <c r="D463" s="520"/>
      <c r="E463" s="520"/>
      <c r="F463" s="520"/>
      <c r="G463" s="520"/>
      <c r="H463" s="520"/>
      <c r="I463" s="520"/>
      <c r="J463" s="520"/>
      <c r="K463" s="498"/>
      <c r="L463" s="498"/>
      <c r="M463" s="498"/>
      <c r="N463" s="498"/>
      <c r="O463" s="498"/>
      <c r="P463" s="498"/>
      <c r="Q463" s="498"/>
      <c r="R463" s="498"/>
      <c r="S463" s="498"/>
      <c r="T463" s="498"/>
      <c r="U463" s="498"/>
      <c r="V463" s="498"/>
      <c r="W463" s="498"/>
      <c r="X463" s="498"/>
      <c r="Y463" s="498"/>
      <c r="Z463" s="498"/>
      <c r="AA463" s="498"/>
      <c r="AB463" s="498"/>
      <c r="AC463" s="498"/>
      <c r="AD463" s="498"/>
      <c r="AE463" s="498"/>
      <c r="AF463" s="498"/>
    </row>
    <row r="464">
      <c r="A464" s="498"/>
      <c r="B464" s="520"/>
      <c r="C464" s="520"/>
      <c r="D464" s="520"/>
      <c r="E464" s="520"/>
      <c r="F464" s="520"/>
      <c r="G464" s="520"/>
      <c r="H464" s="520"/>
      <c r="I464" s="520"/>
      <c r="J464" s="520"/>
      <c r="K464" s="498"/>
      <c r="L464" s="498"/>
      <c r="M464" s="498"/>
      <c r="N464" s="498"/>
      <c r="O464" s="498"/>
      <c r="P464" s="498"/>
      <c r="Q464" s="498"/>
      <c r="R464" s="498"/>
      <c r="S464" s="498"/>
      <c r="T464" s="498"/>
      <c r="U464" s="498"/>
      <c r="V464" s="498"/>
      <c r="W464" s="498"/>
      <c r="X464" s="498"/>
      <c r="Y464" s="498"/>
      <c r="Z464" s="498"/>
      <c r="AA464" s="498"/>
      <c r="AB464" s="498"/>
      <c r="AC464" s="498"/>
      <c r="AD464" s="498"/>
      <c r="AE464" s="498"/>
      <c r="AF464" s="498"/>
    </row>
    <row r="465">
      <c r="A465" s="498"/>
      <c r="B465" s="520"/>
      <c r="C465" s="520"/>
      <c r="D465" s="520"/>
      <c r="E465" s="520"/>
      <c r="F465" s="520"/>
      <c r="G465" s="520"/>
      <c r="H465" s="520"/>
      <c r="I465" s="520"/>
      <c r="J465" s="520"/>
      <c r="K465" s="498"/>
      <c r="L465" s="498"/>
      <c r="M465" s="498"/>
      <c r="N465" s="498"/>
      <c r="O465" s="498"/>
      <c r="P465" s="498"/>
      <c r="Q465" s="498"/>
      <c r="R465" s="498"/>
      <c r="S465" s="498"/>
      <c r="T465" s="498"/>
      <c r="U465" s="498"/>
      <c r="V465" s="498"/>
      <c r="W465" s="498"/>
      <c r="X465" s="498"/>
      <c r="Y465" s="498"/>
      <c r="Z465" s="498"/>
      <c r="AA465" s="498"/>
      <c r="AB465" s="498"/>
      <c r="AC465" s="498"/>
      <c r="AD465" s="498"/>
      <c r="AE465" s="498"/>
      <c r="AF465" s="498"/>
    </row>
    <row r="466">
      <c r="A466" s="498"/>
      <c r="B466" s="520"/>
      <c r="C466" s="520"/>
      <c r="D466" s="520"/>
      <c r="E466" s="520"/>
      <c r="F466" s="520"/>
      <c r="G466" s="520"/>
      <c r="H466" s="520"/>
      <c r="I466" s="520"/>
      <c r="J466" s="520"/>
      <c r="K466" s="498"/>
      <c r="L466" s="498"/>
      <c r="M466" s="498"/>
      <c r="N466" s="498"/>
      <c r="O466" s="498"/>
      <c r="P466" s="498"/>
      <c r="Q466" s="498"/>
      <c r="R466" s="498"/>
      <c r="S466" s="498"/>
      <c r="T466" s="498"/>
      <c r="U466" s="498"/>
      <c r="V466" s="498"/>
      <c r="W466" s="498"/>
      <c r="X466" s="498"/>
      <c r="Y466" s="498"/>
      <c r="Z466" s="498"/>
      <c r="AA466" s="498"/>
      <c r="AB466" s="498"/>
      <c r="AC466" s="498"/>
      <c r="AD466" s="498"/>
      <c r="AE466" s="498"/>
      <c r="AF466" s="498"/>
    </row>
    <row r="467">
      <c r="A467" s="498"/>
      <c r="B467" s="520"/>
      <c r="C467" s="520"/>
      <c r="D467" s="520"/>
      <c r="E467" s="520"/>
      <c r="F467" s="520"/>
      <c r="G467" s="520"/>
      <c r="H467" s="520"/>
      <c r="I467" s="520"/>
      <c r="J467" s="520"/>
      <c r="K467" s="498"/>
      <c r="L467" s="498"/>
      <c r="M467" s="498"/>
      <c r="N467" s="498"/>
      <c r="O467" s="498"/>
      <c r="P467" s="498"/>
      <c r="Q467" s="498"/>
      <c r="R467" s="498"/>
      <c r="S467" s="498"/>
      <c r="T467" s="498"/>
      <c r="U467" s="498"/>
      <c r="V467" s="498"/>
      <c r="W467" s="498"/>
      <c r="X467" s="498"/>
      <c r="Y467" s="498"/>
      <c r="Z467" s="498"/>
      <c r="AA467" s="498"/>
      <c r="AB467" s="498"/>
      <c r="AC467" s="498"/>
      <c r="AD467" s="498"/>
      <c r="AE467" s="498"/>
      <c r="AF467" s="498"/>
    </row>
    <row r="468">
      <c r="A468" s="498"/>
      <c r="B468" s="520"/>
      <c r="C468" s="520"/>
      <c r="D468" s="520"/>
      <c r="E468" s="520"/>
      <c r="F468" s="520"/>
      <c r="G468" s="520"/>
      <c r="H468" s="520"/>
      <c r="I468" s="520"/>
      <c r="J468" s="520"/>
      <c r="K468" s="498"/>
      <c r="L468" s="498"/>
      <c r="M468" s="498"/>
      <c r="N468" s="498"/>
      <c r="O468" s="498"/>
      <c r="P468" s="498"/>
      <c r="Q468" s="498"/>
      <c r="R468" s="498"/>
      <c r="S468" s="498"/>
      <c r="T468" s="498"/>
      <c r="U468" s="498"/>
      <c r="V468" s="498"/>
      <c r="W468" s="498"/>
      <c r="X468" s="498"/>
      <c r="Y468" s="498"/>
      <c r="Z468" s="498"/>
      <c r="AA468" s="498"/>
      <c r="AB468" s="498"/>
      <c r="AC468" s="498"/>
      <c r="AD468" s="498"/>
      <c r="AE468" s="498"/>
      <c r="AF468" s="498"/>
    </row>
    <row r="469">
      <c r="A469" s="498"/>
      <c r="B469" s="520"/>
      <c r="C469" s="520"/>
      <c r="D469" s="520"/>
      <c r="E469" s="520"/>
      <c r="F469" s="520"/>
      <c r="G469" s="520"/>
      <c r="H469" s="520"/>
      <c r="I469" s="520"/>
      <c r="J469" s="520"/>
      <c r="K469" s="498"/>
      <c r="L469" s="498"/>
      <c r="M469" s="498"/>
      <c r="N469" s="498"/>
      <c r="O469" s="498"/>
      <c r="P469" s="498"/>
      <c r="Q469" s="498"/>
      <c r="R469" s="498"/>
      <c r="S469" s="498"/>
      <c r="T469" s="498"/>
      <c r="U469" s="498"/>
      <c r="V469" s="498"/>
      <c r="W469" s="498"/>
      <c r="X469" s="498"/>
      <c r="Y469" s="498"/>
      <c r="Z469" s="498"/>
      <c r="AA469" s="498"/>
      <c r="AB469" s="498"/>
      <c r="AC469" s="498"/>
      <c r="AD469" s="498"/>
      <c r="AE469" s="498"/>
      <c r="AF469" s="498"/>
    </row>
    <row r="470">
      <c r="A470" s="498"/>
      <c r="B470" s="520"/>
      <c r="C470" s="520"/>
      <c r="D470" s="520"/>
      <c r="E470" s="520"/>
      <c r="F470" s="520"/>
      <c r="G470" s="520"/>
      <c r="H470" s="520"/>
      <c r="I470" s="520"/>
      <c r="J470" s="520"/>
      <c r="K470" s="498"/>
      <c r="L470" s="498"/>
      <c r="M470" s="498"/>
      <c r="N470" s="498"/>
      <c r="O470" s="498"/>
      <c r="P470" s="498"/>
      <c r="Q470" s="498"/>
      <c r="R470" s="498"/>
      <c r="S470" s="498"/>
      <c r="T470" s="498"/>
      <c r="U470" s="498"/>
      <c r="V470" s="498"/>
      <c r="W470" s="498"/>
      <c r="X470" s="498"/>
      <c r="Y470" s="498"/>
      <c r="Z470" s="498"/>
      <c r="AA470" s="498"/>
      <c r="AB470" s="498"/>
      <c r="AC470" s="498"/>
      <c r="AD470" s="498"/>
      <c r="AE470" s="498"/>
      <c r="AF470" s="498"/>
    </row>
    <row r="471">
      <c r="A471" s="498"/>
      <c r="B471" s="520"/>
      <c r="C471" s="520"/>
      <c r="D471" s="520"/>
      <c r="E471" s="520"/>
      <c r="F471" s="520"/>
      <c r="G471" s="520"/>
      <c r="H471" s="520"/>
      <c r="I471" s="520"/>
      <c r="J471" s="520"/>
      <c r="K471" s="498"/>
      <c r="L471" s="498"/>
      <c r="M471" s="498"/>
      <c r="N471" s="498"/>
      <c r="O471" s="498"/>
      <c r="P471" s="498"/>
      <c r="Q471" s="498"/>
      <c r="R471" s="498"/>
      <c r="S471" s="498"/>
      <c r="T471" s="498"/>
      <c r="U471" s="498"/>
      <c r="V471" s="498"/>
      <c r="W471" s="498"/>
      <c r="X471" s="498"/>
      <c r="Y471" s="498"/>
      <c r="Z471" s="498"/>
      <c r="AA471" s="498"/>
      <c r="AB471" s="498"/>
      <c r="AC471" s="498"/>
      <c r="AD471" s="498"/>
      <c r="AE471" s="498"/>
      <c r="AF471" s="498"/>
    </row>
    <row r="472">
      <c r="A472" s="498"/>
      <c r="B472" s="520"/>
      <c r="C472" s="520"/>
      <c r="D472" s="520"/>
      <c r="E472" s="520"/>
      <c r="F472" s="520"/>
      <c r="G472" s="520"/>
      <c r="H472" s="520"/>
      <c r="I472" s="520"/>
      <c r="J472" s="520"/>
      <c r="K472" s="498"/>
      <c r="L472" s="498"/>
      <c r="M472" s="498"/>
      <c r="N472" s="498"/>
      <c r="O472" s="498"/>
      <c r="P472" s="498"/>
      <c r="Q472" s="498"/>
      <c r="R472" s="498"/>
      <c r="S472" s="498"/>
      <c r="T472" s="498"/>
      <c r="U472" s="498"/>
      <c r="V472" s="498"/>
      <c r="W472" s="498"/>
      <c r="X472" s="498"/>
      <c r="Y472" s="498"/>
      <c r="Z472" s="498"/>
      <c r="AA472" s="498"/>
      <c r="AB472" s="498"/>
      <c r="AC472" s="498"/>
      <c r="AD472" s="498"/>
      <c r="AE472" s="498"/>
      <c r="AF472" s="498"/>
    </row>
    <row r="473">
      <c r="A473" s="498"/>
      <c r="B473" s="520"/>
      <c r="C473" s="520"/>
      <c r="D473" s="520"/>
      <c r="E473" s="520"/>
      <c r="F473" s="520"/>
      <c r="G473" s="520"/>
      <c r="H473" s="520"/>
      <c r="I473" s="520"/>
      <c r="J473" s="520"/>
      <c r="K473" s="498"/>
      <c r="L473" s="498"/>
      <c r="M473" s="498"/>
      <c r="N473" s="498"/>
      <c r="O473" s="498"/>
      <c r="P473" s="498"/>
      <c r="Q473" s="498"/>
      <c r="R473" s="498"/>
      <c r="S473" s="498"/>
      <c r="T473" s="498"/>
      <c r="U473" s="498"/>
      <c r="V473" s="498"/>
      <c r="W473" s="498"/>
      <c r="X473" s="498"/>
      <c r="Y473" s="498"/>
      <c r="Z473" s="498"/>
      <c r="AA473" s="498"/>
      <c r="AB473" s="498"/>
      <c r="AC473" s="498"/>
      <c r="AD473" s="498"/>
      <c r="AE473" s="498"/>
      <c r="AF473" s="498"/>
    </row>
    <row r="474">
      <c r="A474" s="498"/>
      <c r="B474" s="520"/>
      <c r="C474" s="520"/>
      <c r="D474" s="520"/>
      <c r="E474" s="520"/>
      <c r="F474" s="520"/>
      <c r="G474" s="520"/>
      <c r="H474" s="520"/>
      <c r="I474" s="520"/>
      <c r="J474" s="520"/>
      <c r="K474" s="498"/>
      <c r="L474" s="498"/>
      <c r="M474" s="498"/>
      <c r="N474" s="498"/>
      <c r="O474" s="498"/>
      <c r="P474" s="498"/>
      <c r="Q474" s="498"/>
      <c r="R474" s="498"/>
      <c r="S474" s="498"/>
      <c r="T474" s="498"/>
      <c r="U474" s="498"/>
      <c r="V474" s="498"/>
      <c r="W474" s="498"/>
      <c r="X474" s="498"/>
      <c r="Y474" s="498"/>
      <c r="Z474" s="498"/>
      <c r="AA474" s="498"/>
      <c r="AB474" s="498"/>
      <c r="AC474" s="498"/>
      <c r="AD474" s="498"/>
      <c r="AE474" s="498"/>
      <c r="AF474" s="498"/>
    </row>
    <row r="475">
      <c r="A475" s="498"/>
      <c r="B475" s="520"/>
      <c r="C475" s="520"/>
      <c r="D475" s="520"/>
      <c r="E475" s="520"/>
      <c r="F475" s="520"/>
      <c r="G475" s="520"/>
      <c r="H475" s="520"/>
      <c r="I475" s="520"/>
      <c r="J475" s="520"/>
      <c r="K475" s="498"/>
      <c r="L475" s="498"/>
      <c r="M475" s="498"/>
      <c r="N475" s="498"/>
      <c r="O475" s="498"/>
      <c r="P475" s="498"/>
      <c r="Q475" s="498"/>
      <c r="R475" s="498"/>
      <c r="S475" s="498"/>
      <c r="T475" s="498"/>
      <c r="U475" s="498"/>
      <c r="V475" s="498"/>
      <c r="W475" s="498"/>
      <c r="X475" s="498"/>
      <c r="Y475" s="498"/>
      <c r="Z475" s="498"/>
      <c r="AA475" s="498"/>
      <c r="AB475" s="498"/>
      <c r="AC475" s="498"/>
      <c r="AD475" s="498"/>
      <c r="AE475" s="498"/>
      <c r="AF475" s="498"/>
    </row>
    <row r="476">
      <c r="A476" s="498"/>
      <c r="B476" s="520"/>
      <c r="C476" s="520"/>
      <c r="D476" s="520"/>
      <c r="E476" s="520"/>
      <c r="F476" s="520"/>
      <c r="G476" s="520"/>
      <c r="H476" s="520"/>
      <c r="I476" s="520"/>
      <c r="J476" s="520"/>
      <c r="K476" s="498"/>
      <c r="L476" s="498"/>
      <c r="M476" s="498"/>
      <c r="N476" s="498"/>
      <c r="O476" s="498"/>
      <c r="P476" s="498"/>
      <c r="Q476" s="498"/>
      <c r="R476" s="498"/>
      <c r="S476" s="498"/>
      <c r="T476" s="498"/>
      <c r="U476" s="498"/>
      <c r="V476" s="498"/>
      <c r="W476" s="498"/>
      <c r="X476" s="498"/>
      <c r="Y476" s="498"/>
      <c r="Z476" s="498"/>
      <c r="AA476" s="498"/>
      <c r="AB476" s="498"/>
      <c r="AC476" s="498"/>
      <c r="AD476" s="498"/>
      <c r="AE476" s="498"/>
      <c r="AF476" s="498"/>
    </row>
    <row r="477">
      <c r="A477" s="498"/>
      <c r="B477" s="520"/>
      <c r="C477" s="520"/>
      <c r="D477" s="520"/>
      <c r="E477" s="520"/>
      <c r="F477" s="520"/>
      <c r="G477" s="520"/>
      <c r="H477" s="520"/>
      <c r="I477" s="520"/>
      <c r="J477" s="520"/>
      <c r="K477" s="498"/>
      <c r="L477" s="498"/>
      <c r="M477" s="498"/>
      <c r="N477" s="498"/>
      <c r="O477" s="498"/>
      <c r="P477" s="498"/>
      <c r="Q477" s="498"/>
      <c r="R477" s="498"/>
      <c r="S477" s="498"/>
      <c r="T477" s="498"/>
      <c r="U477" s="498"/>
      <c r="V477" s="498"/>
      <c r="W477" s="498"/>
      <c r="X477" s="498"/>
      <c r="Y477" s="498"/>
      <c r="Z477" s="498"/>
      <c r="AA477" s="498"/>
      <c r="AB477" s="498"/>
      <c r="AC477" s="498"/>
      <c r="AD477" s="498"/>
      <c r="AE477" s="498"/>
      <c r="AF477" s="498"/>
    </row>
    <row r="478">
      <c r="A478" s="498"/>
      <c r="B478" s="520"/>
      <c r="C478" s="520"/>
      <c r="D478" s="520"/>
      <c r="E478" s="520"/>
      <c r="F478" s="520"/>
      <c r="G478" s="520"/>
      <c r="H478" s="520"/>
      <c r="I478" s="520"/>
      <c r="J478" s="520"/>
      <c r="K478" s="498"/>
      <c r="L478" s="498"/>
      <c r="M478" s="498"/>
      <c r="N478" s="498"/>
      <c r="O478" s="498"/>
      <c r="P478" s="498"/>
      <c r="Q478" s="498"/>
      <c r="R478" s="498"/>
      <c r="S478" s="498"/>
      <c r="T478" s="498"/>
      <c r="U478" s="498"/>
      <c r="V478" s="498"/>
      <c r="W478" s="498"/>
      <c r="X478" s="498"/>
      <c r="Y478" s="498"/>
      <c r="Z478" s="498"/>
      <c r="AA478" s="498"/>
      <c r="AB478" s="498"/>
      <c r="AC478" s="498"/>
      <c r="AD478" s="498"/>
      <c r="AE478" s="498"/>
      <c r="AF478" s="498"/>
    </row>
    <row r="479">
      <c r="A479" s="498"/>
      <c r="B479" s="520"/>
      <c r="C479" s="520"/>
      <c r="D479" s="520"/>
      <c r="E479" s="520"/>
      <c r="F479" s="520"/>
      <c r="G479" s="520"/>
      <c r="H479" s="520"/>
      <c r="I479" s="520"/>
      <c r="J479" s="520"/>
      <c r="K479" s="498"/>
      <c r="L479" s="498"/>
      <c r="M479" s="498"/>
      <c r="N479" s="498"/>
      <c r="O479" s="498"/>
      <c r="P479" s="498"/>
      <c r="Q479" s="498"/>
      <c r="R479" s="498"/>
      <c r="S479" s="498"/>
      <c r="T479" s="498"/>
      <c r="U479" s="498"/>
      <c r="V479" s="498"/>
      <c r="W479" s="498"/>
      <c r="X479" s="498"/>
      <c r="Y479" s="498"/>
      <c r="Z479" s="498"/>
      <c r="AA479" s="498"/>
      <c r="AB479" s="498"/>
      <c r="AC479" s="498"/>
      <c r="AD479" s="498"/>
      <c r="AE479" s="498"/>
      <c r="AF479" s="498"/>
    </row>
    <row r="480">
      <c r="A480" s="498"/>
      <c r="B480" s="520"/>
      <c r="C480" s="520"/>
      <c r="D480" s="520"/>
      <c r="E480" s="520"/>
      <c r="F480" s="520"/>
      <c r="G480" s="520"/>
      <c r="H480" s="520"/>
      <c r="I480" s="520"/>
      <c r="J480" s="520"/>
      <c r="K480" s="498"/>
      <c r="L480" s="498"/>
      <c r="M480" s="498"/>
      <c r="N480" s="498"/>
      <c r="O480" s="498"/>
      <c r="P480" s="498"/>
      <c r="Q480" s="498"/>
      <c r="R480" s="498"/>
      <c r="S480" s="498"/>
      <c r="T480" s="498"/>
      <c r="U480" s="498"/>
      <c r="V480" s="498"/>
      <c r="W480" s="498"/>
      <c r="X480" s="498"/>
      <c r="Y480" s="498"/>
      <c r="Z480" s="498"/>
      <c r="AA480" s="498"/>
      <c r="AB480" s="498"/>
      <c r="AC480" s="498"/>
      <c r="AD480" s="498"/>
      <c r="AE480" s="498"/>
      <c r="AF480" s="498"/>
    </row>
    <row r="481">
      <c r="A481" s="498"/>
      <c r="B481" s="520"/>
      <c r="C481" s="520"/>
      <c r="D481" s="520"/>
      <c r="E481" s="520"/>
      <c r="F481" s="520"/>
      <c r="G481" s="520"/>
      <c r="H481" s="520"/>
      <c r="I481" s="520"/>
      <c r="J481" s="520"/>
      <c r="K481" s="498"/>
      <c r="L481" s="498"/>
      <c r="M481" s="498"/>
      <c r="N481" s="498"/>
      <c r="O481" s="498"/>
      <c r="P481" s="498"/>
      <c r="Q481" s="498"/>
      <c r="R481" s="498"/>
      <c r="S481" s="498"/>
      <c r="T481" s="498"/>
      <c r="U481" s="498"/>
      <c r="V481" s="498"/>
      <c r="W481" s="498"/>
      <c r="X481" s="498"/>
      <c r="Y481" s="498"/>
      <c r="Z481" s="498"/>
      <c r="AA481" s="498"/>
      <c r="AB481" s="498"/>
      <c r="AC481" s="498"/>
      <c r="AD481" s="498"/>
      <c r="AE481" s="498"/>
      <c r="AF481" s="498"/>
    </row>
    <row r="482">
      <c r="A482" s="498"/>
      <c r="B482" s="520"/>
      <c r="C482" s="520"/>
      <c r="D482" s="520"/>
      <c r="E482" s="520"/>
      <c r="F482" s="520"/>
      <c r="G482" s="520"/>
      <c r="H482" s="520"/>
      <c r="I482" s="520"/>
      <c r="J482" s="520"/>
      <c r="K482" s="498"/>
      <c r="L482" s="498"/>
      <c r="M482" s="498"/>
      <c r="N482" s="498"/>
      <c r="O482" s="498"/>
      <c r="P482" s="498"/>
      <c r="Q482" s="498"/>
      <c r="R482" s="498"/>
      <c r="S482" s="498"/>
      <c r="T482" s="498"/>
      <c r="U482" s="498"/>
      <c r="V482" s="498"/>
      <c r="W482" s="498"/>
      <c r="X482" s="498"/>
      <c r="Y482" s="498"/>
      <c r="Z482" s="498"/>
      <c r="AA482" s="498"/>
      <c r="AB482" s="498"/>
      <c r="AC482" s="498"/>
      <c r="AD482" s="498"/>
      <c r="AE482" s="498"/>
      <c r="AF482" s="498"/>
    </row>
    <row r="483">
      <c r="A483" s="498"/>
      <c r="B483" s="520"/>
      <c r="C483" s="520"/>
      <c r="D483" s="520"/>
      <c r="E483" s="520"/>
      <c r="F483" s="520"/>
      <c r="G483" s="520"/>
      <c r="H483" s="520"/>
      <c r="I483" s="520"/>
      <c r="J483" s="520"/>
      <c r="K483" s="498"/>
      <c r="L483" s="498"/>
      <c r="M483" s="498"/>
      <c r="N483" s="498"/>
      <c r="O483" s="498"/>
      <c r="P483" s="498"/>
      <c r="Q483" s="498"/>
      <c r="R483" s="498"/>
      <c r="S483" s="498"/>
      <c r="T483" s="498"/>
      <c r="U483" s="498"/>
      <c r="V483" s="498"/>
      <c r="W483" s="498"/>
      <c r="X483" s="498"/>
      <c r="Y483" s="498"/>
      <c r="Z483" s="498"/>
      <c r="AA483" s="498"/>
      <c r="AB483" s="498"/>
      <c r="AC483" s="498"/>
      <c r="AD483" s="498"/>
      <c r="AE483" s="498"/>
      <c r="AF483" s="498"/>
    </row>
    <row r="484">
      <c r="A484" s="498"/>
      <c r="B484" s="520"/>
      <c r="C484" s="520"/>
      <c r="D484" s="520"/>
      <c r="E484" s="520"/>
      <c r="F484" s="520"/>
      <c r="G484" s="520"/>
      <c r="H484" s="520"/>
      <c r="I484" s="520"/>
      <c r="J484" s="520"/>
      <c r="K484" s="498"/>
      <c r="L484" s="498"/>
      <c r="M484" s="498"/>
      <c r="N484" s="498"/>
      <c r="O484" s="498"/>
      <c r="P484" s="498"/>
      <c r="Q484" s="498"/>
      <c r="R484" s="498"/>
      <c r="S484" s="498"/>
      <c r="T484" s="498"/>
      <c r="U484" s="498"/>
      <c r="V484" s="498"/>
      <c r="W484" s="498"/>
      <c r="X484" s="498"/>
      <c r="Y484" s="498"/>
      <c r="Z484" s="498"/>
      <c r="AA484" s="498"/>
      <c r="AB484" s="498"/>
      <c r="AC484" s="498"/>
      <c r="AD484" s="498"/>
      <c r="AE484" s="498"/>
      <c r="AF484" s="498"/>
    </row>
    <row r="485">
      <c r="A485" s="498"/>
      <c r="B485" s="520"/>
      <c r="C485" s="520"/>
      <c r="D485" s="520"/>
      <c r="E485" s="520"/>
      <c r="F485" s="520"/>
      <c r="G485" s="520"/>
      <c r="H485" s="520"/>
      <c r="I485" s="520"/>
      <c r="J485" s="520"/>
      <c r="K485" s="498"/>
      <c r="L485" s="498"/>
      <c r="M485" s="498"/>
      <c r="N485" s="498"/>
      <c r="O485" s="498"/>
      <c r="P485" s="498"/>
      <c r="Q485" s="498"/>
      <c r="R485" s="498"/>
      <c r="S485" s="498"/>
      <c r="T485" s="498"/>
      <c r="U485" s="498"/>
      <c r="V485" s="498"/>
      <c r="W485" s="498"/>
      <c r="X485" s="498"/>
      <c r="Y485" s="498"/>
      <c r="Z485" s="498"/>
      <c r="AA485" s="498"/>
      <c r="AB485" s="498"/>
      <c r="AC485" s="498"/>
      <c r="AD485" s="498"/>
      <c r="AE485" s="498"/>
      <c r="AF485" s="498"/>
    </row>
    <row r="486">
      <c r="A486" s="498"/>
      <c r="B486" s="520"/>
      <c r="C486" s="520"/>
      <c r="D486" s="520"/>
      <c r="E486" s="520"/>
      <c r="F486" s="520"/>
      <c r="G486" s="520"/>
      <c r="H486" s="520"/>
      <c r="I486" s="520"/>
      <c r="J486" s="520"/>
      <c r="K486" s="498"/>
      <c r="L486" s="498"/>
      <c r="M486" s="498"/>
      <c r="N486" s="498"/>
      <c r="O486" s="498"/>
      <c r="P486" s="498"/>
      <c r="Q486" s="498"/>
      <c r="R486" s="498"/>
      <c r="S486" s="498"/>
      <c r="T486" s="498"/>
      <c r="U486" s="498"/>
      <c r="V486" s="498"/>
      <c r="W486" s="498"/>
      <c r="X486" s="498"/>
      <c r="Y486" s="498"/>
      <c r="Z486" s="498"/>
      <c r="AA486" s="498"/>
      <c r="AB486" s="498"/>
      <c r="AC486" s="498"/>
      <c r="AD486" s="498"/>
      <c r="AE486" s="498"/>
      <c r="AF486" s="498"/>
    </row>
    <row r="487">
      <c r="A487" s="498"/>
      <c r="B487" s="520"/>
      <c r="C487" s="520"/>
      <c r="D487" s="520"/>
      <c r="E487" s="520"/>
      <c r="F487" s="520"/>
      <c r="G487" s="520"/>
      <c r="H487" s="520"/>
      <c r="I487" s="520"/>
      <c r="J487" s="520"/>
      <c r="K487" s="498"/>
      <c r="L487" s="498"/>
      <c r="M487" s="498"/>
      <c r="N487" s="498"/>
      <c r="O487" s="498"/>
      <c r="P487" s="498"/>
      <c r="Q487" s="498"/>
      <c r="R487" s="498"/>
      <c r="S487" s="498"/>
      <c r="T487" s="498"/>
      <c r="U487" s="498"/>
      <c r="V487" s="498"/>
      <c r="W487" s="498"/>
      <c r="X487" s="498"/>
      <c r="Y487" s="498"/>
      <c r="Z487" s="498"/>
      <c r="AA487" s="498"/>
      <c r="AB487" s="498"/>
      <c r="AC487" s="498"/>
      <c r="AD487" s="498"/>
      <c r="AE487" s="498"/>
      <c r="AF487" s="498"/>
    </row>
    <row r="488">
      <c r="A488" s="498"/>
      <c r="B488" s="520"/>
      <c r="C488" s="520"/>
      <c r="D488" s="520"/>
      <c r="E488" s="520"/>
      <c r="F488" s="520"/>
      <c r="G488" s="520"/>
      <c r="H488" s="520"/>
      <c r="I488" s="520"/>
      <c r="J488" s="520"/>
      <c r="K488" s="498"/>
      <c r="L488" s="498"/>
      <c r="M488" s="498"/>
      <c r="N488" s="498"/>
      <c r="O488" s="498"/>
      <c r="P488" s="498"/>
      <c r="Q488" s="498"/>
      <c r="R488" s="498"/>
      <c r="S488" s="498"/>
      <c r="T488" s="498"/>
      <c r="U488" s="498"/>
      <c r="V488" s="498"/>
      <c r="W488" s="498"/>
      <c r="X488" s="498"/>
      <c r="Y488" s="498"/>
      <c r="Z488" s="498"/>
      <c r="AA488" s="498"/>
      <c r="AB488" s="498"/>
      <c r="AC488" s="498"/>
      <c r="AD488" s="498"/>
      <c r="AE488" s="498"/>
      <c r="AF488" s="498"/>
    </row>
    <row r="489">
      <c r="A489" s="498"/>
      <c r="B489" s="520"/>
      <c r="C489" s="520"/>
      <c r="D489" s="520"/>
      <c r="E489" s="520"/>
      <c r="F489" s="520"/>
      <c r="G489" s="520"/>
      <c r="H489" s="520"/>
      <c r="I489" s="520"/>
      <c r="J489" s="520"/>
      <c r="K489" s="498"/>
      <c r="L489" s="498"/>
      <c r="M489" s="498"/>
      <c r="N489" s="498"/>
      <c r="O489" s="498"/>
      <c r="P489" s="498"/>
      <c r="Q489" s="498"/>
      <c r="R489" s="498"/>
      <c r="S489" s="498"/>
      <c r="T489" s="498"/>
      <c r="U489" s="498"/>
      <c r="V489" s="498"/>
      <c r="W489" s="498"/>
      <c r="X489" s="498"/>
      <c r="Y489" s="498"/>
      <c r="Z489" s="498"/>
      <c r="AA489" s="498"/>
      <c r="AB489" s="498"/>
      <c r="AC489" s="498"/>
      <c r="AD489" s="498"/>
      <c r="AE489" s="498"/>
      <c r="AF489" s="498"/>
    </row>
    <row r="490">
      <c r="A490" s="498"/>
      <c r="B490" s="520"/>
      <c r="C490" s="520"/>
      <c r="D490" s="520"/>
      <c r="E490" s="520"/>
      <c r="F490" s="520"/>
      <c r="G490" s="520"/>
      <c r="H490" s="520"/>
      <c r="I490" s="520"/>
      <c r="J490" s="520"/>
      <c r="K490" s="498"/>
      <c r="L490" s="498"/>
      <c r="M490" s="498"/>
      <c r="N490" s="498"/>
      <c r="O490" s="498"/>
      <c r="P490" s="498"/>
      <c r="Q490" s="498"/>
      <c r="R490" s="498"/>
      <c r="S490" s="498"/>
      <c r="T490" s="498"/>
      <c r="U490" s="498"/>
      <c r="V490" s="498"/>
      <c r="W490" s="498"/>
      <c r="X490" s="498"/>
      <c r="Y490" s="498"/>
      <c r="Z490" s="498"/>
      <c r="AA490" s="498"/>
      <c r="AB490" s="498"/>
      <c r="AC490" s="498"/>
      <c r="AD490" s="498"/>
      <c r="AE490" s="498"/>
      <c r="AF490" s="498"/>
    </row>
    <row r="491">
      <c r="A491" s="498"/>
      <c r="B491" s="520"/>
      <c r="C491" s="520"/>
      <c r="D491" s="520"/>
      <c r="E491" s="520"/>
      <c r="F491" s="520"/>
      <c r="G491" s="520"/>
      <c r="H491" s="520"/>
      <c r="I491" s="520"/>
      <c r="J491" s="520"/>
      <c r="K491" s="498"/>
      <c r="L491" s="498"/>
      <c r="M491" s="498"/>
      <c r="N491" s="498"/>
      <c r="O491" s="498"/>
      <c r="P491" s="498"/>
      <c r="Q491" s="498"/>
      <c r="R491" s="498"/>
      <c r="S491" s="498"/>
      <c r="T491" s="498"/>
      <c r="U491" s="498"/>
      <c r="V491" s="498"/>
      <c r="W491" s="498"/>
      <c r="X491" s="498"/>
      <c r="Y491" s="498"/>
      <c r="Z491" s="498"/>
      <c r="AA491" s="498"/>
      <c r="AB491" s="498"/>
      <c r="AC491" s="498"/>
      <c r="AD491" s="498"/>
      <c r="AE491" s="498"/>
      <c r="AF491" s="498"/>
    </row>
    <row r="492">
      <c r="A492" s="498"/>
      <c r="B492" s="520"/>
      <c r="C492" s="520"/>
      <c r="D492" s="520"/>
      <c r="E492" s="520"/>
      <c r="F492" s="520"/>
      <c r="G492" s="520"/>
      <c r="H492" s="520"/>
      <c r="I492" s="520"/>
      <c r="J492" s="520"/>
      <c r="K492" s="498"/>
      <c r="L492" s="498"/>
      <c r="M492" s="498"/>
      <c r="N492" s="498"/>
      <c r="O492" s="498"/>
      <c r="P492" s="498"/>
      <c r="Q492" s="498"/>
      <c r="R492" s="498"/>
      <c r="S492" s="498"/>
      <c r="T492" s="498"/>
      <c r="U492" s="498"/>
      <c r="V492" s="498"/>
      <c r="W492" s="498"/>
      <c r="X492" s="498"/>
      <c r="Y492" s="498"/>
      <c r="Z492" s="498"/>
      <c r="AA492" s="498"/>
      <c r="AB492" s="498"/>
      <c r="AC492" s="498"/>
      <c r="AD492" s="498"/>
      <c r="AE492" s="498"/>
      <c r="AF492" s="498"/>
    </row>
    <row r="493">
      <c r="A493" s="498"/>
      <c r="B493" s="520"/>
      <c r="C493" s="520"/>
      <c r="D493" s="520"/>
      <c r="E493" s="520"/>
      <c r="F493" s="520"/>
      <c r="G493" s="520"/>
      <c r="H493" s="520"/>
      <c r="I493" s="520"/>
      <c r="J493" s="520"/>
      <c r="K493" s="498"/>
      <c r="L493" s="498"/>
      <c r="M493" s="498"/>
      <c r="N493" s="498"/>
      <c r="O493" s="498"/>
      <c r="P493" s="498"/>
      <c r="Q493" s="498"/>
      <c r="R493" s="498"/>
      <c r="S493" s="498"/>
      <c r="T493" s="498"/>
      <c r="U493" s="498"/>
      <c r="V493" s="498"/>
      <c r="W493" s="498"/>
      <c r="X493" s="498"/>
      <c r="Y493" s="498"/>
      <c r="Z493" s="498"/>
      <c r="AA493" s="498"/>
      <c r="AB493" s="498"/>
      <c r="AC493" s="498"/>
      <c r="AD493" s="498"/>
      <c r="AE493" s="498"/>
      <c r="AF493" s="498"/>
    </row>
    <row r="494">
      <c r="A494" s="498"/>
      <c r="B494" s="520"/>
      <c r="C494" s="520"/>
      <c r="D494" s="520"/>
      <c r="E494" s="520"/>
      <c r="F494" s="520"/>
      <c r="G494" s="520"/>
      <c r="H494" s="520"/>
      <c r="I494" s="520"/>
      <c r="J494" s="520"/>
      <c r="K494" s="498"/>
      <c r="L494" s="498"/>
      <c r="M494" s="498"/>
      <c r="N494" s="498"/>
      <c r="O494" s="498"/>
      <c r="P494" s="498"/>
      <c r="Q494" s="498"/>
      <c r="R494" s="498"/>
      <c r="S494" s="498"/>
      <c r="T494" s="498"/>
      <c r="U494" s="498"/>
      <c r="V494" s="498"/>
      <c r="W494" s="498"/>
      <c r="X494" s="498"/>
      <c r="Y494" s="498"/>
      <c r="Z494" s="498"/>
      <c r="AA494" s="498"/>
      <c r="AB494" s="498"/>
      <c r="AC494" s="498"/>
      <c r="AD494" s="498"/>
      <c r="AE494" s="498"/>
      <c r="AF494" s="498"/>
    </row>
    <row r="495">
      <c r="A495" s="498"/>
      <c r="B495" s="520"/>
      <c r="C495" s="520"/>
      <c r="D495" s="520"/>
      <c r="E495" s="520"/>
      <c r="F495" s="520"/>
      <c r="G495" s="520"/>
      <c r="H495" s="520"/>
      <c r="I495" s="520"/>
      <c r="J495" s="520"/>
      <c r="K495" s="498"/>
      <c r="L495" s="498"/>
      <c r="M495" s="498"/>
      <c r="N495" s="498"/>
      <c r="O495" s="498"/>
      <c r="P495" s="498"/>
      <c r="Q495" s="498"/>
      <c r="R495" s="498"/>
      <c r="S495" s="498"/>
      <c r="T495" s="498"/>
      <c r="U495" s="498"/>
      <c r="V495" s="498"/>
      <c r="W495" s="498"/>
      <c r="X495" s="498"/>
      <c r="Y495" s="498"/>
      <c r="Z495" s="498"/>
      <c r="AA495" s="498"/>
      <c r="AB495" s="498"/>
      <c r="AC495" s="498"/>
      <c r="AD495" s="498"/>
      <c r="AE495" s="498"/>
      <c r="AF495" s="498"/>
    </row>
    <row r="496">
      <c r="A496" s="498"/>
      <c r="B496" s="520"/>
      <c r="C496" s="520"/>
      <c r="D496" s="520"/>
      <c r="E496" s="520"/>
      <c r="F496" s="520"/>
      <c r="G496" s="520"/>
      <c r="H496" s="520"/>
      <c r="I496" s="520"/>
      <c r="J496" s="520"/>
      <c r="K496" s="498"/>
      <c r="L496" s="498"/>
      <c r="M496" s="498"/>
      <c r="N496" s="498"/>
      <c r="O496" s="498"/>
      <c r="P496" s="498"/>
      <c r="Q496" s="498"/>
      <c r="R496" s="498"/>
      <c r="S496" s="498"/>
      <c r="T496" s="498"/>
      <c r="U496" s="498"/>
      <c r="V496" s="498"/>
      <c r="W496" s="498"/>
      <c r="X496" s="498"/>
      <c r="Y496" s="498"/>
      <c r="Z496" s="498"/>
      <c r="AA496" s="498"/>
      <c r="AB496" s="498"/>
      <c r="AC496" s="498"/>
      <c r="AD496" s="498"/>
      <c r="AE496" s="498"/>
      <c r="AF496" s="498"/>
    </row>
    <row r="497">
      <c r="A497" s="498"/>
      <c r="B497" s="520"/>
      <c r="C497" s="520"/>
      <c r="D497" s="520"/>
      <c r="E497" s="520"/>
      <c r="F497" s="520"/>
      <c r="G497" s="520"/>
      <c r="H497" s="520"/>
      <c r="I497" s="520"/>
      <c r="J497" s="520"/>
      <c r="K497" s="498"/>
      <c r="L497" s="498"/>
      <c r="M497" s="498"/>
      <c r="N497" s="498"/>
      <c r="O497" s="498"/>
      <c r="P497" s="498"/>
      <c r="Q497" s="498"/>
      <c r="R497" s="498"/>
      <c r="S497" s="498"/>
      <c r="T497" s="498"/>
      <c r="U497" s="498"/>
      <c r="V497" s="498"/>
      <c r="W497" s="498"/>
      <c r="X497" s="498"/>
      <c r="Y497" s="498"/>
      <c r="Z497" s="498"/>
      <c r="AA497" s="498"/>
      <c r="AB497" s="498"/>
      <c r="AC497" s="498"/>
      <c r="AD497" s="498"/>
      <c r="AE497" s="498"/>
      <c r="AF497" s="498"/>
    </row>
    <row r="498">
      <c r="A498" s="498"/>
      <c r="B498" s="520"/>
      <c r="C498" s="520"/>
      <c r="D498" s="520"/>
      <c r="E498" s="520"/>
      <c r="F498" s="520"/>
      <c r="G498" s="520"/>
      <c r="H498" s="520"/>
      <c r="I498" s="520"/>
      <c r="J498" s="520"/>
      <c r="K498" s="498"/>
      <c r="L498" s="498"/>
      <c r="M498" s="498"/>
      <c r="N498" s="498"/>
      <c r="O498" s="498"/>
      <c r="P498" s="498"/>
      <c r="Q498" s="498"/>
      <c r="R498" s="498"/>
      <c r="S498" s="498"/>
      <c r="T498" s="498"/>
      <c r="U498" s="498"/>
      <c r="V498" s="498"/>
      <c r="W498" s="498"/>
      <c r="X498" s="498"/>
      <c r="Y498" s="498"/>
      <c r="Z498" s="498"/>
      <c r="AA498" s="498"/>
      <c r="AB498" s="498"/>
      <c r="AC498" s="498"/>
      <c r="AD498" s="498"/>
      <c r="AE498" s="498"/>
      <c r="AF498" s="498"/>
    </row>
    <row r="499">
      <c r="A499" s="498"/>
      <c r="B499" s="520"/>
      <c r="C499" s="520"/>
      <c r="D499" s="520"/>
      <c r="E499" s="520"/>
      <c r="F499" s="520"/>
      <c r="G499" s="520"/>
      <c r="H499" s="520"/>
      <c r="I499" s="520"/>
      <c r="J499" s="520"/>
      <c r="K499" s="498"/>
      <c r="L499" s="498"/>
      <c r="M499" s="498"/>
      <c r="N499" s="498"/>
      <c r="O499" s="498"/>
      <c r="P499" s="498"/>
      <c r="Q499" s="498"/>
      <c r="R499" s="498"/>
      <c r="S499" s="498"/>
      <c r="T499" s="498"/>
      <c r="U499" s="498"/>
      <c r="V499" s="498"/>
      <c r="W499" s="498"/>
      <c r="X499" s="498"/>
      <c r="Y499" s="498"/>
      <c r="Z499" s="498"/>
      <c r="AA499" s="498"/>
      <c r="AB499" s="498"/>
      <c r="AC499" s="498"/>
      <c r="AD499" s="498"/>
      <c r="AE499" s="498"/>
      <c r="AF499" s="498"/>
    </row>
    <row r="500">
      <c r="A500" s="498"/>
      <c r="B500" s="520"/>
      <c r="C500" s="520"/>
      <c r="D500" s="520"/>
      <c r="E500" s="520"/>
      <c r="F500" s="520"/>
      <c r="G500" s="520"/>
      <c r="H500" s="520"/>
      <c r="I500" s="520"/>
      <c r="J500" s="520"/>
      <c r="K500" s="498"/>
      <c r="L500" s="498"/>
      <c r="M500" s="498"/>
      <c r="N500" s="498"/>
      <c r="O500" s="498"/>
      <c r="P500" s="498"/>
      <c r="Q500" s="498"/>
      <c r="R500" s="498"/>
      <c r="S500" s="498"/>
      <c r="T500" s="498"/>
      <c r="U500" s="498"/>
      <c r="V500" s="498"/>
      <c r="W500" s="498"/>
      <c r="X500" s="498"/>
      <c r="Y500" s="498"/>
      <c r="Z500" s="498"/>
      <c r="AA500" s="498"/>
      <c r="AB500" s="498"/>
      <c r="AC500" s="498"/>
      <c r="AD500" s="498"/>
      <c r="AE500" s="498"/>
      <c r="AF500" s="498"/>
    </row>
    <row r="501">
      <c r="A501" s="498"/>
      <c r="B501" s="520"/>
      <c r="C501" s="520"/>
      <c r="D501" s="520"/>
      <c r="E501" s="520"/>
      <c r="F501" s="520"/>
      <c r="G501" s="520"/>
      <c r="H501" s="520"/>
      <c r="I501" s="520"/>
      <c r="J501" s="520"/>
      <c r="K501" s="498"/>
      <c r="L501" s="498"/>
      <c r="M501" s="498"/>
      <c r="N501" s="498"/>
      <c r="O501" s="498"/>
      <c r="P501" s="498"/>
      <c r="Q501" s="498"/>
      <c r="R501" s="498"/>
      <c r="S501" s="498"/>
      <c r="T501" s="498"/>
      <c r="U501" s="498"/>
      <c r="V501" s="498"/>
      <c r="W501" s="498"/>
      <c r="X501" s="498"/>
      <c r="Y501" s="498"/>
      <c r="Z501" s="498"/>
      <c r="AA501" s="498"/>
      <c r="AB501" s="498"/>
      <c r="AC501" s="498"/>
      <c r="AD501" s="498"/>
      <c r="AE501" s="498"/>
      <c r="AF501" s="498"/>
    </row>
    <row r="502">
      <c r="A502" s="498"/>
      <c r="B502" s="520"/>
      <c r="C502" s="520"/>
      <c r="D502" s="520"/>
      <c r="E502" s="520"/>
      <c r="F502" s="520"/>
      <c r="G502" s="520"/>
      <c r="H502" s="520"/>
      <c r="I502" s="520"/>
      <c r="J502" s="520"/>
      <c r="K502" s="498"/>
      <c r="L502" s="498"/>
      <c r="M502" s="498"/>
      <c r="N502" s="498"/>
      <c r="O502" s="498"/>
      <c r="P502" s="498"/>
      <c r="Q502" s="498"/>
      <c r="R502" s="498"/>
      <c r="S502" s="498"/>
      <c r="T502" s="498"/>
      <c r="U502" s="498"/>
      <c r="V502" s="498"/>
      <c r="W502" s="498"/>
      <c r="X502" s="498"/>
      <c r="Y502" s="498"/>
      <c r="Z502" s="498"/>
      <c r="AA502" s="498"/>
      <c r="AB502" s="498"/>
      <c r="AC502" s="498"/>
      <c r="AD502" s="498"/>
      <c r="AE502" s="498"/>
      <c r="AF502" s="498"/>
    </row>
    <row r="503">
      <c r="A503" s="498"/>
      <c r="B503" s="520"/>
      <c r="C503" s="520"/>
      <c r="D503" s="520"/>
      <c r="E503" s="520"/>
      <c r="F503" s="520"/>
      <c r="G503" s="520"/>
      <c r="H503" s="520"/>
      <c r="I503" s="520"/>
      <c r="J503" s="520"/>
      <c r="K503" s="498"/>
      <c r="L503" s="498"/>
      <c r="M503" s="498"/>
      <c r="N503" s="498"/>
      <c r="O503" s="498"/>
      <c r="P503" s="498"/>
      <c r="Q503" s="498"/>
      <c r="R503" s="498"/>
      <c r="S503" s="498"/>
      <c r="T503" s="498"/>
      <c r="U503" s="498"/>
      <c r="V503" s="498"/>
      <c r="W503" s="498"/>
      <c r="X503" s="498"/>
      <c r="Y503" s="498"/>
      <c r="Z503" s="498"/>
      <c r="AA503" s="498"/>
      <c r="AB503" s="498"/>
      <c r="AC503" s="498"/>
      <c r="AD503" s="498"/>
      <c r="AE503" s="498"/>
      <c r="AF503" s="498"/>
    </row>
    <row r="504">
      <c r="A504" s="498"/>
      <c r="B504" s="520"/>
      <c r="C504" s="520"/>
      <c r="D504" s="520"/>
      <c r="E504" s="520"/>
      <c r="F504" s="520"/>
      <c r="G504" s="520"/>
      <c r="H504" s="520"/>
      <c r="I504" s="520"/>
      <c r="J504" s="520"/>
      <c r="K504" s="498"/>
      <c r="L504" s="498"/>
      <c r="M504" s="498"/>
      <c r="N504" s="498"/>
      <c r="O504" s="498"/>
      <c r="P504" s="498"/>
      <c r="Q504" s="498"/>
      <c r="R504" s="498"/>
      <c r="S504" s="498"/>
      <c r="T504" s="498"/>
      <c r="U504" s="498"/>
      <c r="V504" s="498"/>
      <c r="W504" s="498"/>
      <c r="X504" s="498"/>
      <c r="Y504" s="498"/>
      <c r="Z504" s="498"/>
      <c r="AA504" s="498"/>
      <c r="AB504" s="498"/>
      <c r="AC504" s="498"/>
      <c r="AD504" s="498"/>
      <c r="AE504" s="498"/>
      <c r="AF504" s="498"/>
    </row>
    <row r="505">
      <c r="A505" s="498"/>
      <c r="B505" s="520"/>
      <c r="C505" s="520"/>
      <c r="D505" s="520"/>
      <c r="E505" s="520"/>
      <c r="F505" s="520"/>
      <c r="G505" s="520"/>
      <c r="H505" s="520"/>
      <c r="I505" s="520"/>
      <c r="J505" s="520"/>
      <c r="K505" s="498"/>
      <c r="L505" s="498"/>
      <c r="M505" s="498"/>
      <c r="N505" s="498"/>
      <c r="O505" s="498"/>
      <c r="P505" s="498"/>
      <c r="Q505" s="498"/>
      <c r="R505" s="498"/>
      <c r="S505" s="498"/>
      <c r="T505" s="498"/>
      <c r="U505" s="498"/>
      <c r="V505" s="498"/>
      <c r="W505" s="498"/>
      <c r="X505" s="498"/>
      <c r="Y505" s="498"/>
      <c r="Z505" s="498"/>
      <c r="AA505" s="498"/>
      <c r="AB505" s="498"/>
      <c r="AC505" s="498"/>
      <c r="AD505" s="498"/>
      <c r="AE505" s="498"/>
      <c r="AF505" s="498"/>
    </row>
    <row r="506">
      <c r="A506" s="498"/>
      <c r="B506" s="520"/>
      <c r="C506" s="520"/>
      <c r="D506" s="520"/>
      <c r="E506" s="520"/>
      <c r="F506" s="520"/>
      <c r="G506" s="520"/>
      <c r="H506" s="520"/>
      <c r="I506" s="520"/>
      <c r="J506" s="520"/>
      <c r="K506" s="498"/>
      <c r="L506" s="498"/>
      <c r="M506" s="498"/>
      <c r="N506" s="498"/>
      <c r="O506" s="498"/>
      <c r="P506" s="498"/>
      <c r="Q506" s="498"/>
      <c r="R506" s="498"/>
      <c r="S506" s="498"/>
      <c r="T506" s="498"/>
      <c r="U506" s="498"/>
      <c r="V506" s="498"/>
      <c r="W506" s="498"/>
      <c r="X506" s="498"/>
      <c r="Y506" s="498"/>
      <c r="Z506" s="498"/>
      <c r="AA506" s="498"/>
      <c r="AB506" s="498"/>
      <c r="AC506" s="498"/>
      <c r="AD506" s="498"/>
      <c r="AE506" s="498"/>
      <c r="AF506" s="498"/>
    </row>
    <row r="507">
      <c r="A507" s="498"/>
      <c r="B507" s="520"/>
      <c r="C507" s="520"/>
      <c r="D507" s="520"/>
      <c r="E507" s="520"/>
      <c r="F507" s="520"/>
      <c r="G507" s="520"/>
      <c r="H507" s="520"/>
      <c r="I507" s="520"/>
      <c r="J507" s="520"/>
      <c r="K507" s="498"/>
      <c r="L507" s="498"/>
      <c r="M507" s="498"/>
      <c r="N507" s="498"/>
      <c r="O507" s="498"/>
      <c r="P507" s="498"/>
      <c r="Q507" s="498"/>
      <c r="R507" s="498"/>
      <c r="S507" s="498"/>
      <c r="T507" s="498"/>
      <c r="U507" s="498"/>
      <c r="V507" s="498"/>
      <c r="W507" s="498"/>
      <c r="X507" s="498"/>
      <c r="Y507" s="498"/>
      <c r="Z507" s="498"/>
      <c r="AA507" s="498"/>
      <c r="AB507" s="498"/>
      <c r="AC507" s="498"/>
      <c r="AD507" s="498"/>
      <c r="AE507" s="498"/>
      <c r="AF507" s="498"/>
    </row>
    <row r="508">
      <c r="A508" s="498"/>
      <c r="B508" s="520"/>
      <c r="C508" s="520"/>
      <c r="D508" s="520"/>
      <c r="E508" s="520"/>
      <c r="F508" s="520"/>
      <c r="G508" s="520"/>
      <c r="H508" s="520"/>
      <c r="I508" s="520"/>
      <c r="J508" s="520"/>
      <c r="K508" s="498"/>
      <c r="L508" s="498"/>
      <c r="M508" s="498"/>
      <c r="N508" s="498"/>
      <c r="O508" s="498"/>
      <c r="P508" s="498"/>
      <c r="Q508" s="498"/>
      <c r="R508" s="498"/>
      <c r="S508" s="498"/>
      <c r="T508" s="498"/>
      <c r="U508" s="498"/>
      <c r="V508" s="498"/>
      <c r="W508" s="498"/>
      <c r="X508" s="498"/>
      <c r="Y508" s="498"/>
      <c r="Z508" s="498"/>
      <c r="AA508" s="498"/>
      <c r="AB508" s="498"/>
      <c r="AC508" s="498"/>
      <c r="AD508" s="498"/>
      <c r="AE508" s="498"/>
      <c r="AF508" s="498"/>
    </row>
    <row r="509">
      <c r="A509" s="498"/>
      <c r="B509" s="520"/>
      <c r="C509" s="520"/>
      <c r="D509" s="520"/>
      <c r="E509" s="520"/>
      <c r="F509" s="520"/>
      <c r="G509" s="520"/>
      <c r="H509" s="520"/>
      <c r="I509" s="520"/>
      <c r="J509" s="520"/>
      <c r="K509" s="498"/>
      <c r="L509" s="498"/>
      <c r="M509" s="498"/>
      <c r="N509" s="498"/>
      <c r="O509" s="498"/>
      <c r="P509" s="498"/>
      <c r="Q509" s="498"/>
      <c r="R509" s="498"/>
      <c r="S509" s="498"/>
      <c r="T509" s="498"/>
      <c r="U509" s="498"/>
      <c r="V509" s="498"/>
      <c r="W509" s="498"/>
      <c r="X509" s="498"/>
      <c r="Y509" s="498"/>
      <c r="Z509" s="498"/>
      <c r="AA509" s="498"/>
      <c r="AB509" s="498"/>
      <c r="AC509" s="498"/>
      <c r="AD509" s="498"/>
      <c r="AE509" s="498"/>
      <c r="AF509" s="498"/>
    </row>
    <row r="510">
      <c r="A510" s="498"/>
      <c r="B510" s="520"/>
      <c r="C510" s="520"/>
      <c r="D510" s="520"/>
      <c r="E510" s="520"/>
      <c r="F510" s="520"/>
      <c r="G510" s="520"/>
      <c r="H510" s="520"/>
      <c r="I510" s="520"/>
      <c r="J510" s="520"/>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row>
    <row r="511">
      <c r="A511" s="498"/>
      <c r="B511" s="520"/>
      <c r="C511" s="520"/>
      <c r="D511" s="520"/>
      <c r="E511" s="520"/>
      <c r="F511" s="520"/>
      <c r="G511" s="520"/>
      <c r="H511" s="520"/>
      <c r="I511" s="520"/>
      <c r="J511" s="520"/>
      <c r="K511" s="498"/>
      <c r="L511" s="498"/>
      <c r="M511" s="498"/>
      <c r="N511" s="498"/>
      <c r="O511" s="498"/>
      <c r="P511" s="498"/>
      <c r="Q511" s="498"/>
      <c r="R511" s="498"/>
      <c r="S511" s="498"/>
      <c r="T511" s="498"/>
      <c r="U511" s="498"/>
      <c r="V511" s="498"/>
      <c r="W511" s="498"/>
      <c r="X511" s="498"/>
      <c r="Y511" s="498"/>
      <c r="Z511" s="498"/>
      <c r="AA511" s="498"/>
      <c r="AB511" s="498"/>
      <c r="AC511" s="498"/>
      <c r="AD511" s="498"/>
      <c r="AE511" s="498"/>
      <c r="AF511" s="498"/>
    </row>
    <row r="512">
      <c r="A512" s="498"/>
      <c r="B512" s="520"/>
      <c r="C512" s="520"/>
      <c r="D512" s="520"/>
      <c r="E512" s="520"/>
      <c r="F512" s="520"/>
      <c r="G512" s="520"/>
      <c r="H512" s="520"/>
      <c r="I512" s="520"/>
      <c r="J512" s="520"/>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row>
    <row r="513">
      <c r="A513" s="498"/>
      <c r="B513" s="520"/>
      <c r="C513" s="520"/>
      <c r="D513" s="520"/>
      <c r="E513" s="520"/>
      <c r="F513" s="520"/>
      <c r="G513" s="520"/>
      <c r="H513" s="520"/>
      <c r="I513" s="520"/>
      <c r="J513" s="520"/>
      <c r="K513" s="498"/>
      <c r="L513" s="498"/>
      <c r="M513" s="498"/>
      <c r="N513" s="498"/>
      <c r="O513" s="498"/>
      <c r="P513" s="498"/>
      <c r="Q513" s="498"/>
      <c r="R513" s="498"/>
      <c r="S513" s="498"/>
      <c r="T513" s="498"/>
      <c r="U513" s="498"/>
      <c r="V513" s="498"/>
      <c r="W513" s="498"/>
      <c r="X513" s="498"/>
      <c r="Y513" s="498"/>
      <c r="Z513" s="498"/>
      <c r="AA513" s="498"/>
      <c r="AB513" s="498"/>
      <c r="AC513" s="498"/>
      <c r="AD513" s="498"/>
      <c r="AE513" s="498"/>
      <c r="AF513" s="498"/>
    </row>
    <row r="514">
      <c r="A514" s="498"/>
      <c r="B514" s="520"/>
      <c r="C514" s="520"/>
      <c r="D514" s="520"/>
      <c r="E514" s="520"/>
      <c r="F514" s="520"/>
      <c r="G514" s="520"/>
      <c r="H514" s="520"/>
      <c r="I514" s="520"/>
      <c r="J514" s="520"/>
      <c r="K514" s="498"/>
      <c r="L514" s="498"/>
      <c r="M514" s="498"/>
      <c r="N514" s="498"/>
      <c r="O514" s="498"/>
      <c r="P514" s="498"/>
      <c r="Q514" s="498"/>
      <c r="R514" s="498"/>
      <c r="S514" s="498"/>
      <c r="T514" s="498"/>
      <c r="U514" s="498"/>
      <c r="V514" s="498"/>
      <c r="W514" s="498"/>
      <c r="X514" s="498"/>
      <c r="Y514" s="498"/>
      <c r="Z514" s="498"/>
      <c r="AA514" s="498"/>
      <c r="AB514" s="498"/>
      <c r="AC514" s="498"/>
      <c r="AD514" s="498"/>
      <c r="AE514" s="498"/>
      <c r="AF514" s="498"/>
    </row>
    <row r="515">
      <c r="A515" s="498"/>
      <c r="B515" s="520"/>
      <c r="C515" s="520"/>
      <c r="D515" s="520"/>
      <c r="E515" s="520"/>
      <c r="F515" s="520"/>
      <c r="G515" s="520"/>
      <c r="H515" s="520"/>
      <c r="I515" s="520"/>
      <c r="J515" s="520"/>
      <c r="K515" s="498"/>
      <c r="L515" s="498"/>
      <c r="M515" s="498"/>
      <c r="N515" s="498"/>
      <c r="O515" s="498"/>
      <c r="P515" s="498"/>
      <c r="Q515" s="498"/>
      <c r="R515" s="498"/>
      <c r="S515" s="498"/>
      <c r="T515" s="498"/>
      <c r="U515" s="498"/>
      <c r="V515" s="498"/>
      <c r="W515" s="498"/>
      <c r="X515" s="498"/>
      <c r="Y515" s="498"/>
      <c r="Z515" s="498"/>
      <c r="AA515" s="498"/>
      <c r="AB515" s="498"/>
      <c r="AC515" s="498"/>
      <c r="AD515" s="498"/>
      <c r="AE515" s="498"/>
      <c r="AF515" s="498"/>
    </row>
    <row r="516">
      <c r="A516" s="498"/>
      <c r="B516" s="520"/>
      <c r="C516" s="520"/>
      <c r="D516" s="520"/>
      <c r="E516" s="520"/>
      <c r="F516" s="520"/>
      <c r="G516" s="520"/>
      <c r="H516" s="520"/>
      <c r="I516" s="520"/>
      <c r="J516" s="520"/>
      <c r="K516" s="498"/>
      <c r="L516" s="498"/>
      <c r="M516" s="498"/>
      <c r="N516" s="498"/>
      <c r="O516" s="498"/>
      <c r="P516" s="498"/>
      <c r="Q516" s="498"/>
      <c r="R516" s="498"/>
      <c r="S516" s="498"/>
      <c r="T516" s="498"/>
      <c r="U516" s="498"/>
      <c r="V516" s="498"/>
      <c r="W516" s="498"/>
      <c r="X516" s="498"/>
      <c r="Y516" s="498"/>
      <c r="Z516" s="498"/>
      <c r="AA516" s="498"/>
      <c r="AB516" s="498"/>
      <c r="AC516" s="498"/>
      <c r="AD516" s="498"/>
      <c r="AE516" s="498"/>
      <c r="AF516" s="498"/>
    </row>
    <row r="517">
      <c r="A517" s="498"/>
      <c r="B517" s="520"/>
      <c r="C517" s="520"/>
      <c r="D517" s="520"/>
      <c r="E517" s="520"/>
      <c r="F517" s="520"/>
      <c r="G517" s="520"/>
      <c r="H517" s="520"/>
      <c r="I517" s="520"/>
      <c r="J517" s="520"/>
      <c r="K517" s="498"/>
      <c r="L517" s="498"/>
      <c r="M517" s="498"/>
      <c r="N517" s="498"/>
      <c r="O517" s="498"/>
      <c r="P517" s="498"/>
      <c r="Q517" s="498"/>
      <c r="R517" s="498"/>
      <c r="S517" s="498"/>
      <c r="T517" s="498"/>
      <c r="U517" s="498"/>
      <c r="V517" s="498"/>
      <c r="W517" s="498"/>
      <c r="X517" s="498"/>
      <c r="Y517" s="498"/>
      <c r="Z517" s="498"/>
      <c r="AA517" s="498"/>
      <c r="AB517" s="498"/>
      <c r="AC517" s="498"/>
      <c r="AD517" s="498"/>
      <c r="AE517" s="498"/>
      <c r="AF517" s="498"/>
    </row>
    <row r="518">
      <c r="A518" s="498"/>
      <c r="B518" s="520"/>
      <c r="C518" s="520"/>
      <c r="D518" s="520"/>
      <c r="E518" s="520"/>
      <c r="F518" s="520"/>
      <c r="G518" s="520"/>
      <c r="H518" s="520"/>
      <c r="I518" s="520"/>
      <c r="J518" s="520"/>
      <c r="K518" s="498"/>
      <c r="L518" s="498"/>
      <c r="M518" s="498"/>
      <c r="N518" s="498"/>
      <c r="O518" s="498"/>
      <c r="P518" s="498"/>
      <c r="Q518" s="498"/>
      <c r="R518" s="498"/>
      <c r="S518" s="498"/>
      <c r="T518" s="498"/>
      <c r="U518" s="498"/>
      <c r="V518" s="498"/>
      <c r="W518" s="498"/>
      <c r="X518" s="498"/>
      <c r="Y518" s="498"/>
      <c r="Z518" s="498"/>
      <c r="AA518" s="498"/>
      <c r="AB518" s="498"/>
      <c r="AC518" s="498"/>
      <c r="AD518" s="498"/>
      <c r="AE518" s="498"/>
      <c r="AF518" s="498"/>
    </row>
    <row r="519">
      <c r="A519" s="498"/>
      <c r="B519" s="520"/>
      <c r="C519" s="520"/>
      <c r="D519" s="520"/>
      <c r="E519" s="520"/>
      <c r="F519" s="520"/>
      <c r="G519" s="520"/>
      <c r="H519" s="520"/>
      <c r="I519" s="520"/>
      <c r="J519" s="520"/>
      <c r="K519" s="498"/>
      <c r="L519" s="498"/>
      <c r="M519" s="498"/>
      <c r="N519" s="498"/>
      <c r="O519" s="498"/>
      <c r="P519" s="498"/>
      <c r="Q519" s="498"/>
      <c r="R519" s="498"/>
      <c r="S519" s="498"/>
      <c r="T519" s="498"/>
      <c r="U519" s="498"/>
      <c r="V519" s="498"/>
      <c r="W519" s="498"/>
      <c r="X519" s="498"/>
      <c r="Y519" s="498"/>
      <c r="Z519" s="498"/>
      <c r="AA519" s="498"/>
      <c r="AB519" s="498"/>
      <c r="AC519" s="498"/>
      <c r="AD519" s="498"/>
      <c r="AE519" s="498"/>
      <c r="AF519" s="498"/>
    </row>
    <row r="520">
      <c r="A520" s="498"/>
      <c r="B520" s="520"/>
      <c r="C520" s="520"/>
      <c r="D520" s="520"/>
      <c r="E520" s="520"/>
      <c r="F520" s="520"/>
      <c r="G520" s="520"/>
      <c r="H520" s="520"/>
      <c r="I520" s="520"/>
      <c r="J520" s="520"/>
      <c r="K520" s="498"/>
      <c r="L520" s="498"/>
      <c r="M520" s="498"/>
      <c r="N520" s="498"/>
      <c r="O520" s="498"/>
      <c r="P520" s="498"/>
      <c r="Q520" s="498"/>
      <c r="R520" s="498"/>
      <c r="S520" s="498"/>
      <c r="T520" s="498"/>
      <c r="U520" s="498"/>
      <c r="V520" s="498"/>
      <c r="W520" s="498"/>
      <c r="X520" s="498"/>
      <c r="Y520" s="498"/>
      <c r="Z520" s="498"/>
      <c r="AA520" s="498"/>
      <c r="AB520" s="498"/>
      <c r="AC520" s="498"/>
      <c r="AD520" s="498"/>
      <c r="AE520" s="498"/>
      <c r="AF520" s="498"/>
    </row>
    <row r="521">
      <c r="A521" s="498"/>
      <c r="B521" s="520"/>
      <c r="C521" s="520"/>
      <c r="D521" s="520"/>
      <c r="E521" s="520"/>
      <c r="F521" s="520"/>
      <c r="G521" s="520"/>
      <c r="H521" s="520"/>
      <c r="I521" s="520"/>
      <c r="J521" s="520"/>
      <c r="K521" s="498"/>
      <c r="L521" s="498"/>
      <c r="M521" s="498"/>
      <c r="N521" s="498"/>
      <c r="O521" s="498"/>
      <c r="P521" s="498"/>
      <c r="Q521" s="498"/>
      <c r="R521" s="498"/>
      <c r="S521" s="498"/>
      <c r="T521" s="498"/>
      <c r="U521" s="498"/>
      <c r="V521" s="498"/>
      <c r="W521" s="498"/>
      <c r="X521" s="498"/>
      <c r="Y521" s="498"/>
      <c r="Z521" s="498"/>
      <c r="AA521" s="498"/>
      <c r="AB521" s="498"/>
      <c r="AC521" s="498"/>
      <c r="AD521" s="498"/>
      <c r="AE521" s="498"/>
      <c r="AF521" s="498"/>
    </row>
    <row r="522">
      <c r="A522" s="498"/>
      <c r="B522" s="520"/>
      <c r="C522" s="520"/>
      <c r="D522" s="520"/>
      <c r="E522" s="520"/>
      <c r="F522" s="520"/>
      <c r="G522" s="520"/>
      <c r="H522" s="520"/>
      <c r="I522" s="520"/>
      <c r="J522" s="520"/>
      <c r="K522" s="498"/>
      <c r="L522" s="498"/>
      <c r="M522" s="498"/>
      <c r="N522" s="498"/>
      <c r="O522" s="498"/>
      <c r="P522" s="498"/>
      <c r="Q522" s="498"/>
      <c r="R522" s="498"/>
      <c r="S522" s="498"/>
      <c r="T522" s="498"/>
      <c r="U522" s="498"/>
      <c r="V522" s="498"/>
      <c r="W522" s="498"/>
      <c r="X522" s="498"/>
      <c r="Y522" s="498"/>
      <c r="Z522" s="498"/>
      <c r="AA522" s="498"/>
      <c r="AB522" s="498"/>
      <c r="AC522" s="498"/>
      <c r="AD522" s="498"/>
      <c r="AE522" s="498"/>
      <c r="AF522" s="498"/>
    </row>
    <row r="523">
      <c r="A523" s="498"/>
      <c r="B523" s="520"/>
      <c r="C523" s="520"/>
      <c r="D523" s="520"/>
      <c r="E523" s="520"/>
      <c r="F523" s="520"/>
      <c r="G523" s="520"/>
      <c r="H523" s="520"/>
      <c r="I523" s="520"/>
      <c r="J523" s="520"/>
      <c r="K523" s="498"/>
      <c r="L523" s="498"/>
      <c r="M523" s="498"/>
      <c r="N523" s="498"/>
      <c r="O523" s="498"/>
      <c r="P523" s="498"/>
      <c r="Q523" s="498"/>
      <c r="R523" s="498"/>
      <c r="S523" s="498"/>
      <c r="T523" s="498"/>
      <c r="U523" s="498"/>
      <c r="V523" s="498"/>
      <c r="W523" s="498"/>
      <c r="X523" s="498"/>
      <c r="Y523" s="498"/>
      <c r="Z523" s="498"/>
      <c r="AA523" s="498"/>
      <c r="AB523" s="498"/>
      <c r="AC523" s="498"/>
      <c r="AD523" s="498"/>
      <c r="AE523" s="498"/>
      <c r="AF523" s="498"/>
    </row>
    <row r="524">
      <c r="A524" s="498"/>
      <c r="B524" s="520"/>
      <c r="C524" s="520"/>
      <c r="D524" s="520"/>
      <c r="E524" s="520"/>
      <c r="F524" s="520"/>
      <c r="G524" s="520"/>
      <c r="H524" s="520"/>
      <c r="I524" s="520"/>
      <c r="J524" s="520"/>
      <c r="K524" s="498"/>
      <c r="L524" s="498"/>
      <c r="M524" s="498"/>
      <c r="N524" s="498"/>
      <c r="O524" s="498"/>
      <c r="P524" s="498"/>
      <c r="Q524" s="498"/>
      <c r="R524" s="498"/>
      <c r="S524" s="498"/>
      <c r="T524" s="498"/>
      <c r="U524" s="498"/>
      <c r="V524" s="498"/>
      <c r="W524" s="498"/>
      <c r="X524" s="498"/>
      <c r="Y524" s="498"/>
      <c r="Z524" s="498"/>
      <c r="AA524" s="498"/>
      <c r="AB524" s="498"/>
      <c r="AC524" s="498"/>
      <c r="AD524" s="498"/>
      <c r="AE524" s="498"/>
      <c r="AF524" s="498"/>
    </row>
    <row r="525">
      <c r="A525" s="498"/>
      <c r="B525" s="520"/>
      <c r="C525" s="520"/>
      <c r="D525" s="520"/>
      <c r="E525" s="520"/>
      <c r="F525" s="520"/>
      <c r="G525" s="520"/>
      <c r="H525" s="520"/>
      <c r="I525" s="520"/>
      <c r="J525" s="520"/>
      <c r="K525" s="498"/>
      <c r="L525" s="498"/>
      <c r="M525" s="498"/>
      <c r="N525" s="498"/>
      <c r="O525" s="498"/>
      <c r="P525" s="498"/>
      <c r="Q525" s="498"/>
      <c r="R525" s="498"/>
      <c r="S525" s="498"/>
      <c r="T525" s="498"/>
      <c r="U525" s="498"/>
      <c r="V525" s="498"/>
      <c r="W525" s="498"/>
      <c r="X525" s="498"/>
      <c r="Y525" s="498"/>
      <c r="Z525" s="498"/>
      <c r="AA525" s="498"/>
      <c r="AB525" s="498"/>
      <c r="AC525" s="498"/>
      <c r="AD525" s="498"/>
      <c r="AE525" s="498"/>
      <c r="AF525" s="498"/>
    </row>
    <row r="526">
      <c r="A526" s="498"/>
      <c r="B526" s="520"/>
      <c r="C526" s="520"/>
      <c r="D526" s="520"/>
      <c r="E526" s="520"/>
      <c r="F526" s="520"/>
      <c r="G526" s="520"/>
      <c r="H526" s="520"/>
      <c r="I526" s="520"/>
      <c r="J526" s="520"/>
      <c r="K526" s="498"/>
      <c r="L526" s="498"/>
      <c r="M526" s="498"/>
      <c r="N526" s="498"/>
      <c r="O526" s="498"/>
      <c r="P526" s="498"/>
      <c r="Q526" s="498"/>
      <c r="R526" s="498"/>
      <c r="S526" s="498"/>
      <c r="T526" s="498"/>
      <c r="U526" s="498"/>
      <c r="V526" s="498"/>
      <c r="W526" s="498"/>
      <c r="X526" s="498"/>
      <c r="Y526" s="498"/>
      <c r="Z526" s="498"/>
      <c r="AA526" s="498"/>
      <c r="AB526" s="498"/>
      <c r="AC526" s="498"/>
      <c r="AD526" s="498"/>
      <c r="AE526" s="498"/>
      <c r="AF526" s="498"/>
    </row>
    <row r="527">
      <c r="A527" s="498"/>
      <c r="B527" s="520"/>
      <c r="C527" s="520"/>
      <c r="D527" s="520"/>
      <c r="E527" s="520"/>
      <c r="F527" s="520"/>
      <c r="G527" s="520"/>
      <c r="H527" s="520"/>
      <c r="I527" s="520"/>
      <c r="J527" s="520"/>
      <c r="K527" s="498"/>
      <c r="L527" s="498"/>
      <c r="M527" s="498"/>
      <c r="N527" s="498"/>
      <c r="O527" s="498"/>
      <c r="P527" s="498"/>
      <c r="Q527" s="498"/>
      <c r="R527" s="498"/>
      <c r="S527" s="498"/>
      <c r="T527" s="498"/>
      <c r="U527" s="498"/>
      <c r="V527" s="498"/>
      <c r="W527" s="498"/>
      <c r="X527" s="498"/>
      <c r="Y527" s="498"/>
      <c r="Z527" s="498"/>
      <c r="AA527" s="498"/>
      <c r="AB527" s="498"/>
      <c r="AC527" s="498"/>
      <c r="AD527" s="498"/>
      <c r="AE527" s="498"/>
      <c r="AF527" s="498"/>
    </row>
    <row r="528">
      <c r="A528" s="498"/>
      <c r="B528" s="520"/>
      <c r="C528" s="520"/>
      <c r="D528" s="520"/>
      <c r="E528" s="520"/>
      <c r="F528" s="520"/>
      <c r="G528" s="520"/>
      <c r="H528" s="520"/>
      <c r="I528" s="520"/>
      <c r="J528" s="520"/>
      <c r="K528" s="498"/>
      <c r="L528" s="498"/>
      <c r="M528" s="498"/>
      <c r="N528" s="498"/>
      <c r="O528" s="498"/>
      <c r="P528" s="498"/>
      <c r="Q528" s="498"/>
      <c r="R528" s="498"/>
      <c r="S528" s="498"/>
      <c r="T528" s="498"/>
      <c r="U528" s="498"/>
      <c r="V528" s="498"/>
      <c r="W528" s="498"/>
      <c r="X528" s="498"/>
      <c r="Y528" s="498"/>
      <c r="Z528" s="498"/>
      <c r="AA528" s="498"/>
      <c r="AB528" s="498"/>
      <c r="AC528" s="498"/>
      <c r="AD528" s="498"/>
      <c r="AE528" s="498"/>
      <c r="AF528" s="498"/>
    </row>
    <row r="529">
      <c r="A529" s="498"/>
      <c r="B529" s="520"/>
      <c r="C529" s="520"/>
      <c r="D529" s="520"/>
      <c r="E529" s="520"/>
      <c r="F529" s="520"/>
      <c r="G529" s="520"/>
      <c r="H529" s="520"/>
      <c r="I529" s="520"/>
      <c r="J529" s="520"/>
      <c r="K529" s="498"/>
      <c r="L529" s="498"/>
      <c r="M529" s="498"/>
      <c r="N529" s="498"/>
      <c r="O529" s="498"/>
      <c r="P529" s="498"/>
      <c r="Q529" s="498"/>
      <c r="R529" s="498"/>
      <c r="S529" s="498"/>
      <c r="T529" s="498"/>
      <c r="U529" s="498"/>
      <c r="V529" s="498"/>
      <c r="W529" s="498"/>
      <c r="X529" s="498"/>
      <c r="Y529" s="498"/>
      <c r="Z529" s="498"/>
      <c r="AA529" s="498"/>
      <c r="AB529" s="498"/>
      <c r="AC529" s="498"/>
      <c r="AD529" s="498"/>
      <c r="AE529" s="498"/>
      <c r="AF529" s="498"/>
    </row>
    <row r="530">
      <c r="A530" s="498"/>
      <c r="B530" s="520"/>
      <c r="C530" s="520"/>
      <c r="D530" s="520"/>
      <c r="E530" s="520"/>
      <c r="F530" s="520"/>
      <c r="G530" s="520"/>
      <c r="H530" s="520"/>
      <c r="I530" s="520"/>
      <c r="J530" s="520"/>
      <c r="K530" s="498"/>
      <c r="L530" s="498"/>
      <c r="M530" s="498"/>
      <c r="N530" s="498"/>
      <c r="O530" s="498"/>
      <c r="P530" s="498"/>
      <c r="Q530" s="498"/>
      <c r="R530" s="498"/>
      <c r="S530" s="498"/>
      <c r="T530" s="498"/>
      <c r="U530" s="498"/>
      <c r="V530" s="498"/>
      <c r="W530" s="498"/>
      <c r="X530" s="498"/>
      <c r="Y530" s="498"/>
      <c r="Z530" s="498"/>
      <c r="AA530" s="498"/>
      <c r="AB530" s="498"/>
      <c r="AC530" s="498"/>
      <c r="AD530" s="498"/>
      <c r="AE530" s="498"/>
      <c r="AF530" s="498"/>
    </row>
    <row r="531">
      <c r="A531" s="498"/>
      <c r="B531" s="520"/>
      <c r="C531" s="520"/>
      <c r="D531" s="520"/>
      <c r="E531" s="520"/>
      <c r="F531" s="520"/>
      <c r="G531" s="520"/>
      <c r="H531" s="520"/>
      <c r="I531" s="520"/>
      <c r="J531" s="520"/>
      <c r="K531" s="498"/>
      <c r="L531" s="498"/>
      <c r="M531" s="498"/>
      <c r="N531" s="498"/>
      <c r="O531" s="498"/>
      <c r="P531" s="498"/>
      <c r="Q531" s="498"/>
      <c r="R531" s="498"/>
      <c r="S531" s="498"/>
      <c r="T531" s="498"/>
      <c r="U531" s="498"/>
      <c r="V531" s="498"/>
      <c r="W531" s="498"/>
      <c r="X531" s="498"/>
      <c r="Y531" s="498"/>
      <c r="Z531" s="498"/>
      <c r="AA531" s="498"/>
      <c r="AB531" s="498"/>
      <c r="AC531" s="498"/>
      <c r="AD531" s="498"/>
      <c r="AE531" s="498"/>
      <c r="AF531" s="498"/>
    </row>
    <row r="532">
      <c r="A532" s="498"/>
      <c r="B532" s="520"/>
      <c r="C532" s="520"/>
      <c r="D532" s="520"/>
      <c r="E532" s="520"/>
      <c r="F532" s="520"/>
      <c r="G532" s="520"/>
      <c r="H532" s="520"/>
      <c r="I532" s="520"/>
      <c r="J532" s="520"/>
      <c r="K532" s="498"/>
      <c r="L532" s="498"/>
      <c r="M532" s="498"/>
      <c r="N532" s="498"/>
      <c r="O532" s="498"/>
      <c r="P532" s="498"/>
      <c r="Q532" s="498"/>
      <c r="R532" s="498"/>
      <c r="S532" s="498"/>
      <c r="T532" s="498"/>
      <c r="U532" s="498"/>
      <c r="V532" s="498"/>
      <c r="W532" s="498"/>
      <c r="X532" s="498"/>
      <c r="Y532" s="498"/>
      <c r="Z532" s="498"/>
      <c r="AA532" s="498"/>
      <c r="AB532" s="498"/>
      <c r="AC532" s="498"/>
      <c r="AD532" s="498"/>
      <c r="AE532" s="498"/>
      <c r="AF532" s="498"/>
    </row>
    <row r="533">
      <c r="A533" s="498"/>
      <c r="B533" s="520"/>
      <c r="C533" s="520"/>
      <c r="D533" s="520"/>
      <c r="E533" s="520"/>
      <c r="F533" s="520"/>
      <c r="G533" s="520"/>
      <c r="H533" s="520"/>
      <c r="I533" s="520"/>
      <c r="J533" s="520"/>
      <c r="K533" s="498"/>
      <c r="L533" s="498"/>
      <c r="M533" s="498"/>
      <c r="N533" s="498"/>
      <c r="O533" s="498"/>
      <c r="P533" s="498"/>
      <c r="Q533" s="498"/>
      <c r="R533" s="498"/>
      <c r="S533" s="498"/>
      <c r="T533" s="498"/>
      <c r="U533" s="498"/>
      <c r="V533" s="498"/>
      <c r="W533" s="498"/>
      <c r="X533" s="498"/>
      <c r="Y533" s="498"/>
      <c r="Z533" s="498"/>
      <c r="AA533" s="498"/>
      <c r="AB533" s="498"/>
      <c r="AC533" s="498"/>
      <c r="AD533" s="498"/>
      <c r="AE533" s="498"/>
      <c r="AF533" s="498"/>
    </row>
    <row r="534">
      <c r="A534" s="498"/>
      <c r="B534" s="520"/>
      <c r="C534" s="520"/>
      <c r="D534" s="520"/>
      <c r="E534" s="520"/>
      <c r="F534" s="520"/>
      <c r="G534" s="520"/>
      <c r="H534" s="520"/>
      <c r="I534" s="520"/>
      <c r="J534" s="520"/>
      <c r="K534" s="498"/>
      <c r="L534" s="498"/>
      <c r="M534" s="498"/>
      <c r="N534" s="498"/>
      <c r="O534" s="498"/>
      <c r="P534" s="498"/>
      <c r="Q534" s="498"/>
      <c r="R534" s="498"/>
      <c r="S534" s="498"/>
      <c r="T534" s="498"/>
      <c r="U534" s="498"/>
      <c r="V534" s="498"/>
      <c r="W534" s="498"/>
      <c r="X534" s="498"/>
      <c r="Y534" s="498"/>
      <c r="Z534" s="498"/>
      <c r="AA534" s="498"/>
      <c r="AB534" s="498"/>
      <c r="AC534" s="498"/>
      <c r="AD534" s="498"/>
      <c r="AE534" s="498"/>
      <c r="AF534" s="498"/>
    </row>
    <row r="535">
      <c r="A535" s="498"/>
      <c r="B535" s="520"/>
      <c r="C535" s="520"/>
      <c r="D535" s="520"/>
      <c r="E535" s="520"/>
      <c r="F535" s="520"/>
      <c r="G535" s="520"/>
      <c r="H535" s="520"/>
      <c r="I535" s="520"/>
      <c r="J535" s="520"/>
      <c r="K535" s="498"/>
      <c r="L535" s="498"/>
      <c r="M535" s="498"/>
      <c r="N535" s="498"/>
      <c r="O535" s="498"/>
      <c r="P535" s="498"/>
      <c r="Q535" s="498"/>
      <c r="R535" s="498"/>
      <c r="S535" s="498"/>
      <c r="T535" s="498"/>
      <c r="U535" s="498"/>
      <c r="V535" s="498"/>
      <c r="W535" s="498"/>
      <c r="X535" s="498"/>
      <c r="Y535" s="498"/>
      <c r="Z535" s="498"/>
      <c r="AA535" s="498"/>
      <c r="AB535" s="498"/>
      <c r="AC535" s="498"/>
      <c r="AD535" s="498"/>
      <c r="AE535" s="498"/>
      <c r="AF535" s="498"/>
    </row>
    <row r="536">
      <c r="A536" s="498"/>
      <c r="B536" s="520"/>
      <c r="C536" s="520"/>
      <c r="D536" s="520"/>
      <c r="E536" s="520"/>
      <c r="F536" s="520"/>
      <c r="G536" s="520"/>
      <c r="H536" s="520"/>
      <c r="I536" s="520"/>
      <c r="J536" s="520"/>
      <c r="K536" s="498"/>
      <c r="L536" s="498"/>
      <c r="M536" s="498"/>
      <c r="N536" s="498"/>
      <c r="O536" s="498"/>
      <c r="P536" s="498"/>
      <c r="Q536" s="498"/>
      <c r="R536" s="498"/>
      <c r="S536" s="498"/>
      <c r="T536" s="498"/>
      <c r="U536" s="498"/>
      <c r="V536" s="498"/>
      <c r="W536" s="498"/>
      <c r="X536" s="498"/>
      <c r="Y536" s="498"/>
      <c r="Z536" s="498"/>
      <c r="AA536" s="498"/>
      <c r="AB536" s="498"/>
      <c r="AC536" s="498"/>
      <c r="AD536" s="498"/>
      <c r="AE536" s="498"/>
      <c r="AF536" s="498"/>
    </row>
    <row r="537">
      <c r="A537" s="498"/>
      <c r="B537" s="520"/>
      <c r="C537" s="520"/>
      <c r="D537" s="520"/>
      <c r="E537" s="520"/>
      <c r="F537" s="520"/>
      <c r="G537" s="520"/>
      <c r="H537" s="520"/>
      <c r="I537" s="520"/>
      <c r="J537" s="520"/>
      <c r="K537" s="498"/>
      <c r="L537" s="498"/>
      <c r="M537" s="498"/>
      <c r="N537" s="498"/>
      <c r="O537" s="498"/>
      <c r="P537" s="498"/>
      <c r="Q537" s="498"/>
      <c r="R537" s="498"/>
      <c r="S537" s="498"/>
      <c r="T537" s="498"/>
      <c r="U537" s="498"/>
      <c r="V537" s="498"/>
      <c r="W537" s="498"/>
      <c r="X537" s="498"/>
      <c r="Y537" s="498"/>
      <c r="Z537" s="498"/>
      <c r="AA537" s="498"/>
      <c r="AB537" s="498"/>
      <c r="AC537" s="498"/>
      <c r="AD537" s="498"/>
      <c r="AE537" s="498"/>
      <c r="AF537" s="498"/>
    </row>
    <row r="538">
      <c r="A538" s="498"/>
      <c r="B538" s="520"/>
      <c r="C538" s="520"/>
      <c r="D538" s="520"/>
      <c r="E538" s="520"/>
      <c r="F538" s="520"/>
      <c r="G538" s="520"/>
      <c r="H538" s="520"/>
      <c r="I538" s="520"/>
      <c r="J538" s="520"/>
      <c r="K538" s="498"/>
      <c r="L538" s="498"/>
      <c r="M538" s="498"/>
      <c r="N538" s="498"/>
      <c r="O538" s="498"/>
      <c r="P538" s="498"/>
      <c r="Q538" s="498"/>
      <c r="R538" s="498"/>
      <c r="S538" s="498"/>
      <c r="T538" s="498"/>
      <c r="U538" s="498"/>
      <c r="V538" s="498"/>
      <c r="W538" s="498"/>
      <c r="X538" s="498"/>
      <c r="Y538" s="498"/>
      <c r="Z538" s="498"/>
      <c r="AA538" s="498"/>
      <c r="AB538" s="498"/>
      <c r="AC538" s="498"/>
      <c r="AD538" s="498"/>
      <c r="AE538" s="498"/>
      <c r="AF538" s="498"/>
    </row>
    <row r="539">
      <c r="A539" s="498"/>
      <c r="B539" s="520"/>
      <c r="C539" s="520"/>
      <c r="D539" s="520"/>
      <c r="E539" s="520"/>
      <c r="F539" s="520"/>
      <c r="G539" s="520"/>
      <c r="H539" s="520"/>
      <c r="I539" s="520"/>
      <c r="J539" s="520"/>
      <c r="K539" s="498"/>
      <c r="L539" s="498"/>
      <c r="M539" s="498"/>
      <c r="N539" s="498"/>
      <c r="O539" s="498"/>
      <c r="P539" s="498"/>
      <c r="Q539" s="498"/>
      <c r="R539" s="498"/>
      <c r="S539" s="498"/>
      <c r="T539" s="498"/>
      <c r="U539" s="498"/>
      <c r="V539" s="498"/>
      <c r="W539" s="498"/>
      <c r="X539" s="498"/>
      <c r="Y539" s="498"/>
      <c r="Z539" s="498"/>
      <c r="AA539" s="498"/>
      <c r="AB539" s="498"/>
      <c r="AC539" s="498"/>
      <c r="AD539" s="498"/>
      <c r="AE539" s="498"/>
      <c r="AF539" s="498"/>
    </row>
    <row r="540">
      <c r="A540" s="498"/>
      <c r="B540" s="520"/>
      <c r="C540" s="520"/>
      <c r="D540" s="520"/>
      <c r="E540" s="520"/>
      <c r="F540" s="520"/>
      <c r="G540" s="520"/>
      <c r="H540" s="520"/>
      <c r="I540" s="520"/>
      <c r="J540" s="520"/>
      <c r="K540" s="498"/>
      <c r="L540" s="498"/>
      <c r="M540" s="498"/>
      <c r="N540" s="498"/>
      <c r="O540" s="498"/>
      <c r="P540" s="498"/>
      <c r="Q540" s="498"/>
      <c r="R540" s="498"/>
      <c r="S540" s="498"/>
      <c r="T540" s="498"/>
      <c r="U540" s="498"/>
      <c r="V540" s="498"/>
      <c r="W540" s="498"/>
      <c r="X540" s="498"/>
      <c r="Y540" s="498"/>
      <c r="Z540" s="498"/>
      <c r="AA540" s="498"/>
      <c r="AB540" s="498"/>
      <c r="AC540" s="498"/>
      <c r="AD540" s="498"/>
      <c r="AE540" s="498"/>
      <c r="AF540" s="498"/>
    </row>
    <row r="541">
      <c r="A541" s="498"/>
      <c r="B541" s="520"/>
      <c r="C541" s="520"/>
      <c r="D541" s="520"/>
      <c r="E541" s="520"/>
      <c r="F541" s="520"/>
      <c r="G541" s="520"/>
      <c r="H541" s="520"/>
      <c r="I541" s="520"/>
      <c r="J541" s="520"/>
      <c r="K541" s="498"/>
      <c r="L541" s="498"/>
      <c r="M541" s="498"/>
      <c r="N541" s="498"/>
      <c r="O541" s="498"/>
      <c r="P541" s="498"/>
      <c r="Q541" s="498"/>
      <c r="R541" s="498"/>
      <c r="S541" s="498"/>
      <c r="T541" s="498"/>
      <c r="U541" s="498"/>
      <c r="V541" s="498"/>
      <c r="W541" s="498"/>
      <c r="X541" s="498"/>
      <c r="Y541" s="498"/>
      <c r="Z541" s="498"/>
      <c r="AA541" s="498"/>
      <c r="AB541" s="498"/>
      <c r="AC541" s="498"/>
      <c r="AD541" s="498"/>
      <c r="AE541" s="498"/>
      <c r="AF541" s="498"/>
    </row>
    <row r="542">
      <c r="A542" s="498"/>
      <c r="B542" s="520"/>
      <c r="C542" s="520"/>
      <c r="D542" s="520"/>
      <c r="E542" s="520"/>
      <c r="F542" s="520"/>
      <c r="G542" s="520"/>
      <c r="H542" s="520"/>
      <c r="I542" s="520"/>
      <c r="J542" s="520"/>
      <c r="K542" s="498"/>
      <c r="L542" s="498"/>
      <c r="M542" s="498"/>
      <c r="N542" s="498"/>
      <c r="O542" s="498"/>
      <c r="P542" s="498"/>
      <c r="Q542" s="498"/>
      <c r="R542" s="498"/>
      <c r="S542" s="498"/>
      <c r="T542" s="498"/>
      <c r="U542" s="498"/>
      <c r="V542" s="498"/>
      <c r="W542" s="498"/>
      <c r="X542" s="498"/>
      <c r="Y542" s="498"/>
      <c r="Z542" s="498"/>
      <c r="AA542" s="498"/>
      <c r="AB542" s="498"/>
      <c r="AC542" s="498"/>
      <c r="AD542" s="498"/>
      <c r="AE542" s="498"/>
      <c r="AF542" s="498"/>
    </row>
    <row r="543">
      <c r="A543" s="498"/>
      <c r="B543" s="520"/>
      <c r="C543" s="520"/>
      <c r="D543" s="520"/>
      <c r="E543" s="520"/>
      <c r="F543" s="520"/>
      <c r="G543" s="520"/>
      <c r="H543" s="520"/>
      <c r="I543" s="520"/>
      <c r="J543" s="520"/>
      <c r="K543" s="498"/>
      <c r="L543" s="498"/>
      <c r="M543" s="498"/>
      <c r="N543" s="498"/>
      <c r="O543" s="498"/>
      <c r="P543" s="498"/>
      <c r="Q543" s="498"/>
      <c r="R543" s="498"/>
      <c r="S543" s="498"/>
      <c r="T543" s="498"/>
      <c r="U543" s="498"/>
      <c r="V543" s="498"/>
      <c r="W543" s="498"/>
      <c r="X543" s="498"/>
      <c r="Y543" s="498"/>
      <c r="Z543" s="498"/>
      <c r="AA543" s="498"/>
      <c r="AB543" s="498"/>
      <c r="AC543" s="498"/>
      <c r="AD543" s="498"/>
      <c r="AE543" s="498"/>
      <c r="AF543" s="498"/>
    </row>
    <row r="544">
      <c r="A544" s="498"/>
      <c r="B544" s="520"/>
      <c r="C544" s="520"/>
      <c r="D544" s="520"/>
      <c r="E544" s="520"/>
      <c r="F544" s="520"/>
      <c r="G544" s="520"/>
      <c r="H544" s="520"/>
      <c r="I544" s="520"/>
      <c r="J544" s="520"/>
      <c r="K544" s="498"/>
      <c r="L544" s="498"/>
      <c r="M544" s="498"/>
      <c r="N544" s="498"/>
      <c r="O544" s="498"/>
      <c r="P544" s="498"/>
      <c r="Q544" s="498"/>
      <c r="R544" s="498"/>
      <c r="S544" s="498"/>
      <c r="T544" s="498"/>
      <c r="U544" s="498"/>
      <c r="V544" s="498"/>
      <c r="W544" s="498"/>
      <c r="X544" s="498"/>
      <c r="Y544" s="498"/>
      <c r="Z544" s="498"/>
      <c r="AA544" s="498"/>
      <c r="AB544" s="498"/>
      <c r="AC544" s="498"/>
      <c r="AD544" s="498"/>
      <c r="AE544" s="498"/>
      <c r="AF544" s="498"/>
    </row>
    <row r="545">
      <c r="A545" s="498"/>
      <c r="B545" s="520"/>
      <c r="C545" s="520"/>
      <c r="D545" s="520"/>
      <c r="E545" s="520"/>
      <c r="F545" s="520"/>
      <c r="G545" s="520"/>
      <c r="H545" s="520"/>
      <c r="I545" s="520"/>
      <c r="J545" s="520"/>
      <c r="K545" s="498"/>
      <c r="L545" s="498"/>
      <c r="M545" s="498"/>
      <c r="N545" s="498"/>
      <c r="O545" s="498"/>
      <c r="P545" s="498"/>
      <c r="Q545" s="498"/>
      <c r="R545" s="498"/>
      <c r="S545" s="498"/>
      <c r="T545" s="498"/>
      <c r="U545" s="498"/>
      <c r="V545" s="498"/>
      <c r="W545" s="498"/>
      <c r="X545" s="498"/>
      <c r="Y545" s="498"/>
      <c r="Z545" s="498"/>
      <c r="AA545" s="498"/>
      <c r="AB545" s="498"/>
      <c r="AC545" s="498"/>
      <c r="AD545" s="498"/>
      <c r="AE545" s="498"/>
      <c r="AF545" s="498"/>
    </row>
    <row r="546">
      <c r="A546" s="498"/>
      <c r="B546" s="520"/>
      <c r="C546" s="520"/>
      <c r="D546" s="520"/>
      <c r="E546" s="520"/>
      <c r="F546" s="520"/>
      <c r="G546" s="520"/>
      <c r="H546" s="520"/>
      <c r="I546" s="520"/>
      <c r="J546" s="520"/>
      <c r="K546" s="498"/>
      <c r="L546" s="498"/>
      <c r="M546" s="498"/>
      <c r="N546" s="498"/>
      <c r="O546" s="498"/>
      <c r="P546" s="498"/>
      <c r="Q546" s="498"/>
      <c r="R546" s="498"/>
      <c r="S546" s="498"/>
      <c r="T546" s="498"/>
      <c r="U546" s="498"/>
      <c r="V546" s="498"/>
      <c r="W546" s="498"/>
      <c r="X546" s="498"/>
      <c r="Y546" s="498"/>
      <c r="Z546" s="498"/>
      <c r="AA546" s="498"/>
      <c r="AB546" s="498"/>
      <c r="AC546" s="498"/>
      <c r="AD546" s="498"/>
      <c r="AE546" s="498"/>
      <c r="AF546" s="498"/>
    </row>
    <row r="547">
      <c r="A547" s="498"/>
      <c r="B547" s="520"/>
      <c r="C547" s="520"/>
      <c r="D547" s="520"/>
      <c r="E547" s="520"/>
      <c r="F547" s="520"/>
      <c r="G547" s="520"/>
      <c r="H547" s="520"/>
      <c r="I547" s="520"/>
      <c r="J547" s="520"/>
      <c r="K547" s="498"/>
      <c r="L547" s="498"/>
      <c r="M547" s="498"/>
      <c r="N547" s="498"/>
      <c r="O547" s="498"/>
      <c r="P547" s="498"/>
      <c r="Q547" s="498"/>
      <c r="R547" s="498"/>
      <c r="S547" s="498"/>
      <c r="T547" s="498"/>
      <c r="U547" s="498"/>
      <c r="V547" s="498"/>
      <c r="W547" s="498"/>
      <c r="X547" s="498"/>
      <c r="Y547" s="498"/>
      <c r="Z547" s="498"/>
      <c r="AA547" s="498"/>
      <c r="AB547" s="498"/>
      <c r="AC547" s="498"/>
      <c r="AD547" s="498"/>
      <c r="AE547" s="498"/>
      <c r="AF547" s="498"/>
    </row>
    <row r="548">
      <c r="A548" s="498"/>
      <c r="B548" s="520"/>
      <c r="C548" s="520"/>
      <c r="D548" s="520"/>
      <c r="E548" s="520"/>
      <c r="F548" s="520"/>
      <c r="G548" s="520"/>
      <c r="H548" s="520"/>
      <c r="I548" s="520"/>
      <c r="J548" s="520"/>
      <c r="K548" s="498"/>
      <c r="L548" s="498"/>
      <c r="M548" s="498"/>
      <c r="N548" s="498"/>
      <c r="O548" s="498"/>
      <c r="P548" s="498"/>
      <c r="Q548" s="498"/>
      <c r="R548" s="498"/>
      <c r="S548" s="498"/>
      <c r="T548" s="498"/>
      <c r="U548" s="498"/>
      <c r="V548" s="498"/>
      <c r="W548" s="498"/>
      <c r="X548" s="498"/>
      <c r="Y548" s="498"/>
      <c r="Z548" s="498"/>
      <c r="AA548" s="498"/>
      <c r="AB548" s="498"/>
      <c r="AC548" s="498"/>
      <c r="AD548" s="498"/>
      <c r="AE548" s="498"/>
      <c r="AF548" s="498"/>
    </row>
    <row r="549">
      <c r="A549" s="498"/>
      <c r="B549" s="520"/>
      <c r="C549" s="520"/>
      <c r="D549" s="520"/>
      <c r="E549" s="520"/>
      <c r="F549" s="520"/>
      <c r="G549" s="520"/>
      <c r="H549" s="520"/>
      <c r="I549" s="520"/>
      <c r="J549" s="520"/>
      <c r="K549" s="498"/>
      <c r="L549" s="498"/>
      <c r="M549" s="498"/>
      <c r="N549" s="498"/>
      <c r="O549" s="498"/>
      <c r="P549" s="498"/>
      <c r="Q549" s="498"/>
      <c r="R549" s="498"/>
      <c r="S549" s="498"/>
      <c r="T549" s="498"/>
      <c r="U549" s="498"/>
      <c r="V549" s="498"/>
      <c r="W549" s="498"/>
      <c r="X549" s="498"/>
      <c r="Y549" s="498"/>
      <c r="Z549" s="498"/>
      <c r="AA549" s="498"/>
      <c r="AB549" s="498"/>
      <c r="AC549" s="498"/>
      <c r="AD549" s="498"/>
      <c r="AE549" s="498"/>
      <c r="AF549" s="498"/>
    </row>
    <row r="550">
      <c r="A550" s="498"/>
      <c r="B550" s="520"/>
      <c r="C550" s="520"/>
      <c r="D550" s="520"/>
      <c r="E550" s="520"/>
      <c r="F550" s="520"/>
      <c r="G550" s="520"/>
      <c r="H550" s="520"/>
      <c r="I550" s="520"/>
      <c r="J550" s="520"/>
      <c r="K550" s="498"/>
      <c r="L550" s="498"/>
      <c r="M550" s="498"/>
      <c r="N550" s="498"/>
      <c r="O550" s="498"/>
      <c r="P550" s="498"/>
      <c r="Q550" s="498"/>
      <c r="R550" s="498"/>
      <c r="S550" s="498"/>
      <c r="T550" s="498"/>
      <c r="U550" s="498"/>
      <c r="V550" s="498"/>
      <c r="W550" s="498"/>
      <c r="X550" s="498"/>
      <c r="Y550" s="498"/>
      <c r="Z550" s="498"/>
      <c r="AA550" s="498"/>
      <c r="AB550" s="498"/>
      <c r="AC550" s="498"/>
      <c r="AD550" s="498"/>
      <c r="AE550" s="498"/>
      <c r="AF550" s="498"/>
    </row>
    <row r="551">
      <c r="A551" s="498"/>
      <c r="B551" s="520"/>
      <c r="C551" s="520"/>
      <c r="D551" s="520"/>
      <c r="E551" s="520"/>
      <c r="F551" s="520"/>
      <c r="G551" s="520"/>
      <c r="H551" s="520"/>
      <c r="I551" s="520"/>
      <c r="J551" s="520"/>
      <c r="K551" s="498"/>
      <c r="L551" s="498"/>
      <c r="M551" s="498"/>
      <c r="N551" s="498"/>
      <c r="O551" s="498"/>
      <c r="P551" s="498"/>
      <c r="Q551" s="498"/>
      <c r="R551" s="498"/>
      <c r="S551" s="498"/>
      <c r="T551" s="498"/>
      <c r="U551" s="498"/>
      <c r="V551" s="498"/>
      <c r="W551" s="498"/>
      <c r="X551" s="498"/>
      <c r="Y551" s="498"/>
      <c r="Z551" s="498"/>
      <c r="AA551" s="498"/>
      <c r="AB551" s="498"/>
      <c r="AC551" s="498"/>
      <c r="AD551" s="498"/>
      <c r="AE551" s="498"/>
      <c r="AF551" s="498"/>
    </row>
    <row r="552">
      <c r="A552" s="498"/>
      <c r="B552" s="520"/>
      <c r="C552" s="520"/>
      <c r="D552" s="520"/>
      <c r="E552" s="520"/>
      <c r="F552" s="520"/>
      <c r="G552" s="520"/>
      <c r="H552" s="520"/>
      <c r="I552" s="520"/>
      <c r="J552" s="520"/>
      <c r="K552" s="498"/>
      <c r="L552" s="498"/>
      <c r="M552" s="498"/>
      <c r="N552" s="498"/>
      <c r="O552" s="498"/>
      <c r="P552" s="498"/>
      <c r="Q552" s="498"/>
      <c r="R552" s="498"/>
      <c r="S552" s="498"/>
      <c r="T552" s="498"/>
      <c r="U552" s="498"/>
      <c r="V552" s="498"/>
      <c r="W552" s="498"/>
      <c r="X552" s="498"/>
      <c r="Y552" s="498"/>
      <c r="Z552" s="498"/>
      <c r="AA552" s="498"/>
      <c r="AB552" s="498"/>
      <c r="AC552" s="498"/>
      <c r="AD552" s="498"/>
      <c r="AE552" s="498"/>
      <c r="AF552" s="498"/>
    </row>
    <row r="553">
      <c r="A553" s="498"/>
      <c r="B553" s="520"/>
      <c r="C553" s="520"/>
      <c r="D553" s="520"/>
      <c r="E553" s="520"/>
      <c r="F553" s="520"/>
      <c r="G553" s="520"/>
      <c r="H553" s="520"/>
      <c r="I553" s="520"/>
      <c r="J553" s="520"/>
      <c r="K553" s="498"/>
      <c r="L553" s="498"/>
      <c r="M553" s="498"/>
      <c r="N553" s="498"/>
      <c r="O553" s="498"/>
      <c r="P553" s="498"/>
      <c r="Q553" s="498"/>
      <c r="R553" s="498"/>
      <c r="S553" s="498"/>
      <c r="T553" s="498"/>
      <c r="U553" s="498"/>
      <c r="V553" s="498"/>
      <c r="W553" s="498"/>
      <c r="X553" s="498"/>
      <c r="Y553" s="498"/>
      <c r="Z553" s="498"/>
      <c r="AA553" s="498"/>
      <c r="AB553" s="498"/>
      <c r="AC553" s="498"/>
      <c r="AD553" s="498"/>
      <c r="AE553" s="498"/>
      <c r="AF553" s="498"/>
    </row>
    <row r="554">
      <c r="A554" s="498"/>
      <c r="B554" s="520"/>
      <c r="C554" s="520"/>
      <c r="D554" s="520"/>
      <c r="E554" s="520"/>
      <c r="F554" s="520"/>
      <c r="G554" s="520"/>
      <c r="H554" s="520"/>
      <c r="I554" s="520"/>
      <c r="J554" s="520"/>
      <c r="K554" s="498"/>
      <c r="L554" s="498"/>
      <c r="M554" s="498"/>
      <c r="N554" s="498"/>
      <c r="O554" s="498"/>
      <c r="P554" s="498"/>
      <c r="Q554" s="498"/>
      <c r="R554" s="498"/>
      <c r="S554" s="498"/>
      <c r="T554" s="498"/>
      <c r="U554" s="498"/>
      <c r="V554" s="498"/>
      <c r="W554" s="498"/>
      <c r="X554" s="498"/>
      <c r="Y554" s="498"/>
      <c r="Z554" s="498"/>
      <c r="AA554" s="498"/>
      <c r="AB554" s="498"/>
      <c r="AC554" s="498"/>
      <c r="AD554" s="498"/>
      <c r="AE554" s="498"/>
      <c r="AF554" s="498"/>
    </row>
    <row r="555">
      <c r="A555" s="498"/>
      <c r="B555" s="520"/>
      <c r="C555" s="520"/>
      <c r="D555" s="520"/>
      <c r="E555" s="520"/>
      <c r="F555" s="520"/>
      <c r="G555" s="520"/>
      <c r="H555" s="520"/>
      <c r="I555" s="520"/>
      <c r="J555" s="520"/>
      <c r="K555" s="498"/>
      <c r="L555" s="498"/>
      <c r="M555" s="498"/>
      <c r="N555" s="498"/>
      <c r="O555" s="498"/>
      <c r="P555" s="498"/>
      <c r="Q555" s="498"/>
      <c r="R555" s="498"/>
      <c r="S555" s="498"/>
      <c r="T555" s="498"/>
      <c r="U555" s="498"/>
      <c r="V555" s="498"/>
      <c r="W555" s="498"/>
      <c r="X555" s="498"/>
      <c r="Y555" s="498"/>
      <c r="Z555" s="498"/>
      <c r="AA555" s="498"/>
      <c r="AB555" s="498"/>
      <c r="AC555" s="498"/>
      <c r="AD555" s="498"/>
      <c r="AE555" s="498"/>
      <c r="AF555" s="498"/>
    </row>
    <row r="556">
      <c r="A556" s="498"/>
      <c r="B556" s="520"/>
      <c r="C556" s="520"/>
      <c r="D556" s="520"/>
      <c r="E556" s="520"/>
      <c r="F556" s="520"/>
      <c r="G556" s="520"/>
      <c r="H556" s="520"/>
      <c r="I556" s="520"/>
      <c r="J556" s="520"/>
      <c r="K556" s="498"/>
      <c r="L556" s="498"/>
      <c r="M556" s="498"/>
      <c r="N556" s="498"/>
      <c r="O556" s="498"/>
      <c r="P556" s="498"/>
      <c r="Q556" s="498"/>
      <c r="R556" s="498"/>
      <c r="S556" s="498"/>
      <c r="T556" s="498"/>
      <c r="U556" s="498"/>
      <c r="V556" s="498"/>
      <c r="W556" s="498"/>
      <c r="X556" s="498"/>
      <c r="Y556" s="498"/>
      <c r="Z556" s="498"/>
      <c r="AA556" s="498"/>
      <c r="AB556" s="498"/>
      <c r="AC556" s="498"/>
      <c r="AD556" s="498"/>
      <c r="AE556" s="498"/>
      <c r="AF556" s="498"/>
    </row>
    <row r="557">
      <c r="A557" s="498"/>
      <c r="B557" s="520"/>
      <c r="C557" s="520"/>
      <c r="D557" s="520"/>
      <c r="E557" s="520"/>
      <c r="F557" s="520"/>
      <c r="G557" s="520"/>
      <c r="H557" s="520"/>
      <c r="I557" s="520"/>
      <c r="J557" s="520"/>
      <c r="K557" s="498"/>
      <c r="L557" s="498"/>
      <c r="M557" s="498"/>
      <c r="N557" s="498"/>
      <c r="O557" s="498"/>
      <c r="P557" s="498"/>
      <c r="Q557" s="498"/>
      <c r="R557" s="498"/>
      <c r="S557" s="498"/>
      <c r="T557" s="498"/>
      <c r="U557" s="498"/>
      <c r="V557" s="498"/>
      <c r="W557" s="498"/>
      <c r="X557" s="498"/>
      <c r="Y557" s="498"/>
      <c r="Z557" s="498"/>
      <c r="AA557" s="498"/>
      <c r="AB557" s="498"/>
      <c r="AC557" s="498"/>
      <c r="AD557" s="498"/>
      <c r="AE557" s="498"/>
      <c r="AF557" s="498"/>
    </row>
    <row r="558">
      <c r="A558" s="498"/>
      <c r="B558" s="520"/>
      <c r="C558" s="520"/>
      <c r="D558" s="520"/>
      <c r="E558" s="520"/>
      <c r="F558" s="520"/>
      <c r="G558" s="520"/>
      <c r="H558" s="520"/>
      <c r="I558" s="520"/>
      <c r="J558" s="520"/>
      <c r="K558" s="498"/>
      <c r="L558" s="498"/>
      <c r="M558" s="498"/>
      <c r="N558" s="498"/>
      <c r="O558" s="498"/>
      <c r="P558" s="498"/>
      <c r="Q558" s="498"/>
      <c r="R558" s="498"/>
      <c r="S558" s="498"/>
      <c r="T558" s="498"/>
      <c r="U558" s="498"/>
      <c r="V558" s="498"/>
      <c r="W558" s="498"/>
      <c r="X558" s="498"/>
      <c r="Y558" s="498"/>
      <c r="Z558" s="498"/>
      <c r="AA558" s="498"/>
      <c r="AB558" s="498"/>
      <c r="AC558" s="498"/>
      <c r="AD558" s="498"/>
      <c r="AE558" s="498"/>
      <c r="AF558" s="498"/>
    </row>
    <row r="559">
      <c r="A559" s="498"/>
      <c r="B559" s="520"/>
      <c r="C559" s="520"/>
      <c r="D559" s="520"/>
      <c r="E559" s="520"/>
      <c r="F559" s="520"/>
      <c r="G559" s="520"/>
      <c r="H559" s="520"/>
      <c r="I559" s="520"/>
      <c r="J559" s="520"/>
      <c r="K559" s="498"/>
      <c r="L559" s="498"/>
      <c r="M559" s="498"/>
      <c r="N559" s="498"/>
      <c r="O559" s="498"/>
      <c r="P559" s="498"/>
      <c r="Q559" s="498"/>
      <c r="R559" s="498"/>
      <c r="S559" s="498"/>
      <c r="T559" s="498"/>
      <c r="U559" s="498"/>
      <c r="V559" s="498"/>
      <c r="W559" s="498"/>
      <c r="X559" s="498"/>
      <c r="Y559" s="498"/>
      <c r="Z559" s="498"/>
      <c r="AA559" s="498"/>
      <c r="AB559" s="498"/>
      <c r="AC559" s="498"/>
      <c r="AD559" s="498"/>
      <c r="AE559" s="498"/>
      <c r="AF559" s="498"/>
    </row>
    <row r="560">
      <c r="A560" s="498"/>
      <c r="B560" s="520"/>
      <c r="C560" s="520"/>
      <c r="D560" s="520"/>
      <c r="E560" s="520"/>
      <c r="F560" s="520"/>
      <c r="G560" s="520"/>
      <c r="H560" s="520"/>
      <c r="I560" s="520"/>
      <c r="J560" s="520"/>
      <c r="K560" s="498"/>
      <c r="L560" s="498"/>
      <c r="M560" s="498"/>
      <c r="N560" s="498"/>
      <c r="O560" s="498"/>
      <c r="P560" s="498"/>
      <c r="Q560" s="498"/>
      <c r="R560" s="498"/>
      <c r="S560" s="498"/>
      <c r="T560" s="498"/>
      <c r="U560" s="498"/>
      <c r="V560" s="498"/>
      <c r="W560" s="498"/>
      <c r="X560" s="498"/>
      <c r="Y560" s="498"/>
      <c r="Z560" s="498"/>
      <c r="AA560" s="498"/>
      <c r="AB560" s="498"/>
      <c r="AC560" s="498"/>
      <c r="AD560" s="498"/>
      <c r="AE560" s="498"/>
      <c r="AF560" s="498"/>
    </row>
    <row r="561">
      <c r="A561" s="498"/>
      <c r="B561" s="520"/>
      <c r="C561" s="520"/>
      <c r="D561" s="520"/>
      <c r="E561" s="520"/>
      <c r="F561" s="520"/>
      <c r="G561" s="520"/>
      <c r="H561" s="520"/>
      <c r="I561" s="520"/>
      <c r="J561" s="520"/>
      <c r="K561" s="498"/>
      <c r="L561" s="498"/>
      <c r="M561" s="498"/>
      <c r="N561" s="498"/>
      <c r="O561" s="498"/>
      <c r="P561" s="498"/>
      <c r="Q561" s="498"/>
      <c r="R561" s="498"/>
      <c r="S561" s="498"/>
      <c r="T561" s="498"/>
      <c r="U561" s="498"/>
      <c r="V561" s="498"/>
      <c r="W561" s="498"/>
      <c r="X561" s="498"/>
      <c r="Y561" s="498"/>
      <c r="Z561" s="498"/>
      <c r="AA561" s="498"/>
      <c r="AB561" s="498"/>
      <c r="AC561" s="498"/>
      <c r="AD561" s="498"/>
      <c r="AE561" s="498"/>
      <c r="AF561" s="498"/>
    </row>
    <row r="562">
      <c r="A562" s="498"/>
      <c r="B562" s="520"/>
      <c r="C562" s="520"/>
      <c r="D562" s="520"/>
      <c r="E562" s="520"/>
      <c r="F562" s="520"/>
      <c r="G562" s="520"/>
      <c r="H562" s="520"/>
      <c r="I562" s="520"/>
      <c r="J562" s="520"/>
      <c r="K562" s="498"/>
      <c r="L562" s="498"/>
      <c r="M562" s="498"/>
      <c r="N562" s="498"/>
      <c r="O562" s="498"/>
      <c r="P562" s="498"/>
      <c r="Q562" s="498"/>
      <c r="R562" s="498"/>
      <c r="S562" s="498"/>
      <c r="T562" s="498"/>
      <c r="U562" s="498"/>
      <c r="V562" s="498"/>
      <c r="W562" s="498"/>
      <c r="X562" s="498"/>
      <c r="Y562" s="498"/>
      <c r="Z562" s="498"/>
      <c r="AA562" s="498"/>
      <c r="AB562" s="498"/>
      <c r="AC562" s="498"/>
      <c r="AD562" s="498"/>
      <c r="AE562" s="498"/>
      <c r="AF562" s="498"/>
    </row>
    <row r="563">
      <c r="A563" s="498"/>
      <c r="B563" s="520"/>
      <c r="C563" s="520"/>
      <c r="D563" s="520"/>
      <c r="E563" s="520"/>
      <c r="F563" s="520"/>
      <c r="G563" s="520"/>
      <c r="H563" s="520"/>
      <c r="I563" s="520"/>
      <c r="J563" s="520"/>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row>
    <row r="564">
      <c r="A564" s="498"/>
      <c r="B564" s="520"/>
      <c r="C564" s="520"/>
      <c r="D564" s="520"/>
      <c r="E564" s="520"/>
      <c r="F564" s="520"/>
      <c r="G564" s="520"/>
      <c r="H564" s="520"/>
      <c r="I564" s="520"/>
      <c r="J564" s="520"/>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row>
    <row r="565">
      <c r="A565" s="498"/>
      <c r="B565" s="520"/>
      <c r="C565" s="520"/>
      <c r="D565" s="520"/>
      <c r="E565" s="520"/>
      <c r="F565" s="520"/>
      <c r="G565" s="520"/>
      <c r="H565" s="520"/>
      <c r="I565" s="520"/>
      <c r="J565" s="520"/>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row>
    <row r="566">
      <c r="A566" s="498"/>
      <c r="B566" s="520"/>
      <c r="C566" s="520"/>
      <c r="D566" s="520"/>
      <c r="E566" s="520"/>
      <c r="F566" s="520"/>
      <c r="G566" s="520"/>
      <c r="H566" s="520"/>
      <c r="I566" s="520"/>
      <c r="J566" s="520"/>
      <c r="K566" s="498"/>
      <c r="L566" s="498"/>
      <c r="M566" s="498"/>
      <c r="N566" s="498"/>
      <c r="O566" s="498"/>
      <c r="P566" s="498"/>
      <c r="Q566" s="498"/>
      <c r="R566" s="498"/>
      <c r="S566" s="498"/>
      <c r="T566" s="498"/>
      <c r="U566" s="498"/>
      <c r="V566" s="498"/>
      <c r="W566" s="498"/>
      <c r="X566" s="498"/>
      <c r="Y566" s="498"/>
      <c r="Z566" s="498"/>
      <c r="AA566" s="498"/>
      <c r="AB566" s="498"/>
      <c r="AC566" s="498"/>
      <c r="AD566" s="498"/>
      <c r="AE566" s="498"/>
      <c r="AF566" s="498"/>
    </row>
    <row r="567">
      <c r="A567" s="498"/>
      <c r="B567" s="520"/>
      <c r="C567" s="520"/>
      <c r="D567" s="520"/>
      <c r="E567" s="520"/>
      <c r="F567" s="520"/>
      <c r="G567" s="520"/>
      <c r="H567" s="520"/>
      <c r="I567" s="520"/>
      <c r="J567" s="520"/>
      <c r="K567" s="498"/>
      <c r="L567" s="498"/>
      <c r="M567" s="498"/>
      <c r="N567" s="498"/>
      <c r="O567" s="498"/>
      <c r="P567" s="498"/>
      <c r="Q567" s="498"/>
      <c r="R567" s="498"/>
      <c r="S567" s="498"/>
      <c r="T567" s="498"/>
      <c r="U567" s="498"/>
      <c r="V567" s="498"/>
      <c r="W567" s="498"/>
      <c r="X567" s="498"/>
      <c r="Y567" s="498"/>
      <c r="Z567" s="498"/>
      <c r="AA567" s="498"/>
      <c r="AB567" s="498"/>
      <c r="AC567" s="498"/>
      <c r="AD567" s="498"/>
      <c r="AE567" s="498"/>
      <c r="AF567" s="498"/>
    </row>
    <row r="568">
      <c r="A568" s="498"/>
      <c r="B568" s="520"/>
      <c r="C568" s="520"/>
      <c r="D568" s="520"/>
      <c r="E568" s="520"/>
      <c r="F568" s="520"/>
      <c r="G568" s="520"/>
      <c r="H568" s="520"/>
      <c r="I568" s="520"/>
      <c r="J568" s="520"/>
      <c r="K568" s="498"/>
      <c r="L568" s="498"/>
      <c r="M568" s="498"/>
      <c r="N568" s="498"/>
      <c r="O568" s="498"/>
      <c r="P568" s="498"/>
      <c r="Q568" s="498"/>
      <c r="R568" s="498"/>
      <c r="S568" s="498"/>
      <c r="T568" s="498"/>
      <c r="U568" s="498"/>
      <c r="V568" s="498"/>
      <c r="W568" s="498"/>
      <c r="X568" s="498"/>
      <c r="Y568" s="498"/>
      <c r="Z568" s="498"/>
      <c r="AA568" s="498"/>
      <c r="AB568" s="498"/>
      <c r="AC568" s="498"/>
      <c r="AD568" s="498"/>
      <c r="AE568" s="498"/>
      <c r="AF568" s="498"/>
    </row>
    <row r="569">
      <c r="A569" s="498"/>
      <c r="B569" s="520"/>
      <c r="C569" s="520"/>
      <c r="D569" s="520"/>
      <c r="E569" s="520"/>
      <c r="F569" s="520"/>
      <c r="G569" s="520"/>
      <c r="H569" s="520"/>
      <c r="I569" s="520"/>
      <c r="J569" s="520"/>
      <c r="K569" s="498"/>
      <c r="L569" s="498"/>
      <c r="M569" s="498"/>
      <c r="N569" s="498"/>
      <c r="O569" s="498"/>
      <c r="P569" s="498"/>
      <c r="Q569" s="498"/>
      <c r="R569" s="498"/>
      <c r="S569" s="498"/>
      <c r="T569" s="498"/>
      <c r="U569" s="498"/>
      <c r="V569" s="498"/>
      <c r="W569" s="498"/>
      <c r="X569" s="498"/>
      <c r="Y569" s="498"/>
      <c r="Z569" s="498"/>
      <c r="AA569" s="498"/>
      <c r="AB569" s="498"/>
      <c r="AC569" s="498"/>
      <c r="AD569" s="498"/>
      <c r="AE569" s="498"/>
      <c r="AF569" s="498"/>
    </row>
    <row r="570">
      <c r="A570" s="498"/>
      <c r="B570" s="520"/>
      <c r="C570" s="520"/>
      <c r="D570" s="520"/>
      <c r="E570" s="520"/>
      <c r="F570" s="520"/>
      <c r="G570" s="520"/>
      <c r="H570" s="520"/>
      <c r="I570" s="520"/>
      <c r="J570" s="520"/>
      <c r="K570" s="498"/>
      <c r="L570" s="498"/>
      <c r="M570" s="498"/>
      <c r="N570" s="498"/>
      <c r="O570" s="498"/>
      <c r="P570" s="498"/>
      <c r="Q570" s="498"/>
      <c r="R570" s="498"/>
      <c r="S570" s="498"/>
      <c r="T570" s="498"/>
      <c r="U570" s="498"/>
      <c r="V570" s="498"/>
      <c r="W570" s="498"/>
      <c r="X570" s="498"/>
      <c r="Y570" s="498"/>
      <c r="Z570" s="498"/>
      <c r="AA570" s="498"/>
      <c r="AB570" s="498"/>
      <c r="AC570" s="498"/>
      <c r="AD570" s="498"/>
      <c r="AE570" s="498"/>
      <c r="AF570" s="498"/>
    </row>
    <row r="571">
      <c r="A571" s="498"/>
      <c r="B571" s="520"/>
      <c r="C571" s="520"/>
      <c r="D571" s="520"/>
      <c r="E571" s="520"/>
      <c r="F571" s="520"/>
      <c r="G571" s="520"/>
      <c r="H571" s="520"/>
      <c r="I571" s="520"/>
      <c r="J571" s="520"/>
      <c r="K571" s="498"/>
      <c r="L571" s="498"/>
      <c r="M571" s="498"/>
      <c r="N571" s="498"/>
      <c r="O571" s="498"/>
      <c r="P571" s="498"/>
      <c r="Q571" s="498"/>
      <c r="R571" s="498"/>
      <c r="S571" s="498"/>
      <c r="T571" s="498"/>
      <c r="U571" s="498"/>
      <c r="V571" s="498"/>
      <c r="W571" s="498"/>
      <c r="X571" s="498"/>
      <c r="Y571" s="498"/>
      <c r="Z571" s="498"/>
      <c r="AA571" s="498"/>
      <c r="AB571" s="498"/>
      <c r="AC571" s="498"/>
      <c r="AD571" s="498"/>
      <c r="AE571" s="498"/>
      <c r="AF571" s="498"/>
    </row>
    <row r="572">
      <c r="A572" s="498"/>
      <c r="B572" s="520"/>
      <c r="C572" s="520"/>
      <c r="D572" s="520"/>
      <c r="E572" s="520"/>
      <c r="F572" s="520"/>
      <c r="G572" s="520"/>
      <c r="H572" s="520"/>
      <c r="I572" s="520"/>
      <c r="J572" s="520"/>
      <c r="K572" s="498"/>
      <c r="L572" s="498"/>
      <c r="M572" s="498"/>
      <c r="N572" s="498"/>
      <c r="O572" s="498"/>
      <c r="P572" s="498"/>
      <c r="Q572" s="498"/>
      <c r="R572" s="498"/>
      <c r="S572" s="498"/>
      <c r="T572" s="498"/>
      <c r="U572" s="498"/>
      <c r="V572" s="498"/>
      <c r="W572" s="498"/>
      <c r="X572" s="498"/>
      <c r="Y572" s="498"/>
      <c r="Z572" s="498"/>
      <c r="AA572" s="498"/>
      <c r="AB572" s="498"/>
      <c r="AC572" s="498"/>
      <c r="AD572" s="498"/>
      <c r="AE572" s="498"/>
      <c r="AF572" s="498"/>
    </row>
    <row r="573">
      <c r="A573" s="498"/>
      <c r="B573" s="520"/>
      <c r="C573" s="520"/>
      <c r="D573" s="520"/>
      <c r="E573" s="520"/>
      <c r="F573" s="520"/>
      <c r="G573" s="520"/>
      <c r="H573" s="520"/>
      <c r="I573" s="520"/>
      <c r="J573" s="520"/>
      <c r="K573" s="498"/>
      <c r="L573" s="498"/>
      <c r="M573" s="498"/>
      <c r="N573" s="498"/>
      <c r="O573" s="498"/>
      <c r="P573" s="498"/>
      <c r="Q573" s="498"/>
      <c r="R573" s="498"/>
      <c r="S573" s="498"/>
      <c r="T573" s="498"/>
      <c r="U573" s="498"/>
      <c r="V573" s="498"/>
      <c r="W573" s="498"/>
      <c r="X573" s="498"/>
      <c r="Y573" s="498"/>
      <c r="Z573" s="498"/>
      <c r="AA573" s="498"/>
      <c r="AB573" s="498"/>
      <c r="AC573" s="498"/>
      <c r="AD573" s="498"/>
      <c r="AE573" s="498"/>
      <c r="AF573" s="498"/>
    </row>
    <row r="574">
      <c r="A574" s="498"/>
      <c r="B574" s="520"/>
      <c r="C574" s="520"/>
      <c r="D574" s="520"/>
      <c r="E574" s="520"/>
      <c r="F574" s="520"/>
      <c r="G574" s="520"/>
      <c r="H574" s="520"/>
      <c r="I574" s="520"/>
      <c r="J574" s="520"/>
      <c r="K574" s="498"/>
      <c r="L574" s="498"/>
      <c r="M574" s="498"/>
      <c r="N574" s="498"/>
      <c r="O574" s="498"/>
      <c r="P574" s="498"/>
      <c r="Q574" s="498"/>
      <c r="R574" s="498"/>
      <c r="S574" s="498"/>
      <c r="T574" s="498"/>
      <c r="U574" s="498"/>
      <c r="V574" s="498"/>
      <c r="W574" s="498"/>
      <c r="X574" s="498"/>
      <c r="Y574" s="498"/>
      <c r="Z574" s="498"/>
      <c r="AA574" s="498"/>
      <c r="AB574" s="498"/>
      <c r="AC574" s="498"/>
      <c r="AD574" s="498"/>
      <c r="AE574" s="498"/>
      <c r="AF574" s="498"/>
    </row>
    <row r="575">
      <c r="A575" s="498"/>
      <c r="B575" s="520"/>
      <c r="C575" s="520"/>
      <c r="D575" s="520"/>
      <c r="E575" s="520"/>
      <c r="F575" s="520"/>
      <c r="G575" s="520"/>
      <c r="H575" s="520"/>
      <c r="I575" s="520"/>
      <c r="J575" s="520"/>
      <c r="K575" s="498"/>
      <c r="L575" s="498"/>
      <c r="M575" s="498"/>
      <c r="N575" s="498"/>
      <c r="O575" s="498"/>
      <c r="P575" s="498"/>
      <c r="Q575" s="498"/>
      <c r="R575" s="498"/>
      <c r="S575" s="498"/>
      <c r="T575" s="498"/>
      <c r="U575" s="498"/>
      <c r="V575" s="498"/>
      <c r="W575" s="498"/>
      <c r="X575" s="498"/>
      <c r="Y575" s="498"/>
      <c r="Z575" s="498"/>
      <c r="AA575" s="498"/>
      <c r="AB575" s="498"/>
      <c r="AC575" s="498"/>
      <c r="AD575" s="498"/>
      <c r="AE575" s="498"/>
      <c r="AF575" s="498"/>
    </row>
    <row r="576">
      <c r="A576" s="498"/>
      <c r="B576" s="520"/>
      <c r="C576" s="520"/>
      <c r="D576" s="520"/>
      <c r="E576" s="520"/>
      <c r="F576" s="520"/>
      <c r="G576" s="520"/>
      <c r="H576" s="520"/>
      <c r="I576" s="520"/>
      <c r="J576" s="520"/>
      <c r="K576" s="498"/>
      <c r="L576" s="498"/>
      <c r="M576" s="498"/>
      <c r="N576" s="498"/>
      <c r="O576" s="498"/>
      <c r="P576" s="498"/>
      <c r="Q576" s="498"/>
      <c r="R576" s="498"/>
      <c r="S576" s="498"/>
      <c r="T576" s="498"/>
      <c r="U576" s="498"/>
      <c r="V576" s="498"/>
      <c r="W576" s="498"/>
      <c r="X576" s="498"/>
      <c r="Y576" s="498"/>
      <c r="Z576" s="498"/>
      <c r="AA576" s="498"/>
      <c r="AB576" s="498"/>
      <c r="AC576" s="498"/>
      <c r="AD576" s="498"/>
      <c r="AE576" s="498"/>
      <c r="AF576" s="498"/>
    </row>
    <row r="577">
      <c r="A577" s="498"/>
      <c r="B577" s="520"/>
      <c r="C577" s="520"/>
      <c r="D577" s="520"/>
      <c r="E577" s="520"/>
      <c r="F577" s="520"/>
      <c r="G577" s="520"/>
      <c r="H577" s="520"/>
      <c r="I577" s="520"/>
      <c r="J577" s="520"/>
      <c r="K577" s="498"/>
      <c r="L577" s="498"/>
      <c r="M577" s="498"/>
      <c r="N577" s="498"/>
      <c r="O577" s="498"/>
      <c r="P577" s="498"/>
      <c r="Q577" s="498"/>
      <c r="R577" s="498"/>
      <c r="S577" s="498"/>
      <c r="T577" s="498"/>
      <c r="U577" s="498"/>
      <c r="V577" s="498"/>
      <c r="W577" s="498"/>
      <c r="X577" s="498"/>
      <c r="Y577" s="498"/>
      <c r="Z577" s="498"/>
      <c r="AA577" s="498"/>
      <c r="AB577" s="498"/>
      <c r="AC577" s="498"/>
      <c r="AD577" s="498"/>
      <c r="AE577" s="498"/>
      <c r="AF577" s="498"/>
    </row>
    <row r="578">
      <c r="A578" s="498"/>
      <c r="B578" s="520"/>
      <c r="C578" s="520"/>
      <c r="D578" s="520"/>
      <c r="E578" s="520"/>
      <c r="F578" s="520"/>
      <c r="G578" s="520"/>
      <c r="H578" s="520"/>
      <c r="I578" s="520"/>
      <c r="J578" s="520"/>
      <c r="K578" s="498"/>
      <c r="L578" s="498"/>
      <c r="M578" s="498"/>
      <c r="N578" s="498"/>
      <c r="O578" s="498"/>
      <c r="P578" s="498"/>
      <c r="Q578" s="498"/>
      <c r="R578" s="498"/>
      <c r="S578" s="498"/>
      <c r="T578" s="498"/>
      <c r="U578" s="498"/>
      <c r="V578" s="498"/>
      <c r="W578" s="498"/>
      <c r="X578" s="498"/>
      <c r="Y578" s="498"/>
      <c r="Z578" s="498"/>
      <c r="AA578" s="498"/>
      <c r="AB578" s="498"/>
      <c r="AC578" s="498"/>
      <c r="AD578" s="498"/>
      <c r="AE578" s="498"/>
      <c r="AF578" s="498"/>
    </row>
    <row r="579">
      <c r="A579" s="498"/>
      <c r="B579" s="520"/>
      <c r="C579" s="520"/>
      <c r="D579" s="520"/>
      <c r="E579" s="520"/>
      <c r="F579" s="520"/>
      <c r="G579" s="520"/>
      <c r="H579" s="520"/>
      <c r="I579" s="520"/>
      <c r="J579" s="520"/>
      <c r="K579" s="498"/>
      <c r="L579" s="498"/>
      <c r="M579" s="498"/>
      <c r="N579" s="498"/>
      <c r="O579" s="498"/>
      <c r="P579" s="498"/>
      <c r="Q579" s="498"/>
      <c r="R579" s="498"/>
      <c r="S579" s="498"/>
      <c r="T579" s="498"/>
      <c r="U579" s="498"/>
      <c r="V579" s="498"/>
      <c r="W579" s="498"/>
      <c r="X579" s="498"/>
      <c r="Y579" s="498"/>
      <c r="Z579" s="498"/>
      <c r="AA579" s="498"/>
      <c r="AB579" s="498"/>
      <c r="AC579" s="498"/>
      <c r="AD579" s="498"/>
      <c r="AE579" s="498"/>
      <c r="AF579" s="498"/>
    </row>
    <row r="580">
      <c r="A580" s="498"/>
      <c r="B580" s="520"/>
      <c r="C580" s="520"/>
      <c r="D580" s="520"/>
      <c r="E580" s="520"/>
      <c r="F580" s="520"/>
      <c r="G580" s="520"/>
      <c r="H580" s="520"/>
      <c r="I580" s="520"/>
      <c r="J580" s="520"/>
      <c r="K580" s="498"/>
      <c r="L580" s="498"/>
      <c r="M580" s="498"/>
      <c r="N580" s="498"/>
      <c r="O580" s="498"/>
      <c r="P580" s="498"/>
      <c r="Q580" s="498"/>
      <c r="R580" s="498"/>
      <c r="S580" s="498"/>
      <c r="T580" s="498"/>
      <c r="U580" s="498"/>
      <c r="V580" s="498"/>
      <c r="W580" s="498"/>
      <c r="X580" s="498"/>
      <c r="Y580" s="498"/>
      <c r="Z580" s="498"/>
      <c r="AA580" s="498"/>
      <c r="AB580" s="498"/>
      <c r="AC580" s="498"/>
      <c r="AD580" s="498"/>
      <c r="AE580" s="498"/>
      <c r="AF580" s="498"/>
    </row>
    <row r="581">
      <c r="A581" s="498"/>
      <c r="B581" s="520"/>
      <c r="C581" s="520"/>
      <c r="D581" s="520"/>
      <c r="E581" s="520"/>
      <c r="F581" s="520"/>
      <c r="G581" s="520"/>
      <c r="H581" s="520"/>
      <c r="I581" s="520"/>
      <c r="J581" s="520"/>
      <c r="K581" s="498"/>
      <c r="L581" s="498"/>
      <c r="M581" s="498"/>
      <c r="N581" s="498"/>
      <c r="O581" s="498"/>
      <c r="P581" s="498"/>
      <c r="Q581" s="498"/>
      <c r="R581" s="498"/>
      <c r="S581" s="498"/>
      <c r="T581" s="498"/>
      <c r="U581" s="498"/>
      <c r="V581" s="498"/>
      <c r="W581" s="498"/>
      <c r="X581" s="498"/>
      <c r="Y581" s="498"/>
      <c r="Z581" s="498"/>
      <c r="AA581" s="498"/>
      <c r="AB581" s="498"/>
      <c r="AC581" s="498"/>
      <c r="AD581" s="498"/>
      <c r="AE581" s="498"/>
      <c r="AF581" s="498"/>
    </row>
    <row r="582">
      <c r="A582" s="498"/>
      <c r="B582" s="520"/>
      <c r="C582" s="520"/>
      <c r="D582" s="520"/>
      <c r="E582" s="520"/>
      <c r="F582" s="520"/>
      <c r="G582" s="520"/>
      <c r="H582" s="520"/>
      <c r="I582" s="520"/>
      <c r="J582" s="520"/>
      <c r="K582" s="498"/>
      <c r="L582" s="498"/>
      <c r="M582" s="498"/>
      <c r="N582" s="498"/>
      <c r="O582" s="498"/>
      <c r="P582" s="498"/>
      <c r="Q582" s="498"/>
      <c r="R582" s="498"/>
      <c r="S582" s="498"/>
      <c r="T582" s="498"/>
      <c r="U582" s="498"/>
      <c r="V582" s="498"/>
      <c r="W582" s="498"/>
      <c r="X582" s="498"/>
      <c r="Y582" s="498"/>
      <c r="Z582" s="498"/>
      <c r="AA582" s="498"/>
      <c r="AB582" s="498"/>
      <c r="AC582" s="498"/>
      <c r="AD582" s="498"/>
      <c r="AE582" s="498"/>
      <c r="AF582" s="498"/>
    </row>
    <row r="583">
      <c r="A583" s="498"/>
      <c r="B583" s="520"/>
      <c r="C583" s="520"/>
      <c r="D583" s="520"/>
      <c r="E583" s="520"/>
      <c r="F583" s="520"/>
      <c r="G583" s="520"/>
      <c r="H583" s="520"/>
      <c r="I583" s="520"/>
      <c r="J583" s="520"/>
      <c r="K583" s="498"/>
      <c r="L583" s="498"/>
      <c r="M583" s="498"/>
      <c r="N583" s="498"/>
      <c r="O583" s="498"/>
      <c r="P583" s="498"/>
      <c r="Q583" s="498"/>
      <c r="R583" s="498"/>
      <c r="S583" s="498"/>
      <c r="T583" s="498"/>
      <c r="U583" s="498"/>
      <c r="V583" s="498"/>
      <c r="W583" s="498"/>
      <c r="X583" s="498"/>
      <c r="Y583" s="498"/>
      <c r="Z583" s="498"/>
      <c r="AA583" s="498"/>
      <c r="AB583" s="498"/>
      <c r="AC583" s="498"/>
      <c r="AD583" s="498"/>
      <c r="AE583" s="498"/>
      <c r="AF583" s="498"/>
    </row>
    <row r="584">
      <c r="A584" s="498"/>
      <c r="B584" s="520"/>
      <c r="C584" s="520"/>
      <c r="D584" s="520"/>
      <c r="E584" s="520"/>
      <c r="F584" s="520"/>
      <c r="G584" s="520"/>
      <c r="H584" s="520"/>
      <c r="I584" s="520"/>
      <c r="J584" s="520"/>
      <c r="K584" s="498"/>
      <c r="L584" s="498"/>
      <c r="M584" s="498"/>
      <c r="N584" s="498"/>
      <c r="O584" s="498"/>
      <c r="P584" s="498"/>
      <c r="Q584" s="498"/>
      <c r="R584" s="498"/>
      <c r="S584" s="498"/>
      <c r="T584" s="498"/>
      <c r="U584" s="498"/>
      <c r="V584" s="498"/>
      <c r="W584" s="498"/>
      <c r="X584" s="498"/>
      <c r="Y584" s="498"/>
      <c r="Z584" s="498"/>
      <c r="AA584" s="498"/>
      <c r="AB584" s="498"/>
      <c r="AC584" s="498"/>
      <c r="AD584" s="498"/>
      <c r="AE584" s="498"/>
      <c r="AF584" s="498"/>
    </row>
    <row r="585">
      <c r="A585" s="498"/>
      <c r="B585" s="520"/>
      <c r="C585" s="520"/>
      <c r="D585" s="520"/>
      <c r="E585" s="520"/>
      <c r="F585" s="520"/>
      <c r="G585" s="520"/>
      <c r="H585" s="520"/>
      <c r="I585" s="520"/>
      <c r="J585" s="520"/>
      <c r="K585" s="498"/>
      <c r="L585" s="498"/>
      <c r="M585" s="498"/>
      <c r="N585" s="498"/>
      <c r="O585" s="498"/>
      <c r="P585" s="498"/>
      <c r="Q585" s="498"/>
      <c r="R585" s="498"/>
      <c r="S585" s="498"/>
      <c r="T585" s="498"/>
      <c r="U585" s="498"/>
      <c r="V585" s="498"/>
      <c r="W585" s="498"/>
      <c r="X585" s="498"/>
      <c r="Y585" s="498"/>
      <c r="Z585" s="498"/>
      <c r="AA585" s="498"/>
      <c r="AB585" s="498"/>
      <c r="AC585" s="498"/>
      <c r="AD585" s="498"/>
      <c r="AE585" s="498"/>
      <c r="AF585" s="498"/>
    </row>
    <row r="586">
      <c r="A586" s="498"/>
      <c r="B586" s="520"/>
      <c r="C586" s="520"/>
      <c r="D586" s="520"/>
      <c r="E586" s="520"/>
      <c r="F586" s="520"/>
      <c r="G586" s="520"/>
      <c r="H586" s="520"/>
      <c r="I586" s="520"/>
      <c r="J586" s="520"/>
      <c r="K586" s="498"/>
      <c r="L586" s="498"/>
      <c r="M586" s="498"/>
      <c r="N586" s="498"/>
      <c r="O586" s="498"/>
      <c r="P586" s="498"/>
      <c r="Q586" s="498"/>
      <c r="R586" s="498"/>
      <c r="S586" s="498"/>
      <c r="T586" s="498"/>
      <c r="U586" s="498"/>
      <c r="V586" s="498"/>
      <c r="W586" s="498"/>
      <c r="X586" s="498"/>
      <c r="Y586" s="498"/>
      <c r="Z586" s="498"/>
      <c r="AA586" s="498"/>
      <c r="AB586" s="498"/>
      <c r="AC586" s="498"/>
      <c r="AD586" s="498"/>
      <c r="AE586" s="498"/>
      <c r="AF586" s="498"/>
    </row>
    <row r="587">
      <c r="A587" s="498"/>
      <c r="B587" s="520"/>
      <c r="C587" s="520"/>
      <c r="D587" s="520"/>
      <c r="E587" s="520"/>
      <c r="F587" s="520"/>
      <c r="G587" s="520"/>
      <c r="H587" s="520"/>
      <c r="I587" s="520"/>
      <c r="J587" s="520"/>
      <c r="K587" s="498"/>
      <c r="L587" s="498"/>
      <c r="M587" s="498"/>
      <c r="N587" s="498"/>
      <c r="O587" s="498"/>
      <c r="P587" s="498"/>
      <c r="Q587" s="498"/>
      <c r="R587" s="498"/>
      <c r="S587" s="498"/>
      <c r="T587" s="498"/>
      <c r="U587" s="498"/>
      <c r="V587" s="498"/>
      <c r="W587" s="498"/>
      <c r="X587" s="498"/>
      <c r="Y587" s="498"/>
      <c r="Z587" s="498"/>
      <c r="AA587" s="498"/>
      <c r="AB587" s="498"/>
      <c r="AC587" s="498"/>
      <c r="AD587" s="498"/>
      <c r="AE587" s="498"/>
      <c r="AF587" s="498"/>
    </row>
    <row r="588">
      <c r="A588" s="498"/>
      <c r="B588" s="520"/>
      <c r="C588" s="520"/>
      <c r="D588" s="520"/>
      <c r="E588" s="520"/>
      <c r="F588" s="520"/>
      <c r="G588" s="520"/>
      <c r="H588" s="520"/>
      <c r="I588" s="520"/>
      <c r="J588" s="520"/>
      <c r="K588" s="498"/>
      <c r="L588" s="498"/>
      <c r="M588" s="498"/>
      <c r="N588" s="498"/>
      <c r="O588" s="498"/>
      <c r="P588" s="498"/>
      <c r="Q588" s="498"/>
      <c r="R588" s="498"/>
      <c r="S588" s="498"/>
      <c r="T588" s="498"/>
      <c r="U588" s="498"/>
      <c r="V588" s="498"/>
      <c r="W588" s="498"/>
      <c r="X588" s="498"/>
      <c r="Y588" s="498"/>
      <c r="Z588" s="498"/>
      <c r="AA588" s="498"/>
      <c r="AB588" s="498"/>
      <c r="AC588" s="498"/>
      <c r="AD588" s="498"/>
      <c r="AE588" s="498"/>
      <c r="AF588" s="498"/>
    </row>
    <row r="589">
      <c r="A589" s="498"/>
      <c r="B589" s="520"/>
      <c r="C589" s="520"/>
      <c r="D589" s="520"/>
      <c r="E589" s="520"/>
      <c r="F589" s="520"/>
      <c r="G589" s="520"/>
      <c r="H589" s="520"/>
      <c r="I589" s="520"/>
      <c r="J589" s="520"/>
      <c r="K589" s="498"/>
      <c r="L589" s="498"/>
      <c r="M589" s="498"/>
      <c r="N589" s="498"/>
      <c r="O589" s="498"/>
      <c r="P589" s="498"/>
      <c r="Q589" s="498"/>
      <c r="R589" s="498"/>
      <c r="S589" s="498"/>
      <c r="T589" s="498"/>
      <c r="U589" s="498"/>
      <c r="V589" s="498"/>
      <c r="W589" s="498"/>
      <c r="X589" s="498"/>
      <c r="Y589" s="498"/>
      <c r="Z589" s="498"/>
      <c r="AA589" s="498"/>
      <c r="AB589" s="498"/>
      <c r="AC589" s="498"/>
      <c r="AD589" s="498"/>
      <c r="AE589" s="498"/>
      <c r="AF589" s="498"/>
    </row>
    <row r="590">
      <c r="A590" s="498"/>
      <c r="B590" s="520"/>
      <c r="C590" s="520"/>
      <c r="D590" s="520"/>
      <c r="E590" s="520"/>
      <c r="F590" s="520"/>
      <c r="G590" s="520"/>
      <c r="H590" s="520"/>
      <c r="I590" s="520"/>
      <c r="J590" s="520"/>
      <c r="K590" s="498"/>
      <c r="L590" s="498"/>
      <c r="M590" s="498"/>
      <c r="N590" s="498"/>
      <c r="O590" s="498"/>
      <c r="P590" s="498"/>
      <c r="Q590" s="498"/>
      <c r="R590" s="498"/>
      <c r="S590" s="498"/>
      <c r="T590" s="498"/>
      <c r="U590" s="498"/>
      <c r="V590" s="498"/>
      <c r="W590" s="498"/>
      <c r="X590" s="498"/>
      <c r="Y590" s="498"/>
      <c r="Z590" s="498"/>
      <c r="AA590" s="498"/>
      <c r="AB590" s="498"/>
      <c r="AC590" s="498"/>
      <c r="AD590" s="498"/>
      <c r="AE590" s="498"/>
      <c r="AF590" s="498"/>
    </row>
    <row r="591">
      <c r="A591" s="498"/>
      <c r="B591" s="520"/>
      <c r="C591" s="520"/>
      <c r="D591" s="520"/>
      <c r="E591" s="520"/>
      <c r="F591" s="520"/>
      <c r="G591" s="520"/>
      <c r="H591" s="520"/>
      <c r="I591" s="520"/>
      <c r="J591" s="520"/>
      <c r="K591" s="498"/>
      <c r="L591" s="498"/>
      <c r="M591" s="498"/>
      <c r="N591" s="498"/>
      <c r="O591" s="498"/>
      <c r="P591" s="498"/>
      <c r="Q591" s="498"/>
      <c r="R591" s="498"/>
      <c r="S591" s="498"/>
      <c r="T591" s="498"/>
      <c r="U591" s="498"/>
      <c r="V591" s="498"/>
      <c r="W591" s="498"/>
      <c r="X591" s="498"/>
      <c r="Y591" s="498"/>
      <c r="Z591" s="498"/>
      <c r="AA591" s="498"/>
      <c r="AB591" s="498"/>
      <c r="AC591" s="498"/>
      <c r="AD591" s="498"/>
      <c r="AE591" s="498"/>
      <c r="AF591" s="498"/>
    </row>
    <row r="592">
      <c r="A592" s="498"/>
      <c r="B592" s="520"/>
      <c r="C592" s="520"/>
      <c r="D592" s="520"/>
      <c r="E592" s="520"/>
      <c r="F592" s="520"/>
      <c r="G592" s="520"/>
      <c r="H592" s="520"/>
      <c r="I592" s="520"/>
      <c r="J592" s="520"/>
      <c r="K592" s="498"/>
      <c r="L592" s="498"/>
      <c r="M592" s="498"/>
      <c r="N592" s="498"/>
      <c r="O592" s="498"/>
      <c r="P592" s="498"/>
      <c r="Q592" s="498"/>
      <c r="R592" s="498"/>
      <c r="S592" s="498"/>
      <c r="T592" s="498"/>
      <c r="U592" s="498"/>
      <c r="V592" s="498"/>
      <c r="W592" s="498"/>
      <c r="X592" s="498"/>
      <c r="Y592" s="498"/>
      <c r="Z592" s="498"/>
      <c r="AA592" s="498"/>
      <c r="AB592" s="498"/>
      <c r="AC592" s="498"/>
      <c r="AD592" s="498"/>
      <c r="AE592" s="498"/>
      <c r="AF592" s="498"/>
    </row>
    <row r="593">
      <c r="A593" s="498"/>
      <c r="B593" s="520"/>
      <c r="C593" s="520"/>
      <c r="D593" s="520"/>
      <c r="E593" s="520"/>
      <c r="F593" s="520"/>
      <c r="G593" s="520"/>
      <c r="H593" s="520"/>
      <c r="I593" s="520"/>
      <c r="J593" s="520"/>
      <c r="K593" s="498"/>
      <c r="L593" s="498"/>
      <c r="M593" s="498"/>
      <c r="N593" s="498"/>
      <c r="O593" s="498"/>
      <c r="P593" s="498"/>
      <c r="Q593" s="498"/>
      <c r="R593" s="498"/>
      <c r="S593" s="498"/>
      <c r="T593" s="498"/>
      <c r="U593" s="498"/>
      <c r="V593" s="498"/>
      <c r="W593" s="498"/>
      <c r="X593" s="498"/>
      <c r="Y593" s="498"/>
      <c r="Z593" s="498"/>
      <c r="AA593" s="498"/>
      <c r="AB593" s="498"/>
      <c r="AC593" s="498"/>
      <c r="AD593" s="498"/>
      <c r="AE593" s="498"/>
      <c r="AF593" s="498"/>
    </row>
    <row r="594">
      <c r="A594" s="498"/>
      <c r="B594" s="520"/>
      <c r="C594" s="520"/>
      <c r="D594" s="520"/>
      <c r="E594" s="520"/>
      <c r="F594" s="520"/>
      <c r="G594" s="520"/>
      <c r="H594" s="520"/>
      <c r="I594" s="520"/>
      <c r="J594" s="520"/>
      <c r="K594" s="498"/>
      <c r="L594" s="498"/>
      <c r="M594" s="498"/>
      <c r="N594" s="498"/>
      <c r="O594" s="498"/>
      <c r="P594" s="498"/>
      <c r="Q594" s="498"/>
      <c r="R594" s="498"/>
      <c r="S594" s="498"/>
      <c r="T594" s="498"/>
      <c r="U594" s="498"/>
      <c r="V594" s="498"/>
      <c r="W594" s="498"/>
      <c r="X594" s="498"/>
      <c r="Y594" s="498"/>
      <c r="Z594" s="498"/>
      <c r="AA594" s="498"/>
      <c r="AB594" s="498"/>
      <c r="AC594" s="498"/>
      <c r="AD594" s="498"/>
      <c r="AE594" s="498"/>
      <c r="AF594" s="498"/>
    </row>
    <row r="595">
      <c r="A595" s="498"/>
      <c r="B595" s="520"/>
      <c r="C595" s="520"/>
      <c r="D595" s="520"/>
      <c r="E595" s="520"/>
      <c r="F595" s="520"/>
      <c r="G595" s="520"/>
      <c r="H595" s="520"/>
      <c r="I595" s="520"/>
      <c r="J595" s="520"/>
      <c r="K595" s="498"/>
      <c r="L595" s="498"/>
      <c r="M595" s="498"/>
      <c r="N595" s="498"/>
      <c r="O595" s="498"/>
      <c r="P595" s="498"/>
      <c r="Q595" s="498"/>
      <c r="R595" s="498"/>
      <c r="S595" s="498"/>
      <c r="T595" s="498"/>
      <c r="U595" s="498"/>
      <c r="V595" s="498"/>
      <c r="W595" s="498"/>
      <c r="X595" s="498"/>
      <c r="Y595" s="498"/>
      <c r="Z595" s="498"/>
      <c r="AA595" s="498"/>
      <c r="AB595" s="498"/>
      <c r="AC595" s="498"/>
      <c r="AD595" s="498"/>
      <c r="AE595" s="498"/>
      <c r="AF595" s="498"/>
    </row>
    <row r="596">
      <c r="A596" s="498"/>
      <c r="B596" s="520"/>
      <c r="C596" s="520"/>
      <c r="D596" s="520"/>
      <c r="E596" s="520"/>
      <c r="F596" s="520"/>
      <c r="G596" s="520"/>
      <c r="H596" s="520"/>
      <c r="I596" s="520"/>
      <c r="J596" s="520"/>
      <c r="K596" s="498"/>
      <c r="L596" s="498"/>
      <c r="M596" s="498"/>
      <c r="N596" s="498"/>
      <c r="O596" s="498"/>
      <c r="P596" s="498"/>
      <c r="Q596" s="498"/>
      <c r="R596" s="498"/>
      <c r="S596" s="498"/>
      <c r="T596" s="498"/>
      <c r="U596" s="498"/>
      <c r="V596" s="498"/>
      <c r="W596" s="498"/>
      <c r="X596" s="498"/>
      <c r="Y596" s="498"/>
      <c r="Z596" s="498"/>
      <c r="AA596" s="498"/>
      <c r="AB596" s="498"/>
      <c r="AC596" s="498"/>
      <c r="AD596" s="498"/>
      <c r="AE596" s="498"/>
      <c r="AF596" s="498"/>
    </row>
    <row r="597">
      <c r="A597" s="498"/>
      <c r="B597" s="520"/>
      <c r="C597" s="520"/>
      <c r="D597" s="520"/>
      <c r="E597" s="520"/>
      <c r="F597" s="520"/>
      <c r="G597" s="520"/>
      <c r="H597" s="520"/>
      <c r="I597" s="520"/>
      <c r="J597" s="520"/>
      <c r="K597" s="498"/>
      <c r="L597" s="498"/>
      <c r="M597" s="498"/>
      <c r="N597" s="498"/>
      <c r="O597" s="498"/>
      <c r="P597" s="498"/>
      <c r="Q597" s="498"/>
      <c r="R597" s="498"/>
      <c r="S597" s="498"/>
      <c r="T597" s="498"/>
      <c r="U597" s="498"/>
      <c r="V597" s="498"/>
      <c r="W597" s="498"/>
      <c r="X597" s="498"/>
      <c r="Y597" s="498"/>
      <c r="Z597" s="498"/>
      <c r="AA597" s="498"/>
      <c r="AB597" s="498"/>
      <c r="AC597" s="498"/>
      <c r="AD597" s="498"/>
      <c r="AE597" s="498"/>
      <c r="AF597" s="498"/>
    </row>
    <row r="598">
      <c r="A598" s="498"/>
      <c r="B598" s="520"/>
      <c r="C598" s="520"/>
      <c r="D598" s="520"/>
      <c r="E598" s="520"/>
      <c r="F598" s="520"/>
      <c r="G598" s="520"/>
      <c r="H598" s="520"/>
      <c r="I598" s="520"/>
      <c r="J598" s="520"/>
      <c r="K598" s="498"/>
      <c r="L598" s="498"/>
      <c r="M598" s="498"/>
      <c r="N598" s="498"/>
      <c r="O598" s="498"/>
      <c r="P598" s="498"/>
      <c r="Q598" s="498"/>
      <c r="R598" s="498"/>
      <c r="S598" s="498"/>
      <c r="T598" s="498"/>
      <c r="U598" s="498"/>
      <c r="V598" s="498"/>
      <c r="W598" s="498"/>
      <c r="X598" s="498"/>
      <c r="Y598" s="498"/>
      <c r="Z598" s="498"/>
      <c r="AA598" s="498"/>
      <c r="AB598" s="498"/>
      <c r="AC598" s="498"/>
      <c r="AD598" s="498"/>
      <c r="AE598" s="498"/>
      <c r="AF598" s="498"/>
    </row>
    <row r="599">
      <c r="A599" s="498"/>
      <c r="B599" s="520"/>
      <c r="C599" s="520"/>
      <c r="D599" s="520"/>
      <c r="E599" s="520"/>
      <c r="F599" s="520"/>
      <c r="G599" s="520"/>
      <c r="H599" s="520"/>
      <c r="I599" s="520"/>
      <c r="J599" s="520"/>
      <c r="K599" s="498"/>
      <c r="L599" s="498"/>
      <c r="M599" s="498"/>
      <c r="N599" s="498"/>
      <c r="O599" s="498"/>
      <c r="P599" s="498"/>
      <c r="Q599" s="498"/>
      <c r="R599" s="498"/>
      <c r="S599" s="498"/>
      <c r="T599" s="498"/>
      <c r="U599" s="498"/>
      <c r="V599" s="498"/>
      <c r="W599" s="498"/>
      <c r="X599" s="498"/>
      <c r="Y599" s="498"/>
      <c r="Z599" s="498"/>
      <c r="AA599" s="498"/>
      <c r="AB599" s="498"/>
      <c r="AC599" s="498"/>
      <c r="AD599" s="498"/>
      <c r="AE599" s="498"/>
      <c r="AF599" s="498"/>
    </row>
    <row r="600">
      <c r="A600" s="498"/>
      <c r="B600" s="520"/>
      <c r="C600" s="520"/>
      <c r="D600" s="520"/>
      <c r="E600" s="520"/>
      <c r="F600" s="520"/>
      <c r="G600" s="520"/>
      <c r="H600" s="520"/>
      <c r="I600" s="520"/>
      <c r="J600" s="520"/>
      <c r="K600" s="498"/>
      <c r="L600" s="498"/>
      <c r="M600" s="498"/>
      <c r="N600" s="498"/>
      <c r="O600" s="498"/>
      <c r="P600" s="498"/>
      <c r="Q600" s="498"/>
      <c r="R600" s="498"/>
      <c r="S600" s="498"/>
      <c r="T600" s="498"/>
      <c r="U600" s="498"/>
      <c r="V600" s="498"/>
      <c r="W600" s="498"/>
      <c r="X600" s="498"/>
      <c r="Y600" s="498"/>
      <c r="Z600" s="498"/>
      <c r="AA600" s="498"/>
      <c r="AB600" s="498"/>
      <c r="AC600" s="498"/>
      <c r="AD600" s="498"/>
      <c r="AE600" s="498"/>
      <c r="AF600" s="498"/>
    </row>
    <row r="601">
      <c r="A601" s="498"/>
      <c r="B601" s="520"/>
      <c r="C601" s="520"/>
      <c r="D601" s="520"/>
      <c r="E601" s="520"/>
      <c r="F601" s="520"/>
      <c r="G601" s="520"/>
      <c r="H601" s="520"/>
      <c r="I601" s="520"/>
      <c r="J601" s="520"/>
      <c r="K601" s="498"/>
      <c r="L601" s="498"/>
      <c r="M601" s="498"/>
      <c r="N601" s="498"/>
      <c r="O601" s="498"/>
      <c r="P601" s="498"/>
      <c r="Q601" s="498"/>
      <c r="R601" s="498"/>
      <c r="S601" s="498"/>
      <c r="T601" s="498"/>
      <c r="U601" s="498"/>
      <c r="V601" s="498"/>
      <c r="W601" s="498"/>
      <c r="X601" s="498"/>
      <c r="Y601" s="498"/>
      <c r="Z601" s="498"/>
      <c r="AA601" s="498"/>
      <c r="AB601" s="498"/>
      <c r="AC601" s="498"/>
      <c r="AD601" s="498"/>
      <c r="AE601" s="498"/>
      <c r="AF601" s="498"/>
    </row>
    <row r="602">
      <c r="A602" s="498"/>
      <c r="B602" s="520"/>
      <c r="C602" s="520"/>
      <c r="D602" s="520"/>
      <c r="E602" s="520"/>
      <c r="F602" s="520"/>
      <c r="G602" s="520"/>
      <c r="H602" s="520"/>
      <c r="I602" s="520"/>
      <c r="J602" s="520"/>
      <c r="K602" s="498"/>
      <c r="L602" s="498"/>
      <c r="M602" s="498"/>
      <c r="N602" s="498"/>
      <c r="O602" s="498"/>
      <c r="P602" s="498"/>
      <c r="Q602" s="498"/>
      <c r="R602" s="498"/>
      <c r="S602" s="498"/>
      <c r="T602" s="498"/>
      <c r="U602" s="498"/>
      <c r="V602" s="498"/>
      <c r="W602" s="498"/>
      <c r="X602" s="498"/>
      <c r="Y602" s="498"/>
      <c r="Z602" s="498"/>
      <c r="AA602" s="498"/>
      <c r="AB602" s="498"/>
      <c r="AC602" s="498"/>
      <c r="AD602" s="498"/>
      <c r="AE602" s="498"/>
      <c r="AF602" s="498"/>
    </row>
    <row r="603">
      <c r="A603" s="498"/>
      <c r="B603" s="520"/>
      <c r="C603" s="520"/>
      <c r="D603" s="520"/>
      <c r="E603" s="520"/>
      <c r="F603" s="520"/>
      <c r="G603" s="520"/>
      <c r="H603" s="520"/>
      <c r="I603" s="520"/>
      <c r="J603" s="520"/>
      <c r="K603" s="498"/>
      <c r="L603" s="498"/>
      <c r="M603" s="498"/>
      <c r="N603" s="498"/>
      <c r="O603" s="498"/>
      <c r="P603" s="498"/>
      <c r="Q603" s="498"/>
      <c r="R603" s="498"/>
      <c r="S603" s="498"/>
      <c r="T603" s="498"/>
      <c r="U603" s="498"/>
      <c r="V603" s="498"/>
      <c r="W603" s="498"/>
      <c r="X603" s="498"/>
      <c r="Y603" s="498"/>
      <c r="Z603" s="498"/>
      <c r="AA603" s="498"/>
      <c r="AB603" s="498"/>
      <c r="AC603" s="498"/>
      <c r="AD603" s="498"/>
      <c r="AE603" s="498"/>
      <c r="AF603" s="498"/>
    </row>
    <row r="604">
      <c r="A604" s="498"/>
      <c r="B604" s="520"/>
      <c r="C604" s="520"/>
      <c r="D604" s="520"/>
      <c r="E604" s="520"/>
      <c r="F604" s="520"/>
      <c r="G604" s="520"/>
      <c r="H604" s="520"/>
      <c r="I604" s="520"/>
      <c r="J604" s="520"/>
      <c r="K604" s="498"/>
      <c r="L604" s="498"/>
      <c r="M604" s="498"/>
      <c r="N604" s="498"/>
      <c r="O604" s="498"/>
      <c r="P604" s="498"/>
      <c r="Q604" s="498"/>
      <c r="R604" s="498"/>
      <c r="S604" s="498"/>
      <c r="T604" s="498"/>
      <c r="U604" s="498"/>
      <c r="V604" s="498"/>
      <c r="W604" s="498"/>
      <c r="X604" s="498"/>
      <c r="Y604" s="498"/>
      <c r="Z604" s="498"/>
      <c r="AA604" s="498"/>
      <c r="AB604" s="498"/>
      <c r="AC604" s="498"/>
      <c r="AD604" s="498"/>
      <c r="AE604" s="498"/>
      <c r="AF604" s="498"/>
    </row>
    <row r="605">
      <c r="A605" s="498"/>
      <c r="B605" s="520"/>
      <c r="C605" s="520"/>
      <c r="D605" s="520"/>
      <c r="E605" s="520"/>
      <c r="F605" s="520"/>
      <c r="G605" s="520"/>
      <c r="H605" s="520"/>
      <c r="I605" s="520"/>
      <c r="J605" s="520"/>
      <c r="K605" s="498"/>
      <c r="L605" s="498"/>
      <c r="M605" s="498"/>
      <c r="N605" s="498"/>
      <c r="O605" s="498"/>
      <c r="P605" s="498"/>
      <c r="Q605" s="498"/>
      <c r="R605" s="498"/>
      <c r="S605" s="498"/>
      <c r="T605" s="498"/>
      <c r="U605" s="498"/>
      <c r="V605" s="498"/>
      <c r="W605" s="498"/>
      <c r="X605" s="498"/>
      <c r="Y605" s="498"/>
      <c r="Z605" s="498"/>
      <c r="AA605" s="498"/>
      <c r="AB605" s="498"/>
      <c r="AC605" s="498"/>
      <c r="AD605" s="498"/>
      <c r="AE605" s="498"/>
      <c r="AF605" s="498"/>
    </row>
    <row r="606">
      <c r="A606" s="498"/>
      <c r="B606" s="520"/>
      <c r="C606" s="520"/>
      <c r="D606" s="520"/>
      <c r="E606" s="520"/>
      <c r="F606" s="520"/>
      <c r="G606" s="520"/>
      <c r="H606" s="520"/>
      <c r="I606" s="520"/>
      <c r="J606" s="520"/>
      <c r="K606" s="498"/>
      <c r="L606" s="498"/>
      <c r="M606" s="498"/>
      <c r="N606" s="498"/>
      <c r="O606" s="498"/>
      <c r="P606" s="498"/>
      <c r="Q606" s="498"/>
      <c r="R606" s="498"/>
      <c r="S606" s="498"/>
      <c r="T606" s="498"/>
      <c r="U606" s="498"/>
      <c r="V606" s="498"/>
      <c r="W606" s="498"/>
      <c r="X606" s="498"/>
      <c r="Y606" s="498"/>
      <c r="Z606" s="498"/>
      <c r="AA606" s="498"/>
      <c r="AB606" s="498"/>
      <c r="AC606" s="498"/>
      <c r="AD606" s="498"/>
      <c r="AE606" s="498"/>
      <c r="AF606" s="498"/>
    </row>
    <row r="607">
      <c r="A607" s="498"/>
      <c r="B607" s="520"/>
      <c r="C607" s="520"/>
      <c r="D607" s="520"/>
      <c r="E607" s="520"/>
      <c r="F607" s="520"/>
      <c r="G607" s="520"/>
      <c r="H607" s="520"/>
      <c r="I607" s="520"/>
      <c r="J607" s="520"/>
      <c r="K607" s="498"/>
      <c r="L607" s="498"/>
      <c r="M607" s="498"/>
      <c r="N607" s="498"/>
      <c r="O607" s="498"/>
      <c r="P607" s="498"/>
      <c r="Q607" s="498"/>
      <c r="R607" s="498"/>
      <c r="S607" s="498"/>
      <c r="T607" s="498"/>
      <c r="U607" s="498"/>
      <c r="V607" s="498"/>
      <c r="W607" s="498"/>
      <c r="X607" s="498"/>
      <c r="Y607" s="498"/>
      <c r="Z607" s="498"/>
      <c r="AA607" s="498"/>
      <c r="AB607" s="498"/>
      <c r="AC607" s="498"/>
      <c r="AD607" s="498"/>
      <c r="AE607" s="498"/>
      <c r="AF607" s="498"/>
    </row>
    <row r="608">
      <c r="A608" s="498"/>
      <c r="B608" s="520"/>
      <c r="C608" s="520"/>
      <c r="D608" s="520"/>
      <c r="E608" s="520"/>
      <c r="F608" s="520"/>
      <c r="G608" s="520"/>
      <c r="H608" s="520"/>
      <c r="I608" s="520"/>
      <c r="J608" s="520"/>
      <c r="K608" s="498"/>
      <c r="L608" s="498"/>
      <c r="M608" s="498"/>
      <c r="N608" s="498"/>
      <c r="O608" s="498"/>
      <c r="P608" s="498"/>
      <c r="Q608" s="498"/>
      <c r="R608" s="498"/>
      <c r="S608" s="498"/>
      <c r="T608" s="498"/>
      <c r="U608" s="498"/>
      <c r="V608" s="498"/>
      <c r="W608" s="498"/>
      <c r="X608" s="498"/>
      <c r="Y608" s="498"/>
      <c r="Z608" s="498"/>
      <c r="AA608" s="498"/>
      <c r="AB608" s="498"/>
      <c r="AC608" s="498"/>
      <c r="AD608" s="498"/>
      <c r="AE608" s="498"/>
      <c r="AF608" s="498"/>
    </row>
    <row r="609">
      <c r="A609" s="498"/>
      <c r="B609" s="520"/>
      <c r="C609" s="520"/>
      <c r="D609" s="520"/>
      <c r="E609" s="520"/>
      <c r="F609" s="520"/>
      <c r="G609" s="520"/>
      <c r="H609" s="520"/>
      <c r="I609" s="520"/>
      <c r="J609" s="520"/>
      <c r="K609" s="498"/>
      <c r="L609" s="498"/>
      <c r="M609" s="498"/>
      <c r="N609" s="498"/>
      <c r="O609" s="498"/>
      <c r="P609" s="498"/>
      <c r="Q609" s="498"/>
      <c r="R609" s="498"/>
      <c r="S609" s="498"/>
      <c r="T609" s="498"/>
      <c r="U609" s="498"/>
      <c r="V609" s="498"/>
      <c r="W609" s="498"/>
      <c r="X609" s="498"/>
      <c r="Y609" s="498"/>
      <c r="Z609" s="498"/>
      <c r="AA609" s="498"/>
      <c r="AB609" s="498"/>
      <c r="AC609" s="498"/>
      <c r="AD609" s="498"/>
      <c r="AE609" s="498"/>
      <c r="AF609" s="498"/>
    </row>
    <row r="610">
      <c r="A610" s="498"/>
      <c r="B610" s="520"/>
      <c r="C610" s="520"/>
      <c r="D610" s="520"/>
      <c r="E610" s="520"/>
      <c r="F610" s="520"/>
      <c r="G610" s="520"/>
      <c r="H610" s="520"/>
      <c r="I610" s="520"/>
      <c r="J610" s="520"/>
      <c r="K610" s="498"/>
      <c r="L610" s="498"/>
      <c r="M610" s="498"/>
      <c r="N610" s="498"/>
      <c r="O610" s="498"/>
      <c r="P610" s="498"/>
      <c r="Q610" s="498"/>
      <c r="R610" s="498"/>
      <c r="S610" s="498"/>
      <c r="T610" s="498"/>
      <c r="U610" s="498"/>
      <c r="V610" s="498"/>
      <c r="W610" s="498"/>
      <c r="X610" s="498"/>
      <c r="Y610" s="498"/>
      <c r="Z610" s="498"/>
      <c r="AA610" s="498"/>
      <c r="AB610" s="498"/>
      <c r="AC610" s="498"/>
      <c r="AD610" s="498"/>
      <c r="AE610" s="498"/>
      <c r="AF610" s="498"/>
    </row>
    <row r="611">
      <c r="A611" s="498"/>
      <c r="B611" s="520"/>
      <c r="C611" s="520"/>
      <c r="D611" s="520"/>
      <c r="E611" s="520"/>
      <c r="F611" s="520"/>
      <c r="G611" s="520"/>
      <c r="H611" s="520"/>
      <c r="I611" s="520"/>
      <c r="J611" s="520"/>
      <c r="K611" s="498"/>
      <c r="L611" s="498"/>
      <c r="M611" s="498"/>
      <c r="N611" s="498"/>
      <c r="O611" s="498"/>
      <c r="P611" s="498"/>
      <c r="Q611" s="498"/>
      <c r="R611" s="498"/>
      <c r="S611" s="498"/>
      <c r="T611" s="498"/>
      <c r="U611" s="498"/>
      <c r="V611" s="498"/>
      <c r="W611" s="498"/>
      <c r="X611" s="498"/>
      <c r="Y611" s="498"/>
      <c r="Z611" s="498"/>
      <c r="AA611" s="498"/>
      <c r="AB611" s="498"/>
      <c r="AC611" s="498"/>
      <c r="AD611" s="498"/>
      <c r="AE611" s="498"/>
      <c r="AF611" s="498"/>
    </row>
    <row r="612">
      <c r="A612" s="498"/>
      <c r="B612" s="520"/>
      <c r="C612" s="520"/>
      <c r="D612" s="520"/>
      <c r="E612" s="520"/>
      <c r="F612" s="520"/>
      <c r="G612" s="520"/>
      <c r="H612" s="520"/>
      <c r="I612" s="520"/>
      <c r="J612" s="520"/>
      <c r="K612" s="498"/>
      <c r="L612" s="498"/>
      <c r="M612" s="498"/>
      <c r="N612" s="498"/>
      <c r="O612" s="498"/>
      <c r="P612" s="498"/>
      <c r="Q612" s="498"/>
      <c r="R612" s="498"/>
      <c r="S612" s="498"/>
      <c r="T612" s="498"/>
      <c r="U612" s="498"/>
      <c r="V612" s="498"/>
      <c r="W612" s="498"/>
      <c r="X612" s="498"/>
      <c r="Y612" s="498"/>
      <c r="Z612" s="498"/>
      <c r="AA612" s="498"/>
      <c r="AB612" s="498"/>
      <c r="AC612" s="498"/>
      <c r="AD612" s="498"/>
      <c r="AE612" s="498"/>
      <c r="AF612" s="498"/>
    </row>
    <row r="613">
      <c r="A613" s="498"/>
      <c r="B613" s="520"/>
      <c r="C613" s="520"/>
      <c r="D613" s="520"/>
      <c r="E613" s="520"/>
      <c r="F613" s="520"/>
      <c r="G613" s="520"/>
      <c r="H613" s="520"/>
      <c r="I613" s="520"/>
      <c r="J613" s="520"/>
      <c r="K613" s="498"/>
      <c r="L613" s="498"/>
      <c r="M613" s="498"/>
      <c r="N613" s="498"/>
      <c r="O613" s="498"/>
      <c r="P613" s="498"/>
      <c r="Q613" s="498"/>
      <c r="R613" s="498"/>
      <c r="S613" s="498"/>
      <c r="T613" s="498"/>
      <c r="U613" s="498"/>
      <c r="V613" s="498"/>
      <c r="W613" s="498"/>
      <c r="X613" s="498"/>
      <c r="Y613" s="498"/>
      <c r="Z613" s="498"/>
      <c r="AA613" s="498"/>
      <c r="AB613" s="498"/>
      <c r="AC613" s="498"/>
      <c r="AD613" s="498"/>
      <c r="AE613" s="498"/>
      <c r="AF613" s="498"/>
    </row>
    <row r="614">
      <c r="A614" s="498"/>
      <c r="B614" s="520"/>
      <c r="C614" s="520"/>
      <c r="D614" s="520"/>
      <c r="E614" s="520"/>
      <c r="F614" s="520"/>
      <c r="G614" s="520"/>
      <c r="H614" s="520"/>
      <c r="I614" s="520"/>
      <c r="J614" s="520"/>
      <c r="K614" s="498"/>
      <c r="L614" s="498"/>
      <c r="M614" s="498"/>
      <c r="N614" s="498"/>
      <c r="O614" s="498"/>
      <c r="P614" s="498"/>
      <c r="Q614" s="498"/>
      <c r="R614" s="498"/>
      <c r="S614" s="498"/>
      <c r="T614" s="498"/>
      <c r="U614" s="498"/>
      <c r="V614" s="498"/>
      <c r="W614" s="498"/>
      <c r="X614" s="498"/>
      <c r="Y614" s="498"/>
      <c r="Z614" s="498"/>
      <c r="AA614" s="498"/>
      <c r="AB614" s="498"/>
      <c r="AC614" s="498"/>
      <c r="AD614" s="498"/>
      <c r="AE614" s="498"/>
      <c r="AF614" s="498"/>
    </row>
    <row r="615">
      <c r="A615" s="498"/>
      <c r="B615" s="520"/>
      <c r="C615" s="520"/>
      <c r="D615" s="520"/>
      <c r="E615" s="520"/>
      <c r="F615" s="520"/>
      <c r="G615" s="520"/>
      <c r="H615" s="520"/>
      <c r="I615" s="520"/>
      <c r="J615" s="520"/>
      <c r="K615" s="498"/>
      <c r="L615" s="498"/>
      <c r="M615" s="498"/>
      <c r="N615" s="498"/>
      <c r="O615" s="498"/>
      <c r="P615" s="498"/>
      <c r="Q615" s="498"/>
      <c r="R615" s="498"/>
      <c r="S615" s="498"/>
      <c r="T615" s="498"/>
      <c r="U615" s="498"/>
      <c r="V615" s="498"/>
      <c r="W615" s="498"/>
      <c r="X615" s="498"/>
      <c r="Y615" s="498"/>
      <c r="Z615" s="498"/>
      <c r="AA615" s="498"/>
      <c r="AB615" s="498"/>
      <c r="AC615" s="498"/>
      <c r="AD615" s="498"/>
      <c r="AE615" s="498"/>
      <c r="AF615" s="498"/>
    </row>
    <row r="616">
      <c r="A616" s="498"/>
      <c r="B616" s="520"/>
      <c r="C616" s="520"/>
      <c r="D616" s="520"/>
      <c r="E616" s="520"/>
      <c r="F616" s="520"/>
      <c r="G616" s="520"/>
      <c r="H616" s="520"/>
      <c r="I616" s="520"/>
      <c r="J616" s="520"/>
      <c r="K616" s="498"/>
      <c r="L616" s="498"/>
      <c r="M616" s="498"/>
      <c r="N616" s="498"/>
      <c r="O616" s="498"/>
      <c r="P616" s="498"/>
      <c r="Q616" s="498"/>
      <c r="R616" s="498"/>
      <c r="S616" s="498"/>
      <c r="T616" s="498"/>
      <c r="U616" s="498"/>
      <c r="V616" s="498"/>
      <c r="W616" s="498"/>
      <c r="X616" s="498"/>
      <c r="Y616" s="498"/>
      <c r="Z616" s="498"/>
      <c r="AA616" s="498"/>
      <c r="AB616" s="498"/>
      <c r="AC616" s="498"/>
      <c r="AD616" s="498"/>
      <c r="AE616" s="498"/>
      <c r="AF616" s="498"/>
    </row>
    <row r="617">
      <c r="A617" s="498"/>
      <c r="B617" s="520"/>
      <c r="C617" s="520"/>
      <c r="D617" s="520"/>
      <c r="E617" s="520"/>
      <c r="F617" s="520"/>
      <c r="G617" s="520"/>
      <c r="H617" s="520"/>
      <c r="I617" s="520"/>
      <c r="J617" s="520"/>
      <c r="K617" s="498"/>
      <c r="L617" s="498"/>
      <c r="M617" s="498"/>
      <c r="N617" s="498"/>
      <c r="O617" s="498"/>
      <c r="P617" s="498"/>
      <c r="Q617" s="498"/>
      <c r="R617" s="498"/>
      <c r="S617" s="498"/>
      <c r="T617" s="498"/>
      <c r="U617" s="498"/>
      <c r="V617" s="498"/>
      <c r="W617" s="498"/>
      <c r="X617" s="498"/>
      <c r="Y617" s="498"/>
      <c r="Z617" s="498"/>
      <c r="AA617" s="498"/>
      <c r="AB617" s="498"/>
      <c r="AC617" s="498"/>
      <c r="AD617" s="498"/>
      <c r="AE617" s="498"/>
      <c r="AF617" s="498"/>
    </row>
    <row r="618">
      <c r="A618" s="498"/>
      <c r="B618" s="520"/>
      <c r="C618" s="520"/>
      <c r="D618" s="520"/>
      <c r="E618" s="520"/>
      <c r="F618" s="520"/>
      <c r="G618" s="520"/>
      <c r="H618" s="520"/>
      <c r="I618" s="520"/>
      <c r="J618" s="520"/>
      <c r="K618" s="498"/>
      <c r="L618" s="498"/>
      <c r="M618" s="498"/>
      <c r="N618" s="498"/>
      <c r="O618" s="498"/>
      <c r="P618" s="498"/>
      <c r="Q618" s="498"/>
      <c r="R618" s="498"/>
      <c r="S618" s="498"/>
      <c r="T618" s="498"/>
      <c r="U618" s="498"/>
      <c r="V618" s="498"/>
      <c r="W618" s="498"/>
      <c r="X618" s="498"/>
      <c r="Y618" s="498"/>
      <c r="Z618" s="498"/>
      <c r="AA618" s="498"/>
      <c r="AB618" s="498"/>
      <c r="AC618" s="498"/>
      <c r="AD618" s="498"/>
      <c r="AE618" s="498"/>
      <c r="AF618" s="498"/>
    </row>
    <row r="619">
      <c r="A619" s="498"/>
      <c r="B619" s="520"/>
      <c r="C619" s="520"/>
      <c r="D619" s="520"/>
      <c r="E619" s="520"/>
      <c r="F619" s="520"/>
      <c r="G619" s="520"/>
      <c r="H619" s="520"/>
      <c r="I619" s="520"/>
      <c r="J619" s="520"/>
      <c r="K619" s="498"/>
      <c r="L619" s="498"/>
      <c r="M619" s="498"/>
      <c r="N619" s="498"/>
      <c r="O619" s="498"/>
      <c r="P619" s="498"/>
      <c r="Q619" s="498"/>
      <c r="R619" s="498"/>
      <c r="S619" s="498"/>
      <c r="T619" s="498"/>
      <c r="U619" s="498"/>
      <c r="V619" s="498"/>
      <c r="W619" s="498"/>
      <c r="X619" s="498"/>
      <c r="Y619" s="498"/>
      <c r="Z619" s="498"/>
      <c r="AA619" s="498"/>
      <c r="AB619" s="498"/>
      <c r="AC619" s="498"/>
      <c r="AD619" s="498"/>
      <c r="AE619" s="498"/>
      <c r="AF619" s="498"/>
    </row>
    <row r="620">
      <c r="A620" s="498"/>
      <c r="B620" s="520"/>
      <c r="C620" s="520"/>
      <c r="D620" s="520"/>
      <c r="E620" s="520"/>
      <c r="F620" s="520"/>
      <c r="G620" s="520"/>
      <c r="H620" s="520"/>
      <c r="I620" s="520"/>
      <c r="J620" s="520"/>
      <c r="K620" s="498"/>
      <c r="L620" s="498"/>
      <c r="M620" s="498"/>
      <c r="N620" s="498"/>
      <c r="O620" s="498"/>
      <c r="P620" s="498"/>
      <c r="Q620" s="498"/>
      <c r="R620" s="498"/>
      <c r="S620" s="498"/>
      <c r="T620" s="498"/>
      <c r="U620" s="498"/>
      <c r="V620" s="498"/>
      <c r="W620" s="498"/>
      <c r="X620" s="498"/>
      <c r="Y620" s="498"/>
      <c r="Z620" s="498"/>
      <c r="AA620" s="498"/>
      <c r="AB620" s="498"/>
      <c r="AC620" s="498"/>
      <c r="AD620" s="498"/>
      <c r="AE620" s="498"/>
      <c r="AF620" s="498"/>
    </row>
    <row r="621">
      <c r="A621" s="498"/>
      <c r="B621" s="520"/>
      <c r="C621" s="520"/>
      <c r="D621" s="520"/>
      <c r="E621" s="520"/>
      <c r="F621" s="520"/>
      <c r="G621" s="520"/>
      <c r="H621" s="520"/>
      <c r="I621" s="520"/>
      <c r="J621" s="520"/>
      <c r="K621" s="498"/>
      <c r="L621" s="498"/>
      <c r="M621" s="498"/>
      <c r="N621" s="498"/>
      <c r="O621" s="498"/>
      <c r="P621" s="498"/>
      <c r="Q621" s="498"/>
      <c r="R621" s="498"/>
      <c r="S621" s="498"/>
      <c r="T621" s="498"/>
      <c r="U621" s="498"/>
      <c r="V621" s="498"/>
      <c r="W621" s="498"/>
      <c r="X621" s="498"/>
      <c r="Y621" s="498"/>
      <c r="Z621" s="498"/>
      <c r="AA621" s="498"/>
      <c r="AB621" s="498"/>
      <c r="AC621" s="498"/>
      <c r="AD621" s="498"/>
      <c r="AE621" s="498"/>
      <c r="AF621" s="498"/>
    </row>
    <row r="622">
      <c r="A622" s="498"/>
      <c r="B622" s="520"/>
      <c r="C622" s="520"/>
      <c r="D622" s="520"/>
      <c r="E622" s="520"/>
      <c r="F622" s="520"/>
      <c r="G622" s="520"/>
      <c r="H622" s="520"/>
      <c r="I622" s="520"/>
      <c r="J622" s="520"/>
      <c r="K622" s="498"/>
      <c r="L622" s="498"/>
      <c r="M622" s="498"/>
      <c r="N622" s="498"/>
      <c r="O622" s="498"/>
      <c r="P622" s="498"/>
      <c r="Q622" s="498"/>
      <c r="R622" s="498"/>
      <c r="S622" s="498"/>
      <c r="T622" s="498"/>
      <c r="U622" s="498"/>
      <c r="V622" s="498"/>
      <c r="W622" s="498"/>
      <c r="X622" s="498"/>
      <c r="Y622" s="498"/>
      <c r="Z622" s="498"/>
      <c r="AA622" s="498"/>
      <c r="AB622" s="498"/>
      <c r="AC622" s="498"/>
      <c r="AD622" s="498"/>
      <c r="AE622" s="498"/>
      <c r="AF622" s="498"/>
    </row>
    <row r="623">
      <c r="A623" s="498"/>
      <c r="B623" s="520"/>
      <c r="C623" s="520"/>
      <c r="D623" s="520"/>
      <c r="E623" s="520"/>
      <c r="F623" s="520"/>
      <c r="G623" s="520"/>
      <c r="H623" s="520"/>
      <c r="I623" s="520"/>
      <c r="J623" s="520"/>
      <c r="K623" s="498"/>
      <c r="L623" s="498"/>
      <c r="M623" s="498"/>
      <c r="N623" s="498"/>
      <c r="O623" s="498"/>
      <c r="P623" s="498"/>
      <c r="Q623" s="498"/>
      <c r="R623" s="498"/>
      <c r="S623" s="498"/>
      <c r="T623" s="498"/>
      <c r="U623" s="498"/>
      <c r="V623" s="498"/>
      <c r="W623" s="498"/>
      <c r="X623" s="498"/>
      <c r="Y623" s="498"/>
      <c r="Z623" s="498"/>
      <c r="AA623" s="498"/>
      <c r="AB623" s="498"/>
      <c r="AC623" s="498"/>
      <c r="AD623" s="498"/>
      <c r="AE623" s="498"/>
      <c r="AF623" s="498"/>
    </row>
    <row r="624">
      <c r="A624" s="498"/>
      <c r="B624" s="520"/>
      <c r="C624" s="520"/>
      <c r="D624" s="520"/>
      <c r="E624" s="520"/>
      <c r="F624" s="520"/>
      <c r="G624" s="520"/>
      <c r="H624" s="520"/>
      <c r="I624" s="520"/>
      <c r="J624" s="520"/>
      <c r="K624" s="498"/>
      <c r="L624" s="498"/>
      <c r="M624" s="498"/>
      <c r="N624" s="498"/>
      <c r="O624" s="498"/>
      <c r="P624" s="498"/>
      <c r="Q624" s="498"/>
      <c r="R624" s="498"/>
      <c r="S624" s="498"/>
      <c r="T624" s="498"/>
      <c r="U624" s="498"/>
      <c r="V624" s="498"/>
      <c r="W624" s="498"/>
      <c r="X624" s="498"/>
      <c r="Y624" s="498"/>
      <c r="Z624" s="498"/>
      <c r="AA624" s="498"/>
      <c r="AB624" s="498"/>
      <c r="AC624" s="498"/>
      <c r="AD624" s="498"/>
      <c r="AE624" s="498"/>
      <c r="AF624" s="498"/>
    </row>
    <row r="625">
      <c r="A625" s="498"/>
      <c r="B625" s="520"/>
      <c r="C625" s="520"/>
      <c r="D625" s="520"/>
      <c r="E625" s="520"/>
      <c r="F625" s="520"/>
      <c r="G625" s="520"/>
      <c r="H625" s="520"/>
      <c r="I625" s="520"/>
      <c r="J625" s="520"/>
      <c r="K625" s="498"/>
      <c r="L625" s="498"/>
      <c r="M625" s="498"/>
      <c r="N625" s="498"/>
      <c r="O625" s="498"/>
      <c r="P625" s="498"/>
      <c r="Q625" s="498"/>
      <c r="R625" s="498"/>
      <c r="S625" s="498"/>
      <c r="T625" s="498"/>
      <c r="U625" s="498"/>
      <c r="V625" s="498"/>
      <c r="W625" s="498"/>
      <c r="X625" s="498"/>
      <c r="Y625" s="498"/>
      <c r="Z625" s="498"/>
      <c r="AA625" s="498"/>
      <c r="AB625" s="498"/>
      <c r="AC625" s="498"/>
      <c r="AD625" s="498"/>
      <c r="AE625" s="498"/>
      <c r="AF625" s="498"/>
    </row>
    <row r="626">
      <c r="A626" s="498"/>
      <c r="B626" s="520"/>
      <c r="C626" s="520"/>
      <c r="D626" s="520"/>
      <c r="E626" s="520"/>
      <c r="F626" s="520"/>
      <c r="G626" s="520"/>
      <c r="H626" s="520"/>
      <c r="I626" s="520"/>
      <c r="J626" s="520"/>
      <c r="K626" s="498"/>
      <c r="L626" s="498"/>
      <c r="M626" s="498"/>
      <c r="N626" s="498"/>
      <c r="O626" s="498"/>
      <c r="P626" s="498"/>
      <c r="Q626" s="498"/>
      <c r="R626" s="498"/>
      <c r="S626" s="498"/>
      <c r="T626" s="498"/>
      <c r="U626" s="498"/>
      <c r="V626" s="498"/>
      <c r="W626" s="498"/>
      <c r="X626" s="498"/>
      <c r="Y626" s="498"/>
      <c r="Z626" s="498"/>
      <c r="AA626" s="498"/>
      <c r="AB626" s="498"/>
      <c r="AC626" s="498"/>
      <c r="AD626" s="498"/>
      <c r="AE626" s="498"/>
      <c r="AF626" s="498"/>
    </row>
    <row r="627">
      <c r="A627" s="498"/>
      <c r="B627" s="520"/>
      <c r="C627" s="520"/>
      <c r="D627" s="520"/>
      <c r="E627" s="520"/>
      <c r="F627" s="520"/>
      <c r="G627" s="520"/>
      <c r="H627" s="520"/>
      <c r="I627" s="520"/>
      <c r="J627" s="520"/>
      <c r="K627" s="498"/>
      <c r="L627" s="498"/>
      <c r="M627" s="498"/>
      <c r="N627" s="498"/>
      <c r="O627" s="498"/>
      <c r="P627" s="498"/>
      <c r="Q627" s="498"/>
      <c r="R627" s="498"/>
      <c r="S627" s="498"/>
      <c r="T627" s="498"/>
      <c r="U627" s="498"/>
      <c r="V627" s="498"/>
      <c r="W627" s="498"/>
      <c r="X627" s="498"/>
      <c r="Y627" s="498"/>
      <c r="Z627" s="498"/>
      <c r="AA627" s="498"/>
      <c r="AB627" s="498"/>
      <c r="AC627" s="498"/>
      <c r="AD627" s="498"/>
      <c r="AE627" s="498"/>
      <c r="AF627" s="498"/>
    </row>
    <row r="628">
      <c r="A628" s="498"/>
      <c r="B628" s="520"/>
      <c r="C628" s="520"/>
      <c r="D628" s="520"/>
      <c r="E628" s="520"/>
      <c r="F628" s="520"/>
      <c r="G628" s="520"/>
      <c r="H628" s="520"/>
      <c r="I628" s="520"/>
      <c r="J628" s="520"/>
      <c r="K628" s="498"/>
      <c r="L628" s="498"/>
      <c r="M628" s="498"/>
      <c r="N628" s="498"/>
      <c r="O628" s="498"/>
      <c r="P628" s="498"/>
      <c r="Q628" s="498"/>
      <c r="R628" s="498"/>
      <c r="S628" s="498"/>
      <c r="T628" s="498"/>
      <c r="U628" s="498"/>
      <c r="V628" s="498"/>
      <c r="W628" s="498"/>
      <c r="X628" s="498"/>
      <c r="Y628" s="498"/>
      <c r="Z628" s="498"/>
      <c r="AA628" s="498"/>
      <c r="AB628" s="498"/>
      <c r="AC628" s="498"/>
      <c r="AD628" s="498"/>
      <c r="AE628" s="498"/>
      <c r="AF628" s="498"/>
    </row>
    <row r="629">
      <c r="A629" s="498"/>
      <c r="B629" s="520"/>
      <c r="C629" s="520"/>
      <c r="D629" s="520"/>
      <c r="E629" s="520"/>
      <c r="F629" s="520"/>
      <c r="G629" s="520"/>
      <c r="H629" s="520"/>
      <c r="I629" s="520"/>
      <c r="J629" s="520"/>
      <c r="K629" s="498"/>
      <c r="L629" s="498"/>
      <c r="M629" s="498"/>
      <c r="N629" s="498"/>
      <c r="O629" s="498"/>
      <c r="P629" s="498"/>
      <c r="Q629" s="498"/>
      <c r="R629" s="498"/>
      <c r="S629" s="498"/>
      <c r="T629" s="498"/>
      <c r="U629" s="498"/>
      <c r="V629" s="498"/>
      <c r="W629" s="498"/>
      <c r="X629" s="498"/>
      <c r="Y629" s="498"/>
      <c r="Z629" s="498"/>
      <c r="AA629" s="498"/>
      <c r="AB629" s="498"/>
      <c r="AC629" s="498"/>
      <c r="AD629" s="498"/>
      <c r="AE629" s="498"/>
      <c r="AF629" s="498"/>
    </row>
    <row r="630">
      <c r="A630" s="498"/>
      <c r="B630" s="520"/>
      <c r="C630" s="520"/>
      <c r="D630" s="520"/>
      <c r="E630" s="520"/>
      <c r="F630" s="520"/>
      <c r="G630" s="520"/>
      <c r="H630" s="520"/>
      <c r="I630" s="520"/>
      <c r="J630" s="520"/>
      <c r="K630" s="498"/>
      <c r="L630" s="498"/>
      <c r="M630" s="498"/>
      <c r="N630" s="498"/>
      <c r="O630" s="498"/>
      <c r="P630" s="498"/>
      <c r="Q630" s="498"/>
      <c r="R630" s="498"/>
      <c r="S630" s="498"/>
      <c r="T630" s="498"/>
      <c r="U630" s="498"/>
      <c r="V630" s="498"/>
      <c r="W630" s="498"/>
      <c r="X630" s="498"/>
      <c r="Y630" s="498"/>
      <c r="Z630" s="498"/>
      <c r="AA630" s="498"/>
      <c r="AB630" s="498"/>
      <c r="AC630" s="498"/>
      <c r="AD630" s="498"/>
      <c r="AE630" s="498"/>
      <c r="AF630" s="498"/>
    </row>
    <row r="631">
      <c r="A631" s="498"/>
      <c r="B631" s="520"/>
      <c r="C631" s="520"/>
      <c r="D631" s="520"/>
      <c r="E631" s="520"/>
      <c r="F631" s="520"/>
      <c r="G631" s="520"/>
      <c r="H631" s="520"/>
      <c r="I631" s="520"/>
      <c r="J631" s="520"/>
      <c r="K631" s="498"/>
      <c r="L631" s="498"/>
      <c r="M631" s="498"/>
      <c r="N631" s="498"/>
      <c r="O631" s="498"/>
      <c r="P631" s="498"/>
      <c r="Q631" s="498"/>
      <c r="R631" s="498"/>
      <c r="S631" s="498"/>
      <c r="T631" s="498"/>
      <c r="U631" s="498"/>
      <c r="V631" s="498"/>
      <c r="W631" s="498"/>
      <c r="X631" s="498"/>
      <c r="Y631" s="498"/>
      <c r="Z631" s="498"/>
      <c r="AA631" s="498"/>
      <c r="AB631" s="498"/>
      <c r="AC631" s="498"/>
      <c r="AD631" s="498"/>
      <c r="AE631" s="498"/>
      <c r="AF631" s="498"/>
    </row>
    <row r="632">
      <c r="A632" s="498"/>
      <c r="B632" s="520"/>
      <c r="C632" s="520"/>
      <c r="D632" s="520"/>
      <c r="E632" s="520"/>
      <c r="F632" s="520"/>
      <c r="G632" s="520"/>
      <c r="H632" s="520"/>
      <c r="I632" s="520"/>
      <c r="J632" s="520"/>
      <c r="K632" s="498"/>
      <c r="L632" s="498"/>
      <c r="M632" s="498"/>
      <c r="N632" s="498"/>
      <c r="O632" s="498"/>
      <c r="P632" s="498"/>
      <c r="Q632" s="498"/>
      <c r="R632" s="498"/>
      <c r="S632" s="498"/>
      <c r="T632" s="498"/>
      <c r="U632" s="498"/>
      <c r="V632" s="498"/>
      <c r="W632" s="498"/>
      <c r="X632" s="498"/>
      <c r="Y632" s="498"/>
      <c r="Z632" s="498"/>
      <c r="AA632" s="498"/>
      <c r="AB632" s="498"/>
      <c r="AC632" s="498"/>
      <c r="AD632" s="498"/>
      <c r="AE632" s="498"/>
      <c r="AF632" s="498"/>
    </row>
    <row r="633">
      <c r="A633" s="498"/>
      <c r="B633" s="520"/>
      <c r="C633" s="520"/>
      <c r="D633" s="520"/>
      <c r="E633" s="520"/>
      <c r="F633" s="520"/>
      <c r="G633" s="520"/>
      <c r="H633" s="520"/>
      <c r="I633" s="520"/>
      <c r="J633" s="520"/>
      <c r="K633" s="498"/>
      <c r="L633" s="498"/>
      <c r="M633" s="498"/>
      <c r="N633" s="498"/>
      <c r="O633" s="498"/>
      <c r="P633" s="498"/>
      <c r="Q633" s="498"/>
      <c r="R633" s="498"/>
      <c r="S633" s="498"/>
      <c r="T633" s="498"/>
      <c r="U633" s="498"/>
      <c r="V633" s="498"/>
      <c r="W633" s="498"/>
      <c r="X633" s="498"/>
      <c r="Y633" s="498"/>
      <c r="Z633" s="498"/>
      <c r="AA633" s="498"/>
      <c r="AB633" s="498"/>
      <c r="AC633" s="498"/>
      <c r="AD633" s="498"/>
      <c r="AE633" s="498"/>
      <c r="AF633" s="498"/>
    </row>
    <row r="634">
      <c r="A634" s="498"/>
      <c r="B634" s="520"/>
      <c r="C634" s="520"/>
      <c r="D634" s="520"/>
      <c r="E634" s="520"/>
      <c r="F634" s="520"/>
      <c r="G634" s="520"/>
      <c r="H634" s="520"/>
      <c r="I634" s="520"/>
      <c r="J634" s="520"/>
      <c r="K634" s="498"/>
      <c r="L634" s="498"/>
      <c r="M634" s="498"/>
      <c r="N634" s="498"/>
      <c r="O634" s="498"/>
      <c r="P634" s="498"/>
      <c r="Q634" s="498"/>
      <c r="R634" s="498"/>
      <c r="S634" s="498"/>
      <c r="T634" s="498"/>
      <c r="U634" s="498"/>
      <c r="V634" s="498"/>
      <c r="W634" s="498"/>
      <c r="X634" s="498"/>
      <c r="Y634" s="498"/>
      <c r="Z634" s="498"/>
      <c r="AA634" s="498"/>
      <c r="AB634" s="498"/>
      <c r="AC634" s="498"/>
      <c r="AD634" s="498"/>
      <c r="AE634" s="498"/>
      <c r="AF634" s="498"/>
    </row>
    <row r="635">
      <c r="A635" s="498"/>
      <c r="B635" s="520"/>
      <c r="C635" s="520"/>
      <c r="D635" s="520"/>
      <c r="E635" s="520"/>
      <c r="F635" s="520"/>
      <c r="G635" s="520"/>
      <c r="H635" s="520"/>
      <c r="I635" s="520"/>
      <c r="J635" s="520"/>
      <c r="K635" s="498"/>
      <c r="L635" s="498"/>
      <c r="M635" s="498"/>
      <c r="N635" s="498"/>
      <c r="O635" s="498"/>
      <c r="P635" s="498"/>
      <c r="Q635" s="498"/>
      <c r="R635" s="498"/>
      <c r="S635" s="498"/>
      <c r="T635" s="498"/>
      <c r="U635" s="498"/>
      <c r="V635" s="498"/>
      <c r="W635" s="498"/>
      <c r="X635" s="498"/>
      <c r="Y635" s="498"/>
      <c r="Z635" s="498"/>
      <c r="AA635" s="498"/>
      <c r="AB635" s="498"/>
      <c r="AC635" s="498"/>
      <c r="AD635" s="498"/>
      <c r="AE635" s="498"/>
      <c r="AF635" s="498"/>
    </row>
    <row r="636">
      <c r="A636" s="498"/>
      <c r="B636" s="520"/>
      <c r="C636" s="520"/>
      <c r="D636" s="520"/>
      <c r="E636" s="520"/>
      <c r="F636" s="520"/>
      <c r="G636" s="520"/>
      <c r="H636" s="520"/>
      <c r="I636" s="520"/>
      <c r="J636" s="520"/>
      <c r="K636" s="498"/>
      <c r="L636" s="498"/>
      <c r="M636" s="498"/>
      <c r="N636" s="498"/>
      <c r="O636" s="498"/>
      <c r="P636" s="498"/>
      <c r="Q636" s="498"/>
      <c r="R636" s="498"/>
      <c r="S636" s="498"/>
      <c r="T636" s="498"/>
      <c r="U636" s="498"/>
      <c r="V636" s="498"/>
      <c r="W636" s="498"/>
      <c r="X636" s="498"/>
      <c r="Y636" s="498"/>
      <c r="Z636" s="498"/>
      <c r="AA636" s="498"/>
      <c r="AB636" s="498"/>
      <c r="AC636" s="498"/>
      <c r="AD636" s="498"/>
      <c r="AE636" s="498"/>
      <c r="AF636" s="498"/>
    </row>
    <row r="637">
      <c r="A637" s="498"/>
      <c r="B637" s="520"/>
      <c r="C637" s="520"/>
      <c r="D637" s="520"/>
      <c r="E637" s="520"/>
      <c r="F637" s="520"/>
      <c r="G637" s="520"/>
      <c r="H637" s="520"/>
      <c r="I637" s="520"/>
      <c r="J637" s="520"/>
      <c r="K637" s="498"/>
      <c r="L637" s="498"/>
      <c r="M637" s="498"/>
      <c r="N637" s="498"/>
      <c r="O637" s="498"/>
      <c r="P637" s="498"/>
      <c r="Q637" s="498"/>
      <c r="R637" s="498"/>
      <c r="S637" s="498"/>
      <c r="T637" s="498"/>
      <c r="U637" s="498"/>
      <c r="V637" s="498"/>
      <c r="W637" s="498"/>
      <c r="X637" s="498"/>
      <c r="Y637" s="498"/>
      <c r="Z637" s="498"/>
      <c r="AA637" s="498"/>
      <c r="AB637" s="498"/>
      <c r="AC637" s="498"/>
      <c r="AD637" s="498"/>
      <c r="AE637" s="498"/>
      <c r="AF637" s="498"/>
    </row>
    <row r="638">
      <c r="A638" s="498"/>
      <c r="B638" s="520"/>
      <c r="C638" s="520"/>
      <c r="D638" s="520"/>
      <c r="E638" s="520"/>
      <c r="F638" s="520"/>
      <c r="G638" s="520"/>
      <c r="H638" s="520"/>
      <c r="I638" s="520"/>
      <c r="J638" s="520"/>
      <c r="K638" s="498"/>
      <c r="L638" s="498"/>
      <c r="M638" s="498"/>
      <c r="N638" s="498"/>
      <c r="O638" s="498"/>
      <c r="P638" s="498"/>
      <c r="Q638" s="498"/>
      <c r="R638" s="498"/>
      <c r="S638" s="498"/>
      <c r="T638" s="498"/>
      <c r="U638" s="498"/>
      <c r="V638" s="498"/>
      <c r="W638" s="498"/>
      <c r="X638" s="498"/>
      <c r="Y638" s="498"/>
      <c r="Z638" s="498"/>
      <c r="AA638" s="498"/>
      <c r="AB638" s="498"/>
      <c r="AC638" s="498"/>
      <c r="AD638" s="498"/>
      <c r="AE638" s="498"/>
      <c r="AF638" s="498"/>
    </row>
    <row r="639">
      <c r="A639" s="498"/>
      <c r="B639" s="520"/>
      <c r="C639" s="520"/>
      <c r="D639" s="520"/>
      <c r="E639" s="520"/>
      <c r="F639" s="520"/>
      <c r="G639" s="520"/>
      <c r="H639" s="520"/>
      <c r="I639" s="520"/>
      <c r="J639" s="520"/>
      <c r="K639" s="498"/>
      <c r="L639" s="498"/>
      <c r="M639" s="498"/>
      <c r="N639" s="498"/>
      <c r="O639" s="498"/>
      <c r="P639" s="498"/>
      <c r="Q639" s="498"/>
      <c r="R639" s="498"/>
      <c r="S639" s="498"/>
      <c r="T639" s="498"/>
      <c r="U639" s="498"/>
      <c r="V639" s="498"/>
      <c r="W639" s="498"/>
      <c r="X639" s="498"/>
      <c r="Y639" s="498"/>
      <c r="Z639" s="498"/>
      <c r="AA639" s="498"/>
      <c r="AB639" s="498"/>
      <c r="AC639" s="498"/>
      <c r="AD639" s="498"/>
      <c r="AE639" s="498"/>
      <c r="AF639" s="498"/>
    </row>
    <row r="640">
      <c r="A640" s="498"/>
      <c r="B640" s="520"/>
      <c r="C640" s="520"/>
      <c r="D640" s="520"/>
      <c r="E640" s="520"/>
      <c r="F640" s="520"/>
      <c r="G640" s="520"/>
      <c r="H640" s="520"/>
      <c r="I640" s="520"/>
      <c r="J640" s="520"/>
      <c r="K640" s="498"/>
      <c r="L640" s="498"/>
      <c r="M640" s="498"/>
      <c r="N640" s="498"/>
      <c r="O640" s="498"/>
      <c r="P640" s="498"/>
      <c r="Q640" s="498"/>
      <c r="R640" s="498"/>
      <c r="S640" s="498"/>
      <c r="T640" s="498"/>
      <c r="U640" s="498"/>
      <c r="V640" s="498"/>
      <c r="W640" s="498"/>
      <c r="X640" s="498"/>
      <c r="Y640" s="498"/>
      <c r="Z640" s="498"/>
      <c r="AA640" s="498"/>
      <c r="AB640" s="498"/>
      <c r="AC640" s="498"/>
      <c r="AD640" s="498"/>
      <c r="AE640" s="498"/>
      <c r="AF640" s="498"/>
    </row>
    <row r="641">
      <c r="A641" s="498"/>
      <c r="B641" s="520"/>
      <c r="C641" s="520"/>
      <c r="D641" s="520"/>
      <c r="E641" s="520"/>
      <c r="F641" s="520"/>
      <c r="G641" s="520"/>
      <c r="H641" s="520"/>
      <c r="I641" s="520"/>
      <c r="J641" s="520"/>
      <c r="K641" s="498"/>
      <c r="L641" s="498"/>
      <c r="M641" s="498"/>
      <c r="N641" s="498"/>
      <c r="O641" s="498"/>
      <c r="P641" s="498"/>
      <c r="Q641" s="498"/>
      <c r="R641" s="498"/>
      <c r="S641" s="498"/>
      <c r="T641" s="498"/>
      <c r="U641" s="498"/>
      <c r="V641" s="498"/>
      <c r="W641" s="498"/>
      <c r="X641" s="498"/>
      <c r="Y641" s="498"/>
      <c r="Z641" s="498"/>
      <c r="AA641" s="498"/>
      <c r="AB641" s="498"/>
      <c r="AC641" s="498"/>
      <c r="AD641" s="498"/>
      <c r="AE641" s="498"/>
      <c r="AF641" s="498"/>
    </row>
    <row r="642">
      <c r="A642" s="498"/>
      <c r="B642" s="520"/>
      <c r="C642" s="520"/>
      <c r="D642" s="520"/>
      <c r="E642" s="520"/>
      <c r="F642" s="520"/>
      <c r="G642" s="520"/>
      <c r="H642" s="520"/>
      <c r="I642" s="520"/>
      <c r="J642" s="520"/>
      <c r="K642" s="498"/>
      <c r="L642" s="498"/>
      <c r="M642" s="498"/>
      <c r="N642" s="498"/>
      <c r="O642" s="498"/>
      <c r="P642" s="498"/>
      <c r="Q642" s="498"/>
      <c r="R642" s="498"/>
      <c r="S642" s="498"/>
      <c r="T642" s="498"/>
      <c r="U642" s="498"/>
      <c r="V642" s="498"/>
      <c r="W642" s="498"/>
      <c r="X642" s="498"/>
      <c r="Y642" s="498"/>
      <c r="Z642" s="498"/>
      <c r="AA642" s="498"/>
      <c r="AB642" s="498"/>
      <c r="AC642" s="498"/>
      <c r="AD642" s="498"/>
      <c r="AE642" s="498"/>
      <c r="AF642" s="498"/>
    </row>
    <row r="643">
      <c r="A643" s="498"/>
      <c r="B643" s="520"/>
      <c r="C643" s="520"/>
      <c r="D643" s="520"/>
      <c r="E643" s="520"/>
      <c r="F643" s="520"/>
      <c r="G643" s="520"/>
      <c r="H643" s="520"/>
      <c r="I643" s="520"/>
      <c r="J643" s="520"/>
      <c r="K643" s="498"/>
      <c r="L643" s="498"/>
      <c r="M643" s="498"/>
      <c r="N643" s="498"/>
      <c r="O643" s="498"/>
      <c r="P643" s="498"/>
      <c r="Q643" s="498"/>
      <c r="R643" s="498"/>
      <c r="S643" s="498"/>
      <c r="T643" s="498"/>
      <c r="U643" s="498"/>
      <c r="V643" s="498"/>
      <c r="W643" s="498"/>
      <c r="X643" s="498"/>
      <c r="Y643" s="498"/>
      <c r="Z643" s="498"/>
      <c r="AA643" s="498"/>
      <c r="AB643" s="498"/>
      <c r="AC643" s="498"/>
      <c r="AD643" s="498"/>
      <c r="AE643" s="498"/>
      <c r="AF643" s="498"/>
    </row>
    <row r="644">
      <c r="A644" s="498"/>
      <c r="B644" s="520"/>
      <c r="C644" s="520"/>
      <c r="D644" s="520"/>
      <c r="E644" s="520"/>
      <c r="F644" s="520"/>
      <c r="G644" s="520"/>
      <c r="H644" s="520"/>
      <c r="I644" s="520"/>
      <c r="J644" s="520"/>
      <c r="K644" s="498"/>
      <c r="L644" s="498"/>
      <c r="M644" s="498"/>
      <c r="N644" s="498"/>
      <c r="O644" s="498"/>
      <c r="P644" s="498"/>
      <c r="Q644" s="498"/>
      <c r="R644" s="498"/>
      <c r="S644" s="498"/>
      <c r="T644" s="498"/>
      <c r="U644" s="498"/>
      <c r="V644" s="498"/>
      <c r="W644" s="498"/>
      <c r="X644" s="498"/>
      <c r="Y644" s="498"/>
      <c r="Z644" s="498"/>
      <c r="AA644" s="498"/>
      <c r="AB644" s="498"/>
      <c r="AC644" s="498"/>
      <c r="AD644" s="498"/>
      <c r="AE644" s="498"/>
      <c r="AF644" s="498"/>
    </row>
    <row r="645">
      <c r="A645" s="498"/>
      <c r="B645" s="520"/>
      <c r="C645" s="520"/>
      <c r="D645" s="520"/>
      <c r="E645" s="520"/>
      <c r="F645" s="520"/>
      <c r="G645" s="520"/>
      <c r="H645" s="520"/>
      <c r="I645" s="520"/>
      <c r="J645" s="520"/>
      <c r="K645" s="498"/>
      <c r="L645" s="498"/>
      <c r="M645" s="498"/>
      <c r="N645" s="498"/>
      <c r="O645" s="498"/>
      <c r="P645" s="498"/>
      <c r="Q645" s="498"/>
      <c r="R645" s="498"/>
      <c r="S645" s="498"/>
      <c r="T645" s="498"/>
      <c r="U645" s="498"/>
      <c r="V645" s="498"/>
      <c r="W645" s="498"/>
      <c r="X645" s="498"/>
      <c r="Y645" s="498"/>
      <c r="Z645" s="498"/>
      <c r="AA645" s="498"/>
      <c r="AB645" s="498"/>
      <c r="AC645" s="498"/>
      <c r="AD645" s="498"/>
      <c r="AE645" s="498"/>
      <c r="AF645" s="498"/>
    </row>
    <row r="646">
      <c r="A646" s="498"/>
      <c r="B646" s="520"/>
      <c r="C646" s="520"/>
      <c r="D646" s="520"/>
      <c r="E646" s="520"/>
      <c r="F646" s="520"/>
      <c r="G646" s="520"/>
      <c r="H646" s="520"/>
      <c r="I646" s="520"/>
      <c r="J646" s="520"/>
      <c r="K646" s="498"/>
      <c r="L646" s="498"/>
      <c r="M646" s="498"/>
      <c r="N646" s="498"/>
      <c r="O646" s="498"/>
      <c r="P646" s="498"/>
      <c r="Q646" s="498"/>
      <c r="R646" s="498"/>
      <c r="S646" s="498"/>
      <c r="T646" s="498"/>
      <c r="U646" s="498"/>
      <c r="V646" s="498"/>
      <c r="W646" s="498"/>
      <c r="X646" s="498"/>
      <c r="Y646" s="498"/>
      <c r="Z646" s="498"/>
      <c r="AA646" s="498"/>
      <c r="AB646" s="498"/>
      <c r="AC646" s="498"/>
      <c r="AD646" s="498"/>
      <c r="AE646" s="498"/>
      <c r="AF646" s="498"/>
    </row>
    <row r="647">
      <c r="A647" s="498"/>
      <c r="B647" s="520"/>
      <c r="C647" s="520"/>
      <c r="D647" s="520"/>
      <c r="E647" s="520"/>
      <c r="F647" s="520"/>
      <c r="G647" s="520"/>
      <c r="H647" s="520"/>
      <c r="I647" s="520"/>
      <c r="J647" s="520"/>
      <c r="K647" s="498"/>
      <c r="L647" s="498"/>
      <c r="M647" s="498"/>
      <c r="N647" s="498"/>
      <c r="O647" s="498"/>
      <c r="P647" s="498"/>
      <c r="Q647" s="498"/>
      <c r="R647" s="498"/>
      <c r="S647" s="498"/>
      <c r="T647" s="498"/>
      <c r="U647" s="498"/>
      <c r="V647" s="498"/>
      <c r="W647" s="498"/>
      <c r="X647" s="498"/>
      <c r="Y647" s="498"/>
      <c r="Z647" s="498"/>
      <c r="AA647" s="498"/>
      <c r="AB647" s="498"/>
      <c r="AC647" s="498"/>
      <c r="AD647" s="498"/>
      <c r="AE647" s="498"/>
      <c r="AF647" s="498"/>
    </row>
    <row r="648">
      <c r="A648" s="498"/>
      <c r="B648" s="520"/>
      <c r="C648" s="520"/>
      <c r="D648" s="520"/>
      <c r="E648" s="520"/>
      <c r="F648" s="520"/>
      <c r="G648" s="520"/>
      <c r="H648" s="520"/>
      <c r="I648" s="520"/>
      <c r="J648" s="520"/>
      <c r="K648" s="498"/>
      <c r="L648" s="498"/>
      <c r="M648" s="498"/>
      <c r="N648" s="498"/>
      <c r="O648" s="498"/>
      <c r="P648" s="498"/>
      <c r="Q648" s="498"/>
      <c r="R648" s="498"/>
      <c r="S648" s="498"/>
      <c r="T648" s="498"/>
      <c r="U648" s="498"/>
      <c r="V648" s="498"/>
      <c r="W648" s="498"/>
      <c r="X648" s="498"/>
      <c r="Y648" s="498"/>
      <c r="Z648" s="498"/>
      <c r="AA648" s="498"/>
      <c r="AB648" s="498"/>
      <c r="AC648" s="498"/>
      <c r="AD648" s="498"/>
      <c r="AE648" s="498"/>
      <c r="AF648" s="498"/>
    </row>
    <row r="649">
      <c r="A649" s="498"/>
      <c r="B649" s="520"/>
      <c r="C649" s="520"/>
      <c r="D649" s="520"/>
      <c r="E649" s="520"/>
      <c r="F649" s="520"/>
      <c r="G649" s="520"/>
      <c r="H649" s="520"/>
      <c r="I649" s="520"/>
      <c r="J649" s="520"/>
      <c r="K649" s="498"/>
      <c r="L649" s="498"/>
      <c r="M649" s="498"/>
      <c r="N649" s="498"/>
      <c r="O649" s="498"/>
      <c r="P649" s="498"/>
      <c r="Q649" s="498"/>
      <c r="R649" s="498"/>
      <c r="S649" s="498"/>
      <c r="T649" s="498"/>
      <c r="U649" s="498"/>
      <c r="V649" s="498"/>
      <c r="W649" s="498"/>
      <c r="X649" s="498"/>
      <c r="Y649" s="498"/>
      <c r="Z649" s="498"/>
      <c r="AA649" s="498"/>
      <c r="AB649" s="498"/>
      <c r="AC649" s="498"/>
      <c r="AD649" s="498"/>
      <c r="AE649" s="498"/>
      <c r="AF649" s="498"/>
    </row>
    <row r="650">
      <c r="A650" s="498"/>
      <c r="B650" s="520"/>
      <c r="C650" s="520"/>
      <c r="D650" s="520"/>
      <c r="E650" s="520"/>
      <c r="F650" s="520"/>
      <c r="G650" s="520"/>
      <c r="H650" s="520"/>
      <c r="I650" s="520"/>
      <c r="J650" s="520"/>
      <c r="K650" s="498"/>
      <c r="L650" s="498"/>
      <c r="M650" s="498"/>
      <c r="N650" s="498"/>
      <c r="O650" s="498"/>
      <c r="P650" s="498"/>
      <c r="Q650" s="498"/>
      <c r="R650" s="498"/>
      <c r="S650" s="498"/>
      <c r="T650" s="498"/>
      <c r="U650" s="498"/>
      <c r="V650" s="498"/>
      <c r="W650" s="498"/>
      <c r="X650" s="498"/>
      <c r="Y650" s="498"/>
      <c r="Z650" s="498"/>
      <c r="AA650" s="498"/>
      <c r="AB650" s="498"/>
      <c r="AC650" s="498"/>
      <c r="AD650" s="498"/>
      <c r="AE650" s="498"/>
      <c r="AF650" s="498"/>
    </row>
    <row r="651">
      <c r="A651" s="498"/>
      <c r="B651" s="520"/>
      <c r="C651" s="520"/>
      <c r="D651" s="520"/>
      <c r="E651" s="520"/>
      <c r="F651" s="520"/>
      <c r="G651" s="520"/>
      <c r="H651" s="520"/>
      <c r="I651" s="520"/>
      <c r="J651" s="520"/>
      <c r="K651" s="498"/>
      <c r="L651" s="498"/>
      <c r="M651" s="498"/>
      <c r="N651" s="498"/>
      <c r="O651" s="498"/>
      <c r="P651" s="498"/>
      <c r="Q651" s="498"/>
      <c r="R651" s="498"/>
      <c r="S651" s="498"/>
      <c r="T651" s="498"/>
      <c r="U651" s="498"/>
      <c r="V651" s="498"/>
      <c r="W651" s="498"/>
      <c r="X651" s="498"/>
      <c r="Y651" s="498"/>
      <c r="Z651" s="498"/>
      <c r="AA651" s="498"/>
      <c r="AB651" s="498"/>
      <c r="AC651" s="498"/>
      <c r="AD651" s="498"/>
      <c r="AE651" s="498"/>
      <c r="AF651" s="498"/>
    </row>
    <row r="652">
      <c r="A652" s="498"/>
      <c r="B652" s="520"/>
      <c r="C652" s="520"/>
      <c r="D652" s="520"/>
      <c r="E652" s="520"/>
      <c r="F652" s="520"/>
      <c r="G652" s="520"/>
      <c r="H652" s="520"/>
      <c r="I652" s="520"/>
      <c r="J652" s="520"/>
      <c r="K652" s="498"/>
      <c r="L652" s="498"/>
      <c r="M652" s="498"/>
      <c r="N652" s="498"/>
      <c r="O652" s="498"/>
      <c r="P652" s="498"/>
      <c r="Q652" s="498"/>
      <c r="R652" s="498"/>
      <c r="S652" s="498"/>
      <c r="T652" s="498"/>
      <c r="U652" s="498"/>
      <c r="V652" s="498"/>
      <c r="W652" s="498"/>
      <c r="X652" s="498"/>
      <c r="Y652" s="498"/>
      <c r="Z652" s="498"/>
      <c r="AA652" s="498"/>
      <c r="AB652" s="498"/>
      <c r="AC652" s="498"/>
      <c r="AD652" s="498"/>
      <c r="AE652" s="498"/>
      <c r="AF652" s="498"/>
    </row>
    <row r="653">
      <c r="A653" s="498"/>
      <c r="B653" s="520"/>
      <c r="C653" s="520"/>
      <c r="D653" s="520"/>
      <c r="E653" s="520"/>
      <c r="F653" s="520"/>
      <c r="G653" s="520"/>
      <c r="H653" s="520"/>
      <c r="I653" s="520"/>
      <c r="J653" s="520"/>
      <c r="K653" s="498"/>
      <c r="L653" s="498"/>
      <c r="M653" s="498"/>
      <c r="N653" s="498"/>
      <c r="O653" s="498"/>
      <c r="P653" s="498"/>
      <c r="Q653" s="498"/>
      <c r="R653" s="498"/>
      <c r="S653" s="498"/>
      <c r="T653" s="498"/>
      <c r="U653" s="498"/>
      <c r="V653" s="498"/>
      <c r="W653" s="498"/>
      <c r="X653" s="498"/>
      <c r="Y653" s="498"/>
      <c r="Z653" s="498"/>
      <c r="AA653" s="498"/>
      <c r="AB653" s="498"/>
      <c r="AC653" s="498"/>
      <c r="AD653" s="498"/>
      <c r="AE653" s="498"/>
      <c r="AF653" s="498"/>
    </row>
    <row r="654">
      <c r="A654" s="498"/>
      <c r="B654" s="520"/>
      <c r="C654" s="520"/>
      <c r="D654" s="520"/>
      <c r="E654" s="520"/>
      <c r="F654" s="520"/>
      <c r="G654" s="520"/>
      <c r="H654" s="520"/>
      <c r="I654" s="520"/>
      <c r="J654" s="520"/>
      <c r="K654" s="498"/>
      <c r="L654" s="498"/>
      <c r="M654" s="498"/>
      <c r="N654" s="498"/>
      <c r="O654" s="498"/>
      <c r="P654" s="498"/>
      <c r="Q654" s="498"/>
      <c r="R654" s="498"/>
      <c r="S654" s="498"/>
      <c r="T654" s="498"/>
      <c r="U654" s="498"/>
      <c r="V654" s="498"/>
      <c r="W654" s="498"/>
      <c r="X654" s="498"/>
      <c r="Y654" s="498"/>
      <c r="Z654" s="498"/>
      <c r="AA654" s="498"/>
      <c r="AB654" s="498"/>
      <c r="AC654" s="498"/>
      <c r="AD654" s="498"/>
      <c r="AE654" s="498"/>
      <c r="AF654" s="498"/>
    </row>
    <row r="655">
      <c r="A655" s="498"/>
      <c r="B655" s="520"/>
      <c r="C655" s="520"/>
      <c r="D655" s="520"/>
      <c r="E655" s="520"/>
      <c r="F655" s="520"/>
      <c r="G655" s="520"/>
      <c r="H655" s="520"/>
      <c r="I655" s="520"/>
      <c r="J655" s="520"/>
      <c r="K655" s="498"/>
      <c r="L655" s="498"/>
      <c r="M655" s="498"/>
      <c r="N655" s="498"/>
      <c r="O655" s="498"/>
      <c r="P655" s="498"/>
      <c r="Q655" s="498"/>
      <c r="R655" s="498"/>
      <c r="S655" s="498"/>
      <c r="T655" s="498"/>
      <c r="U655" s="498"/>
      <c r="V655" s="498"/>
      <c r="W655" s="498"/>
      <c r="X655" s="498"/>
      <c r="Y655" s="498"/>
      <c r="Z655" s="498"/>
      <c r="AA655" s="498"/>
      <c r="AB655" s="498"/>
      <c r="AC655" s="498"/>
      <c r="AD655" s="498"/>
      <c r="AE655" s="498"/>
      <c r="AF655" s="498"/>
    </row>
    <row r="656">
      <c r="A656" s="498"/>
      <c r="B656" s="520"/>
      <c r="C656" s="520"/>
      <c r="D656" s="520"/>
      <c r="E656" s="520"/>
      <c r="F656" s="520"/>
      <c r="G656" s="520"/>
      <c r="H656" s="520"/>
      <c r="I656" s="520"/>
      <c r="J656" s="520"/>
      <c r="K656" s="498"/>
      <c r="L656" s="498"/>
      <c r="M656" s="498"/>
      <c r="N656" s="498"/>
      <c r="O656" s="498"/>
      <c r="P656" s="498"/>
      <c r="Q656" s="498"/>
      <c r="R656" s="498"/>
      <c r="S656" s="498"/>
      <c r="T656" s="498"/>
      <c r="U656" s="498"/>
      <c r="V656" s="498"/>
      <c r="W656" s="498"/>
      <c r="X656" s="498"/>
      <c r="Y656" s="498"/>
      <c r="Z656" s="498"/>
      <c r="AA656" s="498"/>
      <c r="AB656" s="498"/>
      <c r="AC656" s="498"/>
      <c r="AD656" s="498"/>
      <c r="AE656" s="498"/>
      <c r="AF656" s="498"/>
    </row>
    <row r="657">
      <c r="A657" s="498"/>
      <c r="B657" s="520"/>
      <c r="C657" s="520"/>
      <c r="D657" s="520"/>
      <c r="E657" s="520"/>
      <c r="F657" s="520"/>
      <c r="G657" s="520"/>
      <c r="H657" s="520"/>
      <c r="I657" s="520"/>
      <c r="J657" s="520"/>
      <c r="K657" s="498"/>
      <c r="L657" s="498"/>
      <c r="M657" s="498"/>
      <c r="N657" s="498"/>
      <c r="O657" s="498"/>
      <c r="P657" s="498"/>
      <c r="Q657" s="498"/>
      <c r="R657" s="498"/>
      <c r="S657" s="498"/>
      <c r="T657" s="498"/>
      <c r="U657" s="498"/>
      <c r="V657" s="498"/>
      <c r="W657" s="498"/>
      <c r="X657" s="498"/>
      <c r="Y657" s="498"/>
      <c r="Z657" s="498"/>
      <c r="AA657" s="498"/>
      <c r="AB657" s="498"/>
      <c r="AC657" s="498"/>
      <c r="AD657" s="498"/>
      <c r="AE657" s="498"/>
      <c r="AF657" s="498"/>
    </row>
    <row r="658">
      <c r="A658" s="498"/>
      <c r="B658" s="520"/>
      <c r="C658" s="520"/>
      <c r="D658" s="520"/>
      <c r="E658" s="520"/>
      <c r="F658" s="520"/>
      <c r="G658" s="520"/>
      <c r="H658" s="520"/>
      <c r="I658" s="520"/>
      <c r="J658" s="520"/>
      <c r="K658" s="498"/>
      <c r="L658" s="498"/>
      <c r="M658" s="498"/>
      <c r="N658" s="498"/>
      <c r="O658" s="498"/>
      <c r="P658" s="498"/>
      <c r="Q658" s="498"/>
      <c r="R658" s="498"/>
      <c r="S658" s="498"/>
      <c r="T658" s="498"/>
      <c r="U658" s="498"/>
      <c r="V658" s="498"/>
      <c r="W658" s="498"/>
      <c r="X658" s="498"/>
      <c r="Y658" s="498"/>
      <c r="Z658" s="498"/>
      <c r="AA658" s="498"/>
      <c r="AB658" s="498"/>
      <c r="AC658" s="498"/>
      <c r="AD658" s="498"/>
      <c r="AE658" s="498"/>
      <c r="AF658" s="498"/>
    </row>
    <row r="659">
      <c r="A659" s="498"/>
      <c r="B659" s="520"/>
      <c r="C659" s="520"/>
      <c r="D659" s="520"/>
      <c r="E659" s="520"/>
      <c r="F659" s="520"/>
      <c r="G659" s="520"/>
      <c r="H659" s="520"/>
      <c r="I659" s="520"/>
      <c r="J659" s="520"/>
      <c r="K659" s="498"/>
      <c r="L659" s="498"/>
      <c r="M659" s="498"/>
      <c r="N659" s="498"/>
      <c r="O659" s="498"/>
      <c r="P659" s="498"/>
      <c r="Q659" s="498"/>
      <c r="R659" s="498"/>
      <c r="S659" s="498"/>
      <c r="T659" s="498"/>
      <c r="U659" s="498"/>
      <c r="V659" s="498"/>
      <c r="W659" s="498"/>
      <c r="X659" s="498"/>
      <c r="Y659" s="498"/>
      <c r="Z659" s="498"/>
      <c r="AA659" s="498"/>
      <c r="AB659" s="498"/>
      <c r="AC659" s="498"/>
      <c r="AD659" s="498"/>
      <c r="AE659" s="498"/>
      <c r="AF659" s="498"/>
    </row>
    <row r="660">
      <c r="A660" s="498"/>
      <c r="B660" s="520"/>
      <c r="C660" s="520"/>
      <c r="D660" s="520"/>
      <c r="E660" s="520"/>
      <c r="F660" s="520"/>
      <c r="G660" s="520"/>
      <c r="H660" s="520"/>
      <c r="I660" s="520"/>
      <c r="J660" s="520"/>
      <c r="K660" s="498"/>
      <c r="L660" s="498"/>
      <c r="M660" s="498"/>
      <c r="N660" s="498"/>
      <c r="O660" s="498"/>
      <c r="P660" s="498"/>
      <c r="Q660" s="498"/>
      <c r="R660" s="498"/>
      <c r="S660" s="498"/>
      <c r="T660" s="498"/>
      <c r="U660" s="498"/>
      <c r="V660" s="498"/>
      <c r="W660" s="498"/>
      <c r="X660" s="498"/>
      <c r="Y660" s="498"/>
      <c r="Z660" s="498"/>
      <c r="AA660" s="498"/>
      <c r="AB660" s="498"/>
      <c r="AC660" s="498"/>
      <c r="AD660" s="498"/>
      <c r="AE660" s="498"/>
      <c r="AF660" s="498"/>
    </row>
    <row r="661">
      <c r="A661" s="498"/>
      <c r="B661" s="520"/>
      <c r="C661" s="520"/>
      <c r="D661" s="520"/>
      <c r="E661" s="520"/>
      <c r="F661" s="520"/>
      <c r="G661" s="520"/>
      <c r="H661" s="520"/>
      <c r="I661" s="520"/>
      <c r="J661" s="520"/>
      <c r="K661" s="498"/>
      <c r="L661" s="498"/>
      <c r="M661" s="498"/>
      <c r="N661" s="498"/>
      <c r="O661" s="498"/>
      <c r="P661" s="498"/>
      <c r="Q661" s="498"/>
      <c r="R661" s="498"/>
      <c r="S661" s="498"/>
      <c r="T661" s="498"/>
      <c r="U661" s="498"/>
      <c r="V661" s="498"/>
      <c r="W661" s="498"/>
      <c r="X661" s="498"/>
      <c r="Y661" s="498"/>
      <c r="Z661" s="498"/>
      <c r="AA661" s="498"/>
      <c r="AB661" s="498"/>
      <c r="AC661" s="498"/>
      <c r="AD661" s="498"/>
      <c r="AE661" s="498"/>
      <c r="AF661" s="498"/>
    </row>
    <row r="662">
      <c r="A662" s="498"/>
      <c r="B662" s="520"/>
      <c r="C662" s="520"/>
      <c r="D662" s="520"/>
      <c r="E662" s="520"/>
      <c r="F662" s="520"/>
      <c r="G662" s="520"/>
      <c r="H662" s="520"/>
      <c r="I662" s="520"/>
      <c r="J662" s="520"/>
      <c r="K662" s="498"/>
      <c r="L662" s="498"/>
      <c r="M662" s="498"/>
      <c r="N662" s="498"/>
      <c r="O662" s="498"/>
      <c r="P662" s="498"/>
      <c r="Q662" s="498"/>
      <c r="R662" s="498"/>
      <c r="S662" s="498"/>
      <c r="T662" s="498"/>
      <c r="U662" s="498"/>
      <c r="V662" s="498"/>
      <c r="W662" s="498"/>
      <c r="X662" s="498"/>
      <c r="Y662" s="498"/>
      <c r="Z662" s="498"/>
      <c r="AA662" s="498"/>
      <c r="AB662" s="498"/>
      <c r="AC662" s="498"/>
      <c r="AD662" s="498"/>
      <c r="AE662" s="498"/>
      <c r="AF662" s="498"/>
    </row>
    <row r="663">
      <c r="A663" s="498"/>
      <c r="B663" s="520"/>
      <c r="C663" s="520"/>
      <c r="D663" s="520"/>
      <c r="E663" s="520"/>
      <c r="F663" s="520"/>
      <c r="G663" s="520"/>
      <c r="H663" s="520"/>
      <c r="I663" s="520"/>
      <c r="J663" s="520"/>
      <c r="K663" s="498"/>
      <c r="L663" s="498"/>
      <c r="M663" s="498"/>
      <c r="N663" s="498"/>
      <c r="O663" s="498"/>
      <c r="P663" s="498"/>
      <c r="Q663" s="498"/>
      <c r="R663" s="498"/>
      <c r="S663" s="498"/>
      <c r="T663" s="498"/>
      <c r="U663" s="498"/>
      <c r="V663" s="498"/>
      <c r="W663" s="498"/>
      <c r="X663" s="498"/>
      <c r="Y663" s="498"/>
      <c r="Z663" s="498"/>
      <c r="AA663" s="498"/>
      <c r="AB663" s="498"/>
      <c r="AC663" s="498"/>
      <c r="AD663" s="498"/>
      <c r="AE663" s="498"/>
      <c r="AF663" s="498"/>
    </row>
    <row r="664">
      <c r="A664" s="498"/>
      <c r="B664" s="520"/>
      <c r="C664" s="520"/>
      <c r="D664" s="520"/>
      <c r="E664" s="520"/>
      <c r="F664" s="520"/>
      <c r="G664" s="520"/>
      <c r="H664" s="520"/>
      <c r="I664" s="520"/>
      <c r="J664" s="520"/>
      <c r="K664" s="498"/>
      <c r="L664" s="498"/>
      <c r="M664" s="498"/>
      <c r="N664" s="498"/>
      <c r="O664" s="498"/>
      <c r="P664" s="498"/>
      <c r="Q664" s="498"/>
      <c r="R664" s="498"/>
      <c r="S664" s="498"/>
      <c r="T664" s="498"/>
      <c r="U664" s="498"/>
      <c r="V664" s="498"/>
      <c r="W664" s="498"/>
      <c r="X664" s="498"/>
      <c r="Y664" s="498"/>
      <c r="Z664" s="498"/>
      <c r="AA664" s="498"/>
      <c r="AB664" s="498"/>
      <c r="AC664" s="498"/>
      <c r="AD664" s="498"/>
      <c r="AE664" s="498"/>
      <c r="AF664" s="498"/>
    </row>
    <row r="665">
      <c r="A665" s="498"/>
      <c r="B665" s="520"/>
      <c r="C665" s="520"/>
      <c r="D665" s="520"/>
      <c r="E665" s="520"/>
      <c r="F665" s="520"/>
      <c r="G665" s="520"/>
      <c r="H665" s="520"/>
      <c r="I665" s="520"/>
      <c r="J665" s="520"/>
      <c r="K665" s="498"/>
      <c r="L665" s="498"/>
      <c r="M665" s="498"/>
      <c r="N665" s="498"/>
      <c r="O665" s="498"/>
      <c r="P665" s="498"/>
      <c r="Q665" s="498"/>
      <c r="R665" s="498"/>
      <c r="S665" s="498"/>
      <c r="T665" s="498"/>
      <c r="U665" s="498"/>
      <c r="V665" s="498"/>
      <c r="W665" s="498"/>
      <c r="X665" s="498"/>
      <c r="Y665" s="498"/>
      <c r="Z665" s="498"/>
      <c r="AA665" s="498"/>
      <c r="AB665" s="498"/>
      <c r="AC665" s="498"/>
      <c r="AD665" s="498"/>
      <c r="AE665" s="498"/>
      <c r="AF665" s="498"/>
    </row>
    <row r="666">
      <c r="A666" s="498"/>
      <c r="B666" s="520"/>
      <c r="C666" s="520"/>
      <c r="D666" s="520"/>
      <c r="E666" s="520"/>
      <c r="F666" s="520"/>
      <c r="G666" s="520"/>
      <c r="H666" s="520"/>
      <c r="I666" s="520"/>
      <c r="J666" s="520"/>
      <c r="K666" s="498"/>
      <c r="L666" s="498"/>
      <c r="M666" s="498"/>
      <c r="N666" s="498"/>
      <c r="O666" s="498"/>
      <c r="P666" s="498"/>
      <c r="Q666" s="498"/>
      <c r="R666" s="498"/>
      <c r="S666" s="498"/>
      <c r="T666" s="498"/>
      <c r="U666" s="498"/>
      <c r="V666" s="498"/>
      <c r="W666" s="498"/>
      <c r="X666" s="498"/>
      <c r="Y666" s="498"/>
      <c r="Z666" s="498"/>
      <c r="AA666" s="498"/>
      <c r="AB666" s="498"/>
      <c r="AC666" s="498"/>
      <c r="AD666" s="498"/>
      <c r="AE666" s="498"/>
      <c r="AF666" s="498"/>
    </row>
    <row r="667">
      <c r="A667" s="498"/>
      <c r="B667" s="520"/>
      <c r="C667" s="520"/>
      <c r="D667" s="520"/>
      <c r="E667" s="520"/>
      <c r="F667" s="520"/>
      <c r="G667" s="520"/>
      <c r="H667" s="520"/>
      <c r="I667" s="520"/>
      <c r="J667" s="520"/>
      <c r="K667" s="498"/>
      <c r="L667" s="498"/>
      <c r="M667" s="498"/>
      <c r="N667" s="498"/>
      <c r="O667" s="498"/>
      <c r="P667" s="498"/>
      <c r="Q667" s="498"/>
      <c r="R667" s="498"/>
      <c r="S667" s="498"/>
      <c r="T667" s="498"/>
      <c r="U667" s="498"/>
      <c r="V667" s="498"/>
      <c r="W667" s="498"/>
      <c r="X667" s="498"/>
      <c r="Y667" s="498"/>
      <c r="Z667" s="498"/>
      <c r="AA667" s="498"/>
      <c r="AB667" s="498"/>
      <c r="AC667" s="498"/>
      <c r="AD667" s="498"/>
      <c r="AE667" s="498"/>
      <c r="AF667" s="498"/>
    </row>
    <row r="668">
      <c r="A668" s="498"/>
      <c r="B668" s="520"/>
      <c r="C668" s="520"/>
      <c r="D668" s="520"/>
      <c r="E668" s="520"/>
      <c r="F668" s="520"/>
      <c r="G668" s="520"/>
      <c r="H668" s="520"/>
      <c r="I668" s="520"/>
      <c r="J668" s="520"/>
      <c r="K668" s="498"/>
      <c r="L668" s="498"/>
      <c r="M668" s="498"/>
      <c r="N668" s="498"/>
      <c r="O668" s="498"/>
      <c r="P668" s="498"/>
      <c r="Q668" s="498"/>
      <c r="R668" s="498"/>
      <c r="S668" s="498"/>
      <c r="T668" s="498"/>
      <c r="U668" s="498"/>
      <c r="V668" s="498"/>
      <c r="W668" s="498"/>
      <c r="X668" s="498"/>
      <c r="Y668" s="498"/>
      <c r="Z668" s="498"/>
      <c r="AA668" s="498"/>
      <c r="AB668" s="498"/>
      <c r="AC668" s="498"/>
      <c r="AD668" s="498"/>
      <c r="AE668" s="498"/>
      <c r="AF668" s="498"/>
    </row>
    <row r="669">
      <c r="A669" s="498"/>
      <c r="B669" s="520"/>
      <c r="C669" s="520"/>
      <c r="D669" s="520"/>
      <c r="E669" s="520"/>
      <c r="F669" s="520"/>
      <c r="G669" s="520"/>
      <c r="H669" s="520"/>
      <c r="I669" s="520"/>
      <c r="J669" s="520"/>
      <c r="K669" s="498"/>
      <c r="L669" s="498"/>
      <c r="M669" s="498"/>
      <c r="N669" s="498"/>
      <c r="O669" s="498"/>
      <c r="P669" s="498"/>
      <c r="Q669" s="498"/>
      <c r="R669" s="498"/>
      <c r="S669" s="498"/>
      <c r="T669" s="498"/>
      <c r="U669" s="498"/>
      <c r="V669" s="498"/>
      <c r="W669" s="498"/>
      <c r="X669" s="498"/>
      <c r="Y669" s="498"/>
      <c r="Z669" s="498"/>
      <c r="AA669" s="498"/>
      <c r="AB669" s="498"/>
      <c r="AC669" s="498"/>
      <c r="AD669" s="498"/>
      <c r="AE669" s="498"/>
      <c r="AF669" s="498"/>
    </row>
    <row r="670">
      <c r="A670" s="498"/>
      <c r="B670" s="520"/>
      <c r="C670" s="520"/>
      <c r="D670" s="520"/>
      <c r="E670" s="520"/>
      <c r="F670" s="520"/>
      <c r="G670" s="520"/>
      <c r="H670" s="520"/>
      <c r="I670" s="520"/>
      <c r="J670" s="520"/>
      <c r="K670" s="498"/>
      <c r="L670" s="498"/>
      <c r="M670" s="498"/>
      <c r="N670" s="498"/>
      <c r="O670" s="498"/>
      <c r="P670" s="498"/>
      <c r="Q670" s="498"/>
      <c r="R670" s="498"/>
      <c r="S670" s="498"/>
      <c r="T670" s="498"/>
      <c r="U670" s="498"/>
      <c r="V670" s="498"/>
      <c r="W670" s="498"/>
      <c r="X670" s="498"/>
      <c r="Y670" s="498"/>
      <c r="Z670" s="498"/>
      <c r="AA670" s="498"/>
      <c r="AB670" s="498"/>
      <c r="AC670" s="498"/>
      <c r="AD670" s="498"/>
      <c r="AE670" s="498"/>
      <c r="AF670" s="498"/>
    </row>
    <row r="671">
      <c r="A671" s="498"/>
      <c r="B671" s="520"/>
      <c r="C671" s="520"/>
      <c r="D671" s="520"/>
      <c r="E671" s="520"/>
      <c r="F671" s="520"/>
      <c r="G671" s="520"/>
      <c r="H671" s="520"/>
      <c r="I671" s="520"/>
      <c r="J671" s="520"/>
      <c r="K671" s="498"/>
      <c r="L671" s="498"/>
      <c r="M671" s="498"/>
      <c r="N671" s="498"/>
      <c r="O671" s="498"/>
      <c r="P671" s="498"/>
      <c r="Q671" s="498"/>
      <c r="R671" s="498"/>
      <c r="S671" s="498"/>
      <c r="T671" s="498"/>
      <c r="U671" s="498"/>
      <c r="V671" s="498"/>
      <c r="W671" s="498"/>
      <c r="X671" s="498"/>
      <c r="Y671" s="498"/>
      <c r="Z671" s="498"/>
      <c r="AA671" s="498"/>
      <c r="AB671" s="498"/>
      <c r="AC671" s="498"/>
      <c r="AD671" s="498"/>
      <c r="AE671" s="498"/>
      <c r="AF671" s="498"/>
    </row>
    <row r="672">
      <c r="A672" s="498"/>
      <c r="B672" s="520"/>
      <c r="C672" s="520"/>
      <c r="D672" s="520"/>
      <c r="E672" s="520"/>
      <c r="F672" s="520"/>
      <c r="G672" s="520"/>
      <c r="H672" s="520"/>
      <c r="I672" s="520"/>
      <c r="J672" s="520"/>
      <c r="K672" s="498"/>
      <c r="L672" s="498"/>
      <c r="M672" s="498"/>
      <c r="N672" s="498"/>
      <c r="O672" s="498"/>
      <c r="P672" s="498"/>
      <c r="Q672" s="498"/>
      <c r="R672" s="498"/>
      <c r="S672" s="498"/>
      <c r="T672" s="498"/>
      <c r="U672" s="498"/>
      <c r="V672" s="498"/>
      <c r="W672" s="498"/>
      <c r="X672" s="498"/>
      <c r="Y672" s="498"/>
      <c r="Z672" s="498"/>
      <c r="AA672" s="498"/>
      <c r="AB672" s="498"/>
      <c r="AC672" s="498"/>
      <c r="AD672" s="498"/>
      <c r="AE672" s="498"/>
      <c r="AF672" s="498"/>
    </row>
    <row r="673">
      <c r="A673" s="498"/>
      <c r="B673" s="520"/>
      <c r="C673" s="520"/>
      <c r="D673" s="520"/>
      <c r="E673" s="520"/>
      <c r="F673" s="520"/>
      <c r="G673" s="520"/>
      <c r="H673" s="520"/>
      <c r="I673" s="520"/>
      <c r="J673" s="520"/>
      <c r="K673" s="498"/>
      <c r="L673" s="498"/>
      <c r="M673" s="498"/>
      <c r="N673" s="498"/>
      <c r="O673" s="498"/>
      <c r="P673" s="498"/>
      <c r="Q673" s="498"/>
      <c r="R673" s="498"/>
      <c r="S673" s="498"/>
      <c r="T673" s="498"/>
      <c r="U673" s="498"/>
      <c r="V673" s="498"/>
      <c r="W673" s="498"/>
      <c r="X673" s="498"/>
      <c r="Y673" s="498"/>
      <c r="Z673" s="498"/>
      <c r="AA673" s="498"/>
      <c r="AB673" s="498"/>
      <c r="AC673" s="498"/>
      <c r="AD673" s="498"/>
      <c r="AE673" s="498"/>
      <c r="AF673" s="498"/>
    </row>
    <row r="674">
      <c r="A674" s="498"/>
      <c r="B674" s="520"/>
      <c r="C674" s="520"/>
      <c r="D674" s="520"/>
      <c r="E674" s="520"/>
      <c r="F674" s="520"/>
      <c r="G674" s="520"/>
      <c r="H674" s="520"/>
      <c r="I674" s="520"/>
      <c r="J674" s="520"/>
      <c r="K674" s="498"/>
      <c r="L674" s="498"/>
      <c r="M674" s="498"/>
      <c r="N674" s="498"/>
      <c r="O674" s="498"/>
      <c r="P674" s="498"/>
      <c r="Q674" s="498"/>
      <c r="R674" s="498"/>
      <c r="S674" s="498"/>
      <c r="T674" s="498"/>
      <c r="U674" s="498"/>
      <c r="V674" s="498"/>
      <c r="W674" s="498"/>
      <c r="X674" s="498"/>
      <c r="Y674" s="498"/>
      <c r="Z674" s="498"/>
      <c r="AA674" s="498"/>
      <c r="AB674" s="498"/>
      <c r="AC674" s="498"/>
      <c r="AD674" s="498"/>
      <c r="AE674" s="498"/>
      <c r="AF674" s="498"/>
    </row>
    <row r="675">
      <c r="A675" s="498"/>
      <c r="B675" s="520"/>
      <c r="C675" s="520"/>
      <c r="D675" s="520"/>
      <c r="E675" s="520"/>
      <c r="F675" s="520"/>
      <c r="G675" s="520"/>
      <c r="H675" s="520"/>
      <c r="I675" s="520"/>
      <c r="J675" s="520"/>
      <c r="K675" s="498"/>
      <c r="L675" s="498"/>
      <c r="M675" s="498"/>
      <c r="N675" s="498"/>
      <c r="O675" s="498"/>
      <c r="P675" s="498"/>
      <c r="Q675" s="498"/>
      <c r="R675" s="498"/>
      <c r="S675" s="498"/>
      <c r="T675" s="498"/>
      <c r="U675" s="498"/>
      <c r="V675" s="498"/>
      <c r="W675" s="498"/>
      <c r="X675" s="498"/>
      <c r="Y675" s="498"/>
      <c r="Z675" s="498"/>
      <c r="AA675" s="498"/>
      <c r="AB675" s="498"/>
      <c r="AC675" s="498"/>
      <c r="AD675" s="498"/>
      <c r="AE675" s="498"/>
      <c r="AF675" s="498"/>
    </row>
    <row r="676">
      <c r="A676" s="498"/>
      <c r="B676" s="520"/>
      <c r="C676" s="520"/>
      <c r="D676" s="520"/>
      <c r="E676" s="520"/>
      <c r="F676" s="520"/>
      <c r="G676" s="520"/>
      <c r="H676" s="520"/>
      <c r="I676" s="520"/>
      <c r="J676" s="520"/>
      <c r="K676" s="498"/>
      <c r="L676" s="498"/>
      <c r="M676" s="498"/>
      <c r="N676" s="498"/>
      <c r="O676" s="498"/>
      <c r="P676" s="498"/>
      <c r="Q676" s="498"/>
      <c r="R676" s="498"/>
      <c r="S676" s="498"/>
      <c r="T676" s="498"/>
      <c r="U676" s="498"/>
      <c r="V676" s="498"/>
      <c r="W676" s="498"/>
      <c r="X676" s="498"/>
      <c r="Y676" s="498"/>
      <c r="Z676" s="498"/>
      <c r="AA676" s="498"/>
      <c r="AB676" s="498"/>
      <c r="AC676" s="498"/>
      <c r="AD676" s="498"/>
      <c r="AE676" s="498"/>
      <c r="AF676" s="498"/>
    </row>
    <row r="677">
      <c r="A677" s="498"/>
      <c r="B677" s="520"/>
      <c r="C677" s="520"/>
      <c r="D677" s="520"/>
      <c r="E677" s="520"/>
      <c r="F677" s="520"/>
      <c r="G677" s="520"/>
      <c r="H677" s="520"/>
      <c r="I677" s="520"/>
      <c r="J677" s="520"/>
      <c r="K677" s="498"/>
      <c r="L677" s="498"/>
      <c r="M677" s="498"/>
      <c r="N677" s="498"/>
      <c r="O677" s="498"/>
      <c r="P677" s="498"/>
      <c r="Q677" s="498"/>
      <c r="R677" s="498"/>
      <c r="S677" s="498"/>
      <c r="T677" s="498"/>
      <c r="U677" s="498"/>
      <c r="V677" s="498"/>
      <c r="W677" s="498"/>
      <c r="X677" s="498"/>
      <c r="Y677" s="498"/>
      <c r="Z677" s="498"/>
      <c r="AA677" s="498"/>
      <c r="AB677" s="498"/>
      <c r="AC677" s="498"/>
      <c r="AD677" s="498"/>
      <c r="AE677" s="498"/>
      <c r="AF677" s="498"/>
    </row>
    <row r="678">
      <c r="A678" s="498"/>
      <c r="B678" s="520"/>
      <c r="C678" s="520"/>
      <c r="D678" s="520"/>
      <c r="E678" s="520"/>
      <c r="F678" s="520"/>
      <c r="G678" s="520"/>
      <c r="H678" s="520"/>
      <c r="I678" s="520"/>
      <c r="J678" s="520"/>
      <c r="K678" s="498"/>
      <c r="L678" s="498"/>
      <c r="M678" s="498"/>
      <c r="N678" s="498"/>
      <c r="O678" s="498"/>
      <c r="P678" s="498"/>
      <c r="Q678" s="498"/>
      <c r="R678" s="498"/>
      <c r="S678" s="498"/>
      <c r="T678" s="498"/>
      <c r="U678" s="498"/>
      <c r="V678" s="498"/>
      <c r="W678" s="498"/>
      <c r="X678" s="498"/>
      <c r="Y678" s="498"/>
      <c r="Z678" s="498"/>
      <c r="AA678" s="498"/>
      <c r="AB678" s="498"/>
      <c r="AC678" s="498"/>
      <c r="AD678" s="498"/>
      <c r="AE678" s="498"/>
      <c r="AF678" s="498"/>
    </row>
    <row r="679">
      <c r="A679" s="498"/>
      <c r="B679" s="520"/>
      <c r="C679" s="520"/>
      <c r="D679" s="520"/>
      <c r="E679" s="520"/>
      <c r="F679" s="520"/>
      <c r="G679" s="520"/>
      <c r="H679" s="520"/>
      <c r="I679" s="520"/>
      <c r="J679" s="520"/>
      <c r="K679" s="498"/>
      <c r="L679" s="498"/>
      <c r="M679" s="498"/>
      <c r="N679" s="498"/>
      <c r="O679" s="498"/>
      <c r="P679" s="498"/>
      <c r="Q679" s="498"/>
      <c r="R679" s="498"/>
      <c r="S679" s="498"/>
      <c r="T679" s="498"/>
      <c r="U679" s="498"/>
      <c r="V679" s="498"/>
      <c r="W679" s="498"/>
      <c r="X679" s="498"/>
      <c r="Y679" s="498"/>
      <c r="Z679" s="498"/>
      <c r="AA679" s="498"/>
      <c r="AB679" s="498"/>
      <c r="AC679" s="498"/>
      <c r="AD679" s="498"/>
      <c r="AE679" s="498"/>
      <c r="AF679" s="498"/>
    </row>
    <row r="680">
      <c r="A680" s="498"/>
      <c r="B680" s="520"/>
      <c r="C680" s="520"/>
      <c r="D680" s="520"/>
      <c r="E680" s="520"/>
      <c r="F680" s="520"/>
      <c r="G680" s="520"/>
      <c r="H680" s="520"/>
      <c r="I680" s="520"/>
      <c r="J680" s="520"/>
      <c r="K680" s="498"/>
      <c r="L680" s="498"/>
      <c r="M680" s="498"/>
      <c r="N680" s="498"/>
      <c r="O680" s="498"/>
      <c r="P680" s="498"/>
      <c r="Q680" s="498"/>
      <c r="R680" s="498"/>
      <c r="S680" s="498"/>
      <c r="T680" s="498"/>
      <c r="U680" s="498"/>
      <c r="V680" s="498"/>
      <c r="W680" s="498"/>
      <c r="X680" s="498"/>
      <c r="Y680" s="498"/>
      <c r="Z680" s="498"/>
      <c r="AA680" s="498"/>
      <c r="AB680" s="498"/>
      <c r="AC680" s="498"/>
      <c r="AD680" s="498"/>
      <c r="AE680" s="498"/>
      <c r="AF680" s="498"/>
    </row>
    <row r="681">
      <c r="A681" s="498"/>
      <c r="B681" s="520"/>
      <c r="C681" s="520"/>
      <c r="D681" s="520"/>
      <c r="E681" s="520"/>
      <c r="F681" s="520"/>
      <c r="G681" s="520"/>
      <c r="H681" s="520"/>
      <c r="I681" s="520"/>
      <c r="J681" s="520"/>
      <c r="K681" s="498"/>
      <c r="L681" s="498"/>
      <c r="M681" s="498"/>
      <c r="N681" s="498"/>
      <c r="O681" s="498"/>
      <c r="P681" s="498"/>
      <c r="Q681" s="498"/>
      <c r="R681" s="498"/>
      <c r="S681" s="498"/>
      <c r="T681" s="498"/>
      <c r="U681" s="498"/>
      <c r="V681" s="498"/>
      <c r="W681" s="498"/>
      <c r="X681" s="498"/>
      <c r="Y681" s="498"/>
      <c r="Z681" s="498"/>
      <c r="AA681" s="498"/>
      <c r="AB681" s="498"/>
      <c r="AC681" s="498"/>
      <c r="AD681" s="498"/>
      <c r="AE681" s="498"/>
      <c r="AF681" s="498"/>
    </row>
    <row r="682">
      <c r="A682" s="498"/>
      <c r="B682" s="520"/>
      <c r="C682" s="520"/>
      <c r="D682" s="520"/>
      <c r="E682" s="520"/>
      <c r="F682" s="520"/>
      <c r="G682" s="520"/>
      <c r="H682" s="520"/>
      <c r="I682" s="520"/>
      <c r="J682" s="520"/>
      <c r="K682" s="498"/>
      <c r="L682" s="498"/>
      <c r="M682" s="498"/>
      <c r="N682" s="498"/>
      <c r="O682" s="498"/>
      <c r="P682" s="498"/>
      <c r="Q682" s="498"/>
      <c r="R682" s="498"/>
      <c r="S682" s="498"/>
      <c r="T682" s="498"/>
      <c r="U682" s="498"/>
      <c r="V682" s="498"/>
      <c r="W682" s="498"/>
      <c r="X682" s="498"/>
      <c r="Y682" s="498"/>
      <c r="Z682" s="498"/>
      <c r="AA682" s="498"/>
      <c r="AB682" s="498"/>
      <c r="AC682" s="498"/>
      <c r="AD682" s="498"/>
      <c r="AE682" s="498"/>
      <c r="AF682" s="498"/>
    </row>
    <row r="683">
      <c r="A683" s="498"/>
      <c r="B683" s="520"/>
      <c r="C683" s="520"/>
      <c r="D683" s="520"/>
      <c r="E683" s="520"/>
      <c r="F683" s="520"/>
      <c r="G683" s="520"/>
      <c r="H683" s="520"/>
      <c r="I683" s="520"/>
      <c r="J683" s="520"/>
      <c r="K683" s="498"/>
      <c r="L683" s="498"/>
      <c r="M683" s="498"/>
      <c r="N683" s="498"/>
      <c r="O683" s="498"/>
      <c r="P683" s="498"/>
      <c r="Q683" s="498"/>
      <c r="R683" s="498"/>
      <c r="S683" s="498"/>
      <c r="T683" s="498"/>
      <c r="U683" s="498"/>
      <c r="V683" s="498"/>
      <c r="W683" s="498"/>
      <c r="X683" s="498"/>
      <c r="Y683" s="498"/>
      <c r="Z683" s="498"/>
      <c r="AA683" s="498"/>
      <c r="AB683" s="498"/>
      <c r="AC683" s="498"/>
      <c r="AD683" s="498"/>
      <c r="AE683" s="498"/>
      <c r="AF683" s="498"/>
    </row>
    <row r="684">
      <c r="A684" s="498"/>
      <c r="B684" s="520"/>
      <c r="C684" s="520"/>
      <c r="D684" s="520"/>
      <c r="E684" s="520"/>
      <c r="F684" s="520"/>
      <c r="G684" s="520"/>
      <c r="H684" s="520"/>
      <c r="I684" s="520"/>
      <c r="J684" s="520"/>
      <c r="K684" s="498"/>
      <c r="L684" s="498"/>
      <c r="M684" s="498"/>
      <c r="N684" s="498"/>
      <c r="O684" s="498"/>
      <c r="P684" s="498"/>
      <c r="Q684" s="498"/>
      <c r="R684" s="498"/>
      <c r="S684" s="498"/>
      <c r="T684" s="498"/>
      <c r="U684" s="498"/>
      <c r="V684" s="498"/>
      <c r="W684" s="498"/>
      <c r="X684" s="498"/>
      <c r="Y684" s="498"/>
      <c r="Z684" s="498"/>
      <c r="AA684" s="498"/>
      <c r="AB684" s="498"/>
      <c r="AC684" s="498"/>
      <c r="AD684" s="498"/>
      <c r="AE684" s="498"/>
      <c r="AF684" s="498"/>
    </row>
    <row r="685">
      <c r="A685" s="498"/>
      <c r="B685" s="520"/>
      <c r="C685" s="520"/>
      <c r="D685" s="520"/>
      <c r="E685" s="520"/>
      <c r="F685" s="520"/>
      <c r="G685" s="520"/>
      <c r="H685" s="520"/>
      <c r="I685" s="520"/>
      <c r="J685" s="520"/>
      <c r="K685" s="498"/>
      <c r="L685" s="498"/>
      <c r="M685" s="498"/>
      <c r="N685" s="498"/>
      <c r="O685" s="498"/>
      <c r="P685" s="498"/>
      <c r="Q685" s="498"/>
      <c r="R685" s="498"/>
      <c r="S685" s="498"/>
      <c r="T685" s="498"/>
      <c r="U685" s="498"/>
      <c r="V685" s="498"/>
      <c r="W685" s="498"/>
      <c r="X685" s="498"/>
      <c r="Y685" s="498"/>
      <c r="Z685" s="498"/>
      <c r="AA685" s="498"/>
      <c r="AB685" s="498"/>
      <c r="AC685" s="498"/>
      <c r="AD685" s="498"/>
      <c r="AE685" s="498"/>
      <c r="AF685" s="498"/>
    </row>
    <row r="686">
      <c r="A686" s="498"/>
      <c r="B686" s="520"/>
      <c r="C686" s="520"/>
      <c r="D686" s="520"/>
      <c r="E686" s="520"/>
      <c r="F686" s="520"/>
      <c r="G686" s="520"/>
      <c r="H686" s="520"/>
      <c r="I686" s="520"/>
      <c r="J686" s="520"/>
      <c r="K686" s="498"/>
      <c r="L686" s="498"/>
      <c r="M686" s="498"/>
      <c r="N686" s="498"/>
      <c r="O686" s="498"/>
      <c r="P686" s="498"/>
      <c r="Q686" s="498"/>
      <c r="R686" s="498"/>
      <c r="S686" s="498"/>
      <c r="T686" s="498"/>
      <c r="U686" s="498"/>
      <c r="V686" s="498"/>
      <c r="W686" s="498"/>
      <c r="X686" s="498"/>
      <c r="Y686" s="498"/>
      <c r="Z686" s="498"/>
      <c r="AA686" s="498"/>
      <c r="AB686" s="498"/>
      <c r="AC686" s="498"/>
      <c r="AD686" s="498"/>
      <c r="AE686" s="498"/>
      <c r="AF686" s="498"/>
    </row>
    <row r="687">
      <c r="A687" s="498"/>
      <c r="B687" s="520"/>
      <c r="C687" s="520"/>
      <c r="D687" s="520"/>
      <c r="E687" s="520"/>
      <c r="F687" s="520"/>
      <c r="G687" s="520"/>
      <c r="H687" s="520"/>
      <c r="I687" s="520"/>
      <c r="J687" s="520"/>
      <c r="K687" s="498"/>
      <c r="L687" s="498"/>
      <c r="M687" s="498"/>
      <c r="N687" s="498"/>
      <c r="O687" s="498"/>
      <c r="P687" s="498"/>
      <c r="Q687" s="498"/>
      <c r="R687" s="498"/>
      <c r="S687" s="498"/>
      <c r="T687" s="498"/>
      <c r="U687" s="498"/>
      <c r="V687" s="498"/>
      <c r="W687" s="498"/>
      <c r="X687" s="498"/>
      <c r="Y687" s="498"/>
      <c r="Z687" s="498"/>
      <c r="AA687" s="498"/>
      <c r="AB687" s="498"/>
      <c r="AC687" s="498"/>
      <c r="AD687" s="498"/>
      <c r="AE687" s="498"/>
      <c r="AF687" s="498"/>
    </row>
    <row r="688">
      <c r="A688" s="498"/>
      <c r="B688" s="520"/>
      <c r="C688" s="520"/>
      <c r="D688" s="520"/>
      <c r="E688" s="520"/>
      <c r="F688" s="520"/>
      <c r="G688" s="520"/>
      <c r="H688" s="520"/>
      <c r="I688" s="520"/>
      <c r="J688" s="520"/>
      <c r="K688" s="498"/>
      <c r="L688" s="498"/>
      <c r="M688" s="498"/>
      <c r="N688" s="498"/>
      <c r="O688" s="498"/>
      <c r="P688" s="498"/>
      <c r="Q688" s="498"/>
      <c r="R688" s="498"/>
      <c r="S688" s="498"/>
      <c r="T688" s="498"/>
      <c r="U688" s="498"/>
      <c r="V688" s="498"/>
      <c r="W688" s="498"/>
      <c r="X688" s="498"/>
      <c r="Y688" s="498"/>
      <c r="Z688" s="498"/>
      <c r="AA688" s="498"/>
      <c r="AB688" s="498"/>
      <c r="AC688" s="498"/>
      <c r="AD688" s="498"/>
      <c r="AE688" s="498"/>
      <c r="AF688" s="498"/>
    </row>
    <row r="689">
      <c r="A689" s="498"/>
      <c r="B689" s="520"/>
      <c r="C689" s="520"/>
      <c r="D689" s="520"/>
      <c r="E689" s="520"/>
      <c r="F689" s="520"/>
      <c r="G689" s="520"/>
      <c r="H689" s="520"/>
      <c r="I689" s="520"/>
      <c r="J689" s="520"/>
      <c r="K689" s="498"/>
      <c r="L689" s="498"/>
      <c r="M689" s="498"/>
      <c r="N689" s="498"/>
      <c r="O689" s="498"/>
      <c r="P689" s="498"/>
      <c r="Q689" s="498"/>
      <c r="R689" s="498"/>
      <c r="S689" s="498"/>
      <c r="T689" s="498"/>
      <c r="U689" s="498"/>
      <c r="V689" s="498"/>
      <c r="W689" s="498"/>
      <c r="X689" s="498"/>
      <c r="Y689" s="498"/>
      <c r="Z689" s="498"/>
      <c r="AA689" s="498"/>
      <c r="AB689" s="498"/>
      <c r="AC689" s="498"/>
      <c r="AD689" s="498"/>
      <c r="AE689" s="498"/>
      <c r="AF689" s="498"/>
    </row>
    <row r="690">
      <c r="A690" s="498"/>
      <c r="B690" s="520"/>
      <c r="C690" s="520"/>
      <c r="D690" s="520"/>
      <c r="E690" s="520"/>
      <c r="F690" s="520"/>
      <c r="G690" s="520"/>
      <c r="H690" s="520"/>
      <c r="I690" s="520"/>
      <c r="J690" s="520"/>
      <c r="K690" s="498"/>
      <c r="L690" s="498"/>
      <c r="M690" s="498"/>
      <c r="N690" s="498"/>
      <c r="O690" s="498"/>
      <c r="P690" s="498"/>
      <c r="Q690" s="498"/>
      <c r="R690" s="498"/>
      <c r="S690" s="498"/>
      <c r="T690" s="498"/>
      <c r="U690" s="498"/>
      <c r="V690" s="498"/>
      <c r="W690" s="498"/>
      <c r="X690" s="498"/>
      <c r="Y690" s="498"/>
      <c r="Z690" s="498"/>
      <c r="AA690" s="498"/>
      <c r="AB690" s="498"/>
      <c r="AC690" s="498"/>
      <c r="AD690" s="498"/>
      <c r="AE690" s="498"/>
      <c r="AF690" s="498"/>
    </row>
    <row r="691">
      <c r="A691" s="498"/>
      <c r="B691" s="520"/>
      <c r="C691" s="520"/>
      <c r="D691" s="520"/>
      <c r="E691" s="520"/>
      <c r="F691" s="520"/>
      <c r="G691" s="520"/>
      <c r="H691" s="520"/>
      <c r="I691" s="520"/>
      <c r="J691" s="520"/>
      <c r="K691" s="498"/>
      <c r="L691" s="498"/>
      <c r="M691" s="498"/>
      <c r="N691" s="498"/>
      <c r="O691" s="498"/>
      <c r="P691" s="498"/>
      <c r="Q691" s="498"/>
      <c r="R691" s="498"/>
      <c r="S691" s="498"/>
      <c r="T691" s="498"/>
      <c r="U691" s="498"/>
      <c r="V691" s="498"/>
      <c r="W691" s="498"/>
      <c r="X691" s="498"/>
      <c r="Y691" s="498"/>
      <c r="Z691" s="498"/>
      <c r="AA691" s="498"/>
      <c r="AB691" s="498"/>
      <c r="AC691" s="498"/>
      <c r="AD691" s="498"/>
      <c r="AE691" s="498"/>
      <c r="AF691" s="498"/>
    </row>
    <row r="692">
      <c r="A692" s="498"/>
      <c r="B692" s="520"/>
      <c r="C692" s="520"/>
      <c r="D692" s="520"/>
      <c r="E692" s="520"/>
      <c r="F692" s="520"/>
      <c r="G692" s="520"/>
      <c r="H692" s="520"/>
      <c r="I692" s="520"/>
      <c r="J692" s="520"/>
      <c r="K692" s="498"/>
      <c r="L692" s="498"/>
      <c r="M692" s="498"/>
      <c r="N692" s="498"/>
      <c r="O692" s="498"/>
      <c r="P692" s="498"/>
      <c r="Q692" s="498"/>
      <c r="R692" s="498"/>
      <c r="S692" s="498"/>
      <c r="T692" s="498"/>
      <c r="U692" s="498"/>
      <c r="V692" s="498"/>
      <c r="W692" s="498"/>
      <c r="X692" s="498"/>
      <c r="Y692" s="498"/>
      <c r="Z692" s="498"/>
      <c r="AA692" s="498"/>
      <c r="AB692" s="498"/>
      <c r="AC692" s="498"/>
      <c r="AD692" s="498"/>
      <c r="AE692" s="498"/>
      <c r="AF692" s="498"/>
    </row>
    <row r="693">
      <c r="A693" s="498"/>
      <c r="B693" s="520"/>
      <c r="C693" s="520"/>
      <c r="D693" s="520"/>
      <c r="E693" s="520"/>
      <c r="F693" s="520"/>
      <c r="G693" s="520"/>
      <c r="H693" s="520"/>
      <c r="I693" s="520"/>
      <c r="J693" s="520"/>
      <c r="K693" s="498"/>
      <c r="L693" s="498"/>
      <c r="M693" s="498"/>
      <c r="N693" s="498"/>
      <c r="O693" s="498"/>
      <c r="P693" s="498"/>
      <c r="Q693" s="498"/>
      <c r="R693" s="498"/>
      <c r="S693" s="498"/>
      <c r="T693" s="498"/>
      <c r="U693" s="498"/>
      <c r="V693" s="498"/>
      <c r="W693" s="498"/>
      <c r="X693" s="498"/>
      <c r="Y693" s="498"/>
      <c r="Z693" s="498"/>
      <c r="AA693" s="498"/>
      <c r="AB693" s="498"/>
      <c r="AC693" s="498"/>
      <c r="AD693" s="498"/>
      <c r="AE693" s="498"/>
      <c r="AF693" s="498"/>
    </row>
    <row r="694">
      <c r="A694" s="498"/>
      <c r="B694" s="520"/>
      <c r="C694" s="520"/>
      <c r="D694" s="520"/>
      <c r="E694" s="520"/>
      <c r="F694" s="520"/>
      <c r="G694" s="520"/>
      <c r="H694" s="520"/>
      <c r="I694" s="520"/>
      <c r="J694" s="520"/>
      <c r="K694" s="498"/>
      <c r="L694" s="498"/>
      <c r="M694" s="498"/>
      <c r="N694" s="498"/>
      <c r="O694" s="498"/>
      <c r="P694" s="498"/>
      <c r="Q694" s="498"/>
      <c r="R694" s="498"/>
      <c r="S694" s="498"/>
      <c r="T694" s="498"/>
      <c r="U694" s="498"/>
      <c r="V694" s="498"/>
      <c r="W694" s="498"/>
      <c r="X694" s="498"/>
      <c r="Y694" s="498"/>
      <c r="Z694" s="498"/>
      <c r="AA694" s="498"/>
      <c r="AB694" s="498"/>
      <c r="AC694" s="498"/>
      <c r="AD694" s="498"/>
      <c r="AE694" s="498"/>
      <c r="AF694" s="498"/>
    </row>
    <row r="695">
      <c r="A695" s="498"/>
      <c r="B695" s="520"/>
      <c r="C695" s="520"/>
      <c r="D695" s="520"/>
      <c r="E695" s="520"/>
      <c r="F695" s="520"/>
      <c r="G695" s="520"/>
      <c r="H695" s="520"/>
      <c r="I695" s="520"/>
      <c r="J695" s="520"/>
      <c r="K695" s="498"/>
      <c r="L695" s="498"/>
      <c r="M695" s="498"/>
      <c r="N695" s="498"/>
      <c r="O695" s="498"/>
      <c r="P695" s="498"/>
      <c r="Q695" s="498"/>
      <c r="R695" s="498"/>
      <c r="S695" s="498"/>
      <c r="T695" s="498"/>
      <c r="U695" s="498"/>
      <c r="V695" s="498"/>
      <c r="W695" s="498"/>
      <c r="X695" s="498"/>
      <c r="Y695" s="498"/>
      <c r="Z695" s="498"/>
      <c r="AA695" s="498"/>
      <c r="AB695" s="498"/>
      <c r="AC695" s="498"/>
      <c r="AD695" s="498"/>
      <c r="AE695" s="498"/>
      <c r="AF695" s="498"/>
    </row>
    <row r="696">
      <c r="A696" s="498"/>
      <c r="B696" s="520"/>
      <c r="C696" s="520"/>
      <c r="D696" s="520"/>
      <c r="E696" s="520"/>
      <c r="F696" s="520"/>
      <c r="G696" s="520"/>
      <c r="H696" s="520"/>
      <c r="I696" s="520"/>
      <c r="J696" s="520"/>
      <c r="K696" s="498"/>
      <c r="L696" s="498"/>
      <c r="M696" s="498"/>
      <c r="N696" s="498"/>
      <c r="O696" s="498"/>
      <c r="P696" s="498"/>
      <c r="Q696" s="498"/>
      <c r="R696" s="498"/>
      <c r="S696" s="498"/>
      <c r="T696" s="498"/>
      <c r="U696" s="498"/>
      <c r="V696" s="498"/>
      <c r="W696" s="498"/>
      <c r="X696" s="498"/>
      <c r="Y696" s="498"/>
      <c r="Z696" s="498"/>
      <c r="AA696" s="498"/>
      <c r="AB696" s="498"/>
      <c r="AC696" s="498"/>
      <c r="AD696" s="498"/>
      <c r="AE696" s="498"/>
      <c r="AF696" s="498"/>
    </row>
    <row r="697">
      <c r="A697" s="498"/>
      <c r="B697" s="520"/>
      <c r="C697" s="520"/>
      <c r="D697" s="520"/>
      <c r="E697" s="520"/>
      <c r="F697" s="520"/>
      <c r="G697" s="520"/>
      <c r="H697" s="520"/>
      <c r="I697" s="520"/>
      <c r="J697" s="520"/>
      <c r="K697" s="498"/>
      <c r="L697" s="498"/>
      <c r="M697" s="498"/>
      <c r="N697" s="498"/>
      <c r="O697" s="498"/>
      <c r="P697" s="498"/>
      <c r="Q697" s="498"/>
      <c r="R697" s="498"/>
      <c r="S697" s="498"/>
      <c r="T697" s="498"/>
      <c r="U697" s="498"/>
      <c r="V697" s="498"/>
      <c r="W697" s="498"/>
      <c r="X697" s="498"/>
      <c r="Y697" s="498"/>
      <c r="Z697" s="498"/>
      <c r="AA697" s="498"/>
      <c r="AB697" s="498"/>
      <c r="AC697" s="498"/>
      <c r="AD697" s="498"/>
      <c r="AE697" s="498"/>
      <c r="AF697" s="498"/>
    </row>
    <row r="698">
      <c r="A698" s="498"/>
      <c r="B698" s="520"/>
      <c r="C698" s="520"/>
      <c r="D698" s="520"/>
      <c r="E698" s="520"/>
      <c r="F698" s="520"/>
      <c r="G698" s="520"/>
      <c r="H698" s="520"/>
      <c r="I698" s="520"/>
      <c r="J698" s="520"/>
      <c r="K698" s="498"/>
      <c r="L698" s="498"/>
      <c r="M698" s="498"/>
      <c r="N698" s="498"/>
      <c r="O698" s="498"/>
      <c r="P698" s="498"/>
      <c r="Q698" s="498"/>
      <c r="R698" s="498"/>
      <c r="S698" s="498"/>
      <c r="T698" s="498"/>
      <c r="U698" s="498"/>
      <c r="V698" s="498"/>
      <c r="W698" s="498"/>
      <c r="X698" s="498"/>
      <c r="Y698" s="498"/>
      <c r="Z698" s="498"/>
      <c r="AA698" s="498"/>
      <c r="AB698" s="498"/>
      <c r="AC698" s="498"/>
      <c r="AD698" s="498"/>
      <c r="AE698" s="498"/>
      <c r="AF698" s="498"/>
    </row>
    <row r="699">
      <c r="A699" s="498"/>
      <c r="B699" s="520"/>
      <c r="C699" s="520"/>
      <c r="D699" s="520"/>
      <c r="E699" s="520"/>
      <c r="F699" s="520"/>
      <c r="G699" s="520"/>
      <c r="H699" s="520"/>
      <c r="I699" s="520"/>
      <c r="J699" s="520"/>
      <c r="K699" s="498"/>
      <c r="L699" s="498"/>
      <c r="M699" s="498"/>
      <c r="N699" s="498"/>
      <c r="O699" s="498"/>
      <c r="P699" s="498"/>
      <c r="Q699" s="498"/>
      <c r="R699" s="498"/>
      <c r="S699" s="498"/>
      <c r="T699" s="498"/>
      <c r="U699" s="498"/>
      <c r="V699" s="498"/>
      <c r="W699" s="498"/>
      <c r="X699" s="498"/>
      <c r="Y699" s="498"/>
      <c r="Z699" s="498"/>
      <c r="AA699" s="498"/>
      <c r="AB699" s="498"/>
      <c r="AC699" s="498"/>
      <c r="AD699" s="498"/>
      <c r="AE699" s="498"/>
      <c r="AF699" s="498"/>
    </row>
    <row r="700">
      <c r="A700" s="498"/>
      <c r="B700" s="520"/>
      <c r="C700" s="520"/>
      <c r="D700" s="520"/>
      <c r="E700" s="520"/>
      <c r="F700" s="520"/>
      <c r="G700" s="520"/>
      <c r="H700" s="520"/>
      <c r="I700" s="520"/>
      <c r="J700" s="520"/>
      <c r="K700" s="498"/>
      <c r="L700" s="498"/>
      <c r="M700" s="498"/>
      <c r="N700" s="498"/>
      <c r="O700" s="498"/>
      <c r="P700" s="498"/>
      <c r="Q700" s="498"/>
      <c r="R700" s="498"/>
      <c r="S700" s="498"/>
      <c r="T700" s="498"/>
      <c r="U700" s="498"/>
      <c r="V700" s="498"/>
      <c r="W700" s="498"/>
      <c r="X700" s="498"/>
      <c r="Y700" s="498"/>
      <c r="Z700" s="498"/>
      <c r="AA700" s="498"/>
      <c r="AB700" s="498"/>
      <c r="AC700" s="498"/>
      <c r="AD700" s="498"/>
      <c r="AE700" s="498"/>
      <c r="AF700" s="498"/>
    </row>
    <row r="701">
      <c r="A701" s="498"/>
      <c r="B701" s="520"/>
      <c r="C701" s="520"/>
      <c r="D701" s="520"/>
      <c r="E701" s="520"/>
      <c r="F701" s="520"/>
      <c r="G701" s="520"/>
      <c r="H701" s="520"/>
      <c r="I701" s="520"/>
      <c r="J701" s="520"/>
      <c r="K701" s="498"/>
      <c r="L701" s="498"/>
      <c r="M701" s="498"/>
      <c r="N701" s="498"/>
      <c r="O701" s="498"/>
      <c r="P701" s="498"/>
      <c r="Q701" s="498"/>
      <c r="R701" s="498"/>
      <c r="S701" s="498"/>
      <c r="T701" s="498"/>
      <c r="U701" s="498"/>
      <c r="V701" s="498"/>
      <c r="W701" s="498"/>
      <c r="X701" s="498"/>
      <c r="Y701" s="498"/>
      <c r="Z701" s="498"/>
      <c r="AA701" s="498"/>
      <c r="AB701" s="498"/>
      <c r="AC701" s="498"/>
      <c r="AD701" s="498"/>
      <c r="AE701" s="498"/>
      <c r="AF701" s="498"/>
    </row>
    <row r="702">
      <c r="A702" s="498"/>
      <c r="B702" s="520"/>
      <c r="C702" s="520"/>
      <c r="D702" s="520"/>
      <c r="E702" s="520"/>
      <c r="F702" s="520"/>
      <c r="G702" s="520"/>
      <c r="H702" s="520"/>
      <c r="I702" s="520"/>
      <c r="J702" s="520"/>
      <c r="K702" s="498"/>
      <c r="L702" s="498"/>
      <c r="M702" s="498"/>
      <c r="N702" s="498"/>
      <c r="O702" s="498"/>
      <c r="P702" s="498"/>
      <c r="Q702" s="498"/>
      <c r="R702" s="498"/>
      <c r="S702" s="498"/>
      <c r="T702" s="498"/>
      <c r="U702" s="498"/>
      <c r="V702" s="498"/>
      <c r="W702" s="498"/>
      <c r="X702" s="498"/>
      <c r="Y702" s="498"/>
      <c r="Z702" s="498"/>
      <c r="AA702" s="498"/>
      <c r="AB702" s="498"/>
      <c r="AC702" s="498"/>
      <c r="AD702" s="498"/>
      <c r="AE702" s="498"/>
      <c r="AF702" s="498"/>
    </row>
    <row r="703">
      <c r="A703" s="498"/>
      <c r="B703" s="520"/>
      <c r="C703" s="520"/>
      <c r="D703" s="520"/>
      <c r="E703" s="520"/>
      <c r="F703" s="520"/>
      <c r="G703" s="520"/>
      <c r="H703" s="520"/>
      <c r="I703" s="520"/>
      <c r="J703" s="520"/>
      <c r="K703" s="498"/>
      <c r="L703" s="498"/>
      <c r="M703" s="498"/>
      <c r="N703" s="498"/>
      <c r="O703" s="498"/>
      <c r="P703" s="498"/>
      <c r="Q703" s="498"/>
      <c r="R703" s="498"/>
      <c r="S703" s="498"/>
      <c r="T703" s="498"/>
      <c r="U703" s="498"/>
      <c r="V703" s="498"/>
      <c r="W703" s="498"/>
      <c r="X703" s="498"/>
      <c r="Y703" s="498"/>
      <c r="Z703" s="498"/>
      <c r="AA703" s="498"/>
      <c r="AB703" s="498"/>
      <c r="AC703" s="498"/>
      <c r="AD703" s="498"/>
      <c r="AE703" s="498"/>
      <c r="AF703" s="498"/>
    </row>
    <row r="704">
      <c r="A704" s="498"/>
      <c r="B704" s="520"/>
      <c r="C704" s="520"/>
      <c r="D704" s="520"/>
      <c r="E704" s="520"/>
      <c r="F704" s="520"/>
      <c r="G704" s="520"/>
      <c r="H704" s="520"/>
      <c r="I704" s="520"/>
      <c r="J704" s="520"/>
      <c r="K704" s="498"/>
      <c r="L704" s="498"/>
      <c r="M704" s="498"/>
      <c r="N704" s="498"/>
      <c r="O704" s="498"/>
      <c r="P704" s="498"/>
      <c r="Q704" s="498"/>
      <c r="R704" s="498"/>
      <c r="S704" s="498"/>
      <c r="T704" s="498"/>
      <c r="U704" s="498"/>
      <c r="V704" s="498"/>
      <c r="W704" s="498"/>
      <c r="X704" s="498"/>
      <c r="Y704" s="498"/>
      <c r="Z704" s="498"/>
      <c r="AA704" s="498"/>
      <c r="AB704" s="498"/>
      <c r="AC704" s="498"/>
      <c r="AD704" s="498"/>
      <c r="AE704" s="498"/>
      <c r="AF704" s="498"/>
    </row>
    <row r="705">
      <c r="A705" s="498"/>
      <c r="B705" s="520"/>
      <c r="C705" s="520"/>
      <c r="D705" s="520"/>
      <c r="E705" s="520"/>
      <c r="F705" s="520"/>
      <c r="G705" s="520"/>
      <c r="H705" s="520"/>
      <c r="I705" s="520"/>
      <c r="J705" s="520"/>
      <c r="K705" s="498"/>
      <c r="L705" s="498"/>
      <c r="M705" s="498"/>
      <c r="N705" s="498"/>
      <c r="O705" s="498"/>
      <c r="P705" s="498"/>
      <c r="Q705" s="498"/>
      <c r="R705" s="498"/>
      <c r="S705" s="498"/>
      <c r="T705" s="498"/>
      <c r="U705" s="498"/>
      <c r="V705" s="498"/>
      <c r="W705" s="498"/>
      <c r="X705" s="498"/>
      <c r="Y705" s="498"/>
      <c r="Z705" s="498"/>
      <c r="AA705" s="498"/>
      <c r="AB705" s="498"/>
      <c r="AC705" s="498"/>
      <c r="AD705" s="498"/>
      <c r="AE705" s="498"/>
      <c r="AF705" s="498"/>
    </row>
    <row r="706">
      <c r="A706" s="498"/>
      <c r="B706" s="520"/>
      <c r="C706" s="520"/>
      <c r="D706" s="520"/>
      <c r="E706" s="520"/>
      <c r="F706" s="520"/>
      <c r="G706" s="520"/>
      <c r="H706" s="520"/>
      <c r="I706" s="520"/>
      <c r="J706" s="520"/>
      <c r="K706" s="498"/>
      <c r="L706" s="498"/>
      <c r="M706" s="498"/>
      <c r="N706" s="498"/>
      <c r="O706" s="498"/>
      <c r="P706" s="498"/>
      <c r="Q706" s="498"/>
      <c r="R706" s="498"/>
      <c r="S706" s="498"/>
      <c r="T706" s="498"/>
      <c r="U706" s="498"/>
      <c r="V706" s="498"/>
      <c r="W706" s="498"/>
      <c r="X706" s="498"/>
      <c r="Y706" s="498"/>
      <c r="Z706" s="498"/>
      <c r="AA706" s="498"/>
      <c r="AB706" s="498"/>
      <c r="AC706" s="498"/>
      <c r="AD706" s="498"/>
      <c r="AE706" s="498"/>
      <c r="AF706" s="498"/>
    </row>
    <row r="707">
      <c r="A707" s="498"/>
      <c r="B707" s="520"/>
      <c r="C707" s="520"/>
      <c r="D707" s="520"/>
      <c r="E707" s="520"/>
      <c r="F707" s="520"/>
      <c r="G707" s="520"/>
      <c r="H707" s="520"/>
      <c r="I707" s="520"/>
      <c r="J707" s="520"/>
      <c r="K707" s="498"/>
      <c r="L707" s="498"/>
      <c r="M707" s="498"/>
      <c r="N707" s="498"/>
      <c r="O707" s="498"/>
      <c r="P707" s="498"/>
      <c r="Q707" s="498"/>
      <c r="R707" s="498"/>
      <c r="S707" s="498"/>
      <c r="T707" s="498"/>
      <c r="U707" s="498"/>
      <c r="V707" s="498"/>
      <c r="W707" s="498"/>
      <c r="X707" s="498"/>
      <c r="Y707" s="498"/>
      <c r="Z707" s="498"/>
      <c r="AA707" s="498"/>
      <c r="AB707" s="498"/>
      <c r="AC707" s="498"/>
      <c r="AD707" s="498"/>
      <c r="AE707" s="498"/>
      <c r="AF707" s="498"/>
    </row>
    <row r="708">
      <c r="A708" s="498"/>
      <c r="B708" s="520"/>
      <c r="C708" s="520"/>
      <c r="D708" s="520"/>
      <c r="E708" s="520"/>
      <c r="F708" s="520"/>
      <c r="G708" s="520"/>
      <c r="H708" s="520"/>
      <c r="I708" s="520"/>
      <c r="J708" s="520"/>
      <c r="K708" s="498"/>
      <c r="L708" s="498"/>
      <c r="M708" s="498"/>
      <c r="N708" s="498"/>
      <c r="O708" s="498"/>
      <c r="P708" s="498"/>
      <c r="Q708" s="498"/>
      <c r="R708" s="498"/>
      <c r="S708" s="498"/>
      <c r="T708" s="498"/>
      <c r="U708" s="498"/>
      <c r="V708" s="498"/>
      <c r="W708" s="498"/>
      <c r="X708" s="498"/>
      <c r="Y708" s="498"/>
      <c r="Z708" s="498"/>
      <c r="AA708" s="498"/>
      <c r="AB708" s="498"/>
      <c r="AC708" s="498"/>
      <c r="AD708" s="498"/>
      <c r="AE708" s="498"/>
      <c r="AF708" s="498"/>
    </row>
    <row r="709">
      <c r="A709" s="498"/>
      <c r="B709" s="520"/>
      <c r="C709" s="520"/>
      <c r="D709" s="520"/>
      <c r="E709" s="520"/>
      <c r="F709" s="520"/>
      <c r="G709" s="520"/>
      <c r="H709" s="520"/>
      <c r="I709" s="520"/>
      <c r="J709" s="520"/>
      <c r="K709" s="498"/>
      <c r="L709" s="498"/>
      <c r="M709" s="498"/>
      <c r="N709" s="498"/>
      <c r="O709" s="498"/>
      <c r="P709" s="498"/>
      <c r="Q709" s="498"/>
      <c r="R709" s="498"/>
      <c r="S709" s="498"/>
      <c r="T709" s="498"/>
      <c r="U709" s="498"/>
      <c r="V709" s="498"/>
      <c r="W709" s="498"/>
      <c r="X709" s="498"/>
      <c r="Y709" s="498"/>
      <c r="Z709" s="498"/>
      <c r="AA709" s="498"/>
      <c r="AB709" s="498"/>
      <c r="AC709" s="498"/>
      <c r="AD709" s="498"/>
      <c r="AE709" s="498"/>
      <c r="AF709" s="498"/>
    </row>
    <row r="710">
      <c r="A710" s="498"/>
      <c r="B710" s="520"/>
      <c r="C710" s="520"/>
      <c r="D710" s="520"/>
      <c r="E710" s="520"/>
      <c r="F710" s="520"/>
      <c r="G710" s="520"/>
      <c r="H710" s="520"/>
      <c r="I710" s="520"/>
      <c r="J710" s="520"/>
      <c r="K710" s="498"/>
      <c r="L710" s="498"/>
      <c r="M710" s="498"/>
      <c r="N710" s="498"/>
      <c r="O710" s="498"/>
      <c r="P710" s="498"/>
      <c r="Q710" s="498"/>
      <c r="R710" s="498"/>
      <c r="S710" s="498"/>
      <c r="T710" s="498"/>
      <c r="U710" s="498"/>
      <c r="V710" s="498"/>
      <c r="W710" s="498"/>
      <c r="X710" s="498"/>
      <c r="Y710" s="498"/>
      <c r="Z710" s="498"/>
      <c r="AA710" s="498"/>
      <c r="AB710" s="498"/>
      <c r="AC710" s="498"/>
      <c r="AD710" s="498"/>
      <c r="AE710" s="498"/>
      <c r="AF710" s="498"/>
    </row>
    <row r="711">
      <c r="A711" s="498"/>
      <c r="B711" s="520"/>
      <c r="C711" s="520"/>
      <c r="D711" s="520"/>
      <c r="E711" s="520"/>
      <c r="F711" s="520"/>
      <c r="G711" s="520"/>
      <c r="H711" s="520"/>
      <c r="I711" s="520"/>
      <c r="J711" s="520"/>
      <c r="K711" s="498"/>
      <c r="L711" s="498"/>
      <c r="M711" s="498"/>
      <c r="N711" s="498"/>
      <c r="O711" s="498"/>
      <c r="P711" s="498"/>
      <c r="Q711" s="498"/>
      <c r="R711" s="498"/>
      <c r="S711" s="498"/>
      <c r="T711" s="498"/>
      <c r="U711" s="498"/>
      <c r="V711" s="498"/>
      <c r="W711" s="498"/>
      <c r="X711" s="498"/>
      <c r="Y711" s="498"/>
      <c r="Z711" s="498"/>
      <c r="AA711" s="498"/>
      <c r="AB711" s="498"/>
      <c r="AC711" s="498"/>
      <c r="AD711" s="498"/>
      <c r="AE711" s="498"/>
      <c r="AF711" s="498"/>
    </row>
    <row r="712">
      <c r="A712" s="498"/>
      <c r="B712" s="520"/>
      <c r="C712" s="520"/>
      <c r="D712" s="520"/>
      <c r="E712" s="520"/>
      <c r="F712" s="520"/>
      <c r="G712" s="520"/>
      <c r="H712" s="520"/>
      <c r="I712" s="520"/>
      <c r="J712" s="520"/>
      <c r="K712" s="498"/>
      <c r="L712" s="498"/>
      <c r="M712" s="498"/>
      <c r="N712" s="498"/>
      <c r="O712" s="498"/>
      <c r="P712" s="498"/>
      <c r="Q712" s="498"/>
      <c r="R712" s="498"/>
      <c r="S712" s="498"/>
      <c r="T712" s="498"/>
      <c r="U712" s="498"/>
      <c r="V712" s="498"/>
      <c r="W712" s="498"/>
      <c r="X712" s="498"/>
      <c r="Y712" s="498"/>
      <c r="Z712" s="498"/>
      <c r="AA712" s="498"/>
      <c r="AB712" s="498"/>
      <c r="AC712" s="498"/>
      <c r="AD712" s="498"/>
      <c r="AE712" s="498"/>
      <c r="AF712" s="498"/>
    </row>
    <row r="713">
      <c r="A713" s="498"/>
      <c r="B713" s="520"/>
      <c r="C713" s="520"/>
      <c r="D713" s="520"/>
      <c r="E713" s="520"/>
      <c r="F713" s="520"/>
      <c r="G713" s="520"/>
      <c r="H713" s="520"/>
      <c r="I713" s="520"/>
      <c r="J713" s="520"/>
      <c r="K713" s="498"/>
      <c r="L713" s="498"/>
      <c r="M713" s="498"/>
      <c r="N713" s="498"/>
      <c r="O713" s="498"/>
      <c r="P713" s="498"/>
      <c r="Q713" s="498"/>
      <c r="R713" s="498"/>
      <c r="S713" s="498"/>
      <c r="T713" s="498"/>
      <c r="U713" s="498"/>
      <c r="V713" s="498"/>
      <c r="W713" s="498"/>
      <c r="X713" s="498"/>
      <c r="Y713" s="498"/>
      <c r="Z713" s="498"/>
      <c r="AA713" s="498"/>
      <c r="AB713" s="498"/>
      <c r="AC713" s="498"/>
      <c r="AD713" s="498"/>
      <c r="AE713" s="498"/>
      <c r="AF713" s="498"/>
    </row>
    <row r="714">
      <c r="A714" s="498"/>
      <c r="B714" s="520"/>
      <c r="C714" s="520"/>
      <c r="D714" s="520"/>
      <c r="E714" s="520"/>
      <c r="F714" s="520"/>
      <c r="G714" s="520"/>
      <c r="H714" s="520"/>
      <c r="I714" s="520"/>
      <c r="J714" s="520"/>
      <c r="K714" s="498"/>
      <c r="L714" s="498"/>
      <c r="M714" s="498"/>
      <c r="N714" s="498"/>
      <c r="O714" s="498"/>
      <c r="P714" s="498"/>
      <c r="Q714" s="498"/>
      <c r="R714" s="498"/>
      <c r="S714" s="498"/>
      <c r="T714" s="498"/>
      <c r="U714" s="498"/>
      <c r="V714" s="498"/>
      <c r="W714" s="498"/>
      <c r="X714" s="498"/>
      <c r="Y714" s="498"/>
      <c r="Z714" s="498"/>
      <c r="AA714" s="498"/>
      <c r="AB714" s="498"/>
      <c r="AC714" s="498"/>
      <c r="AD714" s="498"/>
      <c r="AE714" s="498"/>
      <c r="AF714" s="498"/>
    </row>
    <row r="715">
      <c r="A715" s="498"/>
      <c r="B715" s="520"/>
      <c r="C715" s="520"/>
      <c r="D715" s="520"/>
      <c r="E715" s="520"/>
      <c r="F715" s="520"/>
      <c r="G715" s="520"/>
      <c r="H715" s="520"/>
      <c r="I715" s="520"/>
      <c r="J715" s="520"/>
      <c r="K715" s="498"/>
      <c r="L715" s="498"/>
      <c r="M715" s="498"/>
      <c r="N715" s="498"/>
      <c r="O715" s="498"/>
      <c r="P715" s="498"/>
      <c r="Q715" s="498"/>
      <c r="R715" s="498"/>
      <c r="S715" s="498"/>
      <c r="T715" s="498"/>
      <c r="U715" s="498"/>
      <c r="V715" s="498"/>
      <c r="W715" s="498"/>
      <c r="X715" s="498"/>
      <c r="Y715" s="498"/>
      <c r="Z715" s="498"/>
      <c r="AA715" s="498"/>
      <c r="AB715" s="498"/>
      <c r="AC715" s="498"/>
      <c r="AD715" s="498"/>
      <c r="AE715" s="498"/>
      <c r="AF715" s="498"/>
    </row>
    <row r="716">
      <c r="A716" s="498"/>
      <c r="B716" s="520"/>
      <c r="C716" s="520"/>
      <c r="D716" s="520"/>
      <c r="E716" s="520"/>
      <c r="F716" s="520"/>
      <c r="G716" s="520"/>
      <c r="H716" s="520"/>
      <c r="I716" s="520"/>
      <c r="J716" s="520"/>
      <c r="K716" s="498"/>
      <c r="L716" s="498"/>
      <c r="M716" s="498"/>
      <c r="N716" s="498"/>
      <c r="O716" s="498"/>
      <c r="P716" s="498"/>
      <c r="Q716" s="498"/>
      <c r="R716" s="498"/>
      <c r="S716" s="498"/>
      <c r="T716" s="498"/>
      <c r="U716" s="498"/>
      <c r="V716" s="498"/>
      <c r="W716" s="498"/>
      <c r="X716" s="498"/>
      <c r="Y716" s="498"/>
      <c r="Z716" s="498"/>
      <c r="AA716" s="498"/>
      <c r="AB716" s="498"/>
      <c r="AC716" s="498"/>
      <c r="AD716" s="498"/>
      <c r="AE716" s="498"/>
      <c r="AF716" s="498"/>
    </row>
    <row r="717">
      <c r="A717" s="498"/>
      <c r="B717" s="520"/>
      <c r="C717" s="520"/>
      <c r="D717" s="520"/>
      <c r="E717" s="520"/>
      <c r="F717" s="520"/>
      <c r="G717" s="520"/>
      <c r="H717" s="520"/>
      <c r="I717" s="520"/>
      <c r="J717" s="520"/>
      <c r="K717" s="498"/>
      <c r="L717" s="498"/>
      <c r="M717" s="498"/>
      <c r="N717" s="498"/>
      <c r="O717" s="498"/>
      <c r="P717" s="498"/>
      <c r="Q717" s="498"/>
      <c r="R717" s="498"/>
      <c r="S717" s="498"/>
      <c r="T717" s="498"/>
      <c r="U717" s="498"/>
      <c r="V717" s="498"/>
      <c r="W717" s="498"/>
      <c r="X717" s="498"/>
      <c r="Y717" s="498"/>
      <c r="Z717" s="498"/>
      <c r="AA717" s="498"/>
      <c r="AB717" s="498"/>
      <c r="AC717" s="498"/>
      <c r="AD717" s="498"/>
      <c r="AE717" s="498"/>
      <c r="AF717" s="498"/>
    </row>
    <row r="718">
      <c r="A718" s="498"/>
      <c r="B718" s="520"/>
      <c r="C718" s="520"/>
      <c r="D718" s="520"/>
      <c r="E718" s="520"/>
      <c r="F718" s="520"/>
      <c r="G718" s="520"/>
      <c r="H718" s="520"/>
      <c r="I718" s="520"/>
      <c r="J718" s="520"/>
      <c r="K718" s="498"/>
      <c r="L718" s="498"/>
      <c r="M718" s="498"/>
      <c r="N718" s="498"/>
      <c r="O718" s="498"/>
      <c r="P718" s="498"/>
      <c r="Q718" s="498"/>
      <c r="R718" s="498"/>
      <c r="S718" s="498"/>
      <c r="T718" s="498"/>
      <c r="U718" s="498"/>
      <c r="V718" s="498"/>
      <c r="W718" s="498"/>
      <c r="X718" s="498"/>
      <c r="Y718" s="498"/>
      <c r="Z718" s="498"/>
      <c r="AA718" s="498"/>
      <c r="AB718" s="498"/>
      <c r="AC718" s="498"/>
      <c r="AD718" s="498"/>
      <c r="AE718" s="498"/>
      <c r="AF718" s="498"/>
    </row>
    <row r="719">
      <c r="A719" s="498"/>
      <c r="B719" s="520"/>
      <c r="C719" s="520"/>
      <c r="D719" s="520"/>
      <c r="E719" s="520"/>
      <c r="F719" s="520"/>
      <c r="G719" s="520"/>
      <c r="H719" s="520"/>
      <c r="I719" s="520"/>
      <c r="J719" s="520"/>
      <c r="K719" s="498"/>
      <c r="L719" s="498"/>
      <c r="M719" s="498"/>
      <c r="N719" s="498"/>
      <c r="O719" s="498"/>
      <c r="P719" s="498"/>
      <c r="Q719" s="498"/>
      <c r="R719" s="498"/>
      <c r="S719" s="498"/>
      <c r="T719" s="498"/>
      <c r="U719" s="498"/>
      <c r="V719" s="498"/>
      <c r="W719" s="498"/>
      <c r="X719" s="498"/>
      <c r="Y719" s="498"/>
      <c r="Z719" s="498"/>
      <c r="AA719" s="498"/>
      <c r="AB719" s="498"/>
      <c r="AC719" s="498"/>
      <c r="AD719" s="498"/>
      <c r="AE719" s="498"/>
      <c r="AF719" s="498"/>
    </row>
    <row r="720">
      <c r="A720" s="498"/>
      <c r="B720" s="520"/>
      <c r="C720" s="520"/>
      <c r="D720" s="520"/>
      <c r="E720" s="520"/>
      <c r="F720" s="520"/>
      <c r="G720" s="520"/>
      <c r="H720" s="520"/>
      <c r="I720" s="520"/>
      <c r="J720" s="520"/>
      <c r="K720" s="498"/>
      <c r="L720" s="498"/>
      <c r="M720" s="498"/>
      <c r="N720" s="498"/>
      <c r="O720" s="498"/>
      <c r="P720" s="498"/>
      <c r="Q720" s="498"/>
      <c r="R720" s="498"/>
      <c r="S720" s="498"/>
      <c r="T720" s="498"/>
      <c r="U720" s="498"/>
      <c r="V720" s="498"/>
      <c r="W720" s="498"/>
      <c r="X720" s="498"/>
      <c r="Y720" s="498"/>
      <c r="Z720" s="498"/>
      <c r="AA720" s="498"/>
      <c r="AB720" s="498"/>
      <c r="AC720" s="498"/>
      <c r="AD720" s="498"/>
      <c r="AE720" s="498"/>
      <c r="AF720" s="498"/>
    </row>
    <row r="721">
      <c r="A721" s="498"/>
      <c r="B721" s="520"/>
      <c r="C721" s="520"/>
      <c r="D721" s="520"/>
      <c r="E721" s="520"/>
      <c r="F721" s="520"/>
      <c r="G721" s="520"/>
      <c r="H721" s="520"/>
      <c r="I721" s="520"/>
      <c r="J721" s="520"/>
      <c r="K721" s="498"/>
      <c r="L721" s="498"/>
      <c r="M721" s="498"/>
      <c r="N721" s="498"/>
      <c r="O721" s="498"/>
      <c r="P721" s="498"/>
      <c r="Q721" s="498"/>
      <c r="R721" s="498"/>
      <c r="S721" s="498"/>
      <c r="T721" s="498"/>
      <c r="U721" s="498"/>
      <c r="V721" s="498"/>
      <c r="W721" s="498"/>
      <c r="X721" s="498"/>
      <c r="Y721" s="498"/>
      <c r="Z721" s="498"/>
      <c r="AA721" s="498"/>
      <c r="AB721" s="498"/>
      <c r="AC721" s="498"/>
      <c r="AD721" s="498"/>
      <c r="AE721" s="498"/>
      <c r="AF721" s="498"/>
    </row>
    <row r="722">
      <c r="A722" s="498"/>
      <c r="B722" s="520"/>
      <c r="C722" s="520"/>
      <c r="D722" s="520"/>
      <c r="E722" s="520"/>
      <c r="F722" s="520"/>
      <c r="G722" s="520"/>
      <c r="H722" s="520"/>
      <c r="I722" s="520"/>
      <c r="J722" s="520"/>
      <c r="K722" s="498"/>
      <c r="L722" s="498"/>
      <c r="M722" s="498"/>
      <c r="N722" s="498"/>
      <c r="O722" s="498"/>
      <c r="P722" s="498"/>
      <c r="Q722" s="498"/>
      <c r="R722" s="498"/>
      <c r="S722" s="498"/>
      <c r="T722" s="498"/>
      <c r="U722" s="498"/>
      <c r="V722" s="498"/>
      <c r="W722" s="498"/>
      <c r="X722" s="498"/>
      <c r="Y722" s="498"/>
      <c r="Z722" s="498"/>
      <c r="AA722" s="498"/>
      <c r="AB722" s="498"/>
      <c r="AC722" s="498"/>
      <c r="AD722" s="498"/>
      <c r="AE722" s="498"/>
      <c r="AF722" s="498"/>
    </row>
    <row r="723">
      <c r="A723" s="498"/>
      <c r="B723" s="520"/>
      <c r="C723" s="520"/>
      <c r="D723" s="520"/>
      <c r="E723" s="520"/>
      <c r="F723" s="520"/>
      <c r="G723" s="520"/>
      <c r="H723" s="520"/>
      <c r="I723" s="520"/>
      <c r="J723" s="520"/>
      <c r="K723" s="498"/>
      <c r="L723" s="498"/>
      <c r="M723" s="498"/>
      <c r="N723" s="498"/>
      <c r="O723" s="498"/>
      <c r="P723" s="498"/>
      <c r="Q723" s="498"/>
      <c r="R723" s="498"/>
      <c r="S723" s="498"/>
      <c r="T723" s="498"/>
      <c r="U723" s="498"/>
      <c r="V723" s="498"/>
      <c r="W723" s="498"/>
      <c r="X723" s="498"/>
      <c r="Y723" s="498"/>
      <c r="Z723" s="498"/>
      <c r="AA723" s="498"/>
      <c r="AB723" s="498"/>
      <c r="AC723" s="498"/>
      <c r="AD723" s="498"/>
      <c r="AE723" s="498"/>
      <c r="AF723" s="498"/>
    </row>
    <row r="724">
      <c r="A724" s="498"/>
      <c r="B724" s="520"/>
      <c r="C724" s="520"/>
      <c r="D724" s="520"/>
      <c r="E724" s="520"/>
      <c r="F724" s="520"/>
      <c r="G724" s="520"/>
      <c r="H724" s="520"/>
      <c r="I724" s="520"/>
      <c r="J724" s="520"/>
      <c r="K724" s="498"/>
      <c r="L724" s="498"/>
      <c r="M724" s="498"/>
      <c r="N724" s="498"/>
      <c r="O724" s="498"/>
      <c r="P724" s="498"/>
      <c r="Q724" s="498"/>
      <c r="R724" s="498"/>
      <c r="S724" s="498"/>
      <c r="T724" s="498"/>
      <c r="U724" s="498"/>
      <c r="V724" s="498"/>
      <c r="W724" s="498"/>
      <c r="X724" s="498"/>
      <c r="Y724" s="498"/>
      <c r="Z724" s="498"/>
      <c r="AA724" s="498"/>
      <c r="AB724" s="498"/>
      <c r="AC724" s="498"/>
      <c r="AD724" s="498"/>
      <c r="AE724" s="498"/>
      <c r="AF724" s="498"/>
    </row>
    <row r="725">
      <c r="A725" s="498"/>
      <c r="B725" s="520"/>
      <c r="C725" s="520"/>
      <c r="D725" s="520"/>
      <c r="E725" s="520"/>
      <c r="F725" s="520"/>
      <c r="G725" s="520"/>
      <c r="H725" s="520"/>
      <c r="I725" s="520"/>
      <c r="J725" s="520"/>
      <c r="K725" s="498"/>
      <c r="L725" s="498"/>
      <c r="M725" s="498"/>
      <c r="N725" s="498"/>
      <c r="O725" s="498"/>
      <c r="P725" s="498"/>
      <c r="Q725" s="498"/>
      <c r="R725" s="498"/>
      <c r="S725" s="498"/>
      <c r="T725" s="498"/>
      <c r="U725" s="498"/>
      <c r="V725" s="498"/>
      <c r="W725" s="498"/>
      <c r="X725" s="498"/>
      <c r="Y725" s="498"/>
      <c r="Z725" s="498"/>
      <c r="AA725" s="498"/>
      <c r="AB725" s="498"/>
      <c r="AC725" s="498"/>
      <c r="AD725" s="498"/>
      <c r="AE725" s="498"/>
      <c r="AF725" s="498"/>
    </row>
    <row r="726">
      <c r="A726" s="498"/>
      <c r="B726" s="520"/>
      <c r="C726" s="520"/>
      <c r="D726" s="520"/>
      <c r="E726" s="520"/>
      <c r="F726" s="520"/>
      <c r="G726" s="520"/>
      <c r="H726" s="520"/>
      <c r="I726" s="520"/>
      <c r="J726" s="520"/>
      <c r="K726" s="498"/>
      <c r="L726" s="498"/>
      <c r="M726" s="498"/>
      <c r="N726" s="498"/>
      <c r="O726" s="498"/>
      <c r="P726" s="498"/>
      <c r="Q726" s="498"/>
      <c r="R726" s="498"/>
      <c r="S726" s="498"/>
      <c r="T726" s="498"/>
      <c r="U726" s="498"/>
      <c r="V726" s="498"/>
      <c r="W726" s="498"/>
      <c r="X726" s="498"/>
      <c r="Y726" s="498"/>
      <c r="Z726" s="498"/>
      <c r="AA726" s="498"/>
      <c r="AB726" s="498"/>
      <c r="AC726" s="498"/>
      <c r="AD726" s="498"/>
      <c r="AE726" s="498"/>
      <c r="AF726" s="498"/>
    </row>
    <row r="727">
      <c r="A727" s="498"/>
      <c r="B727" s="520"/>
      <c r="C727" s="520"/>
      <c r="D727" s="520"/>
      <c r="E727" s="520"/>
      <c r="F727" s="520"/>
      <c r="G727" s="520"/>
      <c r="H727" s="520"/>
      <c r="I727" s="520"/>
      <c r="J727" s="520"/>
      <c r="K727" s="498"/>
      <c r="L727" s="498"/>
      <c r="M727" s="498"/>
      <c r="N727" s="498"/>
      <c r="O727" s="498"/>
      <c r="P727" s="498"/>
      <c r="Q727" s="498"/>
      <c r="R727" s="498"/>
      <c r="S727" s="498"/>
      <c r="T727" s="498"/>
      <c r="U727" s="498"/>
      <c r="V727" s="498"/>
      <c r="W727" s="498"/>
      <c r="X727" s="498"/>
      <c r="Y727" s="498"/>
      <c r="Z727" s="498"/>
      <c r="AA727" s="498"/>
      <c r="AB727" s="498"/>
      <c r="AC727" s="498"/>
      <c r="AD727" s="498"/>
      <c r="AE727" s="498"/>
      <c r="AF727" s="498"/>
    </row>
    <row r="728">
      <c r="A728" s="498"/>
      <c r="B728" s="520"/>
      <c r="C728" s="520"/>
      <c r="D728" s="520"/>
      <c r="E728" s="520"/>
      <c r="F728" s="520"/>
      <c r="G728" s="520"/>
      <c r="H728" s="520"/>
      <c r="I728" s="520"/>
      <c r="J728" s="520"/>
      <c r="K728" s="498"/>
      <c r="L728" s="498"/>
      <c r="M728" s="498"/>
      <c r="N728" s="498"/>
      <c r="O728" s="498"/>
      <c r="P728" s="498"/>
      <c r="Q728" s="498"/>
      <c r="R728" s="498"/>
      <c r="S728" s="498"/>
      <c r="T728" s="498"/>
      <c r="U728" s="498"/>
      <c r="V728" s="498"/>
      <c r="W728" s="498"/>
      <c r="X728" s="498"/>
      <c r="Y728" s="498"/>
      <c r="Z728" s="498"/>
      <c r="AA728" s="498"/>
      <c r="AB728" s="498"/>
      <c r="AC728" s="498"/>
      <c r="AD728" s="498"/>
      <c r="AE728" s="498"/>
      <c r="AF728" s="498"/>
    </row>
    <row r="729">
      <c r="A729" s="498"/>
      <c r="B729" s="520"/>
      <c r="C729" s="520"/>
      <c r="D729" s="520"/>
      <c r="E729" s="520"/>
      <c r="F729" s="520"/>
      <c r="G729" s="520"/>
      <c r="H729" s="520"/>
      <c r="I729" s="520"/>
      <c r="J729" s="520"/>
      <c r="K729" s="498"/>
      <c r="L729" s="498"/>
      <c r="M729" s="498"/>
      <c r="N729" s="498"/>
      <c r="O729" s="498"/>
      <c r="P729" s="498"/>
      <c r="Q729" s="498"/>
      <c r="R729" s="498"/>
      <c r="S729" s="498"/>
      <c r="T729" s="498"/>
      <c r="U729" s="498"/>
      <c r="V729" s="498"/>
      <c r="W729" s="498"/>
      <c r="X729" s="498"/>
      <c r="Y729" s="498"/>
      <c r="Z729" s="498"/>
      <c r="AA729" s="498"/>
      <c r="AB729" s="498"/>
      <c r="AC729" s="498"/>
      <c r="AD729" s="498"/>
      <c r="AE729" s="498"/>
      <c r="AF729" s="498"/>
    </row>
    <row r="730">
      <c r="A730" s="498"/>
      <c r="B730" s="520"/>
      <c r="C730" s="520"/>
      <c r="D730" s="520"/>
      <c r="E730" s="520"/>
      <c r="F730" s="520"/>
      <c r="G730" s="520"/>
      <c r="H730" s="520"/>
      <c r="I730" s="520"/>
      <c r="J730" s="520"/>
      <c r="K730" s="498"/>
      <c r="L730" s="498"/>
      <c r="M730" s="498"/>
      <c r="N730" s="498"/>
      <c r="O730" s="498"/>
      <c r="P730" s="498"/>
      <c r="Q730" s="498"/>
      <c r="R730" s="498"/>
      <c r="S730" s="498"/>
      <c r="T730" s="498"/>
      <c r="U730" s="498"/>
      <c r="V730" s="498"/>
      <c r="W730" s="498"/>
      <c r="X730" s="498"/>
      <c r="Y730" s="498"/>
      <c r="Z730" s="498"/>
      <c r="AA730" s="498"/>
      <c r="AB730" s="498"/>
      <c r="AC730" s="498"/>
      <c r="AD730" s="498"/>
      <c r="AE730" s="498"/>
      <c r="AF730" s="498"/>
    </row>
    <row r="731">
      <c r="A731" s="498"/>
      <c r="B731" s="520"/>
      <c r="C731" s="520"/>
      <c r="D731" s="520"/>
      <c r="E731" s="520"/>
      <c r="F731" s="520"/>
      <c r="G731" s="520"/>
      <c r="H731" s="520"/>
      <c r="I731" s="520"/>
      <c r="J731" s="520"/>
      <c r="K731" s="498"/>
      <c r="L731" s="498"/>
      <c r="M731" s="498"/>
      <c r="N731" s="498"/>
      <c r="O731" s="498"/>
      <c r="P731" s="498"/>
      <c r="Q731" s="498"/>
      <c r="R731" s="498"/>
      <c r="S731" s="498"/>
      <c r="T731" s="498"/>
      <c r="U731" s="498"/>
      <c r="V731" s="498"/>
      <c r="W731" s="498"/>
      <c r="X731" s="498"/>
      <c r="Y731" s="498"/>
      <c r="Z731" s="498"/>
      <c r="AA731" s="498"/>
      <c r="AB731" s="498"/>
      <c r="AC731" s="498"/>
      <c r="AD731" s="498"/>
      <c r="AE731" s="498"/>
      <c r="AF731" s="498"/>
    </row>
    <row r="732">
      <c r="A732" s="498"/>
      <c r="B732" s="520"/>
      <c r="C732" s="520"/>
      <c r="D732" s="520"/>
      <c r="E732" s="520"/>
      <c r="F732" s="520"/>
      <c r="G732" s="520"/>
      <c r="H732" s="520"/>
      <c r="I732" s="520"/>
      <c r="J732" s="520"/>
      <c r="K732" s="498"/>
      <c r="L732" s="498"/>
      <c r="M732" s="498"/>
      <c r="N732" s="498"/>
      <c r="O732" s="498"/>
      <c r="P732" s="498"/>
      <c r="Q732" s="498"/>
      <c r="R732" s="498"/>
      <c r="S732" s="498"/>
      <c r="T732" s="498"/>
      <c r="U732" s="498"/>
      <c r="V732" s="498"/>
      <c r="W732" s="498"/>
      <c r="X732" s="498"/>
      <c r="Y732" s="498"/>
      <c r="Z732" s="498"/>
      <c r="AA732" s="498"/>
      <c r="AB732" s="498"/>
      <c r="AC732" s="498"/>
      <c r="AD732" s="498"/>
      <c r="AE732" s="498"/>
      <c r="AF732" s="498"/>
    </row>
    <row r="733">
      <c r="A733" s="498"/>
      <c r="B733" s="520"/>
      <c r="C733" s="520"/>
      <c r="D733" s="520"/>
      <c r="E733" s="520"/>
      <c r="F733" s="520"/>
      <c r="G733" s="520"/>
      <c r="H733" s="520"/>
      <c r="I733" s="520"/>
      <c r="J733" s="520"/>
      <c r="K733" s="498"/>
      <c r="L733" s="498"/>
      <c r="M733" s="498"/>
      <c r="N733" s="498"/>
      <c r="O733" s="498"/>
      <c r="P733" s="498"/>
      <c r="Q733" s="498"/>
      <c r="R733" s="498"/>
      <c r="S733" s="498"/>
      <c r="T733" s="498"/>
      <c r="U733" s="498"/>
      <c r="V733" s="498"/>
      <c r="W733" s="498"/>
      <c r="X733" s="498"/>
      <c r="Y733" s="498"/>
      <c r="Z733" s="498"/>
      <c r="AA733" s="498"/>
      <c r="AB733" s="498"/>
      <c r="AC733" s="498"/>
      <c r="AD733" s="498"/>
      <c r="AE733" s="498"/>
      <c r="AF733" s="498"/>
    </row>
    <row r="734">
      <c r="A734" s="498"/>
      <c r="B734" s="520"/>
      <c r="C734" s="520"/>
      <c r="D734" s="520"/>
      <c r="E734" s="520"/>
      <c r="F734" s="520"/>
      <c r="G734" s="520"/>
      <c r="H734" s="520"/>
      <c r="I734" s="520"/>
      <c r="J734" s="520"/>
      <c r="K734" s="498"/>
      <c r="L734" s="498"/>
      <c r="M734" s="498"/>
      <c r="N734" s="498"/>
      <c r="O734" s="498"/>
      <c r="P734" s="498"/>
      <c r="Q734" s="498"/>
      <c r="R734" s="498"/>
      <c r="S734" s="498"/>
      <c r="T734" s="498"/>
      <c r="U734" s="498"/>
      <c r="V734" s="498"/>
      <c r="W734" s="498"/>
      <c r="X734" s="498"/>
      <c r="Y734" s="498"/>
      <c r="Z734" s="498"/>
      <c r="AA734" s="498"/>
      <c r="AB734" s="498"/>
      <c r="AC734" s="498"/>
      <c r="AD734" s="498"/>
      <c r="AE734" s="498"/>
      <c r="AF734" s="498"/>
    </row>
    <row r="735">
      <c r="A735" s="498"/>
      <c r="B735" s="520"/>
      <c r="C735" s="520"/>
      <c r="D735" s="520"/>
      <c r="E735" s="520"/>
      <c r="F735" s="520"/>
      <c r="G735" s="520"/>
      <c r="H735" s="520"/>
      <c r="I735" s="520"/>
      <c r="J735" s="520"/>
      <c r="K735" s="498"/>
      <c r="L735" s="498"/>
      <c r="M735" s="498"/>
      <c r="N735" s="498"/>
      <c r="O735" s="498"/>
      <c r="P735" s="498"/>
      <c r="Q735" s="498"/>
      <c r="R735" s="498"/>
      <c r="S735" s="498"/>
      <c r="T735" s="498"/>
      <c r="U735" s="498"/>
      <c r="V735" s="498"/>
      <c r="W735" s="498"/>
      <c r="X735" s="498"/>
      <c r="Y735" s="498"/>
      <c r="Z735" s="498"/>
      <c r="AA735" s="498"/>
      <c r="AB735" s="498"/>
      <c r="AC735" s="498"/>
      <c r="AD735" s="498"/>
      <c r="AE735" s="498"/>
      <c r="AF735" s="498"/>
    </row>
    <row r="736">
      <c r="A736" s="498"/>
      <c r="B736" s="520"/>
      <c r="C736" s="520"/>
      <c r="D736" s="520"/>
      <c r="E736" s="520"/>
      <c r="F736" s="520"/>
      <c r="G736" s="520"/>
      <c r="H736" s="520"/>
      <c r="I736" s="520"/>
      <c r="J736" s="520"/>
      <c r="K736" s="498"/>
      <c r="L736" s="498"/>
      <c r="M736" s="498"/>
      <c r="N736" s="498"/>
      <c r="O736" s="498"/>
      <c r="P736" s="498"/>
      <c r="Q736" s="498"/>
      <c r="R736" s="498"/>
      <c r="S736" s="498"/>
      <c r="T736" s="498"/>
      <c r="U736" s="498"/>
      <c r="V736" s="498"/>
      <c r="W736" s="498"/>
      <c r="X736" s="498"/>
      <c r="Y736" s="498"/>
      <c r="Z736" s="498"/>
      <c r="AA736" s="498"/>
      <c r="AB736" s="498"/>
      <c r="AC736" s="498"/>
      <c r="AD736" s="498"/>
      <c r="AE736" s="498"/>
      <c r="AF736" s="498"/>
    </row>
    <row r="737">
      <c r="A737" s="498"/>
      <c r="B737" s="520"/>
      <c r="C737" s="520"/>
      <c r="D737" s="520"/>
      <c r="E737" s="520"/>
      <c r="F737" s="520"/>
      <c r="G737" s="520"/>
      <c r="H737" s="520"/>
      <c r="I737" s="520"/>
      <c r="J737" s="520"/>
      <c r="K737" s="498"/>
      <c r="L737" s="498"/>
      <c r="M737" s="498"/>
      <c r="N737" s="498"/>
      <c r="O737" s="498"/>
      <c r="P737" s="498"/>
      <c r="Q737" s="498"/>
      <c r="R737" s="498"/>
      <c r="S737" s="498"/>
      <c r="T737" s="498"/>
      <c r="U737" s="498"/>
      <c r="V737" s="498"/>
      <c r="W737" s="498"/>
      <c r="X737" s="498"/>
      <c r="Y737" s="498"/>
      <c r="Z737" s="498"/>
      <c r="AA737" s="498"/>
      <c r="AB737" s="498"/>
      <c r="AC737" s="498"/>
      <c r="AD737" s="498"/>
      <c r="AE737" s="498"/>
      <c r="AF737" s="498"/>
    </row>
    <row r="738">
      <c r="A738" s="498"/>
      <c r="B738" s="520"/>
      <c r="C738" s="520"/>
      <c r="D738" s="520"/>
      <c r="E738" s="520"/>
      <c r="F738" s="520"/>
      <c r="G738" s="520"/>
      <c r="H738" s="520"/>
      <c r="I738" s="520"/>
      <c r="J738" s="520"/>
      <c r="K738" s="498"/>
      <c r="L738" s="498"/>
      <c r="M738" s="498"/>
      <c r="N738" s="498"/>
      <c r="O738" s="498"/>
      <c r="P738" s="498"/>
      <c r="Q738" s="498"/>
      <c r="R738" s="498"/>
      <c r="S738" s="498"/>
      <c r="T738" s="498"/>
      <c r="U738" s="498"/>
      <c r="V738" s="498"/>
      <c r="W738" s="498"/>
      <c r="X738" s="498"/>
      <c r="Y738" s="498"/>
      <c r="Z738" s="498"/>
      <c r="AA738" s="498"/>
      <c r="AB738" s="498"/>
      <c r="AC738" s="498"/>
      <c r="AD738" s="498"/>
      <c r="AE738" s="498"/>
      <c r="AF738" s="498"/>
    </row>
    <row r="739">
      <c r="A739" s="498"/>
      <c r="B739" s="520"/>
      <c r="C739" s="520"/>
      <c r="D739" s="520"/>
      <c r="E739" s="520"/>
      <c r="F739" s="520"/>
      <c r="G739" s="520"/>
      <c r="H739" s="520"/>
      <c r="I739" s="520"/>
      <c r="J739" s="520"/>
      <c r="K739" s="498"/>
      <c r="L739" s="498"/>
      <c r="M739" s="498"/>
      <c r="N739" s="498"/>
      <c r="O739" s="498"/>
      <c r="P739" s="498"/>
      <c r="Q739" s="498"/>
      <c r="R739" s="498"/>
      <c r="S739" s="498"/>
      <c r="T739" s="498"/>
      <c r="U739" s="498"/>
      <c r="V739" s="498"/>
      <c r="W739" s="498"/>
      <c r="X739" s="498"/>
      <c r="Y739" s="498"/>
      <c r="Z739" s="498"/>
      <c r="AA739" s="498"/>
      <c r="AB739" s="498"/>
      <c r="AC739" s="498"/>
      <c r="AD739" s="498"/>
      <c r="AE739" s="498"/>
      <c r="AF739" s="498"/>
    </row>
    <row r="740">
      <c r="A740" s="498"/>
      <c r="B740" s="520"/>
      <c r="C740" s="520"/>
      <c r="D740" s="520"/>
      <c r="E740" s="520"/>
      <c r="F740" s="520"/>
      <c r="G740" s="520"/>
      <c r="H740" s="520"/>
      <c r="I740" s="520"/>
      <c r="J740" s="520"/>
      <c r="K740" s="498"/>
      <c r="L740" s="498"/>
      <c r="M740" s="498"/>
      <c r="N740" s="498"/>
      <c r="O740" s="498"/>
      <c r="P740" s="498"/>
      <c r="Q740" s="498"/>
      <c r="R740" s="498"/>
      <c r="S740" s="498"/>
      <c r="T740" s="498"/>
      <c r="U740" s="498"/>
      <c r="V740" s="498"/>
      <c r="W740" s="498"/>
      <c r="X740" s="498"/>
      <c r="Y740" s="498"/>
      <c r="Z740" s="498"/>
      <c r="AA740" s="498"/>
      <c r="AB740" s="498"/>
      <c r="AC740" s="498"/>
      <c r="AD740" s="498"/>
      <c r="AE740" s="498"/>
      <c r="AF740" s="498"/>
    </row>
    <row r="741">
      <c r="A741" s="498"/>
      <c r="B741" s="520"/>
      <c r="C741" s="520"/>
      <c r="D741" s="520"/>
      <c r="E741" s="520"/>
      <c r="F741" s="520"/>
      <c r="G741" s="520"/>
      <c r="H741" s="520"/>
      <c r="I741" s="520"/>
      <c r="J741" s="520"/>
      <c r="K741" s="498"/>
      <c r="L741" s="498"/>
      <c r="M741" s="498"/>
      <c r="N741" s="498"/>
      <c r="O741" s="498"/>
      <c r="P741" s="498"/>
      <c r="Q741" s="498"/>
      <c r="R741" s="498"/>
      <c r="S741" s="498"/>
      <c r="T741" s="498"/>
      <c r="U741" s="498"/>
      <c r="V741" s="498"/>
      <c r="W741" s="498"/>
      <c r="X741" s="498"/>
      <c r="Y741" s="498"/>
      <c r="Z741" s="498"/>
      <c r="AA741" s="498"/>
      <c r="AB741" s="498"/>
      <c r="AC741" s="498"/>
      <c r="AD741" s="498"/>
      <c r="AE741" s="498"/>
      <c r="AF741" s="498"/>
    </row>
    <row r="742">
      <c r="A742" s="498"/>
      <c r="B742" s="520"/>
      <c r="C742" s="520"/>
      <c r="D742" s="520"/>
      <c r="E742" s="520"/>
      <c r="F742" s="520"/>
      <c r="G742" s="520"/>
      <c r="H742" s="520"/>
      <c r="I742" s="520"/>
      <c r="J742" s="520"/>
      <c r="K742" s="498"/>
      <c r="L742" s="498"/>
      <c r="M742" s="498"/>
      <c r="N742" s="498"/>
      <c r="O742" s="498"/>
      <c r="P742" s="498"/>
      <c r="Q742" s="498"/>
      <c r="R742" s="498"/>
      <c r="S742" s="498"/>
      <c r="T742" s="498"/>
      <c r="U742" s="498"/>
      <c r="V742" s="498"/>
      <c r="W742" s="498"/>
      <c r="X742" s="498"/>
      <c r="Y742" s="498"/>
      <c r="Z742" s="498"/>
      <c r="AA742" s="498"/>
      <c r="AB742" s="498"/>
      <c r="AC742" s="498"/>
      <c r="AD742" s="498"/>
      <c r="AE742" s="498"/>
      <c r="AF742" s="498"/>
    </row>
    <row r="743">
      <c r="A743" s="498"/>
      <c r="B743" s="520"/>
      <c r="C743" s="520"/>
      <c r="D743" s="520"/>
      <c r="E743" s="520"/>
      <c r="F743" s="520"/>
      <c r="G743" s="520"/>
      <c r="H743" s="520"/>
      <c r="I743" s="520"/>
      <c r="J743" s="520"/>
      <c r="K743" s="498"/>
      <c r="L743" s="498"/>
      <c r="M743" s="498"/>
      <c r="N743" s="498"/>
      <c r="O743" s="498"/>
      <c r="P743" s="498"/>
      <c r="Q743" s="498"/>
      <c r="R743" s="498"/>
      <c r="S743" s="498"/>
      <c r="T743" s="498"/>
      <c r="U743" s="498"/>
      <c r="V743" s="498"/>
      <c r="W743" s="498"/>
      <c r="X743" s="498"/>
      <c r="Y743" s="498"/>
      <c r="Z743" s="498"/>
      <c r="AA743" s="498"/>
      <c r="AB743" s="498"/>
      <c r="AC743" s="498"/>
      <c r="AD743" s="498"/>
      <c r="AE743" s="498"/>
      <c r="AF743" s="498"/>
    </row>
    <row r="744">
      <c r="A744" s="498"/>
      <c r="B744" s="520"/>
      <c r="C744" s="520"/>
      <c r="D744" s="520"/>
      <c r="E744" s="520"/>
      <c r="F744" s="520"/>
      <c r="G744" s="520"/>
      <c r="H744" s="520"/>
      <c r="I744" s="520"/>
      <c r="J744" s="520"/>
      <c r="K744" s="498"/>
      <c r="L744" s="498"/>
      <c r="M744" s="498"/>
      <c r="N744" s="498"/>
      <c r="O744" s="498"/>
      <c r="P744" s="498"/>
      <c r="Q744" s="498"/>
      <c r="R744" s="498"/>
      <c r="S744" s="498"/>
      <c r="T744" s="498"/>
      <c r="U744" s="498"/>
      <c r="V744" s="498"/>
      <c r="W744" s="498"/>
      <c r="X744" s="498"/>
      <c r="Y744" s="498"/>
      <c r="Z744" s="498"/>
      <c r="AA744" s="498"/>
      <c r="AB744" s="498"/>
      <c r="AC744" s="498"/>
      <c r="AD744" s="498"/>
      <c r="AE744" s="498"/>
      <c r="AF744" s="498"/>
    </row>
    <row r="745">
      <c r="A745" s="498"/>
      <c r="B745" s="520"/>
      <c r="C745" s="520"/>
      <c r="D745" s="520"/>
      <c r="E745" s="520"/>
      <c r="F745" s="520"/>
      <c r="G745" s="520"/>
      <c r="H745" s="520"/>
      <c r="I745" s="520"/>
      <c r="J745" s="520"/>
      <c r="K745" s="498"/>
      <c r="L745" s="498"/>
      <c r="M745" s="498"/>
      <c r="N745" s="498"/>
      <c r="O745" s="498"/>
      <c r="P745" s="498"/>
      <c r="Q745" s="498"/>
      <c r="R745" s="498"/>
      <c r="S745" s="498"/>
      <c r="T745" s="498"/>
      <c r="U745" s="498"/>
      <c r="V745" s="498"/>
      <c r="W745" s="498"/>
      <c r="X745" s="498"/>
      <c r="Y745" s="498"/>
      <c r="Z745" s="498"/>
      <c r="AA745" s="498"/>
      <c r="AB745" s="498"/>
      <c r="AC745" s="498"/>
      <c r="AD745" s="498"/>
      <c r="AE745" s="498"/>
      <c r="AF745" s="498"/>
    </row>
    <row r="746">
      <c r="A746" s="498"/>
      <c r="B746" s="520"/>
      <c r="C746" s="520"/>
      <c r="D746" s="520"/>
      <c r="E746" s="520"/>
      <c r="F746" s="520"/>
      <c r="G746" s="520"/>
      <c r="H746" s="520"/>
      <c r="I746" s="520"/>
      <c r="J746" s="520"/>
      <c r="K746" s="498"/>
      <c r="L746" s="498"/>
      <c r="M746" s="498"/>
      <c r="N746" s="498"/>
      <c r="O746" s="498"/>
      <c r="P746" s="498"/>
      <c r="Q746" s="498"/>
      <c r="R746" s="498"/>
      <c r="S746" s="498"/>
      <c r="T746" s="498"/>
      <c r="U746" s="498"/>
      <c r="V746" s="498"/>
      <c r="W746" s="498"/>
      <c r="X746" s="498"/>
      <c r="Y746" s="498"/>
      <c r="Z746" s="498"/>
      <c r="AA746" s="498"/>
      <c r="AB746" s="498"/>
      <c r="AC746" s="498"/>
      <c r="AD746" s="498"/>
      <c r="AE746" s="498"/>
      <c r="AF746" s="498"/>
    </row>
    <row r="747">
      <c r="A747" s="498"/>
      <c r="B747" s="520"/>
      <c r="C747" s="520"/>
      <c r="D747" s="520"/>
      <c r="E747" s="520"/>
      <c r="F747" s="520"/>
      <c r="G747" s="520"/>
      <c r="H747" s="520"/>
      <c r="I747" s="520"/>
      <c r="J747" s="520"/>
      <c r="K747" s="498"/>
      <c r="L747" s="498"/>
      <c r="M747" s="498"/>
      <c r="N747" s="498"/>
      <c r="O747" s="498"/>
      <c r="P747" s="498"/>
      <c r="Q747" s="498"/>
      <c r="R747" s="498"/>
      <c r="S747" s="498"/>
      <c r="T747" s="498"/>
      <c r="U747" s="498"/>
      <c r="V747" s="498"/>
      <c r="W747" s="498"/>
      <c r="X747" s="498"/>
      <c r="Y747" s="498"/>
      <c r="Z747" s="498"/>
      <c r="AA747" s="498"/>
      <c r="AB747" s="498"/>
      <c r="AC747" s="498"/>
      <c r="AD747" s="498"/>
      <c r="AE747" s="498"/>
      <c r="AF747" s="498"/>
    </row>
    <row r="748">
      <c r="A748" s="498"/>
      <c r="B748" s="520"/>
      <c r="C748" s="520"/>
      <c r="D748" s="520"/>
      <c r="E748" s="520"/>
      <c r="F748" s="520"/>
      <c r="G748" s="520"/>
      <c r="H748" s="520"/>
      <c r="I748" s="520"/>
      <c r="J748" s="520"/>
      <c r="K748" s="498"/>
      <c r="L748" s="498"/>
      <c r="M748" s="498"/>
      <c r="N748" s="498"/>
      <c r="O748" s="498"/>
      <c r="P748" s="498"/>
      <c r="Q748" s="498"/>
      <c r="R748" s="498"/>
      <c r="S748" s="498"/>
      <c r="T748" s="498"/>
      <c r="U748" s="498"/>
      <c r="V748" s="498"/>
      <c r="W748" s="498"/>
      <c r="X748" s="498"/>
      <c r="Y748" s="498"/>
      <c r="Z748" s="498"/>
      <c r="AA748" s="498"/>
      <c r="AB748" s="498"/>
      <c r="AC748" s="498"/>
      <c r="AD748" s="498"/>
      <c r="AE748" s="498"/>
      <c r="AF748" s="498"/>
    </row>
    <row r="749">
      <c r="A749" s="498"/>
      <c r="B749" s="520"/>
      <c r="C749" s="520"/>
      <c r="D749" s="520"/>
      <c r="E749" s="520"/>
      <c r="F749" s="520"/>
      <c r="G749" s="520"/>
      <c r="H749" s="520"/>
      <c r="I749" s="520"/>
      <c r="J749" s="520"/>
      <c r="K749" s="498"/>
      <c r="L749" s="498"/>
      <c r="M749" s="498"/>
      <c r="N749" s="498"/>
      <c r="O749" s="498"/>
      <c r="P749" s="498"/>
      <c r="Q749" s="498"/>
      <c r="R749" s="498"/>
      <c r="S749" s="498"/>
      <c r="T749" s="498"/>
      <c r="U749" s="498"/>
      <c r="V749" s="498"/>
      <c r="W749" s="498"/>
      <c r="X749" s="498"/>
      <c r="Y749" s="498"/>
      <c r="Z749" s="498"/>
      <c r="AA749" s="498"/>
      <c r="AB749" s="498"/>
      <c r="AC749" s="498"/>
      <c r="AD749" s="498"/>
      <c r="AE749" s="498"/>
      <c r="AF749" s="498"/>
    </row>
    <row r="750">
      <c r="A750" s="498"/>
      <c r="B750" s="520"/>
      <c r="C750" s="520"/>
      <c r="D750" s="520"/>
      <c r="E750" s="520"/>
      <c r="F750" s="520"/>
      <c r="G750" s="520"/>
      <c r="H750" s="520"/>
      <c r="I750" s="520"/>
      <c r="J750" s="520"/>
      <c r="K750" s="498"/>
      <c r="L750" s="498"/>
      <c r="M750" s="498"/>
      <c r="N750" s="498"/>
      <c r="O750" s="498"/>
      <c r="P750" s="498"/>
      <c r="Q750" s="498"/>
      <c r="R750" s="498"/>
      <c r="S750" s="498"/>
      <c r="T750" s="498"/>
      <c r="U750" s="498"/>
      <c r="V750" s="498"/>
      <c r="W750" s="498"/>
      <c r="X750" s="498"/>
      <c r="Y750" s="498"/>
      <c r="Z750" s="498"/>
      <c r="AA750" s="498"/>
      <c r="AB750" s="498"/>
      <c r="AC750" s="498"/>
      <c r="AD750" s="498"/>
      <c r="AE750" s="498"/>
      <c r="AF750" s="498"/>
    </row>
    <row r="751">
      <c r="A751" s="498"/>
      <c r="B751" s="520"/>
      <c r="C751" s="520"/>
      <c r="D751" s="520"/>
      <c r="E751" s="520"/>
      <c r="F751" s="520"/>
      <c r="G751" s="520"/>
      <c r="H751" s="520"/>
      <c r="I751" s="520"/>
      <c r="J751" s="520"/>
      <c r="K751" s="498"/>
      <c r="L751" s="498"/>
      <c r="M751" s="498"/>
      <c r="N751" s="498"/>
      <c r="O751" s="498"/>
      <c r="P751" s="498"/>
      <c r="Q751" s="498"/>
      <c r="R751" s="498"/>
      <c r="S751" s="498"/>
      <c r="T751" s="498"/>
      <c r="U751" s="498"/>
      <c r="V751" s="498"/>
      <c r="W751" s="498"/>
      <c r="X751" s="498"/>
      <c r="Y751" s="498"/>
      <c r="Z751" s="498"/>
      <c r="AA751" s="498"/>
      <c r="AB751" s="498"/>
      <c r="AC751" s="498"/>
      <c r="AD751" s="498"/>
      <c r="AE751" s="498"/>
      <c r="AF751" s="498"/>
    </row>
    <row r="752">
      <c r="A752" s="498"/>
      <c r="B752" s="520"/>
      <c r="C752" s="520"/>
      <c r="D752" s="520"/>
      <c r="E752" s="520"/>
      <c r="F752" s="520"/>
      <c r="G752" s="520"/>
      <c r="H752" s="520"/>
      <c r="I752" s="520"/>
      <c r="J752" s="520"/>
      <c r="K752" s="498"/>
      <c r="L752" s="498"/>
      <c r="M752" s="498"/>
      <c r="N752" s="498"/>
      <c r="O752" s="498"/>
      <c r="P752" s="498"/>
      <c r="Q752" s="498"/>
      <c r="R752" s="498"/>
      <c r="S752" s="498"/>
      <c r="T752" s="498"/>
      <c r="U752" s="498"/>
      <c r="V752" s="498"/>
      <c r="W752" s="498"/>
      <c r="X752" s="498"/>
      <c r="Y752" s="498"/>
      <c r="Z752" s="498"/>
      <c r="AA752" s="498"/>
      <c r="AB752" s="498"/>
      <c r="AC752" s="498"/>
      <c r="AD752" s="498"/>
      <c r="AE752" s="498"/>
      <c r="AF752" s="498"/>
    </row>
    <row r="753">
      <c r="A753" s="498"/>
      <c r="B753" s="520"/>
      <c r="C753" s="520"/>
      <c r="D753" s="520"/>
      <c r="E753" s="520"/>
      <c r="F753" s="520"/>
      <c r="G753" s="520"/>
      <c r="H753" s="520"/>
      <c r="I753" s="520"/>
      <c r="J753" s="520"/>
      <c r="K753" s="498"/>
      <c r="L753" s="498"/>
      <c r="M753" s="498"/>
      <c r="N753" s="498"/>
      <c r="O753" s="498"/>
      <c r="P753" s="498"/>
      <c r="Q753" s="498"/>
      <c r="R753" s="498"/>
      <c r="S753" s="498"/>
      <c r="T753" s="498"/>
      <c r="U753" s="498"/>
      <c r="V753" s="498"/>
      <c r="W753" s="498"/>
      <c r="X753" s="498"/>
      <c r="Y753" s="498"/>
      <c r="Z753" s="498"/>
      <c r="AA753" s="498"/>
      <c r="AB753" s="498"/>
      <c r="AC753" s="498"/>
      <c r="AD753" s="498"/>
      <c r="AE753" s="498"/>
      <c r="AF753" s="498"/>
    </row>
    <row r="754">
      <c r="A754" s="498"/>
      <c r="B754" s="520"/>
      <c r="C754" s="520"/>
      <c r="D754" s="520"/>
      <c r="E754" s="520"/>
      <c r="F754" s="520"/>
      <c r="G754" s="520"/>
      <c r="H754" s="520"/>
      <c r="I754" s="520"/>
      <c r="J754" s="520"/>
      <c r="K754" s="498"/>
      <c r="L754" s="498"/>
      <c r="M754" s="498"/>
      <c r="N754" s="498"/>
      <c r="O754" s="498"/>
      <c r="P754" s="498"/>
      <c r="Q754" s="498"/>
      <c r="R754" s="498"/>
      <c r="S754" s="498"/>
      <c r="T754" s="498"/>
      <c r="U754" s="498"/>
      <c r="V754" s="498"/>
      <c r="W754" s="498"/>
      <c r="X754" s="498"/>
      <c r="Y754" s="498"/>
      <c r="Z754" s="498"/>
      <c r="AA754" s="498"/>
      <c r="AB754" s="498"/>
      <c r="AC754" s="498"/>
      <c r="AD754" s="498"/>
      <c r="AE754" s="498"/>
      <c r="AF754" s="498"/>
    </row>
    <row r="755">
      <c r="A755" s="498"/>
      <c r="B755" s="520"/>
      <c r="C755" s="520"/>
      <c r="D755" s="520"/>
      <c r="E755" s="520"/>
      <c r="F755" s="520"/>
      <c r="G755" s="520"/>
      <c r="H755" s="520"/>
      <c r="I755" s="520"/>
      <c r="J755" s="520"/>
      <c r="K755" s="498"/>
      <c r="L755" s="498"/>
      <c r="M755" s="498"/>
      <c r="N755" s="498"/>
      <c r="O755" s="498"/>
      <c r="P755" s="498"/>
      <c r="Q755" s="498"/>
      <c r="R755" s="498"/>
      <c r="S755" s="498"/>
      <c r="T755" s="498"/>
      <c r="U755" s="498"/>
      <c r="V755" s="498"/>
      <c r="W755" s="498"/>
      <c r="X755" s="498"/>
      <c r="Y755" s="498"/>
      <c r="Z755" s="498"/>
      <c r="AA755" s="498"/>
      <c r="AB755" s="498"/>
      <c r="AC755" s="498"/>
      <c r="AD755" s="498"/>
      <c r="AE755" s="498"/>
      <c r="AF755" s="498"/>
    </row>
    <row r="756">
      <c r="A756" s="498"/>
      <c r="B756" s="520"/>
      <c r="C756" s="520"/>
      <c r="D756" s="520"/>
      <c r="E756" s="520"/>
      <c r="F756" s="520"/>
      <c r="G756" s="520"/>
      <c r="H756" s="520"/>
      <c r="I756" s="520"/>
      <c r="J756" s="520"/>
      <c r="K756" s="498"/>
      <c r="L756" s="498"/>
      <c r="M756" s="498"/>
      <c r="N756" s="498"/>
      <c r="O756" s="498"/>
      <c r="P756" s="498"/>
      <c r="Q756" s="498"/>
      <c r="R756" s="498"/>
      <c r="S756" s="498"/>
      <c r="T756" s="498"/>
      <c r="U756" s="498"/>
      <c r="V756" s="498"/>
      <c r="W756" s="498"/>
      <c r="X756" s="498"/>
      <c r="Y756" s="498"/>
      <c r="Z756" s="498"/>
      <c r="AA756" s="498"/>
      <c r="AB756" s="498"/>
      <c r="AC756" s="498"/>
      <c r="AD756" s="498"/>
      <c r="AE756" s="498"/>
      <c r="AF756" s="498"/>
    </row>
    <row r="757">
      <c r="A757" s="498"/>
      <c r="B757" s="520"/>
      <c r="C757" s="520"/>
      <c r="D757" s="520"/>
      <c r="E757" s="520"/>
      <c r="F757" s="520"/>
      <c r="G757" s="520"/>
      <c r="H757" s="520"/>
      <c r="I757" s="520"/>
      <c r="J757" s="520"/>
      <c r="K757" s="498"/>
      <c r="L757" s="498"/>
      <c r="M757" s="498"/>
      <c r="N757" s="498"/>
      <c r="O757" s="498"/>
      <c r="P757" s="498"/>
      <c r="Q757" s="498"/>
      <c r="R757" s="498"/>
      <c r="S757" s="498"/>
      <c r="T757" s="498"/>
      <c r="U757" s="498"/>
      <c r="V757" s="498"/>
      <c r="W757" s="498"/>
      <c r="X757" s="498"/>
      <c r="Y757" s="498"/>
      <c r="Z757" s="498"/>
      <c r="AA757" s="498"/>
      <c r="AB757" s="498"/>
      <c r="AC757" s="498"/>
      <c r="AD757" s="498"/>
      <c r="AE757" s="498"/>
      <c r="AF757" s="498"/>
    </row>
    <row r="758">
      <c r="A758" s="498"/>
      <c r="B758" s="520"/>
      <c r="C758" s="520"/>
      <c r="D758" s="520"/>
      <c r="E758" s="520"/>
      <c r="F758" s="520"/>
      <c r="G758" s="520"/>
      <c r="H758" s="520"/>
      <c r="I758" s="520"/>
      <c r="J758" s="520"/>
      <c r="K758" s="498"/>
      <c r="L758" s="498"/>
      <c r="M758" s="498"/>
      <c r="N758" s="498"/>
      <c r="O758" s="498"/>
      <c r="P758" s="498"/>
      <c r="Q758" s="498"/>
      <c r="R758" s="498"/>
      <c r="S758" s="498"/>
      <c r="T758" s="498"/>
      <c r="U758" s="498"/>
      <c r="V758" s="498"/>
      <c r="W758" s="498"/>
      <c r="X758" s="498"/>
      <c r="Y758" s="498"/>
      <c r="Z758" s="498"/>
      <c r="AA758" s="498"/>
      <c r="AB758" s="498"/>
      <c r="AC758" s="498"/>
      <c r="AD758" s="498"/>
      <c r="AE758" s="498"/>
      <c r="AF758" s="498"/>
    </row>
    <row r="759">
      <c r="A759" s="498"/>
      <c r="B759" s="520"/>
      <c r="C759" s="520"/>
      <c r="D759" s="520"/>
      <c r="E759" s="520"/>
      <c r="F759" s="520"/>
      <c r="G759" s="520"/>
      <c r="H759" s="520"/>
      <c r="I759" s="520"/>
      <c r="J759" s="520"/>
      <c r="K759" s="498"/>
      <c r="L759" s="498"/>
      <c r="M759" s="498"/>
      <c r="N759" s="498"/>
      <c r="O759" s="498"/>
      <c r="P759" s="498"/>
      <c r="Q759" s="498"/>
      <c r="R759" s="498"/>
      <c r="S759" s="498"/>
      <c r="T759" s="498"/>
      <c r="U759" s="498"/>
      <c r="V759" s="498"/>
      <c r="W759" s="498"/>
      <c r="X759" s="498"/>
      <c r="Y759" s="498"/>
      <c r="Z759" s="498"/>
      <c r="AA759" s="498"/>
      <c r="AB759" s="498"/>
      <c r="AC759" s="498"/>
      <c r="AD759" s="498"/>
      <c r="AE759" s="498"/>
      <c r="AF759" s="498"/>
    </row>
    <row r="760">
      <c r="A760" s="498"/>
      <c r="B760" s="520"/>
      <c r="C760" s="520"/>
      <c r="D760" s="520"/>
      <c r="E760" s="520"/>
      <c r="F760" s="520"/>
      <c r="G760" s="520"/>
      <c r="H760" s="520"/>
      <c r="I760" s="520"/>
      <c r="J760" s="520"/>
      <c r="K760" s="498"/>
      <c r="L760" s="498"/>
      <c r="M760" s="498"/>
      <c r="N760" s="498"/>
      <c r="O760" s="498"/>
      <c r="P760" s="498"/>
      <c r="Q760" s="498"/>
      <c r="R760" s="498"/>
      <c r="S760" s="498"/>
      <c r="T760" s="498"/>
      <c r="U760" s="498"/>
      <c r="V760" s="498"/>
      <c r="W760" s="498"/>
      <c r="X760" s="498"/>
      <c r="Y760" s="498"/>
      <c r="Z760" s="498"/>
      <c r="AA760" s="498"/>
      <c r="AB760" s="498"/>
      <c r="AC760" s="498"/>
      <c r="AD760" s="498"/>
      <c r="AE760" s="498"/>
      <c r="AF760" s="498"/>
    </row>
    <row r="761">
      <c r="A761" s="498"/>
      <c r="B761" s="520"/>
      <c r="C761" s="520"/>
      <c r="D761" s="520"/>
      <c r="E761" s="520"/>
      <c r="F761" s="520"/>
      <c r="G761" s="520"/>
      <c r="H761" s="520"/>
      <c r="I761" s="520"/>
      <c r="J761" s="520"/>
      <c r="K761" s="498"/>
      <c r="L761" s="498"/>
      <c r="M761" s="498"/>
      <c r="N761" s="498"/>
      <c r="O761" s="498"/>
      <c r="P761" s="498"/>
      <c r="Q761" s="498"/>
      <c r="R761" s="498"/>
      <c r="S761" s="498"/>
      <c r="T761" s="498"/>
      <c r="U761" s="498"/>
      <c r="V761" s="498"/>
      <c r="W761" s="498"/>
      <c r="X761" s="498"/>
      <c r="Y761" s="498"/>
      <c r="Z761" s="498"/>
      <c r="AA761" s="498"/>
      <c r="AB761" s="498"/>
      <c r="AC761" s="498"/>
      <c r="AD761" s="498"/>
      <c r="AE761" s="498"/>
      <c r="AF761" s="498"/>
    </row>
    <row r="762">
      <c r="A762" s="498"/>
      <c r="B762" s="520"/>
      <c r="C762" s="520"/>
      <c r="D762" s="520"/>
      <c r="E762" s="520"/>
      <c r="F762" s="520"/>
      <c r="G762" s="520"/>
      <c r="H762" s="520"/>
      <c r="I762" s="520"/>
      <c r="J762" s="520"/>
      <c r="K762" s="498"/>
      <c r="L762" s="498"/>
      <c r="M762" s="498"/>
      <c r="N762" s="498"/>
      <c r="O762" s="498"/>
      <c r="P762" s="498"/>
      <c r="Q762" s="498"/>
      <c r="R762" s="498"/>
      <c r="S762" s="498"/>
      <c r="T762" s="498"/>
      <c r="U762" s="498"/>
      <c r="V762" s="498"/>
      <c r="W762" s="498"/>
      <c r="X762" s="498"/>
      <c r="Y762" s="498"/>
      <c r="Z762" s="498"/>
      <c r="AA762" s="498"/>
      <c r="AB762" s="498"/>
      <c r="AC762" s="498"/>
      <c r="AD762" s="498"/>
      <c r="AE762" s="498"/>
      <c r="AF762" s="498"/>
    </row>
    <row r="763">
      <c r="A763" s="498"/>
      <c r="B763" s="520"/>
      <c r="C763" s="520"/>
      <c r="D763" s="520"/>
      <c r="E763" s="520"/>
      <c r="F763" s="520"/>
      <c r="G763" s="520"/>
      <c r="H763" s="520"/>
      <c r="I763" s="520"/>
      <c r="J763" s="520"/>
      <c r="K763" s="498"/>
      <c r="L763" s="498"/>
      <c r="M763" s="498"/>
      <c r="N763" s="498"/>
      <c r="O763" s="498"/>
      <c r="P763" s="498"/>
      <c r="Q763" s="498"/>
      <c r="R763" s="498"/>
      <c r="S763" s="498"/>
      <c r="T763" s="498"/>
      <c r="U763" s="498"/>
      <c r="V763" s="498"/>
      <c r="W763" s="498"/>
      <c r="X763" s="498"/>
      <c r="Y763" s="498"/>
      <c r="Z763" s="498"/>
      <c r="AA763" s="498"/>
      <c r="AB763" s="498"/>
      <c r="AC763" s="498"/>
      <c r="AD763" s="498"/>
      <c r="AE763" s="498"/>
      <c r="AF763" s="498"/>
    </row>
    <row r="764">
      <c r="A764" s="498"/>
      <c r="B764" s="520"/>
      <c r="C764" s="520"/>
      <c r="D764" s="520"/>
      <c r="E764" s="520"/>
      <c r="F764" s="520"/>
      <c r="G764" s="520"/>
      <c r="H764" s="520"/>
      <c r="I764" s="520"/>
      <c r="J764" s="520"/>
      <c r="K764" s="498"/>
      <c r="L764" s="498"/>
      <c r="M764" s="498"/>
      <c r="N764" s="498"/>
      <c r="O764" s="498"/>
      <c r="P764" s="498"/>
      <c r="Q764" s="498"/>
      <c r="R764" s="498"/>
      <c r="S764" s="498"/>
      <c r="T764" s="498"/>
      <c r="U764" s="498"/>
      <c r="V764" s="498"/>
      <c r="W764" s="498"/>
      <c r="X764" s="498"/>
      <c r="Y764" s="498"/>
      <c r="Z764" s="498"/>
      <c r="AA764" s="498"/>
      <c r="AB764" s="498"/>
      <c r="AC764" s="498"/>
      <c r="AD764" s="498"/>
      <c r="AE764" s="498"/>
      <c r="AF764" s="498"/>
    </row>
    <row r="765">
      <c r="A765" s="498"/>
      <c r="B765" s="520"/>
      <c r="C765" s="520"/>
      <c r="D765" s="520"/>
      <c r="E765" s="520"/>
      <c r="F765" s="520"/>
      <c r="G765" s="520"/>
      <c r="H765" s="520"/>
      <c r="I765" s="520"/>
      <c r="J765" s="520"/>
      <c r="K765" s="498"/>
      <c r="L765" s="498"/>
      <c r="M765" s="498"/>
      <c r="N765" s="498"/>
      <c r="O765" s="498"/>
      <c r="P765" s="498"/>
      <c r="Q765" s="498"/>
      <c r="R765" s="498"/>
      <c r="S765" s="498"/>
      <c r="T765" s="498"/>
      <c r="U765" s="498"/>
      <c r="V765" s="498"/>
      <c r="W765" s="498"/>
      <c r="X765" s="498"/>
      <c r="Y765" s="498"/>
      <c r="Z765" s="498"/>
      <c r="AA765" s="498"/>
      <c r="AB765" s="498"/>
      <c r="AC765" s="498"/>
      <c r="AD765" s="498"/>
      <c r="AE765" s="498"/>
      <c r="AF765" s="498"/>
    </row>
    <row r="766">
      <c r="A766" s="498"/>
      <c r="B766" s="520"/>
      <c r="C766" s="520"/>
      <c r="D766" s="520"/>
      <c r="E766" s="520"/>
      <c r="F766" s="520"/>
      <c r="G766" s="520"/>
      <c r="H766" s="520"/>
      <c r="I766" s="520"/>
      <c r="J766" s="520"/>
      <c r="K766" s="498"/>
      <c r="L766" s="498"/>
      <c r="M766" s="498"/>
      <c r="N766" s="498"/>
      <c r="O766" s="498"/>
      <c r="P766" s="498"/>
      <c r="Q766" s="498"/>
      <c r="R766" s="498"/>
      <c r="S766" s="498"/>
      <c r="T766" s="498"/>
      <c r="U766" s="498"/>
      <c r="V766" s="498"/>
      <c r="W766" s="498"/>
      <c r="X766" s="498"/>
      <c r="Y766" s="498"/>
      <c r="Z766" s="498"/>
      <c r="AA766" s="498"/>
      <c r="AB766" s="498"/>
      <c r="AC766" s="498"/>
      <c r="AD766" s="498"/>
      <c r="AE766" s="498"/>
      <c r="AF766" s="498"/>
    </row>
    <row r="767">
      <c r="A767" s="498"/>
      <c r="B767" s="520"/>
      <c r="C767" s="520"/>
      <c r="D767" s="520"/>
      <c r="E767" s="520"/>
      <c r="F767" s="520"/>
      <c r="G767" s="520"/>
      <c r="H767" s="520"/>
      <c r="I767" s="520"/>
      <c r="J767" s="520"/>
      <c r="K767" s="498"/>
      <c r="L767" s="498"/>
      <c r="M767" s="498"/>
      <c r="N767" s="498"/>
      <c r="O767" s="498"/>
      <c r="P767" s="498"/>
      <c r="Q767" s="498"/>
      <c r="R767" s="498"/>
      <c r="S767" s="498"/>
      <c r="T767" s="498"/>
      <c r="U767" s="498"/>
      <c r="V767" s="498"/>
      <c r="W767" s="498"/>
      <c r="X767" s="498"/>
      <c r="Y767" s="498"/>
      <c r="Z767" s="498"/>
      <c r="AA767" s="498"/>
      <c r="AB767" s="498"/>
      <c r="AC767" s="498"/>
      <c r="AD767" s="498"/>
      <c r="AE767" s="498"/>
      <c r="AF767" s="498"/>
    </row>
    <row r="768">
      <c r="A768" s="498"/>
      <c r="B768" s="520"/>
      <c r="C768" s="520"/>
      <c r="D768" s="520"/>
      <c r="E768" s="520"/>
      <c r="F768" s="520"/>
      <c r="G768" s="520"/>
      <c r="H768" s="520"/>
      <c r="I768" s="520"/>
      <c r="J768" s="520"/>
      <c r="K768" s="498"/>
      <c r="L768" s="498"/>
      <c r="M768" s="498"/>
      <c r="N768" s="498"/>
      <c r="O768" s="498"/>
      <c r="P768" s="498"/>
      <c r="Q768" s="498"/>
      <c r="R768" s="498"/>
      <c r="S768" s="498"/>
      <c r="T768" s="498"/>
      <c r="U768" s="498"/>
      <c r="V768" s="498"/>
      <c r="W768" s="498"/>
      <c r="X768" s="498"/>
      <c r="Y768" s="498"/>
      <c r="Z768" s="498"/>
      <c r="AA768" s="498"/>
      <c r="AB768" s="498"/>
      <c r="AC768" s="498"/>
      <c r="AD768" s="498"/>
      <c r="AE768" s="498"/>
      <c r="AF768" s="498"/>
    </row>
    <row r="769">
      <c r="A769" s="498"/>
      <c r="B769" s="520"/>
      <c r="C769" s="520"/>
      <c r="D769" s="520"/>
      <c r="E769" s="520"/>
      <c r="F769" s="520"/>
      <c r="G769" s="520"/>
      <c r="H769" s="520"/>
      <c r="I769" s="520"/>
      <c r="J769" s="520"/>
      <c r="K769" s="498"/>
      <c r="L769" s="498"/>
      <c r="M769" s="498"/>
      <c r="N769" s="498"/>
      <c r="O769" s="498"/>
      <c r="P769" s="498"/>
      <c r="Q769" s="498"/>
      <c r="R769" s="498"/>
      <c r="S769" s="498"/>
      <c r="T769" s="498"/>
      <c r="U769" s="498"/>
      <c r="V769" s="498"/>
      <c r="W769" s="498"/>
      <c r="X769" s="498"/>
      <c r="Y769" s="498"/>
      <c r="Z769" s="498"/>
      <c r="AA769" s="498"/>
      <c r="AB769" s="498"/>
      <c r="AC769" s="498"/>
      <c r="AD769" s="498"/>
      <c r="AE769" s="498"/>
      <c r="AF769" s="498"/>
    </row>
    <row r="770">
      <c r="A770" s="498"/>
      <c r="B770" s="520"/>
      <c r="C770" s="520"/>
      <c r="D770" s="520"/>
      <c r="E770" s="520"/>
      <c r="F770" s="520"/>
      <c r="G770" s="520"/>
      <c r="H770" s="520"/>
      <c r="I770" s="520"/>
      <c r="J770" s="520"/>
      <c r="K770" s="498"/>
      <c r="L770" s="498"/>
      <c r="M770" s="498"/>
      <c r="N770" s="498"/>
      <c r="O770" s="498"/>
      <c r="P770" s="498"/>
      <c r="Q770" s="498"/>
      <c r="R770" s="498"/>
      <c r="S770" s="498"/>
      <c r="T770" s="498"/>
      <c r="U770" s="498"/>
      <c r="V770" s="498"/>
      <c r="W770" s="498"/>
      <c r="X770" s="498"/>
      <c r="Y770" s="498"/>
      <c r="Z770" s="498"/>
      <c r="AA770" s="498"/>
      <c r="AB770" s="498"/>
      <c r="AC770" s="498"/>
      <c r="AD770" s="498"/>
      <c r="AE770" s="498"/>
      <c r="AF770" s="498"/>
    </row>
    <row r="771">
      <c r="A771" s="498"/>
      <c r="B771" s="520"/>
      <c r="C771" s="520"/>
      <c r="D771" s="520"/>
      <c r="E771" s="520"/>
      <c r="F771" s="520"/>
      <c r="G771" s="520"/>
      <c r="H771" s="520"/>
      <c r="I771" s="520"/>
      <c r="J771" s="520"/>
      <c r="K771" s="498"/>
      <c r="L771" s="498"/>
      <c r="M771" s="498"/>
      <c r="N771" s="498"/>
      <c r="O771" s="498"/>
      <c r="P771" s="498"/>
      <c r="Q771" s="498"/>
      <c r="R771" s="498"/>
      <c r="S771" s="498"/>
      <c r="T771" s="498"/>
      <c r="U771" s="498"/>
      <c r="V771" s="498"/>
      <c r="W771" s="498"/>
      <c r="X771" s="498"/>
      <c r="Y771" s="498"/>
      <c r="Z771" s="498"/>
      <c r="AA771" s="498"/>
      <c r="AB771" s="498"/>
      <c r="AC771" s="498"/>
      <c r="AD771" s="498"/>
      <c r="AE771" s="498"/>
      <c r="AF771" s="498"/>
    </row>
    <row r="772">
      <c r="A772" s="498"/>
      <c r="B772" s="520"/>
      <c r="C772" s="520"/>
      <c r="D772" s="520"/>
      <c r="E772" s="520"/>
      <c r="F772" s="520"/>
      <c r="G772" s="520"/>
      <c r="H772" s="520"/>
      <c r="I772" s="520"/>
      <c r="J772" s="520"/>
      <c r="K772" s="498"/>
      <c r="L772" s="498"/>
      <c r="M772" s="498"/>
      <c r="N772" s="498"/>
      <c r="O772" s="498"/>
      <c r="P772" s="498"/>
      <c r="Q772" s="498"/>
      <c r="R772" s="498"/>
      <c r="S772" s="498"/>
      <c r="T772" s="498"/>
      <c r="U772" s="498"/>
      <c r="V772" s="498"/>
      <c r="W772" s="498"/>
      <c r="X772" s="498"/>
      <c r="Y772" s="498"/>
      <c r="Z772" s="498"/>
      <c r="AA772" s="498"/>
      <c r="AB772" s="498"/>
      <c r="AC772" s="498"/>
      <c r="AD772" s="498"/>
      <c r="AE772" s="498"/>
      <c r="AF772" s="498"/>
    </row>
    <row r="773">
      <c r="A773" s="498"/>
      <c r="B773" s="520"/>
      <c r="C773" s="520"/>
      <c r="D773" s="520"/>
      <c r="E773" s="520"/>
      <c r="F773" s="520"/>
      <c r="G773" s="520"/>
      <c r="H773" s="520"/>
      <c r="I773" s="520"/>
      <c r="J773" s="520"/>
      <c r="K773" s="498"/>
      <c r="L773" s="498"/>
      <c r="M773" s="498"/>
      <c r="N773" s="498"/>
      <c r="O773" s="498"/>
      <c r="P773" s="498"/>
      <c r="Q773" s="498"/>
      <c r="R773" s="498"/>
      <c r="S773" s="498"/>
      <c r="T773" s="498"/>
      <c r="U773" s="498"/>
      <c r="V773" s="498"/>
      <c r="W773" s="498"/>
      <c r="X773" s="498"/>
      <c r="Y773" s="498"/>
      <c r="Z773" s="498"/>
      <c r="AA773" s="498"/>
      <c r="AB773" s="498"/>
      <c r="AC773" s="498"/>
      <c r="AD773" s="498"/>
      <c r="AE773" s="498"/>
      <c r="AF773" s="498"/>
    </row>
    <row r="774">
      <c r="A774" s="498"/>
      <c r="B774" s="520"/>
      <c r="C774" s="520"/>
      <c r="D774" s="520"/>
      <c r="E774" s="520"/>
      <c r="F774" s="520"/>
      <c r="G774" s="520"/>
      <c r="H774" s="520"/>
      <c r="I774" s="520"/>
      <c r="J774" s="520"/>
      <c r="K774" s="498"/>
      <c r="L774" s="498"/>
      <c r="M774" s="498"/>
      <c r="N774" s="498"/>
      <c r="O774" s="498"/>
      <c r="P774" s="498"/>
      <c r="Q774" s="498"/>
      <c r="R774" s="498"/>
      <c r="S774" s="498"/>
      <c r="T774" s="498"/>
      <c r="U774" s="498"/>
      <c r="V774" s="498"/>
      <c r="W774" s="498"/>
      <c r="X774" s="498"/>
      <c r="Y774" s="498"/>
      <c r="Z774" s="498"/>
      <c r="AA774" s="498"/>
      <c r="AB774" s="498"/>
      <c r="AC774" s="498"/>
      <c r="AD774" s="498"/>
      <c r="AE774" s="498"/>
      <c r="AF774" s="498"/>
    </row>
    <row r="775">
      <c r="A775" s="498"/>
      <c r="B775" s="520"/>
      <c r="C775" s="520"/>
      <c r="D775" s="520"/>
      <c r="E775" s="520"/>
      <c r="F775" s="520"/>
      <c r="G775" s="520"/>
      <c r="H775" s="520"/>
      <c r="I775" s="520"/>
      <c r="J775" s="520"/>
      <c r="K775" s="498"/>
      <c r="L775" s="498"/>
      <c r="M775" s="498"/>
      <c r="N775" s="498"/>
      <c r="O775" s="498"/>
      <c r="P775" s="498"/>
      <c r="Q775" s="498"/>
      <c r="R775" s="498"/>
      <c r="S775" s="498"/>
      <c r="T775" s="498"/>
      <c r="U775" s="498"/>
      <c r="V775" s="498"/>
      <c r="W775" s="498"/>
      <c r="X775" s="498"/>
      <c r="Y775" s="498"/>
      <c r="Z775" s="498"/>
      <c r="AA775" s="498"/>
      <c r="AB775" s="498"/>
      <c r="AC775" s="498"/>
      <c r="AD775" s="498"/>
      <c r="AE775" s="498"/>
      <c r="AF775" s="498"/>
    </row>
    <row r="776">
      <c r="A776" s="498"/>
      <c r="B776" s="520"/>
      <c r="C776" s="520"/>
      <c r="D776" s="520"/>
      <c r="E776" s="520"/>
      <c r="F776" s="520"/>
      <c r="G776" s="520"/>
      <c r="H776" s="520"/>
      <c r="I776" s="520"/>
      <c r="J776" s="520"/>
      <c r="K776" s="498"/>
      <c r="L776" s="498"/>
      <c r="M776" s="498"/>
      <c r="N776" s="498"/>
      <c r="O776" s="498"/>
      <c r="P776" s="498"/>
      <c r="Q776" s="498"/>
      <c r="R776" s="498"/>
      <c r="S776" s="498"/>
      <c r="T776" s="498"/>
      <c r="U776" s="498"/>
      <c r="V776" s="498"/>
      <c r="W776" s="498"/>
      <c r="X776" s="498"/>
      <c r="Y776" s="498"/>
      <c r="Z776" s="498"/>
      <c r="AA776" s="498"/>
      <c r="AB776" s="498"/>
      <c r="AC776" s="498"/>
      <c r="AD776" s="498"/>
      <c r="AE776" s="498"/>
      <c r="AF776" s="498"/>
    </row>
    <row r="777">
      <c r="A777" s="498"/>
      <c r="B777" s="520"/>
      <c r="C777" s="520"/>
      <c r="D777" s="520"/>
      <c r="E777" s="520"/>
      <c r="F777" s="520"/>
      <c r="G777" s="520"/>
      <c r="H777" s="520"/>
      <c r="I777" s="520"/>
      <c r="J777" s="520"/>
      <c r="K777" s="498"/>
      <c r="L777" s="498"/>
      <c r="M777" s="498"/>
      <c r="N777" s="498"/>
      <c r="O777" s="498"/>
      <c r="P777" s="498"/>
      <c r="Q777" s="498"/>
      <c r="R777" s="498"/>
      <c r="S777" s="498"/>
      <c r="T777" s="498"/>
      <c r="U777" s="498"/>
      <c r="V777" s="498"/>
      <c r="W777" s="498"/>
      <c r="X777" s="498"/>
      <c r="Y777" s="498"/>
      <c r="Z777" s="498"/>
      <c r="AA777" s="498"/>
      <c r="AB777" s="498"/>
      <c r="AC777" s="498"/>
      <c r="AD777" s="498"/>
      <c r="AE777" s="498"/>
      <c r="AF777" s="498"/>
    </row>
    <row r="778">
      <c r="A778" s="498"/>
      <c r="B778" s="520"/>
      <c r="C778" s="520"/>
      <c r="D778" s="520"/>
      <c r="E778" s="520"/>
      <c r="F778" s="520"/>
      <c r="G778" s="520"/>
      <c r="H778" s="520"/>
      <c r="I778" s="520"/>
      <c r="J778" s="520"/>
      <c r="K778" s="498"/>
      <c r="L778" s="498"/>
      <c r="M778" s="498"/>
      <c r="N778" s="498"/>
      <c r="O778" s="498"/>
      <c r="P778" s="498"/>
      <c r="Q778" s="498"/>
      <c r="R778" s="498"/>
      <c r="S778" s="498"/>
      <c r="T778" s="498"/>
      <c r="U778" s="498"/>
      <c r="V778" s="498"/>
      <c r="W778" s="498"/>
      <c r="X778" s="498"/>
      <c r="Y778" s="498"/>
      <c r="Z778" s="498"/>
      <c r="AA778" s="498"/>
      <c r="AB778" s="498"/>
      <c r="AC778" s="498"/>
      <c r="AD778" s="498"/>
      <c r="AE778" s="498"/>
      <c r="AF778" s="498"/>
    </row>
    <row r="779">
      <c r="A779" s="498"/>
      <c r="B779" s="520"/>
      <c r="C779" s="520"/>
      <c r="D779" s="520"/>
      <c r="E779" s="520"/>
      <c r="F779" s="520"/>
      <c r="G779" s="520"/>
      <c r="H779" s="520"/>
      <c r="I779" s="520"/>
      <c r="J779" s="520"/>
      <c r="K779" s="498"/>
      <c r="L779" s="498"/>
      <c r="M779" s="498"/>
      <c r="N779" s="498"/>
      <c r="O779" s="498"/>
      <c r="P779" s="498"/>
      <c r="Q779" s="498"/>
      <c r="R779" s="498"/>
      <c r="S779" s="498"/>
      <c r="T779" s="498"/>
      <c r="U779" s="498"/>
      <c r="V779" s="498"/>
      <c r="W779" s="498"/>
      <c r="X779" s="498"/>
      <c r="Y779" s="498"/>
      <c r="Z779" s="498"/>
      <c r="AA779" s="498"/>
      <c r="AB779" s="498"/>
      <c r="AC779" s="498"/>
      <c r="AD779" s="498"/>
      <c r="AE779" s="498"/>
      <c r="AF779" s="498"/>
    </row>
    <row r="780">
      <c r="A780" s="498"/>
      <c r="B780" s="520"/>
      <c r="C780" s="520"/>
      <c r="D780" s="520"/>
      <c r="E780" s="520"/>
      <c r="F780" s="520"/>
      <c r="G780" s="520"/>
      <c r="H780" s="520"/>
      <c r="I780" s="520"/>
      <c r="J780" s="520"/>
      <c r="K780" s="498"/>
      <c r="L780" s="498"/>
      <c r="M780" s="498"/>
      <c r="N780" s="498"/>
      <c r="O780" s="498"/>
      <c r="P780" s="498"/>
      <c r="Q780" s="498"/>
      <c r="R780" s="498"/>
      <c r="S780" s="498"/>
      <c r="T780" s="498"/>
      <c r="U780" s="498"/>
      <c r="V780" s="498"/>
      <c r="W780" s="498"/>
      <c r="X780" s="498"/>
      <c r="Y780" s="498"/>
      <c r="Z780" s="498"/>
      <c r="AA780" s="498"/>
      <c r="AB780" s="498"/>
      <c r="AC780" s="498"/>
      <c r="AD780" s="498"/>
      <c r="AE780" s="498"/>
      <c r="AF780" s="498"/>
    </row>
    <row r="781">
      <c r="A781" s="498"/>
      <c r="B781" s="520"/>
      <c r="C781" s="520"/>
      <c r="D781" s="520"/>
      <c r="E781" s="520"/>
      <c r="F781" s="520"/>
      <c r="G781" s="520"/>
      <c r="H781" s="520"/>
      <c r="I781" s="520"/>
      <c r="J781" s="520"/>
      <c r="K781" s="498"/>
      <c r="L781" s="498"/>
      <c r="M781" s="498"/>
      <c r="N781" s="498"/>
      <c r="O781" s="498"/>
      <c r="P781" s="498"/>
      <c r="Q781" s="498"/>
      <c r="R781" s="498"/>
      <c r="S781" s="498"/>
      <c r="T781" s="498"/>
      <c r="U781" s="498"/>
      <c r="V781" s="498"/>
      <c r="W781" s="498"/>
      <c r="X781" s="498"/>
      <c r="Y781" s="498"/>
      <c r="Z781" s="498"/>
      <c r="AA781" s="498"/>
      <c r="AB781" s="498"/>
      <c r="AC781" s="498"/>
      <c r="AD781" s="498"/>
      <c r="AE781" s="498"/>
      <c r="AF781" s="498"/>
    </row>
    <row r="782">
      <c r="A782" s="498"/>
      <c r="B782" s="520"/>
      <c r="C782" s="520"/>
      <c r="D782" s="520"/>
      <c r="E782" s="520"/>
      <c r="F782" s="520"/>
      <c r="G782" s="520"/>
      <c r="H782" s="520"/>
      <c r="I782" s="520"/>
      <c r="J782" s="520"/>
      <c r="K782" s="498"/>
      <c r="L782" s="498"/>
      <c r="M782" s="498"/>
      <c r="N782" s="498"/>
      <c r="O782" s="498"/>
      <c r="P782" s="498"/>
      <c r="Q782" s="498"/>
      <c r="R782" s="498"/>
      <c r="S782" s="498"/>
      <c r="T782" s="498"/>
      <c r="U782" s="498"/>
      <c r="V782" s="498"/>
      <c r="W782" s="498"/>
      <c r="X782" s="498"/>
      <c r="Y782" s="498"/>
      <c r="Z782" s="498"/>
      <c r="AA782" s="498"/>
      <c r="AB782" s="498"/>
      <c r="AC782" s="498"/>
      <c r="AD782" s="498"/>
      <c r="AE782" s="498"/>
      <c r="AF782" s="498"/>
    </row>
    <row r="783">
      <c r="A783" s="498"/>
      <c r="B783" s="520"/>
      <c r="C783" s="520"/>
      <c r="D783" s="520"/>
      <c r="E783" s="520"/>
      <c r="F783" s="520"/>
      <c r="G783" s="520"/>
      <c r="H783" s="520"/>
      <c r="I783" s="520"/>
      <c r="J783" s="520"/>
      <c r="K783" s="498"/>
      <c r="L783" s="498"/>
      <c r="M783" s="498"/>
      <c r="N783" s="498"/>
      <c r="O783" s="498"/>
      <c r="P783" s="498"/>
      <c r="Q783" s="498"/>
      <c r="R783" s="498"/>
      <c r="S783" s="498"/>
      <c r="T783" s="498"/>
      <c r="U783" s="498"/>
      <c r="V783" s="498"/>
      <c r="W783" s="498"/>
      <c r="X783" s="498"/>
      <c r="Y783" s="498"/>
      <c r="Z783" s="498"/>
      <c r="AA783" s="498"/>
      <c r="AB783" s="498"/>
      <c r="AC783" s="498"/>
      <c r="AD783" s="498"/>
      <c r="AE783" s="498"/>
      <c r="AF783" s="498"/>
    </row>
    <row r="784">
      <c r="A784" s="498"/>
      <c r="B784" s="520"/>
      <c r="C784" s="520"/>
      <c r="D784" s="520"/>
      <c r="E784" s="520"/>
      <c r="F784" s="520"/>
      <c r="G784" s="520"/>
      <c r="H784" s="520"/>
      <c r="I784" s="520"/>
      <c r="J784" s="520"/>
      <c r="K784" s="498"/>
      <c r="L784" s="498"/>
      <c r="M784" s="498"/>
      <c r="N784" s="498"/>
      <c r="O784" s="498"/>
      <c r="P784" s="498"/>
      <c r="Q784" s="498"/>
      <c r="R784" s="498"/>
      <c r="S784" s="498"/>
      <c r="T784" s="498"/>
      <c r="U784" s="498"/>
      <c r="V784" s="498"/>
      <c r="W784" s="498"/>
      <c r="X784" s="498"/>
      <c r="Y784" s="498"/>
      <c r="Z784" s="498"/>
      <c r="AA784" s="498"/>
      <c r="AB784" s="498"/>
      <c r="AC784" s="498"/>
      <c r="AD784" s="498"/>
      <c r="AE784" s="498"/>
      <c r="AF784" s="498"/>
    </row>
    <row r="785">
      <c r="A785" s="498"/>
      <c r="B785" s="520"/>
      <c r="C785" s="520"/>
      <c r="D785" s="520"/>
      <c r="E785" s="520"/>
      <c r="F785" s="520"/>
      <c r="G785" s="520"/>
      <c r="H785" s="520"/>
      <c r="I785" s="520"/>
      <c r="J785" s="520"/>
      <c r="K785" s="498"/>
      <c r="L785" s="498"/>
      <c r="M785" s="498"/>
      <c r="N785" s="498"/>
      <c r="O785" s="498"/>
      <c r="P785" s="498"/>
      <c r="Q785" s="498"/>
      <c r="R785" s="498"/>
      <c r="S785" s="498"/>
      <c r="T785" s="498"/>
      <c r="U785" s="498"/>
      <c r="V785" s="498"/>
      <c r="W785" s="498"/>
      <c r="X785" s="498"/>
      <c r="Y785" s="498"/>
      <c r="Z785" s="498"/>
      <c r="AA785" s="498"/>
      <c r="AB785" s="498"/>
      <c r="AC785" s="498"/>
      <c r="AD785" s="498"/>
      <c r="AE785" s="498"/>
      <c r="AF785" s="498"/>
    </row>
    <row r="786">
      <c r="A786" s="498"/>
      <c r="B786" s="520"/>
      <c r="C786" s="520"/>
      <c r="D786" s="520"/>
      <c r="E786" s="520"/>
      <c r="F786" s="520"/>
      <c r="G786" s="520"/>
      <c r="H786" s="520"/>
      <c r="I786" s="520"/>
      <c r="J786" s="520"/>
      <c r="K786" s="498"/>
      <c r="L786" s="498"/>
      <c r="M786" s="498"/>
      <c r="N786" s="498"/>
      <c r="O786" s="498"/>
      <c r="P786" s="498"/>
      <c r="Q786" s="498"/>
      <c r="R786" s="498"/>
      <c r="S786" s="498"/>
      <c r="T786" s="498"/>
      <c r="U786" s="498"/>
      <c r="V786" s="498"/>
      <c r="W786" s="498"/>
      <c r="X786" s="498"/>
      <c r="Y786" s="498"/>
      <c r="Z786" s="498"/>
      <c r="AA786" s="498"/>
      <c r="AB786" s="498"/>
      <c r="AC786" s="498"/>
      <c r="AD786" s="498"/>
      <c r="AE786" s="498"/>
      <c r="AF786" s="498"/>
    </row>
    <row r="787">
      <c r="A787" s="498"/>
      <c r="B787" s="520"/>
      <c r="C787" s="520"/>
      <c r="D787" s="520"/>
      <c r="E787" s="520"/>
      <c r="F787" s="520"/>
      <c r="G787" s="520"/>
      <c r="H787" s="520"/>
      <c r="I787" s="520"/>
      <c r="J787" s="520"/>
      <c r="K787" s="498"/>
      <c r="L787" s="498"/>
      <c r="M787" s="498"/>
      <c r="N787" s="498"/>
      <c r="O787" s="498"/>
      <c r="P787" s="498"/>
      <c r="Q787" s="498"/>
      <c r="R787" s="498"/>
      <c r="S787" s="498"/>
      <c r="T787" s="498"/>
      <c r="U787" s="498"/>
      <c r="V787" s="498"/>
      <c r="W787" s="498"/>
      <c r="X787" s="498"/>
      <c r="Y787" s="498"/>
      <c r="Z787" s="498"/>
      <c r="AA787" s="498"/>
      <c r="AB787" s="498"/>
      <c r="AC787" s="498"/>
      <c r="AD787" s="498"/>
      <c r="AE787" s="498"/>
      <c r="AF787" s="498"/>
    </row>
    <row r="788">
      <c r="A788" s="498"/>
      <c r="B788" s="520"/>
      <c r="C788" s="520"/>
      <c r="D788" s="520"/>
      <c r="E788" s="520"/>
      <c r="F788" s="520"/>
      <c r="G788" s="520"/>
      <c r="H788" s="520"/>
      <c r="I788" s="520"/>
      <c r="J788" s="520"/>
      <c r="K788" s="498"/>
      <c r="L788" s="498"/>
      <c r="M788" s="498"/>
      <c r="N788" s="498"/>
      <c r="O788" s="498"/>
      <c r="P788" s="498"/>
      <c r="Q788" s="498"/>
      <c r="R788" s="498"/>
      <c r="S788" s="498"/>
      <c r="T788" s="498"/>
      <c r="U788" s="498"/>
      <c r="V788" s="498"/>
      <c r="W788" s="498"/>
      <c r="X788" s="498"/>
      <c r="Y788" s="498"/>
      <c r="Z788" s="498"/>
      <c r="AA788" s="498"/>
      <c r="AB788" s="498"/>
      <c r="AC788" s="498"/>
      <c r="AD788" s="498"/>
      <c r="AE788" s="498"/>
      <c r="AF788" s="498"/>
    </row>
    <row r="789">
      <c r="A789" s="498"/>
      <c r="B789" s="520"/>
      <c r="C789" s="520"/>
      <c r="D789" s="520"/>
      <c r="E789" s="520"/>
      <c r="F789" s="520"/>
      <c r="G789" s="520"/>
      <c r="H789" s="520"/>
      <c r="I789" s="520"/>
      <c r="J789" s="520"/>
      <c r="K789" s="498"/>
      <c r="L789" s="498"/>
      <c r="M789" s="498"/>
      <c r="N789" s="498"/>
      <c r="O789" s="498"/>
      <c r="P789" s="498"/>
      <c r="Q789" s="498"/>
      <c r="R789" s="498"/>
      <c r="S789" s="498"/>
      <c r="T789" s="498"/>
      <c r="U789" s="498"/>
      <c r="V789" s="498"/>
      <c r="W789" s="498"/>
      <c r="X789" s="498"/>
      <c r="Y789" s="498"/>
      <c r="Z789" s="498"/>
      <c r="AA789" s="498"/>
      <c r="AB789" s="498"/>
      <c r="AC789" s="498"/>
      <c r="AD789" s="498"/>
      <c r="AE789" s="498"/>
      <c r="AF789" s="498"/>
    </row>
    <row r="790">
      <c r="A790" s="498"/>
      <c r="B790" s="520"/>
      <c r="C790" s="520"/>
      <c r="D790" s="520"/>
      <c r="E790" s="520"/>
      <c r="F790" s="520"/>
      <c r="G790" s="520"/>
      <c r="H790" s="520"/>
      <c r="I790" s="520"/>
      <c r="J790" s="520"/>
      <c r="K790" s="498"/>
      <c r="L790" s="498"/>
      <c r="M790" s="498"/>
      <c r="N790" s="498"/>
      <c r="O790" s="498"/>
      <c r="P790" s="498"/>
      <c r="Q790" s="498"/>
      <c r="R790" s="498"/>
      <c r="S790" s="498"/>
      <c r="T790" s="498"/>
      <c r="U790" s="498"/>
      <c r="V790" s="498"/>
      <c r="W790" s="498"/>
      <c r="X790" s="498"/>
      <c r="Y790" s="498"/>
      <c r="Z790" s="498"/>
      <c r="AA790" s="498"/>
      <c r="AB790" s="498"/>
      <c r="AC790" s="498"/>
      <c r="AD790" s="498"/>
      <c r="AE790" s="498"/>
      <c r="AF790" s="498"/>
    </row>
    <row r="791">
      <c r="A791" s="498"/>
      <c r="B791" s="520"/>
      <c r="C791" s="520"/>
      <c r="D791" s="520"/>
      <c r="E791" s="520"/>
      <c r="F791" s="520"/>
      <c r="G791" s="520"/>
      <c r="H791" s="520"/>
      <c r="I791" s="520"/>
      <c r="J791" s="520"/>
      <c r="K791" s="498"/>
      <c r="L791" s="498"/>
      <c r="M791" s="498"/>
      <c r="N791" s="498"/>
      <c r="O791" s="498"/>
      <c r="P791" s="498"/>
      <c r="Q791" s="498"/>
      <c r="R791" s="498"/>
      <c r="S791" s="498"/>
      <c r="T791" s="498"/>
      <c r="U791" s="498"/>
      <c r="V791" s="498"/>
      <c r="W791" s="498"/>
      <c r="X791" s="498"/>
      <c r="Y791" s="498"/>
      <c r="Z791" s="498"/>
      <c r="AA791" s="498"/>
      <c r="AB791" s="498"/>
      <c r="AC791" s="498"/>
      <c r="AD791" s="498"/>
      <c r="AE791" s="498"/>
      <c r="AF791" s="498"/>
    </row>
    <row r="792">
      <c r="A792" s="498"/>
      <c r="B792" s="520"/>
      <c r="C792" s="520"/>
      <c r="D792" s="520"/>
      <c r="E792" s="520"/>
      <c r="F792" s="520"/>
      <c r="G792" s="520"/>
      <c r="H792" s="520"/>
      <c r="I792" s="520"/>
      <c r="J792" s="520"/>
      <c r="K792" s="498"/>
      <c r="L792" s="498"/>
      <c r="M792" s="498"/>
      <c r="N792" s="498"/>
      <c r="O792" s="498"/>
      <c r="P792" s="498"/>
      <c r="Q792" s="498"/>
      <c r="R792" s="498"/>
      <c r="S792" s="498"/>
      <c r="T792" s="498"/>
      <c r="U792" s="498"/>
      <c r="V792" s="498"/>
      <c r="W792" s="498"/>
      <c r="X792" s="498"/>
      <c r="Y792" s="498"/>
      <c r="Z792" s="498"/>
      <c r="AA792" s="498"/>
      <c r="AB792" s="498"/>
      <c r="AC792" s="498"/>
      <c r="AD792" s="498"/>
      <c r="AE792" s="498"/>
      <c r="AF792" s="498"/>
    </row>
    <row r="793">
      <c r="A793" s="498"/>
      <c r="B793" s="520"/>
      <c r="C793" s="520"/>
      <c r="D793" s="520"/>
      <c r="E793" s="520"/>
      <c r="F793" s="520"/>
      <c r="G793" s="520"/>
      <c r="H793" s="520"/>
      <c r="I793" s="520"/>
      <c r="J793" s="520"/>
      <c r="K793" s="498"/>
      <c r="L793" s="498"/>
      <c r="M793" s="498"/>
      <c r="N793" s="498"/>
      <c r="O793" s="498"/>
      <c r="P793" s="498"/>
      <c r="Q793" s="498"/>
      <c r="R793" s="498"/>
      <c r="S793" s="498"/>
      <c r="T793" s="498"/>
      <c r="U793" s="498"/>
      <c r="V793" s="498"/>
      <c r="W793" s="498"/>
      <c r="X793" s="498"/>
      <c r="Y793" s="498"/>
      <c r="Z793" s="498"/>
      <c r="AA793" s="498"/>
      <c r="AB793" s="498"/>
      <c r="AC793" s="498"/>
      <c r="AD793" s="498"/>
      <c r="AE793" s="498"/>
      <c r="AF793" s="498"/>
    </row>
    <row r="794">
      <c r="A794" s="498"/>
      <c r="B794" s="520"/>
      <c r="C794" s="520"/>
      <c r="D794" s="520"/>
      <c r="E794" s="520"/>
      <c r="F794" s="520"/>
      <c r="G794" s="520"/>
      <c r="H794" s="520"/>
      <c r="I794" s="520"/>
      <c r="J794" s="520"/>
      <c r="K794" s="498"/>
      <c r="L794" s="498"/>
      <c r="M794" s="498"/>
      <c r="N794" s="498"/>
      <c r="O794" s="498"/>
      <c r="P794" s="498"/>
      <c r="Q794" s="498"/>
      <c r="R794" s="498"/>
      <c r="S794" s="498"/>
      <c r="T794" s="498"/>
      <c r="U794" s="498"/>
      <c r="V794" s="498"/>
      <c r="W794" s="498"/>
      <c r="X794" s="498"/>
      <c r="Y794" s="498"/>
      <c r="Z794" s="498"/>
      <c r="AA794" s="498"/>
      <c r="AB794" s="498"/>
      <c r="AC794" s="498"/>
      <c r="AD794" s="498"/>
      <c r="AE794" s="498"/>
      <c r="AF794" s="498"/>
    </row>
    <row r="795">
      <c r="A795" s="498"/>
      <c r="B795" s="520"/>
      <c r="C795" s="520"/>
      <c r="D795" s="520"/>
      <c r="E795" s="520"/>
      <c r="F795" s="520"/>
      <c r="G795" s="520"/>
      <c r="H795" s="520"/>
      <c r="I795" s="520"/>
      <c r="J795" s="520"/>
      <c r="K795" s="498"/>
      <c r="L795" s="498"/>
      <c r="M795" s="498"/>
      <c r="N795" s="498"/>
      <c r="O795" s="498"/>
      <c r="P795" s="498"/>
      <c r="Q795" s="498"/>
      <c r="R795" s="498"/>
      <c r="S795" s="498"/>
      <c r="T795" s="498"/>
      <c r="U795" s="498"/>
      <c r="V795" s="498"/>
      <c r="W795" s="498"/>
      <c r="X795" s="498"/>
      <c r="Y795" s="498"/>
      <c r="Z795" s="498"/>
      <c r="AA795" s="498"/>
      <c r="AB795" s="498"/>
      <c r="AC795" s="498"/>
      <c r="AD795" s="498"/>
      <c r="AE795" s="498"/>
      <c r="AF795" s="498"/>
    </row>
    <row r="796">
      <c r="A796" s="498"/>
      <c r="B796" s="520"/>
      <c r="C796" s="520"/>
      <c r="D796" s="520"/>
      <c r="E796" s="520"/>
      <c r="F796" s="520"/>
      <c r="G796" s="520"/>
      <c r="H796" s="520"/>
      <c r="I796" s="520"/>
      <c r="J796" s="520"/>
      <c r="K796" s="498"/>
      <c r="L796" s="498"/>
      <c r="M796" s="498"/>
      <c r="N796" s="498"/>
      <c r="O796" s="498"/>
      <c r="P796" s="498"/>
      <c r="Q796" s="498"/>
      <c r="R796" s="498"/>
      <c r="S796" s="498"/>
      <c r="T796" s="498"/>
      <c r="U796" s="498"/>
      <c r="V796" s="498"/>
      <c r="W796" s="498"/>
      <c r="X796" s="498"/>
      <c r="Y796" s="498"/>
      <c r="Z796" s="498"/>
      <c r="AA796" s="498"/>
      <c r="AB796" s="498"/>
      <c r="AC796" s="498"/>
      <c r="AD796" s="498"/>
      <c r="AE796" s="498"/>
      <c r="AF796" s="498"/>
    </row>
    <row r="797">
      <c r="A797" s="498"/>
      <c r="B797" s="520"/>
      <c r="C797" s="520"/>
      <c r="D797" s="520"/>
      <c r="E797" s="520"/>
      <c r="F797" s="520"/>
      <c r="G797" s="520"/>
      <c r="H797" s="520"/>
      <c r="I797" s="520"/>
      <c r="J797" s="520"/>
      <c r="K797" s="498"/>
      <c r="L797" s="498"/>
      <c r="M797" s="498"/>
      <c r="N797" s="498"/>
      <c r="O797" s="498"/>
      <c r="P797" s="498"/>
      <c r="Q797" s="498"/>
      <c r="R797" s="498"/>
      <c r="S797" s="498"/>
      <c r="T797" s="498"/>
      <c r="U797" s="498"/>
      <c r="V797" s="498"/>
      <c r="W797" s="498"/>
      <c r="X797" s="498"/>
      <c r="Y797" s="498"/>
      <c r="Z797" s="498"/>
      <c r="AA797" s="498"/>
      <c r="AB797" s="498"/>
      <c r="AC797" s="498"/>
      <c r="AD797" s="498"/>
      <c r="AE797" s="498"/>
      <c r="AF797" s="498"/>
    </row>
    <row r="798">
      <c r="A798" s="498"/>
      <c r="B798" s="520"/>
      <c r="C798" s="520"/>
      <c r="D798" s="520"/>
      <c r="E798" s="520"/>
      <c r="F798" s="520"/>
      <c r="G798" s="520"/>
      <c r="H798" s="520"/>
      <c r="I798" s="520"/>
      <c r="J798" s="520"/>
      <c r="K798" s="498"/>
      <c r="L798" s="498"/>
      <c r="M798" s="498"/>
      <c r="N798" s="498"/>
      <c r="O798" s="498"/>
      <c r="P798" s="498"/>
      <c r="Q798" s="498"/>
      <c r="R798" s="498"/>
      <c r="S798" s="498"/>
      <c r="T798" s="498"/>
      <c r="U798" s="498"/>
      <c r="V798" s="498"/>
      <c r="W798" s="498"/>
      <c r="X798" s="498"/>
      <c r="Y798" s="498"/>
      <c r="Z798" s="498"/>
      <c r="AA798" s="498"/>
      <c r="AB798" s="498"/>
      <c r="AC798" s="498"/>
      <c r="AD798" s="498"/>
      <c r="AE798" s="498"/>
      <c r="AF798" s="498"/>
    </row>
    <row r="799">
      <c r="A799" s="498"/>
      <c r="B799" s="520"/>
      <c r="C799" s="520"/>
      <c r="D799" s="520"/>
      <c r="E799" s="520"/>
      <c r="F799" s="520"/>
      <c r="G799" s="520"/>
      <c r="H799" s="520"/>
      <c r="I799" s="520"/>
      <c r="J799" s="520"/>
      <c r="K799" s="498"/>
      <c r="L799" s="498"/>
      <c r="M799" s="498"/>
      <c r="N799" s="498"/>
      <c r="O799" s="498"/>
      <c r="P799" s="498"/>
      <c r="Q799" s="498"/>
      <c r="R799" s="498"/>
      <c r="S799" s="498"/>
      <c r="T799" s="498"/>
      <c r="U799" s="498"/>
      <c r="V799" s="498"/>
      <c r="W799" s="498"/>
      <c r="X799" s="498"/>
      <c r="Y799" s="498"/>
      <c r="Z799" s="498"/>
      <c r="AA799" s="498"/>
      <c r="AB799" s="498"/>
      <c r="AC799" s="498"/>
      <c r="AD799" s="498"/>
      <c r="AE799" s="498"/>
      <c r="AF799" s="498"/>
    </row>
    <row r="800">
      <c r="A800" s="498"/>
      <c r="B800" s="520"/>
      <c r="C800" s="520"/>
      <c r="D800" s="520"/>
      <c r="E800" s="520"/>
      <c r="F800" s="520"/>
      <c r="G800" s="520"/>
      <c r="H800" s="520"/>
      <c r="I800" s="520"/>
      <c r="J800" s="520"/>
      <c r="K800" s="498"/>
      <c r="L800" s="498"/>
      <c r="M800" s="498"/>
      <c r="N800" s="498"/>
      <c r="O800" s="498"/>
      <c r="P800" s="498"/>
      <c r="Q800" s="498"/>
      <c r="R800" s="498"/>
      <c r="S800" s="498"/>
      <c r="T800" s="498"/>
      <c r="U800" s="498"/>
      <c r="V800" s="498"/>
      <c r="W800" s="498"/>
      <c r="X800" s="498"/>
      <c r="Y800" s="498"/>
      <c r="Z800" s="498"/>
      <c r="AA800" s="498"/>
      <c r="AB800" s="498"/>
      <c r="AC800" s="498"/>
      <c r="AD800" s="498"/>
      <c r="AE800" s="498"/>
      <c r="AF800" s="498"/>
    </row>
    <row r="801">
      <c r="A801" s="498"/>
      <c r="B801" s="520"/>
      <c r="C801" s="520"/>
      <c r="D801" s="520"/>
      <c r="E801" s="520"/>
      <c r="F801" s="520"/>
      <c r="G801" s="520"/>
      <c r="H801" s="520"/>
      <c r="I801" s="520"/>
      <c r="J801" s="520"/>
      <c r="K801" s="498"/>
      <c r="L801" s="498"/>
      <c r="M801" s="498"/>
      <c r="N801" s="498"/>
      <c r="O801" s="498"/>
      <c r="P801" s="498"/>
      <c r="Q801" s="498"/>
      <c r="R801" s="498"/>
      <c r="S801" s="498"/>
      <c r="T801" s="498"/>
      <c r="U801" s="498"/>
      <c r="V801" s="498"/>
      <c r="W801" s="498"/>
      <c r="X801" s="498"/>
      <c r="Y801" s="498"/>
      <c r="Z801" s="498"/>
      <c r="AA801" s="498"/>
      <c r="AB801" s="498"/>
      <c r="AC801" s="498"/>
      <c r="AD801" s="498"/>
      <c r="AE801" s="498"/>
      <c r="AF801" s="498"/>
    </row>
    <row r="802">
      <c r="A802" s="498"/>
      <c r="B802" s="520"/>
      <c r="C802" s="520"/>
      <c r="D802" s="520"/>
      <c r="E802" s="520"/>
      <c r="F802" s="520"/>
      <c r="G802" s="520"/>
      <c r="H802" s="520"/>
      <c r="I802" s="520"/>
      <c r="J802" s="520"/>
      <c r="K802" s="498"/>
      <c r="L802" s="498"/>
      <c r="M802" s="498"/>
      <c r="N802" s="498"/>
      <c r="O802" s="498"/>
      <c r="P802" s="498"/>
      <c r="Q802" s="498"/>
      <c r="R802" s="498"/>
      <c r="S802" s="498"/>
      <c r="T802" s="498"/>
      <c r="U802" s="498"/>
      <c r="V802" s="498"/>
      <c r="W802" s="498"/>
      <c r="X802" s="498"/>
      <c r="Y802" s="498"/>
      <c r="Z802" s="498"/>
      <c r="AA802" s="498"/>
      <c r="AB802" s="498"/>
      <c r="AC802" s="498"/>
      <c r="AD802" s="498"/>
      <c r="AE802" s="498"/>
      <c r="AF802" s="498"/>
    </row>
    <row r="803">
      <c r="A803" s="498"/>
      <c r="B803" s="520"/>
      <c r="C803" s="520"/>
      <c r="D803" s="520"/>
      <c r="E803" s="520"/>
      <c r="F803" s="520"/>
      <c r="G803" s="520"/>
      <c r="H803" s="520"/>
      <c r="I803" s="520"/>
      <c r="J803" s="520"/>
      <c r="K803" s="498"/>
      <c r="L803" s="498"/>
      <c r="M803" s="498"/>
      <c r="N803" s="498"/>
      <c r="O803" s="498"/>
      <c r="P803" s="498"/>
      <c r="Q803" s="498"/>
      <c r="R803" s="498"/>
      <c r="S803" s="498"/>
      <c r="T803" s="498"/>
      <c r="U803" s="498"/>
      <c r="V803" s="498"/>
      <c r="W803" s="498"/>
      <c r="X803" s="498"/>
      <c r="Y803" s="498"/>
      <c r="Z803" s="498"/>
      <c r="AA803" s="498"/>
      <c r="AB803" s="498"/>
      <c r="AC803" s="498"/>
      <c r="AD803" s="498"/>
      <c r="AE803" s="498"/>
      <c r="AF803" s="498"/>
    </row>
    <row r="804">
      <c r="A804" s="498"/>
      <c r="B804" s="520"/>
      <c r="C804" s="520"/>
      <c r="D804" s="520"/>
      <c r="E804" s="520"/>
      <c r="F804" s="520"/>
      <c r="G804" s="520"/>
      <c r="H804" s="520"/>
      <c r="I804" s="520"/>
      <c r="J804" s="520"/>
      <c r="K804" s="498"/>
      <c r="L804" s="498"/>
      <c r="M804" s="498"/>
      <c r="N804" s="498"/>
      <c r="O804" s="498"/>
      <c r="P804" s="498"/>
      <c r="Q804" s="498"/>
      <c r="R804" s="498"/>
      <c r="S804" s="498"/>
      <c r="T804" s="498"/>
      <c r="U804" s="498"/>
      <c r="V804" s="498"/>
      <c r="W804" s="498"/>
      <c r="X804" s="498"/>
      <c r="Y804" s="498"/>
      <c r="Z804" s="498"/>
      <c r="AA804" s="498"/>
      <c r="AB804" s="498"/>
      <c r="AC804" s="498"/>
      <c r="AD804" s="498"/>
      <c r="AE804" s="498"/>
      <c r="AF804" s="498"/>
    </row>
    <row r="805">
      <c r="A805" s="498"/>
      <c r="B805" s="520"/>
      <c r="C805" s="520"/>
      <c r="D805" s="520"/>
      <c r="E805" s="520"/>
      <c r="F805" s="520"/>
      <c r="G805" s="520"/>
      <c r="H805" s="520"/>
      <c r="I805" s="520"/>
      <c r="J805" s="520"/>
      <c r="K805" s="498"/>
      <c r="L805" s="498"/>
      <c r="M805" s="498"/>
      <c r="N805" s="498"/>
      <c r="O805" s="498"/>
      <c r="P805" s="498"/>
      <c r="Q805" s="498"/>
      <c r="R805" s="498"/>
      <c r="S805" s="498"/>
      <c r="T805" s="498"/>
      <c r="U805" s="498"/>
      <c r="V805" s="498"/>
      <c r="W805" s="498"/>
      <c r="X805" s="498"/>
      <c r="Y805" s="498"/>
      <c r="Z805" s="498"/>
      <c r="AA805" s="498"/>
      <c r="AB805" s="498"/>
      <c r="AC805" s="498"/>
      <c r="AD805" s="498"/>
      <c r="AE805" s="498"/>
      <c r="AF805" s="498"/>
    </row>
    <row r="806">
      <c r="A806" s="498"/>
      <c r="B806" s="520"/>
      <c r="C806" s="520"/>
      <c r="D806" s="520"/>
      <c r="E806" s="520"/>
      <c r="F806" s="520"/>
      <c r="G806" s="520"/>
      <c r="H806" s="520"/>
      <c r="I806" s="520"/>
      <c r="J806" s="520"/>
      <c r="K806" s="498"/>
      <c r="L806" s="498"/>
      <c r="M806" s="498"/>
      <c r="N806" s="498"/>
      <c r="O806" s="498"/>
      <c r="P806" s="498"/>
      <c r="Q806" s="498"/>
      <c r="R806" s="498"/>
      <c r="S806" s="498"/>
      <c r="T806" s="498"/>
      <c r="U806" s="498"/>
      <c r="V806" s="498"/>
      <c r="W806" s="498"/>
      <c r="X806" s="498"/>
      <c r="Y806" s="498"/>
      <c r="Z806" s="498"/>
      <c r="AA806" s="498"/>
      <c r="AB806" s="498"/>
      <c r="AC806" s="498"/>
      <c r="AD806" s="498"/>
      <c r="AE806" s="498"/>
      <c r="AF806" s="498"/>
    </row>
    <row r="807">
      <c r="A807" s="498"/>
      <c r="B807" s="520"/>
      <c r="C807" s="520"/>
      <c r="D807" s="520"/>
      <c r="E807" s="520"/>
      <c r="F807" s="520"/>
      <c r="G807" s="520"/>
      <c r="H807" s="520"/>
      <c r="I807" s="520"/>
      <c r="J807" s="520"/>
      <c r="K807" s="498"/>
      <c r="L807" s="498"/>
      <c r="M807" s="498"/>
      <c r="N807" s="498"/>
      <c r="O807" s="498"/>
      <c r="P807" s="498"/>
      <c r="Q807" s="498"/>
      <c r="R807" s="498"/>
      <c r="S807" s="498"/>
      <c r="T807" s="498"/>
      <c r="U807" s="498"/>
      <c r="V807" s="498"/>
      <c r="W807" s="498"/>
      <c r="X807" s="498"/>
      <c r="Y807" s="498"/>
      <c r="Z807" s="498"/>
      <c r="AA807" s="498"/>
      <c r="AB807" s="498"/>
      <c r="AC807" s="498"/>
      <c r="AD807" s="498"/>
      <c r="AE807" s="498"/>
      <c r="AF807" s="498"/>
    </row>
    <row r="808">
      <c r="A808" s="498"/>
      <c r="B808" s="520"/>
      <c r="C808" s="520"/>
      <c r="D808" s="520"/>
      <c r="E808" s="520"/>
      <c r="F808" s="520"/>
      <c r="G808" s="520"/>
      <c r="H808" s="520"/>
      <c r="I808" s="520"/>
      <c r="J808" s="520"/>
      <c r="K808" s="498"/>
      <c r="L808" s="498"/>
      <c r="M808" s="498"/>
      <c r="N808" s="498"/>
      <c r="O808" s="498"/>
      <c r="P808" s="498"/>
      <c r="Q808" s="498"/>
      <c r="R808" s="498"/>
      <c r="S808" s="498"/>
      <c r="T808" s="498"/>
      <c r="U808" s="498"/>
      <c r="V808" s="498"/>
      <c r="W808" s="498"/>
      <c r="X808" s="498"/>
      <c r="Y808" s="498"/>
      <c r="Z808" s="498"/>
      <c r="AA808" s="498"/>
      <c r="AB808" s="498"/>
      <c r="AC808" s="498"/>
      <c r="AD808" s="498"/>
      <c r="AE808" s="498"/>
      <c r="AF808" s="498"/>
    </row>
    <row r="809">
      <c r="A809" s="498"/>
      <c r="B809" s="520"/>
      <c r="C809" s="520"/>
      <c r="D809" s="520"/>
      <c r="E809" s="520"/>
      <c r="F809" s="520"/>
      <c r="G809" s="520"/>
      <c r="H809" s="520"/>
      <c r="I809" s="520"/>
      <c r="J809" s="520"/>
      <c r="K809" s="498"/>
      <c r="L809" s="498"/>
      <c r="M809" s="498"/>
      <c r="N809" s="498"/>
      <c r="O809" s="498"/>
      <c r="P809" s="498"/>
      <c r="Q809" s="498"/>
      <c r="R809" s="498"/>
      <c r="S809" s="498"/>
      <c r="T809" s="498"/>
      <c r="U809" s="498"/>
      <c r="V809" s="498"/>
      <c r="W809" s="498"/>
      <c r="X809" s="498"/>
      <c r="Y809" s="498"/>
      <c r="Z809" s="498"/>
      <c r="AA809" s="498"/>
      <c r="AB809" s="498"/>
      <c r="AC809" s="498"/>
      <c r="AD809" s="498"/>
      <c r="AE809" s="498"/>
      <c r="AF809" s="498"/>
    </row>
    <row r="810">
      <c r="A810" s="498"/>
      <c r="B810" s="520"/>
      <c r="C810" s="520"/>
      <c r="D810" s="520"/>
      <c r="E810" s="520"/>
      <c r="F810" s="520"/>
      <c r="G810" s="520"/>
      <c r="H810" s="520"/>
      <c r="I810" s="520"/>
      <c r="J810" s="520"/>
      <c r="K810" s="498"/>
      <c r="L810" s="498"/>
      <c r="M810" s="498"/>
      <c r="N810" s="498"/>
      <c r="O810" s="498"/>
      <c r="P810" s="498"/>
      <c r="Q810" s="498"/>
      <c r="R810" s="498"/>
      <c r="S810" s="498"/>
      <c r="T810" s="498"/>
      <c r="U810" s="498"/>
      <c r="V810" s="498"/>
      <c r="W810" s="498"/>
      <c r="X810" s="498"/>
      <c r="Y810" s="498"/>
      <c r="Z810" s="498"/>
      <c r="AA810" s="498"/>
      <c r="AB810" s="498"/>
      <c r="AC810" s="498"/>
      <c r="AD810" s="498"/>
      <c r="AE810" s="498"/>
      <c r="AF810" s="498"/>
    </row>
    <row r="811">
      <c r="A811" s="498"/>
      <c r="B811" s="520"/>
      <c r="C811" s="520"/>
      <c r="D811" s="520"/>
      <c r="E811" s="520"/>
      <c r="F811" s="520"/>
      <c r="G811" s="520"/>
      <c r="H811" s="520"/>
      <c r="I811" s="520"/>
      <c r="J811" s="520"/>
      <c r="K811" s="498"/>
      <c r="L811" s="498"/>
      <c r="M811" s="498"/>
      <c r="N811" s="498"/>
      <c r="O811" s="498"/>
      <c r="P811" s="498"/>
      <c r="Q811" s="498"/>
      <c r="R811" s="498"/>
      <c r="S811" s="498"/>
      <c r="T811" s="498"/>
      <c r="U811" s="498"/>
      <c r="V811" s="498"/>
      <c r="W811" s="498"/>
      <c r="X811" s="498"/>
      <c r="Y811" s="498"/>
      <c r="Z811" s="498"/>
      <c r="AA811" s="498"/>
      <c r="AB811" s="498"/>
      <c r="AC811" s="498"/>
      <c r="AD811" s="498"/>
      <c r="AE811" s="498"/>
      <c r="AF811" s="498"/>
    </row>
    <row r="812">
      <c r="A812" s="498"/>
      <c r="B812" s="520"/>
      <c r="C812" s="520"/>
      <c r="D812" s="520"/>
      <c r="E812" s="520"/>
      <c r="F812" s="520"/>
      <c r="G812" s="520"/>
      <c r="H812" s="520"/>
      <c r="I812" s="520"/>
      <c r="J812" s="520"/>
      <c r="K812" s="498"/>
      <c r="L812" s="498"/>
      <c r="M812" s="498"/>
      <c r="N812" s="498"/>
      <c r="O812" s="498"/>
      <c r="P812" s="498"/>
      <c r="Q812" s="498"/>
      <c r="R812" s="498"/>
      <c r="S812" s="498"/>
      <c r="T812" s="498"/>
      <c r="U812" s="498"/>
      <c r="V812" s="498"/>
      <c r="W812" s="498"/>
      <c r="X812" s="498"/>
      <c r="Y812" s="498"/>
      <c r="Z812" s="498"/>
      <c r="AA812" s="498"/>
      <c r="AB812" s="498"/>
      <c r="AC812" s="498"/>
      <c r="AD812" s="498"/>
      <c r="AE812" s="498"/>
      <c r="AF812" s="498"/>
    </row>
    <row r="813">
      <c r="A813" s="498"/>
      <c r="B813" s="520"/>
      <c r="C813" s="520"/>
      <c r="D813" s="520"/>
      <c r="E813" s="520"/>
      <c r="F813" s="520"/>
      <c r="G813" s="520"/>
      <c r="H813" s="520"/>
      <c r="I813" s="520"/>
      <c r="J813" s="520"/>
      <c r="K813" s="498"/>
      <c r="L813" s="498"/>
      <c r="M813" s="498"/>
      <c r="N813" s="498"/>
      <c r="O813" s="498"/>
      <c r="P813" s="498"/>
      <c r="Q813" s="498"/>
      <c r="R813" s="498"/>
      <c r="S813" s="498"/>
      <c r="T813" s="498"/>
      <c r="U813" s="498"/>
      <c r="V813" s="498"/>
      <c r="W813" s="498"/>
      <c r="X813" s="498"/>
      <c r="Y813" s="498"/>
      <c r="Z813" s="498"/>
      <c r="AA813" s="498"/>
      <c r="AB813" s="498"/>
      <c r="AC813" s="498"/>
      <c r="AD813" s="498"/>
      <c r="AE813" s="498"/>
      <c r="AF813" s="498"/>
    </row>
    <row r="814">
      <c r="A814" s="498"/>
      <c r="B814" s="520"/>
      <c r="C814" s="520"/>
      <c r="D814" s="520"/>
      <c r="E814" s="520"/>
      <c r="F814" s="520"/>
      <c r="G814" s="520"/>
      <c r="H814" s="520"/>
      <c r="I814" s="520"/>
      <c r="J814" s="520"/>
      <c r="K814" s="498"/>
      <c r="L814" s="498"/>
      <c r="M814" s="498"/>
      <c r="N814" s="498"/>
      <c r="O814" s="498"/>
      <c r="P814" s="498"/>
      <c r="Q814" s="498"/>
      <c r="R814" s="498"/>
      <c r="S814" s="498"/>
      <c r="T814" s="498"/>
      <c r="U814" s="498"/>
      <c r="V814" s="498"/>
      <c r="W814" s="498"/>
      <c r="X814" s="498"/>
      <c r="Y814" s="498"/>
      <c r="Z814" s="498"/>
      <c r="AA814" s="498"/>
      <c r="AB814" s="498"/>
      <c r="AC814" s="498"/>
      <c r="AD814" s="498"/>
      <c r="AE814" s="498"/>
      <c r="AF814" s="498"/>
    </row>
    <row r="815">
      <c r="A815" s="498"/>
      <c r="B815" s="520"/>
      <c r="C815" s="520"/>
      <c r="D815" s="520"/>
      <c r="E815" s="520"/>
      <c r="F815" s="520"/>
      <c r="G815" s="520"/>
      <c r="H815" s="520"/>
      <c r="I815" s="520"/>
      <c r="J815" s="520"/>
      <c r="K815" s="498"/>
      <c r="L815" s="498"/>
      <c r="M815" s="498"/>
      <c r="N815" s="498"/>
      <c r="O815" s="498"/>
      <c r="P815" s="498"/>
      <c r="Q815" s="498"/>
      <c r="R815" s="498"/>
      <c r="S815" s="498"/>
      <c r="T815" s="498"/>
      <c r="U815" s="498"/>
      <c r="V815" s="498"/>
      <c r="W815" s="498"/>
      <c r="X815" s="498"/>
      <c r="Y815" s="498"/>
      <c r="Z815" s="498"/>
      <c r="AA815" s="498"/>
      <c r="AB815" s="498"/>
      <c r="AC815" s="498"/>
      <c r="AD815" s="498"/>
      <c r="AE815" s="498"/>
      <c r="AF815" s="498"/>
    </row>
    <row r="816">
      <c r="A816" s="498"/>
      <c r="B816" s="520"/>
      <c r="C816" s="520"/>
      <c r="D816" s="520"/>
      <c r="E816" s="520"/>
      <c r="F816" s="520"/>
      <c r="G816" s="520"/>
      <c r="H816" s="520"/>
      <c r="I816" s="520"/>
      <c r="J816" s="520"/>
      <c r="K816" s="498"/>
      <c r="L816" s="498"/>
      <c r="M816" s="498"/>
      <c r="N816" s="498"/>
      <c r="O816" s="498"/>
      <c r="P816" s="498"/>
      <c r="Q816" s="498"/>
      <c r="R816" s="498"/>
      <c r="S816" s="498"/>
      <c r="T816" s="498"/>
      <c r="U816" s="498"/>
      <c r="V816" s="498"/>
      <c r="W816" s="498"/>
      <c r="X816" s="498"/>
      <c r="Y816" s="498"/>
      <c r="Z816" s="498"/>
      <c r="AA816" s="498"/>
      <c r="AB816" s="498"/>
      <c r="AC816" s="498"/>
      <c r="AD816" s="498"/>
      <c r="AE816" s="498"/>
      <c r="AF816" s="498"/>
    </row>
    <row r="817">
      <c r="A817" s="498"/>
      <c r="B817" s="520"/>
      <c r="C817" s="520"/>
      <c r="D817" s="520"/>
      <c r="E817" s="520"/>
      <c r="F817" s="520"/>
      <c r="G817" s="520"/>
      <c r="H817" s="520"/>
      <c r="I817" s="520"/>
      <c r="J817" s="520"/>
      <c r="K817" s="498"/>
      <c r="L817" s="498"/>
      <c r="M817" s="498"/>
      <c r="N817" s="498"/>
      <c r="O817" s="498"/>
      <c r="P817" s="498"/>
      <c r="Q817" s="498"/>
      <c r="R817" s="498"/>
      <c r="S817" s="498"/>
      <c r="T817" s="498"/>
      <c r="U817" s="498"/>
      <c r="V817" s="498"/>
      <c r="W817" s="498"/>
      <c r="X817" s="498"/>
      <c r="Y817" s="498"/>
      <c r="Z817" s="498"/>
      <c r="AA817" s="498"/>
      <c r="AB817" s="498"/>
      <c r="AC817" s="498"/>
      <c r="AD817" s="498"/>
      <c r="AE817" s="498"/>
      <c r="AF817" s="498"/>
    </row>
    <row r="818">
      <c r="A818" s="498"/>
      <c r="B818" s="520"/>
      <c r="C818" s="520"/>
      <c r="D818" s="520"/>
      <c r="E818" s="520"/>
      <c r="F818" s="520"/>
      <c r="G818" s="520"/>
      <c r="H818" s="520"/>
      <c r="I818" s="520"/>
      <c r="J818" s="520"/>
      <c r="K818" s="498"/>
      <c r="L818" s="498"/>
      <c r="M818" s="498"/>
      <c r="N818" s="498"/>
      <c r="O818" s="498"/>
      <c r="P818" s="498"/>
      <c r="Q818" s="498"/>
      <c r="R818" s="498"/>
      <c r="S818" s="498"/>
      <c r="T818" s="498"/>
      <c r="U818" s="498"/>
      <c r="V818" s="498"/>
      <c r="W818" s="498"/>
      <c r="X818" s="498"/>
      <c r="Y818" s="498"/>
      <c r="Z818" s="498"/>
      <c r="AA818" s="498"/>
      <c r="AB818" s="498"/>
      <c r="AC818" s="498"/>
      <c r="AD818" s="498"/>
      <c r="AE818" s="498"/>
      <c r="AF818" s="498"/>
    </row>
    <row r="819">
      <c r="A819" s="498"/>
      <c r="B819" s="520"/>
      <c r="C819" s="520"/>
      <c r="D819" s="520"/>
      <c r="E819" s="520"/>
      <c r="F819" s="520"/>
      <c r="G819" s="520"/>
      <c r="H819" s="520"/>
      <c r="I819" s="520"/>
      <c r="J819" s="520"/>
      <c r="K819" s="498"/>
      <c r="L819" s="498"/>
      <c r="M819" s="498"/>
      <c r="N819" s="498"/>
      <c r="O819" s="498"/>
      <c r="P819" s="498"/>
      <c r="Q819" s="498"/>
      <c r="R819" s="498"/>
      <c r="S819" s="498"/>
      <c r="T819" s="498"/>
      <c r="U819" s="498"/>
      <c r="V819" s="498"/>
      <c r="W819" s="498"/>
      <c r="X819" s="498"/>
      <c r="Y819" s="498"/>
      <c r="Z819" s="498"/>
      <c r="AA819" s="498"/>
      <c r="AB819" s="498"/>
      <c r="AC819" s="498"/>
      <c r="AD819" s="498"/>
      <c r="AE819" s="498"/>
      <c r="AF819" s="498"/>
    </row>
    <row r="820">
      <c r="A820" s="498"/>
      <c r="B820" s="520"/>
      <c r="C820" s="520"/>
      <c r="D820" s="520"/>
      <c r="E820" s="520"/>
      <c r="F820" s="520"/>
      <c r="G820" s="520"/>
      <c r="H820" s="520"/>
      <c r="I820" s="520"/>
      <c r="J820" s="520"/>
      <c r="K820" s="498"/>
      <c r="L820" s="498"/>
      <c r="M820" s="498"/>
      <c r="N820" s="498"/>
      <c r="O820" s="498"/>
      <c r="P820" s="498"/>
      <c r="Q820" s="498"/>
      <c r="R820" s="498"/>
      <c r="S820" s="498"/>
      <c r="T820" s="498"/>
      <c r="U820" s="498"/>
      <c r="V820" s="498"/>
      <c r="W820" s="498"/>
      <c r="X820" s="498"/>
      <c r="Y820" s="498"/>
      <c r="Z820" s="498"/>
      <c r="AA820" s="498"/>
      <c r="AB820" s="498"/>
      <c r="AC820" s="498"/>
      <c r="AD820" s="498"/>
      <c r="AE820" s="498"/>
      <c r="AF820" s="498"/>
    </row>
    <row r="821">
      <c r="A821" s="498"/>
      <c r="B821" s="520"/>
      <c r="C821" s="520"/>
      <c r="D821" s="520"/>
      <c r="E821" s="520"/>
      <c r="F821" s="520"/>
      <c r="G821" s="520"/>
      <c r="H821" s="520"/>
      <c r="I821" s="520"/>
      <c r="J821" s="520"/>
      <c r="K821" s="498"/>
      <c r="L821" s="498"/>
      <c r="M821" s="498"/>
      <c r="N821" s="498"/>
      <c r="O821" s="498"/>
      <c r="P821" s="498"/>
      <c r="Q821" s="498"/>
      <c r="R821" s="498"/>
      <c r="S821" s="498"/>
      <c r="T821" s="498"/>
      <c r="U821" s="498"/>
      <c r="V821" s="498"/>
      <c r="W821" s="498"/>
      <c r="X821" s="498"/>
      <c r="Y821" s="498"/>
      <c r="Z821" s="498"/>
      <c r="AA821" s="498"/>
      <c r="AB821" s="498"/>
      <c r="AC821" s="498"/>
      <c r="AD821" s="498"/>
      <c r="AE821" s="498"/>
      <c r="AF821" s="498"/>
    </row>
    <row r="822">
      <c r="A822" s="498"/>
      <c r="B822" s="520"/>
      <c r="C822" s="520"/>
      <c r="D822" s="520"/>
      <c r="E822" s="520"/>
      <c r="F822" s="520"/>
      <c r="G822" s="520"/>
      <c r="H822" s="520"/>
      <c r="I822" s="520"/>
      <c r="J822" s="520"/>
      <c r="K822" s="498"/>
      <c r="L822" s="498"/>
      <c r="M822" s="498"/>
      <c r="N822" s="498"/>
      <c r="O822" s="498"/>
      <c r="P822" s="498"/>
      <c r="Q822" s="498"/>
      <c r="R822" s="498"/>
      <c r="S822" s="498"/>
      <c r="T822" s="498"/>
      <c r="U822" s="498"/>
      <c r="V822" s="498"/>
      <c r="W822" s="498"/>
      <c r="X822" s="498"/>
      <c r="Y822" s="498"/>
      <c r="Z822" s="498"/>
      <c r="AA822" s="498"/>
      <c r="AB822" s="498"/>
      <c r="AC822" s="498"/>
      <c r="AD822" s="498"/>
      <c r="AE822" s="498"/>
      <c r="AF822" s="498"/>
    </row>
    <row r="823">
      <c r="A823" s="498"/>
      <c r="B823" s="520"/>
      <c r="C823" s="520"/>
      <c r="D823" s="520"/>
      <c r="E823" s="520"/>
      <c r="F823" s="520"/>
      <c r="G823" s="520"/>
      <c r="H823" s="520"/>
      <c r="I823" s="520"/>
      <c r="J823" s="520"/>
      <c r="K823" s="498"/>
      <c r="L823" s="498"/>
      <c r="M823" s="498"/>
      <c r="N823" s="498"/>
      <c r="O823" s="498"/>
      <c r="P823" s="498"/>
      <c r="Q823" s="498"/>
      <c r="R823" s="498"/>
      <c r="S823" s="498"/>
      <c r="T823" s="498"/>
      <c r="U823" s="498"/>
      <c r="V823" s="498"/>
      <c r="W823" s="498"/>
      <c r="X823" s="498"/>
      <c r="Y823" s="498"/>
      <c r="Z823" s="498"/>
      <c r="AA823" s="498"/>
      <c r="AB823" s="498"/>
      <c r="AC823" s="498"/>
      <c r="AD823" s="498"/>
      <c r="AE823" s="498"/>
      <c r="AF823" s="498"/>
    </row>
    <row r="824">
      <c r="A824" s="498"/>
      <c r="B824" s="520"/>
      <c r="C824" s="520"/>
      <c r="D824" s="520"/>
      <c r="E824" s="520"/>
      <c r="F824" s="520"/>
      <c r="G824" s="520"/>
      <c r="H824" s="520"/>
      <c r="I824" s="520"/>
      <c r="J824" s="520"/>
      <c r="K824" s="498"/>
      <c r="L824" s="498"/>
      <c r="M824" s="498"/>
      <c r="N824" s="498"/>
      <c r="O824" s="498"/>
      <c r="P824" s="498"/>
      <c r="Q824" s="498"/>
      <c r="R824" s="498"/>
      <c r="S824" s="498"/>
      <c r="T824" s="498"/>
      <c r="U824" s="498"/>
      <c r="V824" s="498"/>
      <c r="W824" s="498"/>
      <c r="X824" s="498"/>
      <c r="Y824" s="498"/>
      <c r="Z824" s="498"/>
      <c r="AA824" s="498"/>
      <c r="AB824" s="498"/>
      <c r="AC824" s="498"/>
      <c r="AD824" s="498"/>
      <c r="AE824" s="498"/>
      <c r="AF824" s="498"/>
    </row>
    <row r="825">
      <c r="A825" s="498"/>
      <c r="B825" s="520"/>
      <c r="C825" s="520"/>
      <c r="D825" s="520"/>
      <c r="E825" s="520"/>
      <c r="F825" s="520"/>
      <c r="G825" s="520"/>
      <c r="H825" s="520"/>
      <c r="I825" s="520"/>
      <c r="J825" s="520"/>
      <c r="K825" s="498"/>
      <c r="L825" s="498"/>
      <c r="M825" s="498"/>
      <c r="N825" s="498"/>
      <c r="O825" s="498"/>
      <c r="P825" s="498"/>
      <c r="Q825" s="498"/>
      <c r="R825" s="498"/>
      <c r="S825" s="498"/>
      <c r="T825" s="498"/>
      <c r="U825" s="498"/>
      <c r="V825" s="498"/>
      <c r="W825" s="498"/>
      <c r="X825" s="498"/>
      <c r="Y825" s="498"/>
      <c r="Z825" s="498"/>
      <c r="AA825" s="498"/>
      <c r="AB825" s="498"/>
      <c r="AC825" s="498"/>
      <c r="AD825" s="498"/>
      <c r="AE825" s="498"/>
      <c r="AF825" s="498"/>
    </row>
    <row r="826">
      <c r="A826" s="498"/>
      <c r="B826" s="520"/>
      <c r="C826" s="520"/>
      <c r="D826" s="520"/>
      <c r="E826" s="520"/>
      <c r="F826" s="520"/>
      <c r="G826" s="520"/>
      <c r="H826" s="520"/>
      <c r="I826" s="520"/>
      <c r="J826" s="520"/>
      <c r="K826" s="498"/>
      <c r="L826" s="498"/>
      <c r="M826" s="498"/>
      <c r="N826" s="498"/>
      <c r="O826" s="498"/>
      <c r="P826" s="498"/>
      <c r="Q826" s="498"/>
      <c r="R826" s="498"/>
      <c r="S826" s="498"/>
      <c r="T826" s="498"/>
      <c r="U826" s="498"/>
      <c r="V826" s="498"/>
      <c r="W826" s="498"/>
      <c r="X826" s="498"/>
      <c r="Y826" s="498"/>
      <c r="Z826" s="498"/>
      <c r="AA826" s="498"/>
      <c r="AB826" s="498"/>
      <c r="AC826" s="498"/>
      <c r="AD826" s="498"/>
      <c r="AE826" s="498"/>
      <c r="AF826" s="498"/>
    </row>
    <row r="827">
      <c r="A827" s="498"/>
      <c r="B827" s="520"/>
      <c r="C827" s="520"/>
      <c r="D827" s="520"/>
      <c r="E827" s="520"/>
      <c r="F827" s="520"/>
      <c r="G827" s="520"/>
      <c r="H827" s="520"/>
      <c r="I827" s="520"/>
      <c r="J827" s="520"/>
      <c r="K827" s="498"/>
      <c r="L827" s="498"/>
      <c r="M827" s="498"/>
      <c r="N827" s="498"/>
      <c r="O827" s="498"/>
      <c r="P827" s="498"/>
      <c r="Q827" s="498"/>
      <c r="R827" s="498"/>
      <c r="S827" s="498"/>
      <c r="T827" s="498"/>
      <c r="U827" s="498"/>
      <c r="V827" s="498"/>
      <c r="W827" s="498"/>
      <c r="X827" s="498"/>
      <c r="Y827" s="498"/>
      <c r="Z827" s="498"/>
      <c r="AA827" s="498"/>
      <c r="AB827" s="498"/>
      <c r="AC827" s="498"/>
      <c r="AD827" s="498"/>
      <c r="AE827" s="498"/>
      <c r="AF827" s="498"/>
    </row>
    <row r="828">
      <c r="A828" s="498"/>
      <c r="B828" s="520"/>
      <c r="C828" s="520"/>
      <c r="D828" s="520"/>
      <c r="E828" s="520"/>
      <c r="F828" s="520"/>
      <c r="G828" s="520"/>
      <c r="H828" s="520"/>
      <c r="I828" s="520"/>
      <c r="J828" s="520"/>
      <c r="K828" s="498"/>
      <c r="L828" s="498"/>
      <c r="M828" s="498"/>
      <c r="N828" s="498"/>
      <c r="O828" s="498"/>
      <c r="P828" s="498"/>
      <c r="Q828" s="498"/>
      <c r="R828" s="498"/>
      <c r="S828" s="498"/>
      <c r="T828" s="498"/>
      <c r="U828" s="498"/>
      <c r="V828" s="498"/>
      <c r="W828" s="498"/>
      <c r="X828" s="498"/>
      <c r="Y828" s="498"/>
      <c r="Z828" s="498"/>
      <c r="AA828" s="498"/>
      <c r="AB828" s="498"/>
      <c r="AC828" s="498"/>
      <c r="AD828" s="498"/>
      <c r="AE828" s="498"/>
      <c r="AF828" s="498"/>
    </row>
    <row r="829">
      <c r="A829" s="498"/>
      <c r="B829" s="520"/>
      <c r="C829" s="520"/>
      <c r="D829" s="520"/>
      <c r="E829" s="520"/>
      <c r="F829" s="520"/>
      <c r="G829" s="520"/>
      <c r="H829" s="520"/>
      <c r="I829" s="520"/>
      <c r="J829" s="520"/>
      <c r="K829" s="498"/>
      <c r="L829" s="498"/>
      <c r="M829" s="498"/>
      <c r="N829" s="498"/>
      <c r="O829" s="498"/>
      <c r="P829" s="498"/>
      <c r="Q829" s="498"/>
      <c r="R829" s="498"/>
      <c r="S829" s="498"/>
      <c r="T829" s="498"/>
      <c r="U829" s="498"/>
      <c r="V829" s="498"/>
      <c r="W829" s="498"/>
      <c r="X829" s="498"/>
      <c r="Y829" s="498"/>
      <c r="Z829" s="498"/>
      <c r="AA829" s="498"/>
      <c r="AB829" s="498"/>
      <c r="AC829" s="498"/>
      <c r="AD829" s="498"/>
      <c r="AE829" s="498"/>
      <c r="AF829" s="498"/>
    </row>
    <row r="830">
      <c r="A830" s="498"/>
      <c r="B830" s="520"/>
      <c r="C830" s="520"/>
      <c r="D830" s="520"/>
      <c r="E830" s="520"/>
      <c r="F830" s="520"/>
      <c r="G830" s="520"/>
      <c r="H830" s="520"/>
      <c r="I830" s="520"/>
      <c r="J830" s="520"/>
      <c r="K830" s="498"/>
      <c r="L830" s="498"/>
      <c r="M830" s="498"/>
      <c r="N830" s="498"/>
      <c r="O830" s="498"/>
      <c r="P830" s="498"/>
      <c r="Q830" s="498"/>
      <c r="R830" s="498"/>
      <c r="S830" s="498"/>
      <c r="T830" s="498"/>
      <c r="U830" s="498"/>
      <c r="V830" s="498"/>
      <c r="W830" s="498"/>
      <c r="X830" s="498"/>
      <c r="Y830" s="498"/>
      <c r="Z830" s="498"/>
      <c r="AA830" s="498"/>
      <c r="AB830" s="498"/>
      <c r="AC830" s="498"/>
      <c r="AD830" s="498"/>
      <c r="AE830" s="498"/>
      <c r="AF830" s="498"/>
    </row>
    <row r="831">
      <c r="A831" s="498"/>
      <c r="B831" s="520"/>
      <c r="C831" s="520"/>
      <c r="D831" s="520"/>
      <c r="E831" s="520"/>
      <c r="F831" s="520"/>
      <c r="G831" s="520"/>
      <c r="H831" s="520"/>
      <c r="I831" s="520"/>
      <c r="J831" s="520"/>
      <c r="K831" s="498"/>
      <c r="L831" s="498"/>
      <c r="M831" s="498"/>
      <c r="N831" s="498"/>
      <c r="O831" s="498"/>
      <c r="P831" s="498"/>
      <c r="Q831" s="498"/>
      <c r="R831" s="498"/>
      <c r="S831" s="498"/>
      <c r="T831" s="498"/>
      <c r="U831" s="498"/>
      <c r="V831" s="498"/>
      <c r="W831" s="498"/>
      <c r="X831" s="498"/>
      <c r="Y831" s="498"/>
      <c r="Z831" s="498"/>
      <c r="AA831" s="498"/>
      <c r="AB831" s="498"/>
      <c r="AC831" s="498"/>
      <c r="AD831" s="498"/>
      <c r="AE831" s="498"/>
      <c r="AF831" s="498"/>
    </row>
    <row r="832">
      <c r="A832" s="498"/>
      <c r="B832" s="520"/>
      <c r="C832" s="520"/>
      <c r="D832" s="520"/>
      <c r="E832" s="520"/>
      <c r="F832" s="520"/>
      <c r="G832" s="520"/>
      <c r="H832" s="520"/>
      <c r="I832" s="520"/>
      <c r="J832" s="520"/>
      <c r="K832" s="498"/>
      <c r="L832" s="498"/>
      <c r="M832" s="498"/>
      <c r="N832" s="498"/>
      <c r="O832" s="498"/>
      <c r="P832" s="498"/>
      <c r="Q832" s="498"/>
      <c r="R832" s="498"/>
      <c r="S832" s="498"/>
      <c r="T832" s="498"/>
      <c r="U832" s="498"/>
      <c r="V832" s="498"/>
      <c r="W832" s="498"/>
      <c r="X832" s="498"/>
      <c r="Y832" s="498"/>
      <c r="Z832" s="498"/>
      <c r="AA832" s="498"/>
      <c r="AB832" s="498"/>
      <c r="AC832" s="498"/>
      <c r="AD832" s="498"/>
      <c r="AE832" s="498"/>
      <c r="AF832" s="498"/>
    </row>
    <row r="833">
      <c r="A833" s="498"/>
      <c r="B833" s="520"/>
      <c r="C833" s="520"/>
      <c r="D833" s="520"/>
      <c r="E833" s="520"/>
      <c r="F833" s="520"/>
      <c r="G833" s="520"/>
      <c r="H833" s="520"/>
      <c r="I833" s="520"/>
      <c r="J833" s="520"/>
      <c r="K833" s="498"/>
      <c r="L833" s="498"/>
      <c r="M833" s="498"/>
      <c r="N833" s="498"/>
      <c r="O833" s="498"/>
      <c r="P833" s="498"/>
      <c r="Q833" s="498"/>
      <c r="R833" s="498"/>
      <c r="S833" s="498"/>
      <c r="T833" s="498"/>
      <c r="U833" s="498"/>
      <c r="V833" s="498"/>
      <c r="W833" s="498"/>
      <c r="X833" s="498"/>
      <c r="Y833" s="498"/>
      <c r="Z833" s="498"/>
      <c r="AA833" s="498"/>
      <c r="AB833" s="498"/>
      <c r="AC833" s="498"/>
      <c r="AD833" s="498"/>
      <c r="AE833" s="498"/>
      <c r="AF833" s="498"/>
    </row>
    <row r="834">
      <c r="A834" s="498"/>
      <c r="B834" s="520"/>
      <c r="C834" s="520"/>
      <c r="D834" s="520"/>
      <c r="E834" s="520"/>
      <c r="F834" s="520"/>
      <c r="G834" s="520"/>
      <c r="H834" s="520"/>
      <c r="I834" s="520"/>
      <c r="J834" s="520"/>
      <c r="K834" s="498"/>
      <c r="L834" s="498"/>
      <c r="M834" s="498"/>
      <c r="N834" s="498"/>
      <c r="O834" s="498"/>
      <c r="P834" s="498"/>
      <c r="Q834" s="498"/>
      <c r="R834" s="498"/>
      <c r="S834" s="498"/>
      <c r="T834" s="498"/>
      <c r="U834" s="498"/>
      <c r="V834" s="498"/>
      <c r="W834" s="498"/>
      <c r="X834" s="498"/>
      <c r="Y834" s="498"/>
      <c r="Z834" s="498"/>
      <c r="AA834" s="498"/>
      <c r="AB834" s="498"/>
      <c r="AC834" s="498"/>
      <c r="AD834" s="498"/>
      <c r="AE834" s="498"/>
      <c r="AF834" s="498"/>
    </row>
    <row r="835">
      <c r="A835" s="498"/>
      <c r="B835" s="520"/>
      <c r="C835" s="520"/>
      <c r="D835" s="520"/>
      <c r="E835" s="520"/>
      <c r="F835" s="520"/>
      <c r="G835" s="520"/>
      <c r="H835" s="520"/>
      <c r="I835" s="520"/>
      <c r="J835" s="520"/>
      <c r="K835" s="498"/>
      <c r="L835" s="498"/>
      <c r="M835" s="498"/>
      <c r="N835" s="498"/>
      <c r="O835" s="498"/>
      <c r="P835" s="498"/>
      <c r="Q835" s="498"/>
      <c r="R835" s="498"/>
      <c r="S835" s="498"/>
      <c r="T835" s="498"/>
      <c r="U835" s="498"/>
      <c r="V835" s="498"/>
      <c r="W835" s="498"/>
      <c r="X835" s="498"/>
      <c r="Y835" s="498"/>
      <c r="Z835" s="498"/>
      <c r="AA835" s="498"/>
      <c r="AB835" s="498"/>
      <c r="AC835" s="498"/>
      <c r="AD835" s="498"/>
      <c r="AE835" s="498"/>
      <c r="AF835" s="498"/>
    </row>
    <row r="836">
      <c r="A836" s="498"/>
      <c r="B836" s="520"/>
      <c r="C836" s="520"/>
      <c r="D836" s="520"/>
      <c r="E836" s="520"/>
      <c r="F836" s="520"/>
      <c r="G836" s="520"/>
      <c r="H836" s="520"/>
      <c r="I836" s="520"/>
      <c r="J836" s="520"/>
      <c r="K836" s="498"/>
      <c r="L836" s="498"/>
      <c r="M836" s="498"/>
      <c r="N836" s="498"/>
      <c r="O836" s="498"/>
      <c r="P836" s="498"/>
      <c r="Q836" s="498"/>
      <c r="R836" s="498"/>
      <c r="S836" s="498"/>
      <c r="T836" s="498"/>
      <c r="U836" s="498"/>
      <c r="V836" s="498"/>
      <c r="W836" s="498"/>
      <c r="X836" s="498"/>
      <c r="Y836" s="498"/>
      <c r="Z836" s="498"/>
      <c r="AA836" s="498"/>
      <c r="AB836" s="498"/>
      <c r="AC836" s="498"/>
      <c r="AD836" s="498"/>
      <c r="AE836" s="498"/>
      <c r="AF836" s="498"/>
    </row>
    <row r="837">
      <c r="A837" s="498"/>
      <c r="B837" s="520"/>
      <c r="C837" s="520"/>
      <c r="D837" s="520"/>
      <c r="E837" s="520"/>
      <c r="F837" s="520"/>
      <c r="G837" s="520"/>
      <c r="H837" s="520"/>
      <c r="I837" s="520"/>
      <c r="J837" s="520"/>
      <c r="K837" s="498"/>
      <c r="L837" s="498"/>
      <c r="M837" s="498"/>
      <c r="N837" s="498"/>
      <c r="O837" s="498"/>
      <c r="P837" s="498"/>
      <c r="Q837" s="498"/>
      <c r="R837" s="498"/>
      <c r="S837" s="498"/>
      <c r="T837" s="498"/>
      <c r="U837" s="498"/>
      <c r="V837" s="498"/>
      <c r="W837" s="498"/>
      <c r="X837" s="498"/>
      <c r="Y837" s="498"/>
      <c r="Z837" s="498"/>
      <c r="AA837" s="498"/>
      <c r="AB837" s="498"/>
      <c r="AC837" s="498"/>
      <c r="AD837" s="498"/>
      <c r="AE837" s="498"/>
      <c r="AF837" s="498"/>
    </row>
    <row r="838">
      <c r="A838" s="498"/>
      <c r="B838" s="520"/>
      <c r="C838" s="520"/>
      <c r="D838" s="520"/>
      <c r="E838" s="520"/>
      <c r="F838" s="520"/>
      <c r="G838" s="520"/>
      <c r="H838" s="520"/>
      <c r="I838" s="520"/>
      <c r="J838" s="520"/>
      <c r="K838" s="498"/>
      <c r="L838" s="498"/>
      <c r="M838" s="498"/>
      <c r="N838" s="498"/>
      <c r="O838" s="498"/>
      <c r="P838" s="498"/>
      <c r="Q838" s="498"/>
      <c r="R838" s="498"/>
      <c r="S838" s="498"/>
      <c r="T838" s="498"/>
      <c r="U838" s="498"/>
      <c r="V838" s="498"/>
      <c r="W838" s="498"/>
      <c r="X838" s="498"/>
      <c r="Y838" s="498"/>
      <c r="Z838" s="498"/>
      <c r="AA838" s="498"/>
      <c r="AB838" s="498"/>
      <c r="AC838" s="498"/>
      <c r="AD838" s="498"/>
      <c r="AE838" s="498"/>
      <c r="AF838" s="498"/>
    </row>
    <row r="839">
      <c r="A839" s="498"/>
      <c r="B839" s="520"/>
      <c r="C839" s="520"/>
      <c r="D839" s="520"/>
      <c r="E839" s="520"/>
      <c r="F839" s="520"/>
      <c r="G839" s="520"/>
      <c r="H839" s="520"/>
      <c r="I839" s="520"/>
      <c r="J839" s="520"/>
      <c r="K839" s="498"/>
      <c r="L839" s="498"/>
      <c r="M839" s="498"/>
      <c r="N839" s="498"/>
      <c r="O839" s="498"/>
      <c r="P839" s="498"/>
      <c r="Q839" s="498"/>
      <c r="R839" s="498"/>
      <c r="S839" s="498"/>
      <c r="T839" s="498"/>
      <c r="U839" s="498"/>
      <c r="V839" s="498"/>
      <c r="W839" s="498"/>
      <c r="X839" s="498"/>
      <c r="Y839" s="498"/>
      <c r="Z839" s="498"/>
      <c r="AA839" s="498"/>
      <c r="AB839" s="498"/>
      <c r="AC839" s="498"/>
      <c r="AD839" s="498"/>
      <c r="AE839" s="498"/>
      <c r="AF839" s="498"/>
    </row>
    <row r="840">
      <c r="A840" s="498"/>
      <c r="B840" s="520"/>
      <c r="C840" s="520"/>
      <c r="D840" s="520"/>
      <c r="E840" s="520"/>
      <c r="F840" s="520"/>
      <c r="G840" s="520"/>
      <c r="H840" s="520"/>
      <c r="I840" s="520"/>
      <c r="J840" s="520"/>
      <c r="K840" s="498"/>
      <c r="L840" s="498"/>
      <c r="M840" s="498"/>
      <c r="N840" s="498"/>
      <c r="O840" s="498"/>
      <c r="P840" s="498"/>
      <c r="Q840" s="498"/>
      <c r="R840" s="498"/>
      <c r="S840" s="498"/>
      <c r="T840" s="498"/>
      <c r="U840" s="498"/>
      <c r="V840" s="498"/>
      <c r="W840" s="498"/>
      <c r="X840" s="498"/>
      <c r="Y840" s="498"/>
      <c r="Z840" s="498"/>
      <c r="AA840" s="498"/>
      <c r="AB840" s="498"/>
      <c r="AC840" s="498"/>
      <c r="AD840" s="498"/>
      <c r="AE840" s="498"/>
      <c r="AF840" s="498"/>
    </row>
    <row r="841">
      <c r="A841" s="498"/>
      <c r="B841" s="520"/>
      <c r="C841" s="520"/>
      <c r="D841" s="520"/>
      <c r="E841" s="520"/>
      <c r="F841" s="520"/>
      <c r="G841" s="520"/>
      <c r="H841" s="520"/>
      <c r="I841" s="520"/>
      <c r="J841" s="520"/>
      <c r="K841" s="498"/>
      <c r="L841" s="498"/>
      <c r="M841" s="498"/>
      <c r="N841" s="498"/>
      <c r="O841" s="498"/>
      <c r="P841" s="498"/>
      <c r="Q841" s="498"/>
      <c r="R841" s="498"/>
      <c r="S841" s="498"/>
      <c r="T841" s="498"/>
      <c r="U841" s="498"/>
      <c r="V841" s="498"/>
      <c r="W841" s="498"/>
      <c r="X841" s="498"/>
      <c r="Y841" s="498"/>
      <c r="Z841" s="498"/>
      <c r="AA841" s="498"/>
      <c r="AB841" s="498"/>
      <c r="AC841" s="498"/>
      <c r="AD841" s="498"/>
      <c r="AE841" s="498"/>
      <c r="AF841" s="498"/>
    </row>
    <row r="842">
      <c r="A842" s="498"/>
      <c r="B842" s="520"/>
      <c r="C842" s="520"/>
      <c r="D842" s="520"/>
      <c r="E842" s="520"/>
      <c r="F842" s="520"/>
      <c r="G842" s="520"/>
      <c r="H842" s="520"/>
      <c r="I842" s="520"/>
      <c r="J842" s="520"/>
      <c r="K842" s="498"/>
      <c r="L842" s="498"/>
      <c r="M842" s="498"/>
      <c r="N842" s="498"/>
      <c r="O842" s="498"/>
      <c r="P842" s="498"/>
      <c r="Q842" s="498"/>
      <c r="R842" s="498"/>
      <c r="S842" s="498"/>
      <c r="T842" s="498"/>
      <c r="U842" s="498"/>
      <c r="V842" s="498"/>
      <c r="W842" s="498"/>
      <c r="X842" s="498"/>
      <c r="Y842" s="498"/>
      <c r="Z842" s="498"/>
      <c r="AA842" s="498"/>
      <c r="AB842" s="498"/>
      <c r="AC842" s="498"/>
      <c r="AD842" s="498"/>
      <c r="AE842" s="498"/>
      <c r="AF842" s="498"/>
    </row>
    <row r="843">
      <c r="A843" s="498"/>
      <c r="B843" s="520"/>
      <c r="C843" s="520"/>
      <c r="D843" s="520"/>
      <c r="E843" s="520"/>
      <c r="F843" s="520"/>
      <c r="G843" s="520"/>
      <c r="H843" s="520"/>
      <c r="I843" s="520"/>
      <c r="J843" s="520"/>
      <c r="K843" s="498"/>
      <c r="L843" s="498"/>
      <c r="M843" s="498"/>
      <c r="N843" s="498"/>
      <c r="O843" s="498"/>
      <c r="P843" s="498"/>
      <c r="Q843" s="498"/>
      <c r="R843" s="498"/>
      <c r="S843" s="498"/>
      <c r="T843" s="498"/>
      <c r="U843" s="498"/>
      <c r="V843" s="498"/>
      <c r="W843" s="498"/>
      <c r="X843" s="498"/>
      <c r="Y843" s="498"/>
      <c r="Z843" s="498"/>
      <c r="AA843" s="498"/>
      <c r="AB843" s="498"/>
      <c r="AC843" s="498"/>
      <c r="AD843" s="498"/>
      <c r="AE843" s="498"/>
      <c r="AF843" s="498"/>
    </row>
    <row r="844">
      <c r="A844" s="498"/>
      <c r="B844" s="520"/>
      <c r="C844" s="520"/>
      <c r="D844" s="520"/>
      <c r="E844" s="520"/>
      <c r="F844" s="520"/>
      <c r="G844" s="520"/>
      <c r="H844" s="520"/>
      <c r="I844" s="520"/>
      <c r="J844" s="520"/>
      <c r="K844" s="498"/>
      <c r="L844" s="498"/>
      <c r="M844" s="498"/>
      <c r="N844" s="498"/>
      <c r="O844" s="498"/>
      <c r="P844" s="498"/>
      <c r="Q844" s="498"/>
      <c r="R844" s="498"/>
      <c r="S844" s="498"/>
      <c r="T844" s="498"/>
      <c r="U844" s="498"/>
      <c r="V844" s="498"/>
      <c r="W844" s="498"/>
      <c r="X844" s="498"/>
      <c r="Y844" s="498"/>
      <c r="Z844" s="498"/>
      <c r="AA844" s="498"/>
      <c r="AB844" s="498"/>
      <c r="AC844" s="498"/>
      <c r="AD844" s="498"/>
      <c r="AE844" s="498"/>
      <c r="AF844" s="498"/>
    </row>
    <row r="845">
      <c r="A845" s="498"/>
      <c r="B845" s="520"/>
      <c r="C845" s="520"/>
      <c r="D845" s="520"/>
      <c r="E845" s="520"/>
      <c r="F845" s="520"/>
      <c r="G845" s="520"/>
      <c r="H845" s="520"/>
      <c r="I845" s="520"/>
      <c r="J845" s="520"/>
      <c r="K845" s="498"/>
      <c r="L845" s="498"/>
      <c r="M845" s="498"/>
      <c r="N845" s="498"/>
      <c r="O845" s="498"/>
      <c r="P845" s="498"/>
      <c r="Q845" s="498"/>
      <c r="R845" s="498"/>
      <c r="S845" s="498"/>
      <c r="T845" s="498"/>
      <c r="U845" s="498"/>
      <c r="V845" s="498"/>
      <c r="W845" s="498"/>
      <c r="X845" s="498"/>
      <c r="Y845" s="498"/>
      <c r="Z845" s="498"/>
      <c r="AA845" s="498"/>
      <c r="AB845" s="498"/>
      <c r="AC845" s="498"/>
      <c r="AD845" s="498"/>
      <c r="AE845" s="498"/>
      <c r="AF845" s="498"/>
    </row>
    <row r="846">
      <c r="A846" s="498"/>
      <c r="B846" s="520"/>
      <c r="C846" s="520"/>
      <c r="D846" s="520"/>
      <c r="E846" s="520"/>
      <c r="F846" s="520"/>
      <c r="G846" s="520"/>
      <c r="H846" s="520"/>
      <c r="I846" s="520"/>
      <c r="J846" s="520"/>
      <c r="K846" s="498"/>
      <c r="L846" s="498"/>
      <c r="M846" s="498"/>
      <c r="N846" s="498"/>
      <c r="O846" s="498"/>
      <c r="P846" s="498"/>
      <c r="Q846" s="498"/>
      <c r="R846" s="498"/>
      <c r="S846" s="498"/>
      <c r="T846" s="498"/>
      <c r="U846" s="498"/>
      <c r="V846" s="498"/>
      <c r="W846" s="498"/>
      <c r="X846" s="498"/>
      <c r="Y846" s="498"/>
      <c r="Z846" s="498"/>
      <c r="AA846" s="498"/>
      <c r="AB846" s="498"/>
      <c r="AC846" s="498"/>
      <c r="AD846" s="498"/>
      <c r="AE846" s="498"/>
      <c r="AF846" s="498"/>
    </row>
    <row r="847">
      <c r="A847" s="498"/>
      <c r="B847" s="520"/>
      <c r="C847" s="520"/>
      <c r="D847" s="520"/>
      <c r="E847" s="520"/>
      <c r="F847" s="520"/>
      <c r="G847" s="520"/>
      <c r="H847" s="520"/>
      <c r="I847" s="520"/>
      <c r="J847" s="520"/>
      <c r="K847" s="498"/>
      <c r="L847" s="498"/>
      <c r="M847" s="498"/>
      <c r="N847" s="498"/>
      <c r="O847" s="498"/>
      <c r="P847" s="498"/>
      <c r="Q847" s="498"/>
      <c r="R847" s="498"/>
      <c r="S847" s="498"/>
      <c r="T847" s="498"/>
      <c r="U847" s="498"/>
      <c r="V847" s="498"/>
      <c r="W847" s="498"/>
      <c r="X847" s="498"/>
      <c r="Y847" s="498"/>
      <c r="Z847" s="498"/>
      <c r="AA847" s="498"/>
      <c r="AB847" s="498"/>
      <c r="AC847" s="498"/>
      <c r="AD847" s="498"/>
      <c r="AE847" s="498"/>
      <c r="AF847" s="498"/>
    </row>
    <row r="848">
      <c r="A848" s="498"/>
      <c r="B848" s="520"/>
      <c r="C848" s="520"/>
      <c r="D848" s="520"/>
      <c r="E848" s="520"/>
      <c r="F848" s="520"/>
      <c r="G848" s="520"/>
      <c r="H848" s="520"/>
      <c r="I848" s="520"/>
      <c r="J848" s="520"/>
      <c r="K848" s="498"/>
      <c r="L848" s="498"/>
      <c r="M848" s="498"/>
      <c r="N848" s="498"/>
      <c r="O848" s="498"/>
      <c r="P848" s="498"/>
      <c r="Q848" s="498"/>
      <c r="R848" s="498"/>
      <c r="S848" s="498"/>
      <c r="T848" s="498"/>
      <c r="U848" s="498"/>
      <c r="V848" s="498"/>
      <c r="W848" s="498"/>
      <c r="X848" s="498"/>
      <c r="Y848" s="498"/>
      <c r="Z848" s="498"/>
      <c r="AA848" s="498"/>
      <c r="AB848" s="498"/>
      <c r="AC848" s="498"/>
      <c r="AD848" s="498"/>
      <c r="AE848" s="498"/>
      <c r="AF848" s="498"/>
    </row>
    <row r="849">
      <c r="A849" s="498"/>
      <c r="B849" s="520"/>
      <c r="C849" s="520"/>
      <c r="D849" s="520"/>
      <c r="E849" s="520"/>
      <c r="F849" s="520"/>
      <c r="G849" s="520"/>
      <c r="H849" s="520"/>
      <c r="I849" s="520"/>
      <c r="J849" s="520"/>
      <c r="K849" s="498"/>
      <c r="L849" s="498"/>
      <c r="M849" s="498"/>
      <c r="N849" s="498"/>
      <c r="O849" s="498"/>
      <c r="P849" s="498"/>
      <c r="Q849" s="498"/>
      <c r="R849" s="498"/>
      <c r="S849" s="498"/>
      <c r="T849" s="498"/>
      <c r="U849" s="498"/>
      <c r="V849" s="498"/>
      <c r="W849" s="498"/>
      <c r="X849" s="498"/>
      <c r="Y849" s="498"/>
      <c r="Z849" s="498"/>
      <c r="AA849" s="498"/>
      <c r="AB849" s="498"/>
      <c r="AC849" s="498"/>
      <c r="AD849" s="498"/>
      <c r="AE849" s="498"/>
      <c r="AF849" s="498"/>
    </row>
    <row r="850">
      <c r="A850" s="498"/>
      <c r="B850" s="520"/>
      <c r="C850" s="520"/>
      <c r="D850" s="520"/>
      <c r="E850" s="520"/>
      <c r="F850" s="520"/>
      <c r="G850" s="520"/>
      <c r="H850" s="520"/>
      <c r="I850" s="520"/>
      <c r="J850" s="520"/>
      <c r="K850" s="498"/>
      <c r="L850" s="498"/>
      <c r="M850" s="498"/>
      <c r="N850" s="498"/>
      <c r="O850" s="498"/>
      <c r="P850" s="498"/>
      <c r="Q850" s="498"/>
      <c r="R850" s="498"/>
      <c r="S850" s="498"/>
      <c r="T850" s="498"/>
      <c r="U850" s="498"/>
      <c r="V850" s="498"/>
      <c r="W850" s="498"/>
      <c r="X850" s="498"/>
      <c r="Y850" s="498"/>
      <c r="Z850" s="498"/>
      <c r="AA850" s="498"/>
      <c r="AB850" s="498"/>
      <c r="AC850" s="498"/>
      <c r="AD850" s="498"/>
      <c r="AE850" s="498"/>
      <c r="AF850" s="498"/>
    </row>
    <row r="851">
      <c r="A851" s="498"/>
      <c r="B851" s="520"/>
      <c r="C851" s="520"/>
      <c r="D851" s="520"/>
      <c r="E851" s="520"/>
      <c r="F851" s="520"/>
      <c r="G851" s="520"/>
      <c r="H851" s="520"/>
      <c r="I851" s="520"/>
      <c r="J851" s="520"/>
      <c r="K851" s="498"/>
      <c r="L851" s="498"/>
      <c r="M851" s="498"/>
      <c r="N851" s="498"/>
      <c r="O851" s="498"/>
      <c r="P851" s="498"/>
      <c r="Q851" s="498"/>
      <c r="R851" s="498"/>
      <c r="S851" s="498"/>
      <c r="T851" s="498"/>
      <c r="U851" s="498"/>
      <c r="V851" s="498"/>
      <c r="W851" s="498"/>
      <c r="X851" s="498"/>
      <c r="Y851" s="498"/>
      <c r="Z851" s="498"/>
      <c r="AA851" s="498"/>
      <c r="AB851" s="498"/>
      <c r="AC851" s="498"/>
      <c r="AD851" s="498"/>
      <c r="AE851" s="498"/>
      <c r="AF851" s="498"/>
    </row>
    <row r="852">
      <c r="A852" s="498"/>
      <c r="B852" s="520"/>
      <c r="C852" s="520"/>
      <c r="D852" s="520"/>
      <c r="E852" s="520"/>
      <c r="F852" s="520"/>
      <c r="G852" s="520"/>
      <c r="H852" s="520"/>
      <c r="I852" s="520"/>
      <c r="J852" s="520"/>
      <c r="K852" s="498"/>
      <c r="L852" s="498"/>
      <c r="M852" s="498"/>
      <c r="N852" s="498"/>
      <c r="O852" s="498"/>
      <c r="P852" s="498"/>
      <c r="Q852" s="498"/>
      <c r="R852" s="498"/>
      <c r="S852" s="498"/>
      <c r="T852" s="498"/>
      <c r="U852" s="498"/>
      <c r="V852" s="498"/>
      <c r="W852" s="498"/>
      <c r="X852" s="498"/>
      <c r="Y852" s="498"/>
      <c r="Z852" s="498"/>
      <c r="AA852" s="498"/>
      <c r="AB852" s="498"/>
      <c r="AC852" s="498"/>
      <c r="AD852" s="498"/>
      <c r="AE852" s="498"/>
      <c r="AF852" s="498"/>
    </row>
    <row r="853">
      <c r="A853" s="498"/>
      <c r="B853" s="520"/>
      <c r="C853" s="520"/>
      <c r="D853" s="520"/>
      <c r="E853" s="520"/>
      <c r="F853" s="520"/>
      <c r="G853" s="520"/>
      <c r="H853" s="520"/>
      <c r="I853" s="520"/>
      <c r="J853" s="520"/>
      <c r="K853" s="498"/>
      <c r="L853" s="498"/>
      <c r="M853" s="498"/>
      <c r="N853" s="498"/>
      <c r="O853" s="498"/>
      <c r="P853" s="498"/>
      <c r="Q853" s="498"/>
      <c r="R853" s="498"/>
      <c r="S853" s="498"/>
      <c r="T853" s="498"/>
      <c r="U853" s="498"/>
      <c r="V853" s="498"/>
      <c r="W853" s="498"/>
      <c r="X853" s="498"/>
      <c r="Y853" s="498"/>
      <c r="Z853" s="498"/>
      <c r="AA853" s="498"/>
      <c r="AB853" s="498"/>
      <c r="AC853" s="498"/>
      <c r="AD853" s="498"/>
      <c r="AE853" s="498"/>
      <c r="AF853" s="498"/>
    </row>
    <row r="854">
      <c r="A854" s="498"/>
      <c r="B854" s="520"/>
      <c r="C854" s="520"/>
      <c r="D854" s="520"/>
      <c r="E854" s="520"/>
      <c r="F854" s="520"/>
      <c r="G854" s="520"/>
      <c r="H854" s="520"/>
      <c r="I854" s="520"/>
      <c r="J854" s="520"/>
      <c r="K854" s="498"/>
      <c r="L854" s="498"/>
      <c r="M854" s="498"/>
      <c r="N854" s="498"/>
      <c r="O854" s="498"/>
      <c r="P854" s="498"/>
      <c r="Q854" s="498"/>
      <c r="R854" s="498"/>
      <c r="S854" s="498"/>
      <c r="T854" s="498"/>
      <c r="U854" s="498"/>
      <c r="V854" s="498"/>
      <c r="W854" s="498"/>
      <c r="X854" s="498"/>
      <c r="Y854" s="498"/>
      <c r="Z854" s="498"/>
      <c r="AA854" s="498"/>
      <c r="AB854" s="498"/>
      <c r="AC854" s="498"/>
      <c r="AD854" s="498"/>
      <c r="AE854" s="498"/>
      <c r="AF854" s="498"/>
    </row>
    <row r="855">
      <c r="A855" s="498"/>
      <c r="B855" s="520"/>
      <c r="C855" s="520"/>
      <c r="D855" s="520"/>
      <c r="E855" s="520"/>
      <c r="F855" s="520"/>
      <c r="G855" s="520"/>
      <c r="H855" s="520"/>
      <c r="I855" s="520"/>
      <c r="J855" s="520"/>
      <c r="K855" s="498"/>
      <c r="L855" s="498"/>
      <c r="M855" s="498"/>
      <c r="N855" s="498"/>
      <c r="O855" s="498"/>
      <c r="P855" s="498"/>
      <c r="Q855" s="498"/>
      <c r="R855" s="498"/>
      <c r="S855" s="498"/>
      <c r="T855" s="498"/>
      <c r="U855" s="498"/>
      <c r="V855" s="498"/>
      <c r="W855" s="498"/>
      <c r="X855" s="498"/>
      <c r="Y855" s="498"/>
      <c r="Z855" s="498"/>
      <c r="AA855" s="498"/>
      <c r="AB855" s="498"/>
      <c r="AC855" s="498"/>
      <c r="AD855" s="498"/>
      <c r="AE855" s="498"/>
      <c r="AF855" s="498"/>
    </row>
    <row r="856">
      <c r="A856" s="498"/>
      <c r="B856" s="520"/>
      <c r="C856" s="520"/>
      <c r="D856" s="520"/>
      <c r="E856" s="520"/>
      <c r="F856" s="520"/>
      <c r="G856" s="520"/>
      <c r="H856" s="520"/>
      <c r="I856" s="520"/>
      <c r="J856" s="520"/>
      <c r="K856" s="498"/>
      <c r="L856" s="498"/>
      <c r="M856" s="498"/>
      <c r="N856" s="498"/>
      <c r="O856" s="498"/>
      <c r="P856" s="498"/>
      <c r="Q856" s="498"/>
      <c r="R856" s="498"/>
      <c r="S856" s="498"/>
      <c r="T856" s="498"/>
      <c r="U856" s="498"/>
      <c r="V856" s="498"/>
      <c r="W856" s="498"/>
      <c r="X856" s="498"/>
      <c r="Y856" s="498"/>
      <c r="Z856" s="498"/>
      <c r="AA856" s="498"/>
      <c r="AB856" s="498"/>
      <c r="AC856" s="498"/>
      <c r="AD856" s="498"/>
      <c r="AE856" s="498"/>
      <c r="AF856" s="498"/>
    </row>
    <row r="857">
      <c r="A857" s="498"/>
      <c r="B857" s="520"/>
      <c r="C857" s="520"/>
      <c r="D857" s="520"/>
      <c r="E857" s="520"/>
      <c r="F857" s="520"/>
      <c r="G857" s="520"/>
      <c r="H857" s="520"/>
      <c r="I857" s="520"/>
      <c r="J857" s="520"/>
      <c r="K857" s="498"/>
      <c r="L857" s="498"/>
      <c r="M857" s="498"/>
      <c r="N857" s="498"/>
      <c r="O857" s="498"/>
      <c r="P857" s="498"/>
      <c r="Q857" s="498"/>
      <c r="R857" s="498"/>
      <c r="S857" s="498"/>
      <c r="T857" s="498"/>
      <c r="U857" s="498"/>
      <c r="V857" s="498"/>
      <c r="W857" s="498"/>
      <c r="X857" s="498"/>
      <c r="Y857" s="498"/>
      <c r="Z857" s="498"/>
      <c r="AA857" s="498"/>
      <c r="AB857" s="498"/>
      <c r="AC857" s="498"/>
      <c r="AD857" s="498"/>
      <c r="AE857" s="498"/>
      <c r="AF857" s="498"/>
    </row>
    <row r="858">
      <c r="A858" s="498"/>
      <c r="B858" s="520"/>
      <c r="C858" s="520"/>
      <c r="D858" s="520"/>
      <c r="E858" s="520"/>
      <c r="F858" s="520"/>
      <c r="G858" s="520"/>
      <c r="H858" s="520"/>
      <c r="I858" s="520"/>
      <c r="J858" s="520"/>
      <c r="K858" s="498"/>
      <c r="L858" s="498"/>
      <c r="M858" s="498"/>
      <c r="N858" s="498"/>
      <c r="O858" s="498"/>
      <c r="P858" s="498"/>
      <c r="Q858" s="498"/>
      <c r="R858" s="498"/>
      <c r="S858" s="498"/>
      <c r="T858" s="498"/>
      <c r="U858" s="498"/>
      <c r="V858" s="498"/>
      <c r="W858" s="498"/>
      <c r="X858" s="498"/>
      <c r="Y858" s="498"/>
      <c r="Z858" s="498"/>
      <c r="AA858" s="498"/>
      <c r="AB858" s="498"/>
      <c r="AC858" s="498"/>
      <c r="AD858" s="498"/>
      <c r="AE858" s="498"/>
      <c r="AF858" s="498"/>
    </row>
    <row r="859">
      <c r="A859" s="498"/>
      <c r="B859" s="520"/>
      <c r="C859" s="520"/>
      <c r="D859" s="520"/>
      <c r="E859" s="520"/>
      <c r="F859" s="520"/>
      <c r="G859" s="520"/>
      <c r="H859" s="520"/>
      <c r="I859" s="520"/>
      <c r="J859" s="520"/>
      <c r="K859" s="498"/>
      <c r="L859" s="498"/>
      <c r="M859" s="498"/>
      <c r="N859" s="498"/>
      <c r="O859" s="498"/>
      <c r="P859" s="498"/>
      <c r="Q859" s="498"/>
      <c r="R859" s="498"/>
      <c r="S859" s="498"/>
      <c r="T859" s="498"/>
      <c r="U859" s="498"/>
      <c r="V859" s="498"/>
      <c r="W859" s="498"/>
      <c r="X859" s="498"/>
      <c r="Y859" s="498"/>
      <c r="Z859" s="498"/>
      <c r="AA859" s="498"/>
      <c r="AB859" s="498"/>
      <c r="AC859" s="498"/>
      <c r="AD859" s="498"/>
      <c r="AE859" s="498"/>
      <c r="AF859" s="498"/>
    </row>
    <row r="860">
      <c r="A860" s="498"/>
      <c r="B860" s="520"/>
      <c r="C860" s="520"/>
      <c r="D860" s="520"/>
      <c r="E860" s="520"/>
      <c r="F860" s="520"/>
      <c r="G860" s="520"/>
      <c r="H860" s="520"/>
      <c r="I860" s="520"/>
      <c r="J860" s="520"/>
      <c r="K860" s="498"/>
      <c r="L860" s="498"/>
      <c r="M860" s="498"/>
      <c r="N860" s="498"/>
      <c r="O860" s="498"/>
      <c r="P860" s="498"/>
      <c r="Q860" s="498"/>
      <c r="R860" s="498"/>
      <c r="S860" s="498"/>
      <c r="T860" s="498"/>
      <c r="U860" s="498"/>
      <c r="V860" s="498"/>
      <c r="W860" s="498"/>
      <c r="X860" s="498"/>
      <c r="Y860" s="498"/>
      <c r="Z860" s="498"/>
      <c r="AA860" s="498"/>
      <c r="AB860" s="498"/>
      <c r="AC860" s="498"/>
      <c r="AD860" s="498"/>
      <c r="AE860" s="498"/>
      <c r="AF860" s="498"/>
    </row>
    <row r="861">
      <c r="A861" s="498"/>
      <c r="B861" s="520"/>
      <c r="C861" s="520"/>
      <c r="D861" s="520"/>
      <c r="E861" s="520"/>
      <c r="F861" s="520"/>
      <c r="G861" s="520"/>
      <c r="H861" s="520"/>
      <c r="I861" s="520"/>
      <c r="J861" s="520"/>
      <c r="K861" s="498"/>
      <c r="L861" s="498"/>
      <c r="M861" s="498"/>
      <c r="N861" s="498"/>
      <c r="O861" s="498"/>
      <c r="P861" s="498"/>
      <c r="Q861" s="498"/>
      <c r="R861" s="498"/>
      <c r="S861" s="498"/>
      <c r="T861" s="498"/>
      <c r="U861" s="498"/>
      <c r="V861" s="498"/>
      <c r="W861" s="498"/>
      <c r="X861" s="498"/>
      <c r="Y861" s="498"/>
      <c r="Z861" s="498"/>
      <c r="AA861" s="498"/>
      <c r="AB861" s="498"/>
      <c r="AC861" s="498"/>
      <c r="AD861" s="498"/>
      <c r="AE861" s="498"/>
      <c r="AF861" s="498"/>
    </row>
    <row r="862">
      <c r="A862" s="498"/>
      <c r="B862" s="520"/>
      <c r="C862" s="520"/>
      <c r="D862" s="520"/>
      <c r="E862" s="520"/>
      <c r="F862" s="520"/>
      <c r="G862" s="520"/>
      <c r="H862" s="520"/>
      <c r="I862" s="520"/>
      <c r="J862" s="520"/>
      <c r="K862" s="498"/>
      <c r="L862" s="498"/>
      <c r="M862" s="498"/>
      <c r="N862" s="498"/>
      <c r="O862" s="498"/>
      <c r="P862" s="498"/>
      <c r="Q862" s="498"/>
      <c r="R862" s="498"/>
      <c r="S862" s="498"/>
      <c r="T862" s="498"/>
      <c r="U862" s="498"/>
      <c r="V862" s="498"/>
      <c r="W862" s="498"/>
      <c r="X862" s="498"/>
      <c r="Y862" s="498"/>
      <c r="Z862" s="498"/>
      <c r="AA862" s="498"/>
      <c r="AB862" s="498"/>
      <c r="AC862" s="498"/>
      <c r="AD862" s="498"/>
      <c r="AE862" s="498"/>
      <c r="AF862" s="498"/>
    </row>
    <row r="863">
      <c r="A863" s="498"/>
      <c r="B863" s="520"/>
      <c r="C863" s="520"/>
      <c r="D863" s="520"/>
      <c r="E863" s="520"/>
      <c r="F863" s="520"/>
      <c r="G863" s="520"/>
      <c r="H863" s="520"/>
      <c r="I863" s="520"/>
      <c r="J863" s="520"/>
      <c r="K863" s="498"/>
      <c r="L863" s="498"/>
      <c r="M863" s="498"/>
      <c r="N863" s="498"/>
      <c r="O863" s="498"/>
      <c r="P863" s="498"/>
      <c r="Q863" s="498"/>
      <c r="R863" s="498"/>
      <c r="S863" s="498"/>
      <c r="T863" s="498"/>
      <c r="U863" s="498"/>
      <c r="V863" s="498"/>
      <c r="W863" s="498"/>
      <c r="X863" s="498"/>
      <c r="Y863" s="498"/>
      <c r="Z863" s="498"/>
      <c r="AA863" s="498"/>
      <c r="AB863" s="498"/>
      <c r="AC863" s="498"/>
      <c r="AD863" s="498"/>
      <c r="AE863" s="498"/>
      <c r="AF863" s="498"/>
    </row>
    <row r="864">
      <c r="A864" s="498"/>
      <c r="B864" s="520"/>
      <c r="C864" s="520"/>
      <c r="D864" s="520"/>
      <c r="E864" s="520"/>
      <c r="F864" s="520"/>
      <c r="G864" s="520"/>
      <c r="H864" s="520"/>
      <c r="I864" s="520"/>
      <c r="J864" s="520"/>
      <c r="K864" s="498"/>
      <c r="L864" s="498"/>
      <c r="M864" s="498"/>
      <c r="N864" s="498"/>
      <c r="O864" s="498"/>
      <c r="P864" s="498"/>
      <c r="Q864" s="498"/>
      <c r="R864" s="498"/>
      <c r="S864" s="498"/>
      <c r="T864" s="498"/>
      <c r="U864" s="498"/>
      <c r="V864" s="498"/>
      <c r="W864" s="498"/>
      <c r="X864" s="498"/>
      <c r="Y864" s="498"/>
      <c r="Z864" s="498"/>
      <c r="AA864" s="498"/>
      <c r="AB864" s="498"/>
      <c r="AC864" s="498"/>
      <c r="AD864" s="498"/>
      <c r="AE864" s="498"/>
      <c r="AF864" s="498"/>
    </row>
    <row r="865">
      <c r="A865" s="498"/>
      <c r="B865" s="520"/>
      <c r="C865" s="520"/>
      <c r="D865" s="520"/>
      <c r="E865" s="520"/>
      <c r="F865" s="520"/>
      <c r="G865" s="520"/>
      <c r="H865" s="520"/>
      <c r="I865" s="520"/>
      <c r="J865" s="520"/>
      <c r="K865" s="498"/>
      <c r="L865" s="498"/>
      <c r="M865" s="498"/>
      <c r="N865" s="498"/>
      <c r="O865" s="498"/>
      <c r="P865" s="498"/>
      <c r="Q865" s="498"/>
      <c r="R865" s="498"/>
      <c r="S865" s="498"/>
      <c r="T865" s="498"/>
      <c r="U865" s="498"/>
      <c r="V865" s="498"/>
      <c r="W865" s="498"/>
      <c r="X865" s="498"/>
      <c r="Y865" s="498"/>
      <c r="Z865" s="498"/>
      <c r="AA865" s="498"/>
      <c r="AB865" s="498"/>
      <c r="AC865" s="498"/>
      <c r="AD865" s="498"/>
      <c r="AE865" s="498"/>
      <c r="AF865" s="498"/>
    </row>
    <row r="866">
      <c r="A866" s="498"/>
      <c r="B866" s="520"/>
      <c r="C866" s="520"/>
      <c r="D866" s="520"/>
      <c r="E866" s="520"/>
      <c r="F866" s="520"/>
      <c r="G866" s="520"/>
      <c r="H866" s="520"/>
      <c r="I866" s="520"/>
      <c r="J866" s="520"/>
      <c r="K866" s="498"/>
      <c r="L866" s="498"/>
      <c r="M866" s="498"/>
      <c r="N866" s="498"/>
      <c r="O866" s="498"/>
      <c r="P866" s="498"/>
      <c r="Q866" s="498"/>
      <c r="R866" s="498"/>
      <c r="S866" s="498"/>
      <c r="T866" s="498"/>
      <c r="U866" s="498"/>
      <c r="V866" s="498"/>
      <c r="W866" s="498"/>
      <c r="X866" s="498"/>
      <c r="Y866" s="498"/>
      <c r="Z866" s="498"/>
      <c r="AA866" s="498"/>
      <c r="AB866" s="498"/>
      <c r="AC866" s="498"/>
      <c r="AD866" s="498"/>
      <c r="AE866" s="498"/>
      <c r="AF866" s="498"/>
    </row>
    <row r="867">
      <c r="A867" s="498"/>
      <c r="B867" s="520"/>
      <c r="C867" s="520"/>
      <c r="D867" s="520"/>
      <c r="E867" s="520"/>
      <c r="F867" s="520"/>
      <c r="G867" s="520"/>
      <c r="H867" s="520"/>
      <c r="I867" s="520"/>
      <c r="J867" s="520"/>
      <c r="K867" s="498"/>
      <c r="L867" s="498"/>
      <c r="M867" s="498"/>
      <c r="N867" s="498"/>
      <c r="O867" s="498"/>
      <c r="P867" s="498"/>
      <c r="Q867" s="498"/>
      <c r="R867" s="498"/>
      <c r="S867" s="498"/>
      <c r="T867" s="498"/>
      <c r="U867" s="498"/>
      <c r="V867" s="498"/>
      <c r="W867" s="498"/>
      <c r="X867" s="498"/>
      <c r="Y867" s="498"/>
      <c r="Z867" s="498"/>
      <c r="AA867" s="498"/>
      <c r="AB867" s="498"/>
      <c r="AC867" s="498"/>
      <c r="AD867" s="498"/>
      <c r="AE867" s="498"/>
      <c r="AF867" s="498"/>
    </row>
    <row r="868">
      <c r="A868" s="498"/>
      <c r="B868" s="520"/>
      <c r="C868" s="520"/>
      <c r="D868" s="520"/>
      <c r="E868" s="520"/>
      <c r="F868" s="520"/>
      <c r="G868" s="520"/>
      <c r="H868" s="520"/>
      <c r="I868" s="520"/>
      <c r="J868" s="520"/>
      <c r="K868" s="498"/>
      <c r="L868" s="498"/>
      <c r="M868" s="498"/>
      <c r="N868" s="498"/>
      <c r="O868" s="498"/>
      <c r="P868" s="498"/>
      <c r="Q868" s="498"/>
      <c r="R868" s="498"/>
      <c r="S868" s="498"/>
      <c r="T868" s="498"/>
      <c r="U868" s="498"/>
      <c r="V868" s="498"/>
      <c r="W868" s="498"/>
      <c r="X868" s="498"/>
      <c r="Y868" s="498"/>
      <c r="Z868" s="498"/>
      <c r="AA868" s="498"/>
      <c r="AB868" s="498"/>
      <c r="AC868" s="498"/>
      <c r="AD868" s="498"/>
      <c r="AE868" s="498"/>
      <c r="AF868" s="498"/>
    </row>
    <row r="869">
      <c r="A869" s="498"/>
      <c r="B869" s="520"/>
      <c r="C869" s="520"/>
      <c r="D869" s="520"/>
      <c r="E869" s="520"/>
      <c r="F869" s="520"/>
      <c r="G869" s="520"/>
      <c r="H869" s="520"/>
      <c r="I869" s="520"/>
      <c r="J869" s="520"/>
      <c r="K869" s="498"/>
      <c r="L869" s="498"/>
      <c r="M869" s="498"/>
      <c r="N869" s="498"/>
      <c r="O869" s="498"/>
      <c r="P869" s="498"/>
      <c r="Q869" s="498"/>
      <c r="R869" s="498"/>
      <c r="S869" s="498"/>
      <c r="T869" s="498"/>
      <c r="U869" s="498"/>
      <c r="V869" s="498"/>
      <c r="W869" s="498"/>
      <c r="X869" s="498"/>
      <c r="Y869" s="498"/>
      <c r="Z869" s="498"/>
      <c r="AA869" s="498"/>
      <c r="AB869" s="498"/>
      <c r="AC869" s="498"/>
      <c r="AD869" s="498"/>
      <c r="AE869" s="498"/>
      <c r="AF869" s="498"/>
    </row>
    <row r="870">
      <c r="A870" s="498"/>
      <c r="B870" s="520"/>
      <c r="C870" s="520"/>
      <c r="D870" s="520"/>
      <c r="E870" s="520"/>
      <c r="F870" s="520"/>
      <c r="G870" s="520"/>
      <c r="H870" s="520"/>
      <c r="I870" s="520"/>
      <c r="J870" s="520"/>
      <c r="K870" s="498"/>
      <c r="L870" s="498"/>
      <c r="M870" s="498"/>
      <c r="N870" s="498"/>
      <c r="O870" s="498"/>
      <c r="P870" s="498"/>
      <c r="Q870" s="498"/>
      <c r="R870" s="498"/>
      <c r="S870" s="498"/>
      <c r="T870" s="498"/>
      <c r="U870" s="498"/>
      <c r="V870" s="498"/>
      <c r="W870" s="498"/>
      <c r="X870" s="498"/>
      <c r="Y870" s="498"/>
      <c r="Z870" s="498"/>
      <c r="AA870" s="498"/>
      <c r="AB870" s="498"/>
      <c r="AC870" s="498"/>
      <c r="AD870" s="498"/>
      <c r="AE870" s="498"/>
      <c r="AF870" s="498"/>
    </row>
    <row r="871">
      <c r="A871" s="498"/>
      <c r="B871" s="520"/>
      <c r="C871" s="520"/>
      <c r="D871" s="520"/>
      <c r="E871" s="520"/>
      <c r="F871" s="520"/>
      <c r="G871" s="520"/>
      <c r="H871" s="520"/>
      <c r="I871" s="520"/>
      <c r="J871" s="520"/>
      <c r="K871" s="498"/>
      <c r="L871" s="498"/>
      <c r="M871" s="498"/>
      <c r="N871" s="498"/>
      <c r="O871" s="498"/>
      <c r="P871" s="498"/>
      <c r="Q871" s="498"/>
      <c r="R871" s="498"/>
      <c r="S871" s="498"/>
      <c r="T871" s="498"/>
      <c r="U871" s="498"/>
      <c r="V871" s="498"/>
      <c r="W871" s="498"/>
      <c r="X871" s="498"/>
      <c r="Y871" s="498"/>
      <c r="Z871" s="498"/>
      <c r="AA871" s="498"/>
      <c r="AB871" s="498"/>
      <c r="AC871" s="498"/>
      <c r="AD871" s="498"/>
      <c r="AE871" s="498"/>
      <c r="AF871" s="498"/>
    </row>
    <row r="872">
      <c r="A872" s="498"/>
      <c r="B872" s="520"/>
      <c r="C872" s="520"/>
      <c r="D872" s="520"/>
      <c r="E872" s="520"/>
      <c r="F872" s="520"/>
      <c r="G872" s="520"/>
      <c r="H872" s="520"/>
      <c r="I872" s="520"/>
      <c r="J872" s="520"/>
      <c r="K872" s="498"/>
      <c r="L872" s="498"/>
      <c r="M872" s="498"/>
      <c r="N872" s="498"/>
      <c r="O872" s="498"/>
      <c r="P872" s="498"/>
      <c r="Q872" s="498"/>
      <c r="R872" s="498"/>
      <c r="S872" s="498"/>
      <c r="T872" s="498"/>
      <c r="U872" s="498"/>
      <c r="V872" s="498"/>
      <c r="W872" s="498"/>
      <c r="X872" s="498"/>
      <c r="Y872" s="498"/>
      <c r="Z872" s="498"/>
      <c r="AA872" s="498"/>
      <c r="AB872" s="498"/>
      <c r="AC872" s="498"/>
      <c r="AD872" s="498"/>
      <c r="AE872" s="498"/>
      <c r="AF872" s="498"/>
    </row>
    <row r="873">
      <c r="A873" s="498"/>
      <c r="B873" s="520"/>
      <c r="C873" s="520"/>
      <c r="D873" s="520"/>
      <c r="E873" s="520"/>
      <c r="F873" s="520"/>
      <c r="G873" s="520"/>
      <c r="H873" s="520"/>
      <c r="I873" s="520"/>
      <c r="J873" s="520"/>
      <c r="K873" s="498"/>
      <c r="L873" s="498"/>
      <c r="M873" s="498"/>
      <c r="N873" s="498"/>
      <c r="O873" s="498"/>
      <c r="P873" s="498"/>
      <c r="Q873" s="498"/>
      <c r="R873" s="498"/>
      <c r="S873" s="498"/>
      <c r="T873" s="498"/>
      <c r="U873" s="498"/>
      <c r="V873" s="498"/>
      <c r="W873" s="498"/>
      <c r="X873" s="498"/>
      <c r="Y873" s="498"/>
      <c r="Z873" s="498"/>
      <c r="AA873" s="498"/>
      <c r="AB873" s="498"/>
      <c r="AC873" s="498"/>
      <c r="AD873" s="498"/>
      <c r="AE873" s="498"/>
      <c r="AF873" s="498"/>
    </row>
    <row r="874">
      <c r="A874" s="498"/>
      <c r="B874" s="520"/>
      <c r="C874" s="520"/>
      <c r="D874" s="520"/>
      <c r="E874" s="520"/>
      <c r="F874" s="520"/>
      <c r="G874" s="520"/>
      <c r="H874" s="520"/>
      <c r="I874" s="520"/>
      <c r="J874" s="520"/>
      <c r="K874" s="498"/>
      <c r="L874" s="498"/>
      <c r="M874" s="498"/>
      <c r="N874" s="498"/>
      <c r="O874" s="498"/>
      <c r="P874" s="498"/>
      <c r="Q874" s="498"/>
      <c r="R874" s="498"/>
      <c r="S874" s="498"/>
      <c r="T874" s="498"/>
      <c r="U874" s="498"/>
      <c r="V874" s="498"/>
      <c r="W874" s="498"/>
      <c r="X874" s="498"/>
      <c r="Y874" s="498"/>
      <c r="Z874" s="498"/>
      <c r="AA874" s="498"/>
      <c r="AB874" s="498"/>
      <c r="AC874" s="498"/>
      <c r="AD874" s="498"/>
      <c r="AE874" s="498"/>
      <c r="AF874" s="498"/>
    </row>
    <row r="875">
      <c r="A875" s="498"/>
      <c r="B875" s="520"/>
      <c r="C875" s="520"/>
      <c r="D875" s="520"/>
      <c r="E875" s="520"/>
      <c r="F875" s="520"/>
      <c r="G875" s="520"/>
      <c r="H875" s="520"/>
      <c r="I875" s="520"/>
      <c r="J875" s="520"/>
      <c r="K875" s="498"/>
      <c r="L875" s="498"/>
      <c r="M875" s="498"/>
      <c r="N875" s="498"/>
      <c r="O875" s="498"/>
      <c r="P875" s="498"/>
      <c r="Q875" s="498"/>
      <c r="R875" s="498"/>
      <c r="S875" s="498"/>
      <c r="T875" s="498"/>
      <c r="U875" s="498"/>
      <c r="V875" s="498"/>
      <c r="W875" s="498"/>
      <c r="X875" s="498"/>
      <c r="Y875" s="498"/>
      <c r="Z875" s="498"/>
      <c r="AA875" s="498"/>
      <c r="AB875" s="498"/>
      <c r="AC875" s="498"/>
      <c r="AD875" s="498"/>
      <c r="AE875" s="498"/>
      <c r="AF875" s="498"/>
    </row>
    <row r="876">
      <c r="A876" s="498"/>
      <c r="B876" s="520"/>
      <c r="C876" s="520"/>
      <c r="D876" s="520"/>
      <c r="E876" s="520"/>
      <c r="F876" s="520"/>
      <c r="G876" s="520"/>
      <c r="H876" s="520"/>
      <c r="I876" s="520"/>
      <c r="J876" s="520"/>
      <c r="K876" s="498"/>
      <c r="L876" s="498"/>
      <c r="M876" s="498"/>
      <c r="N876" s="498"/>
      <c r="O876" s="498"/>
      <c r="P876" s="498"/>
      <c r="Q876" s="498"/>
      <c r="R876" s="498"/>
      <c r="S876" s="498"/>
      <c r="T876" s="498"/>
      <c r="U876" s="498"/>
      <c r="V876" s="498"/>
      <c r="W876" s="498"/>
      <c r="X876" s="498"/>
      <c r="Y876" s="498"/>
      <c r="Z876" s="498"/>
      <c r="AA876" s="498"/>
      <c r="AB876" s="498"/>
      <c r="AC876" s="498"/>
      <c r="AD876" s="498"/>
      <c r="AE876" s="498"/>
      <c r="AF876" s="498"/>
    </row>
    <row r="877">
      <c r="A877" s="498"/>
      <c r="B877" s="520"/>
      <c r="C877" s="520"/>
      <c r="D877" s="520"/>
      <c r="E877" s="520"/>
      <c r="F877" s="520"/>
      <c r="G877" s="520"/>
      <c r="H877" s="520"/>
      <c r="I877" s="520"/>
      <c r="J877" s="520"/>
      <c r="K877" s="498"/>
      <c r="L877" s="498"/>
      <c r="M877" s="498"/>
      <c r="N877" s="498"/>
      <c r="O877" s="498"/>
      <c r="P877" s="498"/>
      <c r="Q877" s="498"/>
      <c r="R877" s="498"/>
      <c r="S877" s="498"/>
      <c r="T877" s="498"/>
      <c r="U877" s="498"/>
      <c r="V877" s="498"/>
      <c r="W877" s="498"/>
      <c r="X877" s="498"/>
      <c r="Y877" s="498"/>
      <c r="Z877" s="498"/>
      <c r="AA877" s="498"/>
      <c r="AB877" s="498"/>
      <c r="AC877" s="498"/>
      <c r="AD877" s="498"/>
      <c r="AE877" s="498"/>
      <c r="AF877" s="498"/>
    </row>
    <row r="878">
      <c r="A878" s="498"/>
      <c r="B878" s="520"/>
      <c r="C878" s="520"/>
      <c r="D878" s="520"/>
      <c r="E878" s="520"/>
      <c r="F878" s="520"/>
      <c r="G878" s="520"/>
      <c r="H878" s="520"/>
      <c r="I878" s="520"/>
      <c r="J878" s="520"/>
      <c r="K878" s="498"/>
      <c r="L878" s="498"/>
      <c r="M878" s="498"/>
      <c r="N878" s="498"/>
      <c r="O878" s="498"/>
      <c r="P878" s="498"/>
      <c r="Q878" s="498"/>
      <c r="R878" s="498"/>
      <c r="S878" s="498"/>
      <c r="T878" s="498"/>
      <c r="U878" s="498"/>
      <c r="V878" s="498"/>
      <c r="W878" s="498"/>
      <c r="X878" s="498"/>
      <c r="Y878" s="498"/>
      <c r="Z878" s="498"/>
      <c r="AA878" s="498"/>
      <c r="AB878" s="498"/>
      <c r="AC878" s="498"/>
      <c r="AD878" s="498"/>
      <c r="AE878" s="498"/>
      <c r="AF878" s="498"/>
    </row>
    <row r="879">
      <c r="A879" s="498"/>
      <c r="B879" s="520"/>
      <c r="C879" s="520"/>
      <c r="D879" s="520"/>
      <c r="E879" s="520"/>
      <c r="F879" s="520"/>
      <c r="G879" s="520"/>
      <c r="H879" s="520"/>
      <c r="I879" s="520"/>
      <c r="J879" s="520"/>
      <c r="K879" s="498"/>
      <c r="L879" s="498"/>
      <c r="M879" s="498"/>
      <c r="N879" s="498"/>
      <c r="O879" s="498"/>
      <c r="P879" s="498"/>
      <c r="Q879" s="498"/>
      <c r="R879" s="498"/>
      <c r="S879" s="498"/>
      <c r="T879" s="498"/>
      <c r="U879" s="498"/>
      <c r="V879" s="498"/>
      <c r="W879" s="498"/>
      <c r="X879" s="498"/>
      <c r="Y879" s="498"/>
      <c r="Z879" s="498"/>
      <c r="AA879" s="498"/>
      <c r="AB879" s="498"/>
      <c r="AC879" s="498"/>
      <c r="AD879" s="498"/>
      <c r="AE879" s="498"/>
      <c r="AF879" s="498"/>
    </row>
    <row r="880">
      <c r="A880" s="498"/>
      <c r="B880" s="520"/>
      <c r="C880" s="520"/>
      <c r="D880" s="520"/>
      <c r="E880" s="520"/>
      <c r="F880" s="520"/>
      <c r="G880" s="520"/>
      <c r="H880" s="520"/>
      <c r="I880" s="520"/>
      <c r="J880" s="520"/>
      <c r="K880" s="498"/>
      <c r="L880" s="498"/>
      <c r="M880" s="498"/>
      <c r="N880" s="498"/>
      <c r="O880" s="498"/>
      <c r="P880" s="498"/>
      <c r="Q880" s="498"/>
      <c r="R880" s="498"/>
      <c r="S880" s="498"/>
      <c r="T880" s="498"/>
      <c r="U880" s="498"/>
      <c r="V880" s="498"/>
      <c r="W880" s="498"/>
      <c r="X880" s="498"/>
      <c r="Y880" s="498"/>
      <c r="Z880" s="498"/>
      <c r="AA880" s="498"/>
      <c r="AB880" s="498"/>
      <c r="AC880" s="498"/>
      <c r="AD880" s="498"/>
      <c r="AE880" s="498"/>
      <c r="AF880" s="498"/>
    </row>
    <row r="881">
      <c r="A881" s="498"/>
      <c r="B881" s="520"/>
      <c r="C881" s="520"/>
      <c r="D881" s="520"/>
      <c r="E881" s="520"/>
      <c r="F881" s="520"/>
      <c r="G881" s="520"/>
      <c r="H881" s="520"/>
      <c r="I881" s="520"/>
      <c r="J881" s="520"/>
      <c r="K881" s="498"/>
      <c r="L881" s="498"/>
      <c r="M881" s="498"/>
      <c r="N881" s="498"/>
      <c r="O881" s="498"/>
      <c r="P881" s="498"/>
      <c r="Q881" s="498"/>
      <c r="R881" s="498"/>
      <c r="S881" s="498"/>
      <c r="T881" s="498"/>
      <c r="U881" s="498"/>
      <c r="V881" s="498"/>
      <c r="W881" s="498"/>
      <c r="X881" s="498"/>
      <c r="Y881" s="498"/>
      <c r="Z881" s="498"/>
      <c r="AA881" s="498"/>
      <c r="AB881" s="498"/>
      <c r="AC881" s="498"/>
      <c r="AD881" s="498"/>
      <c r="AE881" s="498"/>
      <c r="AF881" s="498"/>
    </row>
    <row r="882">
      <c r="A882" s="498"/>
      <c r="B882" s="520"/>
      <c r="C882" s="520"/>
      <c r="D882" s="520"/>
      <c r="E882" s="520"/>
      <c r="F882" s="520"/>
      <c r="G882" s="520"/>
      <c r="H882" s="520"/>
      <c r="I882" s="520"/>
      <c r="J882" s="520"/>
      <c r="K882" s="498"/>
      <c r="L882" s="498"/>
      <c r="M882" s="498"/>
      <c r="N882" s="498"/>
      <c r="O882" s="498"/>
      <c r="P882" s="498"/>
      <c r="Q882" s="498"/>
      <c r="R882" s="498"/>
      <c r="S882" s="498"/>
      <c r="T882" s="498"/>
      <c r="U882" s="498"/>
      <c r="V882" s="498"/>
      <c r="W882" s="498"/>
      <c r="X882" s="498"/>
      <c r="Y882" s="498"/>
      <c r="Z882" s="498"/>
      <c r="AA882" s="498"/>
      <c r="AB882" s="498"/>
      <c r="AC882" s="498"/>
      <c r="AD882" s="498"/>
      <c r="AE882" s="498"/>
      <c r="AF882" s="498"/>
    </row>
    <row r="883">
      <c r="A883" s="498"/>
      <c r="B883" s="520"/>
      <c r="C883" s="520"/>
      <c r="D883" s="520"/>
      <c r="E883" s="520"/>
      <c r="F883" s="520"/>
      <c r="G883" s="520"/>
      <c r="H883" s="520"/>
      <c r="I883" s="520"/>
      <c r="J883" s="520"/>
      <c r="K883" s="498"/>
      <c r="L883" s="498"/>
      <c r="M883" s="498"/>
      <c r="N883" s="498"/>
      <c r="O883" s="498"/>
      <c r="P883" s="498"/>
      <c r="Q883" s="498"/>
      <c r="R883" s="498"/>
      <c r="S883" s="498"/>
      <c r="T883" s="498"/>
      <c r="U883" s="498"/>
      <c r="V883" s="498"/>
      <c r="W883" s="498"/>
      <c r="X883" s="498"/>
      <c r="Y883" s="498"/>
      <c r="Z883" s="498"/>
      <c r="AA883" s="498"/>
      <c r="AB883" s="498"/>
      <c r="AC883" s="498"/>
      <c r="AD883" s="498"/>
      <c r="AE883" s="498"/>
      <c r="AF883" s="498"/>
    </row>
    <row r="884">
      <c r="A884" s="498"/>
      <c r="B884" s="520"/>
      <c r="C884" s="520"/>
      <c r="D884" s="520"/>
      <c r="E884" s="520"/>
      <c r="F884" s="520"/>
      <c r="G884" s="520"/>
      <c r="H884" s="520"/>
      <c r="I884" s="520"/>
      <c r="J884" s="520"/>
      <c r="K884" s="498"/>
      <c r="L884" s="498"/>
      <c r="M884" s="498"/>
      <c r="N884" s="498"/>
      <c r="O884" s="498"/>
      <c r="P884" s="498"/>
      <c r="Q884" s="498"/>
      <c r="R884" s="498"/>
      <c r="S884" s="498"/>
      <c r="T884" s="498"/>
      <c r="U884" s="498"/>
      <c r="V884" s="498"/>
      <c r="W884" s="498"/>
      <c r="X884" s="498"/>
      <c r="Y884" s="498"/>
      <c r="Z884" s="498"/>
      <c r="AA884" s="498"/>
      <c r="AB884" s="498"/>
      <c r="AC884" s="498"/>
      <c r="AD884" s="498"/>
      <c r="AE884" s="498"/>
      <c r="AF884" s="498"/>
    </row>
    <row r="885">
      <c r="A885" s="498"/>
      <c r="B885" s="520"/>
      <c r="C885" s="520"/>
      <c r="D885" s="520"/>
      <c r="E885" s="520"/>
      <c r="F885" s="520"/>
      <c r="G885" s="520"/>
      <c r="H885" s="520"/>
      <c r="I885" s="520"/>
      <c r="J885" s="520"/>
      <c r="K885" s="498"/>
      <c r="L885" s="498"/>
      <c r="M885" s="498"/>
      <c r="N885" s="498"/>
      <c r="O885" s="498"/>
      <c r="P885" s="498"/>
      <c r="Q885" s="498"/>
      <c r="R885" s="498"/>
      <c r="S885" s="498"/>
      <c r="T885" s="498"/>
      <c r="U885" s="498"/>
      <c r="V885" s="498"/>
      <c r="W885" s="498"/>
      <c r="X885" s="498"/>
      <c r="Y885" s="498"/>
      <c r="Z885" s="498"/>
      <c r="AA885" s="498"/>
      <c r="AB885" s="498"/>
      <c r="AC885" s="498"/>
      <c r="AD885" s="498"/>
      <c r="AE885" s="498"/>
      <c r="AF885" s="498"/>
    </row>
    <row r="886">
      <c r="A886" s="498"/>
      <c r="B886" s="520"/>
      <c r="C886" s="520"/>
      <c r="D886" s="520"/>
      <c r="E886" s="520"/>
      <c r="F886" s="520"/>
      <c r="G886" s="520"/>
      <c r="H886" s="520"/>
      <c r="I886" s="520"/>
      <c r="J886" s="520"/>
      <c r="K886" s="498"/>
      <c r="L886" s="498"/>
      <c r="M886" s="498"/>
      <c r="N886" s="498"/>
      <c r="O886" s="498"/>
      <c r="P886" s="498"/>
      <c r="Q886" s="498"/>
      <c r="R886" s="498"/>
      <c r="S886" s="498"/>
      <c r="T886" s="498"/>
      <c r="U886" s="498"/>
      <c r="V886" s="498"/>
      <c r="W886" s="498"/>
      <c r="X886" s="498"/>
      <c r="Y886" s="498"/>
      <c r="Z886" s="498"/>
      <c r="AA886" s="498"/>
      <c r="AB886" s="498"/>
      <c r="AC886" s="498"/>
      <c r="AD886" s="498"/>
      <c r="AE886" s="498"/>
      <c r="AF886" s="498"/>
    </row>
    <row r="887">
      <c r="A887" s="498"/>
      <c r="B887" s="520"/>
      <c r="C887" s="520"/>
      <c r="D887" s="520"/>
      <c r="E887" s="520"/>
      <c r="F887" s="520"/>
      <c r="G887" s="520"/>
      <c r="H887" s="520"/>
      <c r="I887" s="520"/>
      <c r="J887" s="520"/>
      <c r="K887" s="498"/>
      <c r="L887" s="498"/>
      <c r="M887" s="498"/>
      <c r="N887" s="498"/>
      <c r="O887" s="498"/>
      <c r="P887" s="498"/>
      <c r="Q887" s="498"/>
      <c r="R887" s="498"/>
      <c r="S887" s="498"/>
      <c r="T887" s="498"/>
      <c r="U887" s="498"/>
      <c r="V887" s="498"/>
      <c r="W887" s="498"/>
      <c r="X887" s="498"/>
      <c r="Y887" s="498"/>
      <c r="Z887" s="498"/>
      <c r="AA887" s="498"/>
      <c r="AB887" s="498"/>
      <c r="AC887" s="498"/>
      <c r="AD887" s="498"/>
      <c r="AE887" s="498"/>
      <c r="AF887" s="498"/>
    </row>
    <row r="888">
      <c r="A888" s="498"/>
      <c r="B888" s="520"/>
      <c r="C888" s="520"/>
      <c r="D888" s="520"/>
      <c r="E888" s="520"/>
      <c r="F888" s="520"/>
      <c r="G888" s="520"/>
      <c r="H888" s="520"/>
      <c r="I888" s="520"/>
      <c r="J888" s="520"/>
      <c r="K888" s="498"/>
      <c r="L888" s="498"/>
      <c r="M888" s="498"/>
      <c r="N888" s="498"/>
      <c r="O888" s="498"/>
      <c r="P888" s="498"/>
      <c r="Q888" s="498"/>
      <c r="R888" s="498"/>
      <c r="S888" s="498"/>
      <c r="T888" s="498"/>
      <c r="U888" s="498"/>
      <c r="V888" s="498"/>
      <c r="W888" s="498"/>
      <c r="X888" s="498"/>
      <c r="Y888" s="498"/>
      <c r="Z888" s="498"/>
      <c r="AA888" s="498"/>
      <c r="AB888" s="498"/>
      <c r="AC888" s="498"/>
      <c r="AD888" s="498"/>
      <c r="AE888" s="498"/>
      <c r="AF888" s="498"/>
    </row>
    <row r="889">
      <c r="A889" s="498"/>
      <c r="B889" s="520"/>
      <c r="C889" s="520"/>
      <c r="D889" s="520"/>
      <c r="E889" s="520"/>
      <c r="F889" s="520"/>
      <c r="G889" s="520"/>
      <c r="H889" s="520"/>
      <c r="I889" s="520"/>
      <c r="J889" s="520"/>
      <c r="K889" s="498"/>
      <c r="L889" s="498"/>
      <c r="M889" s="498"/>
      <c r="N889" s="498"/>
      <c r="O889" s="498"/>
      <c r="P889" s="498"/>
      <c r="Q889" s="498"/>
      <c r="R889" s="498"/>
      <c r="S889" s="498"/>
      <c r="T889" s="498"/>
      <c r="U889" s="498"/>
      <c r="V889" s="498"/>
      <c r="W889" s="498"/>
      <c r="X889" s="498"/>
      <c r="Y889" s="498"/>
      <c r="Z889" s="498"/>
      <c r="AA889" s="498"/>
      <c r="AB889" s="498"/>
      <c r="AC889" s="498"/>
      <c r="AD889" s="498"/>
      <c r="AE889" s="498"/>
      <c r="AF889" s="498"/>
    </row>
    <row r="890">
      <c r="A890" s="498"/>
      <c r="B890" s="520"/>
      <c r="C890" s="520"/>
      <c r="D890" s="520"/>
      <c r="E890" s="520"/>
      <c r="F890" s="520"/>
      <c r="G890" s="520"/>
      <c r="H890" s="520"/>
      <c r="I890" s="520"/>
      <c r="J890" s="520"/>
      <c r="K890" s="498"/>
      <c r="L890" s="498"/>
      <c r="M890" s="498"/>
      <c r="N890" s="498"/>
      <c r="O890" s="498"/>
      <c r="P890" s="498"/>
      <c r="Q890" s="498"/>
      <c r="R890" s="498"/>
      <c r="S890" s="498"/>
      <c r="T890" s="498"/>
      <c r="U890" s="498"/>
      <c r="V890" s="498"/>
      <c r="W890" s="498"/>
      <c r="X890" s="498"/>
      <c r="Y890" s="498"/>
      <c r="Z890" s="498"/>
      <c r="AA890" s="498"/>
      <c r="AB890" s="498"/>
      <c r="AC890" s="498"/>
      <c r="AD890" s="498"/>
      <c r="AE890" s="498"/>
      <c r="AF890" s="498"/>
    </row>
    <row r="891">
      <c r="A891" s="498"/>
      <c r="B891" s="520"/>
      <c r="C891" s="520"/>
      <c r="D891" s="520"/>
      <c r="E891" s="520"/>
      <c r="F891" s="520"/>
      <c r="G891" s="520"/>
      <c r="H891" s="520"/>
      <c r="I891" s="520"/>
      <c r="J891" s="520"/>
      <c r="K891" s="498"/>
      <c r="L891" s="498"/>
      <c r="M891" s="498"/>
      <c r="N891" s="498"/>
      <c r="O891" s="498"/>
      <c r="P891" s="498"/>
      <c r="Q891" s="498"/>
      <c r="R891" s="498"/>
      <c r="S891" s="498"/>
      <c r="T891" s="498"/>
      <c r="U891" s="498"/>
      <c r="V891" s="498"/>
      <c r="W891" s="498"/>
      <c r="X891" s="498"/>
      <c r="Y891" s="498"/>
      <c r="Z891" s="498"/>
      <c r="AA891" s="498"/>
      <c r="AB891" s="498"/>
      <c r="AC891" s="498"/>
      <c r="AD891" s="498"/>
      <c r="AE891" s="498"/>
      <c r="AF891" s="498"/>
    </row>
    <row r="892">
      <c r="A892" s="498"/>
      <c r="B892" s="520"/>
      <c r="C892" s="520"/>
      <c r="D892" s="520"/>
      <c r="E892" s="520"/>
      <c r="F892" s="520"/>
      <c r="G892" s="520"/>
      <c r="H892" s="520"/>
      <c r="I892" s="520"/>
      <c r="J892" s="520"/>
      <c r="K892" s="498"/>
      <c r="L892" s="498"/>
      <c r="M892" s="498"/>
      <c r="N892" s="498"/>
      <c r="O892" s="498"/>
      <c r="P892" s="498"/>
      <c r="Q892" s="498"/>
      <c r="R892" s="498"/>
      <c r="S892" s="498"/>
      <c r="T892" s="498"/>
      <c r="U892" s="498"/>
      <c r="V892" s="498"/>
      <c r="W892" s="498"/>
      <c r="X892" s="498"/>
      <c r="Y892" s="498"/>
      <c r="Z892" s="498"/>
      <c r="AA892" s="498"/>
      <c r="AB892" s="498"/>
      <c r="AC892" s="498"/>
      <c r="AD892" s="498"/>
      <c r="AE892" s="498"/>
      <c r="AF892" s="498"/>
    </row>
    <row r="893">
      <c r="A893" s="498"/>
      <c r="B893" s="520"/>
      <c r="C893" s="520"/>
      <c r="D893" s="520"/>
      <c r="E893" s="520"/>
      <c r="F893" s="520"/>
      <c r="G893" s="520"/>
      <c r="H893" s="520"/>
      <c r="I893" s="520"/>
      <c r="J893" s="520"/>
      <c r="K893" s="498"/>
      <c r="L893" s="498"/>
      <c r="M893" s="498"/>
      <c r="N893" s="498"/>
      <c r="O893" s="498"/>
      <c r="P893" s="498"/>
      <c r="Q893" s="498"/>
      <c r="R893" s="498"/>
      <c r="S893" s="498"/>
      <c r="T893" s="498"/>
      <c r="U893" s="498"/>
      <c r="V893" s="498"/>
      <c r="W893" s="498"/>
      <c r="X893" s="498"/>
      <c r="Y893" s="498"/>
      <c r="Z893" s="498"/>
      <c r="AA893" s="498"/>
      <c r="AB893" s="498"/>
      <c r="AC893" s="498"/>
      <c r="AD893" s="498"/>
      <c r="AE893" s="498"/>
      <c r="AF893" s="498"/>
    </row>
    <row r="894">
      <c r="A894" s="498"/>
      <c r="B894" s="520"/>
      <c r="C894" s="520"/>
      <c r="D894" s="520"/>
      <c r="E894" s="520"/>
      <c r="F894" s="520"/>
      <c r="G894" s="520"/>
      <c r="H894" s="520"/>
      <c r="I894" s="520"/>
      <c r="J894" s="520"/>
      <c r="K894" s="498"/>
      <c r="L894" s="498"/>
      <c r="M894" s="498"/>
      <c r="N894" s="498"/>
      <c r="O894" s="498"/>
      <c r="P894" s="498"/>
      <c r="Q894" s="498"/>
      <c r="R894" s="498"/>
      <c r="S894" s="498"/>
      <c r="T894" s="498"/>
      <c r="U894" s="498"/>
      <c r="V894" s="498"/>
      <c r="W894" s="498"/>
      <c r="X894" s="498"/>
      <c r="Y894" s="498"/>
      <c r="Z894" s="498"/>
      <c r="AA894" s="498"/>
      <c r="AB894" s="498"/>
      <c r="AC894" s="498"/>
      <c r="AD894" s="498"/>
      <c r="AE894" s="498"/>
      <c r="AF894" s="498"/>
    </row>
    <row r="895">
      <c r="A895" s="498"/>
      <c r="B895" s="520"/>
      <c r="C895" s="520"/>
      <c r="D895" s="520"/>
      <c r="E895" s="520"/>
      <c r="F895" s="520"/>
      <c r="G895" s="520"/>
      <c r="H895" s="520"/>
      <c r="I895" s="520"/>
      <c r="J895" s="520"/>
      <c r="K895" s="498"/>
      <c r="L895" s="498"/>
      <c r="M895" s="498"/>
      <c r="N895" s="498"/>
      <c r="O895" s="498"/>
      <c r="P895" s="498"/>
      <c r="Q895" s="498"/>
      <c r="R895" s="498"/>
      <c r="S895" s="498"/>
      <c r="T895" s="498"/>
      <c r="U895" s="498"/>
      <c r="V895" s="498"/>
      <c r="W895" s="498"/>
      <c r="X895" s="498"/>
      <c r="Y895" s="498"/>
      <c r="Z895" s="498"/>
      <c r="AA895" s="498"/>
      <c r="AB895" s="498"/>
      <c r="AC895" s="498"/>
      <c r="AD895" s="498"/>
      <c r="AE895" s="498"/>
      <c r="AF895" s="498"/>
    </row>
    <row r="896">
      <c r="A896" s="498"/>
      <c r="B896" s="520"/>
      <c r="C896" s="520"/>
      <c r="D896" s="520"/>
      <c r="E896" s="520"/>
      <c r="F896" s="520"/>
      <c r="G896" s="520"/>
      <c r="H896" s="520"/>
      <c r="I896" s="520"/>
      <c r="J896" s="520"/>
      <c r="K896" s="498"/>
      <c r="L896" s="498"/>
      <c r="M896" s="498"/>
      <c r="N896" s="498"/>
      <c r="O896" s="498"/>
      <c r="P896" s="498"/>
      <c r="Q896" s="498"/>
      <c r="R896" s="498"/>
      <c r="S896" s="498"/>
      <c r="T896" s="498"/>
      <c r="U896" s="498"/>
      <c r="V896" s="498"/>
      <c r="W896" s="498"/>
      <c r="X896" s="498"/>
      <c r="Y896" s="498"/>
      <c r="Z896" s="498"/>
      <c r="AA896" s="498"/>
      <c r="AB896" s="498"/>
      <c r="AC896" s="498"/>
      <c r="AD896" s="498"/>
      <c r="AE896" s="498"/>
      <c r="AF896" s="498"/>
    </row>
    <row r="897">
      <c r="A897" s="498"/>
      <c r="B897" s="520"/>
      <c r="C897" s="520"/>
      <c r="D897" s="520"/>
      <c r="E897" s="520"/>
      <c r="F897" s="520"/>
      <c r="G897" s="520"/>
      <c r="H897" s="520"/>
      <c r="I897" s="520"/>
      <c r="J897" s="520"/>
      <c r="K897" s="498"/>
      <c r="L897" s="498"/>
      <c r="M897" s="498"/>
      <c r="N897" s="498"/>
      <c r="O897" s="498"/>
      <c r="P897" s="498"/>
      <c r="Q897" s="498"/>
      <c r="R897" s="498"/>
      <c r="S897" s="498"/>
      <c r="T897" s="498"/>
      <c r="U897" s="498"/>
      <c r="V897" s="498"/>
      <c r="W897" s="498"/>
      <c r="X897" s="498"/>
      <c r="Y897" s="498"/>
      <c r="Z897" s="498"/>
      <c r="AA897" s="498"/>
      <c r="AB897" s="498"/>
      <c r="AC897" s="498"/>
      <c r="AD897" s="498"/>
      <c r="AE897" s="498"/>
      <c r="AF897" s="498"/>
    </row>
    <row r="898">
      <c r="A898" s="498"/>
      <c r="B898" s="520"/>
      <c r="C898" s="520"/>
      <c r="D898" s="520"/>
      <c r="E898" s="520"/>
      <c r="F898" s="520"/>
      <c r="G898" s="520"/>
      <c r="H898" s="520"/>
      <c r="I898" s="520"/>
      <c r="J898" s="520"/>
      <c r="K898" s="498"/>
      <c r="L898" s="498"/>
      <c r="M898" s="498"/>
      <c r="N898" s="498"/>
      <c r="O898" s="498"/>
      <c r="P898" s="498"/>
      <c r="Q898" s="498"/>
      <c r="R898" s="498"/>
      <c r="S898" s="498"/>
      <c r="T898" s="498"/>
      <c r="U898" s="498"/>
      <c r="V898" s="498"/>
      <c r="W898" s="498"/>
      <c r="X898" s="498"/>
      <c r="Y898" s="498"/>
      <c r="Z898" s="498"/>
      <c r="AA898" s="498"/>
      <c r="AB898" s="498"/>
      <c r="AC898" s="498"/>
      <c r="AD898" s="498"/>
      <c r="AE898" s="498"/>
      <c r="AF898" s="498"/>
    </row>
    <row r="899">
      <c r="A899" s="498"/>
      <c r="B899" s="520"/>
      <c r="C899" s="520"/>
      <c r="D899" s="520"/>
      <c r="E899" s="520"/>
      <c r="F899" s="520"/>
      <c r="G899" s="520"/>
      <c r="H899" s="520"/>
      <c r="I899" s="520"/>
      <c r="J899" s="520"/>
      <c r="K899" s="498"/>
      <c r="L899" s="498"/>
      <c r="M899" s="498"/>
      <c r="N899" s="498"/>
      <c r="O899" s="498"/>
      <c r="P899" s="498"/>
      <c r="Q899" s="498"/>
      <c r="R899" s="498"/>
      <c r="S899" s="498"/>
      <c r="T899" s="498"/>
      <c r="U899" s="498"/>
      <c r="V899" s="498"/>
      <c r="W899" s="498"/>
      <c r="X899" s="498"/>
      <c r="Y899" s="498"/>
      <c r="Z899" s="498"/>
      <c r="AA899" s="498"/>
      <c r="AB899" s="498"/>
      <c r="AC899" s="498"/>
      <c r="AD899" s="498"/>
      <c r="AE899" s="498"/>
      <c r="AF899" s="498"/>
    </row>
    <row r="900">
      <c r="A900" s="498"/>
      <c r="B900" s="520"/>
      <c r="C900" s="520"/>
      <c r="D900" s="520"/>
      <c r="E900" s="520"/>
      <c r="F900" s="520"/>
      <c r="G900" s="520"/>
      <c r="H900" s="520"/>
      <c r="I900" s="520"/>
      <c r="J900" s="520"/>
      <c r="K900" s="498"/>
      <c r="L900" s="498"/>
      <c r="M900" s="498"/>
      <c r="N900" s="498"/>
      <c r="O900" s="498"/>
      <c r="P900" s="498"/>
      <c r="Q900" s="498"/>
      <c r="R900" s="498"/>
      <c r="S900" s="498"/>
      <c r="T900" s="498"/>
      <c r="U900" s="498"/>
      <c r="V900" s="498"/>
      <c r="W900" s="498"/>
      <c r="X900" s="498"/>
      <c r="Y900" s="498"/>
      <c r="Z900" s="498"/>
      <c r="AA900" s="498"/>
      <c r="AB900" s="498"/>
      <c r="AC900" s="498"/>
      <c r="AD900" s="498"/>
      <c r="AE900" s="498"/>
      <c r="AF900" s="498"/>
    </row>
    <row r="901">
      <c r="A901" s="498"/>
      <c r="B901" s="520"/>
      <c r="C901" s="520"/>
      <c r="D901" s="520"/>
      <c r="E901" s="520"/>
      <c r="F901" s="520"/>
      <c r="G901" s="520"/>
      <c r="H901" s="520"/>
      <c r="I901" s="520"/>
      <c r="J901" s="520"/>
      <c r="K901" s="498"/>
      <c r="L901" s="498"/>
      <c r="M901" s="498"/>
      <c r="N901" s="498"/>
      <c r="O901" s="498"/>
      <c r="P901" s="498"/>
      <c r="Q901" s="498"/>
      <c r="R901" s="498"/>
      <c r="S901" s="498"/>
      <c r="T901" s="498"/>
      <c r="U901" s="498"/>
      <c r="V901" s="498"/>
      <c r="W901" s="498"/>
      <c r="X901" s="498"/>
      <c r="Y901" s="498"/>
      <c r="Z901" s="498"/>
      <c r="AA901" s="498"/>
      <c r="AB901" s="498"/>
      <c r="AC901" s="498"/>
      <c r="AD901" s="498"/>
      <c r="AE901" s="498"/>
      <c r="AF901" s="498"/>
    </row>
    <row r="902">
      <c r="A902" s="498"/>
      <c r="B902" s="520"/>
      <c r="C902" s="520"/>
      <c r="D902" s="520"/>
      <c r="E902" s="520"/>
      <c r="F902" s="520"/>
      <c r="G902" s="520"/>
      <c r="H902" s="520"/>
      <c r="I902" s="520"/>
      <c r="J902" s="520"/>
      <c r="K902" s="498"/>
      <c r="L902" s="498"/>
      <c r="M902" s="498"/>
      <c r="N902" s="498"/>
      <c r="O902" s="498"/>
      <c r="P902" s="498"/>
      <c r="Q902" s="498"/>
      <c r="R902" s="498"/>
      <c r="S902" s="498"/>
      <c r="T902" s="498"/>
      <c r="U902" s="498"/>
      <c r="V902" s="498"/>
      <c r="W902" s="498"/>
      <c r="X902" s="498"/>
      <c r="Y902" s="498"/>
      <c r="Z902" s="498"/>
      <c r="AA902" s="498"/>
      <c r="AB902" s="498"/>
      <c r="AC902" s="498"/>
      <c r="AD902" s="498"/>
      <c r="AE902" s="498"/>
      <c r="AF902" s="498"/>
    </row>
    <row r="903">
      <c r="A903" s="498"/>
      <c r="B903" s="520"/>
      <c r="C903" s="520"/>
      <c r="D903" s="520"/>
      <c r="E903" s="520"/>
      <c r="F903" s="520"/>
      <c r="G903" s="520"/>
      <c r="H903" s="520"/>
      <c r="I903" s="520"/>
      <c r="J903" s="520"/>
      <c r="K903" s="498"/>
      <c r="L903" s="498"/>
      <c r="M903" s="498"/>
      <c r="N903" s="498"/>
      <c r="O903" s="498"/>
      <c r="P903" s="498"/>
      <c r="Q903" s="498"/>
      <c r="R903" s="498"/>
      <c r="S903" s="498"/>
      <c r="T903" s="498"/>
      <c r="U903" s="498"/>
      <c r="V903" s="498"/>
      <c r="W903" s="498"/>
      <c r="X903" s="498"/>
      <c r="Y903" s="498"/>
      <c r="Z903" s="498"/>
      <c r="AA903" s="498"/>
      <c r="AB903" s="498"/>
      <c r="AC903" s="498"/>
      <c r="AD903" s="498"/>
      <c r="AE903" s="498"/>
      <c r="AF903" s="498"/>
    </row>
    <row r="904">
      <c r="A904" s="498"/>
      <c r="B904" s="520"/>
      <c r="C904" s="520"/>
      <c r="D904" s="520"/>
      <c r="E904" s="520"/>
      <c r="F904" s="520"/>
      <c r="G904" s="520"/>
      <c r="H904" s="520"/>
      <c r="I904" s="520"/>
      <c r="J904" s="520"/>
      <c r="K904" s="498"/>
      <c r="L904" s="498"/>
      <c r="M904" s="498"/>
      <c r="N904" s="498"/>
      <c r="O904" s="498"/>
      <c r="P904" s="498"/>
      <c r="Q904" s="498"/>
      <c r="R904" s="498"/>
      <c r="S904" s="498"/>
      <c r="T904" s="498"/>
      <c r="U904" s="498"/>
      <c r="V904" s="498"/>
      <c r="W904" s="498"/>
      <c r="X904" s="498"/>
      <c r="Y904" s="498"/>
      <c r="Z904" s="498"/>
      <c r="AA904" s="498"/>
      <c r="AB904" s="498"/>
      <c r="AC904" s="498"/>
      <c r="AD904" s="498"/>
      <c r="AE904" s="498"/>
      <c r="AF904" s="498"/>
    </row>
    <row r="905">
      <c r="A905" s="498"/>
      <c r="B905" s="520"/>
      <c r="C905" s="520"/>
      <c r="D905" s="520"/>
      <c r="E905" s="520"/>
      <c r="F905" s="520"/>
      <c r="G905" s="520"/>
      <c r="H905" s="520"/>
      <c r="I905" s="520"/>
      <c r="J905" s="520"/>
      <c r="K905" s="498"/>
      <c r="L905" s="498"/>
      <c r="M905" s="498"/>
      <c r="N905" s="498"/>
      <c r="O905" s="498"/>
      <c r="P905" s="498"/>
      <c r="Q905" s="498"/>
      <c r="R905" s="498"/>
      <c r="S905" s="498"/>
      <c r="T905" s="498"/>
      <c r="U905" s="498"/>
      <c r="V905" s="498"/>
      <c r="W905" s="498"/>
      <c r="X905" s="498"/>
      <c r="Y905" s="498"/>
      <c r="Z905" s="498"/>
      <c r="AA905" s="498"/>
      <c r="AB905" s="498"/>
      <c r="AC905" s="498"/>
      <c r="AD905" s="498"/>
      <c r="AE905" s="498"/>
      <c r="AF905" s="498"/>
    </row>
    <row r="906">
      <c r="A906" s="498"/>
      <c r="B906" s="520"/>
      <c r="C906" s="520"/>
      <c r="D906" s="520"/>
      <c r="E906" s="520"/>
      <c r="F906" s="520"/>
      <c r="G906" s="520"/>
      <c r="H906" s="520"/>
      <c r="I906" s="520"/>
      <c r="J906" s="520"/>
      <c r="K906" s="498"/>
      <c r="L906" s="498"/>
      <c r="M906" s="498"/>
      <c r="N906" s="498"/>
      <c r="O906" s="498"/>
      <c r="P906" s="498"/>
      <c r="Q906" s="498"/>
      <c r="R906" s="498"/>
      <c r="S906" s="498"/>
      <c r="T906" s="498"/>
      <c r="U906" s="498"/>
      <c r="V906" s="498"/>
      <c r="W906" s="498"/>
      <c r="X906" s="498"/>
      <c r="Y906" s="498"/>
      <c r="Z906" s="498"/>
      <c r="AA906" s="498"/>
      <c r="AB906" s="498"/>
      <c r="AC906" s="498"/>
      <c r="AD906" s="498"/>
      <c r="AE906" s="498"/>
      <c r="AF906" s="498"/>
    </row>
    <row r="907">
      <c r="A907" s="498"/>
      <c r="B907" s="520"/>
      <c r="C907" s="520"/>
      <c r="D907" s="520"/>
      <c r="E907" s="520"/>
      <c r="F907" s="520"/>
      <c r="G907" s="520"/>
      <c r="H907" s="520"/>
      <c r="I907" s="520"/>
      <c r="J907" s="520"/>
      <c r="K907" s="498"/>
      <c r="L907" s="498"/>
      <c r="M907" s="498"/>
      <c r="N907" s="498"/>
      <c r="O907" s="498"/>
      <c r="P907" s="498"/>
      <c r="Q907" s="498"/>
      <c r="R907" s="498"/>
      <c r="S907" s="498"/>
      <c r="T907" s="498"/>
      <c r="U907" s="498"/>
      <c r="V907" s="498"/>
      <c r="W907" s="498"/>
      <c r="X907" s="498"/>
      <c r="Y907" s="498"/>
      <c r="Z907" s="498"/>
      <c r="AA907" s="498"/>
      <c r="AB907" s="498"/>
      <c r="AC907" s="498"/>
      <c r="AD907" s="498"/>
      <c r="AE907" s="498"/>
      <c r="AF907" s="498"/>
    </row>
    <row r="908">
      <c r="A908" s="498"/>
      <c r="B908" s="520"/>
      <c r="C908" s="520"/>
      <c r="D908" s="520"/>
      <c r="E908" s="520"/>
      <c r="F908" s="520"/>
      <c r="G908" s="520"/>
      <c r="H908" s="520"/>
      <c r="I908" s="520"/>
      <c r="J908" s="520"/>
      <c r="K908" s="498"/>
      <c r="L908" s="498"/>
      <c r="M908" s="498"/>
      <c r="N908" s="498"/>
      <c r="O908" s="498"/>
      <c r="P908" s="498"/>
      <c r="Q908" s="498"/>
      <c r="R908" s="498"/>
      <c r="S908" s="498"/>
      <c r="T908" s="498"/>
      <c r="U908" s="498"/>
      <c r="V908" s="498"/>
      <c r="W908" s="498"/>
      <c r="X908" s="498"/>
      <c r="Y908" s="498"/>
      <c r="Z908" s="498"/>
      <c r="AA908" s="498"/>
      <c r="AB908" s="498"/>
      <c r="AC908" s="498"/>
      <c r="AD908" s="498"/>
      <c r="AE908" s="498"/>
      <c r="AF908" s="498"/>
    </row>
    <row r="909">
      <c r="A909" s="498"/>
      <c r="B909" s="520"/>
      <c r="C909" s="520"/>
      <c r="D909" s="520"/>
      <c r="E909" s="520"/>
      <c r="F909" s="520"/>
      <c r="G909" s="520"/>
      <c r="H909" s="520"/>
      <c r="I909" s="520"/>
      <c r="J909" s="520"/>
      <c r="K909" s="498"/>
      <c r="L909" s="498"/>
      <c r="M909" s="498"/>
      <c r="N909" s="498"/>
      <c r="O909" s="498"/>
      <c r="P909" s="498"/>
      <c r="Q909" s="498"/>
      <c r="R909" s="498"/>
      <c r="S909" s="498"/>
      <c r="T909" s="498"/>
      <c r="U909" s="498"/>
      <c r="V909" s="498"/>
      <c r="W909" s="498"/>
      <c r="X909" s="498"/>
      <c r="Y909" s="498"/>
      <c r="Z909" s="498"/>
      <c r="AA909" s="498"/>
      <c r="AB909" s="498"/>
      <c r="AC909" s="498"/>
      <c r="AD909" s="498"/>
      <c r="AE909" s="498"/>
      <c r="AF909" s="498"/>
    </row>
    <row r="910">
      <c r="A910" s="498"/>
      <c r="B910" s="520"/>
      <c r="C910" s="520"/>
      <c r="D910" s="520"/>
      <c r="E910" s="520"/>
      <c r="F910" s="520"/>
      <c r="G910" s="520"/>
      <c r="H910" s="520"/>
      <c r="I910" s="520"/>
      <c r="J910" s="520"/>
      <c r="K910" s="498"/>
      <c r="L910" s="498"/>
      <c r="M910" s="498"/>
      <c r="N910" s="498"/>
      <c r="O910" s="498"/>
      <c r="P910" s="498"/>
      <c r="Q910" s="498"/>
      <c r="R910" s="498"/>
      <c r="S910" s="498"/>
      <c r="T910" s="498"/>
      <c r="U910" s="498"/>
      <c r="V910" s="498"/>
      <c r="W910" s="498"/>
      <c r="X910" s="498"/>
      <c r="Y910" s="498"/>
      <c r="Z910" s="498"/>
      <c r="AA910" s="498"/>
      <c r="AB910" s="498"/>
      <c r="AC910" s="498"/>
      <c r="AD910" s="498"/>
      <c r="AE910" s="498"/>
      <c r="AF910" s="498"/>
    </row>
    <row r="911">
      <c r="A911" s="498"/>
      <c r="B911" s="520"/>
      <c r="C911" s="520"/>
      <c r="D911" s="520"/>
      <c r="E911" s="520"/>
      <c r="F911" s="520"/>
      <c r="G911" s="520"/>
      <c r="H911" s="520"/>
      <c r="I911" s="520"/>
      <c r="J911" s="520"/>
      <c r="K911" s="498"/>
      <c r="L911" s="498"/>
      <c r="M911" s="498"/>
      <c r="N911" s="498"/>
      <c r="O911" s="498"/>
      <c r="P911" s="498"/>
      <c r="Q911" s="498"/>
      <c r="R911" s="498"/>
      <c r="S911" s="498"/>
      <c r="T911" s="498"/>
      <c r="U911" s="498"/>
      <c r="V911" s="498"/>
      <c r="W911" s="498"/>
      <c r="X911" s="498"/>
      <c r="Y911" s="498"/>
      <c r="Z911" s="498"/>
      <c r="AA911" s="498"/>
      <c r="AB911" s="498"/>
      <c r="AC911" s="498"/>
      <c r="AD911" s="498"/>
      <c r="AE911" s="498"/>
      <c r="AF911" s="498"/>
    </row>
    <row r="912">
      <c r="A912" s="498"/>
      <c r="B912" s="520"/>
      <c r="C912" s="520"/>
      <c r="D912" s="520"/>
      <c r="E912" s="520"/>
      <c r="F912" s="520"/>
      <c r="G912" s="520"/>
      <c r="H912" s="520"/>
      <c r="I912" s="520"/>
      <c r="J912" s="520"/>
      <c r="K912" s="498"/>
      <c r="L912" s="498"/>
      <c r="M912" s="498"/>
      <c r="N912" s="498"/>
      <c r="O912" s="498"/>
      <c r="P912" s="498"/>
      <c r="Q912" s="498"/>
      <c r="R912" s="498"/>
      <c r="S912" s="498"/>
      <c r="T912" s="498"/>
      <c r="U912" s="498"/>
      <c r="V912" s="498"/>
      <c r="W912" s="498"/>
      <c r="X912" s="498"/>
      <c r="Y912" s="498"/>
      <c r="Z912" s="498"/>
      <c r="AA912" s="498"/>
      <c r="AB912" s="498"/>
      <c r="AC912" s="498"/>
      <c r="AD912" s="498"/>
      <c r="AE912" s="498"/>
      <c r="AF912" s="498"/>
    </row>
    <row r="913">
      <c r="A913" s="498"/>
      <c r="B913" s="520"/>
      <c r="C913" s="520"/>
      <c r="D913" s="520"/>
      <c r="E913" s="520"/>
      <c r="F913" s="520"/>
      <c r="G913" s="520"/>
      <c r="H913" s="520"/>
      <c r="I913" s="520"/>
      <c r="J913" s="520"/>
      <c r="K913" s="498"/>
      <c r="L913" s="498"/>
      <c r="M913" s="498"/>
      <c r="N913" s="498"/>
      <c r="O913" s="498"/>
      <c r="P913" s="498"/>
      <c r="Q913" s="498"/>
      <c r="R913" s="498"/>
      <c r="S913" s="498"/>
      <c r="T913" s="498"/>
      <c r="U913" s="498"/>
      <c r="V913" s="498"/>
      <c r="W913" s="498"/>
      <c r="X913" s="498"/>
      <c r="Y913" s="498"/>
      <c r="Z913" s="498"/>
      <c r="AA913" s="498"/>
      <c r="AB913" s="498"/>
      <c r="AC913" s="498"/>
      <c r="AD913" s="498"/>
      <c r="AE913" s="498"/>
      <c r="AF913" s="498"/>
    </row>
    <row r="914">
      <c r="A914" s="498"/>
      <c r="B914" s="520"/>
      <c r="C914" s="520"/>
      <c r="D914" s="520"/>
      <c r="E914" s="520"/>
      <c r="F914" s="520"/>
      <c r="G914" s="520"/>
      <c r="H914" s="520"/>
      <c r="I914" s="520"/>
      <c r="J914" s="520"/>
      <c r="K914" s="498"/>
      <c r="L914" s="498"/>
      <c r="M914" s="498"/>
      <c r="N914" s="498"/>
      <c r="O914" s="498"/>
      <c r="P914" s="498"/>
      <c r="Q914" s="498"/>
      <c r="R914" s="498"/>
      <c r="S914" s="498"/>
      <c r="T914" s="498"/>
      <c r="U914" s="498"/>
      <c r="V914" s="498"/>
      <c r="W914" s="498"/>
      <c r="X914" s="498"/>
      <c r="Y914" s="498"/>
      <c r="Z914" s="498"/>
      <c r="AA914" s="498"/>
      <c r="AB914" s="498"/>
      <c r="AC914" s="498"/>
      <c r="AD914" s="498"/>
      <c r="AE914" s="498"/>
      <c r="AF914" s="498"/>
    </row>
    <row r="915">
      <c r="A915" s="498"/>
      <c r="B915" s="520"/>
      <c r="C915" s="520"/>
      <c r="D915" s="520"/>
      <c r="E915" s="520"/>
      <c r="F915" s="520"/>
      <c r="G915" s="520"/>
      <c r="H915" s="520"/>
      <c r="I915" s="520"/>
      <c r="J915" s="520"/>
      <c r="K915" s="498"/>
      <c r="L915" s="498"/>
      <c r="M915" s="498"/>
      <c r="N915" s="498"/>
      <c r="O915" s="498"/>
      <c r="P915" s="498"/>
      <c r="Q915" s="498"/>
      <c r="R915" s="498"/>
      <c r="S915" s="498"/>
      <c r="T915" s="498"/>
      <c r="U915" s="498"/>
      <c r="V915" s="498"/>
      <c r="W915" s="498"/>
      <c r="X915" s="498"/>
      <c r="Y915" s="498"/>
      <c r="Z915" s="498"/>
      <c r="AA915" s="498"/>
      <c r="AB915" s="498"/>
      <c r="AC915" s="498"/>
      <c r="AD915" s="498"/>
      <c r="AE915" s="498"/>
      <c r="AF915" s="498"/>
    </row>
    <row r="916">
      <c r="A916" s="498"/>
      <c r="B916" s="520"/>
      <c r="C916" s="520"/>
      <c r="D916" s="520"/>
      <c r="E916" s="520"/>
      <c r="F916" s="520"/>
      <c r="G916" s="520"/>
      <c r="H916" s="520"/>
      <c r="I916" s="520"/>
      <c r="J916" s="520"/>
      <c r="K916" s="498"/>
      <c r="L916" s="498"/>
      <c r="M916" s="498"/>
      <c r="N916" s="498"/>
      <c r="O916" s="498"/>
      <c r="P916" s="498"/>
      <c r="Q916" s="498"/>
      <c r="R916" s="498"/>
      <c r="S916" s="498"/>
      <c r="T916" s="498"/>
      <c r="U916" s="498"/>
      <c r="V916" s="498"/>
      <c r="W916" s="498"/>
      <c r="X916" s="498"/>
      <c r="Y916" s="498"/>
      <c r="Z916" s="498"/>
      <c r="AA916" s="498"/>
      <c r="AB916" s="498"/>
      <c r="AC916" s="498"/>
      <c r="AD916" s="498"/>
      <c r="AE916" s="498"/>
      <c r="AF916" s="498"/>
    </row>
    <row r="917">
      <c r="A917" s="498"/>
      <c r="B917" s="520"/>
      <c r="C917" s="520"/>
      <c r="D917" s="520"/>
      <c r="E917" s="520"/>
      <c r="F917" s="520"/>
      <c r="G917" s="520"/>
      <c r="H917" s="520"/>
      <c r="I917" s="520"/>
      <c r="J917" s="520"/>
      <c r="K917" s="498"/>
      <c r="L917" s="498"/>
      <c r="M917" s="498"/>
      <c r="N917" s="498"/>
      <c r="O917" s="498"/>
      <c r="P917" s="498"/>
      <c r="Q917" s="498"/>
      <c r="R917" s="498"/>
      <c r="S917" s="498"/>
      <c r="T917" s="498"/>
      <c r="U917" s="498"/>
      <c r="V917" s="498"/>
      <c r="W917" s="498"/>
      <c r="X917" s="498"/>
      <c r="Y917" s="498"/>
      <c r="Z917" s="498"/>
      <c r="AA917" s="498"/>
      <c r="AB917" s="498"/>
      <c r="AC917" s="498"/>
      <c r="AD917" s="498"/>
      <c r="AE917" s="498"/>
      <c r="AF917" s="498"/>
    </row>
    <row r="918">
      <c r="A918" s="498"/>
      <c r="B918" s="520"/>
      <c r="C918" s="520"/>
      <c r="D918" s="520"/>
      <c r="E918" s="520"/>
      <c r="F918" s="520"/>
      <c r="G918" s="520"/>
      <c r="H918" s="520"/>
      <c r="I918" s="520"/>
      <c r="J918" s="520"/>
      <c r="K918" s="498"/>
      <c r="L918" s="498"/>
      <c r="M918" s="498"/>
      <c r="N918" s="498"/>
      <c r="O918" s="498"/>
      <c r="P918" s="498"/>
      <c r="Q918" s="498"/>
      <c r="R918" s="498"/>
      <c r="S918" s="498"/>
      <c r="T918" s="498"/>
      <c r="U918" s="498"/>
      <c r="V918" s="498"/>
      <c r="W918" s="498"/>
      <c r="X918" s="498"/>
      <c r="Y918" s="498"/>
      <c r="Z918" s="498"/>
      <c r="AA918" s="498"/>
      <c r="AB918" s="498"/>
      <c r="AC918" s="498"/>
      <c r="AD918" s="498"/>
      <c r="AE918" s="498"/>
      <c r="AF918" s="498"/>
    </row>
    <row r="919">
      <c r="A919" s="498"/>
      <c r="B919" s="520"/>
      <c r="C919" s="520"/>
      <c r="D919" s="520"/>
      <c r="E919" s="520"/>
      <c r="F919" s="520"/>
      <c r="G919" s="520"/>
      <c r="H919" s="520"/>
      <c r="I919" s="520"/>
      <c r="J919" s="520"/>
      <c r="K919" s="498"/>
      <c r="L919" s="498"/>
      <c r="M919" s="498"/>
      <c r="N919" s="498"/>
      <c r="O919" s="498"/>
      <c r="P919" s="498"/>
      <c r="Q919" s="498"/>
      <c r="R919" s="498"/>
      <c r="S919" s="498"/>
      <c r="T919" s="498"/>
      <c r="U919" s="498"/>
      <c r="V919" s="498"/>
      <c r="W919" s="498"/>
      <c r="X919" s="498"/>
      <c r="Y919" s="498"/>
      <c r="Z919" s="498"/>
      <c r="AA919" s="498"/>
      <c r="AB919" s="498"/>
      <c r="AC919" s="498"/>
      <c r="AD919" s="498"/>
      <c r="AE919" s="498"/>
      <c r="AF919" s="498"/>
    </row>
    <row r="920">
      <c r="A920" s="498"/>
      <c r="B920" s="520"/>
      <c r="C920" s="520"/>
      <c r="D920" s="520"/>
      <c r="E920" s="520"/>
      <c r="F920" s="520"/>
      <c r="G920" s="520"/>
      <c r="H920" s="520"/>
      <c r="I920" s="520"/>
      <c r="J920" s="520"/>
      <c r="K920" s="498"/>
      <c r="L920" s="498"/>
      <c r="M920" s="498"/>
      <c r="N920" s="498"/>
      <c r="O920" s="498"/>
      <c r="P920" s="498"/>
      <c r="Q920" s="498"/>
      <c r="R920" s="498"/>
      <c r="S920" s="498"/>
      <c r="T920" s="498"/>
      <c r="U920" s="498"/>
      <c r="V920" s="498"/>
      <c r="W920" s="498"/>
      <c r="X920" s="498"/>
      <c r="Y920" s="498"/>
      <c r="Z920" s="498"/>
      <c r="AA920" s="498"/>
      <c r="AB920" s="498"/>
      <c r="AC920" s="498"/>
      <c r="AD920" s="498"/>
      <c r="AE920" s="498"/>
      <c r="AF920" s="498"/>
    </row>
    <row r="921">
      <c r="A921" s="498"/>
      <c r="B921" s="520"/>
      <c r="C921" s="520"/>
      <c r="D921" s="520"/>
      <c r="E921" s="520"/>
      <c r="F921" s="520"/>
      <c r="G921" s="520"/>
      <c r="H921" s="520"/>
      <c r="I921" s="520"/>
      <c r="J921" s="520"/>
      <c r="K921" s="498"/>
      <c r="L921" s="498"/>
      <c r="M921" s="498"/>
      <c r="N921" s="498"/>
      <c r="O921" s="498"/>
      <c r="P921" s="498"/>
      <c r="Q921" s="498"/>
      <c r="R921" s="498"/>
      <c r="S921" s="498"/>
      <c r="T921" s="498"/>
      <c r="U921" s="498"/>
      <c r="V921" s="498"/>
      <c r="W921" s="498"/>
      <c r="X921" s="498"/>
      <c r="Y921" s="498"/>
      <c r="Z921" s="498"/>
      <c r="AA921" s="498"/>
      <c r="AB921" s="498"/>
      <c r="AC921" s="498"/>
      <c r="AD921" s="498"/>
      <c r="AE921" s="498"/>
      <c r="AF921" s="498"/>
    </row>
    <row r="922">
      <c r="A922" s="498"/>
      <c r="B922" s="520"/>
      <c r="C922" s="520"/>
      <c r="D922" s="520"/>
      <c r="E922" s="520"/>
      <c r="F922" s="520"/>
      <c r="G922" s="520"/>
      <c r="H922" s="520"/>
      <c r="I922" s="520"/>
      <c r="J922" s="520"/>
      <c r="K922" s="498"/>
      <c r="L922" s="498"/>
      <c r="M922" s="498"/>
      <c r="N922" s="498"/>
      <c r="O922" s="498"/>
      <c r="P922" s="498"/>
      <c r="Q922" s="498"/>
      <c r="R922" s="498"/>
      <c r="S922" s="498"/>
      <c r="T922" s="498"/>
      <c r="U922" s="498"/>
      <c r="V922" s="498"/>
      <c r="W922" s="498"/>
      <c r="X922" s="498"/>
      <c r="Y922" s="498"/>
      <c r="Z922" s="498"/>
      <c r="AA922" s="498"/>
      <c r="AB922" s="498"/>
      <c r="AC922" s="498"/>
      <c r="AD922" s="498"/>
      <c r="AE922" s="498"/>
      <c r="AF922" s="498"/>
    </row>
    <row r="923">
      <c r="A923" s="498"/>
      <c r="B923" s="520"/>
      <c r="C923" s="520"/>
      <c r="D923" s="520"/>
      <c r="E923" s="520"/>
      <c r="F923" s="520"/>
      <c r="G923" s="520"/>
      <c r="H923" s="520"/>
      <c r="I923" s="520"/>
      <c r="J923" s="520"/>
      <c r="K923" s="498"/>
      <c r="L923" s="498"/>
      <c r="M923" s="498"/>
      <c r="N923" s="498"/>
      <c r="O923" s="498"/>
      <c r="P923" s="498"/>
      <c r="Q923" s="498"/>
      <c r="R923" s="498"/>
      <c r="S923" s="498"/>
      <c r="T923" s="498"/>
      <c r="U923" s="498"/>
      <c r="V923" s="498"/>
      <c r="W923" s="498"/>
      <c r="X923" s="498"/>
      <c r="Y923" s="498"/>
      <c r="Z923" s="498"/>
      <c r="AA923" s="498"/>
      <c r="AB923" s="498"/>
      <c r="AC923" s="498"/>
      <c r="AD923" s="498"/>
      <c r="AE923" s="498"/>
      <c r="AF923" s="498"/>
    </row>
    <row r="924">
      <c r="A924" s="498"/>
      <c r="B924" s="520"/>
      <c r="C924" s="520"/>
      <c r="D924" s="520"/>
      <c r="E924" s="520"/>
      <c r="F924" s="520"/>
      <c r="G924" s="520"/>
      <c r="H924" s="520"/>
      <c r="I924" s="520"/>
      <c r="J924" s="520"/>
      <c r="K924" s="498"/>
      <c r="L924" s="498"/>
      <c r="M924" s="498"/>
      <c r="N924" s="498"/>
      <c r="O924" s="498"/>
      <c r="P924" s="498"/>
      <c r="Q924" s="498"/>
      <c r="R924" s="498"/>
      <c r="S924" s="498"/>
      <c r="T924" s="498"/>
      <c r="U924" s="498"/>
      <c r="V924" s="498"/>
      <c r="W924" s="498"/>
      <c r="X924" s="498"/>
      <c r="Y924" s="498"/>
      <c r="Z924" s="498"/>
      <c r="AA924" s="498"/>
      <c r="AB924" s="498"/>
      <c r="AC924" s="498"/>
      <c r="AD924" s="498"/>
      <c r="AE924" s="498"/>
      <c r="AF924" s="498"/>
    </row>
    <row r="925">
      <c r="A925" s="498"/>
      <c r="B925" s="520"/>
      <c r="C925" s="520"/>
      <c r="D925" s="520"/>
      <c r="E925" s="520"/>
      <c r="F925" s="520"/>
      <c r="G925" s="520"/>
      <c r="H925" s="520"/>
      <c r="I925" s="520"/>
      <c r="J925" s="520"/>
      <c r="K925" s="498"/>
      <c r="L925" s="498"/>
      <c r="M925" s="498"/>
      <c r="N925" s="498"/>
      <c r="O925" s="498"/>
      <c r="P925" s="498"/>
      <c r="Q925" s="498"/>
      <c r="R925" s="498"/>
      <c r="S925" s="498"/>
      <c r="T925" s="498"/>
      <c r="U925" s="498"/>
      <c r="V925" s="498"/>
      <c r="W925" s="498"/>
      <c r="X925" s="498"/>
      <c r="Y925" s="498"/>
      <c r="Z925" s="498"/>
      <c r="AA925" s="498"/>
      <c r="AB925" s="498"/>
      <c r="AC925" s="498"/>
      <c r="AD925" s="498"/>
      <c r="AE925" s="498"/>
      <c r="AF925" s="498"/>
    </row>
    <row r="926">
      <c r="A926" s="498"/>
      <c r="B926" s="520"/>
      <c r="C926" s="520"/>
      <c r="D926" s="520"/>
      <c r="E926" s="520"/>
      <c r="F926" s="520"/>
      <c r="G926" s="520"/>
      <c r="H926" s="520"/>
      <c r="I926" s="520"/>
      <c r="J926" s="520"/>
      <c r="K926" s="498"/>
      <c r="L926" s="498"/>
      <c r="M926" s="498"/>
      <c r="N926" s="498"/>
      <c r="O926" s="498"/>
      <c r="P926" s="498"/>
      <c r="Q926" s="498"/>
      <c r="R926" s="498"/>
      <c r="S926" s="498"/>
      <c r="T926" s="498"/>
      <c r="U926" s="498"/>
      <c r="V926" s="498"/>
      <c r="W926" s="498"/>
      <c r="X926" s="498"/>
      <c r="Y926" s="498"/>
      <c r="Z926" s="498"/>
      <c r="AA926" s="498"/>
      <c r="AB926" s="498"/>
      <c r="AC926" s="498"/>
      <c r="AD926" s="498"/>
      <c r="AE926" s="498"/>
      <c r="AF926" s="498"/>
    </row>
    <row r="927">
      <c r="A927" s="498"/>
      <c r="B927" s="520"/>
      <c r="C927" s="520"/>
      <c r="D927" s="520"/>
      <c r="E927" s="520"/>
      <c r="F927" s="520"/>
      <c r="G927" s="520"/>
      <c r="H927" s="520"/>
      <c r="I927" s="520"/>
      <c r="J927" s="520"/>
      <c r="K927" s="498"/>
      <c r="L927" s="498"/>
      <c r="M927" s="498"/>
      <c r="N927" s="498"/>
      <c r="O927" s="498"/>
      <c r="P927" s="498"/>
      <c r="Q927" s="498"/>
      <c r="R927" s="498"/>
      <c r="S927" s="498"/>
      <c r="T927" s="498"/>
      <c r="U927" s="498"/>
      <c r="V927" s="498"/>
      <c r="W927" s="498"/>
      <c r="X927" s="498"/>
      <c r="Y927" s="498"/>
      <c r="Z927" s="498"/>
      <c r="AA927" s="498"/>
      <c r="AB927" s="498"/>
      <c r="AC927" s="498"/>
      <c r="AD927" s="498"/>
      <c r="AE927" s="498"/>
      <c r="AF927" s="498"/>
    </row>
    <row r="928">
      <c r="A928" s="498"/>
      <c r="B928" s="520"/>
      <c r="C928" s="520"/>
      <c r="D928" s="520"/>
      <c r="E928" s="520"/>
      <c r="F928" s="520"/>
      <c r="G928" s="520"/>
      <c r="H928" s="520"/>
      <c r="I928" s="520"/>
      <c r="J928" s="520"/>
      <c r="K928" s="498"/>
      <c r="L928" s="498"/>
      <c r="M928" s="498"/>
      <c r="N928" s="498"/>
      <c r="O928" s="498"/>
      <c r="P928" s="498"/>
      <c r="Q928" s="498"/>
      <c r="R928" s="498"/>
      <c r="S928" s="498"/>
      <c r="T928" s="498"/>
      <c r="U928" s="498"/>
      <c r="V928" s="498"/>
      <c r="W928" s="498"/>
      <c r="X928" s="498"/>
      <c r="Y928" s="498"/>
      <c r="Z928" s="498"/>
      <c r="AA928" s="498"/>
      <c r="AB928" s="498"/>
      <c r="AC928" s="498"/>
      <c r="AD928" s="498"/>
      <c r="AE928" s="498"/>
      <c r="AF928" s="498"/>
    </row>
    <row r="929">
      <c r="A929" s="498"/>
      <c r="B929" s="520"/>
      <c r="C929" s="520"/>
      <c r="D929" s="520"/>
      <c r="E929" s="520"/>
      <c r="F929" s="520"/>
      <c r="G929" s="520"/>
      <c r="H929" s="520"/>
      <c r="I929" s="520"/>
      <c r="J929" s="520"/>
      <c r="K929" s="498"/>
      <c r="L929" s="498"/>
      <c r="M929" s="498"/>
      <c r="N929" s="498"/>
      <c r="O929" s="498"/>
      <c r="P929" s="498"/>
      <c r="Q929" s="498"/>
      <c r="R929" s="498"/>
      <c r="S929" s="498"/>
      <c r="T929" s="498"/>
      <c r="U929" s="498"/>
      <c r="V929" s="498"/>
      <c r="W929" s="498"/>
      <c r="X929" s="498"/>
      <c r="Y929" s="498"/>
      <c r="Z929" s="498"/>
      <c r="AA929" s="498"/>
      <c r="AB929" s="498"/>
      <c r="AC929" s="498"/>
      <c r="AD929" s="498"/>
      <c r="AE929" s="498"/>
      <c r="AF929" s="498"/>
    </row>
    <row r="930">
      <c r="A930" s="498"/>
      <c r="B930" s="520"/>
      <c r="C930" s="520"/>
      <c r="D930" s="520"/>
      <c r="E930" s="520"/>
      <c r="F930" s="520"/>
      <c r="G930" s="520"/>
      <c r="H930" s="520"/>
      <c r="I930" s="520"/>
      <c r="J930" s="520"/>
      <c r="K930" s="498"/>
      <c r="L930" s="498"/>
      <c r="M930" s="498"/>
      <c r="N930" s="498"/>
      <c r="O930" s="498"/>
      <c r="P930" s="498"/>
      <c r="Q930" s="498"/>
      <c r="R930" s="498"/>
      <c r="S930" s="498"/>
      <c r="T930" s="498"/>
      <c r="U930" s="498"/>
      <c r="V930" s="498"/>
      <c r="W930" s="498"/>
      <c r="X930" s="498"/>
      <c r="Y930" s="498"/>
      <c r="Z930" s="498"/>
      <c r="AA930" s="498"/>
      <c r="AB930" s="498"/>
      <c r="AC930" s="498"/>
      <c r="AD930" s="498"/>
      <c r="AE930" s="498"/>
      <c r="AF930" s="498"/>
    </row>
    <row r="931">
      <c r="A931" s="498"/>
      <c r="B931" s="520"/>
      <c r="C931" s="520"/>
      <c r="D931" s="520"/>
      <c r="E931" s="520"/>
      <c r="F931" s="520"/>
      <c r="G931" s="520"/>
      <c r="H931" s="520"/>
      <c r="I931" s="520"/>
      <c r="J931" s="520"/>
      <c r="K931" s="498"/>
      <c r="L931" s="498"/>
      <c r="M931" s="498"/>
      <c r="N931" s="498"/>
      <c r="O931" s="498"/>
      <c r="P931" s="498"/>
      <c r="Q931" s="498"/>
      <c r="R931" s="498"/>
      <c r="S931" s="498"/>
      <c r="T931" s="498"/>
      <c r="U931" s="498"/>
      <c r="V931" s="498"/>
      <c r="W931" s="498"/>
      <c r="X931" s="498"/>
      <c r="Y931" s="498"/>
      <c r="Z931" s="498"/>
      <c r="AA931" s="498"/>
      <c r="AB931" s="498"/>
      <c r="AC931" s="498"/>
      <c r="AD931" s="498"/>
      <c r="AE931" s="498"/>
      <c r="AF931" s="498"/>
    </row>
    <row r="932">
      <c r="A932" s="498"/>
      <c r="B932" s="520"/>
      <c r="C932" s="520"/>
      <c r="D932" s="520"/>
      <c r="E932" s="520"/>
      <c r="F932" s="520"/>
      <c r="G932" s="520"/>
      <c r="H932" s="520"/>
      <c r="I932" s="520"/>
      <c r="J932" s="520"/>
      <c r="K932" s="498"/>
      <c r="L932" s="498"/>
      <c r="M932" s="498"/>
      <c r="N932" s="498"/>
      <c r="O932" s="498"/>
      <c r="P932" s="498"/>
      <c r="Q932" s="498"/>
      <c r="R932" s="498"/>
      <c r="S932" s="498"/>
      <c r="T932" s="498"/>
      <c r="U932" s="498"/>
      <c r="V932" s="498"/>
      <c r="W932" s="498"/>
      <c r="X932" s="498"/>
      <c r="Y932" s="498"/>
      <c r="Z932" s="498"/>
      <c r="AA932" s="498"/>
      <c r="AB932" s="498"/>
      <c r="AC932" s="498"/>
      <c r="AD932" s="498"/>
      <c r="AE932" s="498"/>
      <c r="AF932" s="498"/>
    </row>
    <row r="933">
      <c r="A933" s="498"/>
      <c r="B933" s="520"/>
      <c r="C933" s="520"/>
      <c r="D933" s="520"/>
      <c r="E933" s="520"/>
      <c r="F933" s="520"/>
      <c r="G933" s="520"/>
      <c r="H933" s="520"/>
      <c r="I933" s="520"/>
      <c r="J933" s="520"/>
      <c r="K933" s="498"/>
      <c r="L933" s="498"/>
      <c r="M933" s="498"/>
      <c r="N933" s="498"/>
      <c r="O933" s="498"/>
      <c r="P933" s="498"/>
      <c r="Q933" s="498"/>
      <c r="R933" s="498"/>
      <c r="S933" s="498"/>
      <c r="T933" s="498"/>
      <c r="U933" s="498"/>
      <c r="V933" s="498"/>
      <c r="W933" s="498"/>
      <c r="X933" s="498"/>
      <c r="Y933" s="498"/>
      <c r="Z933" s="498"/>
      <c r="AA933" s="498"/>
      <c r="AB933" s="498"/>
      <c r="AC933" s="498"/>
      <c r="AD933" s="498"/>
      <c r="AE933" s="498"/>
      <c r="AF933" s="498"/>
    </row>
    <row r="934">
      <c r="A934" s="498"/>
      <c r="B934" s="520"/>
      <c r="C934" s="520"/>
      <c r="D934" s="520"/>
      <c r="E934" s="520"/>
      <c r="F934" s="520"/>
      <c r="G934" s="520"/>
      <c r="H934" s="520"/>
      <c r="I934" s="520"/>
      <c r="J934" s="520"/>
      <c r="K934" s="498"/>
      <c r="L934" s="498"/>
      <c r="M934" s="498"/>
      <c r="N934" s="498"/>
      <c r="O934" s="498"/>
      <c r="P934" s="498"/>
      <c r="Q934" s="498"/>
      <c r="R934" s="498"/>
      <c r="S934" s="498"/>
      <c r="T934" s="498"/>
      <c r="U934" s="498"/>
      <c r="V934" s="498"/>
      <c r="W934" s="498"/>
      <c r="X934" s="498"/>
      <c r="Y934" s="498"/>
      <c r="Z934" s="498"/>
      <c r="AA934" s="498"/>
      <c r="AB934" s="498"/>
      <c r="AC934" s="498"/>
      <c r="AD934" s="498"/>
      <c r="AE934" s="498"/>
      <c r="AF934" s="498"/>
    </row>
    <row r="935">
      <c r="A935" s="498"/>
      <c r="B935" s="520"/>
      <c r="C935" s="520"/>
      <c r="D935" s="520"/>
      <c r="E935" s="520"/>
      <c r="F935" s="520"/>
      <c r="G935" s="520"/>
      <c r="H935" s="520"/>
      <c r="I935" s="520"/>
      <c r="J935" s="520"/>
      <c r="K935" s="498"/>
      <c r="L935" s="498"/>
      <c r="M935" s="498"/>
      <c r="N935" s="498"/>
      <c r="O935" s="498"/>
      <c r="P935" s="498"/>
      <c r="Q935" s="498"/>
      <c r="R935" s="498"/>
      <c r="S935" s="498"/>
      <c r="T935" s="498"/>
      <c r="U935" s="498"/>
      <c r="V935" s="498"/>
      <c r="W935" s="498"/>
      <c r="X935" s="498"/>
      <c r="Y935" s="498"/>
      <c r="Z935" s="498"/>
      <c r="AA935" s="498"/>
      <c r="AB935" s="498"/>
      <c r="AC935" s="498"/>
      <c r="AD935" s="498"/>
      <c r="AE935" s="498"/>
      <c r="AF935" s="498"/>
    </row>
    <row r="936">
      <c r="A936" s="498"/>
      <c r="B936" s="520"/>
      <c r="C936" s="520"/>
      <c r="D936" s="520"/>
      <c r="E936" s="520"/>
      <c r="F936" s="520"/>
      <c r="G936" s="520"/>
      <c r="H936" s="520"/>
      <c r="I936" s="520"/>
      <c r="J936" s="520"/>
      <c r="K936" s="498"/>
      <c r="L936" s="498"/>
      <c r="M936" s="498"/>
      <c r="N936" s="498"/>
      <c r="O936" s="498"/>
      <c r="P936" s="498"/>
      <c r="Q936" s="498"/>
      <c r="R936" s="498"/>
      <c r="S936" s="498"/>
      <c r="T936" s="498"/>
      <c r="U936" s="498"/>
      <c r="V936" s="498"/>
      <c r="W936" s="498"/>
      <c r="X936" s="498"/>
      <c r="Y936" s="498"/>
      <c r="Z936" s="498"/>
      <c r="AA936" s="498"/>
      <c r="AB936" s="498"/>
      <c r="AC936" s="498"/>
      <c r="AD936" s="498"/>
      <c r="AE936" s="498"/>
      <c r="AF936" s="498"/>
    </row>
    <row r="937">
      <c r="A937" s="498"/>
      <c r="B937" s="520"/>
      <c r="C937" s="520"/>
      <c r="D937" s="520"/>
      <c r="E937" s="520"/>
      <c r="F937" s="520"/>
      <c r="G937" s="520"/>
      <c r="H937" s="520"/>
      <c r="I937" s="520"/>
      <c r="J937" s="520"/>
      <c r="K937" s="498"/>
      <c r="L937" s="498"/>
      <c r="M937" s="498"/>
      <c r="N937" s="498"/>
      <c r="O937" s="498"/>
      <c r="P937" s="498"/>
      <c r="Q937" s="498"/>
      <c r="R937" s="498"/>
      <c r="S937" s="498"/>
      <c r="T937" s="498"/>
      <c r="U937" s="498"/>
      <c r="V937" s="498"/>
      <c r="W937" s="498"/>
      <c r="X937" s="498"/>
      <c r="Y937" s="498"/>
      <c r="Z937" s="498"/>
      <c r="AA937" s="498"/>
      <c r="AB937" s="498"/>
      <c r="AC937" s="498"/>
      <c r="AD937" s="498"/>
      <c r="AE937" s="498"/>
      <c r="AF937" s="498"/>
    </row>
    <row r="938">
      <c r="A938" s="498"/>
      <c r="B938" s="520"/>
      <c r="C938" s="520"/>
      <c r="D938" s="520"/>
      <c r="E938" s="520"/>
      <c r="F938" s="520"/>
      <c r="G938" s="520"/>
      <c r="H938" s="520"/>
      <c r="I938" s="520"/>
      <c r="J938" s="520"/>
      <c r="K938" s="498"/>
      <c r="L938" s="498"/>
      <c r="M938" s="498"/>
      <c r="N938" s="498"/>
      <c r="O938" s="498"/>
      <c r="P938" s="498"/>
      <c r="Q938" s="498"/>
      <c r="R938" s="498"/>
      <c r="S938" s="498"/>
      <c r="T938" s="498"/>
      <c r="U938" s="498"/>
      <c r="V938" s="498"/>
      <c r="W938" s="498"/>
      <c r="X938" s="498"/>
      <c r="Y938" s="498"/>
      <c r="Z938" s="498"/>
      <c r="AA938" s="498"/>
      <c r="AB938" s="498"/>
      <c r="AC938" s="498"/>
      <c r="AD938" s="498"/>
      <c r="AE938" s="498"/>
      <c r="AF938" s="498"/>
    </row>
    <row r="939">
      <c r="A939" s="498"/>
      <c r="B939" s="520"/>
      <c r="C939" s="520"/>
      <c r="D939" s="520"/>
      <c r="E939" s="520"/>
      <c r="F939" s="520"/>
      <c r="G939" s="520"/>
      <c r="H939" s="520"/>
      <c r="I939" s="520"/>
      <c r="J939" s="520"/>
      <c r="K939" s="498"/>
      <c r="L939" s="498"/>
      <c r="M939" s="498"/>
      <c r="N939" s="498"/>
      <c r="O939" s="498"/>
      <c r="P939" s="498"/>
      <c r="Q939" s="498"/>
      <c r="R939" s="498"/>
      <c r="S939" s="498"/>
      <c r="T939" s="498"/>
      <c r="U939" s="498"/>
      <c r="V939" s="498"/>
      <c r="W939" s="498"/>
      <c r="X939" s="498"/>
      <c r="Y939" s="498"/>
      <c r="Z939" s="498"/>
      <c r="AA939" s="498"/>
      <c r="AB939" s="498"/>
      <c r="AC939" s="498"/>
      <c r="AD939" s="498"/>
      <c r="AE939" s="498"/>
      <c r="AF939" s="498"/>
    </row>
    <row r="940">
      <c r="A940" s="498"/>
      <c r="B940" s="520"/>
      <c r="C940" s="520"/>
      <c r="D940" s="520"/>
      <c r="E940" s="520"/>
      <c r="F940" s="520"/>
      <c r="G940" s="520"/>
      <c r="H940" s="520"/>
      <c r="I940" s="520"/>
      <c r="J940" s="520"/>
      <c r="K940" s="498"/>
      <c r="L940" s="498"/>
      <c r="M940" s="498"/>
      <c r="N940" s="498"/>
      <c r="O940" s="498"/>
      <c r="P940" s="498"/>
      <c r="Q940" s="498"/>
      <c r="R940" s="498"/>
      <c r="S940" s="498"/>
      <c r="T940" s="498"/>
      <c r="U940" s="498"/>
      <c r="V940" s="498"/>
      <c r="W940" s="498"/>
      <c r="X940" s="498"/>
      <c r="Y940" s="498"/>
      <c r="Z940" s="498"/>
      <c r="AA940" s="498"/>
      <c r="AB940" s="498"/>
      <c r="AC940" s="498"/>
      <c r="AD940" s="498"/>
      <c r="AE940" s="498"/>
      <c r="AF940" s="498"/>
    </row>
    <row r="941">
      <c r="A941" s="498"/>
      <c r="B941" s="520"/>
      <c r="C941" s="520"/>
      <c r="D941" s="520"/>
      <c r="E941" s="520"/>
      <c r="F941" s="520"/>
      <c r="G941" s="520"/>
      <c r="H941" s="520"/>
      <c r="I941" s="520"/>
      <c r="J941" s="520"/>
      <c r="K941" s="498"/>
      <c r="L941" s="498"/>
      <c r="M941" s="498"/>
      <c r="N941" s="498"/>
      <c r="O941" s="498"/>
      <c r="P941" s="498"/>
      <c r="Q941" s="498"/>
      <c r="R941" s="498"/>
      <c r="S941" s="498"/>
      <c r="T941" s="498"/>
      <c r="U941" s="498"/>
      <c r="V941" s="498"/>
      <c r="W941" s="498"/>
      <c r="X941" s="498"/>
      <c r="Y941" s="498"/>
      <c r="Z941" s="498"/>
      <c r="AA941" s="498"/>
      <c r="AB941" s="498"/>
      <c r="AC941" s="498"/>
      <c r="AD941" s="498"/>
      <c r="AE941" s="498"/>
      <c r="AF941" s="498"/>
    </row>
    <row r="942">
      <c r="A942" s="498"/>
      <c r="B942" s="520"/>
      <c r="C942" s="520"/>
      <c r="D942" s="520"/>
      <c r="E942" s="520"/>
      <c r="F942" s="520"/>
      <c r="G942" s="520"/>
      <c r="H942" s="520"/>
      <c r="I942" s="520"/>
      <c r="J942" s="520"/>
      <c r="K942" s="498"/>
      <c r="L942" s="498"/>
      <c r="M942" s="498"/>
      <c r="N942" s="498"/>
      <c r="O942" s="498"/>
      <c r="P942" s="498"/>
      <c r="Q942" s="498"/>
      <c r="R942" s="498"/>
      <c r="S942" s="498"/>
      <c r="T942" s="498"/>
      <c r="U942" s="498"/>
      <c r="V942" s="498"/>
      <c r="W942" s="498"/>
      <c r="X942" s="498"/>
      <c r="Y942" s="498"/>
      <c r="Z942" s="498"/>
      <c r="AA942" s="498"/>
      <c r="AB942" s="498"/>
      <c r="AC942" s="498"/>
      <c r="AD942" s="498"/>
      <c r="AE942" s="498"/>
      <c r="AF942" s="498"/>
    </row>
    <row r="943">
      <c r="A943" s="498"/>
      <c r="B943" s="520"/>
      <c r="C943" s="520"/>
      <c r="D943" s="520"/>
      <c r="E943" s="520"/>
      <c r="F943" s="520"/>
      <c r="G943" s="520"/>
      <c r="H943" s="520"/>
      <c r="I943" s="520"/>
      <c r="J943" s="520"/>
      <c r="K943" s="498"/>
      <c r="L943" s="498"/>
      <c r="M943" s="498"/>
      <c r="N943" s="498"/>
      <c r="O943" s="498"/>
      <c r="P943" s="498"/>
      <c r="Q943" s="498"/>
      <c r="R943" s="498"/>
      <c r="S943" s="498"/>
      <c r="T943" s="498"/>
      <c r="U943" s="498"/>
      <c r="V943" s="498"/>
      <c r="W943" s="498"/>
      <c r="X943" s="498"/>
      <c r="Y943" s="498"/>
      <c r="Z943" s="498"/>
      <c r="AA943" s="498"/>
      <c r="AB943" s="498"/>
      <c r="AC943" s="498"/>
      <c r="AD943" s="498"/>
      <c r="AE943" s="498"/>
      <c r="AF943" s="498"/>
    </row>
    <row r="944">
      <c r="A944" s="498"/>
      <c r="B944" s="520"/>
      <c r="C944" s="520"/>
      <c r="D944" s="520"/>
      <c r="E944" s="520"/>
      <c r="F944" s="520"/>
      <c r="G944" s="520"/>
      <c r="H944" s="520"/>
      <c r="I944" s="520"/>
      <c r="J944" s="520"/>
      <c r="K944" s="498"/>
      <c r="L944" s="498"/>
      <c r="M944" s="498"/>
      <c r="N944" s="498"/>
      <c r="O944" s="498"/>
      <c r="P944" s="498"/>
      <c r="Q944" s="498"/>
      <c r="R944" s="498"/>
      <c r="S944" s="498"/>
      <c r="T944" s="498"/>
      <c r="U944" s="498"/>
      <c r="V944" s="498"/>
      <c r="W944" s="498"/>
      <c r="X944" s="498"/>
      <c r="Y944" s="498"/>
      <c r="Z944" s="498"/>
      <c r="AA944" s="498"/>
      <c r="AB944" s="498"/>
      <c r="AC944" s="498"/>
      <c r="AD944" s="498"/>
      <c r="AE944" s="498"/>
      <c r="AF944" s="498"/>
    </row>
    <row r="945">
      <c r="A945" s="498"/>
      <c r="B945" s="520"/>
      <c r="C945" s="520"/>
      <c r="D945" s="520"/>
      <c r="E945" s="520"/>
      <c r="F945" s="520"/>
      <c r="G945" s="520"/>
      <c r="H945" s="520"/>
      <c r="I945" s="520"/>
      <c r="J945" s="520"/>
      <c r="K945" s="498"/>
      <c r="L945" s="498"/>
      <c r="M945" s="498"/>
      <c r="N945" s="498"/>
      <c r="O945" s="498"/>
      <c r="P945" s="498"/>
      <c r="Q945" s="498"/>
      <c r="R945" s="498"/>
      <c r="S945" s="498"/>
      <c r="T945" s="498"/>
      <c r="U945" s="498"/>
      <c r="V945" s="498"/>
      <c r="W945" s="498"/>
      <c r="X945" s="498"/>
      <c r="Y945" s="498"/>
      <c r="Z945" s="498"/>
      <c r="AA945" s="498"/>
      <c r="AB945" s="498"/>
      <c r="AC945" s="498"/>
      <c r="AD945" s="498"/>
      <c r="AE945" s="498"/>
      <c r="AF945" s="498"/>
    </row>
    <row r="946">
      <c r="A946" s="498"/>
      <c r="B946" s="520"/>
      <c r="C946" s="520"/>
      <c r="D946" s="520"/>
      <c r="E946" s="520"/>
      <c r="F946" s="520"/>
      <c r="G946" s="520"/>
      <c r="H946" s="520"/>
      <c r="I946" s="520"/>
      <c r="J946" s="520"/>
      <c r="K946" s="498"/>
      <c r="L946" s="498"/>
      <c r="M946" s="498"/>
      <c r="N946" s="498"/>
      <c r="O946" s="498"/>
      <c r="P946" s="498"/>
      <c r="Q946" s="498"/>
      <c r="R946" s="498"/>
      <c r="S946" s="498"/>
      <c r="T946" s="498"/>
      <c r="U946" s="498"/>
      <c r="V946" s="498"/>
      <c r="W946" s="498"/>
      <c r="X946" s="498"/>
      <c r="Y946" s="498"/>
      <c r="Z946" s="498"/>
      <c r="AA946" s="498"/>
      <c r="AB946" s="498"/>
      <c r="AC946" s="498"/>
      <c r="AD946" s="498"/>
      <c r="AE946" s="498"/>
      <c r="AF946" s="498"/>
    </row>
    <row r="947">
      <c r="A947" s="498"/>
      <c r="B947" s="520"/>
      <c r="C947" s="520"/>
      <c r="D947" s="520"/>
      <c r="E947" s="520"/>
      <c r="F947" s="520"/>
      <c r="G947" s="520"/>
      <c r="H947" s="520"/>
      <c r="I947" s="520"/>
      <c r="J947" s="520"/>
      <c r="K947" s="498"/>
      <c r="L947" s="498"/>
      <c r="M947" s="498"/>
      <c r="N947" s="498"/>
      <c r="O947" s="498"/>
      <c r="P947" s="498"/>
      <c r="Q947" s="498"/>
      <c r="R947" s="498"/>
      <c r="S947" s="498"/>
      <c r="T947" s="498"/>
      <c r="U947" s="498"/>
      <c r="V947" s="498"/>
      <c r="W947" s="498"/>
      <c r="X947" s="498"/>
      <c r="Y947" s="498"/>
      <c r="Z947" s="498"/>
      <c r="AA947" s="498"/>
      <c r="AB947" s="498"/>
      <c r="AC947" s="498"/>
      <c r="AD947" s="498"/>
      <c r="AE947" s="498"/>
      <c r="AF947" s="498"/>
    </row>
    <row r="948">
      <c r="A948" s="498"/>
      <c r="B948" s="520"/>
      <c r="C948" s="520"/>
      <c r="D948" s="520"/>
      <c r="E948" s="520"/>
      <c r="F948" s="520"/>
      <c r="G948" s="520"/>
      <c r="H948" s="520"/>
      <c r="I948" s="520"/>
      <c r="J948" s="520"/>
      <c r="K948" s="498"/>
      <c r="L948" s="498"/>
      <c r="M948" s="498"/>
      <c r="N948" s="498"/>
      <c r="O948" s="498"/>
      <c r="P948" s="498"/>
      <c r="Q948" s="498"/>
      <c r="R948" s="498"/>
      <c r="S948" s="498"/>
      <c r="T948" s="498"/>
      <c r="U948" s="498"/>
      <c r="V948" s="498"/>
      <c r="W948" s="498"/>
      <c r="X948" s="498"/>
      <c r="Y948" s="498"/>
      <c r="Z948" s="498"/>
      <c r="AA948" s="498"/>
      <c r="AB948" s="498"/>
      <c r="AC948" s="498"/>
      <c r="AD948" s="498"/>
      <c r="AE948" s="498"/>
      <c r="AF948" s="498"/>
    </row>
    <row r="949">
      <c r="A949" s="498"/>
      <c r="B949" s="520"/>
      <c r="C949" s="520"/>
      <c r="D949" s="520"/>
      <c r="E949" s="520"/>
      <c r="F949" s="520"/>
      <c r="G949" s="520"/>
      <c r="H949" s="520"/>
      <c r="I949" s="520"/>
      <c r="J949" s="520"/>
      <c r="K949" s="498"/>
      <c r="L949" s="498"/>
      <c r="M949" s="498"/>
      <c r="N949" s="498"/>
      <c r="O949" s="498"/>
      <c r="P949" s="498"/>
      <c r="Q949" s="498"/>
      <c r="R949" s="498"/>
      <c r="S949" s="498"/>
      <c r="T949" s="498"/>
      <c r="U949" s="498"/>
      <c r="V949" s="498"/>
      <c r="W949" s="498"/>
      <c r="X949" s="498"/>
      <c r="Y949" s="498"/>
      <c r="Z949" s="498"/>
      <c r="AA949" s="498"/>
      <c r="AB949" s="498"/>
      <c r="AC949" s="498"/>
      <c r="AD949" s="498"/>
      <c r="AE949" s="498"/>
      <c r="AF949" s="498"/>
    </row>
    <row r="950">
      <c r="A950" s="498"/>
      <c r="B950" s="520"/>
      <c r="C950" s="520"/>
      <c r="D950" s="520"/>
      <c r="E950" s="520"/>
      <c r="F950" s="520"/>
      <c r="G950" s="520"/>
      <c r="H950" s="520"/>
      <c r="I950" s="520"/>
      <c r="J950" s="520"/>
      <c r="K950" s="498"/>
      <c r="L950" s="498"/>
      <c r="M950" s="498"/>
      <c r="N950" s="498"/>
      <c r="O950" s="498"/>
      <c r="P950" s="498"/>
      <c r="Q950" s="498"/>
      <c r="R950" s="498"/>
      <c r="S950" s="498"/>
      <c r="T950" s="498"/>
      <c r="U950" s="498"/>
      <c r="V950" s="498"/>
      <c r="W950" s="498"/>
      <c r="X950" s="498"/>
      <c r="Y950" s="498"/>
      <c r="Z950" s="498"/>
      <c r="AA950" s="498"/>
      <c r="AB950" s="498"/>
      <c r="AC950" s="498"/>
      <c r="AD950" s="498"/>
      <c r="AE950" s="498"/>
      <c r="AF950" s="498"/>
    </row>
    <row r="951">
      <c r="A951" s="498"/>
      <c r="B951" s="520"/>
      <c r="C951" s="520"/>
      <c r="D951" s="520"/>
      <c r="E951" s="520"/>
      <c r="F951" s="520"/>
      <c r="G951" s="520"/>
      <c r="H951" s="520"/>
      <c r="I951" s="520"/>
      <c r="J951" s="520"/>
      <c r="K951" s="498"/>
      <c r="L951" s="498"/>
      <c r="M951" s="498"/>
      <c r="N951" s="498"/>
      <c r="O951" s="498"/>
      <c r="P951" s="498"/>
      <c r="Q951" s="498"/>
      <c r="R951" s="498"/>
      <c r="S951" s="498"/>
      <c r="T951" s="498"/>
      <c r="U951" s="498"/>
      <c r="V951" s="498"/>
      <c r="W951" s="498"/>
      <c r="X951" s="498"/>
      <c r="Y951" s="498"/>
      <c r="Z951" s="498"/>
      <c r="AA951" s="498"/>
      <c r="AB951" s="498"/>
      <c r="AC951" s="498"/>
      <c r="AD951" s="498"/>
      <c r="AE951" s="498"/>
      <c r="AF951" s="498"/>
    </row>
    <row r="952">
      <c r="A952" s="498"/>
      <c r="B952" s="520"/>
      <c r="C952" s="520"/>
      <c r="D952" s="520"/>
      <c r="E952" s="520"/>
      <c r="F952" s="520"/>
      <c r="G952" s="520"/>
      <c r="H952" s="520"/>
      <c r="I952" s="520"/>
      <c r="J952" s="520"/>
      <c r="K952" s="498"/>
      <c r="L952" s="498"/>
      <c r="M952" s="498"/>
      <c r="N952" s="498"/>
      <c r="O952" s="498"/>
      <c r="P952" s="498"/>
      <c r="Q952" s="498"/>
      <c r="R952" s="498"/>
      <c r="S952" s="498"/>
      <c r="T952" s="498"/>
      <c r="U952" s="498"/>
      <c r="V952" s="498"/>
      <c r="W952" s="498"/>
      <c r="X952" s="498"/>
      <c r="Y952" s="498"/>
      <c r="Z952" s="498"/>
      <c r="AA952" s="498"/>
      <c r="AB952" s="498"/>
      <c r="AC952" s="498"/>
      <c r="AD952" s="498"/>
      <c r="AE952" s="498"/>
      <c r="AF952" s="498"/>
    </row>
    <row r="953">
      <c r="A953" s="498"/>
      <c r="B953" s="520"/>
      <c r="C953" s="520"/>
      <c r="D953" s="520"/>
      <c r="E953" s="520"/>
      <c r="F953" s="520"/>
      <c r="G953" s="520"/>
      <c r="H953" s="520"/>
      <c r="I953" s="520"/>
      <c r="J953" s="520"/>
      <c r="K953" s="498"/>
      <c r="L953" s="498"/>
      <c r="M953" s="498"/>
      <c r="N953" s="498"/>
      <c r="O953" s="498"/>
      <c r="P953" s="498"/>
      <c r="Q953" s="498"/>
      <c r="R953" s="498"/>
      <c r="S953" s="498"/>
      <c r="T953" s="498"/>
      <c r="U953" s="498"/>
      <c r="V953" s="498"/>
      <c r="W953" s="498"/>
      <c r="X953" s="498"/>
      <c r="Y953" s="498"/>
      <c r="Z953" s="498"/>
      <c r="AA953" s="498"/>
      <c r="AB953" s="498"/>
      <c r="AC953" s="498"/>
      <c r="AD953" s="498"/>
      <c r="AE953" s="498"/>
      <c r="AF953" s="498"/>
    </row>
    <row r="954">
      <c r="A954" s="498"/>
      <c r="B954" s="520"/>
      <c r="C954" s="520"/>
      <c r="D954" s="520"/>
      <c r="E954" s="520"/>
      <c r="F954" s="520"/>
      <c r="G954" s="520"/>
      <c r="H954" s="520"/>
      <c r="I954" s="520"/>
      <c r="J954" s="520"/>
      <c r="K954" s="498"/>
      <c r="L954" s="498"/>
      <c r="M954" s="498"/>
      <c r="N954" s="498"/>
      <c r="O954" s="498"/>
      <c r="P954" s="498"/>
      <c r="Q954" s="498"/>
      <c r="R954" s="498"/>
      <c r="S954" s="498"/>
      <c r="T954" s="498"/>
      <c r="U954" s="498"/>
      <c r="V954" s="498"/>
      <c r="W954" s="498"/>
      <c r="X954" s="498"/>
      <c r="Y954" s="498"/>
      <c r="Z954" s="498"/>
      <c r="AA954" s="498"/>
      <c r="AB954" s="498"/>
      <c r="AC954" s="498"/>
      <c r="AD954" s="498"/>
      <c r="AE954" s="498"/>
      <c r="AF954" s="498"/>
    </row>
    <row r="955">
      <c r="A955" s="498"/>
      <c r="B955" s="520"/>
      <c r="C955" s="520"/>
      <c r="D955" s="520"/>
      <c r="E955" s="520"/>
      <c r="F955" s="520"/>
      <c r="G955" s="520"/>
      <c r="H955" s="520"/>
      <c r="I955" s="520"/>
      <c r="J955" s="520"/>
      <c r="K955" s="498"/>
      <c r="L955" s="498"/>
      <c r="M955" s="498"/>
      <c r="N955" s="498"/>
      <c r="O955" s="498"/>
      <c r="P955" s="498"/>
      <c r="Q955" s="498"/>
      <c r="R955" s="498"/>
      <c r="S955" s="498"/>
      <c r="T955" s="498"/>
      <c r="U955" s="498"/>
      <c r="V955" s="498"/>
      <c r="W955" s="498"/>
      <c r="X955" s="498"/>
      <c r="Y955" s="498"/>
      <c r="Z955" s="498"/>
      <c r="AA955" s="498"/>
      <c r="AB955" s="498"/>
      <c r="AC955" s="498"/>
      <c r="AD955" s="498"/>
      <c r="AE955" s="498"/>
      <c r="AF955" s="498"/>
    </row>
    <row r="956">
      <c r="A956" s="498"/>
      <c r="B956" s="520"/>
      <c r="C956" s="520"/>
      <c r="D956" s="520"/>
      <c r="E956" s="520"/>
      <c r="F956" s="520"/>
      <c r="G956" s="520"/>
      <c r="H956" s="520"/>
      <c r="I956" s="520"/>
      <c r="J956" s="520"/>
      <c r="K956" s="498"/>
      <c r="L956" s="498"/>
      <c r="M956" s="498"/>
      <c r="N956" s="498"/>
      <c r="O956" s="498"/>
      <c r="P956" s="498"/>
      <c r="Q956" s="498"/>
      <c r="R956" s="498"/>
      <c r="S956" s="498"/>
      <c r="T956" s="498"/>
      <c r="U956" s="498"/>
      <c r="V956" s="498"/>
      <c r="W956" s="498"/>
      <c r="X956" s="498"/>
      <c r="Y956" s="498"/>
      <c r="Z956" s="498"/>
      <c r="AA956" s="498"/>
      <c r="AB956" s="498"/>
      <c r="AC956" s="498"/>
      <c r="AD956" s="498"/>
      <c r="AE956" s="498"/>
      <c r="AF956" s="498"/>
    </row>
    <row r="957">
      <c r="A957" s="498"/>
      <c r="B957" s="520"/>
      <c r="C957" s="520"/>
      <c r="D957" s="520"/>
      <c r="E957" s="520"/>
      <c r="F957" s="520"/>
      <c r="G957" s="520"/>
      <c r="H957" s="520"/>
      <c r="I957" s="520"/>
      <c r="J957" s="520"/>
      <c r="K957" s="498"/>
      <c r="L957" s="498"/>
      <c r="M957" s="498"/>
      <c r="N957" s="498"/>
      <c r="O957" s="498"/>
      <c r="P957" s="498"/>
      <c r="Q957" s="498"/>
      <c r="R957" s="498"/>
      <c r="S957" s="498"/>
      <c r="T957" s="498"/>
      <c r="U957" s="498"/>
      <c r="V957" s="498"/>
      <c r="W957" s="498"/>
      <c r="X957" s="498"/>
      <c r="Y957" s="498"/>
      <c r="Z957" s="498"/>
      <c r="AA957" s="498"/>
      <c r="AB957" s="498"/>
      <c r="AC957" s="498"/>
      <c r="AD957" s="498"/>
      <c r="AE957" s="498"/>
      <c r="AF957" s="498"/>
    </row>
    <row r="958">
      <c r="A958" s="498"/>
      <c r="B958" s="520"/>
      <c r="C958" s="520"/>
      <c r="D958" s="520"/>
      <c r="E958" s="520"/>
      <c r="F958" s="520"/>
      <c r="G958" s="520"/>
      <c r="H958" s="520"/>
      <c r="I958" s="520"/>
      <c r="J958" s="520"/>
      <c r="K958" s="498"/>
      <c r="L958" s="498"/>
      <c r="M958" s="498"/>
      <c r="N958" s="498"/>
      <c r="O958" s="498"/>
      <c r="P958" s="498"/>
      <c r="Q958" s="498"/>
      <c r="R958" s="498"/>
      <c r="S958" s="498"/>
      <c r="T958" s="498"/>
      <c r="U958" s="498"/>
      <c r="V958" s="498"/>
      <c r="W958" s="498"/>
      <c r="X958" s="498"/>
      <c r="Y958" s="498"/>
      <c r="Z958" s="498"/>
      <c r="AA958" s="498"/>
      <c r="AB958" s="498"/>
      <c r="AC958" s="498"/>
      <c r="AD958" s="498"/>
      <c r="AE958" s="498"/>
      <c r="AF958" s="498"/>
    </row>
    <row r="959">
      <c r="A959" s="498"/>
      <c r="B959" s="520"/>
      <c r="C959" s="520"/>
      <c r="D959" s="520"/>
      <c r="E959" s="520"/>
      <c r="F959" s="520"/>
      <c r="G959" s="520"/>
      <c r="H959" s="520"/>
      <c r="I959" s="520"/>
      <c r="J959" s="520"/>
      <c r="K959" s="498"/>
      <c r="L959" s="498"/>
      <c r="M959" s="498"/>
      <c r="N959" s="498"/>
      <c r="O959" s="498"/>
      <c r="P959" s="498"/>
      <c r="Q959" s="498"/>
      <c r="R959" s="498"/>
      <c r="S959" s="498"/>
      <c r="T959" s="498"/>
      <c r="U959" s="498"/>
      <c r="V959" s="498"/>
      <c r="W959" s="498"/>
      <c r="X959" s="498"/>
      <c r="Y959" s="498"/>
      <c r="Z959" s="498"/>
      <c r="AA959" s="498"/>
      <c r="AB959" s="498"/>
      <c r="AC959" s="498"/>
      <c r="AD959" s="498"/>
      <c r="AE959" s="498"/>
      <c r="AF959" s="498"/>
    </row>
    <row r="960">
      <c r="A960" s="498"/>
      <c r="B960" s="520"/>
      <c r="C960" s="520"/>
      <c r="D960" s="520"/>
      <c r="E960" s="520"/>
      <c r="F960" s="520"/>
      <c r="G960" s="520"/>
      <c r="H960" s="520"/>
      <c r="I960" s="520"/>
      <c r="J960" s="520"/>
      <c r="K960" s="498"/>
      <c r="L960" s="498"/>
      <c r="M960" s="498"/>
      <c r="N960" s="498"/>
      <c r="O960" s="498"/>
      <c r="P960" s="498"/>
      <c r="Q960" s="498"/>
      <c r="R960" s="498"/>
      <c r="S960" s="498"/>
      <c r="T960" s="498"/>
      <c r="U960" s="498"/>
      <c r="V960" s="498"/>
      <c r="W960" s="498"/>
      <c r="X960" s="498"/>
      <c r="Y960" s="498"/>
      <c r="Z960" s="498"/>
      <c r="AA960" s="498"/>
      <c r="AB960" s="498"/>
      <c r="AC960" s="498"/>
      <c r="AD960" s="498"/>
      <c r="AE960" s="498"/>
      <c r="AF960" s="498"/>
    </row>
    <row r="961">
      <c r="A961" s="498"/>
      <c r="B961" s="520"/>
      <c r="C961" s="520"/>
      <c r="D961" s="520"/>
      <c r="E961" s="520"/>
      <c r="F961" s="520"/>
      <c r="G961" s="520"/>
      <c r="H961" s="520"/>
      <c r="I961" s="520"/>
      <c r="J961" s="520"/>
      <c r="K961" s="498"/>
      <c r="L961" s="498"/>
      <c r="M961" s="498"/>
      <c r="N961" s="498"/>
      <c r="O961" s="498"/>
      <c r="P961" s="498"/>
      <c r="Q961" s="498"/>
      <c r="R961" s="498"/>
      <c r="S961" s="498"/>
      <c r="T961" s="498"/>
      <c r="U961" s="498"/>
      <c r="V961" s="498"/>
      <c r="W961" s="498"/>
      <c r="X961" s="498"/>
      <c r="Y961" s="498"/>
      <c r="Z961" s="498"/>
      <c r="AA961" s="498"/>
      <c r="AB961" s="498"/>
      <c r="AC961" s="498"/>
      <c r="AD961" s="498"/>
      <c r="AE961" s="498"/>
      <c r="AF961" s="498"/>
    </row>
    <row r="962">
      <c r="A962" s="498"/>
      <c r="B962" s="520"/>
      <c r="C962" s="520"/>
      <c r="D962" s="520"/>
      <c r="E962" s="520"/>
      <c r="F962" s="520"/>
      <c r="G962" s="520"/>
      <c r="H962" s="520"/>
      <c r="I962" s="520"/>
      <c r="J962" s="520"/>
      <c r="K962" s="498"/>
      <c r="L962" s="498"/>
      <c r="M962" s="498"/>
      <c r="N962" s="498"/>
      <c r="O962" s="498"/>
      <c r="P962" s="498"/>
      <c r="Q962" s="498"/>
      <c r="R962" s="498"/>
      <c r="S962" s="498"/>
      <c r="T962" s="498"/>
      <c r="U962" s="498"/>
      <c r="V962" s="498"/>
      <c r="W962" s="498"/>
      <c r="X962" s="498"/>
      <c r="Y962" s="498"/>
      <c r="Z962" s="498"/>
      <c r="AA962" s="498"/>
      <c r="AB962" s="498"/>
      <c r="AC962" s="498"/>
      <c r="AD962" s="498"/>
      <c r="AE962" s="498"/>
      <c r="AF962" s="498"/>
    </row>
    <row r="963">
      <c r="A963" s="498"/>
      <c r="B963" s="520"/>
      <c r="C963" s="520"/>
      <c r="D963" s="520"/>
      <c r="E963" s="520"/>
      <c r="F963" s="520"/>
      <c r="G963" s="520"/>
      <c r="H963" s="520"/>
      <c r="I963" s="520"/>
      <c r="J963" s="520"/>
      <c r="K963" s="498"/>
      <c r="L963" s="498"/>
      <c r="M963" s="498"/>
      <c r="N963" s="498"/>
      <c r="O963" s="498"/>
      <c r="P963" s="498"/>
      <c r="Q963" s="498"/>
      <c r="R963" s="498"/>
      <c r="S963" s="498"/>
      <c r="T963" s="498"/>
      <c r="U963" s="498"/>
      <c r="V963" s="498"/>
      <c r="W963" s="498"/>
      <c r="X963" s="498"/>
      <c r="Y963" s="498"/>
      <c r="Z963" s="498"/>
      <c r="AA963" s="498"/>
      <c r="AB963" s="498"/>
      <c r="AC963" s="498"/>
      <c r="AD963" s="498"/>
      <c r="AE963" s="498"/>
      <c r="AF963" s="498"/>
    </row>
    <row r="964">
      <c r="A964" s="498"/>
      <c r="B964" s="520"/>
      <c r="C964" s="520"/>
      <c r="D964" s="520"/>
      <c r="E964" s="520"/>
      <c r="F964" s="520"/>
      <c r="G964" s="520"/>
      <c r="H964" s="520"/>
      <c r="I964" s="520"/>
      <c r="J964" s="520"/>
      <c r="K964" s="498"/>
      <c r="L964" s="498"/>
      <c r="M964" s="498"/>
      <c r="N964" s="498"/>
      <c r="O964" s="498"/>
      <c r="P964" s="498"/>
      <c r="Q964" s="498"/>
      <c r="R964" s="498"/>
      <c r="S964" s="498"/>
      <c r="T964" s="498"/>
      <c r="U964" s="498"/>
      <c r="V964" s="498"/>
      <c r="W964" s="498"/>
      <c r="X964" s="498"/>
      <c r="Y964" s="498"/>
      <c r="Z964" s="498"/>
      <c r="AA964" s="498"/>
      <c r="AB964" s="498"/>
      <c r="AC964" s="498"/>
      <c r="AD964" s="498"/>
      <c r="AE964" s="498"/>
      <c r="AF964" s="498"/>
    </row>
    <row r="965">
      <c r="A965" s="498"/>
      <c r="B965" s="520"/>
      <c r="C965" s="520"/>
      <c r="D965" s="520"/>
      <c r="E965" s="520"/>
      <c r="F965" s="520"/>
      <c r="G965" s="520"/>
      <c r="H965" s="520"/>
      <c r="I965" s="520"/>
      <c r="J965" s="520"/>
      <c r="K965" s="498"/>
      <c r="L965" s="498"/>
      <c r="M965" s="498"/>
      <c r="N965" s="498"/>
      <c r="O965" s="498"/>
      <c r="P965" s="498"/>
      <c r="Q965" s="498"/>
      <c r="R965" s="498"/>
      <c r="S965" s="498"/>
      <c r="T965" s="498"/>
      <c r="U965" s="498"/>
      <c r="V965" s="498"/>
      <c r="W965" s="498"/>
      <c r="X965" s="498"/>
      <c r="Y965" s="498"/>
      <c r="Z965" s="498"/>
      <c r="AA965" s="498"/>
      <c r="AB965" s="498"/>
      <c r="AC965" s="498"/>
      <c r="AD965" s="498"/>
      <c r="AE965" s="498"/>
      <c r="AF965" s="498"/>
    </row>
    <row r="966">
      <c r="A966" s="498"/>
      <c r="B966" s="520"/>
      <c r="C966" s="520"/>
      <c r="D966" s="520"/>
      <c r="E966" s="520"/>
      <c r="F966" s="520"/>
      <c r="G966" s="520"/>
      <c r="H966" s="520"/>
      <c r="I966" s="520"/>
      <c r="J966" s="520"/>
      <c r="K966" s="498"/>
      <c r="L966" s="498"/>
      <c r="M966" s="498"/>
      <c r="N966" s="498"/>
      <c r="O966" s="498"/>
      <c r="P966" s="498"/>
      <c r="Q966" s="498"/>
      <c r="R966" s="498"/>
      <c r="S966" s="498"/>
      <c r="T966" s="498"/>
      <c r="U966" s="498"/>
      <c r="V966" s="498"/>
      <c r="W966" s="498"/>
      <c r="X966" s="498"/>
      <c r="Y966" s="498"/>
      <c r="Z966" s="498"/>
      <c r="AA966" s="498"/>
      <c r="AB966" s="498"/>
      <c r="AC966" s="498"/>
      <c r="AD966" s="498"/>
      <c r="AE966" s="498"/>
      <c r="AF966" s="498"/>
    </row>
    <row r="967">
      <c r="A967" s="498"/>
      <c r="B967" s="520"/>
      <c r="C967" s="520"/>
      <c r="D967" s="520"/>
      <c r="E967" s="520"/>
      <c r="F967" s="520"/>
      <c r="G967" s="520"/>
      <c r="H967" s="520"/>
      <c r="I967" s="520"/>
      <c r="J967" s="520"/>
      <c r="K967" s="498"/>
      <c r="L967" s="498"/>
      <c r="M967" s="498"/>
      <c r="N967" s="498"/>
      <c r="O967" s="498"/>
      <c r="P967" s="498"/>
      <c r="Q967" s="498"/>
      <c r="R967" s="498"/>
      <c r="S967" s="498"/>
      <c r="T967" s="498"/>
      <c r="U967" s="498"/>
      <c r="V967" s="498"/>
      <c r="W967" s="498"/>
      <c r="X967" s="498"/>
      <c r="Y967" s="498"/>
      <c r="Z967" s="498"/>
      <c r="AA967" s="498"/>
      <c r="AB967" s="498"/>
      <c r="AC967" s="498"/>
      <c r="AD967" s="498"/>
      <c r="AE967" s="498"/>
      <c r="AF967" s="498"/>
    </row>
    <row r="968">
      <c r="A968" s="498"/>
      <c r="B968" s="520"/>
      <c r="C968" s="520"/>
      <c r="D968" s="520"/>
      <c r="E968" s="520"/>
      <c r="F968" s="520"/>
      <c r="G968" s="520"/>
      <c r="H968" s="520"/>
      <c r="I968" s="520"/>
      <c r="J968" s="520"/>
      <c r="K968" s="498"/>
      <c r="L968" s="498"/>
      <c r="M968" s="498"/>
      <c r="N968" s="498"/>
      <c r="O968" s="498"/>
      <c r="P968" s="498"/>
      <c r="Q968" s="498"/>
      <c r="R968" s="498"/>
      <c r="S968" s="498"/>
      <c r="T968" s="498"/>
      <c r="U968" s="498"/>
      <c r="V968" s="498"/>
      <c r="W968" s="498"/>
      <c r="X968" s="498"/>
      <c r="Y968" s="498"/>
      <c r="Z968" s="498"/>
      <c r="AA968" s="498"/>
      <c r="AB968" s="498"/>
      <c r="AC968" s="498"/>
      <c r="AD968" s="498"/>
      <c r="AE968" s="498"/>
      <c r="AF968" s="498"/>
    </row>
    <row r="969">
      <c r="A969" s="498"/>
      <c r="B969" s="520"/>
      <c r="C969" s="520"/>
      <c r="D969" s="520"/>
      <c r="E969" s="520"/>
      <c r="F969" s="520"/>
      <c r="G969" s="520"/>
      <c r="H969" s="520"/>
      <c r="I969" s="520"/>
      <c r="J969" s="520"/>
      <c r="K969" s="498"/>
      <c r="L969" s="498"/>
      <c r="M969" s="498"/>
      <c r="N969" s="498"/>
      <c r="O969" s="498"/>
      <c r="P969" s="498"/>
      <c r="Q969" s="498"/>
      <c r="R969" s="498"/>
      <c r="S969" s="498"/>
      <c r="T969" s="498"/>
      <c r="U969" s="498"/>
      <c r="V969" s="498"/>
      <c r="W969" s="498"/>
      <c r="X969" s="498"/>
      <c r="Y969" s="498"/>
      <c r="Z969" s="498"/>
      <c r="AA969" s="498"/>
      <c r="AB969" s="498"/>
      <c r="AC969" s="498"/>
      <c r="AD969" s="498"/>
      <c r="AE969" s="498"/>
      <c r="AF969" s="498"/>
    </row>
    <row r="970">
      <c r="A970" s="498"/>
      <c r="B970" s="520"/>
      <c r="C970" s="520"/>
      <c r="D970" s="520"/>
      <c r="E970" s="520"/>
      <c r="F970" s="520"/>
      <c r="G970" s="520"/>
      <c r="H970" s="520"/>
      <c r="I970" s="520"/>
      <c r="J970" s="520"/>
      <c r="K970" s="498"/>
      <c r="L970" s="498"/>
      <c r="M970" s="498"/>
      <c r="N970" s="498"/>
      <c r="O970" s="498"/>
      <c r="P970" s="498"/>
      <c r="Q970" s="498"/>
      <c r="R970" s="498"/>
      <c r="S970" s="498"/>
      <c r="T970" s="498"/>
      <c r="U970" s="498"/>
      <c r="V970" s="498"/>
      <c r="W970" s="498"/>
      <c r="X970" s="498"/>
      <c r="Y970" s="498"/>
      <c r="Z970" s="498"/>
      <c r="AA970" s="498"/>
      <c r="AB970" s="498"/>
      <c r="AC970" s="498"/>
      <c r="AD970" s="498"/>
      <c r="AE970" s="498"/>
      <c r="AF970" s="498"/>
    </row>
    <row r="971">
      <c r="A971" s="498"/>
      <c r="B971" s="520"/>
      <c r="C971" s="520"/>
      <c r="D971" s="520"/>
      <c r="E971" s="520"/>
      <c r="F971" s="520"/>
      <c r="G971" s="520"/>
      <c r="H971" s="520"/>
      <c r="I971" s="520"/>
      <c r="J971" s="520"/>
      <c r="K971" s="498"/>
      <c r="L971" s="498"/>
      <c r="M971" s="498"/>
      <c r="N971" s="498"/>
      <c r="O971" s="498"/>
      <c r="P971" s="498"/>
      <c r="Q971" s="498"/>
      <c r="R971" s="498"/>
      <c r="S971" s="498"/>
      <c r="T971" s="498"/>
      <c r="U971" s="498"/>
      <c r="V971" s="498"/>
      <c r="W971" s="498"/>
      <c r="X971" s="498"/>
      <c r="Y971" s="498"/>
      <c r="Z971" s="498"/>
      <c r="AA971" s="498"/>
      <c r="AB971" s="498"/>
      <c r="AC971" s="498"/>
      <c r="AD971" s="498"/>
      <c r="AE971" s="498"/>
      <c r="AF971" s="498"/>
    </row>
    <row r="972">
      <c r="A972" s="498"/>
      <c r="B972" s="520"/>
      <c r="C972" s="520"/>
      <c r="D972" s="520"/>
      <c r="E972" s="520"/>
      <c r="F972" s="520"/>
      <c r="G972" s="520"/>
      <c r="H972" s="520"/>
      <c r="I972" s="520"/>
      <c r="J972" s="520"/>
      <c r="K972" s="498"/>
      <c r="L972" s="498"/>
      <c r="M972" s="498"/>
      <c r="N972" s="498"/>
      <c r="O972" s="498"/>
      <c r="P972" s="498"/>
      <c r="Q972" s="498"/>
      <c r="R972" s="498"/>
      <c r="S972" s="498"/>
      <c r="T972" s="498"/>
      <c r="U972" s="498"/>
      <c r="V972" s="498"/>
      <c r="W972" s="498"/>
      <c r="X972" s="498"/>
      <c r="Y972" s="498"/>
      <c r="Z972" s="498"/>
      <c r="AA972" s="498"/>
      <c r="AB972" s="498"/>
      <c r="AC972" s="498"/>
      <c r="AD972" s="498"/>
      <c r="AE972" s="498"/>
      <c r="AF972" s="498"/>
    </row>
    <row r="973">
      <c r="A973" s="498"/>
      <c r="B973" s="520"/>
      <c r="C973" s="520"/>
      <c r="D973" s="520"/>
      <c r="E973" s="520"/>
      <c r="F973" s="520"/>
      <c r="G973" s="520"/>
      <c r="H973" s="520"/>
      <c r="I973" s="520"/>
      <c r="J973" s="520"/>
      <c r="K973" s="498"/>
      <c r="L973" s="498"/>
      <c r="M973" s="498"/>
      <c r="N973" s="498"/>
      <c r="O973" s="498"/>
      <c r="P973" s="498"/>
      <c r="Q973" s="498"/>
      <c r="R973" s="498"/>
      <c r="S973" s="498"/>
      <c r="T973" s="498"/>
      <c r="U973" s="498"/>
      <c r="V973" s="498"/>
      <c r="W973" s="498"/>
      <c r="X973" s="498"/>
      <c r="Y973" s="498"/>
      <c r="Z973" s="498"/>
      <c r="AA973" s="498"/>
      <c r="AB973" s="498"/>
      <c r="AC973" s="498"/>
      <c r="AD973" s="498"/>
      <c r="AE973" s="498"/>
      <c r="AF973" s="498"/>
    </row>
    <row r="974">
      <c r="A974" s="498"/>
      <c r="B974" s="520"/>
      <c r="C974" s="520"/>
      <c r="D974" s="520"/>
      <c r="E974" s="520"/>
      <c r="F974" s="520"/>
      <c r="G974" s="520"/>
      <c r="H974" s="520"/>
      <c r="I974" s="520"/>
      <c r="J974" s="520"/>
      <c r="K974" s="498"/>
      <c r="L974" s="498"/>
      <c r="M974" s="498"/>
      <c r="N974" s="498"/>
      <c r="O974" s="498"/>
      <c r="P974" s="498"/>
      <c r="Q974" s="498"/>
      <c r="R974" s="498"/>
      <c r="S974" s="498"/>
      <c r="T974" s="498"/>
      <c r="U974" s="498"/>
      <c r="V974" s="498"/>
      <c r="W974" s="498"/>
      <c r="X974" s="498"/>
      <c r="Y974" s="498"/>
      <c r="Z974" s="498"/>
      <c r="AA974" s="498"/>
      <c r="AB974" s="498"/>
      <c r="AC974" s="498"/>
      <c r="AD974" s="498"/>
      <c r="AE974" s="498"/>
      <c r="AF974" s="498"/>
    </row>
    <row r="975">
      <c r="A975" s="498"/>
      <c r="B975" s="520"/>
      <c r="C975" s="520"/>
      <c r="D975" s="520"/>
      <c r="E975" s="520"/>
      <c r="F975" s="520"/>
      <c r="G975" s="520"/>
      <c r="H975" s="520"/>
      <c r="I975" s="520"/>
      <c r="J975" s="520"/>
      <c r="K975" s="498"/>
      <c r="L975" s="498"/>
      <c r="M975" s="498"/>
      <c r="N975" s="498"/>
      <c r="O975" s="498"/>
      <c r="P975" s="498"/>
      <c r="Q975" s="498"/>
      <c r="R975" s="498"/>
      <c r="S975" s="498"/>
      <c r="T975" s="498"/>
      <c r="U975" s="498"/>
      <c r="V975" s="498"/>
      <c r="W975" s="498"/>
      <c r="X975" s="498"/>
      <c r="Y975" s="498"/>
      <c r="Z975" s="498"/>
      <c r="AA975" s="498"/>
      <c r="AB975" s="498"/>
      <c r="AC975" s="498"/>
      <c r="AD975" s="498"/>
      <c r="AE975" s="498"/>
      <c r="AF975" s="498"/>
    </row>
    <row r="976">
      <c r="A976" s="498"/>
      <c r="B976" s="520"/>
      <c r="C976" s="520"/>
      <c r="D976" s="520"/>
      <c r="E976" s="520"/>
      <c r="F976" s="520"/>
      <c r="G976" s="520"/>
      <c r="H976" s="520"/>
      <c r="I976" s="520"/>
      <c r="J976" s="520"/>
      <c r="K976" s="498"/>
      <c r="L976" s="498"/>
      <c r="M976" s="498"/>
      <c r="N976" s="498"/>
      <c r="O976" s="498"/>
      <c r="P976" s="498"/>
      <c r="Q976" s="498"/>
      <c r="R976" s="498"/>
      <c r="S976" s="498"/>
      <c r="T976" s="498"/>
      <c r="U976" s="498"/>
      <c r="V976" s="498"/>
      <c r="W976" s="498"/>
      <c r="X976" s="498"/>
      <c r="Y976" s="498"/>
      <c r="Z976" s="498"/>
      <c r="AA976" s="498"/>
      <c r="AB976" s="498"/>
      <c r="AC976" s="498"/>
      <c r="AD976" s="498"/>
      <c r="AE976" s="498"/>
      <c r="AF976" s="498"/>
    </row>
    <row r="977">
      <c r="A977" s="498"/>
      <c r="B977" s="520"/>
      <c r="C977" s="520"/>
      <c r="D977" s="520"/>
      <c r="E977" s="520"/>
      <c r="F977" s="520"/>
      <c r="G977" s="520"/>
      <c r="H977" s="520"/>
      <c r="I977" s="520"/>
      <c r="J977" s="520"/>
      <c r="K977" s="498"/>
      <c r="L977" s="498"/>
      <c r="M977" s="498"/>
      <c r="N977" s="498"/>
      <c r="O977" s="498"/>
      <c r="P977" s="498"/>
      <c r="Q977" s="498"/>
      <c r="R977" s="498"/>
      <c r="S977" s="498"/>
      <c r="T977" s="498"/>
      <c r="U977" s="498"/>
      <c r="V977" s="498"/>
      <c r="W977" s="498"/>
      <c r="X977" s="498"/>
      <c r="Y977" s="498"/>
      <c r="Z977" s="498"/>
      <c r="AA977" s="498"/>
      <c r="AB977" s="498"/>
      <c r="AC977" s="498"/>
      <c r="AD977" s="498"/>
      <c r="AE977" s="498"/>
      <c r="AF977" s="498"/>
    </row>
    <row r="978">
      <c r="A978" s="498"/>
      <c r="B978" s="520"/>
      <c r="C978" s="520"/>
      <c r="D978" s="520"/>
      <c r="E978" s="520"/>
      <c r="F978" s="520"/>
      <c r="G978" s="520"/>
      <c r="H978" s="520"/>
      <c r="I978" s="520"/>
      <c r="J978" s="520"/>
      <c r="K978" s="498"/>
      <c r="L978" s="498"/>
      <c r="M978" s="498"/>
      <c r="N978" s="498"/>
      <c r="O978" s="498"/>
      <c r="P978" s="498"/>
      <c r="Q978" s="498"/>
      <c r="R978" s="498"/>
      <c r="S978" s="498"/>
      <c r="T978" s="498"/>
      <c r="U978" s="498"/>
      <c r="V978" s="498"/>
      <c r="W978" s="498"/>
      <c r="X978" s="498"/>
      <c r="Y978" s="498"/>
      <c r="Z978" s="498"/>
      <c r="AA978" s="498"/>
      <c r="AB978" s="498"/>
      <c r="AC978" s="498"/>
      <c r="AD978" s="498"/>
      <c r="AE978" s="498"/>
      <c r="AF978" s="498"/>
    </row>
    <row r="979">
      <c r="A979" s="498"/>
      <c r="B979" s="520"/>
      <c r="C979" s="520"/>
      <c r="D979" s="520"/>
      <c r="E979" s="520"/>
      <c r="F979" s="520"/>
      <c r="G979" s="520"/>
      <c r="H979" s="520"/>
      <c r="I979" s="520"/>
      <c r="J979" s="520"/>
      <c r="K979" s="498"/>
      <c r="L979" s="498"/>
      <c r="M979" s="498"/>
      <c r="N979" s="498"/>
      <c r="O979" s="498"/>
      <c r="P979" s="498"/>
      <c r="Q979" s="498"/>
      <c r="R979" s="498"/>
      <c r="S979" s="498"/>
      <c r="T979" s="498"/>
      <c r="U979" s="498"/>
      <c r="V979" s="498"/>
      <c r="W979" s="498"/>
      <c r="X979" s="498"/>
      <c r="Y979" s="498"/>
      <c r="Z979" s="498"/>
      <c r="AA979" s="498"/>
      <c r="AB979" s="498"/>
      <c r="AC979" s="498"/>
      <c r="AD979" s="498"/>
      <c r="AE979" s="498"/>
      <c r="AF979" s="498"/>
    </row>
    <row r="980">
      <c r="A980" s="498"/>
      <c r="B980" s="520"/>
      <c r="C980" s="520"/>
      <c r="D980" s="520"/>
      <c r="E980" s="520"/>
      <c r="F980" s="520"/>
      <c r="G980" s="520"/>
      <c r="H980" s="520"/>
      <c r="I980" s="520"/>
      <c r="J980" s="520"/>
      <c r="K980" s="498"/>
      <c r="L980" s="498"/>
      <c r="M980" s="498"/>
      <c r="N980" s="498"/>
      <c r="O980" s="498"/>
      <c r="P980" s="498"/>
      <c r="Q980" s="498"/>
      <c r="R980" s="498"/>
      <c r="S980" s="498"/>
      <c r="T980" s="498"/>
      <c r="U980" s="498"/>
      <c r="V980" s="498"/>
      <c r="W980" s="498"/>
      <c r="X980" s="498"/>
      <c r="Y980" s="498"/>
      <c r="Z980" s="498"/>
      <c r="AA980" s="498"/>
      <c r="AB980" s="498"/>
      <c r="AC980" s="498"/>
      <c r="AD980" s="498"/>
      <c r="AE980" s="498"/>
      <c r="AF980" s="498"/>
    </row>
    <row r="981">
      <c r="A981" s="498"/>
      <c r="B981" s="520"/>
      <c r="C981" s="520"/>
      <c r="D981" s="520"/>
      <c r="E981" s="520"/>
      <c r="F981" s="520"/>
      <c r="G981" s="520"/>
      <c r="H981" s="520"/>
      <c r="I981" s="520"/>
      <c r="J981" s="520"/>
      <c r="K981" s="498"/>
      <c r="L981" s="498"/>
      <c r="M981" s="498"/>
      <c r="N981" s="498"/>
      <c r="O981" s="498"/>
      <c r="P981" s="498"/>
      <c r="Q981" s="498"/>
      <c r="R981" s="498"/>
      <c r="S981" s="498"/>
      <c r="T981" s="498"/>
      <c r="U981" s="498"/>
      <c r="V981" s="498"/>
      <c r="W981" s="498"/>
      <c r="X981" s="498"/>
      <c r="Y981" s="498"/>
      <c r="Z981" s="498"/>
      <c r="AA981" s="498"/>
      <c r="AB981" s="498"/>
      <c r="AC981" s="498"/>
      <c r="AD981" s="498"/>
      <c r="AE981" s="498"/>
      <c r="AF981" s="498"/>
    </row>
    <row r="982">
      <c r="A982" s="498"/>
      <c r="B982" s="520"/>
      <c r="C982" s="520"/>
      <c r="D982" s="520"/>
      <c r="E982" s="520"/>
      <c r="F982" s="520"/>
      <c r="G982" s="520"/>
      <c r="H982" s="520"/>
      <c r="I982" s="520"/>
      <c r="J982" s="520"/>
      <c r="K982" s="498"/>
      <c r="L982" s="498"/>
      <c r="M982" s="498"/>
      <c r="N982" s="498"/>
      <c r="O982" s="498"/>
      <c r="P982" s="498"/>
      <c r="Q982" s="498"/>
      <c r="R982" s="498"/>
      <c r="S982" s="498"/>
      <c r="T982" s="498"/>
      <c r="U982" s="498"/>
      <c r="V982" s="498"/>
      <c r="W982" s="498"/>
      <c r="X982" s="498"/>
      <c r="Y982" s="498"/>
      <c r="Z982" s="498"/>
      <c r="AA982" s="498"/>
      <c r="AB982" s="498"/>
      <c r="AC982" s="498"/>
      <c r="AD982" s="498"/>
      <c r="AE982" s="498"/>
      <c r="AF982" s="498"/>
    </row>
    <row r="983">
      <c r="A983" s="498"/>
      <c r="B983" s="520"/>
      <c r="C983" s="520"/>
      <c r="D983" s="520"/>
      <c r="E983" s="520"/>
      <c r="F983" s="520"/>
      <c r="G983" s="520"/>
      <c r="H983" s="520"/>
      <c r="I983" s="520"/>
      <c r="J983" s="520"/>
      <c r="K983" s="498"/>
      <c r="L983" s="498"/>
      <c r="M983" s="498"/>
      <c r="N983" s="498"/>
      <c r="O983" s="498"/>
      <c r="P983" s="498"/>
      <c r="Q983" s="498"/>
      <c r="R983" s="498"/>
      <c r="S983" s="498"/>
      <c r="T983" s="498"/>
      <c r="U983" s="498"/>
      <c r="V983" s="498"/>
      <c r="W983" s="498"/>
      <c r="X983" s="498"/>
      <c r="Y983" s="498"/>
      <c r="Z983" s="498"/>
      <c r="AA983" s="498"/>
      <c r="AB983" s="498"/>
      <c r="AC983" s="498"/>
      <c r="AD983" s="498"/>
      <c r="AE983" s="498"/>
      <c r="AF983" s="498"/>
    </row>
    <row r="984">
      <c r="A984" s="498"/>
      <c r="B984" s="520"/>
      <c r="C984" s="520"/>
      <c r="D984" s="520"/>
      <c r="E984" s="520"/>
      <c r="F984" s="520"/>
      <c r="G984" s="520"/>
      <c r="H984" s="520"/>
      <c r="I984" s="520"/>
      <c r="J984" s="520"/>
      <c r="K984" s="498"/>
      <c r="L984" s="498"/>
      <c r="M984" s="498"/>
      <c r="N984" s="498"/>
      <c r="O984" s="498"/>
      <c r="P984" s="498"/>
      <c r="Q984" s="498"/>
      <c r="R984" s="498"/>
      <c r="S984" s="498"/>
      <c r="T984" s="498"/>
      <c r="U984" s="498"/>
      <c r="V984" s="498"/>
      <c r="W984" s="498"/>
      <c r="X984" s="498"/>
      <c r="Y984" s="498"/>
      <c r="Z984" s="498"/>
      <c r="AA984" s="498"/>
      <c r="AB984" s="498"/>
      <c r="AC984" s="498"/>
      <c r="AD984" s="498"/>
      <c r="AE984" s="498"/>
      <c r="AF984" s="498"/>
    </row>
    <row r="985">
      <c r="A985" s="498"/>
      <c r="B985" s="520"/>
      <c r="C985" s="520"/>
      <c r="D985" s="520"/>
      <c r="E985" s="520"/>
      <c r="F985" s="520"/>
      <c r="G985" s="520"/>
      <c r="H985" s="520"/>
      <c r="I985" s="520"/>
      <c r="J985" s="520"/>
      <c r="K985" s="498"/>
      <c r="L985" s="498"/>
      <c r="M985" s="498"/>
      <c r="N985" s="498"/>
      <c r="O985" s="498"/>
      <c r="P985" s="498"/>
      <c r="Q985" s="498"/>
      <c r="R985" s="498"/>
      <c r="S985" s="498"/>
      <c r="T985" s="498"/>
      <c r="U985" s="498"/>
      <c r="V985" s="498"/>
      <c r="W985" s="498"/>
      <c r="X985" s="498"/>
      <c r="Y985" s="498"/>
      <c r="Z985" s="498"/>
      <c r="AA985" s="498"/>
      <c r="AB985" s="498"/>
      <c r="AC985" s="498"/>
      <c r="AD985" s="498"/>
      <c r="AE985" s="498"/>
      <c r="AF985" s="498"/>
    </row>
    <row r="986">
      <c r="A986" s="498"/>
      <c r="B986" s="520"/>
      <c r="C986" s="520"/>
      <c r="D986" s="520"/>
      <c r="E986" s="520"/>
      <c r="F986" s="520"/>
      <c r="G986" s="520"/>
      <c r="H986" s="520"/>
      <c r="I986" s="520"/>
      <c r="J986" s="520"/>
      <c r="K986" s="498"/>
      <c r="L986" s="498"/>
      <c r="M986" s="498"/>
      <c r="N986" s="498"/>
      <c r="O986" s="498"/>
      <c r="P986" s="498"/>
      <c r="Q986" s="498"/>
      <c r="R986" s="498"/>
      <c r="S986" s="498"/>
      <c r="T986" s="498"/>
      <c r="U986" s="498"/>
      <c r="V986" s="498"/>
      <c r="W986" s="498"/>
      <c r="X986" s="498"/>
      <c r="Y986" s="498"/>
      <c r="Z986" s="498"/>
      <c r="AA986" s="498"/>
      <c r="AB986" s="498"/>
      <c r="AC986" s="498"/>
      <c r="AD986" s="498"/>
      <c r="AE986" s="498"/>
      <c r="AF986" s="498"/>
    </row>
    <row r="987">
      <c r="A987" s="498"/>
      <c r="B987" s="520"/>
      <c r="C987" s="520"/>
      <c r="D987" s="520"/>
      <c r="E987" s="520"/>
      <c r="F987" s="520"/>
      <c r="G987" s="520"/>
      <c r="H987" s="520"/>
      <c r="I987" s="520"/>
      <c r="J987" s="520"/>
      <c r="K987" s="498"/>
      <c r="L987" s="498"/>
      <c r="M987" s="498"/>
      <c r="N987" s="498"/>
      <c r="O987" s="498"/>
      <c r="P987" s="498"/>
      <c r="Q987" s="498"/>
      <c r="R987" s="498"/>
      <c r="S987" s="498"/>
      <c r="T987" s="498"/>
      <c r="U987" s="498"/>
      <c r="V987" s="498"/>
      <c r="W987" s="498"/>
      <c r="X987" s="498"/>
      <c r="Y987" s="498"/>
      <c r="Z987" s="498"/>
      <c r="AA987" s="498"/>
      <c r="AB987" s="498"/>
      <c r="AC987" s="498"/>
      <c r="AD987" s="498"/>
      <c r="AE987" s="498"/>
      <c r="AF987" s="498"/>
    </row>
    <row r="988">
      <c r="A988" s="498"/>
      <c r="B988" s="520"/>
      <c r="C988" s="520"/>
      <c r="D988" s="520"/>
      <c r="E988" s="520"/>
      <c r="F988" s="520"/>
      <c r="G988" s="520"/>
      <c r="H988" s="520"/>
      <c r="I988" s="520"/>
      <c r="J988" s="520"/>
      <c r="K988" s="498"/>
      <c r="L988" s="498"/>
      <c r="M988" s="498"/>
      <c r="N988" s="498"/>
      <c r="O988" s="498"/>
      <c r="P988" s="498"/>
      <c r="Q988" s="498"/>
      <c r="R988" s="498"/>
      <c r="S988" s="498"/>
      <c r="T988" s="498"/>
      <c r="U988" s="498"/>
      <c r="V988" s="498"/>
      <c r="W988" s="498"/>
      <c r="X988" s="498"/>
      <c r="Y988" s="498"/>
      <c r="Z988" s="498"/>
      <c r="AA988" s="498"/>
      <c r="AB988" s="498"/>
      <c r="AC988" s="498"/>
      <c r="AD988" s="498"/>
      <c r="AE988" s="498"/>
      <c r="AF988" s="498"/>
    </row>
    <row r="989">
      <c r="A989" s="498"/>
      <c r="B989" s="520"/>
      <c r="C989" s="520"/>
      <c r="D989" s="520"/>
      <c r="E989" s="520"/>
      <c r="F989" s="520"/>
      <c r="G989" s="520"/>
      <c r="H989" s="520"/>
      <c r="I989" s="520"/>
      <c r="J989" s="520"/>
      <c r="K989" s="498"/>
      <c r="L989" s="498"/>
      <c r="M989" s="498"/>
      <c r="N989" s="498"/>
      <c r="O989" s="498"/>
      <c r="P989" s="498"/>
      <c r="Q989" s="498"/>
      <c r="R989" s="498"/>
      <c r="S989" s="498"/>
      <c r="T989" s="498"/>
      <c r="U989" s="498"/>
      <c r="V989" s="498"/>
      <c r="W989" s="498"/>
      <c r="X989" s="498"/>
      <c r="Y989" s="498"/>
      <c r="Z989" s="498"/>
      <c r="AA989" s="498"/>
      <c r="AB989" s="498"/>
      <c r="AC989" s="498"/>
      <c r="AD989" s="498"/>
      <c r="AE989" s="498"/>
      <c r="AF989" s="498"/>
    </row>
    <row r="990">
      <c r="A990" s="498"/>
      <c r="B990" s="520"/>
      <c r="C990" s="520"/>
      <c r="D990" s="520"/>
      <c r="E990" s="520"/>
      <c r="F990" s="520"/>
      <c r="G990" s="520"/>
      <c r="H990" s="520"/>
      <c r="I990" s="520"/>
      <c r="J990" s="520"/>
      <c r="K990" s="498"/>
      <c r="L990" s="498"/>
      <c r="M990" s="498"/>
      <c r="N990" s="498"/>
      <c r="O990" s="498"/>
      <c r="P990" s="498"/>
      <c r="Q990" s="498"/>
      <c r="R990" s="498"/>
      <c r="S990" s="498"/>
      <c r="T990" s="498"/>
      <c r="U990" s="498"/>
      <c r="V990" s="498"/>
      <c r="W990" s="498"/>
      <c r="X990" s="498"/>
      <c r="Y990" s="498"/>
      <c r="Z990" s="498"/>
      <c r="AA990" s="498"/>
      <c r="AB990" s="498"/>
      <c r="AC990" s="498"/>
      <c r="AD990" s="498"/>
      <c r="AE990" s="498"/>
      <c r="AF990" s="498"/>
    </row>
    <row r="991">
      <c r="A991" s="498"/>
      <c r="B991" s="520"/>
      <c r="C991" s="520"/>
      <c r="D991" s="520"/>
      <c r="E991" s="520"/>
      <c r="F991" s="520"/>
      <c r="G991" s="520"/>
      <c r="H991" s="520"/>
      <c r="I991" s="520"/>
      <c r="J991" s="520"/>
      <c r="K991" s="498"/>
      <c r="L991" s="498"/>
      <c r="M991" s="498"/>
      <c r="N991" s="498"/>
      <c r="O991" s="498"/>
      <c r="P991" s="498"/>
      <c r="Q991" s="498"/>
      <c r="R991" s="498"/>
      <c r="S991" s="498"/>
      <c r="T991" s="498"/>
      <c r="U991" s="498"/>
      <c r="V991" s="498"/>
      <c r="W991" s="498"/>
      <c r="X991" s="498"/>
      <c r="Y991" s="498"/>
      <c r="Z991" s="498"/>
      <c r="AA991" s="498"/>
      <c r="AB991" s="498"/>
      <c r="AC991" s="498"/>
      <c r="AD991" s="498"/>
      <c r="AE991" s="498"/>
      <c r="AF991" s="498"/>
    </row>
    <row r="992">
      <c r="A992" s="498"/>
      <c r="B992" s="520"/>
      <c r="C992" s="520"/>
      <c r="D992" s="520"/>
      <c r="E992" s="520"/>
      <c r="F992" s="520"/>
      <c r="G992" s="520"/>
      <c r="H992" s="520"/>
      <c r="I992" s="520"/>
      <c r="J992" s="520"/>
      <c r="K992" s="498"/>
      <c r="L992" s="498"/>
      <c r="M992" s="498"/>
      <c r="N992" s="498"/>
      <c r="O992" s="498"/>
      <c r="P992" s="498"/>
      <c r="Q992" s="498"/>
      <c r="R992" s="498"/>
      <c r="S992" s="498"/>
      <c r="T992" s="498"/>
      <c r="U992" s="498"/>
      <c r="V992" s="498"/>
      <c r="W992" s="498"/>
      <c r="X992" s="498"/>
      <c r="Y992" s="498"/>
      <c r="Z992" s="498"/>
      <c r="AA992" s="498"/>
      <c r="AB992" s="498"/>
      <c r="AC992" s="498"/>
      <c r="AD992" s="498"/>
      <c r="AE992" s="498"/>
      <c r="AF992" s="498"/>
    </row>
    <row r="993">
      <c r="A993" s="498"/>
      <c r="B993" s="520"/>
      <c r="C993" s="520"/>
      <c r="D993" s="520"/>
      <c r="E993" s="520"/>
      <c r="F993" s="520"/>
      <c r="G993" s="520"/>
      <c r="H993" s="520"/>
      <c r="I993" s="520"/>
      <c r="J993" s="520"/>
      <c r="K993" s="498"/>
      <c r="L993" s="498"/>
      <c r="M993" s="498"/>
      <c r="N993" s="498"/>
      <c r="O993" s="498"/>
      <c r="P993" s="498"/>
      <c r="Q993" s="498"/>
      <c r="R993" s="498"/>
      <c r="S993" s="498"/>
      <c r="T993" s="498"/>
      <c r="U993" s="498"/>
      <c r="V993" s="498"/>
      <c r="W993" s="498"/>
      <c r="X993" s="498"/>
      <c r="Y993" s="498"/>
      <c r="Z993" s="498"/>
      <c r="AA993" s="498"/>
      <c r="AB993" s="498"/>
      <c r="AC993" s="498"/>
      <c r="AD993" s="498"/>
      <c r="AE993" s="498"/>
      <c r="AF993" s="498"/>
    </row>
    <row r="994">
      <c r="A994" s="498"/>
      <c r="B994" s="520"/>
      <c r="C994" s="520"/>
      <c r="D994" s="520"/>
      <c r="E994" s="520"/>
      <c r="F994" s="520"/>
      <c r="G994" s="520"/>
      <c r="H994" s="520"/>
      <c r="I994" s="520"/>
      <c r="J994" s="520"/>
      <c r="K994" s="498"/>
      <c r="L994" s="498"/>
      <c r="M994" s="498"/>
      <c r="N994" s="498"/>
      <c r="O994" s="498"/>
      <c r="P994" s="498"/>
      <c r="Q994" s="498"/>
      <c r="R994" s="498"/>
      <c r="S994" s="498"/>
      <c r="T994" s="498"/>
      <c r="U994" s="498"/>
      <c r="V994" s="498"/>
      <c r="W994" s="498"/>
      <c r="X994" s="498"/>
      <c r="Y994" s="498"/>
      <c r="Z994" s="498"/>
      <c r="AA994" s="498"/>
      <c r="AB994" s="498"/>
      <c r="AC994" s="498"/>
      <c r="AD994" s="498"/>
      <c r="AE994" s="498"/>
      <c r="AF994" s="498"/>
    </row>
    <row r="995">
      <c r="A995" s="498"/>
      <c r="B995" s="520"/>
      <c r="C995" s="520"/>
      <c r="D995" s="520"/>
      <c r="E995" s="520"/>
      <c r="F995" s="520"/>
      <c r="G995" s="520"/>
      <c r="H995" s="520"/>
      <c r="I995" s="520"/>
      <c r="J995" s="520"/>
      <c r="K995" s="498"/>
      <c r="L995" s="498"/>
      <c r="M995" s="498"/>
      <c r="N995" s="498"/>
      <c r="O995" s="498"/>
      <c r="P995" s="498"/>
      <c r="Q995" s="498"/>
      <c r="R995" s="498"/>
      <c r="S995" s="498"/>
      <c r="T995" s="498"/>
      <c r="U995" s="498"/>
      <c r="V995" s="498"/>
      <c r="W995" s="498"/>
      <c r="X995" s="498"/>
      <c r="Y995" s="498"/>
      <c r="Z995" s="498"/>
      <c r="AA995" s="498"/>
      <c r="AB995" s="498"/>
      <c r="AC995" s="498"/>
      <c r="AD995" s="498"/>
      <c r="AE995" s="498"/>
      <c r="AF995" s="498"/>
    </row>
    <row r="996">
      <c r="A996" s="498"/>
      <c r="B996" s="520"/>
      <c r="C996" s="520"/>
      <c r="D996" s="520"/>
      <c r="E996" s="520"/>
      <c r="F996" s="520"/>
      <c r="G996" s="520"/>
      <c r="H996" s="520"/>
      <c r="I996" s="520"/>
      <c r="J996" s="520"/>
      <c r="K996" s="498"/>
      <c r="L996" s="498"/>
      <c r="M996" s="498"/>
      <c r="N996" s="498"/>
      <c r="O996" s="498"/>
      <c r="P996" s="498"/>
      <c r="Q996" s="498"/>
      <c r="R996" s="498"/>
      <c r="S996" s="498"/>
      <c r="T996" s="498"/>
      <c r="U996" s="498"/>
      <c r="V996" s="498"/>
      <c r="W996" s="498"/>
      <c r="X996" s="498"/>
      <c r="Y996" s="498"/>
      <c r="Z996" s="498"/>
      <c r="AA996" s="498"/>
      <c r="AB996" s="498"/>
      <c r="AC996" s="498"/>
      <c r="AD996" s="498"/>
      <c r="AE996" s="498"/>
      <c r="AF996" s="498"/>
    </row>
    <row r="997">
      <c r="A997" s="498"/>
      <c r="B997" s="520"/>
      <c r="C997" s="520"/>
      <c r="D997" s="520"/>
      <c r="E997" s="520"/>
      <c r="F997" s="520"/>
      <c r="G997" s="520"/>
      <c r="H997" s="520"/>
      <c r="I997" s="520"/>
      <c r="J997" s="520"/>
      <c r="K997" s="498"/>
      <c r="L997" s="498"/>
      <c r="M997" s="498"/>
      <c r="N997" s="498"/>
      <c r="O997" s="498"/>
      <c r="P997" s="498"/>
      <c r="Q997" s="498"/>
      <c r="R997" s="498"/>
      <c r="S997" s="498"/>
      <c r="T997" s="498"/>
      <c r="U997" s="498"/>
      <c r="V997" s="498"/>
      <c r="W997" s="498"/>
      <c r="X997" s="498"/>
      <c r="Y997" s="498"/>
      <c r="Z997" s="498"/>
      <c r="AA997" s="498"/>
      <c r="AB997" s="498"/>
      <c r="AC997" s="498"/>
      <c r="AD997" s="498"/>
      <c r="AE997" s="498"/>
      <c r="AF997" s="498"/>
    </row>
    <row r="998">
      <c r="A998" s="498"/>
      <c r="B998" s="520"/>
      <c r="C998" s="520"/>
      <c r="D998" s="520"/>
      <c r="E998" s="520"/>
      <c r="F998" s="520"/>
      <c r="G998" s="520"/>
      <c r="H998" s="520"/>
      <c r="I998" s="520"/>
      <c r="J998" s="520"/>
      <c r="K998" s="498"/>
      <c r="L998" s="498"/>
      <c r="M998" s="498"/>
      <c r="N998" s="498"/>
      <c r="O998" s="498"/>
      <c r="P998" s="498"/>
      <c r="Q998" s="498"/>
      <c r="R998" s="498"/>
      <c r="S998" s="498"/>
      <c r="T998" s="498"/>
      <c r="U998" s="498"/>
      <c r="V998" s="498"/>
      <c r="W998" s="498"/>
      <c r="X998" s="498"/>
      <c r="Y998" s="498"/>
      <c r="Z998" s="498"/>
      <c r="AA998" s="498"/>
      <c r="AB998" s="498"/>
      <c r="AC998" s="498"/>
      <c r="AD998" s="498"/>
      <c r="AE998" s="498"/>
      <c r="AF998" s="498"/>
    </row>
    <row r="999">
      <c r="A999" s="498"/>
      <c r="B999" s="520"/>
      <c r="C999" s="520"/>
      <c r="D999" s="520"/>
      <c r="E999" s="520"/>
      <c r="F999" s="520"/>
      <c r="G999" s="520"/>
      <c r="H999" s="520"/>
      <c r="I999" s="520"/>
      <c r="J999" s="520"/>
      <c r="K999" s="498"/>
      <c r="L999" s="498"/>
      <c r="M999" s="498"/>
      <c r="N999" s="498"/>
      <c r="O999" s="498"/>
      <c r="P999" s="498"/>
      <c r="Q999" s="498"/>
      <c r="R999" s="498"/>
      <c r="S999" s="498"/>
      <c r="T999" s="498"/>
      <c r="U999" s="498"/>
      <c r="V999" s="498"/>
      <c r="W999" s="498"/>
      <c r="X999" s="498"/>
      <c r="Y999" s="498"/>
      <c r="Z999" s="498"/>
      <c r="AA999" s="498"/>
      <c r="AB999" s="498"/>
      <c r="AC999" s="498"/>
      <c r="AD999" s="498"/>
      <c r="AE999" s="498"/>
      <c r="AF999" s="498"/>
    </row>
    <row r="1000">
      <c r="A1000" s="498"/>
      <c r="B1000" s="520"/>
      <c r="C1000" s="520"/>
      <c r="D1000" s="520"/>
      <c r="E1000" s="520"/>
      <c r="F1000" s="520"/>
      <c r="G1000" s="520"/>
      <c r="H1000" s="520"/>
      <c r="I1000" s="520"/>
      <c r="J1000" s="520"/>
      <c r="K1000" s="498"/>
      <c r="L1000" s="498"/>
      <c r="M1000" s="498"/>
      <c r="N1000" s="498"/>
      <c r="O1000" s="498"/>
      <c r="P1000" s="498"/>
      <c r="Q1000" s="498"/>
      <c r="R1000" s="498"/>
      <c r="S1000" s="498"/>
      <c r="T1000" s="498"/>
      <c r="U1000" s="498"/>
      <c r="V1000" s="498"/>
      <c r="W1000" s="498"/>
      <c r="X1000" s="498"/>
      <c r="Y1000" s="498"/>
      <c r="Z1000" s="498"/>
      <c r="AA1000" s="498"/>
      <c r="AB1000" s="498"/>
      <c r="AC1000" s="498"/>
      <c r="AD1000" s="498"/>
      <c r="AE1000" s="498"/>
      <c r="AF1000" s="498"/>
    </row>
    <row r="1001">
      <c r="A1001" s="498"/>
      <c r="B1001" s="520"/>
      <c r="C1001" s="520"/>
      <c r="D1001" s="520"/>
      <c r="E1001" s="520"/>
      <c r="F1001" s="520"/>
      <c r="G1001" s="520"/>
      <c r="H1001" s="520"/>
      <c r="I1001" s="520"/>
      <c r="J1001" s="520"/>
      <c r="K1001" s="498"/>
      <c r="L1001" s="498"/>
      <c r="M1001" s="498"/>
      <c r="N1001" s="498"/>
      <c r="O1001" s="498"/>
      <c r="P1001" s="498"/>
      <c r="Q1001" s="498"/>
      <c r="R1001" s="498"/>
      <c r="S1001" s="498"/>
      <c r="T1001" s="498"/>
      <c r="U1001" s="498"/>
      <c r="V1001" s="498"/>
      <c r="W1001" s="498"/>
      <c r="X1001" s="498"/>
      <c r="Y1001" s="498"/>
      <c r="Z1001" s="498"/>
      <c r="AA1001" s="498"/>
      <c r="AB1001" s="498"/>
      <c r="AC1001" s="498"/>
      <c r="AD1001" s="498"/>
      <c r="AE1001" s="498"/>
      <c r="AF1001" s="498"/>
    </row>
  </sheetData>
  <mergeCells count="3">
    <mergeCell ref="A6:A7"/>
    <mergeCell ref="A8:A9"/>
    <mergeCell ref="A10:A13"/>
  </mergeCells>
  <conditionalFormatting sqref="A1:AF1001">
    <cfRule type="colorScale" priority="1">
      <colorScale>
        <cfvo type="min"/>
        <cfvo type="max"/>
        <color rgb="FFFFFFFF"/>
        <color rgb="FF57BB8A"/>
      </colorScale>
    </cfRule>
  </conditionalFormatting>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AD1DC"/>
    <outlinePr summaryBelow="0" summaryRight="0"/>
  </sheetPr>
  <sheetViews>
    <sheetView showGridLines="0" workbookViewId="0"/>
  </sheetViews>
  <sheetFormatPr customHeight="1" defaultColWidth="12.63" defaultRowHeight="15.0"/>
  <cols>
    <col customWidth="1" min="1" max="1" width="10.75"/>
    <col customWidth="1" min="2" max="2" width="16.38"/>
    <col customWidth="1" min="3" max="3" width="78.25"/>
    <col customWidth="1" min="4" max="4" width="74.38"/>
  </cols>
  <sheetData>
    <row r="1">
      <c r="A1" s="524" t="s">
        <v>1466</v>
      </c>
      <c r="B1" s="524"/>
      <c r="C1" s="115"/>
      <c r="D1" s="115"/>
      <c r="E1" s="117"/>
      <c r="F1" s="117"/>
      <c r="G1" s="117"/>
      <c r="H1" s="117"/>
      <c r="I1" s="117"/>
      <c r="J1" s="117"/>
      <c r="K1" s="117"/>
      <c r="L1" s="117"/>
      <c r="M1" s="117"/>
      <c r="N1" s="117"/>
      <c r="O1" s="117"/>
      <c r="P1" s="117"/>
      <c r="Q1" s="117"/>
      <c r="R1" s="117"/>
      <c r="S1" s="117"/>
      <c r="T1" s="117"/>
      <c r="U1" s="117"/>
      <c r="V1" s="117"/>
      <c r="W1" s="117"/>
      <c r="X1" s="117"/>
      <c r="Y1" s="117"/>
      <c r="Z1" s="117"/>
      <c r="AA1" s="117"/>
    </row>
    <row r="2">
      <c r="A2" s="525"/>
      <c r="B2" s="525"/>
      <c r="C2" s="526"/>
      <c r="D2" s="526"/>
      <c r="E2" s="527"/>
      <c r="F2" s="527"/>
      <c r="G2" s="527"/>
      <c r="H2" s="527"/>
      <c r="I2" s="527"/>
      <c r="J2" s="527"/>
      <c r="K2" s="527"/>
      <c r="L2" s="527"/>
      <c r="M2" s="527"/>
      <c r="N2" s="527"/>
      <c r="O2" s="527"/>
      <c r="P2" s="527"/>
      <c r="Q2" s="527"/>
      <c r="R2" s="527"/>
      <c r="S2" s="527"/>
      <c r="T2" s="527"/>
      <c r="U2" s="527"/>
      <c r="V2" s="527"/>
      <c r="W2" s="527"/>
      <c r="X2" s="527"/>
      <c r="Y2" s="527"/>
      <c r="Z2" s="527"/>
      <c r="AA2" s="527"/>
    </row>
    <row r="3">
      <c r="A3" s="524"/>
      <c r="B3" s="524"/>
      <c r="C3" s="115"/>
      <c r="D3" s="115"/>
      <c r="E3" s="117"/>
      <c r="F3" s="117"/>
      <c r="G3" s="117"/>
      <c r="H3" s="117"/>
      <c r="I3" s="117"/>
      <c r="J3" s="117"/>
      <c r="K3" s="117"/>
      <c r="L3" s="117"/>
      <c r="M3" s="117"/>
      <c r="N3" s="117"/>
      <c r="O3" s="117"/>
      <c r="P3" s="117"/>
      <c r="Q3" s="117"/>
      <c r="R3" s="117"/>
      <c r="S3" s="117"/>
      <c r="T3" s="117"/>
      <c r="U3" s="117"/>
      <c r="V3" s="117"/>
      <c r="W3" s="117"/>
      <c r="X3" s="117"/>
      <c r="Y3" s="117"/>
      <c r="Z3" s="117"/>
      <c r="AA3" s="117"/>
    </row>
    <row r="4">
      <c r="A4" s="524"/>
      <c r="B4" s="524"/>
      <c r="C4" s="115"/>
      <c r="D4" s="115"/>
      <c r="E4" s="117"/>
      <c r="F4" s="117"/>
      <c r="G4" s="117"/>
      <c r="H4" s="117"/>
      <c r="I4" s="117"/>
      <c r="J4" s="117"/>
      <c r="K4" s="117"/>
      <c r="L4" s="117"/>
      <c r="M4" s="117"/>
      <c r="N4" s="117"/>
      <c r="O4" s="117"/>
      <c r="P4" s="117"/>
      <c r="Q4" s="117"/>
      <c r="R4" s="117"/>
      <c r="S4" s="117"/>
      <c r="T4" s="117"/>
      <c r="U4" s="117"/>
      <c r="V4" s="117"/>
      <c r="W4" s="117"/>
      <c r="X4" s="117"/>
      <c r="Y4" s="117"/>
      <c r="Z4" s="117"/>
      <c r="AA4" s="117"/>
    </row>
    <row r="5">
      <c r="A5" s="524"/>
      <c r="B5" s="524"/>
      <c r="C5" s="115"/>
      <c r="D5" s="115"/>
      <c r="E5" s="117"/>
      <c r="F5" s="117"/>
      <c r="G5" s="117"/>
      <c r="H5" s="117"/>
      <c r="I5" s="117"/>
      <c r="J5" s="117"/>
      <c r="K5" s="117"/>
      <c r="L5" s="117"/>
      <c r="M5" s="117"/>
      <c r="N5" s="117"/>
      <c r="O5" s="117"/>
      <c r="P5" s="117"/>
      <c r="Q5" s="117"/>
      <c r="R5" s="117"/>
      <c r="S5" s="117"/>
      <c r="T5" s="117"/>
      <c r="U5" s="117"/>
      <c r="V5" s="117"/>
      <c r="W5" s="117"/>
      <c r="X5" s="117"/>
      <c r="Y5" s="117"/>
      <c r="Z5" s="117"/>
      <c r="AA5" s="117"/>
    </row>
    <row r="6">
      <c r="A6" s="524"/>
      <c r="B6" s="524"/>
      <c r="C6" s="115"/>
      <c r="D6" s="115"/>
      <c r="E6" s="117"/>
      <c r="F6" s="117"/>
      <c r="G6" s="117"/>
      <c r="H6" s="117"/>
      <c r="I6" s="117"/>
      <c r="J6" s="117"/>
      <c r="K6" s="117"/>
      <c r="L6" s="117"/>
      <c r="M6" s="117"/>
      <c r="N6" s="117"/>
      <c r="O6" s="117"/>
      <c r="P6" s="117"/>
      <c r="Q6" s="117"/>
      <c r="R6" s="117"/>
      <c r="S6" s="117"/>
      <c r="T6" s="117"/>
      <c r="U6" s="117"/>
      <c r="V6" s="117"/>
      <c r="W6" s="117"/>
      <c r="X6" s="117"/>
      <c r="Y6" s="117"/>
      <c r="Z6" s="117"/>
      <c r="AA6" s="117"/>
    </row>
    <row r="7">
      <c r="A7" s="524"/>
      <c r="B7" s="524"/>
      <c r="C7" s="115"/>
      <c r="D7" s="115"/>
      <c r="E7" s="117"/>
      <c r="F7" s="117"/>
      <c r="G7" s="117"/>
      <c r="H7" s="117"/>
      <c r="I7" s="117"/>
      <c r="J7" s="117"/>
      <c r="K7" s="117"/>
      <c r="L7" s="117"/>
      <c r="M7" s="117"/>
      <c r="N7" s="117"/>
      <c r="O7" s="117"/>
      <c r="P7" s="117"/>
      <c r="Q7" s="117"/>
      <c r="R7" s="117"/>
      <c r="S7" s="117"/>
      <c r="T7" s="117"/>
      <c r="U7" s="117"/>
      <c r="V7" s="117"/>
      <c r="W7" s="117"/>
      <c r="X7" s="117"/>
      <c r="Y7" s="117"/>
      <c r="Z7" s="117"/>
      <c r="AA7" s="117"/>
    </row>
    <row r="8">
      <c r="A8" s="524"/>
      <c r="B8" s="524"/>
      <c r="C8" s="115"/>
      <c r="D8" s="115"/>
      <c r="E8" s="117"/>
      <c r="F8" s="117"/>
      <c r="G8" s="117"/>
      <c r="H8" s="117"/>
      <c r="I8" s="117"/>
      <c r="J8" s="117"/>
      <c r="K8" s="117"/>
      <c r="L8" s="117"/>
      <c r="M8" s="117"/>
      <c r="N8" s="117"/>
      <c r="O8" s="117"/>
      <c r="P8" s="117"/>
      <c r="Q8" s="117"/>
      <c r="R8" s="117"/>
      <c r="S8" s="117"/>
      <c r="T8" s="117"/>
      <c r="U8" s="117"/>
      <c r="V8" s="117"/>
      <c r="W8" s="117"/>
      <c r="X8" s="117"/>
      <c r="Y8" s="117"/>
      <c r="Z8" s="117"/>
      <c r="AA8" s="117"/>
    </row>
    <row r="9">
      <c r="B9" s="524"/>
      <c r="C9" s="115"/>
      <c r="D9" s="115"/>
      <c r="E9" s="117"/>
      <c r="F9" s="117"/>
      <c r="G9" s="117"/>
      <c r="H9" s="117"/>
      <c r="I9" s="117"/>
      <c r="J9" s="117"/>
      <c r="K9" s="117"/>
      <c r="L9" s="117"/>
      <c r="M9" s="117"/>
      <c r="N9" s="117"/>
      <c r="O9" s="117"/>
      <c r="P9" s="117"/>
      <c r="Q9" s="117"/>
      <c r="R9" s="117"/>
      <c r="S9" s="117"/>
      <c r="T9" s="117"/>
      <c r="U9" s="117"/>
      <c r="V9" s="117"/>
      <c r="W9" s="117"/>
      <c r="X9" s="117"/>
      <c r="Y9" s="117"/>
      <c r="Z9" s="117"/>
      <c r="AA9" s="117"/>
    </row>
    <row r="10">
      <c r="A10" s="117"/>
      <c r="B10" s="117"/>
      <c r="C10" s="115"/>
      <c r="D10" s="115"/>
      <c r="E10" s="117"/>
      <c r="F10" s="117"/>
      <c r="G10" s="117"/>
      <c r="H10" s="117"/>
      <c r="I10" s="117"/>
      <c r="J10" s="117"/>
      <c r="K10" s="117"/>
      <c r="L10" s="117"/>
      <c r="M10" s="117"/>
      <c r="N10" s="117"/>
      <c r="O10" s="117"/>
      <c r="P10" s="117"/>
      <c r="Q10" s="117"/>
      <c r="R10" s="117"/>
      <c r="S10" s="117"/>
      <c r="T10" s="117"/>
      <c r="U10" s="117"/>
      <c r="V10" s="117"/>
      <c r="W10" s="117"/>
      <c r="X10" s="117"/>
      <c r="Y10" s="117"/>
      <c r="Z10" s="117"/>
      <c r="AA10" s="117"/>
    </row>
    <row r="11">
      <c r="A11" s="117"/>
      <c r="B11" s="117"/>
      <c r="C11" s="115"/>
      <c r="D11" s="115"/>
      <c r="E11" s="117"/>
      <c r="F11" s="117"/>
      <c r="G11" s="117"/>
      <c r="H11" s="117"/>
      <c r="I11" s="117"/>
      <c r="J11" s="117"/>
      <c r="K11" s="117"/>
      <c r="L11" s="117"/>
      <c r="M11" s="117"/>
      <c r="N11" s="117"/>
      <c r="O11" s="117"/>
      <c r="P11" s="117"/>
      <c r="Q11" s="117"/>
      <c r="R11" s="117"/>
      <c r="S11" s="117"/>
      <c r="T11" s="117"/>
      <c r="U11" s="117"/>
      <c r="V11" s="117"/>
      <c r="W11" s="117"/>
      <c r="X11" s="117"/>
      <c r="Y11" s="117"/>
      <c r="Z11" s="117"/>
      <c r="AA11" s="117"/>
    </row>
    <row r="12">
      <c r="A12" s="117"/>
      <c r="B12" s="117"/>
      <c r="C12" s="115"/>
      <c r="D12" s="115"/>
      <c r="E12" s="117"/>
      <c r="F12" s="117"/>
      <c r="G12" s="117"/>
      <c r="H12" s="117"/>
      <c r="I12" s="117"/>
      <c r="J12" s="117"/>
      <c r="K12" s="117"/>
      <c r="L12" s="117"/>
      <c r="M12" s="117"/>
      <c r="N12" s="117"/>
      <c r="O12" s="117"/>
      <c r="P12" s="117"/>
      <c r="Q12" s="117"/>
      <c r="R12" s="117"/>
      <c r="S12" s="117"/>
      <c r="T12" s="117"/>
      <c r="U12" s="117"/>
      <c r="V12" s="117"/>
      <c r="W12" s="117"/>
      <c r="X12" s="117"/>
      <c r="Y12" s="117"/>
      <c r="Z12" s="117"/>
      <c r="AA12" s="117"/>
    </row>
    <row r="13">
      <c r="A13" s="117"/>
      <c r="B13" s="117"/>
      <c r="C13" s="115"/>
      <c r="D13" s="115"/>
      <c r="E13" s="117"/>
      <c r="F13" s="117"/>
      <c r="G13" s="117"/>
      <c r="H13" s="117"/>
      <c r="I13" s="117"/>
      <c r="J13" s="117"/>
      <c r="K13" s="117"/>
      <c r="L13" s="117"/>
      <c r="M13" s="117"/>
      <c r="N13" s="117"/>
      <c r="O13" s="117"/>
      <c r="P13" s="117"/>
      <c r="Q13" s="117"/>
      <c r="R13" s="117"/>
      <c r="S13" s="117"/>
      <c r="T13" s="117"/>
      <c r="U13" s="117"/>
      <c r="V13" s="117"/>
      <c r="W13" s="117"/>
      <c r="X13" s="117"/>
      <c r="Y13" s="117"/>
      <c r="Z13" s="117"/>
      <c r="AA13" s="117"/>
    </row>
    <row r="14">
      <c r="A14" s="117"/>
      <c r="B14" s="117"/>
      <c r="C14" s="115"/>
      <c r="D14" s="115"/>
      <c r="E14" s="117"/>
      <c r="F14" s="117"/>
      <c r="G14" s="117"/>
      <c r="H14" s="117"/>
      <c r="I14" s="117"/>
      <c r="J14" s="117"/>
      <c r="K14" s="117"/>
      <c r="L14" s="117"/>
      <c r="M14" s="117"/>
      <c r="N14" s="117"/>
      <c r="O14" s="117"/>
      <c r="P14" s="117"/>
      <c r="Q14" s="117"/>
      <c r="R14" s="117"/>
      <c r="S14" s="117"/>
      <c r="T14" s="117"/>
      <c r="U14" s="117"/>
      <c r="V14" s="117"/>
      <c r="W14" s="117"/>
      <c r="X14" s="117"/>
      <c r="Y14" s="117"/>
      <c r="Z14" s="117"/>
      <c r="AA14" s="117"/>
    </row>
    <row r="15">
      <c r="A15" s="117"/>
      <c r="B15" s="117"/>
      <c r="C15" s="115"/>
      <c r="D15" s="115"/>
      <c r="E15" s="117"/>
      <c r="F15" s="117"/>
      <c r="G15" s="117"/>
      <c r="H15" s="117"/>
      <c r="I15" s="117"/>
      <c r="J15" s="117"/>
      <c r="K15" s="117"/>
      <c r="L15" s="117"/>
      <c r="M15" s="117"/>
      <c r="N15" s="117"/>
      <c r="O15" s="117"/>
      <c r="P15" s="117"/>
      <c r="Q15" s="117"/>
      <c r="R15" s="117"/>
      <c r="S15" s="117"/>
      <c r="T15" s="117"/>
      <c r="U15" s="117"/>
      <c r="V15" s="117"/>
      <c r="W15" s="117"/>
      <c r="X15" s="117"/>
      <c r="Y15" s="117"/>
      <c r="Z15" s="117"/>
      <c r="AA15" s="117"/>
    </row>
    <row r="16">
      <c r="A16" s="117"/>
      <c r="B16" s="117"/>
      <c r="C16" s="115"/>
      <c r="D16" s="115"/>
      <c r="E16" s="117"/>
      <c r="F16" s="117"/>
      <c r="G16" s="117"/>
      <c r="H16" s="117"/>
      <c r="I16" s="117"/>
      <c r="J16" s="117"/>
      <c r="K16" s="117"/>
      <c r="L16" s="117"/>
      <c r="M16" s="117"/>
      <c r="N16" s="117"/>
      <c r="O16" s="117"/>
      <c r="P16" s="117"/>
      <c r="Q16" s="117"/>
      <c r="R16" s="117"/>
      <c r="S16" s="117"/>
      <c r="T16" s="117"/>
      <c r="U16" s="117"/>
      <c r="V16" s="117"/>
      <c r="W16" s="117"/>
      <c r="X16" s="117"/>
      <c r="Y16" s="117"/>
      <c r="Z16" s="117"/>
      <c r="AA16" s="117"/>
    </row>
    <row r="17">
      <c r="A17" s="117"/>
      <c r="B17" s="117"/>
      <c r="C17" s="115"/>
      <c r="D17" s="115"/>
      <c r="E17" s="117"/>
      <c r="F17" s="117"/>
      <c r="G17" s="117"/>
      <c r="H17" s="117"/>
      <c r="I17" s="117"/>
      <c r="J17" s="117"/>
      <c r="K17" s="117"/>
      <c r="L17" s="117"/>
      <c r="M17" s="117"/>
      <c r="N17" s="117"/>
      <c r="O17" s="117"/>
      <c r="P17" s="117"/>
      <c r="Q17" s="117"/>
      <c r="R17" s="117"/>
      <c r="S17" s="117"/>
      <c r="T17" s="117"/>
      <c r="U17" s="117"/>
      <c r="V17" s="117"/>
      <c r="W17" s="117"/>
      <c r="X17" s="117"/>
      <c r="Y17" s="117"/>
      <c r="Z17" s="117"/>
      <c r="AA17" s="117"/>
    </row>
    <row r="18">
      <c r="A18" s="117"/>
      <c r="B18" s="117"/>
      <c r="C18" s="115"/>
      <c r="D18" s="115"/>
      <c r="E18" s="117"/>
      <c r="F18" s="117"/>
      <c r="G18" s="117"/>
      <c r="H18" s="117"/>
      <c r="I18" s="117"/>
      <c r="J18" s="117"/>
      <c r="K18" s="117"/>
      <c r="L18" s="117"/>
      <c r="M18" s="117"/>
      <c r="N18" s="117"/>
      <c r="O18" s="117"/>
      <c r="P18" s="117"/>
      <c r="Q18" s="117"/>
      <c r="R18" s="117"/>
      <c r="S18" s="117"/>
      <c r="T18" s="117"/>
      <c r="U18" s="117"/>
      <c r="V18" s="117"/>
      <c r="W18" s="117"/>
      <c r="X18" s="117"/>
      <c r="Y18" s="117"/>
      <c r="Z18" s="117"/>
      <c r="AA18" s="117"/>
    </row>
    <row r="19">
      <c r="A19" s="117"/>
      <c r="B19" s="117"/>
      <c r="C19" s="115"/>
      <c r="D19" s="115"/>
      <c r="E19" s="117"/>
      <c r="F19" s="117"/>
      <c r="G19" s="117"/>
      <c r="H19" s="117"/>
      <c r="I19" s="117"/>
      <c r="J19" s="117"/>
      <c r="K19" s="117"/>
      <c r="L19" s="117"/>
      <c r="M19" s="117"/>
      <c r="N19" s="117"/>
      <c r="O19" s="117"/>
      <c r="P19" s="117"/>
      <c r="Q19" s="117"/>
      <c r="R19" s="117"/>
      <c r="S19" s="117"/>
      <c r="T19" s="117"/>
      <c r="U19" s="117"/>
      <c r="V19" s="117"/>
      <c r="W19" s="117"/>
      <c r="X19" s="117"/>
      <c r="Y19" s="117"/>
      <c r="Z19" s="117"/>
      <c r="AA19" s="117"/>
    </row>
    <row r="20">
      <c r="A20" s="117"/>
      <c r="B20" s="117"/>
      <c r="C20" s="115"/>
      <c r="D20" s="115"/>
      <c r="E20" s="117"/>
      <c r="F20" s="117"/>
      <c r="G20" s="117"/>
      <c r="H20" s="117"/>
      <c r="I20" s="117"/>
      <c r="J20" s="117"/>
      <c r="K20" s="117"/>
      <c r="L20" s="117"/>
      <c r="M20" s="117"/>
      <c r="N20" s="117"/>
      <c r="O20" s="117"/>
      <c r="P20" s="117"/>
      <c r="Q20" s="117"/>
      <c r="R20" s="117"/>
      <c r="S20" s="117"/>
      <c r="T20" s="117"/>
      <c r="U20" s="117"/>
      <c r="V20" s="117"/>
      <c r="W20" s="117"/>
      <c r="X20" s="117"/>
      <c r="Y20" s="117"/>
      <c r="Z20" s="117"/>
      <c r="AA20" s="117"/>
    </row>
    <row r="21">
      <c r="A21" s="117"/>
      <c r="B21" s="117"/>
      <c r="C21" s="115"/>
      <c r="D21" s="115"/>
      <c r="E21" s="117"/>
      <c r="F21" s="117"/>
      <c r="G21" s="117"/>
      <c r="H21" s="117"/>
      <c r="I21" s="117"/>
      <c r="J21" s="117"/>
      <c r="K21" s="117"/>
      <c r="L21" s="117"/>
      <c r="M21" s="117"/>
      <c r="N21" s="117"/>
      <c r="O21" s="117"/>
      <c r="P21" s="117"/>
      <c r="Q21" s="117"/>
      <c r="R21" s="117"/>
      <c r="S21" s="117"/>
      <c r="T21" s="117"/>
      <c r="U21" s="117"/>
      <c r="V21" s="117"/>
      <c r="W21" s="117"/>
      <c r="X21" s="117"/>
      <c r="Y21" s="117"/>
      <c r="Z21" s="117"/>
      <c r="AA21" s="117"/>
    </row>
    <row r="22">
      <c r="A22" s="117"/>
      <c r="B22" s="117"/>
      <c r="C22" s="115"/>
      <c r="D22" s="115"/>
      <c r="E22" s="117"/>
      <c r="F22" s="117"/>
      <c r="G22" s="117"/>
      <c r="H22" s="117"/>
      <c r="I22" s="117"/>
      <c r="J22" s="117"/>
      <c r="K22" s="117"/>
      <c r="L22" s="117"/>
      <c r="M22" s="117"/>
      <c r="N22" s="117"/>
      <c r="O22" s="117"/>
      <c r="P22" s="117"/>
      <c r="Q22" s="117"/>
      <c r="R22" s="117"/>
      <c r="S22" s="117"/>
      <c r="T22" s="117"/>
      <c r="U22" s="117"/>
      <c r="V22" s="117"/>
      <c r="W22" s="117"/>
      <c r="X22" s="117"/>
      <c r="Y22" s="117"/>
      <c r="Z22" s="117"/>
      <c r="AA22" s="117"/>
    </row>
    <row r="23">
      <c r="A23" s="524" t="s">
        <v>1467</v>
      </c>
      <c r="B23" s="117"/>
      <c r="C23" s="115"/>
      <c r="D23" s="115"/>
      <c r="E23" s="117"/>
      <c r="F23" s="117"/>
      <c r="G23" s="117"/>
      <c r="H23" s="117"/>
      <c r="I23" s="117"/>
      <c r="J23" s="117"/>
      <c r="K23" s="117"/>
      <c r="L23" s="117"/>
      <c r="M23" s="117"/>
      <c r="N23" s="117"/>
      <c r="O23" s="117"/>
      <c r="P23" s="117"/>
      <c r="Q23" s="117"/>
      <c r="R23" s="117"/>
      <c r="S23" s="117"/>
      <c r="T23" s="117"/>
      <c r="U23" s="117"/>
      <c r="V23" s="117"/>
      <c r="W23" s="117"/>
      <c r="X23" s="117"/>
      <c r="Y23" s="117"/>
      <c r="Z23" s="117"/>
      <c r="AA23" s="117"/>
    </row>
    <row r="24">
      <c r="A24" s="528" t="s">
        <v>1468</v>
      </c>
      <c r="B24" s="529"/>
      <c r="C24" s="530" t="s">
        <v>1469</v>
      </c>
      <c r="D24" s="316" t="s">
        <v>1470</v>
      </c>
      <c r="E24" s="117"/>
      <c r="F24" s="117"/>
      <c r="G24" s="117"/>
      <c r="H24" s="117"/>
      <c r="I24" s="117"/>
      <c r="J24" s="117"/>
      <c r="K24" s="117"/>
      <c r="L24" s="117"/>
      <c r="M24" s="117"/>
      <c r="N24" s="117"/>
      <c r="O24" s="117"/>
      <c r="P24" s="117"/>
      <c r="Q24" s="117"/>
      <c r="R24" s="117"/>
      <c r="S24" s="117"/>
      <c r="T24" s="117"/>
      <c r="U24" s="117"/>
      <c r="V24" s="117"/>
      <c r="W24" s="117"/>
      <c r="X24" s="117"/>
      <c r="Y24" s="117"/>
      <c r="Z24" s="117"/>
      <c r="AA24" s="117"/>
    </row>
    <row r="25">
      <c r="A25" s="117"/>
      <c r="B25" s="117"/>
      <c r="C25" s="115"/>
      <c r="D25" s="115"/>
      <c r="E25" s="117"/>
      <c r="F25" s="117"/>
      <c r="G25" s="117"/>
      <c r="H25" s="117"/>
      <c r="I25" s="117"/>
      <c r="J25" s="117"/>
      <c r="K25" s="117"/>
      <c r="L25" s="117"/>
      <c r="M25" s="117"/>
      <c r="N25" s="117"/>
      <c r="O25" s="117"/>
      <c r="P25" s="117"/>
      <c r="Q25" s="117"/>
      <c r="R25" s="117"/>
      <c r="S25" s="117"/>
      <c r="T25" s="117"/>
      <c r="U25" s="117"/>
      <c r="V25" s="117"/>
      <c r="W25" s="117"/>
      <c r="X25" s="117"/>
      <c r="Y25" s="117"/>
      <c r="Z25" s="117"/>
      <c r="AA25" s="117"/>
    </row>
    <row r="26">
      <c r="A26" s="531" t="s">
        <v>1471</v>
      </c>
      <c r="B26" s="531" t="s">
        <v>1472</v>
      </c>
      <c r="C26" s="532"/>
      <c r="D26" s="533" t="s">
        <v>162</v>
      </c>
      <c r="E26" s="527"/>
      <c r="F26" s="527"/>
      <c r="G26" s="527"/>
      <c r="H26" s="527"/>
      <c r="I26" s="527"/>
      <c r="J26" s="527"/>
      <c r="K26" s="527"/>
      <c r="L26" s="527"/>
      <c r="M26" s="527"/>
      <c r="N26" s="527"/>
      <c r="O26" s="527"/>
      <c r="P26" s="527"/>
      <c r="Q26" s="527"/>
      <c r="R26" s="527"/>
      <c r="S26" s="527"/>
      <c r="T26" s="527"/>
      <c r="U26" s="527"/>
      <c r="V26" s="527"/>
      <c r="W26" s="527"/>
      <c r="X26" s="527"/>
      <c r="Y26" s="527"/>
      <c r="Z26" s="527"/>
      <c r="AA26" s="527"/>
    </row>
    <row r="27">
      <c r="A27" s="534" t="s">
        <v>1473</v>
      </c>
      <c r="B27" s="535" t="s">
        <v>1474</v>
      </c>
      <c r="C27" s="26"/>
      <c r="D27" s="31"/>
      <c r="E27" s="117"/>
      <c r="F27" s="117"/>
      <c r="G27" s="117"/>
      <c r="H27" s="117"/>
      <c r="I27" s="117"/>
      <c r="J27" s="117"/>
      <c r="K27" s="117"/>
      <c r="L27" s="117"/>
      <c r="M27" s="117"/>
      <c r="N27" s="117"/>
      <c r="O27" s="117"/>
      <c r="P27" s="117"/>
      <c r="Q27" s="117"/>
      <c r="R27" s="117"/>
      <c r="S27" s="117"/>
      <c r="T27" s="117"/>
      <c r="U27" s="117"/>
      <c r="V27" s="117"/>
      <c r="W27" s="117"/>
      <c r="X27" s="117"/>
      <c r="Y27" s="117"/>
      <c r="Z27" s="117"/>
      <c r="AA27" s="117"/>
    </row>
    <row r="28" ht="70.5" customHeight="1">
      <c r="A28" s="22"/>
      <c r="B28" s="536" t="s">
        <v>1475</v>
      </c>
      <c r="C28" s="537" t="s">
        <v>1476</v>
      </c>
      <c r="D28" s="538" t="s">
        <v>1477</v>
      </c>
      <c r="E28" s="539" t="s">
        <v>1478</v>
      </c>
      <c r="F28" s="117"/>
      <c r="G28" s="117"/>
      <c r="H28" s="117"/>
      <c r="I28" s="117"/>
      <c r="J28" s="117"/>
      <c r="L28" s="117"/>
      <c r="M28" s="117"/>
      <c r="N28" s="117"/>
      <c r="O28" s="117"/>
      <c r="P28" s="117"/>
      <c r="Q28" s="117"/>
      <c r="R28" s="117"/>
      <c r="S28" s="117"/>
      <c r="T28" s="117"/>
      <c r="U28" s="117"/>
      <c r="V28" s="117"/>
      <c r="W28" s="117"/>
      <c r="X28" s="117"/>
      <c r="Y28" s="117"/>
      <c r="Z28" s="117"/>
      <c r="AA28" s="117"/>
    </row>
    <row r="29">
      <c r="A29" s="22"/>
      <c r="B29" s="536" t="s">
        <v>1479</v>
      </c>
      <c r="C29" s="537" t="s">
        <v>1480</v>
      </c>
      <c r="D29" s="31"/>
      <c r="E29" s="117"/>
      <c r="F29" s="117"/>
      <c r="G29" s="117"/>
      <c r="H29" s="117"/>
      <c r="I29" s="117"/>
      <c r="J29" s="117"/>
      <c r="K29" s="117"/>
      <c r="L29" s="117"/>
      <c r="M29" s="117"/>
      <c r="N29" s="117"/>
      <c r="O29" s="117"/>
      <c r="P29" s="117"/>
      <c r="Q29" s="117"/>
      <c r="R29" s="117"/>
      <c r="S29" s="117"/>
      <c r="T29" s="117"/>
      <c r="U29" s="117"/>
      <c r="V29" s="117"/>
      <c r="W29" s="117"/>
      <c r="X29" s="117"/>
      <c r="Y29" s="117"/>
      <c r="Z29" s="117"/>
      <c r="AA29" s="117"/>
    </row>
    <row r="30">
      <c r="A30" s="22"/>
      <c r="B30" s="536" t="s">
        <v>1481</v>
      </c>
      <c r="C30" s="537" t="s">
        <v>1482</v>
      </c>
      <c r="D30" s="31"/>
      <c r="E30" s="117"/>
      <c r="F30" s="117"/>
      <c r="G30" s="117"/>
      <c r="H30" s="117"/>
      <c r="I30" s="117"/>
      <c r="J30" s="117"/>
      <c r="K30" s="117"/>
      <c r="L30" s="117"/>
      <c r="M30" s="117"/>
      <c r="N30" s="117"/>
      <c r="O30" s="117"/>
      <c r="P30" s="117"/>
      <c r="Q30" s="117"/>
      <c r="R30" s="117"/>
      <c r="S30" s="117"/>
      <c r="T30" s="117"/>
      <c r="U30" s="117"/>
      <c r="V30" s="117"/>
      <c r="W30" s="117"/>
      <c r="X30" s="117"/>
      <c r="Y30" s="117"/>
      <c r="Z30" s="117"/>
      <c r="AA30" s="117"/>
    </row>
    <row r="31">
      <c r="A31" s="22"/>
      <c r="B31" s="536" t="s">
        <v>1483</v>
      </c>
      <c r="C31" s="537" t="s">
        <v>1484</v>
      </c>
      <c r="D31" s="31"/>
      <c r="E31" s="117"/>
      <c r="F31" s="117"/>
      <c r="G31" s="117"/>
      <c r="H31" s="117"/>
      <c r="I31" s="117"/>
      <c r="J31" s="117"/>
      <c r="K31" s="117"/>
      <c r="L31" s="117"/>
      <c r="M31" s="117"/>
      <c r="N31" s="117"/>
      <c r="O31" s="117"/>
      <c r="P31" s="117"/>
      <c r="Q31" s="117"/>
      <c r="R31" s="117"/>
      <c r="S31" s="117"/>
      <c r="T31" s="117"/>
      <c r="U31" s="117"/>
      <c r="V31" s="117"/>
      <c r="W31" s="117"/>
      <c r="X31" s="117"/>
      <c r="Y31" s="117"/>
      <c r="Z31" s="117"/>
      <c r="AA31" s="117"/>
    </row>
    <row r="32">
      <c r="A32" s="23"/>
      <c r="B32" s="540" t="s">
        <v>1485</v>
      </c>
      <c r="C32" s="537" t="s">
        <v>1486</v>
      </c>
      <c r="D32" s="31" t="s">
        <v>1487</v>
      </c>
      <c r="E32" s="117"/>
      <c r="F32" s="117"/>
      <c r="G32" s="117"/>
      <c r="H32" s="117"/>
      <c r="I32" s="117"/>
      <c r="J32" s="117"/>
      <c r="K32" s="117"/>
      <c r="L32" s="117"/>
      <c r="M32" s="117"/>
      <c r="N32" s="117"/>
      <c r="O32" s="117"/>
      <c r="P32" s="117"/>
      <c r="Q32" s="117"/>
      <c r="R32" s="117"/>
      <c r="S32" s="117"/>
      <c r="T32" s="117"/>
      <c r="U32" s="117"/>
      <c r="V32" s="117"/>
      <c r="W32" s="117"/>
      <c r="X32" s="117"/>
      <c r="Y32" s="117"/>
      <c r="Z32" s="117"/>
      <c r="AA32" s="117"/>
    </row>
    <row r="33">
      <c r="A33" s="540"/>
      <c r="B33" s="540"/>
      <c r="C33" s="540"/>
      <c r="D33" s="31"/>
      <c r="E33" s="117"/>
      <c r="F33" s="117"/>
      <c r="G33" s="117"/>
      <c r="H33" s="117"/>
      <c r="I33" s="117"/>
      <c r="J33" s="117"/>
      <c r="K33" s="117"/>
      <c r="L33" s="117"/>
      <c r="M33" s="117"/>
      <c r="N33" s="117"/>
      <c r="O33" s="117"/>
      <c r="P33" s="117"/>
      <c r="Q33" s="117"/>
      <c r="R33" s="117"/>
      <c r="S33" s="117"/>
      <c r="T33" s="117"/>
      <c r="U33" s="117"/>
      <c r="V33" s="117"/>
      <c r="W33" s="117"/>
      <c r="X33" s="117"/>
      <c r="Y33" s="117"/>
      <c r="Z33" s="117"/>
      <c r="AA33" s="117"/>
    </row>
    <row r="34">
      <c r="A34" s="540"/>
      <c r="B34" s="540"/>
      <c r="C34" s="540"/>
      <c r="D34" s="31"/>
      <c r="E34" s="117"/>
      <c r="F34" s="117"/>
      <c r="G34" s="117"/>
      <c r="H34" s="117"/>
      <c r="I34" s="117"/>
      <c r="J34" s="117"/>
      <c r="K34" s="117"/>
      <c r="L34" s="117"/>
      <c r="M34" s="117"/>
      <c r="N34" s="117"/>
      <c r="O34" s="117"/>
      <c r="P34" s="117"/>
      <c r="Q34" s="117"/>
      <c r="R34" s="117"/>
      <c r="S34" s="117"/>
      <c r="T34" s="117"/>
      <c r="U34" s="117"/>
      <c r="V34" s="117"/>
      <c r="W34" s="117"/>
      <c r="X34" s="117"/>
      <c r="Y34" s="117"/>
      <c r="Z34" s="117"/>
      <c r="AA34" s="117"/>
    </row>
    <row r="35">
      <c r="A35" s="534" t="s">
        <v>1488</v>
      </c>
      <c r="B35" s="535" t="s">
        <v>1489</v>
      </c>
      <c r="C35" s="26"/>
      <c r="D35" s="541" t="s">
        <v>1490</v>
      </c>
      <c r="E35" s="117"/>
      <c r="F35" s="117"/>
      <c r="G35" s="117"/>
      <c r="H35" s="117"/>
      <c r="I35" s="117"/>
      <c r="J35" s="117"/>
      <c r="K35" s="117"/>
      <c r="L35" s="117"/>
      <c r="M35" s="117"/>
      <c r="N35" s="117"/>
      <c r="O35" s="117"/>
      <c r="P35" s="117"/>
      <c r="Q35" s="117"/>
      <c r="R35" s="117"/>
      <c r="S35" s="117"/>
      <c r="T35" s="117"/>
      <c r="U35" s="117"/>
      <c r="V35" s="117"/>
      <c r="W35" s="117"/>
      <c r="X35" s="117"/>
      <c r="Y35" s="117"/>
      <c r="Z35" s="117"/>
      <c r="AA35" s="117"/>
    </row>
    <row r="36">
      <c r="A36" s="22"/>
      <c r="B36" s="536" t="s">
        <v>1475</v>
      </c>
      <c r="C36" s="399" t="s">
        <v>1491</v>
      </c>
      <c r="D36" s="538" t="s">
        <v>1492</v>
      </c>
      <c r="E36" s="117"/>
      <c r="F36" s="117"/>
      <c r="G36" s="117"/>
      <c r="H36" s="117"/>
      <c r="I36" s="117"/>
      <c r="J36" s="117"/>
      <c r="K36" s="117"/>
      <c r="L36" s="117"/>
      <c r="M36" s="117"/>
      <c r="N36" s="117"/>
      <c r="O36" s="117"/>
      <c r="P36" s="117"/>
      <c r="Q36" s="117"/>
      <c r="R36" s="117"/>
      <c r="S36" s="117"/>
      <c r="T36" s="117"/>
      <c r="U36" s="117"/>
      <c r="V36" s="117"/>
      <c r="W36" s="117"/>
      <c r="X36" s="117"/>
      <c r="Y36" s="117"/>
      <c r="Z36" s="117"/>
      <c r="AA36" s="117"/>
    </row>
    <row r="37">
      <c r="A37" s="22"/>
      <c r="B37" s="536" t="s">
        <v>1479</v>
      </c>
      <c r="C37" s="537" t="s">
        <v>1493</v>
      </c>
      <c r="D37" s="31" t="s">
        <v>1494</v>
      </c>
      <c r="E37" s="117"/>
      <c r="F37" s="117"/>
      <c r="G37" s="117"/>
      <c r="H37" s="117"/>
      <c r="I37" s="117"/>
      <c r="J37" s="117"/>
      <c r="K37" s="117"/>
      <c r="L37" s="117"/>
      <c r="M37" s="117"/>
      <c r="N37" s="117"/>
      <c r="O37" s="117"/>
      <c r="P37" s="117"/>
      <c r="Q37" s="117"/>
      <c r="R37" s="117"/>
      <c r="S37" s="117"/>
      <c r="T37" s="117"/>
      <c r="U37" s="117"/>
      <c r="V37" s="117"/>
      <c r="W37" s="117"/>
      <c r="X37" s="117"/>
      <c r="Y37" s="117"/>
      <c r="Z37" s="117"/>
      <c r="AA37" s="117"/>
    </row>
    <row r="38">
      <c r="A38" s="22"/>
      <c r="B38" s="536" t="s">
        <v>1481</v>
      </c>
      <c r="C38" s="537" t="s">
        <v>1495</v>
      </c>
      <c r="D38" s="542" t="s">
        <v>1496</v>
      </c>
      <c r="E38" s="117"/>
      <c r="F38" s="117"/>
      <c r="G38" s="117"/>
      <c r="H38" s="117"/>
      <c r="I38" s="117"/>
      <c r="J38" s="117"/>
      <c r="K38" s="117"/>
      <c r="L38" s="117"/>
      <c r="M38" s="117"/>
      <c r="N38" s="117"/>
      <c r="O38" s="117"/>
      <c r="P38" s="117"/>
      <c r="Q38" s="117"/>
      <c r="R38" s="117"/>
      <c r="S38" s="117"/>
      <c r="T38" s="117"/>
      <c r="U38" s="117"/>
      <c r="V38" s="117"/>
      <c r="W38" s="117"/>
      <c r="X38" s="117"/>
      <c r="Y38" s="117"/>
      <c r="Z38" s="117"/>
      <c r="AA38" s="117"/>
    </row>
    <row r="39">
      <c r="A39" s="22"/>
      <c r="B39" s="536" t="s">
        <v>1483</v>
      </c>
      <c r="C39" s="537" t="s">
        <v>1497</v>
      </c>
      <c r="D39" s="31" t="s">
        <v>1498</v>
      </c>
      <c r="E39" s="117"/>
      <c r="F39" s="117"/>
      <c r="G39" s="117"/>
      <c r="H39" s="117"/>
      <c r="I39" s="117"/>
      <c r="J39" s="117"/>
      <c r="K39" s="117"/>
      <c r="L39" s="117"/>
      <c r="M39" s="117"/>
      <c r="N39" s="117"/>
      <c r="O39" s="117"/>
      <c r="P39" s="117"/>
      <c r="Q39" s="117"/>
      <c r="R39" s="117"/>
      <c r="S39" s="117"/>
      <c r="T39" s="117"/>
      <c r="U39" s="117"/>
      <c r="V39" s="117"/>
      <c r="W39" s="117"/>
      <c r="X39" s="117"/>
      <c r="Y39" s="117"/>
      <c r="Z39" s="117"/>
      <c r="AA39" s="117"/>
    </row>
    <row r="40">
      <c r="A40" s="23"/>
      <c r="B40" s="540" t="s">
        <v>1485</v>
      </c>
      <c r="C40" s="537" t="s">
        <v>1499</v>
      </c>
      <c r="D40" s="31" t="s">
        <v>1500</v>
      </c>
      <c r="E40" s="117"/>
      <c r="F40" s="117"/>
      <c r="G40" s="117"/>
      <c r="H40" s="117"/>
      <c r="I40" s="117"/>
      <c r="J40" s="117"/>
      <c r="K40" s="117"/>
      <c r="L40" s="117"/>
      <c r="M40" s="117"/>
      <c r="N40" s="117"/>
      <c r="O40" s="117"/>
      <c r="P40" s="117"/>
      <c r="Q40" s="117"/>
      <c r="R40" s="117"/>
      <c r="S40" s="117"/>
      <c r="T40" s="117"/>
      <c r="U40" s="117"/>
      <c r="V40" s="117"/>
      <c r="W40" s="117"/>
      <c r="X40" s="117"/>
      <c r="Y40" s="117"/>
      <c r="Z40" s="117"/>
      <c r="AA40" s="117"/>
    </row>
    <row r="41">
      <c r="A41" s="540"/>
      <c r="B41" s="540"/>
      <c r="C41" s="540"/>
      <c r="D41" s="31"/>
      <c r="E41" s="117"/>
      <c r="F41" s="117"/>
      <c r="G41" s="117"/>
      <c r="H41" s="117"/>
      <c r="I41" s="117"/>
      <c r="J41" s="117"/>
      <c r="K41" s="117"/>
      <c r="L41" s="117"/>
      <c r="M41" s="117"/>
      <c r="N41" s="117"/>
      <c r="O41" s="117"/>
      <c r="P41" s="117"/>
      <c r="Q41" s="117"/>
      <c r="R41" s="117"/>
      <c r="S41" s="117"/>
      <c r="T41" s="117"/>
      <c r="U41" s="117"/>
      <c r="V41" s="117"/>
      <c r="W41" s="117"/>
      <c r="X41" s="117"/>
      <c r="Y41" s="117"/>
      <c r="Z41" s="117"/>
      <c r="AA41" s="117"/>
    </row>
    <row r="42">
      <c r="A42" s="540"/>
      <c r="B42" s="540"/>
      <c r="C42" s="540"/>
      <c r="D42" s="31"/>
      <c r="E42" s="117"/>
      <c r="F42" s="117"/>
      <c r="G42" s="117"/>
      <c r="H42" s="117"/>
      <c r="I42" s="117"/>
      <c r="J42" s="117"/>
      <c r="K42" s="117"/>
      <c r="L42" s="117"/>
      <c r="M42" s="117"/>
      <c r="N42" s="117"/>
      <c r="O42" s="117"/>
      <c r="P42" s="117"/>
      <c r="Q42" s="117"/>
      <c r="R42" s="117"/>
      <c r="S42" s="117"/>
      <c r="T42" s="117"/>
      <c r="U42" s="117"/>
      <c r="V42" s="117"/>
      <c r="W42" s="117"/>
      <c r="X42" s="117"/>
      <c r="Y42" s="117"/>
      <c r="Z42" s="117"/>
      <c r="AA42" s="117"/>
    </row>
    <row r="43">
      <c r="A43" s="543" t="s">
        <v>1501</v>
      </c>
      <c r="B43" s="544" t="s">
        <v>1502</v>
      </c>
      <c r="C43" s="26"/>
      <c r="D43" s="31" t="s">
        <v>1503</v>
      </c>
      <c r="E43" s="117"/>
      <c r="F43" s="117"/>
      <c r="G43" s="117"/>
      <c r="H43" s="117"/>
      <c r="I43" s="117"/>
      <c r="J43" s="117"/>
      <c r="K43" s="117"/>
      <c r="L43" s="117"/>
      <c r="M43" s="117"/>
      <c r="N43" s="117"/>
      <c r="O43" s="117"/>
      <c r="P43" s="117"/>
      <c r="Q43" s="117"/>
      <c r="R43" s="117"/>
      <c r="S43" s="117"/>
      <c r="T43" s="117"/>
      <c r="U43" s="117"/>
      <c r="V43" s="117"/>
      <c r="W43" s="117"/>
      <c r="X43" s="117"/>
      <c r="Y43" s="117"/>
      <c r="Z43" s="117"/>
      <c r="AA43" s="117"/>
    </row>
    <row r="44">
      <c r="A44" s="22"/>
      <c r="B44" s="536" t="s">
        <v>1475</v>
      </c>
      <c r="C44" s="537" t="s">
        <v>1504</v>
      </c>
      <c r="D44" s="537"/>
      <c r="E44" s="117"/>
      <c r="F44" s="117"/>
      <c r="G44" s="117"/>
      <c r="H44" s="117"/>
      <c r="I44" s="117"/>
      <c r="J44" s="117"/>
      <c r="K44" s="117"/>
      <c r="L44" s="117"/>
      <c r="M44" s="117"/>
      <c r="N44" s="117"/>
      <c r="O44" s="117"/>
      <c r="P44" s="117"/>
      <c r="Q44" s="117"/>
      <c r="R44" s="117"/>
      <c r="S44" s="117"/>
      <c r="T44" s="117"/>
      <c r="U44" s="117"/>
      <c r="V44" s="117"/>
      <c r="W44" s="117"/>
      <c r="X44" s="117"/>
      <c r="Y44" s="117"/>
      <c r="Z44" s="117"/>
      <c r="AA44" s="117"/>
    </row>
    <row r="45">
      <c r="A45" s="22"/>
      <c r="B45" s="536" t="s">
        <v>1479</v>
      </c>
      <c r="C45" s="545"/>
      <c r="D45" s="546"/>
      <c r="E45" s="117"/>
      <c r="F45" s="117"/>
      <c r="G45" s="117"/>
      <c r="H45" s="117"/>
      <c r="I45" s="117"/>
      <c r="J45" s="117"/>
      <c r="K45" s="117"/>
      <c r="L45" s="117"/>
      <c r="M45" s="117"/>
      <c r="N45" s="117"/>
      <c r="O45" s="117"/>
      <c r="P45" s="117"/>
      <c r="Q45" s="117"/>
      <c r="R45" s="117"/>
      <c r="S45" s="117"/>
      <c r="T45" s="117"/>
      <c r="U45" s="117"/>
      <c r="V45" s="117"/>
      <c r="W45" s="117"/>
      <c r="X45" s="117"/>
      <c r="Y45" s="117"/>
      <c r="Z45" s="117"/>
      <c r="AA45" s="117"/>
    </row>
    <row r="46">
      <c r="A46" s="22"/>
      <c r="B46" s="536" t="s">
        <v>1481</v>
      </c>
      <c r="C46" s="537" t="s">
        <v>1505</v>
      </c>
      <c r="D46" s="546"/>
      <c r="E46" s="117"/>
      <c r="F46" s="117"/>
      <c r="G46" s="117"/>
      <c r="H46" s="117"/>
      <c r="I46" s="117"/>
      <c r="J46" s="117"/>
      <c r="K46" s="117"/>
      <c r="L46" s="117"/>
      <c r="M46" s="117"/>
      <c r="N46" s="117"/>
      <c r="O46" s="117"/>
      <c r="P46" s="117"/>
      <c r="Q46" s="117"/>
      <c r="R46" s="117"/>
      <c r="S46" s="117"/>
      <c r="T46" s="117"/>
      <c r="U46" s="117"/>
      <c r="V46" s="117"/>
      <c r="W46" s="117"/>
      <c r="X46" s="117"/>
      <c r="Y46" s="117"/>
      <c r="Z46" s="117"/>
      <c r="AA46" s="117"/>
    </row>
    <row r="47">
      <c r="A47" s="22"/>
      <c r="B47" s="536" t="s">
        <v>1483</v>
      </c>
      <c r="C47" s="537" t="s">
        <v>1506</v>
      </c>
      <c r="D47" s="546"/>
      <c r="E47" s="117"/>
      <c r="F47" s="117"/>
      <c r="G47" s="117"/>
      <c r="H47" s="117"/>
      <c r="I47" s="117"/>
      <c r="J47" s="117"/>
      <c r="K47" s="117"/>
      <c r="L47" s="117"/>
      <c r="M47" s="117"/>
      <c r="N47" s="117"/>
      <c r="O47" s="117"/>
      <c r="P47" s="117"/>
      <c r="Q47" s="117"/>
      <c r="R47" s="117"/>
      <c r="S47" s="117"/>
      <c r="T47" s="117"/>
      <c r="U47" s="117"/>
      <c r="V47" s="117"/>
      <c r="W47" s="117"/>
      <c r="X47" s="117"/>
      <c r="Y47" s="117"/>
      <c r="Z47" s="117"/>
      <c r="AA47" s="117"/>
    </row>
    <row r="48">
      <c r="A48" s="23"/>
      <c r="B48" s="540" t="s">
        <v>1485</v>
      </c>
      <c r="C48" s="537" t="s">
        <v>1499</v>
      </c>
      <c r="D48" s="546"/>
      <c r="E48" s="117"/>
      <c r="F48" s="359"/>
      <c r="G48" s="117"/>
      <c r="H48" s="117"/>
      <c r="I48" s="117"/>
      <c r="J48" s="117"/>
      <c r="K48" s="117"/>
      <c r="L48" s="117"/>
      <c r="M48" s="117"/>
      <c r="N48" s="117"/>
      <c r="O48" s="117"/>
      <c r="P48" s="117"/>
      <c r="Q48" s="117"/>
      <c r="R48" s="117"/>
      <c r="S48" s="117"/>
      <c r="T48" s="117"/>
      <c r="U48" s="117"/>
      <c r="V48" s="117"/>
      <c r="W48" s="117"/>
      <c r="X48" s="117"/>
      <c r="Y48" s="117"/>
      <c r="Z48" s="117"/>
      <c r="AA48" s="117"/>
    </row>
    <row r="49">
      <c r="A49" s="547"/>
      <c r="B49" s="547"/>
      <c r="C49" s="546"/>
      <c r="D49" s="546"/>
      <c r="E49" s="117"/>
      <c r="F49" s="117"/>
      <c r="G49" s="117"/>
      <c r="H49" s="117"/>
      <c r="I49" s="117"/>
      <c r="J49" s="117"/>
      <c r="K49" s="117"/>
      <c r="L49" s="117"/>
      <c r="M49" s="117"/>
      <c r="N49" s="117"/>
      <c r="O49" s="117"/>
      <c r="P49" s="117"/>
      <c r="Q49" s="117"/>
      <c r="R49" s="117"/>
      <c r="S49" s="117"/>
      <c r="T49" s="117"/>
      <c r="U49" s="117"/>
      <c r="V49" s="117"/>
      <c r="W49" s="117"/>
      <c r="X49" s="117"/>
      <c r="Y49" s="117"/>
      <c r="Z49" s="117"/>
      <c r="AA49" s="117"/>
    </row>
    <row r="50">
      <c r="A50" s="547"/>
      <c r="B50" s="547"/>
      <c r="C50" s="546"/>
      <c r="D50" s="546"/>
      <c r="E50" s="117"/>
      <c r="F50" s="117"/>
      <c r="G50" s="117"/>
      <c r="H50" s="117"/>
      <c r="I50" s="117"/>
      <c r="J50" s="117"/>
      <c r="K50" s="117"/>
      <c r="L50" s="117"/>
      <c r="M50" s="117"/>
      <c r="N50" s="117"/>
      <c r="O50" s="117"/>
      <c r="P50" s="117"/>
      <c r="Q50" s="117"/>
      <c r="R50" s="117"/>
      <c r="S50" s="117"/>
      <c r="T50" s="117"/>
      <c r="U50" s="117"/>
      <c r="V50" s="117"/>
      <c r="W50" s="117"/>
      <c r="X50" s="117"/>
      <c r="Y50" s="117"/>
      <c r="Z50" s="117"/>
      <c r="AA50" s="117"/>
    </row>
    <row r="51">
      <c r="A51" s="534" t="s">
        <v>1507</v>
      </c>
      <c r="B51" s="535" t="s">
        <v>1508</v>
      </c>
      <c r="C51" s="26"/>
      <c r="D51" s="546"/>
      <c r="E51" s="117"/>
      <c r="F51" s="117"/>
      <c r="G51" s="117"/>
      <c r="H51" s="117"/>
      <c r="I51" s="117"/>
      <c r="J51" s="117"/>
      <c r="K51" s="117"/>
      <c r="L51" s="117"/>
      <c r="M51" s="117"/>
      <c r="N51" s="117"/>
      <c r="O51" s="117"/>
      <c r="P51" s="117"/>
      <c r="Q51" s="117"/>
      <c r="R51" s="117"/>
      <c r="S51" s="117"/>
      <c r="T51" s="117"/>
      <c r="U51" s="117"/>
      <c r="V51" s="117"/>
      <c r="W51" s="117"/>
      <c r="X51" s="117"/>
      <c r="Y51" s="117"/>
      <c r="Z51" s="117"/>
      <c r="AA51" s="117"/>
    </row>
    <row r="52">
      <c r="A52" s="22"/>
      <c r="B52" s="536" t="s">
        <v>1475</v>
      </c>
      <c r="C52" s="537" t="s">
        <v>1509</v>
      </c>
      <c r="D52" s="546"/>
      <c r="E52" s="117"/>
      <c r="F52" s="117"/>
      <c r="G52" s="117"/>
      <c r="H52" s="117"/>
      <c r="I52" s="117"/>
      <c r="J52" s="117"/>
      <c r="K52" s="117"/>
      <c r="L52" s="117"/>
      <c r="M52" s="117"/>
      <c r="N52" s="117"/>
      <c r="O52" s="117"/>
      <c r="P52" s="117"/>
      <c r="Q52" s="117"/>
      <c r="R52" s="117"/>
      <c r="S52" s="117"/>
      <c r="T52" s="117"/>
      <c r="U52" s="117"/>
      <c r="V52" s="117"/>
      <c r="W52" s="117"/>
      <c r="X52" s="117"/>
      <c r="Y52" s="117"/>
      <c r="Z52" s="117"/>
      <c r="AA52" s="117"/>
    </row>
    <row r="53">
      <c r="A53" s="22"/>
      <c r="B53" s="536" t="s">
        <v>1479</v>
      </c>
      <c r="C53" s="545"/>
      <c r="D53" s="546"/>
      <c r="E53" s="117"/>
      <c r="F53" s="117"/>
      <c r="G53" s="117"/>
      <c r="H53" s="117"/>
      <c r="I53" s="117"/>
      <c r="J53" s="117"/>
      <c r="K53" s="117"/>
      <c r="L53" s="117"/>
      <c r="M53" s="117"/>
      <c r="N53" s="117"/>
      <c r="O53" s="117"/>
      <c r="P53" s="117"/>
      <c r="Q53" s="117"/>
      <c r="R53" s="117"/>
      <c r="S53" s="117"/>
      <c r="T53" s="117"/>
      <c r="U53" s="117"/>
      <c r="V53" s="117"/>
      <c r="W53" s="117"/>
      <c r="X53" s="117"/>
      <c r="Y53" s="117"/>
      <c r="Z53" s="117"/>
      <c r="AA53" s="117"/>
    </row>
    <row r="54">
      <c r="A54" s="22"/>
      <c r="B54" s="536" t="s">
        <v>1481</v>
      </c>
      <c r="C54" s="537" t="s">
        <v>1505</v>
      </c>
      <c r="D54" s="546"/>
      <c r="E54" s="117"/>
      <c r="F54" s="117"/>
      <c r="G54" s="117"/>
      <c r="H54" s="117"/>
      <c r="I54" s="117"/>
      <c r="J54" s="117"/>
      <c r="K54" s="117"/>
      <c r="L54" s="117"/>
      <c r="M54" s="117"/>
      <c r="N54" s="117"/>
      <c r="O54" s="117"/>
      <c r="P54" s="117"/>
      <c r="Q54" s="117"/>
      <c r="R54" s="117"/>
      <c r="S54" s="117"/>
      <c r="T54" s="117"/>
      <c r="U54" s="117"/>
      <c r="V54" s="117"/>
      <c r="W54" s="117"/>
      <c r="X54" s="117"/>
      <c r="Y54" s="117"/>
      <c r="Z54" s="117"/>
      <c r="AA54" s="117"/>
    </row>
    <row r="55">
      <c r="A55" s="22"/>
      <c r="B55" s="536" t="s">
        <v>1483</v>
      </c>
      <c r="C55" s="537" t="s">
        <v>1506</v>
      </c>
      <c r="D55" s="546"/>
      <c r="E55" s="117"/>
      <c r="F55" s="117"/>
      <c r="G55" s="117"/>
      <c r="H55" s="117"/>
      <c r="I55" s="117"/>
      <c r="J55" s="117"/>
      <c r="K55" s="117"/>
      <c r="L55" s="117"/>
      <c r="M55" s="117"/>
      <c r="N55" s="117"/>
      <c r="O55" s="117"/>
      <c r="P55" s="117"/>
      <c r="Q55" s="117"/>
      <c r="R55" s="117"/>
      <c r="S55" s="117"/>
      <c r="T55" s="117"/>
      <c r="U55" s="117"/>
      <c r="V55" s="117"/>
      <c r="W55" s="117"/>
      <c r="X55" s="117"/>
      <c r="Y55" s="117"/>
      <c r="Z55" s="117"/>
      <c r="AA55" s="117"/>
    </row>
    <row r="56">
      <c r="A56" s="23"/>
      <c r="B56" s="540" t="s">
        <v>1485</v>
      </c>
      <c r="C56" s="537" t="s">
        <v>1510</v>
      </c>
      <c r="D56" s="546"/>
      <c r="E56" s="117"/>
      <c r="F56" s="117"/>
      <c r="G56" s="117"/>
      <c r="H56" s="117"/>
      <c r="I56" s="117"/>
      <c r="J56" s="117"/>
      <c r="K56" s="117"/>
      <c r="L56" s="117"/>
      <c r="M56" s="117"/>
      <c r="N56" s="117"/>
      <c r="O56" s="117"/>
      <c r="P56" s="117"/>
      <c r="Q56" s="117"/>
      <c r="R56" s="117"/>
      <c r="S56" s="117"/>
      <c r="T56" s="117"/>
      <c r="U56" s="117"/>
      <c r="V56" s="117"/>
      <c r="W56" s="117"/>
      <c r="X56" s="117"/>
      <c r="Y56" s="117"/>
      <c r="Z56" s="117"/>
      <c r="AA56" s="117"/>
    </row>
    <row r="57">
      <c r="A57" s="547"/>
      <c r="B57" s="547"/>
      <c r="C57" s="546"/>
      <c r="D57" s="546"/>
      <c r="E57" s="117"/>
      <c r="F57" s="117"/>
      <c r="G57" s="117"/>
      <c r="H57" s="117"/>
      <c r="I57" s="117"/>
      <c r="J57" s="117"/>
      <c r="K57" s="117"/>
      <c r="L57" s="117"/>
      <c r="M57" s="117"/>
      <c r="N57" s="117"/>
      <c r="O57" s="117"/>
      <c r="P57" s="117"/>
      <c r="Q57" s="117"/>
      <c r="R57" s="117"/>
      <c r="S57" s="117"/>
      <c r="T57" s="117"/>
      <c r="U57" s="117"/>
      <c r="V57" s="117"/>
      <c r="W57" s="117"/>
      <c r="X57" s="117"/>
      <c r="Y57" s="117"/>
      <c r="Z57" s="117"/>
      <c r="AA57" s="117"/>
    </row>
    <row r="58">
      <c r="A58" s="547"/>
      <c r="B58" s="547"/>
      <c r="C58" s="546"/>
      <c r="D58" s="546"/>
      <c r="E58" s="117"/>
      <c r="F58" s="117"/>
      <c r="G58" s="117"/>
      <c r="H58" s="117"/>
      <c r="I58" s="117"/>
      <c r="J58" s="117"/>
      <c r="K58" s="117"/>
      <c r="L58" s="117"/>
      <c r="M58" s="117"/>
      <c r="N58" s="117"/>
      <c r="O58" s="117"/>
      <c r="P58" s="117"/>
      <c r="Q58" s="117"/>
      <c r="R58" s="117"/>
      <c r="S58" s="117"/>
      <c r="T58" s="117"/>
      <c r="U58" s="117"/>
      <c r="V58" s="117"/>
      <c r="W58" s="117"/>
      <c r="X58" s="117"/>
      <c r="Y58" s="117"/>
      <c r="Z58" s="117"/>
      <c r="AA58" s="117"/>
    </row>
    <row r="59">
      <c r="A59" s="534" t="s">
        <v>1511</v>
      </c>
      <c r="B59" s="535" t="s">
        <v>1512</v>
      </c>
      <c r="C59" s="26"/>
      <c r="D59" s="546"/>
      <c r="E59" s="117"/>
      <c r="F59" s="117"/>
      <c r="G59" s="117"/>
      <c r="H59" s="117"/>
      <c r="I59" s="117"/>
      <c r="J59" s="117"/>
      <c r="K59" s="117"/>
      <c r="L59" s="117"/>
      <c r="M59" s="117"/>
      <c r="N59" s="117"/>
      <c r="O59" s="117"/>
      <c r="P59" s="117"/>
      <c r="Q59" s="117"/>
      <c r="R59" s="117"/>
      <c r="S59" s="117"/>
      <c r="T59" s="117"/>
      <c r="U59" s="117"/>
      <c r="V59" s="117"/>
      <c r="W59" s="117"/>
      <c r="X59" s="117"/>
      <c r="Y59" s="117"/>
      <c r="Z59" s="117"/>
      <c r="AA59" s="117"/>
    </row>
    <row r="60">
      <c r="A60" s="22"/>
      <c r="B60" s="536" t="s">
        <v>1475</v>
      </c>
      <c r="C60" s="537" t="s">
        <v>1513</v>
      </c>
      <c r="D60" s="546"/>
      <c r="E60" s="117"/>
      <c r="F60" s="117"/>
      <c r="G60" s="117"/>
      <c r="H60" s="117"/>
      <c r="I60" s="117"/>
      <c r="J60" s="117"/>
      <c r="K60" s="117"/>
      <c r="L60" s="117"/>
      <c r="M60" s="117"/>
      <c r="N60" s="117"/>
      <c r="O60" s="117"/>
      <c r="P60" s="117"/>
      <c r="Q60" s="117"/>
      <c r="R60" s="117"/>
      <c r="S60" s="117"/>
      <c r="T60" s="117"/>
      <c r="U60" s="117"/>
      <c r="V60" s="117"/>
      <c r="W60" s="117"/>
      <c r="X60" s="117"/>
      <c r="Y60" s="117"/>
      <c r="Z60" s="117"/>
      <c r="AA60" s="117"/>
    </row>
    <row r="61">
      <c r="A61" s="22"/>
      <c r="B61" s="536" t="s">
        <v>1479</v>
      </c>
      <c r="C61" s="537" t="s">
        <v>1514</v>
      </c>
      <c r="D61" s="546"/>
      <c r="E61" s="117"/>
      <c r="F61" s="117"/>
      <c r="G61" s="117"/>
      <c r="H61" s="117"/>
      <c r="I61" s="117"/>
      <c r="J61" s="117"/>
      <c r="K61" s="117"/>
      <c r="L61" s="117"/>
      <c r="M61" s="117"/>
      <c r="N61" s="117"/>
      <c r="O61" s="117"/>
      <c r="P61" s="117"/>
      <c r="Q61" s="117"/>
      <c r="R61" s="117"/>
      <c r="S61" s="117"/>
      <c r="T61" s="117"/>
      <c r="U61" s="117"/>
      <c r="V61" s="117"/>
      <c r="W61" s="117"/>
      <c r="X61" s="117"/>
      <c r="Y61" s="117"/>
      <c r="Z61" s="117"/>
      <c r="AA61" s="117"/>
    </row>
    <row r="62">
      <c r="A62" s="22"/>
      <c r="B62" s="536" t="s">
        <v>1481</v>
      </c>
      <c r="C62" s="537" t="s">
        <v>1515</v>
      </c>
      <c r="D62" s="546"/>
      <c r="E62" s="117"/>
      <c r="F62" s="117"/>
      <c r="G62" s="117"/>
      <c r="H62" s="117"/>
      <c r="I62" s="117"/>
      <c r="J62" s="117"/>
      <c r="K62" s="117"/>
      <c r="L62" s="117"/>
      <c r="M62" s="117"/>
      <c r="N62" s="117"/>
      <c r="O62" s="117"/>
      <c r="P62" s="117"/>
      <c r="Q62" s="117"/>
      <c r="R62" s="117"/>
      <c r="S62" s="117"/>
      <c r="T62" s="117"/>
      <c r="U62" s="117"/>
      <c r="V62" s="117"/>
      <c r="W62" s="117"/>
      <c r="X62" s="117"/>
      <c r="Y62" s="117"/>
      <c r="Z62" s="117"/>
      <c r="AA62" s="117"/>
    </row>
    <row r="63">
      <c r="A63" s="22"/>
      <c r="B63" s="536" t="s">
        <v>1483</v>
      </c>
      <c r="C63" s="537" t="s">
        <v>1516</v>
      </c>
      <c r="D63" s="546"/>
      <c r="E63" s="117"/>
      <c r="F63" s="117"/>
      <c r="G63" s="117"/>
      <c r="H63" s="117"/>
      <c r="I63" s="117"/>
      <c r="J63" s="117"/>
      <c r="K63" s="117"/>
      <c r="L63" s="117"/>
      <c r="M63" s="117"/>
      <c r="N63" s="117"/>
      <c r="O63" s="117"/>
      <c r="P63" s="117"/>
      <c r="Q63" s="117"/>
      <c r="R63" s="117"/>
      <c r="S63" s="117"/>
      <c r="T63" s="117"/>
      <c r="U63" s="117"/>
      <c r="V63" s="117"/>
      <c r="W63" s="117"/>
      <c r="X63" s="117"/>
      <c r="Y63" s="117"/>
      <c r="Z63" s="117"/>
      <c r="AA63" s="117"/>
    </row>
    <row r="64">
      <c r="A64" s="23"/>
      <c r="B64" s="540" t="s">
        <v>1485</v>
      </c>
      <c r="C64" s="537" t="s">
        <v>1517</v>
      </c>
      <c r="D64" s="546"/>
      <c r="E64" s="117"/>
      <c r="F64" s="117"/>
      <c r="G64" s="117"/>
      <c r="H64" s="117"/>
      <c r="I64" s="117"/>
      <c r="J64" s="117"/>
      <c r="K64" s="117"/>
      <c r="L64" s="117"/>
      <c r="M64" s="117"/>
      <c r="N64" s="117"/>
      <c r="O64" s="117"/>
      <c r="P64" s="117"/>
      <c r="Q64" s="117"/>
      <c r="R64" s="117"/>
      <c r="S64" s="117"/>
      <c r="T64" s="117"/>
      <c r="U64" s="117"/>
      <c r="V64" s="117"/>
      <c r="W64" s="117"/>
      <c r="X64" s="117"/>
      <c r="Y64" s="117"/>
      <c r="Z64" s="117"/>
      <c r="AA64" s="117"/>
    </row>
    <row r="65">
      <c r="A65" s="536"/>
      <c r="B65" s="536"/>
      <c r="C65" s="545"/>
      <c r="D65" s="546"/>
      <c r="E65" s="117"/>
      <c r="F65" s="117"/>
      <c r="G65" s="117"/>
      <c r="H65" s="117"/>
      <c r="I65" s="117"/>
      <c r="J65" s="117"/>
      <c r="K65" s="117"/>
      <c r="L65" s="117"/>
      <c r="M65" s="117"/>
      <c r="N65" s="117"/>
      <c r="O65" s="117"/>
      <c r="P65" s="117"/>
      <c r="Q65" s="117"/>
      <c r="R65" s="117"/>
      <c r="S65" s="117"/>
      <c r="T65" s="117"/>
      <c r="U65" s="117"/>
      <c r="V65" s="117"/>
      <c r="W65" s="117"/>
      <c r="X65" s="117"/>
      <c r="Y65" s="117"/>
      <c r="Z65" s="117"/>
      <c r="AA65" s="117"/>
    </row>
    <row r="66">
      <c r="A66" s="534" t="s">
        <v>1518</v>
      </c>
      <c r="B66" s="535" t="s">
        <v>1519</v>
      </c>
      <c r="C66" s="26"/>
      <c r="D66" s="546"/>
      <c r="E66" s="117"/>
      <c r="F66" s="117"/>
      <c r="G66" s="117"/>
      <c r="H66" s="117"/>
      <c r="I66" s="117"/>
      <c r="J66" s="117"/>
      <c r="K66" s="117"/>
      <c r="L66" s="117"/>
      <c r="M66" s="117"/>
      <c r="N66" s="117"/>
      <c r="O66" s="117"/>
      <c r="P66" s="117"/>
      <c r="Q66" s="117"/>
      <c r="R66" s="117"/>
      <c r="S66" s="117"/>
      <c r="T66" s="117"/>
      <c r="U66" s="117"/>
      <c r="V66" s="117"/>
      <c r="W66" s="117"/>
      <c r="X66" s="117"/>
      <c r="Y66" s="117"/>
      <c r="Z66" s="117"/>
      <c r="AA66" s="117"/>
    </row>
    <row r="67">
      <c r="A67" s="22"/>
      <c r="B67" s="536" t="s">
        <v>1475</v>
      </c>
      <c r="C67" s="537" t="s">
        <v>1520</v>
      </c>
      <c r="D67" s="546"/>
      <c r="E67" s="117"/>
      <c r="F67" s="117"/>
      <c r="G67" s="117"/>
      <c r="H67" s="117"/>
      <c r="I67" s="117"/>
      <c r="J67" s="117"/>
      <c r="K67" s="117"/>
      <c r="L67" s="117"/>
      <c r="M67" s="117"/>
      <c r="N67" s="117"/>
      <c r="O67" s="117"/>
      <c r="P67" s="117"/>
      <c r="Q67" s="117"/>
      <c r="R67" s="117"/>
      <c r="S67" s="117"/>
      <c r="T67" s="117"/>
      <c r="U67" s="117"/>
      <c r="V67" s="117"/>
      <c r="W67" s="117"/>
      <c r="X67" s="117"/>
      <c r="Y67" s="117"/>
      <c r="Z67" s="117"/>
      <c r="AA67" s="117"/>
    </row>
    <row r="68">
      <c r="A68" s="22"/>
      <c r="B68" s="536" t="s">
        <v>1479</v>
      </c>
      <c r="C68" s="537" t="s">
        <v>1521</v>
      </c>
      <c r="D68" s="546"/>
      <c r="E68" s="117"/>
      <c r="F68" s="117"/>
      <c r="G68" s="117"/>
      <c r="H68" s="117"/>
      <c r="I68" s="117"/>
      <c r="J68" s="117"/>
      <c r="K68" s="117"/>
      <c r="L68" s="117"/>
      <c r="M68" s="117"/>
      <c r="N68" s="117"/>
      <c r="O68" s="117"/>
      <c r="P68" s="117"/>
      <c r="Q68" s="117"/>
      <c r="R68" s="117"/>
      <c r="S68" s="117"/>
      <c r="T68" s="117"/>
      <c r="U68" s="117"/>
      <c r="V68" s="117"/>
      <c r="W68" s="117"/>
      <c r="X68" s="117"/>
      <c r="Y68" s="117"/>
      <c r="Z68" s="117"/>
      <c r="AA68" s="117"/>
    </row>
    <row r="69">
      <c r="A69" s="22"/>
      <c r="B69" s="536" t="s">
        <v>1481</v>
      </c>
      <c r="C69" s="537" t="s">
        <v>1522</v>
      </c>
      <c r="D69" s="546"/>
      <c r="E69" s="117"/>
      <c r="F69" s="117"/>
      <c r="G69" s="117"/>
      <c r="H69" s="117"/>
      <c r="I69" s="117"/>
      <c r="J69" s="117"/>
      <c r="K69" s="117"/>
      <c r="L69" s="117"/>
      <c r="M69" s="117"/>
      <c r="N69" s="117"/>
      <c r="O69" s="117"/>
      <c r="P69" s="117"/>
      <c r="Q69" s="117"/>
      <c r="R69" s="117"/>
      <c r="S69" s="117"/>
      <c r="T69" s="117"/>
      <c r="U69" s="117"/>
      <c r="V69" s="117"/>
      <c r="W69" s="117"/>
      <c r="X69" s="117"/>
      <c r="Y69" s="117"/>
      <c r="Z69" s="117"/>
      <c r="AA69" s="117"/>
    </row>
    <row r="70">
      <c r="A70" s="22"/>
      <c r="B70" s="536" t="s">
        <v>1483</v>
      </c>
      <c r="C70" s="537" t="s">
        <v>1523</v>
      </c>
      <c r="D70" s="546"/>
      <c r="E70" s="117"/>
      <c r="F70" s="117"/>
      <c r="G70" s="117"/>
      <c r="H70" s="117"/>
      <c r="I70" s="117"/>
      <c r="J70" s="117"/>
      <c r="K70" s="117"/>
      <c r="L70" s="117"/>
      <c r="M70" s="117"/>
      <c r="N70" s="117"/>
      <c r="O70" s="117"/>
      <c r="P70" s="117"/>
      <c r="Q70" s="117"/>
      <c r="R70" s="117"/>
      <c r="S70" s="117"/>
      <c r="T70" s="117"/>
      <c r="U70" s="117"/>
      <c r="V70" s="117"/>
      <c r="W70" s="117"/>
      <c r="X70" s="117"/>
      <c r="Y70" s="117"/>
      <c r="Z70" s="117"/>
      <c r="AA70" s="117"/>
    </row>
    <row r="71">
      <c r="A71" s="23"/>
      <c r="B71" s="540" t="s">
        <v>1485</v>
      </c>
      <c r="C71" s="537" t="s">
        <v>1524</v>
      </c>
      <c r="D71" s="546"/>
      <c r="E71" s="117"/>
      <c r="F71" s="117"/>
      <c r="G71" s="117"/>
      <c r="H71" s="117"/>
      <c r="I71" s="117"/>
      <c r="J71" s="117"/>
      <c r="K71" s="117"/>
      <c r="L71" s="117"/>
      <c r="M71" s="117"/>
      <c r="N71" s="117"/>
      <c r="O71" s="117"/>
      <c r="P71" s="117"/>
      <c r="Q71" s="117"/>
      <c r="R71" s="117"/>
      <c r="S71" s="117"/>
      <c r="T71" s="117"/>
      <c r="U71" s="117"/>
      <c r="V71" s="117"/>
      <c r="W71" s="117"/>
      <c r="X71" s="117"/>
      <c r="Y71" s="117"/>
      <c r="Z71" s="117"/>
      <c r="AA71" s="117"/>
    </row>
    <row r="72">
      <c r="A72" s="548"/>
      <c r="B72" s="548"/>
      <c r="C72" s="549"/>
      <c r="D72" s="115"/>
      <c r="E72" s="117"/>
      <c r="F72" s="117"/>
      <c r="G72" s="117"/>
      <c r="H72" s="117"/>
      <c r="I72" s="117"/>
      <c r="J72" s="117"/>
      <c r="K72" s="117"/>
      <c r="L72" s="117"/>
      <c r="M72" s="117"/>
      <c r="N72" s="117"/>
      <c r="O72" s="117"/>
      <c r="P72" s="117"/>
      <c r="Q72" s="117"/>
      <c r="R72" s="117"/>
      <c r="S72" s="117"/>
      <c r="T72" s="117"/>
      <c r="U72" s="117"/>
      <c r="V72" s="117"/>
      <c r="W72" s="117"/>
      <c r="X72" s="117"/>
      <c r="Y72" s="117"/>
      <c r="Z72" s="117"/>
      <c r="AA72" s="117"/>
    </row>
    <row r="73">
      <c r="A73" s="117"/>
      <c r="B73" s="117"/>
      <c r="C73" s="115"/>
      <c r="D73" s="115"/>
      <c r="E73" s="117"/>
      <c r="F73" s="117"/>
      <c r="G73" s="117"/>
      <c r="H73" s="117"/>
      <c r="I73" s="117"/>
      <c r="J73" s="117"/>
      <c r="K73" s="117"/>
      <c r="L73" s="117"/>
      <c r="M73" s="117"/>
      <c r="N73" s="117"/>
      <c r="O73" s="117"/>
      <c r="P73" s="117"/>
      <c r="Q73" s="117"/>
      <c r="R73" s="117"/>
      <c r="S73" s="117"/>
      <c r="T73" s="117"/>
      <c r="U73" s="117"/>
      <c r="V73" s="117"/>
      <c r="W73" s="117"/>
      <c r="X73" s="117"/>
      <c r="Y73" s="117"/>
      <c r="Z73" s="117"/>
      <c r="AA73" s="117"/>
    </row>
    <row r="74">
      <c r="A74" s="117"/>
      <c r="B74" s="117"/>
      <c r="C74" s="115"/>
      <c r="D74" s="115"/>
      <c r="E74" s="117"/>
      <c r="F74" s="117"/>
      <c r="G74" s="117"/>
      <c r="H74" s="117"/>
      <c r="I74" s="117"/>
      <c r="J74" s="117"/>
      <c r="K74" s="117"/>
      <c r="L74" s="117"/>
      <c r="M74" s="117"/>
      <c r="N74" s="117"/>
      <c r="O74" s="117"/>
      <c r="P74" s="117"/>
      <c r="Q74" s="117"/>
      <c r="R74" s="117"/>
      <c r="S74" s="117"/>
      <c r="T74" s="117"/>
      <c r="U74" s="117"/>
      <c r="V74" s="117"/>
      <c r="W74" s="117"/>
      <c r="X74" s="117"/>
      <c r="Y74" s="117"/>
      <c r="Z74" s="117"/>
      <c r="AA74" s="117"/>
    </row>
    <row r="75">
      <c r="A75" s="117"/>
      <c r="B75" s="117"/>
      <c r="C75" s="115"/>
      <c r="D75" s="115"/>
      <c r="E75" s="117"/>
      <c r="F75" s="117"/>
      <c r="G75" s="117"/>
      <c r="H75" s="117"/>
      <c r="I75" s="117"/>
      <c r="J75" s="117"/>
      <c r="K75" s="117"/>
      <c r="L75" s="117"/>
      <c r="M75" s="117"/>
      <c r="N75" s="117"/>
      <c r="O75" s="117"/>
      <c r="P75" s="117"/>
      <c r="Q75" s="117"/>
      <c r="R75" s="117"/>
      <c r="S75" s="117"/>
      <c r="T75" s="117"/>
      <c r="U75" s="117"/>
      <c r="V75" s="117"/>
      <c r="W75" s="117"/>
      <c r="X75" s="117"/>
      <c r="Y75" s="117"/>
      <c r="Z75" s="117"/>
      <c r="AA75" s="117"/>
    </row>
    <row r="76">
      <c r="A76" s="117"/>
      <c r="B76" s="117"/>
      <c r="C76" s="115"/>
      <c r="D76" s="115"/>
      <c r="E76" s="117"/>
      <c r="F76" s="117"/>
      <c r="G76" s="117"/>
      <c r="H76" s="117"/>
      <c r="I76" s="117"/>
      <c r="J76" s="117"/>
      <c r="K76" s="117"/>
      <c r="L76" s="117"/>
      <c r="M76" s="117"/>
      <c r="N76" s="117"/>
      <c r="O76" s="117"/>
      <c r="P76" s="117"/>
      <c r="Q76" s="117"/>
      <c r="R76" s="117"/>
      <c r="S76" s="117"/>
      <c r="T76" s="117"/>
      <c r="U76" s="117"/>
      <c r="V76" s="117"/>
      <c r="W76" s="117"/>
      <c r="X76" s="117"/>
      <c r="Y76" s="117"/>
      <c r="Z76" s="117"/>
      <c r="AA76" s="117"/>
    </row>
    <row r="77">
      <c r="A77" s="117"/>
      <c r="B77" s="117"/>
      <c r="C77" s="115"/>
      <c r="D77" s="115"/>
      <c r="E77" s="117"/>
      <c r="F77" s="117"/>
      <c r="G77" s="117"/>
      <c r="H77" s="117"/>
      <c r="I77" s="117"/>
      <c r="J77" s="117"/>
      <c r="K77" s="117"/>
      <c r="L77" s="117"/>
      <c r="M77" s="117"/>
      <c r="N77" s="117"/>
      <c r="O77" s="117"/>
      <c r="P77" s="117"/>
      <c r="Q77" s="117"/>
      <c r="R77" s="117"/>
      <c r="S77" s="117"/>
      <c r="T77" s="117"/>
      <c r="U77" s="117"/>
      <c r="V77" s="117"/>
      <c r="W77" s="117"/>
      <c r="X77" s="117"/>
      <c r="Y77" s="117"/>
      <c r="Z77" s="117"/>
      <c r="AA77" s="117"/>
    </row>
    <row r="78">
      <c r="A78" s="117"/>
      <c r="B78" s="117"/>
      <c r="C78" s="115"/>
      <c r="D78" s="115"/>
      <c r="E78" s="117"/>
      <c r="F78" s="117"/>
      <c r="G78" s="117"/>
      <c r="H78" s="117"/>
      <c r="I78" s="117"/>
      <c r="J78" s="117"/>
      <c r="K78" s="117"/>
      <c r="L78" s="117"/>
      <c r="M78" s="117"/>
      <c r="N78" s="117"/>
      <c r="O78" s="117"/>
      <c r="P78" s="117"/>
      <c r="Q78" s="117"/>
      <c r="R78" s="117"/>
      <c r="S78" s="117"/>
      <c r="T78" s="117"/>
      <c r="U78" s="117"/>
      <c r="V78" s="117"/>
      <c r="W78" s="117"/>
      <c r="X78" s="117"/>
      <c r="Y78" s="117"/>
      <c r="Z78" s="117"/>
      <c r="AA78" s="117"/>
    </row>
    <row r="79">
      <c r="A79" s="117"/>
      <c r="B79" s="117"/>
      <c r="C79" s="115"/>
      <c r="D79" s="115"/>
      <c r="E79" s="117"/>
      <c r="F79" s="117"/>
      <c r="G79" s="117"/>
      <c r="H79" s="117"/>
      <c r="I79" s="117"/>
      <c r="J79" s="117"/>
      <c r="K79" s="117"/>
      <c r="L79" s="117"/>
      <c r="M79" s="117"/>
      <c r="N79" s="117"/>
      <c r="O79" s="117"/>
      <c r="P79" s="117"/>
      <c r="Q79" s="117"/>
      <c r="R79" s="117"/>
      <c r="S79" s="117"/>
      <c r="T79" s="117"/>
      <c r="U79" s="117"/>
      <c r="V79" s="117"/>
      <c r="W79" s="117"/>
      <c r="X79" s="117"/>
      <c r="Y79" s="117"/>
      <c r="Z79" s="117"/>
      <c r="AA79" s="117"/>
    </row>
    <row r="80">
      <c r="A80" s="117"/>
      <c r="B80" s="117"/>
      <c r="C80" s="115"/>
      <c r="D80" s="115"/>
      <c r="E80" s="117"/>
      <c r="F80" s="117"/>
      <c r="G80" s="117"/>
      <c r="H80" s="117"/>
      <c r="I80" s="117"/>
      <c r="J80" s="117"/>
      <c r="K80" s="117"/>
      <c r="L80" s="117"/>
      <c r="M80" s="117"/>
      <c r="N80" s="117"/>
      <c r="O80" s="117"/>
      <c r="P80" s="117"/>
      <c r="Q80" s="117"/>
      <c r="R80" s="117"/>
      <c r="S80" s="117"/>
      <c r="T80" s="117"/>
      <c r="U80" s="117"/>
      <c r="V80" s="117"/>
      <c r="W80" s="117"/>
      <c r="X80" s="117"/>
      <c r="Y80" s="117"/>
      <c r="Z80" s="117"/>
      <c r="AA80" s="117"/>
    </row>
    <row r="81">
      <c r="A81" s="117"/>
      <c r="B81" s="117"/>
      <c r="C81" s="115"/>
      <c r="D81" s="115"/>
      <c r="E81" s="117"/>
      <c r="F81" s="117"/>
      <c r="G81" s="117"/>
      <c r="H81" s="117"/>
      <c r="I81" s="117"/>
      <c r="J81" s="117"/>
      <c r="K81" s="117"/>
      <c r="L81" s="117"/>
      <c r="M81" s="117"/>
      <c r="N81" s="117"/>
      <c r="O81" s="117"/>
      <c r="P81" s="117"/>
      <c r="Q81" s="117"/>
      <c r="R81" s="117"/>
      <c r="S81" s="117"/>
      <c r="T81" s="117"/>
      <c r="U81" s="117"/>
      <c r="V81" s="117"/>
      <c r="W81" s="117"/>
      <c r="X81" s="117"/>
      <c r="Y81" s="117"/>
      <c r="Z81" s="117"/>
      <c r="AA81" s="117"/>
    </row>
    <row r="82">
      <c r="A82" s="117"/>
      <c r="B82" s="117"/>
      <c r="C82" s="115"/>
      <c r="D82" s="115"/>
      <c r="E82" s="117"/>
      <c r="F82" s="117"/>
      <c r="G82" s="117"/>
      <c r="H82" s="117"/>
      <c r="I82" s="117"/>
      <c r="J82" s="117"/>
      <c r="K82" s="117"/>
      <c r="L82" s="117"/>
      <c r="M82" s="117"/>
      <c r="N82" s="117"/>
      <c r="O82" s="117"/>
      <c r="P82" s="117"/>
      <c r="Q82" s="117"/>
      <c r="R82" s="117"/>
      <c r="S82" s="117"/>
      <c r="T82" s="117"/>
      <c r="U82" s="117"/>
      <c r="V82" s="117"/>
      <c r="W82" s="117"/>
      <c r="X82" s="117"/>
      <c r="Y82" s="117"/>
      <c r="Z82" s="117"/>
      <c r="AA82" s="117"/>
    </row>
    <row r="83">
      <c r="A83" s="117"/>
      <c r="B83" s="117"/>
      <c r="C83" s="115"/>
      <c r="D83" s="115"/>
      <c r="E83" s="117"/>
      <c r="F83" s="117"/>
      <c r="G83" s="117"/>
      <c r="H83" s="117"/>
      <c r="I83" s="117"/>
      <c r="J83" s="117"/>
      <c r="K83" s="117"/>
      <c r="L83" s="117"/>
      <c r="M83" s="117"/>
      <c r="N83" s="117"/>
      <c r="O83" s="117"/>
      <c r="P83" s="117"/>
      <c r="Q83" s="117"/>
      <c r="R83" s="117"/>
      <c r="S83" s="117"/>
      <c r="T83" s="117"/>
      <c r="U83" s="117"/>
      <c r="V83" s="117"/>
      <c r="W83" s="117"/>
      <c r="X83" s="117"/>
      <c r="Y83" s="117"/>
      <c r="Z83" s="117"/>
      <c r="AA83" s="117"/>
    </row>
    <row r="84">
      <c r="A84" s="117"/>
      <c r="B84" s="117"/>
      <c r="C84" s="115"/>
      <c r="D84" s="115"/>
      <c r="E84" s="117"/>
      <c r="F84" s="117"/>
      <c r="G84" s="117"/>
      <c r="H84" s="117"/>
      <c r="I84" s="117"/>
      <c r="J84" s="117"/>
      <c r="K84" s="117"/>
      <c r="L84" s="117"/>
      <c r="M84" s="117"/>
      <c r="N84" s="117"/>
      <c r="O84" s="117"/>
      <c r="P84" s="117"/>
      <c r="Q84" s="117"/>
      <c r="R84" s="117"/>
      <c r="S84" s="117"/>
      <c r="T84" s="117"/>
      <c r="U84" s="117"/>
      <c r="V84" s="117"/>
      <c r="W84" s="117"/>
      <c r="X84" s="117"/>
      <c r="Y84" s="117"/>
      <c r="Z84" s="117"/>
      <c r="AA84" s="117"/>
    </row>
    <row r="85">
      <c r="A85" s="117"/>
      <c r="B85" s="117"/>
      <c r="C85" s="115"/>
      <c r="D85" s="115"/>
      <c r="E85" s="117"/>
      <c r="F85" s="117"/>
      <c r="G85" s="117"/>
      <c r="H85" s="117"/>
      <c r="I85" s="117"/>
      <c r="J85" s="117"/>
      <c r="K85" s="117"/>
      <c r="L85" s="117"/>
      <c r="M85" s="117"/>
      <c r="N85" s="117"/>
      <c r="O85" s="117"/>
      <c r="P85" s="117"/>
      <c r="Q85" s="117"/>
      <c r="R85" s="117"/>
      <c r="S85" s="117"/>
      <c r="T85" s="117"/>
      <c r="U85" s="117"/>
      <c r="V85" s="117"/>
      <c r="W85" s="117"/>
      <c r="X85" s="117"/>
      <c r="Y85" s="117"/>
      <c r="Z85" s="117"/>
      <c r="AA85" s="117"/>
    </row>
    <row r="86">
      <c r="A86" s="117"/>
      <c r="B86" s="117"/>
      <c r="C86" s="115"/>
      <c r="D86" s="115"/>
      <c r="E86" s="117"/>
      <c r="F86" s="117"/>
      <c r="G86" s="117"/>
      <c r="H86" s="117"/>
      <c r="I86" s="117"/>
      <c r="J86" s="117"/>
      <c r="K86" s="117"/>
      <c r="L86" s="117"/>
      <c r="M86" s="117"/>
      <c r="N86" s="117"/>
      <c r="O86" s="117"/>
      <c r="P86" s="117"/>
      <c r="Q86" s="117"/>
      <c r="R86" s="117"/>
      <c r="S86" s="117"/>
      <c r="T86" s="117"/>
      <c r="U86" s="117"/>
      <c r="V86" s="117"/>
      <c r="W86" s="117"/>
      <c r="X86" s="117"/>
      <c r="Y86" s="117"/>
      <c r="Z86" s="117"/>
      <c r="AA86" s="117"/>
    </row>
    <row r="87">
      <c r="A87" s="117"/>
      <c r="B87" s="117"/>
      <c r="C87" s="115"/>
      <c r="D87" s="115"/>
      <c r="E87" s="117"/>
      <c r="F87" s="117"/>
      <c r="G87" s="117"/>
      <c r="H87" s="117"/>
      <c r="I87" s="117"/>
      <c r="J87" s="117"/>
      <c r="K87" s="117"/>
      <c r="L87" s="117"/>
      <c r="M87" s="117"/>
      <c r="N87" s="117"/>
      <c r="O87" s="117"/>
      <c r="P87" s="117"/>
      <c r="Q87" s="117"/>
      <c r="R87" s="117"/>
      <c r="S87" s="117"/>
      <c r="T87" s="117"/>
      <c r="U87" s="117"/>
      <c r="V87" s="117"/>
      <c r="W87" s="117"/>
      <c r="X87" s="117"/>
      <c r="Y87" s="117"/>
      <c r="Z87" s="117"/>
      <c r="AA87" s="117"/>
    </row>
    <row r="88">
      <c r="A88" s="117"/>
      <c r="B88" s="117"/>
      <c r="C88" s="115"/>
      <c r="D88" s="115"/>
      <c r="E88" s="117"/>
      <c r="F88" s="117"/>
      <c r="G88" s="117"/>
      <c r="H88" s="117"/>
      <c r="I88" s="117"/>
      <c r="J88" s="117"/>
      <c r="K88" s="117"/>
      <c r="L88" s="117"/>
      <c r="M88" s="117"/>
      <c r="N88" s="117"/>
      <c r="O88" s="117"/>
      <c r="P88" s="117"/>
      <c r="Q88" s="117"/>
      <c r="R88" s="117"/>
      <c r="S88" s="117"/>
      <c r="T88" s="117"/>
      <c r="U88" s="117"/>
      <c r="V88" s="117"/>
      <c r="W88" s="117"/>
      <c r="X88" s="117"/>
      <c r="Y88" s="117"/>
      <c r="Z88" s="117"/>
      <c r="AA88" s="117"/>
    </row>
    <row r="89">
      <c r="A89" s="117"/>
      <c r="B89" s="117"/>
      <c r="C89" s="115"/>
      <c r="D89" s="115"/>
      <c r="E89" s="117"/>
      <c r="F89" s="117"/>
      <c r="G89" s="117"/>
      <c r="H89" s="117"/>
      <c r="I89" s="117"/>
      <c r="J89" s="117"/>
      <c r="K89" s="117"/>
      <c r="L89" s="117"/>
      <c r="M89" s="117"/>
      <c r="N89" s="117"/>
      <c r="O89" s="117"/>
      <c r="P89" s="117"/>
      <c r="Q89" s="117"/>
      <c r="R89" s="117"/>
      <c r="S89" s="117"/>
      <c r="T89" s="117"/>
      <c r="U89" s="117"/>
      <c r="V89" s="117"/>
      <c r="W89" s="117"/>
      <c r="X89" s="117"/>
      <c r="Y89" s="117"/>
      <c r="Z89" s="117"/>
      <c r="AA89" s="117"/>
    </row>
    <row r="90">
      <c r="A90" s="117"/>
      <c r="B90" s="117"/>
      <c r="C90" s="115"/>
      <c r="D90" s="115"/>
      <c r="E90" s="117"/>
      <c r="F90" s="117"/>
      <c r="G90" s="117"/>
      <c r="H90" s="117"/>
      <c r="I90" s="117"/>
      <c r="J90" s="117"/>
      <c r="K90" s="117"/>
      <c r="L90" s="117"/>
      <c r="M90" s="117"/>
      <c r="N90" s="117"/>
      <c r="O90" s="117"/>
      <c r="P90" s="117"/>
      <c r="Q90" s="117"/>
      <c r="R90" s="117"/>
      <c r="S90" s="117"/>
      <c r="T90" s="117"/>
      <c r="U90" s="117"/>
      <c r="V90" s="117"/>
      <c r="W90" s="117"/>
      <c r="X90" s="117"/>
      <c r="Y90" s="117"/>
      <c r="Z90" s="117"/>
      <c r="AA90" s="117"/>
    </row>
    <row r="91">
      <c r="A91" s="117"/>
      <c r="B91" s="117"/>
      <c r="C91" s="115"/>
      <c r="D91" s="115"/>
      <c r="E91" s="117"/>
      <c r="F91" s="117"/>
      <c r="G91" s="117"/>
      <c r="H91" s="117"/>
      <c r="I91" s="117"/>
      <c r="J91" s="117"/>
      <c r="K91" s="117"/>
      <c r="L91" s="117"/>
      <c r="M91" s="117"/>
      <c r="N91" s="117"/>
      <c r="O91" s="117"/>
      <c r="P91" s="117"/>
      <c r="Q91" s="117"/>
      <c r="R91" s="117"/>
      <c r="S91" s="117"/>
      <c r="T91" s="117"/>
      <c r="U91" s="117"/>
      <c r="V91" s="117"/>
      <c r="W91" s="117"/>
      <c r="X91" s="117"/>
      <c r="Y91" s="117"/>
      <c r="Z91" s="117"/>
      <c r="AA91" s="117"/>
    </row>
    <row r="92">
      <c r="A92" s="117"/>
      <c r="B92" s="117"/>
      <c r="C92" s="115"/>
      <c r="D92" s="115"/>
      <c r="E92" s="117"/>
      <c r="F92" s="117"/>
      <c r="G92" s="117"/>
      <c r="H92" s="117"/>
      <c r="I92" s="117"/>
      <c r="J92" s="117"/>
      <c r="K92" s="117"/>
      <c r="L92" s="117"/>
      <c r="M92" s="117"/>
      <c r="N92" s="117"/>
      <c r="O92" s="117"/>
      <c r="P92" s="117"/>
      <c r="Q92" s="117"/>
      <c r="R92" s="117"/>
      <c r="S92" s="117"/>
      <c r="T92" s="117"/>
      <c r="U92" s="117"/>
      <c r="V92" s="117"/>
      <c r="W92" s="117"/>
      <c r="X92" s="117"/>
      <c r="Y92" s="117"/>
      <c r="Z92" s="117"/>
      <c r="AA92" s="117"/>
    </row>
    <row r="93">
      <c r="A93" s="117"/>
      <c r="B93" s="117"/>
      <c r="C93" s="115"/>
      <c r="D93" s="115"/>
      <c r="E93" s="117"/>
      <c r="F93" s="117"/>
      <c r="G93" s="117"/>
      <c r="H93" s="117"/>
      <c r="I93" s="117"/>
      <c r="J93" s="117"/>
      <c r="K93" s="117"/>
      <c r="L93" s="117"/>
      <c r="M93" s="117"/>
      <c r="N93" s="117"/>
      <c r="O93" s="117"/>
      <c r="P93" s="117"/>
      <c r="Q93" s="117"/>
      <c r="R93" s="117"/>
      <c r="S93" s="117"/>
      <c r="T93" s="117"/>
      <c r="U93" s="117"/>
      <c r="V93" s="117"/>
      <c r="W93" s="117"/>
      <c r="X93" s="117"/>
      <c r="Y93" s="117"/>
      <c r="Z93" s="117"/>
      <c r="AA93" s="117"/>
    </row>
    <row r="94">
      <c r="A94" s="117"/>
      <c r="B94" s="117"/>
      <c r="C94" s="115"/>
      <c r="D94" s="115"/>
      <c r="E94" s="117"/>
      <c r="F94" s="117"/>
      <c r="G94" s="117"/>
      <c r="H94" s="117"/>
      <c r="I94" s="117"/>
      <c r="J94" s="117"/>
      <c r="K94" s="117"/>
      <c r="L94" s="117"/>
      <c r="M94" s="117"/>
      <c r="N94" s="117"/>
      <c r="O94" s="117"/>
      <c r="P94" s="117"/>
      <c r="Q94" s="117"/>
      <c r="R94" s="117"/>
      <c r="S94" s="117"/>
      <c r="T94" s="117"/>
      <c r="U94" s="117"/>
      <c r="V94" s="117"/>
      <c r="W94" s="117"/>
      <c r="X94" s="117"/>
      <c r="Y94" s="117"/>
      <c r="Z94" s="117"/>
      <c r="AA94" s="117"/>
    </row>
    <row r="95">
      <c r="A95" s="117"/>
      <c r="B95" s="117"/>
      <c r="C95" s="115"/>
      <c r="D95" s="115"/>
      <c r="E95" s="117"/>
      <c r="F95" s="117"/>
      <c r="G95" s="117"/>
      <c r="H95" s="117"/>
      <c r="I95" s="117"/>
      <c r="J95" s="117"/>
      <c r="K95" s="117"/>
      <c r="L95" s="117"/>
      <c r="M95" s="117"/>
      <c r="N95" s="117"/>
      <c r="O95" s="117"/>
      <c r="P95" s="117"/>
      <c r="Q95" s="117"/>
      <c r="R95" s="117"/>
      <c r="S95" s="117"/>
      <c r="T95" s="117"/>
      <c r="U95" s="117"/>
      <c r="V95" s="117"/>
      <c r="W95" s="117"/>
      <c r="X95" s="117"/>
      <c r="Y95" s="117"/>
      <c r="Z95" s="117"/>
      <c r="AA95" s="117"/>
    </row>
    <row r="96">
      <c r="A96" s="117"/>
      <c r="B96" s="117"/>
      <c r="C96" s="115"/>
      <c r="D96" s="115"/>
      <c r="E96" s="117"/>
      <c r="F96" s="117"/>
      <c r="G96" s="117"/>
      <c r="H96" s="117"/>
      <c r="I96" s="117"/>
      <c r="J96" s="117"/>
      <c r="K96" s="117"/>
      <c r="L96" s="117"/>
      <c r="M96" s="117"/>
      <c r="N96" s="117"/>
      <c r="O96" s="117"/>
      <c r="P96" s="117"/>
      <c r="Q96" s="117"/>
      <c r="R96" s="117"/>
      <c r="S96" s="117"/>
      <c r="T96" s="117"/>
      <c r="U96" s="117"/>
      <c r="V96" s="117"/>
      <c r="W96" s="117"/>
      <c r="X96" s="117"/>
      <c r="Y96" s="117"/>
      <c r="Z96" s="117"/>
      <c r="AA96" s="117"/>
    </row>
    <row r="97">
      <c r="A97" s="117"/>
      <c r="B97" s="117"/>
      <c r="C97" s="115"/>
      <c r="D97" s="115"/>
      <c r="E97" s="117"/>
      <c r="F97" s="117"/>
      <c r="G97" s="117"/>
      <c r="H97" s="117"/>
      <c r="I97" s="117"/>
      <c r="J97" s="117"/>
      <c r="K97" s="117"/>
      <c r="L97" s="117"/>
      <c r="M97" s="117"/>
      <c r="N97" s="117"/>
      <c r="O97" s="117"/>
      <c r="P97" s="117"/>
      <c r="Q97" s="117"/>
      <c r="R97" s="117"/>
      <c r="S97" s="117"/>
      <c r="T97" s="117"/>
      <c r="U97" s="117"/>
      <c r="V97" s="117"/>
      <c r="W97" s="117"/>
      <c r="X97" s="117"/>
      <c r="Y97" s="117"/>
      <c r="Z97" s="117"/>
      <c r="AA97" s="117"/>
    </row>
    <row r="98">
      <c r="A98" s="117"/>
      <c r="B98" s="117"/>
      <c r="C98" s="115"/>
      <c r="D98" s="115"/>
      <c r="E98" s="117"/>
      <c r="F98" s="117"/>
      <c r="G98" s="117"/>
      <c r="H98" s="117"/>
      <c r="I98" s="117"/>
      <c r="J98" s="117"/>
      <c r="K98" s="117"/>
      <c r="L98" s="117"/>
      <c r="M98" s="117"/>
      <c r="N98" s="117"/>
      <c r="O98" s="117"/>
      <c r="P98" s="117"/>
      <c r="Q98" s="117"/>
      <c r="R98" s="117"/>
      <c r="S98" s="117"/>
      <c r="T98" s="117"/>
      <c r="U98" s="117"/>
      <c r="V98" s="117"/>
      <c r="W98" s="117"/>
      <c r="X98" s="117"/>
      <c r="Y98" s="117"/>
      <c r="Z98" s="117"/>
      <c r="AA98" s="117"/>
    </row>
    <row r="99">
      <c r="A99" s="117"/>
      <c r="B99" s="117"/>
      <c r="C99" s="115"/>
      <c r="D99" s="115"/>
      <c r="E99" s="117"/>
      <c r="F99" s="117"/>
      <c r="G99" s="117"/>
      <c r="H99" s="117"/>
      <c r="I99" s="117"/>
      <c r="J99" s="117"/>
      <c r="K99" s="117"/>
      <c r="L99" s="117"/>
      <c r="M99" s="117"/>
      <c r="N99" s="117"/>
      <c r="O99" s="117"/>
      <c r="P99" s="117"/>
      <c r="Q99" s="117"/>
      <c r="R99" s="117"/>
      <c r="S99" s="117"/>
      <c r="T99" s="117"/>
      <c r="U99" s="117"/>
      <c r="V99" s="117"/>
      <c r="W99" s="117"/>
      <c r="X99" s="117"/>
      <c r="Y99" s="117"/>
      <c r="Z99" s="117"/>
      <c r="AA99" s="117"/>
    </row>
    <row r="100">
      <c r="A100" s="117"/>
      <c r="B100" s="117"/>
      <c r="C100" s="115"/>
      <c r="D100" s="115"/>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row>
    <row r="101">
      <c r="A101" s="117"/>
      <c r="B101" s="117"/>
      <c r="C101" s="115"/>
      <c r="D101" s="115"/>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row>
    <row r="102">
      <c r="A102" s="117"/>
      <c r="B102" s="117"/>
      <c r="C102" s="115"/>
      <c r="D102" s="115"/>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row>
    <row r="103">
      <c r="A103" s="117"/>
      <c r="B103" s="117"/>
      <c r="C103" s="115"/>
      <c r="D103" s="115"/>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row>
    <row r="104">
      <c r="A104" s="117"/>
      <c r="B104" s="117"/>
      <c r="C104" s="115"/>
      <c r="D104" s="115"/>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row>
    <row r="105">
      <c r="A105" s="117"/>
      <c r="B105" s="117"/>
      <c r="C105" s="115"/>
      <c r="D105" s="115"/>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row>
    <row r="106">
      <c r="A106" s="117"/>
      <c r="B106" s="117"/>
      <c r="C106" s="115"/>
      <c r="D106" s="115"/>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row>
    <row r="107">
      <c r="A107" s="117"/>
      <c r="B107" s="117"/>
      <c r="C107" s="115"/>
      <c r="D107" s="115"/>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row>
    <row r="108">
      <c r="A108" s="117"/>
      <c r="B108" s="117"/>
      <c r="C108" s="115"/>
      <c r="D108" s="115"/>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row>
    <row r="109">
      <c r="A109" s="117"/>
      <c r="B109" s="117"/>
      <c r="C109" s="115"/>
      <c r="D109" s="115"/>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row>
    <row r="110">
      <c r="A110" s="117"/>
      <c r="B110" s="117"/>
      <c r="C110" s="115"/>
      <c r="D110" s="115"/>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row>
    <row r="111">
      <c r="A111" s="117"/>
      <c r="B111" s="117"/>
      <c r="C111" s="115"/>
      <c r="D111" s="115"/>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row>
    <row r="112">
      <c r="A112" s="117"/>
      <c r="B112" s="117"/>
      <c r="C112" s="115"/>
      <c r="D112" s="115"/>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row>
    <row r="113">
      <c r="A113" s="117"/>
      <c r="B113" s="117"/>
      <c r="C113" s="115"/>
      <c r="D113" s="115"/>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row>
    <row r="114">
      <c r="A114" s="117"/>
      <c r="B114" s="117"/>
      <c r="C114" s="115"/>
      <c r="D114" s="115"/>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row>
    <row r="115">
      <c r="A115" s="117"/>
      <c r="B115" s="117"/>
      <c r="C115" s="115"/>
      <c r="D115" s="115"/>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row>
    <row r="116">
      <c r="A116" s="117"/>
      <c r="B116" s="117"/>
      <c r="C116" s="115"/>
      <c r="D116" s="115"/>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row>
    <row r="117">
      <c r="A117" s="117"/>
      <c r="B117" s="117"/>
      <c r="C117" s="115"/>
      <c r="D117" s="115"/>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row>
    <row r="118">
      <c r="A118" s="117"/>
      <c r="B118" s="117"/>
      <c r="C118" s="115"/>
      <c r="D118" s="115"/>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row>
    <row r="119">
      <c r="A119" s="117"/>
      <c r="B119" s="117"/>
      <c r="C119" s="115"/>
      <c r="D119" s="115"/>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row>
    <row r="120">
      <c r="A120" s="117"/>
      <c r="B120" s="117"/>
      <c r="C120" s="115"/>
      <c r="D120" s="115"/>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row>
    <row r="121">
      <c r="A121" s="117"/>
      <c r="B121" s="117"/>
      <c r="C121" s="115"/>
      <c r="D121" s="115"/>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row>
    <row r="122">
      <c r="A122" s="117"/>
      <c r="B122" s="117"/>
      <c r="C122" s="115"/>
      <c r="D122" s="115"/>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row>
    <row r="123">
      <c r="A123" s="117"/>
      <c r="B123" s="117"/>
      <c r="C123" s="115"/>
      <c r="D123" s="115"/>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row>
    <row r="124">
      <c r="A124" s="117"/>
      <c r="B124" s="117"/>
      <c r="C124" s="115"/>
      <c r="D124" s="115"/>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row>
    <row r="125">
      <c r="A125" s="117"/>
      <c r="B125" s="117"/>
      <c r="C125" s="115"/>
      <c r="D125" s="115"/>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row>
    <row r="126">
      <c r="A126" s="117"/>
      <c r="B126" s="117"/>
      <c r="C126" s="115"/>
      <c r="D126" s="115"/>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row>
    <row r="127">
      <c r="A127" s="117"/>
      <c r="B127" s="117"/>
      <c r="C127" s="115"/>
      <c r="D127" s="115"/>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row>
    <row r="128">
      <c r="A128" s="117"/>
      <c r="B128" s="117"/>
      <c r="C128" s="115"/>
      <c r="D128" s="115"/>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row>
    <row r="129">
      <c r="A129" s="117"/>
      <c r="B129" s="117"/>
      <c r="C129" s="115"/>
      <c r="D129" s="115"/>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row>
    <row r="130">
      <c r="A130" s="117"/>
      <c r="B130" s="117"/>
      <c r="C130" s="115"/>
      <c r="D130" s="115"/>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row>
    <row r="131">
      <c r="A131" s="117"/>
      <c r="B131" s="117"/>
      <c r="C131" s="115"/>
      <c r="D131" s="115"/>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row>
    <row r="132">
      <c r="A132" s="117"/>
      <c r="B132" s="117"/>
      <c r="C132" s="115"/>
      <c r="D132" s="115"/>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row>
    <row r="133">
      <c r="A133" s="117"/>
      <c r="B133" s="117"/>
      <c r="C133" s="115"/>
      <c r="D133" s="115"/>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row>
    <row r="134">
      <c r="A134" s="117"/>
      <c r="B134" s="117"/>
      <c r="C134" s="115"/>
      <c r="D134" s="115"/>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row>
    <row r="135">
      <c r="A135" s="117"/>
      <c r="B135" s="117"/>
      <c r="C135" s="115"/>
      <c r="D135" s="115"/>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row>
    <row r="136">
      <c r="A136" s="117"/>
      <c r="B136" s="117"/>
      <c r="C136" s="115"/>
      <c r="D136" s="115"/>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row>
    <row r="137">
      <c r="A137" s="117"/>
      <c r="B137" s="117"/>
      <c r="C137" s="115"/>
      <c r="D137" s="115"/>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row>
    <row r="138">
      <c r="A138" s="117"/>
      <c r="B138" s="117"/>
      <c r="C138" s="115"/>
      <c r="D138" s="115"/>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row>
    <row r="139">
      <c r="A139" s="117"/>
      <c r="B139" s="117"/>
      <c r="C139" s="115"/>
      <c r="D139" s="115"/>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row>
    <row r="140">
      <c r="A140" s="117"/>
      <c r="B140" s="117"/>
      <c r="C140" s="115"/>
      <c r="D140" s="115"/>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row>
    <row r="141">
      <c r="A141" s="117"/>
      <c r="B141" s="117"/>
      <c r="C141" s="115"/>
      <c r="D141" s="115"/>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row>
    <row r="142">
      <c r="A142" s="117"/>
      <c r="B142" s="117"/>
      <c r="C142" s="115"/>
      <c r="D142" s="115"/>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row>
    <row r="143">
      <c r="A143" s="117"/>
      <c r="B143" s="117"/>
      <c r="C143" s="115"/>
      <c r="D143" s="115"/>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row>
    <row r="144">
      <c r="A144" s="117"/>
      <c r="B144" s="117"/>
      <c r="C144" s="115"/>
      <c r="D144" s="115"/>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row>
    <row r="145">
      <c r="A145" s="117"/>
      <c r="B145" s="117"/>
      <c r="C145" s="115"/>
      <c r="D145" s="115"/>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row>
    <row r="146">
      <c r="A146" s="117"/>
      <c r="B146" s="117"/>
      <c r="C146" s="115"/>
      <c r="D146" s="115"/>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row>
    <row r="147">
      <c r="A147" s="117"/>
      <c r="B147" s="117"/>
      <c r="C147" s="115"/>
      <c r="D147" s="115"/>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row>
    <row r="148">
      <c r="A148" s="117"/>
      <c r="B148" s="117"/>
      <c r="C148" s="115"/>
      <c r="D148" s="115"/>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row>
    <row r="149">
      <c r="A149" s="117"/>
      <c r="B149" s="117"/>
      <c r="C149" s="115"/>
      <c r="D149" s="115"/>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row>
    <row r="150">
      <c r="A150" s="117"/>
      <c r="B150" s="117"/>
      <c r="C150" s="115"/>
      <c r="D150" s="115"/>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row>
    <row r="151">
      <c r="A151" s="117"/>
      <c r="B151" s="117"/>
      <c r="C151" s="115"/>
      <c r="D151" s="115"/>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row>
    <row r="152">
      <c r="A152" s="117"/>
      <c r="B152" s="117"/>
      <c r="C152" s="115"/>
      <c r="D152" s="115"/>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row>
    <row r="153">
      <c r="A153" s="117"/>
      <c r="B153" s="117"/>
      <c r="C153" s="115"/>
      <c r="D153" s="115"/>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row>
    <row r="154">
      <c r="A154" s="117"/>
      <c r="B154" s="117"/>
      <c r="C154" s="115"/>
      <c r="D154" s="115"/>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row>
    <row r="155">
      <c r="A155" s="117"/>
      <c r="B155" s="117"/>
      <c r="C155" s="115"/>
      <c r="D155" s="115"/>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row>
    <row r="156">
      <c r="A156" s="117"/>
      <c r="B156" s="117"/>
      <c r="C156" s="115"/>
      <c r="D156" s="115"/>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row>
    <row r="157">
      <c r="A157" s="117"/>
      <c r="B157" s="117"/>
      <c r="C157" s="115"/>
      <c r="D157" s="115"/>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row>
    <row r="158">
      <c r="A158" s="117"/>
      <c r="B158" s="117"/>
      <c r="C158" s="115"/>
      <c r="D158" s="115"/>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row>
    <row r="159">
      <c r="A159" s="117"/>
      <c r="B159" s="117"/>
      <c r="C159" s="115"/>
      <c r="D159" s="115"/>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row>
    <row r="160">
      <c r="A160" s="117"/>
      <c r="B160" s="117"/>
      <c r="C160" s="115"/>
      <c r="D160" s="115"/>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row>
    <row r="161">
      <c r="A161" s="117"/>
      <c r="B161" s="117"/>
      <c r="C161" s="115"/>
      <c r="D161" s="115"/>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row>
    <row r="162">
      <c r="A162" s="117"/>
      <c r="B162" s="117"/>
      <c r="C162" s="115"/>
      <c r="D162" s="115"/>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row>
    <row r="163">
      <c r="A163" s="117"/>
      <c r="B163" s="117"/>
      <c r="C163" s="115"/>
      <c r="D163" s="115"/>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row>
    <row r="164">
      <c r="A164" s="117"/>
      <c r="B164" s="117"/>
      <c r="C164" s="115"/>
      <c r="D164" s="115"/>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row>
    <row r="165">
      <c r="A165" s="117"/>
      <c r="B165" s="117"/>
      <c r="C165" s="115"/>
      <c r="D165" s="115"/>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row>
    <row r="166">
      <c r="A166" s="117"/>
      <c r="B166" s="117"/>
      <c r="C166" s="115"/>
      <c r="D166" s="115"/>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row>
    <row r="167">
      <c r="A167" s="117"/>
      <c r="B167" s="117"/>
      <c r="C167" s="115"/>
      <c r="D167" s="115"/>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row>
    <row r="168">
      <c r="A168" s="117"/>
      <c r="B168" s="117"/>
      <c r="C168" s="115"/>
      <c r="D168" s="115"/>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row>
    <row r="169">
      <c r="A169" s="117"/>
      <c r="B169" s="117"/>
      <c r="C169" s="115"/>
      <c r="D169" s="115"/>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row>
    <row r="170">
      <c r="A170" s="117"/>
      <c r="B170" s="117"/>
      <c r="C170" s="115"/>
      <c r="D170" s="115"/>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row>
    <row r="171">
      <c r="A171" s="117"/>
      <c r="B171" s="117"/>
      <c r="C171" s="115"/>
      <c r="D171" s="115"/>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row>
    <row r="172">
      <c r="A172" s="117"/>
      <c r="B172" s="117"/>
      <c r="C172" s="115"/>
      <c r="D172" s="115"/>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row>
    <row r="173">
      <c r="A173" s="117"/>
      <c r="B173" s="117"/>
      <c r="C173" s="115"/>
      <c r="D173" s="115"/>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row>
    <row r="174">
      <c r="A174" s="117"/>
      <c r="B174" s="117"/>
      <c r="C174" s="115"/>
      <c r="D174" s="115"/>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row>
    <row r="175">
      <c r="A175" s="117"/>
      <c r="B175" s="117"/>
      <c r="C175" s="115"/>
      <c r="D175" s="115"/>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row>
    <row r="176">
      <c r="A176" s="117"/>
      <c r="B176" s="117"/>
      <c r="C176" s="115"/>
      <c r="D176" s="115"/>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row>
    <row r="177">
      <c r="A177" s="117"/>
      <c r="B177" s="117"/>
      <c r="C177" s="115"/>
      <c r="D177" s="115"/>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row>
    <row r="178">
      <c r="A178" s="117"/>
      <c r="B178" s="117"/>
      <c r="C178" s="115"/>
      <c r="D178" s="115"/>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row>
    <row r="179">
      <c r="A179" s="117"/>
      <c r="B179" s="117"/>
      <c r="C179" s="115"/>
      <c r="D179" s="115"/>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row>
    <row r="180">
      <c r="A180" s="117"/>
      <c r="B180" s="117"/>
      <c r="C180" s="115"/>
      <c r="D180" s="115"/>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row>
    <row r="181">
      <c r="A181" s="117"/>
      <c r="B181" s="117"/>
      <c r="C181" s="115"/>
      <c r="D181" s="115"/>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row>
    <row r="182">
      <c r="A182" s="117"/>
      <c r="B182" s="117"/>
      <c r="C182" s="115"/>
      <c r="D182" s="115"/>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row>
    <row r="183">
      <c r="A183" s="117"/>
      <c r="B183" s="117"/>
      <c r="C183" s="115"/>
      <c r="D183" s="115"/>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row>
    <row r="184">
      <c r="A184" s="117"/>
      <c r="B184" s="117"/>
      <c r="C184" s="115"/>
      <c r="D184" s="115"/>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row>
    <row r="185">
      <c r="A185" s="117"/>
      <c r="B185" s="117"/>
      <c r="C185" s="115"/>
      <c r="D185" s="115"/>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row>
    <row r="186">
      <c r="A186" s="117"/>
      <c r="B186" s="117"/>
      <c r="C186" s="115"/>
      <c r="D186" s="115"/>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row>
    <row r="187">
      <c r="A187" s="117"/>
      <c r="B187" s="117"/>
      <c r="C187" s="115"/>
      <c r="D187" s="115"/>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row>
    <row r="188">
      <c r="A188" s="117"/>
      <c r="B188" s="117"/>
      <c r="C188" s="115"/>
      <c r="D188" s="115"/>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row>
    <row r="189">
      <c r="A189" s="117"/>
      <c r="B189" s="117"/>
      <c r="C189" s="115"/>
      <c r="D189" s="115"/>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row>
    <row r="190">
      <c r="A190" s="117"/>
      <c r="B190" s="117"/>
      <c r="C190" s="115"/>
      <c r="D190" s="115"/>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row>
    <row r="191">
      <c r="A191" s="117"/>
      <c r="B191" s="117"/>
      <c r="C191" s="115"/>
      <c r="D191" s="115"/>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row>
    <row r="192">
      <c r="A192" s="117"/>
      <c r="B192" s="117"/>
      <c r="C192" s="115"/>
      <c r="D192" s="115"/>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row>
    <row r="193">
      <c r="A193" s="117"/>
      <c r="B193" s="117"/>
      <c r="C193" s="115"/>
      <c r="D193" s="115"/>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row>
    <row r="194">
      <c r="A194" s="117"/>
      <c r="B194" s="117"/>
      <c r="C194" s="115"/>
      <c r="D194" s="115"/>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row>
    <row r="195">
      <c r="A195" s="117"/>
      <c r="B195" s="117"/>
      <c r="C195" s="115"/>
      <c r="D195" s="115"/>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row>
    <row r="196">
      <c r="A196" s="117"/>
      <c r="B196" s="117"/>
      <c r="C196" s="115"/>
      <c r="D196" s="115"/>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row>
    <row r="197">
      <c r="A197" s="117"/>
      <c r="B197" s="117"/>
      <c r="C197" s="115"/>
      <c r="D197" s="115"/>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row>
    <row r="198">
      <c r="A198" s="117"/>
      <c r="B198" s="117"/>
      <c r="C198" s="115"/>
      <c r="D198" s="115"/>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row>
    <row r="199">
      <c r="A199" s="117"/>
      <c r="B199" s="117"/>
      <c r="C199" s="115"/>
      <c r="D199" s="115"/>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row>
    <row r="200">
      <c r="A200" s="117"/>
      <c r="B200" s="117"/>
      <c r="C200" s="115"/>
      <c r="D200" s="115"/>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row>
    <row r="201">
      <c r="A201" s="117"/>
      <c r="B201" s="117"/>
      <c r="C201" s="115"/>
      <c r="D201" s="115"/>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row>
    <row r="202">
      <c r="A202" s="117"/>
      <c r="B202" s="117"/>
      <c r="C202" s="115"/>
      <c r="D202" s="115"/>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row>
    <row r="203">
      <c r="A203" s="117"/>
      <c r="B203" s="117"/>
      <c r="C203" s="115"/>
      <c r="D203" s="115"/>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row>
    <row r="204">
      <c r="A204" s="117"/>
      <c r="B204" s="117"/>
      <c r="C204" s="115"/>
      <c r="D204" s="115"/>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row>
    <row r="205">
      <c r="A205" s="117"/>
      <c r="B205" s="117"/>
      <c r="C205" s="115"/>
      <c r="D205" s="115"/>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row>
    <row r="206">
      <c r="A206" s="117"/>
      <c r="B206" s="117"/>
      <c r="C206" s="115"/>
      <c r="D206" s="115"/>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row>
    <row r="207">
      <c r="A207" s="117"/>
      <c r="B207" s="117"/>
      <c r="C207" s="115"/>
      <c r="D207" s="115"/>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row>
    <row r="208">
      <c r="A208" s="117"/>
      <c r="B208" s="117"/>
      <c r="C208" s="115"/>
      <c r="D208" s="115"/>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row>
    <row r="209">
      <c r="A209" s="117"/>
      <c r="B209" s="117"/>
      <c r="C209" s="115"/>
      <c r="D209" s="115"/>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row>
    <row r="210">
      <c r="A210" s="117"/>
      <c r="B210" s="117"/>
      <c r="C210" s="115"/>
      <c r="D210" s="115"/>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row>
    <row r="211">
      <c r="A211" s="117"/>
      <c r="B211" s="117"/>
      <c r="C211" s="115"/>
      <c r="D211" s="115"/>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row>
    <row r="212">
      <c r="A212" s="117"/>
      <c r="B212" s="117"/>
      <c r="C212" s="115"/>
      <c r="D212" s="115"/>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row>
    <row r="213">
      <c r="A213" s="117"/>
      <c r="B213" s="117"/>
      <c r="C213" s="115"/>
      <c r="D213" s="115"/>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row>
    <row r="214">
      <c r="A214" s="117"/>
      <c r="B214" s="117"/>
      <c r="C214" s="115"/>
      <c r="D214" s="115"/>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row>
    <row r="215">
      <c r="A215" s="117"/>
      <c r="B215" s="117"/>
      <c r="C215" s="115"/>
      <c r="D215" s="115"/>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row>
    <row r="216">
      <c r="A216" s="117"/>
      <c r="B216" s="117"/>
      <c r="C216" s="115"/>
      <c r="D216" s="115"/>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row>
    <row r="217">
      <c r="A217" s="117"/>
      <c r="B217" s="117"/>
      <c r="C217" s="115"/>
      <c r="D217" s="115"/>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row>
    <row r="218">
      <c r="A218" s="117"/>
      <c r="B218" s="117"/>
      <c r="C218" s="115"/>
      <c r="D218" s="115"/>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row>
    <row r="219">
      <c r="A219" s="117"/>
      <c r="B219" s="117"/>
      <c r="C219" s="115"/>
      <c r="D219" s="115"/>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row>
    <row r="220">
      <c r="A220" s="117"/>
      <c r="B220" s="117"/>
      <c r="C220" s="115"/>
      <c r="D220" s="115"/>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row>
    <row r="221">
      <c r="A221" s="117"/>
      <c r="B221" s="117"/>
      <c r="C221" s="115"/>
      <c r="D221" s="115"/>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row>
    <row r="222">
      <c r="A222" s="117"/>
      <c r="B222" s="117"/>
      <c r="C222" s="115"/>
      <c r="D222" s="115"/>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row>
    <row r="223">
      <c r="A223" s="117"/>
      <c r="B223" s="117"/>
      <c r="C223" s="115"/>
      <c r="D223" s="115"/>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row>
    <row r="224">
      <c r="A224" s="117"/>
      <c r="B224" s="117"/>
      <c r="C224" s="115"/>
      <c r="D224" s="115"/>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row>
    <row r="225">
      <c r="A225" s="117"/>
      <c r="B225" s="117"/>
      <c r="C225" s="115"/>
      <c r="D225" s="115"/>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row>
    <row r="226">
      <c r="A226" s="117"/>
      <c r="B226" s="117"/>
      <c r="C226" s="115"/>
      <c r="D226" s="115"/>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row>
    <row r="227">
      <c r="A227" s="117"/>
      <c r="B227" s="117"/>
      <c r="C227" s="115"/>
      <c r="D227" s="115"/>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row>
    <row r="228">
      <c r="A228" s="117"/>
      <c r="B228" s="117"/>
      <c r="C228" s="115"/>
      <c r="D228" s="115"/>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row>
    <row r="229">
      <c r="A229" s="117"/>
      <c r="B229" s="117"/>
      <c r="C229" s="115"/>
      <c r="D229" s="115"/>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row>
    <row r="230">
      <c r="A230" s="117"/>
      <c r="B230" s="117"/>
      <c r="C230" s="115"/>
      <c r="D230" s="115"/>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row>
    <row r="231">
      <c r="A231" s="117"/>
      <c r="B231" s="117"/>
      <c r="C231" s="115"/>
      <c r="D231" s="115"/>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row>
    <row r="232">
      <c r="A232" s="117"/>
      <c r="B232" s="117"/>
      <c r="C232" s="115"/>
      <c r="D232" s="115"/>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row>
    <row r="233">
      <c r="A233" s="117"/>
      <c r="B233" s="117"/>
      <c r="C233" s="115"/>
      <c r="D233" s="115"/>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row>
    <row r="234">
      <c r="A234" s="117"/>
      <c r="B234" s="117"/>
      <c r="C234" s="115"/>
      <c r="D234" s="115"/>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row>
    <row r="235">
      <c r="A235" s="117"/>
      <c r="B235" s="117"/>
      <c r="C235" s="115"/>
      <c r="D235" s="115"/>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row>
    <row r="236">
      <c r="A236" s="117"/>
      <c r="B236" s="117"/>
      <c r="C236" s="115"/>
      <c r="D236" s="115"/>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row>
    <row r="237">
      <c r="A237" s="117"/>
      <c r="B237" s="117"/>
      <c r="C237" s="115"/>
      <c r="D237" s="115"/>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row>
    <row r="238">
      <c r="A238" s="117"/>
      <c r="B238" s="117"/>
      <c r="C238" s="115"/>
      <c r="D238" s="115"/>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row>
    <row r="239">
      <c r="A239" s="117"/>
      <c r="B239" s="117"/>
      <c r="C239" s="115"/>
      <c r="D239" s="115"/>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row>
    <row r="240">
      <c r="A240" s="117"/>
      <c r="B240" s="117"/>
      <c r="C240" s="115"/>
      <c r="D240" s="115"/>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row>
    <row r="241">
      <c r="A241" s="117"/>
      <c r="B241" s="117"/>
      <c r="C241" s="115"/>
      <c r="D241" s="115"/>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row>
    <row r="242">
      <c r="A242" s="117"/>
      <c r="B242" s="117"/>
      <c r="C242" s="115"/>
      <c r="D242" s="115"/>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row>
    <row r="243">
      <c r="A243" s="117"/>
      <c r="B243" s="117"/>
      <c r="C243" s="115"/>
      <c r="D243" s="115"/>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row>
    <row r="244">
      <c r="A244" s="117"/>
      <c r="B244" s="117"/>
      <c r="C244" s="115"/>
      <c r="D244" s="115"/>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row>
    <row r="245">
      <c r="A245" s="117"/>
      <c r="B245" s="117"/>
      <c r="C245" s="115"/>
      <c r="D245" s="115"/>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row>
    <row r="246">
      <c r="A246" s="117"/>
      <c r="B246" s="117"/>
      <c r="C246" s="115"/>
      <c r="D246" s="115"/>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row>
    <row r="247">
      <c r="A247" s="117"/>
      <c r="B247" s="117"/>
      <c r="C247" s="115"/>
      <c r="D247" s="115"/>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row>
    <row r="248">
      <c r="A248" s="117"/>
      <c r="B248" s="117"/>
      <c r="C248" s="115"/>
      <c r="D248" s="115"/>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row>
    <row r="249">
      <c r="A249" s="117"/>
      <c r="B249" s="117"/>
      <c r="C249" s="115"/>
      <c r="D249" s="115"/>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row>
    <row r="250">
      <c r="A250" s="117"/>
      <c r="B250" s="117"/>
      <c r="C250" s="115"/>
      <c r="D250" s="115"/>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row>
    <row r="251">
      <c r="A251" s="117"/>
      <c r="B251" s="117"/>
      <c r="C251" s="115"/>
      <c r="D251" s="115"/>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row>
    <row r="252">
      <c r="A252" s="117"/>
      <c r="B252" s="117"/>
      <c r="C252" s="115"/>
      <c r="D252" s="115"/>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row>
    <row r="253">
      <c r="A253" s="117"/>
      <c r="B253" s="117"/>
      <c r="C253" s="115"/>
      <c r="D253" s="115"/>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row>
    <row r="254">
      <c r="A254" s="117"/>
      <c r="B254" s="117"/>
      <c r="C254" s="115"/>
      <c r="D254" s="115"/>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row>
    <row r="255">
      <c r="A255" s="117"/>
      <c r="B255" s="117"/>
      <c r="C255" s="115"/>
      <c r="D255" s="115"/>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row>
    <row r="256">
      <c r="A256" s="117"/>
      <c r="B256" s="117"/>
      <c r="C256" s="115"/>
      <c r="D256" s="115"/>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row>
    <row r="257">
      <c r="A257" s="117"/>
      <c r="B257" s="117"/>
      <c r="C257" s="115"/>
      <c r="D257" s="115"/>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row>
    <row r="258">
      <c r="A258" s="117"/>
      <c r="B258" s="117"/>
      <c r="C258" s="115"/>
      <c r="D258" s="115"/>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row>
    <row r="259">
      <c r="A259" s="117"/>
      <c r="B259" s="117"/>
      <c r="C259" s="115"/>
      <c r="D259" s="115"/>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row>
    <row r="260">
      <c r="A260" s="117"/>
      <c r="B260" s="117"/>
      <c r="C260" s="115"/>
      <c r="D260" s="115"/>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row>
    <row r="261">
      <c r="A261" s="117"/>
      <c r="B261" s="117"/>
      <c r="C261" s="115"/>
      <c r="D261" s="115"/>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row>
    <row r="262">
      <c r="A262" s="117"/>
      <c r="B262" s="117"/>
      <c r="C262" s="115"/>
      <c r="D262" s="115"/>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row>
    <row r="263">
      <c r="A263" s="117"/>
      <c r="B263" s="117"/>
      <c r="C263" s="115"/>
      <c r="D263" s="115"/>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row>
    <row r="264">
      <c r="A264" s="117"/>
      <c r="B264" s="117"/>
      <c r="C264" s="115"/>
      <c r="D264" s="115"/>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row>
    <row r="265">
      <c r="A265" s="117"/>
      <c r="B265" s="117"/>
      <c r="C265" s="115"/>
      <c r="D265" s="115"/>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row>
    <row r="266">
      <c r="A266" s="117"/>
      <c r="B266" s="117"/>
      <c r="C266" s="115"/>
      <c r="D266" s="115"/>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row>
    <row r="267">
      <c r="A267" s="117"/>
      <c r="B267" s="117"/>
      <c r="C267" s="115"/>
      <c r="D267" s="115"/>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row>
    <row r="268">
      <c r="A268" s="117"/>
      <c r="B268" s="117"/>
      <c r="C268" s="115"/>
      <c r="D268" s="115"/>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row>
    <row r="269">
      <c r="A269" s="117"/>
      <c r="B269" s="117"/>
      <c r="C269" s="115"/>
      <c r="D269" s="115"/>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row>
    <row r="270">
      <c r="A270" s="117"/>
      <c r="B270" s="117"/>
      <c r="C270" s="115"/>
      <c r="D270" s="115"/>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row>
    <row r="271">
      <c r="A271" s="117"/>
      <c r="B271" s="117"/>
      <c r="C271" s="115"/>
      <c r="D271" s="115"/>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row>
    <row r="272">
      <c r="A272" s="117"/>
      <c r="B272" s="117"/>
      <c r="C272" s="115"/>
      <c r="D272" s="115"/>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row>
    <row r="273">
      <c r="A273" s="117"/>
      <c r="B273" s="117"/>
      <c r="C273" s="115"/>
      <c r="D273" s="115"/>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row>
    <row r="274">
      <c r="A274" s="117"/>
      <c r="B274" s="117"/>
      <c r="C274" s="115"/>
      <c r="D274" s="115"/>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row>
    <row r="275">
      <c r="A275" s="117"/>
      <c r="B275" s="117"/>
      <c r="C275" s="115"/>
      <c r="D275" s="115"/>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row>
    <row r="276">
      <c r="A276" s="117"/>
      <c r="B276" s="117"/>
      <c r="C276" s="115"/>
      <c r="D276" s="115"/>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row>
    <row r="277">
      <c r="A277" s="117"/>
      <c r="B277" s="117"/>
      <c r="C277" s="115"/>
      <c r="D277" s="115"/>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row>
    <row r="278">
      <c r="A278" s="117"/>
      <c r="B278" s="117"/>
      <c r="C278" s="115"/>
      <c r="D278" s="115"/>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row>
    <row r="279">
      <c r="A279" s="117"/>
      <c r="B279" s="117"/>
      <c r="C279" s="115"/>
      <c r="D279" s="115"/>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row>
    <row r="280">
      <c r="A280" s="117"/>
      <c r="B280" s="117"/>
      <c r="C280" s="115"/>
      <c r="D280" s="115"/>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row>
    <row r="281">
      <c r="A281" s="117"/>
      <c r="B281" s="117"/>
      <c r="C281" s="115"/>
      <c r="D281" s="115"/>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row>
    <row r="282">
      <c r="A282" s="117"/>
      <c r="B282" s="117"/>
      <c r="C282" s="115"/>
      <c r="D282" s="115"/>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row>
    <row r="283">
      <c r="A283" s="117"/>
      <c r="B283" s="117"/>
      <c r="C283" s="115"/>
      <c r="D283" s="115"/>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row>
    <row r="284">
      <c r="A284" s="117"/>
      <c r="B284" s="117"/>
      <c r="C284" s="115"/>
      <c r="D284" s="115"/>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row>
    <row r="285">
      <c r="A285" s="117"/>
      <c r="B285" s="117"/>
      <c r="C285" s="115"/>
      <c r="D285" s="115"/>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row>
    <row r="286">
      <c r="A286" s="117"/>
      <c r="B286" s="117"/>
      <c r="C286" s="115"/>
      <c r="D286" s="115"/>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row>
    <row r="287">
      <c r="A287" s="117"/>
      <c r="B287" s="117"/>
      <c r="C287" s="115"/>
      <c r="D287" s="115"/>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row>
    <row r="288">
      <c r="A288" s="117"/>
      <c r="B288" s="117"/>
      <c r="C288" s="115"/>
      <c r="D288" s="115"/>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row>
    <row r="289">
      <c r="A289" s="117"/>
      <c r="B289" s="117"/>
      <c r="C289" s="115"/>
      <c r="D289" s="115"/>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row>
    <row r="290">
      <c r="A290" s="117"/>
      <c r="B290" s="117"/>
      <c r="C290" s="115"/>
      <c r="D290" s="115"/>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row>
    <row r="291">
      <c r="A291" s="117"/>
      <c r="B291" s="117"/>
      <c r="C291" s="115"/>
      <c r="D291" s="115"/>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row>
    <row r="292">
      <c r="A292" s="117"/>
      <c r="B292" s="117"/>
      <c r="C292" s="115"/>
      <c r="D292" s="115"/>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row>
    <row r="293">
      <c r="A293" s="117"/>
      <c r="B293" s="117"/>
      <c r="C293" s="115"/>
      <c r="D293" s="115"/>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row>
    <row r="294">
      <c r="A294" s="117"/>
      <c r="B294" s="117"/>
      <c r="C294" s="115"/>
      <c r="D294" s="115"/>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row>
    <row r="295">
      <c r="A295" s="117"/>
      <c r="B295" s="117"/>
      <c r="C295" s="115"/>
      <c r="D295" s="115"/>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row>
    <row r="296">
      <c r="A296" s="117"/>
      <c r="B296" s="117"/>
      <c r="C296" s="115"/>
      <c r="D296" s="115"/>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row>
    <row r="297">
      <c r="A297" s="117"/>
      <c r="B297" s="117"/>
      <c r="C297" s="115"/>
      <c r="D297" s="115"/>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row>
    <row r="298">
      <c r="A298" s="117"/>
      <c r="B298" s="117"/>
      <c r="C298" s="115"/>
      <c r="D298" s="115"/>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row>
    <row r="299">
      <c r="A299" s="117"/>
      <c r="B299" s="117"/>
      <c r="C299" s="115"/>
      <c r="D299" s="115"/>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row>
    <row r="300">
      <c r="A300" s="117"/>
      <c r="B300" s="117"/>
      <c r="C300" s="115"/>
      <c r="D300" s="115"/>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row>
    <row r="301">
      <c r="A301" s="117"/>
      <c r="B301" s="117"/>
      <c r="C301" s="115"/>
      <c r="D301" s="115"/>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row>
    <row r="302">
      <c r="A302" s="117"/>
      <c r="B302" s="117"/>
      <c r="C302" s="115"/>
      <c r="D302" s="115"/>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row>
    <row r="303">
      <c r="A303" s="117"/>
      <c r="B303" s="117"/>
      <c r="C303" s="115"/>
      <c r="D303" s="115"/>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row>
    <row r="304">
      <c r="A304" s="117"/>
      <c r="B304" s="117"/>
      <c r="C304" s="115"/>
      <c r="D304" s="115"/>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row>
    <row r="305">
      <c r="A305" s="117"/>
      <c r="B305" s="117"/>
      <c r="C305" s="115"/>
      <c r="D305" s="115"/>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row>
    <row r="306">
      <c r="A306" s="117"/>
      <c r="B306" s="117"/>
      <c r="C306" s="115"/>
      <c r="D306" s="115"/>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row>
    <row r="307">
      <c r="A307" s="117"/>
      <c r="B307" s="117"/>
      <c r="C307" s="115"/>
      <c r="D307" s="115"/>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row>
    <row r="308">
      <c r="A308" s="117"/>
      <c r="B308" s="117"/>
      <c r="C308" s="115"/>
      <c r="D308" s="115"/>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row>
    <row r="309">
      <c r="A309" s="117"/>
      <c r="B309" s="117"/>
      <c r="C309" s="115"/>
      <c r="D309" s="115"/>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row>
    <row r="310">
      <c r="A310" s="117"/>
      <c r="B310" s="117"/>
      <c r="C310" s="115"/>
      <c r="D310" s="115"/>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row>
    <row r="311">
      <c r="A311" s="117"/>
      <c r="B311" s="117"/>
      <c r="C311" s="115"/>
      <c r="D311" s="115"/>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row>
    <row r="312">
      <c r="A312" s="117"/>
      <c r="B312" s="117"/>
      <c r="C312" s="115"/>
      <c r="D312" s="115"/>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row>
    <row r="313">
      <c r="A313" s="117"/>
      <c r="B313" s="117"/>
      <c r="C313" s="115"/>
      <c r="D313" s="115"/>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row>
    <row r="314">
      <c r="A314" s="117"/>
      <c r="B314" s="117"/>
      <c r="C314" s="115"/>
      <c r="D314" s="115"/>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row>
    <row r="315">
      <c r="A315" s="117"/>
      <c r="B315" s="117"/>
      <c r="C315" s="115"/>
      <c r="D315" s="115"/>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row>
    <row r="316">
      <c r="A316" s="117"/>
      <c r="B316" s="117"/>
      <c r="C316" s="115"/>
      <c r="D316" s="115"/>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row>
    <row r="317">
      <c r="A317" s="117"/>
      <c r="B317" s="117"/>
      <c r="C317" s="115"/>
      <c r="D317" s="115"/>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row>
    <row r="318">
      <c r="A318" s="117"/>
      <c r="B318" s="117"/>
      <c r="C318" s="115"/>
      <c r="D318" s="115"/>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row>
    <row r="319">
      <c r="A319" s="117"/>
      <c r="B319" s="117"/>
      <c r="C319" s="115"/>
      <c r="D319" s="115"/>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row>
    <row r="320">
      <c r="A320" s="117"/>
      <c r="B320" s="117"/>
      <c r="C320" s="115"/>
      <c r="D320" s="115"/>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row>
    <row r="321">
      <c r="A321" s="117"/>
      <c r="B321" s="117"/>
      <c r="C321" s="115"/>
      <c r="D321" s="115"/>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row>
    <row r="322">
      <c r="A322" s="117"/>
      <c r="B322" s="117"/>
      <c r="C322" s="115"/>
      <c r="D322" s="115"/>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row>
    <row r="323">
      <c r="A323" s="117"/>
      <c r="B323" s="117"/>
      <c r="C323" s="115"/>
      <c r="D323" s="115"/>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row>
    <row r="324">
      <c r="A324" s="117"/>
      <c r="B324" s="117"/>
      <c r="C324" s="115"/>
      <c r="D324" s="115"/>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row>
    <row r="325">
      <c r="A325" s="117"/>
      <c r="B325" s="117"/>
      <c r="C325" s="115"/>
      <c r="D325" s="115"/>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row>
    <row r="326">
      <c r="A326" s="117"/>
      <c r="B326" s="117"/>
      <c r="C326" s="115"/>
      <c r="D326" s="115"/>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row>
    <row r="327">
      <c r="A327" s="117"/>
      <c r="B327" s="117"/>
      <c r="C327" s="115"/>
      <c r="D327" s="115"/>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row>
    <row r="328">
      <c r="A328" s="117"/>
      <c r="B328" s="117"/>
      <c r="C328" s="115"/>
      <c r="D328" s="115"/>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row>
    <row r="329">
      <c r="A329" s="117"/>
      <c r="B329" s="117"/>
      <c r="C329" s="115"/>
      <c r="D329" s="115"/>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row>
    <row r="330">
      <c r="A330" s="117"/>
      <c r="B330" s="117"/>
      <c r="C330" s="115"/>
      <c r="D330" s="115"/>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row>
    <row r="331">
      <c r="A331" s="117"/>
      <c r="B331" s="117"/>
      <c r="C331" s="115"/>
      <c r="D331" s="115"/>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row>
    <row r="332">
      <c r="A332" s="117"/>
      <c r="B332" s="117"/>
      <c r="C332" s="115"/>
      <c r="D332" s="115"/>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row>
    <row r="333">
      <c r="A333" s="117"/>
      <c r="B333" s="117"/>
      <c r="C333" s="115"/>
      <c r="D333" s="115"/>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row>
    <row r="334">
      <c r="A334" s="117"/>
      <c r="B334" s="117"/>
      <c r="C334" s="115"/>
      <c r="D334" s="115"/>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row>
    <row r="335">
      <c r="A335" s="117"/>
      <c r="B335" s="117"/>
      <c r="C335" s="115"/>
      <c r="D335" s="115"/>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row>
    <row r="336">
      <c r="A336" s="117"/>
      <c r="B336" s="117"/>
      <c r="C336" s="115"/>
      <c r="D336" s="115"/>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row>
    <row r="337">
      <c r="A337" s="117"/>
      <c r="B337" s="117"/>
      <c r="C337" s="115"/>
      <c r="D337" s="115"/>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row>
    <row r="338">
      <c r="A338" s="117"/>
      <c r="B338" s="117"/>
      <c r="C338" s="115"/>
      <c r="D338" s="115"/>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row>
    <row r="339">
      <c r="A339" s="117"/>
      <c r="B339" s="117"/>
      <c r="C339" s="115"/>
      <c r="D339" s="115"/>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row>
    <row r="340">
      <c r="A340" s="117"/>
      <c r="B340" s="117"/>
      <c r="C340" s="115"/>
      <c r="D340" s="115"/>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row>
    <row r="341">
      <c r="A341" s="117"/>
      <c r="B341" s="117"/>
      <c r="C341" s="115"/>
      <c r="D341" s="115"/>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row>
    <row r="342">
      <c r="A342" s="117"/>
      <c r="B342" s="117"/>
      <c r="C342" s="115"/>
      <c r="D342" s="115"/>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row>
    <row r="343">
      <c r="A343" s="117"/>
      <c r="B343" s="117"/>
      <c r="C343" s="115"/>
      <c r="D343" s="115"/>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row>
    <row r="344">
      <c r="A344" s="117"/>
      <c r="B344" s="117"/>
      <c r="C344" s="115"/>
      <c r="D344" s="115"/>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row>
    <row r="345">
      <c r="A345" s="117"/>
      <c r="B345" s="117"/>
      <c r="C345" s="115"/>
      <c r="D345" s="115"/>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row>
    <row r="346">
      <c r="A346" s="117"/>
      <c r="B346" s="117"/>
      <c r="C346" s="115"/>
      <c r="D346" s="115"/>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row>
    <row r="347">
      <c r="A347" s="117"/>
      <c r="B347" s="117"/>
      <c r="C347" s="115"/>
      <c r="D347" s="115"/>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row>
    <row r="348">
      <c r="A348" s="117"/>
      <c r="B348" s="117"/>
      <c r="C348" s="115"/>
      <c r="D348" s="115"/>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row>
    <row r="349">
      <c r="A349" s="117"/>
      <c r="B349" s="117"/>
      <c r="C349" s="115"/>
      <c r="D349" s="115"/>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row>
    <row r="350">
      <c r="A350" s="117"/>
      <c r="B350" s="117"/>
      <c r="C350" s="115"/>
      <c r="D350" s="115"/>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row>
    <row r="351">
      <c r="A351" s="117"/>
      <c r="B351" s="117"/>
      <c r="C351" s="115"/>
      <c r="D351" s="115"/>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row>
    <row r="352">
      <c r="A352" s="117"/>
      <c r="B352" s="117"/>
      <c r="C352" s="115"/>
      <c r="D352" s="115"/>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row>
    <row r="353">
      <c r="A353" s="117"/>
      <c r="B353" s="117"/>
      <c r="C353" s="115"/>
      <c r="D353" s="115"/>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row>
    <row r="354">
      <c r="A354" s="117"/>
      <c r="B354" s="117"/>
      <c r="C354" s="115"/>
      <c r="D354" s="115"/>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row>
    <row r="355">
      <c r="A355" s="117"/>
      <c r="B355" s="117"/>
      <c r="C355" s="115"/>
      <c r="D355" s="115"/>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row>
    <row r="356">
      <c r="A356" s="117"/>
      <c r="B356" s="117"/>
      <c r="C356" s="115"/>
      <c r="D356" s="115"/>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row>
    <row r="357">
      <c r="A357" s="117"/>
      <c r="B357" s="117"/>
      <c r="C357" s="115"/>
      <c r="D357" s="115"/>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row>
    <row r="358">
      <c r="A358" s="117"/>
      <c r="B358" s="117"/>
      <c r="C358" s="115"/>
      <c r="D358" s="115"/>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row>
    <row r="359">
      <c r="A359" s="117"/>
      <c r="B359" s="117"/>
      <c r="C359" s="115"/>
      <c r="D359" s="115"/>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row>
    <row r="360">
      <c r="A360" s="117"/>
      <c r="B360" s="117"/>
      <c r="C360" s="115"/>
      <c r="D360" s="115"/>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row>
    <row r="361">
      <c r="A361" s="117"/>
      <c r="B361" s="117"/>
      <c r="C361" s="115"/>
      <c r="D361" s="115"/>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row>
    <row r="362">
      <c r="A362" s="117"/>
      <c r="B362" s="117"/>
      <c r="C362" s="115"/>
      <c r="D362" s="115"/>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row>
    <row r="363">
      <c r="A363" s="117"/>
      <c r="B363" s="117"/>
      <c r="C363" s="115"/>
      <c r="D363" s="115"/>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row>
    <row r="364">
      <c r="A364" s="117"/>
      <c r="B364" s="117"/>
      <c r="C364" s="115"/>
      <c r="D364" s="115"/>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row>
    <row r="365">
      <c r="A365" s="117"/>
      <c r="B365" s="117"/>
      <c r="C365" s="115"/>
      <c r="D365" s="115"/>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row>
    <row r="366">
      <c r="A366" s="117"/>
      <c r="B366" s="117"/>
      <c r="C366" s="115"/>
      <c r="D366" s="115"/>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row>
    <row r="367">
      <c r="A367" s="117"/>
      <c r="B367" s="117"/>
      <c r="C367" s="115"/>
      <c r="D367" s="115"/>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row>
    <row r="368">
      <c r="A368" s="117"/>
      <c r="B368" s="117"/>
      <c r="C368" s="115"/>
      <c r="D368" s="115"/>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row>
    <row r="369">
      <c r="A369" s="117"/>
      <c r="B369" s="117"/>
      <c r="C369" s="115"/>
      <c r="D369" s="115"/>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row>
    <row r="370">
      <c r="A370" s="117"/>
      <c r="B370" s="117"/>
      <c r="C370" s="115"/>
      <c r="D370" s="115"/>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row>
    <row r="371">
      <c r="A371" s="117"/>
      <c r="B371" s="117"/>
      <c r="C371" s="115"/>
      <c r="D371" s="115"/>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row>
    <row r="372">
      <c r="A372" s="117"/>
      <c r="B372" s="117"/>
      <c r="C372" s="115"/>
      <c r="D372" s="115"/>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row>
    <row r="373">
      <c r="A373" s="117"/>
      <c r="B373" s="117"/>
      <c r="C373" s="115"/>
      <c r="D373" s="115"/>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row>
    <row r="374">
      <c r="A374" s="117"/>
      <c r="B374" s="117"/>
      <c r="C374" s="115"/>
      <c r="D374" s="115"/>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row>
    <row r="375">
      <c r="A375" s="117"/>
      <c r="B375" s="117"/>
      <c r="C375" s="115"/>
      <c r="D375" s="115"/>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row>
    <row r="376">
      <c r="A376" s="117"/>
      <c r="B376" s="117"/>
      <c r="C376" s="115"/>
      <c r="D376" s="115"/>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row>
    <row r="377">
      <c r="A377" s="117"/>
      <c r="B377" s="117"/>
      <c r="C377" s="115"/>
      <c r="D377" s="115"/>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row>
    <row r="378">
      <c r="A378" s="117"/>
      <c r="B378" s="117"/>
      <c r="C378" s="115"/>
      <c r="D378" s="115"/>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row>
    <row r="379">
      <c r="A379" s="117"/>
      <c r="B379" s="117"/>
      <c r="C379" s="115"/>
      <c r="D379" s="115"/>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row>
    <row r="380">
      <c r="A380" s="117"/>
      <c r="B380" s="117"/>
      <c r="C380" s="115"/>
      <c r="D380" s="115"/>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row>
    <row r="381">
      <c r="A381" s="117"/>
      <c r="B381" s="117"/>
      <c r="C381" s="115"/>
      <c r="D381" s="115"/>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row>
    <row r="382">
      <c r="A382" s="117"/>
      <c r="B382" s="117"/>
      <c r="C382" s="115"/>
      <c r="D382" s="115"/>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row>
    <row r="383">
      <c r="A383" s="117"/>
      <c r="B383" s="117"/>
      <c r="C383" s="115"/>
      <c r="D383" s="115"/>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row>
    <row r="384">
      <c r="A384" s="117"/>
      <c r="B384" s="117"/>
      <c r="C384" s="115"/>
      <c r="D384" s="115"/>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row>
    <row r="385">
      <c r="A385" s="117"/>
      <c r="B385" s="117"/>
      <c r="C385" s="115"/>
      <c r="D385" s="115"/>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row>
    <row r="386">
      <c r="A386" s="117"/>
      <c r="B386" s="117"/>
      <c r="C386" s="115"/>
      <c r="D386" s="115"/>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row>
    <row r="387">
      <c r="A387" s="117"/>
      <c r="B387" s="117"/>
      <c r="C387" s="115"/>
      <c r="D387" s="115"/>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row>
    <row r="388">
      <c r="A388" s="117"/>
      <c r="B388" s="117"/>
      <c r="C388" s="115"/>
      <c r="D388" s="115"/>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row>
    <row r="389">
      <c r="A389" s="117"/>
      <c r="B389" s="117"/>
      <c r="C389" s="115"/>
      <c r="D389" s="115"/>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row>
    <row r="390">
      <c r="A390" s="117"/>
      <c r="B390" s="117"/>
      <c r="C390" s="115"/>
      <c r="D390" s="115"/>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row>
    <row r="391">
      <c r="A391" s="117"/>
      <c r="B391" s="117"/>
      <c r="C391" s="115"/>
      <c r="D391" s="115"/>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row>
    <row r="392">
      <c r="A392" s="117"/>
      <c r="B392" s="117"/>
      <c r="C392" s="115"/>
      <c r="D392" s="115"/>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row>
    <row r="393">
      <c r="A393" s="117"/>
      <c r="B393" s="117"/>
      <c r="C393" s="115"/>
      <c r="D393" s="115"/>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row>
    <row r="394">
      <c r="A394" s="117"/>
      <c r="B394" s="117"/>
      <c r="C394" s="115"/>
      <c r="D394" s="115"/>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row>
    <row r="395">
      <c r="A395" s="117"/>
      <c r="B395" s="117"/>
      <c r="C395" s="115"/>
      <c r="D395" s="115"/>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row>
    <row r="396">
      <c r="A396" s="117"/>
      <c r="B396" s="117"/>
      <c r="C396" s="115"/>
      <c r="D396" s="115"/>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row>
    <row r="397">
      <c r="A397" s="117"/>
      <c r="B397" s="117"/>
      <c r="C397" s="115"/>
      <c r="D397" s="115"/>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row>
    <row r="398">
      <c r="A398" s="117"/>
      <c r="B398" s="117"/>
      <c r="C398" s="115"/>
      <c r="D398" s="115"/>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row>
    <row r="399">
      <c r="A399" s="117"/>
      <c r="B399" s="117"/>
      <c r="C399" s="115"/>
      <c r="D399" s="115"/>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row>
    <row r="400">
      <c r="A400" s="117"/>
      <c r="B400" s="117"/>
      <c r="C400" s="115"/>
      <c r="D400" s="115"/>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row>
    <row r="401">
      <c r="A401" s="117"/>
      <c r="B401" s="117"/>
      <c r="C401" s="115"/>
      <c r="D401" s="115"/>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row>
    <row r="402">
      <c r="A402" s="117"/>
      <c r="B402" s="117"/>
      <c r="C402" s="115"/>
      <c r="D402" s="115"/>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row>
    <row r="403">
      <c r="A403" s="117"/>
      <c r="B403" s="117"/>
      <c r="C403" s="115"/>
      <c r="D403" s="115"/>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row>
    <row r="404">
      <c r="A404" s="117"/>
      <c r="B404" s="117"/>
      <c r="C404" s="115"/>
      <c r="D404" s="115"/>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row>
    <row r="405">
      <c r="A405" s="117"/>
      <c r="B405" s="117"/>
      <c r="C405" s="115"/>
      <c r="D405" s="115"/>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row>
    <row r="406">
      <c r="A406" s="117"/>
      <c r="B406" s="117"/>
      <c r="C406" s="115"/>
      <c r="D406" s="115"/>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row>
    <row r="407">
      <c r="A407" s="117"/>
      <c r="B407" s="117"/>
      <c r="C407" s="115"/>
      <c r="D407" s="115"/>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row>
    <row r="408">
      <c r="A408" s="117"/>
      <c r="B408" s="117"/>
      <c r="C408" s="115"/>
      <c r="D408" s="115"/>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row>
    <row r="409">
      <c r="A409" s="117"/>
      <c r="B409" s="117"/>
      <c r="C409" s="115"/>
      <c r="D409" s="115"/>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row>
    <row r="410">
      <c r="A410" s="117"/>
      <c r="B410" s="117"/>
      <c r="C410" s="115"/>
      <c r="D410" s="115"/>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row>
    <row r="411">
      <c r="A411" s="117"/>
      <c r="B411" s="117"/>
      <c r="C411" s="115"/>
      <c r="D411" s="115"/>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row>
    <row r="412">
      <c r="A412" s="117"/>
      <c r="B412" s="117"/>
      <c r="C412" s="115"/>
      <c r="D412" s="115"/>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row>
    <row r="413">
      <c r="A413" s="117"/>
      <c r="B413" s="117"/>
      <c r="C413" s="115"/>
      <c r="D413" s="115"/>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row>
    <row r="414">
      <c r="A414" s="117"/>
      <c r="B414" s="117"/>
      <c r="C414" s="115"/>
      <c r="D414" s="115"/>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row>
    <row r="415">
      <c r="A415" s="117"/>
      <c r="B415" s="117"/>
      <c r="C415" s="115"/>
      <c r="D415" s="115"/>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row>
    <row r="416">
      <c r="A416" s="117"/>
      <c r="B416" s="117"/>
      <c r="C416" s="115"/>
      <c r="D416" s="115"/>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row>
    <row r="417">
      <c r="A417" s="117"/>
      <c r="B417" s="117"/>
      <c r="C417" s="115"/>
      <c r="D417" s="115"/>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row>
    <row r="418">
      <c r="A418" s="117"/>
      <c r="B418" s="117"/>
      <c r="C418" s="115"/>
      <c r="D418" s="115"/>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row>
    <row r="419">
      <c r="A419" s="117"/>
      <c r="B419" s="117"/>
      <c r="C419" s="115"/>
      <c r="D419" s="115"/>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row>
    <row r="420">
      <c r="A420" s="117"/>
      <c r="B420" s="117"/>
      <c r="C420" s="115"/>
      <c r="D420" s="115"/>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row>
    <row r="421">
      <c r="A421" s="117"/>
      <c r="B421" s="117"/>
      <c r="C421" s="115"/>
      <c r="D421" s="115"/>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row>
    <row r="422">
      <c r="A422" s="117"/>
      <c r="B422" s="117"/>
      <c r="C422" s="115"/>
      <c r="D422" s="115"/>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row>
    <row r="423">
      <c r="A423" s="117"/>
      <c r="B423" s="117"/>
      <c r="C423" s="115"/>
      <c r="D423" s="115"/>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row>
    <row r="424">
      <c r="A424" s="117"/>
      <c r="B424" s="117"/>
      <c r="C424" s="115"/>
      <c r="D424" s="115"/>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row>
    <row r="425">
      <c r="A425" s="117"/>
      <c r="B425" s="117"/>
      <c r="C425" s="115"/>
      <c r="D425" s="115"/>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row>
    <row r="426">
      <c r="A426" s="117"/>
      <c r="B426" s="117"/>
      <c r="C426" s="115"/>
      <c r="D426" s="115"/>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row>
    <row r="427">
      <c r="A427" s="117"/>
      <c r="B427" s="117"/>
      <c r="C427" s="115"/>
      <c r="D427" s="115"/>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row>
    <row r="428">
      <c r="A428" s="117"/>
      <c r="B428" s="117"/>
      <c r="C428" s="115"/>
      <c r="D428" s="115"/>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row>
    <row r="429">
      <c r="A429" s="117"/>
      <c r="B429" s="117"/>
      <c r="C429" s="115"/>
      <c r="D429" s="115"/>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row>
    <row r="430">
      <c r="A430" s="117"/>
      <c r="B430" s="117"/>
      <c r="C430" s="115"/>
      <c r="D430" s="115"/>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row>
    <row r="431">
      <c r="A431" s="117"/>
      <c r="B431" s="117"/>
      <c r="C431" s="115"/>
      <c r="D431" s="115"/>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row>
    <row r="432">
      <c r="A432" s="117"/>
      <c r="B432" s="117"/>
      <c r="C432" s="115"/>
      <c r="D432" s="115"/>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row>
    <row r="433">
      <c r="A433" s="117"/>
      <c r="B433" s="117"/>
      <c r="C433" s="115"/>
      <c r="D433" s="115"/>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row>
    <row r="434">
      <c r="A434" s="117"/>
      <c r="B434" s="117"/>
      <c r="C434" s="115"/>
      <c r="D434" s="115"/>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row>
    <row r="435">
      <c r="A435" s="117"/>
      <c r="B435" s="117"/>
      <c r="C435" s="115"/>
      <c r="D435" s="115"/>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row>
    <row r="436">
      <c r="A436" s="117"/>
      <c r="B436" s="117"/>
      <c r="C436" s="115"/>
      <c r="D436" s="115"/>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row>
    <row r="437">
      <c r="A437" s="117"/>
      <c r="B437" s="117"/>
      <c r="C437" s="115"/>
      <c r="D437" s="115"/>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row>
    <row r="438">
      <c r="A438" s="117"/>
      <c r="B438" s="117"/>
      <c r="C438" s="115"/>
      <c r="D438" s="115"/>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row>
    <row r="439">
      <c r="A439" s="117"/>
      <c r="B439" s="117"/>
      <c r="C439" s="115"/>
      <c r="D439" s="115"/>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row>
    <row r="440">
      <c r="A440" s="117"/>
      <c r="B440" s="117"/>
      <c r="C440" s="115"/>
      <c r="D440" s="115"/>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row>
    <row r="441">
      <c r="A441" s="117"/>
      <c r="B441" s="117"/>
      <c r="C441" s="115"/>
      <c r="D441" s="115"/>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row>
    <row r="442">
      <c r="A442" s="117"/>
      <c r="B442" s="117"/>
      <c r="C442" s="115"/>
      <c r="D442" s="115"/>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row>
    <row r="443">
      <c r="A443" s="117"/>
      <c r="B443" s="117"/>
      <c r="C443" s="115"/>
      <c r="D443" s="115"/>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row>
    <row r="444">
      <c r="A444" s="117"/>
      <c r="B444" s="117"/>
      <c r="C444" s="115"/>
      <c r="D444" s="115"/>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row>
    <row r="445">
      <c r="A445" s="117"/>
      <c r="B445" s="117"/>
      <c r="C445" s="115"/>
      <c r="D445" s="115"/>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row>
    <row r="446">
      <c r="A446" s="117"/>
      <c r="B446" s="117"/>
      <c r="C446" s="115"/>
      <c r="D446" s="115"/>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row>
    <row r="447">
      <c r="A447" s="117"/>
      <c r="B447" s="117"/>
      <c r="C447" s="115"/>
      <c r="D447" s="115"/>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row>
    <row r="448">
      <c r="A448" s="117"/>
      <c r="B448" s="117"/>
      <c r="C448" s="115"/>
      <c r="D448" s="115"/>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row>
    <row r="449">
      <c r="A449" s="117"/>
      <c r="B449" s="117"/>
      <c r="C449" s="115"/>
      <c r="D449" s="115"/>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row>
    <row r="450">
      <c r="A450" s="117"/>
      <c r="B450" s="117"/>
      <c r="C450" s="115"/>
      <c r="D450" s="115"/>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row>
    <row r="451">
      <c r="A451" s="117"/>
      <c r="B451" s="117"/>
      <c r="C451" s="115"/>
      <c r="D451" s="115"/>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row>
    <row r="452">
      <c r="A452" s="117"/>
      <c r="B452" s="117"/>
      <c r="C452" s="115"/>
      <c r="D452" s="115"/>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row>
    <row r="453">
      <c r="A453" s="117"/>
      <c r="B453" s="117"/>
      <c r="C453" s="115"/>
      <c r="D453" s="115"/>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row>
    <row r="454">
      <c r="A454" s="117"/>
      <c r="B454" s="117"/>
      <c r="C454" s="115"/>
      <c r="D454" s="115"/>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row>
    <row r="455">
      <c r="A455" s="117"/>
      <c r="B455" s="117"/>
      <c r="C455" s="115"/>
      <c r="D455" s="115"/>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row>
    <row r="456">
      <c r="A456" s="117"/>
      <c r="B456" s="117"/>
      <c r="C456" s="115"/>
      <c r="D456" s="115"/>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row>
    <row r="457">
      <c r="A457" s="117"/>
      <c r="B457" s="117"/>
      <c r="C457" s="115"/>
      <c r="D457" s="115"/>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row>
    <row r="458">
      <c r="A458" s="117"/>
      <c r="B458" s="117"/>
      <c r="C458" s="115"/>
      <c r="D458" s="115"/>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row>
    <row r="459">
      <c r="A459" s="117"/>
      <c r="B459" s="117"/>
      <c r="C459" s="115"/>
      <c r="D459" s="115"/>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row>
    <row r="460">
      <c r="A460" s="117"/>
      <c r="B460" s="117"/>
      <c r="C460" s="115"/>
      <c r="D460" s="115"/>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row>
    <row r="461">
      <c r="A461" s="117"/>
      <c r="B461" s="117"/>
      <c r="C461" s="115"/>
      <c r="D461" s="115"/>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row>
    <row r="462">
      <c r="A462" s="117"/>
      <c r="B462" s="117"/>
      <c r="C462" s="115"/>
      <c r="D462" s="115"/>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row>
    <row r="463">
      <c r="A463" s="117"/>
      <c r="B463" s="117"/>
      <c r="C463" s="115"/>
      <c r="D463" s="115"/>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row>
    <row r="464">
      <c r="A464" s="117"/>
      <c r="B464" s="117"/>
      <c r="C464" s="115"/>
      <c r="D464" s="115"/>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row>
    <row r="465">
      <c r="A465" s="117"/>
      <c r="B465" s="117"/>
      <c r="C465" s="115"/>
      <c r="D465" s="115"/>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row>
    <row r="466">
      <c r="A466" s="117"/>
      <c r="B466" s="117"/>
      <c r="C466" s="115"/>
      <c r="D466" s="115"/>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row>
    <row r="467">
      <c r="A467" s="117"/>
      <c r="B467" s="117"/>
      <c r="C467" s="115"/>
      <c r="D467" s="115"/>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row>
    <row r="468">
      <c r="A468" s="117"/>
      <c r="B468" s="117"/>
      <c r="C468" s="115"/>
      <c r="D468" s="115"/>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row>
    <row r="469">
      <c r="A469" s="117"/>
      <c r="B469" s="117"/>
      <c r="C469" s="115"/>
      <c r="D469" s="115"/>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row>
    <row r="470">
      <c r="A470" s="117"/>
      <c r="B470" s="117"/>
      <c r="C470" s="115"/>
      <c r="D470" s="115"/>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row>
    <row r="471">
      <c r="A471" s="117"/>
      <c r="B471" s="117"/>
      <c r="C471" s="115"/>
      <c r="D471" s="115"/>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row>
    <row r="472">
      <c r="A472" s="117"/>
      <c r="B472" s="117"/>
      <c r="C472" s="115"/>
      <c r="D472" s="115"/>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row>
    <row r="473">
      <c r="A473" s="117"/>
      <c r="B473" s="117"/>
      <c r="C473" s="115"/>
      <c r="D473" s="115"/>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row>
    <row r="474">
      <c r="A474" s="117"/>
      <c r="B474" s="117"/>
      <c r="C474" s="115"/>
      <c r="D474" s="115"/>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row>
    <row r="475">
      <c r="A475" s="117"/>
      <c r="B475" s="117"/>
      <c r="C475" s="115"/>
      <c r="D475" s="115"/>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row>
    <row r="476">
      <c r="A476" s="117"/>
      <c r="B476" s="117"/>
      <c r="C476" s="115"/>
      <c r="D476" s="115"/>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row>
    <row r="477">
      <c r="A477" s="117"/>
      <c r="B477" s="117"/>
      <c r="C477" s="115"/>
      <c r="D477" s="115"/>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row>
    <row r="478">
      <c r="A478" s="117"/>
      <c r="B478" s="117"/>
      <c r="C478" s="115"/>
      <c r="D478" s="115"/>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row>
    <row r="479">
      <c r="A479" s="117"/>
      <c r="B479" s="117"/>
      <c r="C479" s="115"/>
      <c r="D479" s="115"/>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row>
    <row r="480">
      <c r="A480" s="117"/>
      <c r="B480" s="117"/>
      <c r="C480" s="115"/>
      <c r="D480" s="115"/>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row>
    <row r="481">
      <c r="A481" s="117"/>
      <c r="B481" s="117"/>
      <c r="C481" s="115"/>
      <c r="D481" s="115"/>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row>
    <row r="482">
      <c r="A482" s="117"/>
      <c r="B482" s="117"/>
      <c r="C482" s="115"/>
      <c r="D482" s="115"/>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row>
    <row r="483">
      <c r="A483" s="117"/>
      <c r="B483" s="117"/>
      <c r="C483" s="115"/>
      <c r="D483" s="115"/>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row>
    <row r="484">
      <c r="A484" s="117"/>
      <c r="B484" s="117"/>
      <c r="C484" s="115"/>
      <c r="D484" s="115"/>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row>
    <row r="485">
      <c r="A485" s="117"/>
      <c r="B485" s="117"/>
      <c r="C485" s="115"/>
      <c r="D485" s="115"/>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row>
    <row r="486">
      <c r="A486" s="117"/>
      <c r="B486" s="117"/>
      <c r="C486" s="115"/>
      <c r="D486" s="115"/>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row>
    <row r="487">
      <c r="A487" s="117"/>
      <c r="B487" s="117"/>
      <c r="C487" s="115"/>
      <c r="D487" s="115"/>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row>
    <row r="488">
      <c r="A488" s="117"/>
      <c r="B488" s="117"/>
      <c r="C488" s="115"/>
      <c r="D488" s="115"/>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row>
    <row r="489">
      <c r="A489" s="117"/>
      <c r="B489" s="117"/>
      <c r="C489" s="115"/>
      <c r="D489" s="115"/>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row>
    <row r="490">
      <c r="A490" s="117"/>
      <c r="B490" s="117"/>
      <c r="C490" s="115"/>
      <c r="D490" s="115"/>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row>
    <row r="491">
      <c r="A491" s="117"/>
      <c r="B491" s="117"/>
      <c r="C491" s="115"/>
      <c r="D491" s="115"/>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row>
    <row r="492">
      <c r="A492" s="117"/>
      <c r="B492" s="117"/>
      <c r="C492" s="115"/>
      <c r="D492" s="115"/>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row>
    <row r="493">
      <c r="A493" s="117"/>
      <c r="B493" s="117"/>
      <c r="C493" s="115"/>
      <c r="D493" s="115"/>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row>
    <row r="494">
      <c r="A494" s="117"/>
      <c r="B494" s="117"/>
      <c r="C494" s="115"/>
      <c r="D494" s="115"/>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row>
    <row r="495">
      <c r="A495" s="117"/>
      <c r="B495" s="117"/>
      <c r="C495" s="115"/>
      <c r="D495" s="115"/>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row>
    <row r="496">
      <c r="A496" s="117"/>
      <c r="B496" s="117"/>
      <c r="C496" s="115"/>
      <c r="D496" s="115"/>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row>
    <row r="497">
      <c r="A497" s="117"/>
      <c r="B497" s="117"/>
      <c r="C497" s="115"/>
      <c r="D497" s="115"/>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row>
    <row r="498">
      <c r="A498" s="117"/>
      <c r="B498" s="117"/>
      <c r="C498" s="115"/>
      <c r="D498" s="115"/>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row>
    <row r="499">
      <c r="A499" s="117"/>
      <c r="B499" s="117"/>
      <c r="C499" s="115"/>
      <c r="D499" s="115"/>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row>
    <row r="500">
      <c r="A500" s="117"/>
      <c r="B500" s="117"/>
      <c r="C500" s="115"/>
      <c r="D500" s="115"/>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row>
    <row r="501">
      <c r="A501" s="117"/>
      <c r="B501" s="117"/>
      <c r="C501" s="115"/>
      <c r="D501" s="115"/>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row>
    <row r="502">
      <c r="A502" s="117"/>
      <c r="B502" s="117"/>
      <c r="C502" s="115"/>
      <c r="D502" s="115"/>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row>
    <row r="503">
      <c r="A503" s="117"/>
      <c r="B503" s="117"/>
      <c r="C503" s="115"/>
      <c r="D503" s="115"/>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row>
    <row r="504">
      <c r="A504" s="117"/>
      <c r="B504" s="117"/>
      <c r="C504" s="115"/>
      <c r="D504" s="115"/>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row>
    <row r="505">
      <c r="A505" s="117"/>
      <c r="B505" s="117"/>
      <c r="C505" s="115"/>
      <c r="D505" s="115"/>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row>
    <row r="506">
      <c r="A506" s="117"/>
      <c r="B506" s="117"/>
      <c r="C506" s="115"/>
      <c r="D506" s="115"/>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row>
    <row r="507">
      <c r="A507" s="117"/>
      <c r="B507" s="117"/>
      <c r="C507" s="115"/>
      <c r="D507" s="115"/>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row>
    <row r="508">
      <c r="A508" s="117"/>
      <c r="B508" s="117"/>
      <c r="C508" s="115"/>
      <c r="D508" s="115"/>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row>
    <row r="509">
      <c r="A509" s="117"/>
      <c r="B509" s="117"/>
      <c r="C509" s="115"/>
      <c r="D509" s="115"/>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row>
    <row r="510">
      <c r="A510" s="117"/>
      <c r="B510" s="117"/>
      <c r="C510" s="115"/>
      <c r="D510" s="115"/>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row>
    <row r="511">
      <c r="A511" s="117"/>
      <c r="B511" s="117"/>
      <c r="C511" s="115"/>
      <c r="D511" s="115"/>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row>
    <row r="512">
      <c r="A512" s="117"/>
      <c r="B512" s="117"/>
      <c r="C512" s="115"/>
      <c r="D512" s="115"/>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row>
    <row r="513">
      <c r="A513" s="117"/>
      <c r="B513" s="117"/>
      <c r="C513" s="115"/>
      <c r="D513" s="115"/>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row>
    <row r="514">
      <c r="A514" s="117"/>
      <c r="B514" s="117"/>
      <c r="C514" s="115"/>
      <c r="D514" s="115"/>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row>
    <row r="515">
      <c r="A515" s="117"/>
      <c r="B515" s="117"/>
      <c r="C515" s="115"/>
      <c r="D515" s="115"/>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row>
    <row r="516">
      <c r="A516" s="117"/>
      <c r="B516" s="117"/>
      <c r="C516" s="115"/>
      <c r="D516" s="115"/>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row>
    <row r="517">
      <c r="A517" s="117"/>
      <c r="B517" s="117"/>
      <c r="C517" s="115"/>
      <c r="D517" s="115"/>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row>
    <row r="518">
      <c r="A518" s="117"/>
      <c r="B518" s="117"/>
      <c r="C518" s="115"/>
      <c r="D518" s="115"/>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row>
    <row r="519">
      <c r="A519" s="117"/>
      <c r="B519" s="117"/>
      <c r="C519" s="115"/>
      <c r="D519" s="115"/>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row>
    <row r="520">
      <c r="A520" s="117"/>
      <c r="B520" s="117"/>
      <c r="C520" s="115"/>
      <c r="D520" s="115"/>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row>
    <row r="521">
      <c r="A521" s="117"/>
      <c r="B521" s="117"/>
      <c r="C521" s="115"/>
      <c r="D521" s="115"/>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row>
    <row r="522">
      <c r="A522" s="117"/>
      <c r="B522" s="117"/>
      <c r="C522" s="115"/>
      <c r="D522" s="115"/>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row>
    <row r="523">
      <c r="A523" s="117"/>
      <c r="B523" s="117"/>
      <c r="C523" s="115"/>
      <c r="D523" s="115"/>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row>
    <row r="524">
      <c r="A524" s="117"/>
      <c r="B524" s="117"/>
      <c r="C524" s="115"/>
      <c r="D524" s="115"/>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row>
    <row r="525">
      <c r="A525" s="117"/>
      <c r="B525" s="117"/>
      <c r="C525" s="115"/>
      <c r="D525" s="115"/>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row>
    <row r="526">
      <c r="A526" s="117"/>
      <c r="B526" s="117"/>
      <c r="C526" s="115"/>
      <c r="D526" s="115"/>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row>
    <row r="527">
      <c r="A527" s="117"/>
      <c r="B527" s="117"/>
      <c r="C527" s="115"/>
      <c r="D527" s="115"/>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row>
    <row r="528">
      <c r="A528" s="117"/>
      <c r="B528" s="117"/>
      <c r="C528" s="115"/>
      <c r="D528" s="115"/>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row>
    <row r="529">
      <c r="A529" s="117"/>
      <c r="B529" s="117"/>
      <c r="C529" s="115"/>
      <c r="D529" s="115"/>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row>
    <row r="530">
      <c r="A530" s="117"/>
      <c r="B530" s="117"/>
      <c r="C530" s="115"/>
      <c r="D530" s="115"/>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row>
    <row r="531">
      <c r="A531" s="117"/>
      <c r="B531" s="117"/>
      <c r="C531" s="115"/>
      <c r="D531" s="115"/>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row>
    <row r="532">
      <c r="A532" s="117"/>
      <c r="B532" s="117"/>
      <c r="C532" s="115"/>
      <c r="D532" s="115"/>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row>
    <row r="533">
      <c r="A533" s="117"/>
      <c r="B533" s="117"/>
      <c r="C533" s="115"/>
      <c r="D533" s="115"/>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row>
    <row r="534">
      <c r="A534" s="117"/>
      <c r="B534" s="117"/>
      <c r="C534" s="115"/>
      <c r="D534" s="115"/>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row>
    <row r="535">
      <c r="A535" s="117"/>
      <c r="B535" s="117"/>
      <c r="C535" s="115"/>
      <c r="D535" s="115"/>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row>
    <row r="536">
      <c r="A536" s="117"/>
      <c r="B536" s="117"/>
      <c r="C536" s="115"/>
      <c r="D536" s="115"/>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row>
    <row r="537">
      <c r="A537" s="117"/>
      <c r="B537" s="117"/>
      <c r="C537" s="115"/>
      <c r="D537" s="115"/>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row>
    <row r="538">
      <c r="A538" s="117"/>
      <c r="B538" s="117"/>
      <c r="C538" s="115"/>
      <c r="D538" s="115"/>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row>
    <row r="539">
      <c r="A539" s="117"/>
      <c r="B539" s="117"/>
      <c r="C539" s="115"/>
      <c r="D539" s="115"/>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row>
    <row r="540">
      <c r="A540" s="117"/>
      <c r="B540" s="117"/>
      <c r="C540" s="115"/>
      <c r="D540" s="115"/>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row>
    <row r="541">
      <c r="A541" s="117"/>
      <c r="B541" s="117"/>
      <c r="C541" s="115"/>
      <c r="D541" s="115"/>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row>
    <row r="542">
      <c r="A542" s="117"/>
      <c r="B542" s="117"/>
      <c r="C542" s="115"/>
      <c r="D542" s="115"/>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row>
    <row r="543">
      <c r="A543" s="117"/>
      <c r="B543" s="117"/>
      <c r="C543" s="115"/>
      <c r="D543" s="115"/>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row>
    <row r="544">
      <c r="A544" s="117"/>
      <c r="B544" s="117"/>
      <c r="C544" s="115"/>
      <c r="D544" s="115"/>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row>
    <row r="545">
      <c r="A545" s="117"/>
      <c r="B545" s="117"/>
      <c r="C545" s="115"/>
      <c r="D545" s="115"/>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row>
    <row r="546">
      <c r="A546" s="117"/>
      <c r="B546" s="117"/>
      <c r="C546" s="115"/>
      <c r="D546" s="115"/>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row>
    <row r="547">
      <c r="A547" s="117"/>
      <c r="B547" s="117"/>
      <c r="C547" s="115"/>
      <c r="D547" s="115"/>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row>
    <row r="548">
      <c r="A548" s="117"/>
      <c r="B548" s="117"/>
      <c r="C548" s="115"/>
      <c r="D548" s="115"/>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row>
    <row r="549">
      <c r="A549" s="117"/>
      <c r="B549" s="117"/>
      <c r="C549" s="115"/>
      <c r="D549" s="115"/>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row>
    <row r="550">
      <c r="A550" s="117"/>
      <c r="B550" s="117"/>
      <c r="C550" s="115"/>
      <c r="D550" s="115"/>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row>
    <row r="551">
      <c r="A551" s="117"/>
      <c r="B551" s="117"/>
      <c r="C551" s="115"/>
      <c r="D551" s="115"/>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row>
    <row r="552">
      <c r="A552" s="117"/>
      <c r="B552" s="117"/>
      <c r="C552" s="115"/>
      <c r="D552" s="115"/>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row>
    <row r="553">
      <c r="A553" s="117"/>
      <c r="B553" s="117"/>
      <c r="C553" s="115"/>
      <c r="D553" s="115"/>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row>
    <row r="554">
      <c r="A554" s="117"/>
      <c r="B554" s="117"/>
      <c r="C554" s="115"/>
      <c r="D554" s="115"/>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row>
    <row r="555">
      <c r="A555" s="117"/>
      <c r="B555" s="117"/>
      <c r="C555" s="115"/>
      <c r="D555" s="115"/>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row>
    <row r="556">
      <c r="A556" s="117"/>
      <c r="B556" s="117"/>
      <c r="C556" s="115"/>
      <c r="D556" s="115"/>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row>
    <row r="557">
      <c r="A557" s="117"/>
      <c r="B557" s="117"/>
      <c r="C557" s="115"/>
      <c r="D557" s="115"/>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row>
    <row r="558">
      <c r="A558" s="117"/>
      <c r="B558" s="117"/>
      <c r="C558" s="115"/>
      <c r="D558" s="115"/>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row>
    <row r="559">
      <c r="A559" s="117"/>
      <c r="B559" s="117"/>
      <c r="C559" s="115"/>
      <c r="D559" s="115"/>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row>
    <row r="560">
      <c r="A560" s="117"/>
      <c r="B560" s="117"/>
      <c r="C560" s="115"/>
      <c r="D560" s="115"/>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row>
    <row r="561">
      <c r="A561" s="117"/>
      <c r="B561" s="117"/>
      <c r="C561" s="115"/>
      <c r="D561" s="115"/>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row>
    <row r="562">
      <c r="A562" s="117"/>
      <c r="B562" s="117"/>
      <c r="C562" s="115"/>
      <c r="D562" s="115"/>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row>
    <row r="563">
      <c r="A563" s="117"/>
      <c r="B563" s="117"/>
      <c r="C563" s="115"/>
      <c r="D563" s="115"/>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row>
    <row r="564">
      <c r="A564" s="117"/>
      <c r="B564" s="117"/>
      <c r="C564" s="115"/>
      <c r="D564" s="115"/>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row>
    <row r="565">
      <c r="A565" s="117"/>
      <c r="B565" s="117"/>
      <c r="C565" s="115"/>
      <c r="D565" s="115"/>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row>
    <row r="566">
      <c r="A566" s="117"/>
      <c r="B566" s="117"/>
      <c r="C566" s="115"/>
      <c r="D566" s="115"/>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row>
    <row r="567">
      <c r="A567" s="117"/>
      <c r="B567" s="117"/>
      <c r="C567" s="115"/>
      <c r="D567" s="115"/>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row>
    <row r="568">
      <c r="A568" s="117"/>
      <c r="B568" s="117"/>
      <c r="C568" s="115"/>
      <c r="D568" s="115"/>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row>
    <row r="569">
      <c r="A569" s="117"/>
      <c r="B569" s="117"/>
      <c r="C569" s="115"/>
      <c r="D569" s="115"/>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row>
    <row r="570">
      <c r="A570" s="117"/>
      <c r="B570" s="117"/>
      <c r="C570" s="115"/>
      <c r="D570" s="115"/>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row>
    <row r="571">
      <c r="A571" s="117"/>
      <c r="B571" s="117"/>
      <c r="C571" s="115"/>
      <c r="D571" s="115"/>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row>
    <row r="572">
      <c r="A572" s="117"/>
      <c r="B572" s="117"/>
      <c r="C572" s="115"/>
      <c r="D572" s="115"/>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row>
    <row r="573">
      <c r="A573" s="117"/>
      <c r="B573" s="117"/>
      <c r="C573" s="115"/>
      <c r="D573" s="115"/>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row>
    <row r="574">
      <c r="A574" s="117"/>
      <c r="B574" s="117"/>
      <c r="C574" s="115"/>
      <c r="D574" s="115"/>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row>
    <row r="575">
      <c r="A575" s="117"/>
      <c r="B575" s="117"/>
      <c r="C575" s="115"/>
      <c r="D575" s="115"/>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row>
    <row r="576">
      <c r="A576" s="117"/>
      <c r="B576" s="117"/>
      <c r="C576" s="115"/>
      <c r="D576" s="115"/>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row>
    <row r="577">
      <c r="A577" s="117"/>
      <c r="B577" s="117"/>
      <c r="C577" s="115"/>
      <c r="D577" s="115"/>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row>
    <row r="578">
      <c r="A578" s="117"/>
      <c r="B578" s="117"/>
      <c r="C578" s="115"/>
      <c r="D578" s="115"/>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row>
    <row r="579">
      <c r="A579" s="117"/>
      <c r="B579" s="117"/>
      <c r="C579" s="115"/>
      <c r="D579" s="115"/>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row>
    <row r="580">
      <c r="A580" s="117"/>
      <c r="B580" s="117"/>
      <c r="C580" s="115"/>
      <c r="D580" s="115"/>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c r="AA580" s="117"/>
    </row>
    <row r="581">
      <c r="A581" s="117"/>
      <c r="B581" s="117"/>
      <c r="C581" s="115"/>
      <c r="D581" s="115"/>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c r="AA581" s="117"/>
    </row>
    <row r="582">
      <c r="A582" s="117"/>
      <c r="B582" s="117"/>
      <c r="C582" s="115"/>
      <c r="D582" s="115"/>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c r="AA582" s="117"/>
    </row>
    <row r="583">
      <c r="A583" s="117"/>
      <c r="B583" s="117"/>
      <c r="C583" s="115"/>
      <c r="D583" s="115"/>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c r="AA583" s="117"/>
    </row>
    <row r="584">
      <c r="A584" s="117"/>
      <c r="B584" s="117"/>
      <c r="C584" s="115"/>
      <c r="D584" s="115"/>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c r="AA584" s="117"/>
    </row>
    <row r="585">
      <c r="A585" s="117"/>
      <c r="B585" s="117"/>
      <c r="C585" s="115"/>
      <c r="D585" s="115"/>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c r="AA585" s="117"/>
    </row>
    <row r="586">
      <c r="A586" s="117"/>
      <c r="B586" s="117"/>
      <c r="C586" s="115"/>
      <c r="D586" s="115"/>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row>
    <row r="587">
      <c r="A587" s="117"/>
      <c r="B587" s="117"/>
      <c r="C587" s="115"/>
      <c r="D587" s="115"/>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row>
    <row r="588">
      <c r="A588" s="117"/>
      <c r="B588" s="117"/>
      <c r="C588" s="115"/>
      <c r="D588" s="115"/>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row>
    <row r="589">
      <c r="A589" s="117"/>
      <c r="B589" s="117"/>
      <c r="C589" s="115"/>
      <c r="D589" s="115"/>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row>
    <row r="590">
      <c r="A590" s="117"/>
      <c r="B590" s="117"/>
      <c r="C590" s="115"/>
      <c r="D590" s="115"/>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row>
    <row r="591">
      <c r="A591" s="117"/>
      <c r="B591" s="117"/>
      <c r="C591" s="115"/>
      <c r="D591" s="115"/>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c r="AA591" s="117"/>
    </row>
    <row r="592">
      <c r="A592" s="117"/>
      <c r="B592" s="117"/>
      <c r="C592" s="115"/>
      <c r="D592" s="115"/>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c r="AA592" s="117"/>
    </row>
    <row r="593">
      <c r="A593" s="117"/>
      <c r="B593" s="117"/>
      <c r="C593" s="115"/>
      <c r="D593" s="115"/>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c r="AA593" s="117"/>
    </row>
    <row r="594">
      <c r="A594" s="117"/>
      <c r="B594" s="117"/>
      <c r="C594" s="115"/>
      <c r="D594" s="115"/>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c r="AA594" s="117"/>
    </row>
    <row r="595">
      <c r="A595" s="117"/>
      <c r="B595" s="117"/>
      <c r="C595" s="115"/>
      <c r="D595" s="115"/>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row>
    <row r="596">
      <c r="A596" s="117"/>
      <c r="B596" s="117"/>
      <c r="C596" s="115"/>
      <c r="D596" s="115"/>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row>
    <row r="597">
      <c r="A597" s="117"/>
      <c r="B597" s="117"/>
      <c r="C597" s="115"/>
      <c r="D597" s="115"/>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row>
    <row r="598">
      <c r="A598" s="117"/>
      <c r="B598" s="117"/>
      <c r="C598" s="115"/>
      <c r="D598" s="115"/>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row>
    <row r="599">
      <c r="A599" s="117"/>
      <c r="B599" s="117"/>
      <c r="C599" s="115"/>
      <c r="D599" s="115"/>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row>
    <row r="600">
      <c r="A600" s="117"/>
      <c r="B600" s="117"/>
      <c r="C600" s="115"/>
      <c r="D600" s="115"/>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row>
    <row r="601">
      <c r="A601" s="117"/>
      <c r="B601" s="117"/>
      <c r="C601" s="115"/>
      <c r="D601" s="115"/>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row>
    <row r="602">
      <c r="A602" s="117"/>
      <c r="B602" s="117"/>
      <c r="C602" s="115"/>
      <c r="D602" s="115"/>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c r="AA602" s="117"/>
    </row>
    <row r="603">
      <c r="A603" s="117"/>
      <c r="B603" s="117"/>
      <c r="C603" s="115"/>
      <c r="D603" s="115"/>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c r="AA603" s="117"/>
    </row>
    <row r="604">
      <c r="A604" s="117"/>
      <c r="B604" s="117"/>
      <c r="C604" s="115"/>
      <c r="D604" s="115"/>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c r="AA604" s="117"/>
    </row>
    <row r="605">
      <c r="A605" s="117"/>
      <c r="B605" s="117"/>
      <c r="C605" s="115"/>
      <c r="D605" s="115"/>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c r="AA605" s="117"/>
    </row>
    <row r="606">
      <c r="A606" s="117"/>
      <c r="B606" s="117"/>
      <c r="C606" s="115"/>
      <c r="D606" s="115"/>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row>
    <row r="607">
      <c r="A607" s="117"/>
      <c r="B607" s="117"/>
      <c r="C607" s="115"/>
      <c r="D607" s="115"/>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c r="AA607" s="117"/>
    </row>
    <row r="608">
      <c r="A608" s="117"/>
      <c r="B608" s="117"/>
      <c r="C608" s="115"/>
      <c r="D608" s="115"/>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row>
    <row r="609">
      <c r="A609" s="117"/>
      <c r="B609" s="117"/>
      <c r="C609" s="115"/>
      <c r="D609" s="115"/>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c r="AA609" s="117"/>
    </row>
    <row r="610">
      <c r="A610" s="117"/>
      <c r="B610" s="117"/>
      <c r="C610" s="115"/>
      <c r="D610" s="115"/>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c r="AA610" s="117"/>
    </row>
    <row r="611">
      <c r="A611" s="117"/>
      <c r="B611" s="117"/>
      <c r="C611" s="115"/>
      <c r="D611" s="115"/>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c r="AA611" s="117"/>
    </row>
    <row r="612">
      <c r="A612" s="117"/>
      <c r="B612" s="117"/>
      <c r="C612" s="115"/>
      <c r="D612" s="115"/>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c r="AA612" s="117"/>
    </row>
    <row r="613">
      <c r="A613" s="117"/>
      <c r="B613" s="117"/>
      <c r="C613" s="115"/>
      <c r="D613" s="115"/>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row>
    <row r="614">
      <c r="A614" s="117"/>
      <c r="B614" s="117"/>
      <c r="C614" s="115"/>
      <c r="D614" s="115"/>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c r="AA614" s="117"/>
    </row>
    <row r="615">
      <c r="A615" s="117"/>
      <c r="B615" s="117"/>
      <c r="C615" s="115"/>
      <c r="D615" s="115"/>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c r="AA615" s="117"/>
    </row>
    <row r="616">
      <c r="A616" s="117"/>
      <c r="B616" s="117"/>
      <c r="C616" s="115"/>
      <c r="D616" s="115"/>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row>
    <row r="617">
      <c r="A617" s="117"/>
      <c r="B617" s="117"/>
      <c r="C617" s="115"/>
      <c r="D617" s="115"/>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c r="AA617" s="117"/>
    </row>
    <row r="618">
      <c r="A618" s="117"/>
      <c r="B618" s="117"/>
      <c r="C618" s="115"/>
      <c r="D618" s="115"/>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c r="AA618" s="117"/>
    </row>
    <row r="619">
      <c r="A619" s="117"/>
      <c r="B619" s="117"/>
      <c r="C619" s="115"/>
      <c r="D619" s="115"/>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c r="AA619" s="117"/>
    </row>
    <row r="620">
      <c r="A620" s="117"/>
      <c r="B620" s="117"/>
      <c r="C620" s="115"/>
      <c r="D620" s="115"/>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c r="AA620" s="117"/>
    </row>
    <row r="621">
      <c r="A621" s="117"/>
      <c r="B621" s="117"/>
      <c r="C621" s="115"/>
      <c r="D621" s="115"/>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c r="AA621" s="117"/>
    </row>
    <row r="622">
      <c r="A622" s="117"/>
      <c r="B622" s="117"/>
      <c r="C622" s="115"/>
      <c r="D622" s="115"/>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c r="AA622" s="117"/>
    </row>
    <row r="623">
      <c r="A623" s="117"/>
      <c r="B623" s="117"/>
      <c r="C623" s="115"/>
      <c r="D623" s="115"/>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c r="AA623" s="117"/>
    </row>
    <row r="624">
      <c r="A624" s="117"/>
      <c r="B624" s="117"/>
      <c r="C624" s="115"/>
      <c r="D624" s="115"/>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c r="AA624" s="117"/>
    </row>
    <row r="625">
      <c r="A625" s="117"/>
      <c r="B625" s="117"/>
      <c r="C625" s="115"/>
      <c r="D625" s="115"/>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row>
    <row r="626">
      <c r="A626" s="117"/>
      <c r="B626" s="117"/>
      <c r="C626" s="115"/>
      <c r="D626" s="115"/>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c r="AA626" s="117"/>
    </row>
    <row r="627">
      <c r="A627" s="117"/>
      <c r="B627" s="117"/>
      <c r="C627" s="115"/>
      <c r="D627" s="115"/>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c r="AA627" s="117"/>
    </row>
    <row r="628">
      <c r="A628" s="117"/>
      <c r="B628" s="117"/>
      <c r="C628" s="115"/>
      <c r="D628" s="115"/>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c r="AA628" s="117"/>
    </row>
    <row r="629">
      <c r="A629" s="117"/>
      <c r="B629" s="117"/>
      <c r="C629" s="115"/>
      <c r="D629" s="115"/>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c r="AA629" s="117"/>
    </row>
    <row r="630">
      <c r="A630" s="117"/>
      <c r="B630" s="117"/>
      <c r="C630" s="115"/>
      <c r="D630" s="115"/>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c r="AA630" s="117"/>
    </row>
    <row r="631">
      <c r="A631" s="117"/>
      <c r="B631" s="117"/>
      <c r="C631" s="115"/>
      <c r="D631" s="115"/>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row>
    <row r="632">
      <c r="A632" s="117"/>
      <c r="B632" s="117"/>
      <c r="C632" s="115"/>
      <c r="D632" s="115"/>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row>
    <row r="633">
      <c r="A633" s="117"/>
      <c r="B633" s="117"/>
      <c r="C633" s="115"/>
      <c r="D633" s="115"/>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row>
    <row r="634">
      <c r="A634" s="117"/>
      <c r="B634" s="117"/>
      <c r="C634" s="115"/>
      <c r="D634" s="115"/>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row>
    <row r="635">
      <c r="A635" s="117"/>
      <c r="B635" s="117"/>
      <c r="C635" s="115"/>
      <c r="D635" s="115"/>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c r="AA635" s="117"/>
    </row>
    <row r="636">
      <c r="A636" s="117"/>
      <c r="B636" s="117"/>
      <c r="C636" s="115"/>
      <c r="D636" s="115"/>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c r="AA636" s="117"/>
    </row>
    <row r="637">
      <c r="A637" s="117"/>
      <c r="B637" s="117"/>
      <c r="C637" s="115"/>
      <c r="D637" s="115"/>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c r="AA637" s="117"/>
    </row>
    <row r="638">
      <c r="A638" s="117"/>
      <c r="B638" s="117"/>
      <c r="C638" s="115"/>
      <c r="D638" s="115"/>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c r="AA638" s="117"/>
    </row>
    <row r="639">
      <c r="A639" s="117"/>
      <c r="B639" s="117"/>
      <c r="C639" s="115"/>
      <c r="D639" s="115"/>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c r="AA639" s="117"/>
    </row>
    <row r="640">
      <c r="A640" s="117"/>
      <c r="B640" s="117"/>
      <c r="C640" s="115"/>
      <c r="D640" s="115"/>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c r="AA640" s="117"/>
    </row>
    <row r="641">
      <c r="A641" s="117"/>
      <c r="B641" s="117"/>
      <c r="C641" s="115"/>
      <c r="D641" s="115"/>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c r="AA641" s="117"/>
    </row>
    <row r="642">
      <c r="A642" s="117"/>
      <c r="B642" s="117"/>
      <c r="C642" s="115"/>
      <c r="D642" s="115"/>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c r="AA642" s="117"/>
    </row>
    <row r="643">
      <c r="A643" s="117"/>
      <c r="B643" s="117"/>
      <c r="C643" s="115"/>
      <c r="D643" s="115"/>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row>
    <row r="644">
      <c r="A644" s="117"/>
      <c r="B644" s="117"/>
      <c r="C644" s="115"/>
      <c r="D644" s="115"/>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row>
    <row r="645">
      <c r="A645" s="117"/>
      <c r="B645" s="117"/>
      <c r="C645" s="115"/>
      <c r="D645" s="115"/>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row>
    <row r="646">
      <c r="A646" s="117"/>
      <c r="B646" s="117"/>
      <c r="C646" s="115"/>
      <c r="D646" s="115"/>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c r="AA646" s="117"/>
    </row>
    <row r="647">
      <c r="A647" s="117"/>
      <c r="B647" s="117"/>
      <c r="C647" s="115"/>
      <c r="D647" s="115"/>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row>
    <row r="648">
      <c r="A648" s="117"/>
      <c r="B648" s="117"/>
      <c r="C648" s="115"/>
      <c r="D648" s="115"/>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c r="AA648" s="117"/>
    </row>
    <row r="649">
      <c r="A649" s="117"/>
      <c r="B649" s="117"/>
      <c r="C649" s="115"/>
      <c r="D649" s="115"/>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c r="AA649" s="117"/>
    </row>
    <row r="650">
      <c r="A650" s="117"/>
      <c r="B650" s="117"/>
      <c r="C650" s="115"/>
      <c r="D650" s="115"/>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row>
    <row r="651">
      <c r="A651" s="117"/>
      <c r="B651" s="117"/>
      <c r="C651" s="115"/>
      <c r="D651" s="115"/>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c r="AA651" s="117"/>
    </row>
    <row r="652">
      <c r="A652" s="117"/>
      <c r="B652" s="117"/>
      <c r="C652" s="115"/>
      <c r="D652" s="115"/>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row>
    <row r="653">
      <c r="A653" s="117"/>
      <c r="B653" s="117"/>
      <c r="C653" s="115"/>
      <c r="D653" s="115"/>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row>
    <row r="654">
      <c r="A654" s="117"/>
      <c r="B654" s="117"/>
      <c r="C654" s="115"/>
      <c r="D654" s="115"/>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row>
    <row r="655">
      <c r="A655" s="117"/>
      <c r="B655" s="117"/>
      <c r="C655" s="115"/>
      <c r="D655" s="115"/>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c r="AA655" s="117"/>
    </row>
    <row r="656">
      <c r="A656" s="117"/>
      <c r="B656" s="117"/>
      <c r="C656" s="115"/>
      <c r="D656" s="115"/>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row>
    <row r="657">
      <c r="A657" s="117"/>
      <c r="B657" s="117"/>
      <c r="C657" s="115"/>
      <c r="D657" s="115"/>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c r="AA657" s="117"/>
    </row>
    <row r="658">
      <c r="A658" s="117"/>
      <c r="B658" s="117"/>
      <c r="C658" s="115"/>
      <c r="D658" s="115"/>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c r="AA658" s="117"/>
    </row>
    <row r="659">
      <c r="A659" s="117"/>
      <c r="B659" s="117"/>
      <c r="C659" s="115"/>
      <c r="D659" s="115"/>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c r="AA659" s="117"/>
    </row>
    <row r="660">
      <c r="A660" s="117"/>
      <c r="B660" s="117"/>
      <c r="C660" s="115"/>
      <c r="D660" s="115"/>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c r="AA660" s="117"/>
    </row>
    <row r="661">
      <c r="A661" s="117"/>
      <c r="B661" s="117"/>
      <c r="C661" s="115"/>
      <c r="D661" s="115"/>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c r="AA661" s="117"/>
    </row>
    <row r="662">
      <c r="A662" s="117"/>
      <c r="B662" s="117"/>
      <c r="C662" s="115"/>
      <c r="D662" s="115"/>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row>
    <row r="663">
      <c r="A663" s="117"/>
      <c r="B663" s="117"/>
      <c r="C663" s="115"/>
      <c r="D663" s="115"/>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c r="AA663" s="117"/>
    </row>
    <row r="664">
      <c r="A664" s="117"/>
      <c r="B664" s="117"/>
      <c r="C664" s="115"/>
      <c r="D664" s="115"/>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row>
    <row r="665">
      <c r="A665" s="117"/>
      <c r="B665" s="117"/>
      <c r="C665" s="115"/>
      <c r="D665" s="115"/>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c r="AA665" s="117"/>
    </row>
    <row r="666">
      <c r="A666" s="117"/>
      <c r="B666" s="117"/>
      <c r="C666" s="115"/>
      <c r="D666" s="115"/>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c r="AA666" s="117"/>
    </row>
    <row r="667">
      <c r="A667" s="117"/>
      <c r="B667" s="117"/>
      <c r="C667" s="115"/>
      <c r="D667" s="115"/>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c r="AA667" s="117"/>
    </row>
    <row r="668">
      <c r="A668" s="117"/>
      <c r="B668" s="117"/>
      <c r="C668" s="115"/>
      <c r="D668" s="115"/>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c r="AA668" s="117"/>
    </row>
    <row r="669">
      <c r="A669" s="117"/>
      <c r="B669" s="117"/>
      <c r="C669" s="115"/>
      <c r="D669" s="115"/>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c r="AA669" s="117"/>
    </row>
    <row r="670">
      <c r="A670" s="117"/>
      <c r="B670" s="117"/>
      <c r="C670" s="115"/>
      <c r="D670" s="115"/>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c r="AA670" s="117"/>
    </row>
    <row r="671">
      <c r="A671" s="117"/>
      <c r="B671" s="117"/>
      <c r="C671" s="115"/>
      <c r="D671" s="115"/>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row>
    <row r="672">
      <c r="A672" s="117"/>
      <c r="B672" s="117"/>
      <c r="C672" s="115"/>
      <c r="D672" s="115"/>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row>
    <row r="673">
      <c r="A673" s="117"/>
      <c r="B673" s="117"/>
      <c r="C673" s="115"/>
      <c r="D673" s="115"/>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c r="AA673" s="117"/>
    </row>
    <row r="674">
      <c r="A674" s="117"/>
      <c r="B674" s="117"/>
      <c r="C674" s="115"/>
      <c r="D674" s="115"/>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c r="AA674" s="117"/>
    </row>
    <row r="675">
      <c r="A675" s="117"/>
      <c r="B675" s="117"/>
      <c r="C675" s="115"/>
      <c r="D675" s="115"/>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c r="AA675" s="117"/>
    </row>
    <row r="676">
      <c r="A676" s="117"/>
      <c r="B676" s="117"/>
      <c r="C676" s="115"/>
      <c r="D676" s="115"/>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c r="AA676" s="117"/>
    </row>
    <row r="677">
      <c r="A677" s="117"/>
      <c r="B677" s="117"/>
      <c r="C677" s="115"/>
      <c r="D677" s="115"/>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c r="AA677" s="117"/>
    </row>
    <row r="678">
      <c r="A678" s="117"/>
      <c r="B678" s="117"/>
      <c r="C678" s="115"/>
      <c r="D678" s="115"/>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c r="AA678" s="117"/>
    </row>
    <row r="679">
      <c r="A679" s="117"/>
      <c r="B679" s="117"/>
      <c r="C679" s="115"/>
      <c r="D679" s="115"/>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row>
    <row r="680">
      <c r="A680" s="117"/>
      <c r="B680" s="117"/>
      <c r="C680" s="115"/>
      <c r="D680" s="115"/>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row>
    <row r="681">
      <c r="A681" s="117"/>
      <c r="B681" s="117"/>
      <c r="C681" s="115"/>
      <c r="D681" s="115"/>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c r="AA681" s="117"/>
    </row>
    <row r="682">
      <c r="A682" s="117"/>
      <c r="B682" s="117"/>
      <c r="C682" s="115"/>
      <c r="D682" s="115"/>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row>
    <row r="683">
      <c r="A683" s="117"/>
      <c r="B683" s="117"/>
      <c r="C683" s="115"/>
      <c r="D683" s="115"/>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c r="AA683" s="117"/>
    </row>
    <row r="684">
      <c r="A684" s="117"/>
      <c r="B684" s="117"/>
      <c r="C684" s="115"/>
      <c r="D684" s="115"/>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row>
    <row r="685">
      <c r="A685" s="117"/>
      <c r="B685" s="117"/>
      <c r="C685" s="115"/>
      <c r="D685" s="115"/>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c r="AA685" s="117"/>
    </row>
    <row r="686">
      <c r="A686" s="117"/>
      <c r="B686" s="117"/>
      <c r="C686" s="115"/>
      <c r="D686" s="115"/>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row>
    <row r="687">
      <c r="A687" s="117"/>
      <c r="B687" s="117"/>
      <c r="C687" s="115"/>
      <c r="D687" s="115"/>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row>
    <row r="688">
      <c r="A688" s="117"/>
      <c r="B688" s="117"/>
      <c r="C688" s="115"/>
      <c r="D688" s="115"/>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row>
    <row r="689">
      <c r="A689" s="117"/>
      <c r="B689" s="117"/>
      <c r="C689" s="115"/>
      <c r="D689" s="115"/>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c r="AA689" s="117"/>
    </row>
    <row r="690">
      <c r="A690" s="117"/>
      <c r="B690" s="117"/>
      <c r="C690" s="115"/>
      <c r="D690" s="115"/>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c r="AA690" s="117"/>
    </row>
    <row r="691">
      <c r="A691" s="117"/>
      <c r="B691" s="117"/>
      <c r="C691" s="115"/>
      <c r="D691" s="115"/>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c r="AA691" s="117"/>
    </row>
    <row r="692">
      <c r="A692" s="117"/>
      <c r="B692" s="117"/>
      <c r="C692" s="115"/>
      <c r="D692" s="115"/>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c r="AA692" s="117"/>
    </row>
    <row r="693">
      <c r="A693" s="117"/>
      <c r="B693" s="117"/>
      <c r="C693" s="115"/>
      <c r="D693" s="115"/>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c r="AA693" s="117"/>
    </row>
    <row r="694">
      <c r="A694" s="117"/>
      <c r="B694" s="117"/>
      <c r="C694" s="115"/>
      <c r="D694" s="115"/>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row>
    <row r="695">
      <c r="A695" s="117"/>
      <c r="B695" s="117"/>
      <c r="C695" s="115"/>
      <c r="D695" s="115"/>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c r="AA695" s="117"/>
    </row>
    <row r="696">
      <c r="A696" s="117"/>
      <c r="B696" s="117"/>
      <c r="C696" s="115"/>
      <c r="D696" s="115"/>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c r="AA696" s="117"/>
    </row>
    <row r="697">
      <c r="A697" s="117"/>
      <c r="B697" s="117"/>
      <c r="C697" s="115"/>
      <c r="D697" s="115"/>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row>
    <row r="698">
      <c r="A698" s="117"/>
      <c r="B698" s="117"/>
      <c r="C698" s="115"/>
      <c r="D698" s="115"/>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c r="AA698" s="117"/>
    </row>
    <row r="699">
      <c r="A699" s="117"/>
      <c r="B699" s="117"/>
      <c r="C699" s="115"/>
      <c r="D699" s="115"/>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c r="AA699" s="117"/>
    </row>
    <row r="700">
      <c r="A700" s="117"/>
      <c r="B700" s="117"/>
      <c r="C700" s="115"/>
      <c r="D700" s="115"/>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c r="AA700" s="117"/>
    </row>
    <row r="701">
      <c r="A701" s="117"/>
      <c r="B701" s="117"/>
      <c r="C701" s="115"/>
      <c r="D701" s="115"/>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c r="AA701" s="117"/>
    </row>
    <row r="702">
      <c r="A702" s="117"/>
      <c r="B702" s="117"/>
      <c r="C702" s="115"/>
      <c r="D702" s="115"/>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row>
    <row r="703">
      <c r="A703" s="117"/>
      <c r="B703" s="117"/>
      <c r="C703" s="115"/>
      <c r="D703" s="115"/>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c r="AA703" s="117"/>
    </row>
    <row r="704">
      <c r="A704" s="117"/>
      <c r="B704" s="117"/>
      <c r="C704" s="115"/>
      <c r="D704" s="115"/>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c r="AA704" s="117"/>
    </row>
    <row r="705">
      <c r="A705" s="117"/>
      <c r="B705" s="117"/>
      <c r="C705" s="115"/>
      <c r="D705" s="115"/>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c r="AA705" s="117"/>
    </row>
    <row r="706">
      <c r="A706" s="117"/>
      <c r="B706" s="117"/>
      <c r="C706" s="115"/>
      <c r="D706" s="115"/>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row>
    <row r="707">
      <c r="A707" s="117"/>
      <c r="B707" s="117"/>
      <c r="C707" s="115"/>
      <c r="D707" s="115"/>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c r="AA707" s="117"/>
    </row>
    <row r="708">
      <c r="A708" s="117"/>
      <c r="B708" s="117"/>
      <c r="C708" s="115"/>
      <c r="D708" s="115"/>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c r="AA708" s="117"/>
    </row>
    <row r="709">
      <c r="A709" s="117"/>
      <c r="B709" s="117"/>
      <c r="C709" s="115"/>
      <c r="D709" s="115"/>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c r="AA709" s="117"/>
    </row>
    <row r="710">
      <c r="A710" s="117"/>
      <c r="B710" s="117"/>
      <c r="C710" s="115"/>
      <c r="D710" s="115"/>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c r="AA710" s="117"/>
    </row>
    <row r="711">
      <c r="A711" s="117"/>
      <c r="B711" s="117"/>
      <c r="C711" s="115"/>
      <c r="D711" s="115"/>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c r="AA711" s="117"/>
    </row>
    <row r="712">
      <c r="A712" s="117"/>
      <c r="B712" s="117"/>
      <c r="C712" s="115"/>
      <c r="D712" s="115"/>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c r="AA712" s="117"/>
    </row>
    <row r="713">
      <c r="A713" s="117"/>
      <c r="B713" s="117"/>
      <c r="C713" s="115"/>
      <c r="D713" s="115"/>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c r="AA713" s="117"/>
    </row>
    <row r="714">
      <c r="A714" s="117"/>
      <c r="B714" s="117"/>
      <c r="C714" s="115"/>
      <c r="D714" s="115"/>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row>
    <row r="715">
      <c r="A715" s="117"/>
      <c r="B715" s="117"/>
      <c r="C715" s="115"/>
      <c r="D715" s="115"/>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c r="AA715" s="117"/>
    </row>
    <row r="716">
      <c r="A716" s="117"/>
      <c r="B716" s="117"/>
      <c r="C716" s="115"/>
      <c r="D716" s="115"/>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row>
    <row r="717">
      <c r="A717" s="117"/>
      <c r="B717" s="117"/>
      <c r="C717" s="115"/>
      <c r="D717" s="115"/>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row>
    <row r="718">
      <c r="A718" s="117"/>
      <c r="B718" s="117"/>
      <c r="C718" s="115"/>
      <c r="D718" s="115"/>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row>
    <row r="719">
      <c r="A719" s="117"/>
      <c r="B719" s="117"/>
      <c r="C719" s="115"/>
      <c r="D719" s="115"/>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row>
    <row r="720">
      <c r="A720" s="117"/>
      <c r="B720" s="117"/>
      <c r="C720" s="115"/>
      <c r="D720" s="115"/>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row>
    <row r="721">
      <c r="A721" s="117"/>
      <c r="B721" s="117"/>
      <c r="C721" s="115"/>
      <c r="D721" s="115"/>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row>
    <row r="722">
      <c r="A722" s="117"/>
      <c r="B722" s="117"/>
      <c r="C722" s="115"/>
      <c r="D722" s="115"/>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c r="AA722" s="117"/>
    </row>
    <row r="723">
      <c r="A723" s="117"/>
      <c r="B723" s="117"/>
      <c r="C723" s="115"/>
      <c r="D723" s="115"/>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c r="AA723" s="117"/>
    </row>
    <row r="724">
      <c r="A724" s="117"/>
      <c r="B724" s="117"/>
      <c r="C724" s="115"/>
      <c r="D724" s="115"/>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c r="AA724" s="117"/>
    </row>
    <row r="725">
      <c r="A725" s="117"/>
      <c r="B725" s="117"/>
      <c r="C725" s="115"/>
      <c r="D725" s="115"/>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c r="AA725" s="117"/>
    </row>
    <row r="726">
      <c r="A726" s="117"/>
      <c r="B726" s="117"/>
      <c r="C726" s="115"/>
      <c r="D726" s="115"/>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c r="AA726" s="117"/>
    </row>
    <row r="727">
      <c r="A727" s="117"/>
      <c r="B727" s="117"/>
      <c r="C727" s="115"/>
      <c r="D727" s="115"/>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c r="AA727" s="117"/>
    </row>
    <row r="728">
      <c r="A728" s="117"/>
      <c r="B728" s="117"/>
      <c r="C728" s="115"/>
      <c r="D728" s="115"/>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c r="AA728" s="117"/>
    </row>
    <row r="729">
      <c r="A729" s="117"/>
      <c r="B729" s="117"/>
      <c r="C729" s="115"/>
      <c r="D729" s="115"/>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c r="AA729" s="117"/>
    </row>
    <row r="730">
      <c r="A730" s="117"/>
      <c r="B730" s="117"/>
      <c r="C730" s="115"/>
      <c r="D730" s="115"/>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c r="AA730" s="117"/>
    </row>
    <row r="731">
      <c r="A731" s="117"/>
      <c r="B731" s="117"/>
      <c r="C731" s="115"/>
      <c r="D731" s="115"/>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c r="AA731" s="117"/>
    </row>
    <row r="732">
      <c r="A732" s="117"/>
      <c r="B732" s="117"/>
      <c r="C732" s="115"/>
      <c r="D732" s="115"/>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c r="AA732" s="117"/>
    </row>
    <row r="733">
      <c r="A733" s="117"/>
      <c r="B733" s="117"/>
      <c r="C733" s="115"/>
      <c r="D733" s="115"/>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c r="AA733" s="117"/>
    </row>
    <row r="734">
      <c r="A734" s="117"/>
      <c r="B734" s="117"/>
      <c r="C734" s="115"/>
      <c r="D734" s="115"/>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c r="AA734" s="117"/>
    </row>
    <row r="735">
      <c r="A735" s="117"/>
      <c r="B735" s="117"/>
      <c r="C735" s="115"/>
      <c r="D735" s="115"/>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c r="AA735" s="117"/>
    </row>
    <row r="736">
      <c r="A736" s="117"/>
      <c r="B736" s="117"/>
      <c r="C736" s="115"/>
      <c r="D736" s="115"/>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c r="AA736" s="117"/>
    </row>
    <row r="737">
      <c r="A737" s="117"/>
      <c r="B737" s="117"/>
      <c r="C737" s="115"/>
      <c r="D737" s="115"/>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c r="AA737" s="117"/>
    </row>
    <row r="738">
      <c r="A738" s="117"/>
      <c r="B738" s="117"/>
      <c r="C738" s="115"/>
      <c r="D738" s="115"/>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c r="AA738" s="117"/>
    </row>
    <row r="739">
      <c r="A739" s="117"/>
      <c r="B739" s="117"/>
      <c r="C739" s="115"/>
      <c r="D739" s="115"/>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c r="AA739" s="117"/>
    </row>
    <row r="740">
      <c r="A740" s="117"/>
      <c r="B740" s="117"/>
      <c r="C740" s="115"/>
      <c r="D740" s="115"/>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c r="AA740" s="117"/>
    </row>
    <row r="741">
      <c r="A741" s="117"/>
      <c r="B741" s="117"/>
      <c r="C741" s="115"/>
      <c r="D741" s="115"/>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c r="AA741" s="117"/>
    </row>
    <row r="742">
      <c r="A742" s="117"/>
      <c r="B742" s="117"/>
      <c r="C742" s="115"/>
      <c r="D742" s="115"/>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c r="AA742" s="117"/>
    </row>
    <row r="743">
      <c r="A743" s="117"/>
      <c r="B743" s="117"/>
      <c r="C743" s="115"/>
      <c r="D743" s="115"/>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c r="AA743" s="117"/>
    </row>
    <row r="744">
      <c r="A744" s="117"/>
      <c r="B744" s="117"/>
      <c r="C744" s="115"/>
      <c r="D744" s="115"/>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c r="AA744" s="117"/>
    </row>
    <row r="745">
      <c r="A745" s="117"/>
      <c r="B745" s="117"/>
      <c r="C745" s="115"/>
      <c r="D745" s="115"/>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c r="AA745" s="117"/>
    </row>
    <row r="746">
      <c r="A746" s="117"/>
      <c r="B746" s="117"/>
      <c r="C746" s="115"/>
      <c r="D746" s="115"/>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row>
    <row r="747">
      <c r="A747" s="117"/>
      <c r="B747" s="117"/>
      <c r="C747" s="115"/>
      <c r="D747" s="115"/>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c r="AA747" s="117"/>
    </row>
    <row r="748">
      <c r="A748" s="117"/>
      <c r="B748" s="117"/>
      <c r="C748" s="115"/>
      <c r="D748" s="115"/>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c r="AA748" s="117"/>
    </row>
    <row r="749">
      <c r="A749" s="117"/>
      <c r="B749" s="117"/>
      <c r="C749" s="115"/>
      <c r="D749" s="115"/>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c r="AA749" s="117"/>
    </row>
    <row r="750">
      <c r="A750" s="117"/>
      <c r="B750" s="117"/>
      <c r="C750" s="115"/>
      <c r="D750" s="115"/>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row>
    <row r="751">
      <c r="A751" s="117"/>
      <c r="B751" s="117"/>
      <c r="C751" s="115"/>
      <c r="D751" s="115"/>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row>
    <row r="752">
      <c r="A752" s="117"/>
      <c r="B752" s="117"/>
      <c r="C752" s="115"/>
      <c r="D752" s="115"/>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row>
    <row r="753">
      <c r="A753" s="117"/>
      <c r="B753" s="117"/>
      <c r="C753" s="115"/>
      <c r="D753" s="115"/>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row>
    <row r="754">
      <c r="A754" s="117"/>
      <c r="B754" s="117"/>
      <c r="C754" s="115"/>
      <c r="D754" s="115"/>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row>
    <row r="755">
      <c r="A755" s="117"/>
      <c r="B755" s="117"/>
      <c r="C755" s="115"/>
      <c r="D755" s="115"/>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row>
    <row r="756">
      <c r="A756" s="117"/>
      <c r="B756" s="117"/>
      <c r="C756" s="115"/>
      <c r="D756" s="115"/>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c r="AA756" s="117"/>
    </row>
    <row r="757">
      <c r="A757" s="117"/>
      <c r="B757" s="117"/>
      <c r="C757" s="115"/>
      <c r="D757" s="115"/>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row>
    <row r="758">
      <c r="A758" s="117"/>
      <c r="B758" s="117"/>
      <c r="C758" s="115"/>
      <c r="D758" s="115"/>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c r="AA758" s="117"/>
    </row>
    <row r="759">
      <c r="A759" s="117"/>
      <c r="B759" s="117"/>
      <c r="C759" s="115"/>
      <c r="D759" s="115"/>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c r="AA759" s="117"/>
    </row>
    <row r="760">
      <c r="A760" s="117"/>
      <c r="B760" s="117"/>
      <c r="C760" s="115"/>
      <c r="D760" s="115"/>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c r="AA760" s="117"/>
    </row>
    <row r="761">
      <c r="A761" s="117"/>
      <c r="B761" s="117"/>
      <c r="C761" s="115"/>
      <c r="D761" s="115"/>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c r="AA761" s="117"/>
    </row>
    <row r="762">
      <c r="A762" s="117"/>
      <c r="B762" s="117"/>
      <c r="C762" s="115"/>
      <c r="D762" s="115"/>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c r="AA762" s="117"/>
    </row>
    <row r="763">
      <c r="A763" s="117"/>
      <c r="B763" s="117"/>
      <c r="C763" s="115"/>
      <c r="D763" s="115"/>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c r="AA763" s="117"/>
    </row>
    <row r="764">
      <c r="A764" s="117"/>
      <c r="B764" s="117"/>
      <c r="C764" s="115"/>
      <c r="D764" s="115"/>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c r="AA764" s="117"/>
    </row>
    <row r="765">
      <c r="A765" s="117"/>
      <c r="B765" s="117"/>
      <c r="C765" s="115"/>
      <c r="D765" s="115"/>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c r="AA765" s="117"/>
    </row>
    <row r="766">
      <c r="A766" s="117"/>
      <c r="B766" s="117"/>
      <c r="C766" s="115"/>
      <c r="D766" s="115"/>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c r="AA766" s="117"/>
    </row>
    <row r="767">
      <c r="A767" s="117"/>
      <c r="B767" s="117"/>
      <c r="C767" s="115"/>
      <c r="D767" s="115"/>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c r="AA767" s="117"/>
    </row>
    <row r="768">
      <c r="A768" s="117"/>
      <c r="B768" s="117"/>
      <c r="C768" s="115"/>
      <c r="D768" s="115"/>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c r="AA768" s="117"/>
    </row>
    <row r="769">
      <c r="A769" s="117"/>
      <c r="B769" s="117"/>
      <c r="C769" s="115"/>
      <c r="D769" s="115"/>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c r="AA769" s="117"/>
    </row>
    <row r="770">
      <c r="A770" s="117"/>
      <c r="B770" s="117"/>
      <c r="C770" s="115"/>
      <c r="D770" s="115"/>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c r="AA770" s="117"/>
    </row>
    <row r="771">
      <c r="A771" s="117"/>
      <c r="B771" s="117"/>
      <c r="C771" s="115"/>
      <c r="D771" s="115"/>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c r="AA771" s="117"/>
    </row>
    <row r="772">
      <c r="A772" s="117"/>
      <c r="B772" s="117"/>
      <c r="C772" s="115"/>
      <c r="D772" s="115"/>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row>
    <row r="773">
      <c r="A773" s="117"/>
      <c r="B773" s="117"/>
      <c r="C773" s="115"/>
      <c r="D773" s="115"/>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row>
    <row r="774">
      <c r="A774" s="117"/>
      <c r="B774" s="117"/>
      <c r="C774" s="115"/>
      <c r="D774" s="115"/>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row>
    <row r="775">
      <c r="A775" s="117"/>
      <c r="B775" s="117"/>
      <c r="C775" s="115"/>
      <c r="D775" s="115"/>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row>
    <row r="776">
      <c r="A776" s="117"/>
      <c r="B776" s="117"/>
      <c r="C776" s="115"/>
      <c r="D776" s="115"/>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row>
    <row r="777">
      <c r="A777" s="117"/>
      <c r="B777" s="117"/>
      <c r="C777" s="115"/>
      <c r="D777" s="115"/>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row>
    <row r="778">
      <c r="A778" s="117"/>
      <c r="B778" s="117"/>
      <c r="C778" s="115"/>
      <c r="D778" s="115"/>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row>
    <row r="779">
      <c r="A779" s="117"/>
      <c r="B779" s="117"/>
      <c r="C779" s="115"/>
      <c r="D779" s="115"/>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c r="AA779" s="117"/>
    </row>
    <row r="780">
      <c r="A780" s="117"/>
      <c r="B780" s="117"/>
      <c r="C780" s="115"/>
      <c r="D780" s="115"/>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c r="AA780" s="117"/>
    </row>
    <row r="781">
      <c r="A781" s="117"/>
      <c r="B781" s="117"/>
      <c r="C781" s="115"/>
      <c r="D781" s="115"/>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c r="AA781" s="117"/>
    </row>
    <row r="782">
      <c r="A782" s="117"/>
      <c r="B782" s="117"/>
      <c r="C782" s="115"/>
      <c r="D782" s="115"/>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c r="AA782" s="117"/>
    </row>
    <row r="783">
      <c r="A783" s="117"/>
      <c r="B783" s="117"/>
      <c r="C783" s="115"/>
      <c r="D783" s="115"/>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row>
    <row r="784">
      <c r="A784" s="117"/>
      <c r="B784" s="117"/>
      <c r="C784" s="115"/>
      <c r="D784" s="115"/>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row>
    <row r="785">
      <c r="A785" s="117"/>
      <c r="B785" s="117"/>
      <c r="C785" s="115"/>
      <c r="D785" s="115"/>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row>
    <row r="786">
      <c r="A786" s="117"/>
      <c r="B786" s="117"/>
      <c r="C786" s="115"/>
      <c r="D786" s="115"/>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row>
    <row r="787">
      <c r="A787" s="117"/>
      <c r="B787" s="117"/>
      <c r="C787" s="115"/>
      <c r="D787" s="115"/>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row>
    <row r="788">
      <c r="A788" s="117"/>
      <c r="B788" s="117"/>
      <c r="C788" s="115"/>
      <c r="D788" s="115"/>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c r="AA788" s="117"/>
    </row>
    <row r="789">
      <c r="A789" s="117"/>
      <c r="B789" s="117"/>
      <c r="C789" s="115"/>
      <c r="D789" s="115"/>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c r="AA789" s="117"/>
    </row>
    <row r="790">
      <c r="A790" s="117"/>
      <c r="B790" s="117"/>
      <c r="C790" s="115"/>
      <c r="D790" s="115"/>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c r="AA790" s="117"/>
    </row>
    <row r="791">
      <c r="A791" s="117"/>
      <c r="B791" s="117"/>
      <c r="C791" s="115"/>
      <c r="D791" s="115"/>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row>
    <row r="792">
      <c r="A792" s="117"/>
      <c r="B792" s="117"/>
      <c r="C792" s="115"/>
      <c r="D792" s="115"/>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row>
    <row r="793">
      <c r="A793" s="117"/>
      <c r="B793" s="117"/>
      <c r="C793" s="115"/>
      <c r="D793" s="115"/>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c r="AA793" s="117"/>
    </row>
    <row r="794">
      <c r="A794" s="117"/>
      <c r="B794" s="117"/>
      <c r="C794" s="115"/>
      <c r="D794" s="115"/>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c r="AA794" s="117"/>
    </row>
    <row r="795">
      <c r="A795" s="117"/>
      <c r="B795" s="117"/>
      <c r="C795" s="115"/>
      <c r="D795" s="115"/>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row>
    <row r="796">
      <c r="A796" s="117"/>
      <c r="B796" s="117"/>
      <c r="C796" s="115"/>
      <c r="D796" s="115"/>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c r="AA796" s="117"/>
    </row>
    <row r="797">
      <c r="A797" s="117"/>
      <c r="B797" s="117"/>
      <c r="C797" s="115"/>
      <c r="D797" s="115"/>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c r="AA797" s="117"/>
    </row>
    <row r="798">
      <c r="A798" s="117"/>
      <c r="B798" s="117"/>
      <c r="C798" s="115"/>
      <c r="D798" s="115"/>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c r="AA798" s="117"/>
    </row>
    <row r="799">
      <c r="A799" s="117"/>
      <c r="B799" s="117"/>
      <c r="C799" s="115"/>
      <c r="D799" s="115"/>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c r="AA799" s="117"/>
    </row>
    <row r="800">
      <c r="A800" s="117"/>
      <c r="B800" s="117"/>
      <c r="C800" s="115"/>
      <c r="D800" s="115"/>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row>
    <row r="801">
      <c r="A801" s="117"/>
      <c r="B801" s="117"/>
      <c r="C801" s="115"/>
      <c r="D801" s="115"/>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c r="AA801" s="117"/>
    </row>
    <row r="802">
      <c r="A802" s="117"/>
      <c r="B802" s="117"/>
      <c r="C802" s="115"/>
      <c r="D802" s="115"/>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c r="AA802" s="117"/>
    </row>
    <row r="803">
      <c r="A803" s="117"/>
      <c r="B803" s="117"/>
      <c r="C803" s="115"/>
      <c r="D803" s="115"/>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c r="AA803" s="117"/>
    </row>
    <row r="804">
      <c r="A804" s="117"/>
      <c r="B804" s="117"/>
      <c r="C804" s="115"/>
      <c r="D804" s="115"/>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c r="AA804" s="117"/>
    </row>
    <row r="805">
      <c r="A805" s="117"/>
      <c r="B805" s="117"/>
      <c r="C805" s="115"/>
      <c r="D805" s="115"/>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c r="AA805" s="117"/>
    </row>
    <row r="806">
      <c r="A806" s="117"/>
      <c r="B806" s="117"/>
      <c r="C806" s="115"/>
      <c r="D806" s="115"/>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c r="AA806" s="117"/>
    </row>
    <row r="807">
      <c r="A807" s="117"/>
      <c r="B807" s="117"/>
      <c r="C807" s="115"/>
      <c r="D807" s="115"/>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c r="AA807" s="117"/>
    </row>
    <row r="808">
      <c r="A808" s="117"/>
      <c r="B808" s="117"/>
      <c r="C808" s="115"/>
      <c r="D808" s="115"/>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c r="AA808" s="117"/>
    </row>
    <row r="809">
      <c r="A809" s="117"/>
      <c r="B809" s="117"/>
      <c r="C809" s="115"/>
      <c r="D809" s="115"/>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c r="AA809" s="117"/>
    </row>
    <row r="810">
      <c r="A810" s="117"/>
      <c r="B810" s="117"/>
      <c r="C810" s="115"/>
      <c r="D810" s="115"/>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c r="AA810" s="117"/>
    </row>
    <row r="811">
      <c r="A811" s="117"/>
      <c r="B811" s="117"/>
      <c r="C811" s="115"/>
      <c r="D811" s="115"/>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row>
    <row r="812">
      <c r="A812" s="117"/>
      <c r="B812" s="117"/>
      <c r="C812" s="115"/>
      <c r="D812" s="115"/>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row>
    <row r="813">
      <c r="A813" s="117"/>
      <c r="B813" s="117"/>
      <c r="C813" s="115"/>
      <c r="D813" s="115"/>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row>
    <row r="814">
      <c r="A814" s="117"/>
      <c r="B814" s="117"/>
      <c r="C814" s="115"/>
      <c r="D814" s="115"/>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row>
    <row r="815">
      <c r="A815" s="117"/>
      <c r="B815" s="117"/>
      <c r="C815" s="115"/>
      <c r="D815" s="115"/>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row>
    <row r="816">
      <c r="A816" s="117"/>
      <c r="B816" s="117"/>
      <c r="C816" s="115"/>
      <c r="D816" s="115"/>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row>
    <row r="817">
      <c r="A817" s="117"/>
      <c r="B817" s="117"/>
      <c r="C817" s="115"/>
      <c r="D817" s="115"/>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row>
    <row r="818">
      <c r="A818" s="117"/>
      <c r="B818" s="117"/>
      <c r="C818" s="115"/>
      <c r="D818" s="115"/>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row>
    <row r="819">
      <c r="A819" s="117"/>
      <c r="B819" s="117"/>
      <c r="C819" s="115"/>
      <c r="D819" s="115"/>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row>
    <row r="820">
      <c r="A820" s="117"/>
      <c r="B820" s="117"/>
      <c r="C820" s="115"/>
      <c r="D820" s="115"/>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row>
    <row r="821">
      <c r="A821" s="117"/>
      <c r="B821" s="117"/>
      <c r="C821" s="115"/>
      <c r="D821" s="115"/>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row>
    <row r="822">
      <c r="A822" s="117"/>
      <c r="B822" s="117"/>
      <c r="C822" s="115"/>
      <c r="D822" s="115"/>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row>
    <row r="823">
      <c r="A823" s="117"/>
      <c r="B823" s="117"/>
      <c r="C823" s="115"/>
      <c r="D823" s="115"/>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row>
    <row r="824">
      <c r="A824" s="117"/>
      <c r="B824" s="117"/>
      <c r="C824" s="115"/>
      <c r="D824" s="115"/>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row>
    <row r="825">
      <c r="A825" s="117"/>
      <c r="B825" s="117"/>
      <c r="C825" s="115"/>
      <c r="D825" s="115"/>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c r="AA825" s="117"/>
    </row>
    <row r="826">
      <c r="A826" s="117"/>
      <c r="B826" s="117"/>
      <c r="C826" s="115"/>
      <c r="D826" s="115"/>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row>
    <row r="827">
      <c r="A827" s="117"/>
      <c r="B827" s="117"/>
      <c r="C827" s="115"/>
      <c r="D827" s="115"/>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row>
    <row r="828">
      <c r="A828" s="117"/>
      <c r="B828" s="117"/>
      <c r="C828" s="115"/>
      <c r="D828" s="115"/>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row>
    <row r="829">
      <c r="A829" s="117"/>
      <c r="B829" s="117"/>
      <c r="C829" s="115"/>
      <c r="D829" s="115"/>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7"/>
    </row>
    <row r="830">
      <c r="A830" s="117"/>
      <c r="B830" s="117"/>
      <c r="C830" s="115"/>
      <c r="D830" s="115"/>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row>
    <row r="831">
      <c r="A831" s="117"/>
      <c r="B831" s="117"/>
      <c r="C831" s="115"/>
      <c r="D831" s="115"/>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row>
    <row r="832">
      <c r="A832" s="117"/>
      <c r="B832" s="117"/>
      <c r="C832" s="115"/>
      <c r="D832" s="115"/>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row>
    <row r="833">
      <c r="A833" s="117"/>
      <c r="B833" s="117"/>
      <c r="C833" s="115"/>
      <c r="D833" s="115"/>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row>
    <row r="834">
      <c r="A834" s="117"/>
      <c r="B834" s="117"/>
      <c r="C834" s="115"/>
      <c r="D834" s="115"/>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row>
    <row r="835">
      <c r="A835" s="117"/>
      <c r="B835" s="117"/>
      <c r="C835" s="115"/>
      <c r="D835" s="115"/>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row>
    <row r="836">
      <c r="A836" s="117"/>
      <c r="B836" s="117"/>
      <c r="C836" s="115"/>
      <c r="D836" s="115"/>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row>
    <row r="837">
      <c r="A837" s="117"/>
      <c r="B837" s="117"/>
      <c r="C837" s="115"/>
      <c r="D837" s="115"/>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row>
    <row r="838">
      <c r="A838" s="117"/>
      <c r="B838" s="117"/>
      <c r="C838" s="115"/>
      <c r="D838" s="115"/>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row>
    <row r="839">
      <c r="A839" s="117"/>
      <c r="B839" s="117"/>
      <c r="C839" s="115"/>
      <c r="D839" s="115"/>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row>
    <row r="840">
      <c r="A840" s="117"/>
      <c r="B840" s="117"/>
      <c r="C840" s="115"/>
      <c r="D840" s="115"/>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row>
    <row r="841">
      <c r="A841" s="117"/>
      <c r="B841" s="117"/>
      <c r="C841" s="115"/>
      <c r="D841" s="115"/>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row>
    <row r="842">
      <c r="A842" s="117"/>
      <c r="B842" s="117"/>
      <c r="C842" s="115"/>
      <c r="D842" s="115"/>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row>
    <row r="843">
      <c r="A843" s="117"/>
      <c r="B843" s="117"/>
      <c r="C843" s="115"/>
      <c r="D843" s="115"/>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row>
    <row r="844">
      <c r="A844" s="117"/>
      <c r="B844" s="117"/>
      <c r="C844" s="115"/>
      <c r="D844" s="115"/>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row>
    <row r="845">
      <c r="A845" s="117"/>
      <c r="B845" s="117"/>
      <c r="C845" s="115"/>
      <c r="D845" s="115"/>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row>
    <row r="846">
      <c r="A846" s="117"/>
      <c r="B846" s="117"/>
      <c r="C846" s="115"/>
      <c r="D846" s="115"/>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row>
    <row r="847">
      <c r="A847" s="117"/>
      <c r="B847" s="117"/>
      <c r="C847" s="115"/>
      <c r="D847" s="115"/>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row>
    <row r="848">
      <c r="A848" s="117"/>
      <c r="B848" s="117"/>
      <c r="C848" s="115"/>
      <c r="D848" s="115"/>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row>
    <row r="849">
      <c r="A849" s="117"/>
      <c r="B849" s="117"/>
      <c r="C849" s="115"/>
      <c r="D849" s="115"/>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row>
    <row r="850">
      <c r="A850" s="117"/>
      <c r="B850" s="117"/>
      <c r="C850" s="115"/>
      <c r="D850" s="115"/>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row>
    <row r="851">
      <c r="A851" s="117"/>
      <c r="B851" s="117"/>
      <c r="C851" s="115"/>
      <c r="D851" s="115"/>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row>
    <row r="852">
      <c r="A852" s="117"/>
      <c r="B852" s="117"/>
      <c r="C852" s="115"/>
      <c r="D852" s="115"/>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row>
    <row r="853">
      <c r="A853" s="117"/>
      <c r="B853" s="117"/>
      <c r="C853" s="115"/>
      <c r="D853" s="115"/>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row>
    <row r="854">
      <c r="A854" s="117"/>
      <c r="B854" s="117"/>
      <c r="C854" s="115"/>
      <c r="D854" s="115"/>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row>
    <row r="855">
      <c r="A855" s="117"/>
      <c r="B855" s="117"/>
      <c r="C855" s="115"/>
      <c r="D855" s="115"/>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row>
    <row r="856">
      <c r="A856" s="117"/>
      <c r="B856" s="117"/>
      <c r="C856" s="115"/>
      <c r="D856" s="115"/>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row>
    <row r="857">
      <c r="A857" s="117"/>
      <c r="B857" s="117"/>
      <c r="C857" s="115"/>
      <c r="D857" s="115"/>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row>
    <row r="858">
      <c r="A858" s="117"/>
      <c r="B858" s="117"/>
      <c r="C858" s="115"/>
      <c r="D858" s="115"/>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row>
    <row r="859">
      <c r="A859" s="117"/>
      <c r="B859" s="117"/>
      <c r="C859" s="115"/>
      <c r="D859" s="115"/>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row>
    <row r="860">
      <c r="A860" s="117"/>
      <c r="B860" s="117"/>
      <c r="C860" s="115"/>
      <c r="D860" s="115"/>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row>
    <row r="861">
      <c r="A861" s="117"/>
      <c r="B861" s="117"/>
      <c r="C861" s="115"/>
      <c r="D861" s="115"/>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row>
    <row r="862">
      <c r="A862" s="117"/>
      <c r="B862" s="117"/>
      <c r="C862" s="115"/>
      <c r="D862" s="115"/>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row>
    <row r="863">
      <c r="A863" s="117"/>
      <c r="B863" s="117"/>
      <c r="C863" s="115"/>
      <c r="D863" s="115"/>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row>
    <row r="864">
      <c r="A864" s="117"/>
      <c r="B864" s="117"/>
      <c r="C864" s="115"/>
      <c r="D864" s="115"/>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row>
    <row r="865">
      <c r="A865" s="117"/>
      <c r="B865" s="117"/>
      <c r="C865" s="115"/>
      <c r="D865" s="115"/>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row>
    <row r="866">
      <c r="A866" s="117"/>
      <c r="B866" s="117"/>
      <c r="C866" s="115"/>
      <c r="D866" s="115"/>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row>
    <row r="867">
      <c r="A867" s="117"/>
      <c r="B867" s="117"/>
      <c r="C867" s="115"/>
      <c r="D867" s="115"/>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row>
    <row r="868">
      <c r="A868" s="117"/>
      <c r="B868" s="117"/>
      <c r="C868" s="115"/>
      <c r="D868" s="115"/>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row>
    <row r="869">
      <c r="A869" s="117"/>
      <c r="B869" s="117"/>
      <c r="C869" s="115"/>
      <c r="D869" s="115"/>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row>
    <row r="870">
      <c r="A870" s="117"/>
      <c r="B870" s="117"/>
      <c r="C870" s="115"/>
      <c r="D870" s="115"/>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row>
    <row r="871">
      <c r="A871" s="117"/>
      <c r="B871" s="117"/>
      <c r="C871" s="115"/>
      <c r="D871" s="115"/>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row>
    <row r="872">
      <c r="A872" s="117"/>
      <c r="B872" s="117"/>
      <c r="C872" s="115"/>
      <c r="D872" s="115"/>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row>
    <row r="873">
      <c r="A873" s="117"/>
      <c r="B873" s="117"/>
      <c r="C873" s="115"/>
      <c r="D873" s="115"/>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row>
    <row r="874">
      <c r="A874" s="117"/>
      <c r="B874" s="117"/>
      <c r="C874" s="115"/>
      <c r="D874" s="115"/>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row>
    <row r="875">
      <c r="A875" s="117"/>
      <c r="B875" s="117"/>
      <c r="C875" s="115"/>
      <c r="D875" s="115"/>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row>
    <row r="876">
      <c r="A876" s="117"/>
      <c r="B876" s="117"/>
      <c r="C876" s="115"/>
      <c r="D876" s="115"/>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row>
    <row r="877">
      <c r="A877" s="117"/>
      <c r="B877" s="117"/>
      <c r="C877" s="115"/>
      <c r="D877" s="115"/>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row>
    <row r="878">
      <c r="A878" s="117"/>
      <c r="B878" s="117"/>
      <c r="C878" s="115"/>
      <c r="D878" s="115"/>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row>
    <row r="879">
      <c r="A879" s="117"/>
      <c r="B879" s="117"/>
      <c r="C879" s="115"/>
      <c r="D879" s="115"/>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row>
    <row r="880">
      <c r="A880" s="117"/>
      <c r="B880" s="117"/>
      <c r="C880" s="115"/>
      <c r="D880" s="115"/>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row>
    <row r="881">
      <c r="A881" s="117"/>
      <c r="B881" s="117"/>
      <c r="C881" s="115"/>
      <c r="D881" s="115"/>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row>
    <row r="882">
      <c r="A882" s="117"/>
      <c r="B882" s="117"/>
      <c r="C882" s="115"/>
      <c r="D882" s="115"/>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row>
    <row r="883">
      <c r="A883" s="117"/>
      <c r="B883" s="117"/>
      <c r="C883" s="115"/>
      <c r="D883" s="115"/>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row>
    <row r="884">
      <c r="A884" s="117"/>
      <c r="B884" s="117"/>
      <c r="C884" s="115"/>
      <c r="D884" s="115"/>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row>
    <row r="885">
      <c r="A885" s="117"/>
      <c r="B885" s="117"/>
      <c r="C885" s="115"/>
      <c r="D885" s="115"/>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row>
    <row r="886">
      <c r="A886" s="117"/>
      <c r="B886" s="117"/>
      <c r="C886" s="115"/>
      <c r="D886" s="115"/>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row>
    <row r="887">
      <c r="A887" s="117"/>
      <c r="B887" s="117"/>
      <c r="C887" s="115"/>
      <c r="D887" s="115"/>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row>
    <row r="888">
      <c r="A888" s="117"/>
      <c r="B888" s="117"/>
      <c r="C888" s="115"/>
      <c r="D888" s="115"/>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row>
    <row r="889">
      <c r="A889" s="117"/>
      <c r="B889" s="117"/>
      <c r="C889" s="115"/>
      <c r="D889" s="115"/>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row>
    <row r="890">
      <c r="A890" s="117"/>
      <c r="B890" s="117"/>
      <c r="C890" s="115"/>
      <c r="D890" s="115"/>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row>
    <row r="891">
      <c r="A891" s="117"/>
      <c r="B891" s="117"/>
      <c r="C891" s="115"/>
      <c r="D891" s="115"/>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row>
    <row r="892">
      <c r="A892" s="117"/>
      <c r="B892" s="117"/>
      <c r="C892" s="115"/>
      <c r="D892" s="115"/>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row>
    <row r="893">
      <c r="A893" s="117"/>
      <c r="B893" s="117"/>
      <c r="C893" s="115"/>
      <c r="D893" s="115"/>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row>
    <row r="894">
      <c r="A894" s="117"/>
      <c r="B894" s="117"/>
      <c r="C894" s="115"/>
      <c r="D894" s="115"/>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row>
    <row r="895">
      <c r="A895" s="117"/>
      <c r="B895" s="117"/>
      <c r="C895" s="115"/>
      <c r="D895" s="115"/>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row>
    <row r="896">
      <c r="A896" s="117"/>
      <c r="B896" s="117"/>
      <c r="C896" s="115"/>
      <c r="D896" s="115"/>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row>
    <row r="897">
      <c r="A897" s="117"/>
      <c r="B897" s="117"/>
      <c r="C897" s="115"/>
      <c r="D897" s="115"/>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row>
    <row r="898">
      <c r="A898" s="117"/>
      <c r="B898" s="117"/>
      <c r="C898" s="115"/>
      <c r="D898" s="115"/>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row>
    <row r="899">
      <c r="A899" s="117"/>
      <c r="B899" s="117"/>
      <c r="C899" s="115"/>
      <c r="D899" s="115"/>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row>
    <row r="900">
      <c r="A900" s="117"/>
      <c r="B900" s="117"/>
      <c r="C900" s="115"/>
      <c r="D900" s="115"/>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row>
    <row r="901">
      <c r="A901" s="117"/>
      <c r="B901" s="117"/>
      <c r="C901" s="115"/>
      <c r="D901" s="115"/>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row>
    <row r="902">
      <c r="A902" s="117"/>
      <c r="B902" s="117"/>
      <c r="C902" s="115"/>
      <c r="D902" s="115"/>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row>
    <row r="903">
      <c r="A903" s="117"/>
      <c r="B903" s="117"/>
      <c r="C903" s="115"/>
      <c r="D903" s="115"/>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row>
    <row r="904">
      <c r="A904" s="117"/>
      <c r="B904" s="117"/>
      <c r="C904" s="115"/>
      <c r="D904" s="115"/>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row>
    <row r="905">
      <c r="A905" s="117"/>
      <c r="B905" s="117"/>
      <c r="C905" s="115"/>
      <c r="D905" s="115"/>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row>
    <row r="906">
      <c r="A906" s="117"/>
      <c r="B906" s="117"/>
      <c r="C906" s="115"/>
      <c r="D906" s="115"/>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row>
    <row r="907">
      <c r="A907" s="117"/>
      <c r="B907" s="117"/>
      <c r="C907" s="115"/>
      <c r="D907" s="115"/>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row>
    <row r="908">
      <c r="A908" s="117"/>
      <c r="B908" s="117"/>
      <c r="C908" s="115"/>
      <c r="D908" s="115"/>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row>
    <row r="909">
      <c r="A909" s="117"/>
      <c r="B909" s="117"/>
      <c r="C909" s="115"/>
      <c r="D909" s="115"/>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row>
    <row r="910">
      <c r="A910" s="117"/>
      <c r="B910" s="117"/>
      <c r="C910" s="115"/>
      <c r="D910" s="115"/>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c r="AA910" s="117"/>
    </row>
    <row r="911">
      <c r="A911" s="117"/>
      <c r="B911" s="117"/>
      <c r="C911" s="115"/>
      <c r="D911" s="115"/>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row>
    <row r="912">
      <c r="A912" s="117"/>
      <c r="B912" s="117"/>
      <c r="C912" s="115"/>
      <c r="D912" s="115"/>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row>
    <row r="913">
      <c r="A913" s="117"/>
      <c r="B913" s="117"/>
      <c r="C913" s="115"/>
      <c r="D913" s="115"/>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row>
    <row r="914">
      <c r="A914" s="117"/>
      <c r="B914" s="117"/>
      <c r="C914" s="115"/>
      <c r="D914" s="115"/>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row>
    <row r="915">
      <c r="A915" s="117"/>
      <c r="B915" s="117"/>
      <c r="C915" s="115"/>
      <c r="D915" s="115"/>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c r="AA915" s="117"/>
    </row>
    <row r="916">
      <c r="A916" s="117"/>
      <c r="B916" s="117"/>
      <c r="C916" s="115"/>
      <c r="D916" s="115"/>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c r="AA916" s="117"/>
    </row>
    <row r="917">
      <c r="A917" s="117"/>
      <c r="B917" s="117"/>
      <c r="C917" s="115"/>
      <c r="D917" s="115"/>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c r="AA917" s="117"/>
    </row>
    <row r="918">
      <c r="A918" s="117"/>
      <c r="B918" s="117"/>
      <c r="C918" s="115"/>
      <c r="D918" s="115"/>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c r="AA918" s="117"/>
    </row>
    <row r="919">
      <c r="A919" s="117"/>
      <c r="B919" s="117"/>
      <c r="C919" s="115"/>
      <c r="D919" s="115"/>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c r="AA919" s="117"/>
    </row>
    <row r="920">
      <c r="A920" s="117"/>
      <c r="B920" s="117"/>
      <c r="C920" s="115"/>
      <c r="D920" s="115"/>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c r="AA920" s="117"/>
    </row>
    <row r="921">
      <c r="A921" s="117"/>
      <c r="B921" s="117"/>
      <c r="C921" s="115"/>
      <c r="D921" s="115"/>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c r="AA921" s="117"/>
    </row>
    <row r="922">
      <c r="A922" s="117"/>
      <c r="B922" s="117"/>
      <c r="C922" s="115"/>
      <c r="D922" s="115"/>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c r="AA922" s="117"/>
    </row>
    <row r="923">
      <c r="A923" s="117"/>
      <c r="B923" s="117"/>
      <c r="C923" s="115"/>
      <c r="D923" s="115"/>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c r="AA923" s="117"/>
    </row>
    <row r="924">
      <c r="A924" s="117"/>
      <c r="B924" s="117"/>
      <c r="C924" s="115"/>
      <c r="D924" s="115"/>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c r="AA924" s="117"/>
    </row>
    <row r="925">
      <c r="A925" s="117"/>
      <c r="B925" s="117"/>
      <c r="C925" s="115"/>
      <c r="D925" s="115"/>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c r="AA925" s="117"/>
    </row>
    <row r="926">
      <c r="A926" s="117"/>
      <c r="B926" s="117"/>
      <c r="C926" s="115"/>
      <c r="D926" s="115"/>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c r="AA926" s="117"/>
    </row>
    <row r="927">
      <c r="A927" s="117"/>
      <c r="B927" s="117"/>
      <c r="C927" s="115"/>
      <c r="D927" s="115"/>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c r="AA927" s="117"/>
    </row>
    <row r="928">
      <c r="A928" s="117"/>
      <c r="B928" s="117"/>
      <c r="C928" s="115"/>
      <c r="D928" s="115"/>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c r="AA928" s="117"/>
    </row>
    <row r="929">
      <c r="A929" s="117"/>
      <c r="B929" s="117"/>
      <c r="C929" s="115"/>
      <c r="D929" s="115"/>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c r="AA929" s="117"/>
    </row>
    <row r="930">
      <c r="A930" s="117"/>
      <c r="B930" s="117"/>
      <c r="C930" s="115"/>
      <c r="D930" s="115"/>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row>
    <row r="931">
      <c r="A931" s="117"/>
      <c r="B931" s="117"/>
      <c r="C931" s="115"/>
      <c r="D931" s="115"/>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c r="AA931" s="117"/>
    </row>
    <row r="932">
      <c r="A932" s="117"/>
      <c r="B932" s="117"/>
      <c r="C932" s="115"/>
      <c r="D932" s="115"/>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c r="AA932" s="117"/>
    </row>
    <row r="933">
      <c r="A933" s="117"/>
      <c r="B933" s="117"/>
      <c r="C933" s="115"/>
      <c r="D933" s="115"/>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c r="AA933" s="117"/>
    </row>
    <row r="934">
      <c r="A934" s="117"/>
      <c r="B934" s="117"/>
      <c r="C934" s="115"/>
      <c r="D934" s="115"/>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c r="AA934" s="117"/>
    </row>
    <row r="935">
      <c r="A935" s="117"/>
      <c r="B935" s="117"/>
      <c r="C935" s="115"/>
      <c r="D935" s="115"/>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c r="AA935" s="117"/>
    </row>
    <row r="936">
      <c r="A936" s="117"/>
      <c r="B936" s="117"/>
      <c r="C936" s="115"/>
      <c r="D936" s="115"/>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c r="AA936" s="117"/>
    </row>
    <row r="937">
      <c r="A937" s="117"/>
      <c r="B937" s="117"/>
      <c r="C937" s="115"/>
      <c r="D937" s="115"/>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c r="AA937" s="117"/>
    </row>
    <row r="938">
      <c r="A938" s="117"/>
      <c r="B938" s="117"/>
      <c r="C938" s="115"/>
      <c r="D938" s="115"/>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c r="AA938" s="117"/>
    </row>
    <row r="939">
      <c r="A939" s="117"/>
      <c r="B939" s="117"/>
      <c r="C939" s="115"/>
      <c r="D939" s="115"/>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c r="AA939" s="117"/>
    </row>
    <row r="940">
      <c r="A940" s="117"/>
      <c r="B940" s="117"/>
      <c r="C940" s="115"/>
      <c r="D940" s="115"/>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c r="AA940" s="117"/>
    </row>
    <row r="941">
      <c r="A941" s="117"/>
      <c r="B941" s="117"/>
      <c r="C941" s="115"/>
      <c r="D941" s="115"/>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row>
    <row r="942">
      <c r="A942" s="117"/>
      <c r="B942" s="117"/>
      <c r="C942" s="115"/>
      <c r="D942" s="115"/>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c r="AA942" s="117"/>
    </row>
    <row r="943">
      <c r="A943" s="117"/>
      <c r="B943" s="117"/>
      <c r="C943" s="115"/>
      <c r="D943" s="115"/>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c r="AA943" s="117"/>
    </row>
    <row r="944">
      <c r="A944" s="117"/>
      <c r="B944" s="117"/>
      <c r="C944" s="115"/>
      <c r="D944" s="115"/>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c r="AA944" s="117"/>
    </row>
    <row r="945">
      <c r="A945" s="117"/>
      <c r="B945" s="117"/>
      <c r="C945" s="115"/>
      <c r="D945" s="115"/>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c r="AA945" s="117"/>
    </row>
    <row r="946">
      <c r="A946" s="117"/>
      <c r="B946" s="117"/>
      <c r="C946" s="115"/>
      <c r="D946" s="115"/>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c r="AA946" s="117"/>
    </row>
    <row r="947">
      <c r="A947" s="117"/>
      <c r="B947" s="117"/>
      <c r="C947" s="115"/>
      <c r="D947" s="115"/>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c r="AA947" s="117"/>
    </row>
    <row r="948">
      <c r="A948" s="117"/>
      <c r="B948" s="117"/>
      <c r="C948" s="115"/>
      <c r="D948" s="115"/>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c r="AA948" s="117"/>
    </row>
    <row r="949">
      <c r="A949" s="117"/>
      <c r="B949" s="117"/>
      <c r="C949" s="115"/>
      <c r="D949" s="115"/>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row>
    <row r="950">
      <c r="A950" s="117"/>
      <c r="B950" s="117"/>
      <c r="C950" s="115"/>
      <c r="D950" s="115"/>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c r="AA950" s="117"/>
    </row>
    <row r="951">
      <c r="A951" s="117"/>
      <c r="B951" s="117"/>
      <c r="C951" s="115"/>
      <c r="D951" s="115"/>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c r="AA951" s="117"/>
    </row>
    <row r="952">
      <c r="A952" s="117"/>
      <c r="B952" s="117"/>
      <c r="C952" s="115"/>
      <c r="D952" s="115"/>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c r="AA952" s="117"/>
    </row>
    <row r="953">
      <c r="A953" s="117"/>
      <c r="B953" s="117"/>
      <c r="C953" s="115"/>
      <c r="D953" s="115"/>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c r="AA953" s="117"/>
    </row>
    <row r="954">
      <c r="A954" s="117"/>
      <c r="B954" s="117"/>
      <c r="C954" s="115"/>
      <c r="D954" s="115"/>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c r="AA954" s="117"/>
    </row>
    <row r="955">
      <c r="A955" s="117"/>
      <c r="B955" s="117"/>
      <c r="C955" s="115"/>
      <c r="D955" s="115"/>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c r="AA955" s="117"/>
    </row>
    <row r="956">
      <c r="A956" s="117"/>
      <c r="B956" s="117"/>
      <c r="C956" s="115"/>
      <c r="D956" s="115"/>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c r="AA956" s="117"/>
    </row>
    <row r="957">
      <c r="A957" s="117"/>
      <c r="B957" s="117"/>
      <c r="C957" s="115"/>
      <c r="D957" s="115"/>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c r="AA957" s="117"/>
    </row>
    <row r="958">
      <c r="A958" s="117"/>
      <c r="B958" s="117"/>
      <c r="C958" s="115"/>
      <c r="D958" s="115"/>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c r="AA958" s="117"/>
    </row>
    <row r="959">
      <c r="A959" s="117"/>
      <c r="B959" s="117"/>
      <c r="C959" s="115"/>
      <c r="D959" s="115"/>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c r="AA959" s="117"/>
    </row>
    <row r="960">
      <c r="A960" s="117"/>
      <c r="B960" s="117"/>
      <c r="C960" s="115"/>
      <c r="D960" s="115"/>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row>
    <row r="961">
      <c r="A961" s="117"/>
      <c r="B961" s="117"/>
      <c r="C961" s="115"/>
      <c r="D961" s="115"/>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row>
    <row r="962">
      <c r="A962" s="117"/>
      <c r="B962" s="117"/>
      <c r="C962" s="115"/>
      <c r="D962" s="115"/>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row>
    <row r="963">
      <c r="A963" s="117"/>
      <c r="B963" s="117"/>
      <c r="C963" s="115"/>
      <c r="D963" s="115"/>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row>
    <row r="964">
      <c r="A964" s="117"/>
      <c r="B964" s="117"/>
      <c r="C964" s="115"/>
      <c r="D964" s="115"/>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row>
    <row r="965">
      <c r="A965" s="117"/>
      <c r="B965" s="117"/>
      <c r="C965" s="115"/>
      <c r="D965" s="115"/>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c r="AA965" s="117"/>
    </row>
    <row r="966">
      <c r="A966" s="117"/>
      <c r="B966" s="117"/>
      <c r="C966" s="115"/>
      <c r="D966" s="115"/>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c r="AA966" s="117"/>
    </row>
    <row r="967">
      <c r="A967" s="117"/>
      <c r="B967" s="117"/>
      <c r="C967" s="115"/>
      <c r="D967" s="115"/>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c r="AA967" s="117"/>
    </row>
    <row r="968">
      <c r="A968" s="117"/>
      <c r="B968" s="117"/>
      <c r="C968" s="115"/>
      <c r="D968" s="115"/>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c r="AA968" s="117"/>
    </row>
    <row r="969">
      <c r="A969" s="117"/>
      <c r="B969" s="117"/>
      <c r="C969" s="115"/>
      <c r="D969" s="115"/>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c r="AA969" s="117"/>
    </row>
    <row r="970">
      <c r="A970" s="117"/>
      <c r="B970" s="117"/>
      <c r="C970" s="115"/>
      <c r="D970" s="115"/>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row>
    <row r="971">
      <c r="A971" s="117"/>
      <c r="B971" s="117"/>
      <c r="C971" s="115"/>
      <c r="D971" s="115"/>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c r="AA971" s="117"/>
    </row>
    <row r="972">
      <c r="A972" s="117"/>
      <c r="B972" s="117"/>
      <c r="C972" s="115"/>
      <c r="D972" s="115"/>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c r="AA972" s="117"/>
    </row>
    <row r="973">
      <c r="A973" s="117"/>
      <c r="B973" s="117"/>
      <c r="C973" s="115"/>
      <c r="D973" s="115"/>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c r="AA973" s="117"/>
    </row>
    <row r="974">
      <c r="A974" s="117"/>
      <c r="B974" s="117"/>
      <c r="C974" s="115"/>
      <c r="D974" s="115"/>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c r="AA974" s="117"/>
    </row>
    <row r="975">
      <c r="A975" s="117"/>
      <c r="B975" s="117"/>
      <c r="C975" s="115"/>
      <c r="D975" s="115"/>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c r="AA975" s="117"/>
    </row>
    <row r="976">
      <c r="A976" s="117"/>
      <c r="B976" s="117"/>
      <c r="C976" s="115"/>
      <c r="D976" s="115"/>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c r="AA976" s="117"/>
    </row>
    <row r="977">
      <c r="A977" s="117"/>
      <c r="B977" s="117"/>
      <c r="C977" s="115"/>
      <c r="D977" s="115"/>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c r="AA977" s="117"/>
    </row>
    <row r="978">
      <c r="A978" s="117"/>
      <c r="B978" s="117"/>
      <c r="C978" s="115"/>
      <c r="D978" s="115"/>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c r="AA978" s="117"/>
    </row>
    <row r="979">
      <c r="A979" s="117"/>
      <c r="B979" s="117"/>
      <c r="C979" s="115"/>
      <c r="D979" s="115"/>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c r="AA979" s="117"/>
    </row>
    <row r="980">
      <c r="A980" s="117"/>
      <c r="B980" s="117"/>
      <c r="C980" s="115"/>
      <c r="D980" s="115"/>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c r="AA980" s="117"/>
    </row>
    <row r="981">
      <c r="A981" s="117"/>
      <c r="B981" s="117"/>
      <c r="C981" s="115"/>
      <c r="D981" s="115"/>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c r="AA981" s="117"/>
    </row>
    <row r="982">
      <c r="A982" s="117"/>
      <c r="B982" s="117"/>
      <c r="C982" s="115"/>
      <c r="D982" s="115"/>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c r="AA982" s="117"/>
    </row>
    <row r="983">
      <c r="A983" s="117"/>
      <c r="B983" s="117"/>
      <c r="C983" s="115"/>
      <c r="D983" s="115"/>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c r="AA983" s="117"/>
    </row>
    <row r="984">
      <c r="A984" s="117"/>
      <c r="B984" s="117"/>
      <c r="C984" s="115"/>
      <c r="D984" s="115"/>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c r="AA984" s="117"/>
    </row>
    <row r="985">
      <c r="A985" s="117"/>
      <c r="B985" s="117"/>
      <c r="C985" s="115"/>
      <c r="D985" s="115"/>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c r="AA985" s="117"/>
    </row>
    <row r="986">
      <c r="A986" s="117"/>
      <c r="B986" s="117"/>
      <c r="C986" s="115"/>
      <c r="D986" s="115"/>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c r="AA986" s="117"/>
    </row>
    <row r="987">
      <c r="A987" s="117"/>
      <c r="B987" s="117"/>
      <c r="C987" s="115"/>
      <c r="D987" s="115"/>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c r="AA987" s="117"/>
    </row>
    <row r="988">
      <c r="A988" s="117"/>
      <c r="B988" s="117"/>
      <c r="C988" s="115"/>
      <c r="D988" s="115"/>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c r="AA988" s="117"/>
    </row>
    <row r="989">
      <c r="A989" s="117"/>
      <c r="B989" s="117"/>
      <c r="C989" s="115"/>
      <c r="D989" s="115"/>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c r="AA989" s="117"/>
    </row>
    <row r="990">
      <c r="A990" s="117"/>
      <c r="B990" s="117"/>
      <c r="C990" s="115"/>
      <c r="D990" s="115"/>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c r="AA990" s="117"/>
    </row>
    <row r="991">
      <c r="A991" s="117"/>
      <c r="B991" s="117"/>
      <c r="C991" s="115"/>
      <c r="D991" s="115"/>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c r="AA991" s="117"/>
    </row>
    <row r="992">
      <c r="A992" s="117"/>
      <c r="B992" s="117"/>
      <c r="C992" s="115"/>
      <c r="D992" s="115"/>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c r="AA992" s="117"/>
    </row>
    <row r="993">
      <c r="A993" s="117"/>
      <c r="B993" s="117"/>
      <c r="C993" s="115"/>
      <c r="D993" s="115"/>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c r="AA993" s="117"/>
    </row>
    <row r="994">
      <c r="A994" s="117"/>
      <c r="B994" s="117"/>
      <c r="C994" s="115"/>
      <c r="D994" s="115"/>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c r="AA994" s="117"/>
    </row>
    <row r="995">
      <c r="A995" s="117"/>
      <c r="B995" s="117"/>
      <c r="C995" s="115"/>
      <c r="D995" s="115"/>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row>
    <row r="996">
      <c r="A996" s="117"/>
      <c r="B996" s="117"/>
      <c r="C996" s="115"/>
      <c r="D996" s="115"/>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c r="AA996" s="117"/>
    </row>
    <row r="997">
      <c r="A997" s="117"/>
      <c r="B997" s="117"/>
      <c r="C997" s="115"/>
      <c r="D997" s="115"/>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c r="AA997" s="117"/>
    </row>
    <row r="998">
      <c r="A998" s="117"/>
      <c r="B998" s="117"/>
      <c r="C998" s="115"/>
      <c r="D998" s="115"/>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c r="AA998" s="117"/>
    </row>
    <row r="999">
      <c r="A999" s="117"/>
      <c r="B999" s="117"/>
      <c r="C999" s="115"/>
      <c r="D999" s="115"/>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c r="AA999" s="117"/>
    </row>
    <row r="1000">
      <c r="A1000" s="117"/>
      <c r="B1000" s="117"/>
      <c r="C1000" s="115"/>
      <c r="D1000" s="115"/>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c r="AA1000" s="117"/>
    </row>
    <row r="1001">
      <c r="A1001" s="117"/>
      <c r="B1001" s="117"/>
      <c r="C1001" s="115"/>
      <c r="D1001" s="115"/>
      <c r="E1001" s="117"/>
      <c r="F1001" s="117"/>
      <c r="G1001" s="117"/>
      <c r="H1001" s="117"/>
      <c r="I1001" s="117"/>
      <c r="J1001" s="117"/>
      <c r="K1001" s="117"/>
      <c r="L1001" s="117"/>
      <c r="M1001" s="117"/>
      <c r="N1001" s="117"/>
      <c r="O1001" s="117"/>
      <c r="P1001" s="117"/>
      <c r="Q1001" s="117"/>
      <c r="R1001" s="117"/>
      <c r="S1001" s="117"/>
      <c r="T1001" s="117"/>
      <c r="U1001" s="117"/>
      <c r="V1001" s="117"/>
      <c r="W1001" s="117"/>
      <c r="X1001" s="117"/>
      <c r="Y1001" s="117"/>
      <c r="Z1001" s="117"/>
      <c r="AA1001" s="117"/>
    </row>
    <row r="1002">
      <c r="A1002" s="117"/>
      <c r="B1002" s="117"/>
      <c r="C1002" s="115"/>
      <c r="D1002" s="115"/>
      <c r="E1002" s="117"/>
      <c r="F1002" s="117"/>
      <c r="G1002" s="117"/>
      <c r="H1002" s="117"/>
      <c r="I1002" s="117"/>
      <c r="J1002" s="117"/>
      <c r="K1002" s="117"/>
      <c r="L1002" s="117"/>
      <c r="M1002" s="117"/>
      <c r="N1002" s="117"/>
      <c r="O1002" s="117"/>
      <c r="P1002" s="117"/>
      <c r="Q1002" s="117"/>
      <c r="R1002" s="117"/>
      <c r="S1002" s="117"/>
      <c r="T1002" s="117"/>
      <c r="U1002" s="117"/>
      <c r="V1002" s="117"/>
      <c r="W1002" s="117"/>
      <c r="X1002" s="117"/>
      <c r="Y1002" s="117"/>
      <c r="Z1002" s="117"/>
      <c r="AA1002" s="117"/>
    </row>
    <row r="1003">
      <c r="A1003" s="117"/>
      <c r="B1003" s="117"/>
      <c r="C1003" s="115"/>
      <c r="D1003" s="115"/>
      <c r="E1003" s="117"/>
      <c r="F1003" s="117"/>
      <c r="G1003" s="117"/>
      <c r="H1003" s="117"/>
      <c r="I1003" s="117"/>
      <c r="J1003" s="117"/>
      <c r="K1003" s="117"/>
      <c r="L1003" s="117"/>
      <c r="M1003" s="117"/>
      <c r="N1003" s="117"/>
      <c r="O1003" s="117"/>
      <c r="P1003" s="117"/>
      <c r="Q1003" s="117"/>
      <c r="R1003" s="117"/>
      <c r="S1003" s="117"/>
      <c r="T1003" s="117"/>
      <c r="U1003" s="117"/>
      <c r="V1003" s="117"/>
      <c r="W1003" s="117"/>
      <c r="X1003" s="117"/>
      <c r="Y1003" s="117"/>
      <c r="Z1003" s="117"/>
      <c r="AA1003" s="117"/>
    </row>
    <row r="1004">
      <c r="A1004" s="117"/>
      <c r="B1004" s="117"/>
      <c r="C1004" s="115"/>
      <c r="D1004" s="115"/>
      <c r="E1004" s="117"/>
      <c r="F1004" s="117"/>
      <c r="G1004" s="117"/>
      <c r="H1004" s="117"/>
      <c r="I1004" s="117"/>
      <c r="J1004" s="117"/>
      <c r="K1004" s="117"/>
      <c r="L1004" s="117"/>
      <c r="M1004" s="117"/>
      <c r="N1004" s="117"/>
      <c r="O1004" s="117"/>
      <c r="P1004" s="117"/>
      <c r="Q1004" s="117"/>
      <c r="R1004" s="117"/>
      <c r="S1004" s="117"/>
      <c r="T1004" s="117"/>
      <c r="U1004" s="117"/>
      <c r="V1004" s="117"/>
      <c r="W1004" s="117"/>
      <c r="X1004" s="117"/>
      <c r="Y1004" s="117"/>
      <c r="Z1004" s="117"/>
      <c r="AA1004" s="117"/>
    </row>
    <row r="1005">
      <c r="A1005" s="117"/>
      <c r="B1005" s="117"/>
      <c r="C1005" s="115"/>
      <c r="D1005" s="115"/>
      <c r="E1005" s="117"/>
      <c r="F1005" s="117"/>
      <c r="G1005" s="117"/>
      <c r="H1005" s="117"/>
      <c r="I1005" s="117"/>
      <c r="J1005" s="117"/>
      <c r="K1005" s="117"/>
      <c r="L1005" s="117"/>
      <c r="M1005" s="117"/>
      <c r="N1005" s="117"/>
      <c r="O1005" s="117"/>
      <c r="P1005" s="117"/>
      <c r="Q1005" s="117"/>
      <c r="R1005" s="117"/>
      <c r="S1005" s="117"/>
      <c r="T1005" s="117"/>
      <c r="U1005" s="117"/>
      <c r="V1005" s="117"/>
      <c r="W1005" s="117"/>
      <c r="X1005" s="117"/>
      <c r="Y1005" s="117"/>
      <c r="Z1005" s="117"/>
      <c r="AA1005" s="117"/>
    </row>
    <row r="1006">
      <c r="A1006" s="117"/>
      <c r="B1006" s="117"/>
      <c r="C1006" s="115"/>
      <c r="D1006" s="115"/>
      <c r="E1006" s="117"/>
      <c r="F1006" s="117"/>
      <c r="G1006" s="117"/>
      <c r="H1006" s="117"/>
      <c r="I1006" s="117"/>
      <c r="J1006" s="117"/>
      <c r="K1006" s="117"/>
      <c r="L1006" s="117"/>
      <c r="M1006" s="117"/>
      <c r="N1006" s="117"/>
      <c r="O1006" s="117"/>
      <c r="P1006" s="117"/>
      <c r="Q1006" s="117"/>
      <c r="R1006" s="117"/>
      <c r="S1006" s="117"/>
      <c r="T1006" s="117"/>
      <c r="U1006" s="117"/>
      <c r="V1006" s="117"/>
      <c r="W1006" s="117"/>
      <c r="X1006" s="117"/>
      <c r="Y1006" s="117"/>
      <c r="Z1006" s="117"/>
      <c r="AA1006" s="117"/>
    </row>
    <row r="1007">
      <c r="A1007" s="117"/>
      <c r="B1007" s="117"/>
      <c r="C1007" s="115"/>
      <c r="D1007" s="115"/>
      <c r="E1007" s="117"/>
      <c r="F1007" s="117"/>
      <c r="G1007" s="117"/>
      <c r="H1007" s="117"/>
      <c r="I1007" s="117"/>
      <c r="J1007" s="117"/>
      <c r="K1007" s="117"/>
      <c r="L1007" s="117"/>
      <c r="M1007" s="117"/>
      <c r="N1007" s="117"/>
      <c r="O1007" s="117"/>
      <c r="P1007" s="117"/>
      <c r="Q1007" s="117"/>
      <c r="R1007" s="117"/>
      <c r="S1007" s="117"/>
      <c r="T1007" s="117"/>
      <c r="U1007" s="117"/>
      <c r="V1007" s="117"/>
      <c r="W1007" s="117"/>
      <c r="X1007" s="117"/>
      <c r="Y1007" s="117"/>
      <c r="Z1007" s="117"/>
      <c r="AA1007" s="117"/>
    </row>
    <row r="1008">
      <c r="A1008" s="117"/>
      <c r="B1008" s="117"/>
      <c r="C1008" s="115"/>
      <c r="D1008" s="115"/>
      <c r="E1008" s="117"/>
      <c r="F1008" s="117"/>
      <c r="G1008" s="117"/>
      <c r="H1008" s="117"/>
      <c r="I1008" s="117"/>
      <c r="J1008" s="117"/>
      <c r="K1008" s="117"/>
      <c r="L1008" s="117"/>
      <c r="M1008" s="117"/>
      <c r="N1008" s="117"/>
      <c r="O1008" s="117"/>
      <c r="P1008" s="117"/>
      <c r="Q1008" s="117"/>
      <c r="R1008" s="117"/>
      <c r="S1008" s="117"/>
      <c r="T1008" s="117"/>
      <c r="U1008" s="117"/>
      <c r="V1008" s="117"/>
      <c r="W1008" s="117"/>
      <c r="X1008" s="117"/>
      <c r="Y1008" s="117"/>
      <c r="Z1008" s="117"/>
      <c r="AA1008" s="117"/>
    </row>
    <row r="1009">
      <c r="A1009" s="117"/>
      <c r="B1009" s="117"/>
      <c r="C1009" s="115"/>
      <c r="D1009" s="115"/>
      <c r="E1009" s="117"/>
      <c r="F1009" s="117"/>
      <c r="G1009" s="117"/>
      <c r="H1009" s="117"/>
      <c r="I1009" s="117"/>
      <c r="J1009" s="117"/>
      <c r="K1009" s="117"/>
      <c r="L1009" s="117"/>
      <c r="M1009" s="117"/>
      <c r="N1009" s="117"/>
      <c r="O1009" s="117"/>
      <c r="P1009" s="117"/>
      <c r="Q1009" s="117"/>
      <c r="R1009" s="117"/>
      <c r="S1009" s="117"/>
      <c r="T1009" s="117"/>
      <c r="U1009" s="117"/>
      <c r="V1009" s="117"/>
      <c r="W1009" s="117"/>
      <c r="X1009" s="117"/>
      <c r="Y1009" s="117"/>
      <c r="Z1009" s="117"/>
      <c r="AA1009" s="117"/>
    </row>
    <row r="1010">
      <c r="A1010" s="117"/>
      <c r="B1010" s="117"/>
      <c r="C1010" s="115"/>
      <c r="D1010" s="115"/>
      <c r="E1010" s="117"/>
      <c r="F1010" s="117"/>
      <c r="G1010" s="117"/>
      <c r="H1010" s="117"/>
      <c r="I1010" s="117"/>
      <c r="J1010" s="117"/>
      <c r="K1010" s="117"/>
      <c r="L1010" s="117"/>
      <c r="M1010" s="117"/>
      <c r="N1010" s="117"/>
      <c r="O1010" s="117"/>
      <c r="P1010" s="117"/>
      <c r="Q1010" s="117"/>
      <c r="R1010" s="117"/>
      <c r="S1010" s="117"/>
      <c r="T1010" s="117"/>
      <c r="U1010" s="117"/>
      <c r="V1010" s="117"/>
      <c r="W1010" s="117"/>
      <c r="X1010" s="117"/>
      <c r="Y1010" s="117"/>
      <c r="Z1010" s="117"/>
      <c r="AA1010" s="117"/>
    </row>
    <row r="1011">
      <c r="A1011" s="117"/>
      <c r="B1011" s="117"/>
      <c r="C1011" s="115"/>
      <c r="D1011" s="115"/>
      <c r="E1011" s="117"/>
      <c r="F1011" s="117"/>
      <c r="G1011" s="117"/>
      <c r="H1011" s="117"/>
      <c r="I1011" s="117"/>
      <c r="J1011" s="117"/>
      <c r="K1011" s="117"/>
      <c r="L1011" s="117"/>
      <c r="M1011" s="117"/>
      <c r="N1011" s="117"/>
      <c r="O1011" s="117"/>
      <c r="P1011" s="117"/>
      <c r="Q1011" s="117"/>
      <c r="R1011" s="117"/>
      <c r="S1011" s="117"/>
      <c r="T1011" s="117"/>
      <c r="U1011" s="117"/>
      <c r="V1011" s="117"/>
      <c r="W1011" s="117"/>
      <c r="X1011" s="117"/>
      <c r="Y1011" s="117"/>
      <c r="Z1011" s="117"/>
      <c r="AA1011" s="117"/>
    </row>
    <row r="1012">
      <c r="A1012" s="117"/>
      <c r="B1012" s="117"/>
      <c r="C1012" s="115"/>
      <c r="D1012" s="115"/>
      <c r="E1012" s="117"/>
      <c r="F1012" s="117"/>
      <c r="G1012" s="117"/>
      <c r="H1012" s="117"/>
      <c r="I1012" s="117"/>
      <c r="J1012" s="117"/>
      <c r="K1012" s="117"/>
      <c r="L1012" s="117"/>
      <c r="M1012" s="117"/>
      <c r="N1012" s="117"/>
      <c r="O1012" s="117"/>
      <c r="P1012" s="117"/>
      <c r="Q1012" s="117"/>
      <c r="R1012" s="117"/>
      <c r="S1012" s="117"/>
      <c r="T1012" s="117"/>
      <c r="U1012" s="117"/>
      <c r="V1012" s="117"/>
      <c r="W1012" s="117"/>
      <c r="X1012" s="117"/>
      <c r="Y1012" s="117"/>
      <c r="Z1012" s="117"/>
      <c r="AA1012" s="117"/>
    </row>
    <row r="1013">
      <c r="A1013" s="117"/>
      <c r="B1013" s="117"/>
      <c r="C1013" s="115"/>
      <c r="D1013" s="115"/>
      <c r="E1013" s="117"/>
      <c r="F1013" s="117"/>
      <c r="G1013" s="117"/>
      <c r="H1013" s="117"/>
      <c r="I1013" s="117"/>
      <c r="J1013" s="117"/>
      <c r="K1013" s="117"/>
      <c r="L1013" s="117"/>
      <c r="M1013" s="117"/>
      <c r="N1013" s="117"/>
      <c r="O1013" s="117"/>
      <c r="P1013" s="117"/>
      <c r="Q1013" s="117"/>
      <c r="R1013" s="117"/>
      <c r="S1013" s="117"/>
      <c r="T1013" s="117"/>
      <c r="U1013" s="117"/>
      <c r="V1013" s="117"/>
      <c r="W1013" s="117"/>
      <c r="X1013" s="117"/>
      <c r="Y1013" s="117"/>
      <c r="Z1013" s="117"/>
      <c r="AA1013" s="117"/>
    </row>
    <row r="1014">
      <c r="A1014" s="117"/>
      <c r="B1014" s="117"/>
      <c r="C1014" s="115"/>
      <c r="D1014" s="115"/>
      <c r="E1014" s="117"/>
      <c r="F1014" s="117"/>
      <c r="G1014" s="117"/>
      <c r="H1014" s="117"/>
      <c r="I1014" s="117"/>
      <c r="J1014" s="117"/>
      <c r="K1014" s="117"/>
      <c r="L1014" s="117"/>
      <c r="M1014" s="117"/>
      <c r="N1014" s="117"/>
      <c r="O1014" s="117"/>
      <c r="P1014" s="117"/>
      <c r="Q1014" s="117"/>
      <c r="R1014" s="117"/>
      <c r="S1014" s="117"/>
      <c r="T1014" s="117"/>
      <c r="U1014" s="117"/>
      <c r="V1014" s="117"/>
      <c r="W1014" s="117"/>
      <c r="X1014" s="117"/>
      <c r="Y1014" s="117"/>
      <c r="Z1014" s="117"/>
      <c r="AA1014" s="117"/>
    </row>
    <row r="1015">
      <c r="A1015" s="117"/>
      <c r="B1015" s="117"/>
      <c r="C1015" s="115"/>
      <c r="D1015" s="115"/>
      <c r="E1015" s="117"/>
      <c r="F1015" s="117"/>
      <c r="G1015" s="117"/>
      <c r="H1015" s="117"/>
      <c r="I1015" s="117"/>
      <c r="J1015" s="117"/>
      <c r="K1015" s="117"/>
      <c r="L1015" s="117"/>
      <c r="M1015" s="117"/>
      <c r="N1015" s="117"/>
      <c r="O1015" s="117"/>
      <c r="P1015" s="117"/>
      <c r="Q1015" s="117"/>
      <c r="R1015" s="117"/>
      <c r="S1015" s="117"/>
      <c r="T1015" s="117"/>
      <c r="U1015" s="117"/>
      <c r="V1015" s="117"/>
      <c r="W1015" s="117"/>
      <c r="X1015" s="117"/>
      <c r="Y1015" s="117"/>
      <c r="Z1015" s="117"/>
      <c r="AA1015" s="117"/>
    </row>
    <row r="1016">
      <c r="A1016" s="117"/>
      <c r="B1016" s="117"/>
      <c r="C1016" s="115"/>
      <c r="D1016" s="115"/>
      <c r="E1016" s="117"/>
      <c r="F1016" s="117"/>
      <c r="G1016" s="117"/>
      <c r="H1016" s="117"/>
      <c r="I1016" s="117"/>
      <c r="J1016" s="117"/>
      <c r="K1016" s="117"/>
      <c r="L1016" s="117"/>
      <c r="M1016" s="117"/>
      <c r="N1016" s="117"/>
      <c r="O1016" s="117"/>
      <c r="P1016" s="117"/>
      <c r="Q1016" s="117"/>
      <c r="R1016" s="117"/>
      <c r="S1016" s="117"/>
      <c r="T1016" s="117"/>
      <c r="U1016" s="117"/>
      <c r="V1016" s="117"/>
      <c r="W1016" s="117"/>
      <c r="X1016" s="117"/>
      <c r="Y1016" s="117"/>
      <c r="Z1016" s="117"/>
      <c r="AA1016" s="117"/>
    </row>
    <row r="1017">
      <c r="A1017" s="117"/>
      <c r="B1017" s="117"/>
      <c r="C1017" s="115"/>
      <c r="D1017" s="115"/>
      <c r="E1017" s="117"/>
      <c r="F1017" s="117"/>
      <c r="G1017" s="117"/>
      <c r="H1017" s="117"/>
      <c r="I1017" s="117"/>
      <c r="J1017" s="117"/>
      <c r="K1017" s="117"/>
      <c r="L1017" s="117"/>
      <c r="M1017" s="117"/>
      <c r="N1017" s="117"/>
      <c r="O1017" s="117"/>
      <c r="P1017" s="117"/>
      <c r="Q1017" s="117"/>
      <c r="R1017" s="117"/>
      <c r="S1017" s="117"/>
      <c r="T1017" s="117"/>
      <c r="U1017" s="117"/>
      <c r="V1017" s="117"/>
      <c r="W1017" s="117"/>
      <c r="X1017" s="117"/>
      <c r="Y1017" s="117"/>
      <c r="Z1017" s="117"/>
      <c r="AA1017" s="117"/>
    </row>
    <row r="1018">
      <c r="A1018" s="117"/>
      <c r="B1018" s="117"/>
      <c r="C1018" s="115"/>
      <c r="D1018" s="115"/>
      <c r="E1018" s="117"/>
      <c r="F1018" s="117"/>
      <c r="G1018" s="117"/>
      <c r="H1018" s="117"/>
      <c r="I1018" s="117"/>
      <c r="J1018" s="117"/>
      <c r="K1018" s="117"/>
      <c r="L1018" s="117"/>
      <c r="M1018" s="117"/>
      <c r="N1018" s="117"/>
      <c r="O1018" s="117"/>
      <c r="P1018" s="117"/>
      <c r="Q1018" s="117"/>
      <c r="R1018" s="117"/>
      <c r="S1018" s="117"/>
      <c r="T1018" s="117"/>
      <c r="U1018" s="117"/>
      <c r="V1018" s="117"/>
      <c r="W1018" s="117"/>
      <c r="X1018" s="117"/>
      <c r="Y1018" s="117"/>
      <c r="Z1018" s="117"/>
      <c r="AA1018" s="117"/>
    </row>
    <row r="1019">
      <c r="A1019" s="117"/>
      <c r="B1019" s="117"/>
      <c r="C1019" s="115"/>
      <c r="D1019" s="115"/>
      <c r="E1019" s="117"/>
      <c r="F1019" s="117"/>
      <c r="G1019" s="117"/>
      <c r="H1019" s="117"/>
      <c r="I1019" s="117"/>
      <c r="J1019" s="117"/>
      <c r="K1019" s="117"/>
      <c r="L1019" s="117"/>
      <c r="M1019" s="117"/>
      <c r="N1019" s="117"/>
      <c r="O1019" s="117"/>
      <c r="P1019" s="117"/>
      <c r="Q1019" s="117"/>
      <c r="R1019" s="117"/>
      <c r="S1019" s="117"/>
      <c r="T1019" s="117"/>
      <c r="U1019" s="117"/>
      <c r="V1019" s="117"/>
      <c r="W1019" s="117"/>
      <c r="X1019" s="117"/>
      <c r="Y1019" s="117"/>
      <c r="Z1019" s="117"/>
      <c r="AA1019" s="117"/>
    </row>
    <row r="1020">
      <c r="A1020" s="117"/>
      <c r="B1020" s="117"/>
      <c r="C1020" s="115"/>
      <c r="D1020" s="115"/>
      <c r="E1020" s="117"/>
      <c r="F1020" s="117"/>
      <c r="G1020" s="117"/>
      <c r="H1020" s="117"/>
      <c r="I1020" s="117"/>
      <c r="J1020" s="117"/>
      <c r="K1020" s="117"/>
      <c r="L1020" s="117"/>
      <c r="M1020" s="117"/>
      <c r="N1020" s="117"/>
      <c r="O1020" s="117"/>
      <c r="P1020" s="117"/>
      <c r="Q1020" s="117"/>
      <c r="R1020" s="117"/>
      <c r="S1020" s="117"/>
      <c r="T1020" s="117"/>
      <c r="U1020" s="117"/>
      <c r="V1020" s="117"/>
      <c r="W1020" s="117"/>
      <c r="X1020" s="117"/>
      <c r="Y1020" s="117"/>
      <c r="Z1020" s="117"/>
      <c r="AA1020" s="117"/>
    </row>
    <row r="1021">
      <c r="A1021" s="117"/>
      <c r="B1021" s="117"/>
      <c r="C1021" s="115"/>
      <c r="D1021" s="115"/>
      <c r="E1021" s="117"/>
      <c r="F1021" s="117"/>
      <c r="G1021" s="117"/>
      <c r="H1021" s="117"/>
      <c r="I1021" s="117"/>
      <c r="J1021" s="117"/>
      <c r="K1021" s="117"/>
      <c r="L1021" s="117"/>
      <c r="M1021" s="117"/>
      <c r="N1021" s="117"/>
      <c r="O1021" s="117"/>
      <c r="P1021" s="117"/>
      <c r="Q1021" s="117"/>
      <c r="R1021" s="117"/>
      <c r="S1021" s="117"/>
      <c r="T1021" s="117"/>
      <c r="U1021" s="117"/>
      <c r="V1021" s="117"/>
      <c r="W1021" s="117"/>
      <c r="X1021" s="117"/>
      <c r="Y1021" s="117"/>
      <c r="Z1021" s="117"/>
      <c r="AA1021" s="117"/>
    </row>
    <row r="1022">
      <c r="A1022" s="117"/>
      <c r="B1022" s="117"/>
      <c r="C1022" s="115"/>
      <c r="D1022" s="115"/>
      <c r="E1022" s="117"/>
      <c r="F1022" s="117"/>
      <c r="G1022" s="117"/>
      <c r="H1022" s="117"/>
      <c r="I1022" s="117"/>
      <c r="J1022" s="117"/>
      <c r="K1022" s="117"/>
      <c r="L1022" s="117"/>
      <c r="M1022" s="117"/>
      <c r="N1022" s="117"/>
      <c r="O1022" s="117"/>
      <c r="P1022" s="117"/>
      <c r="Q1022" s="117"/>
      <c r="R1022" s="117"/>
      <c r="S1022" s="117"/>
      <c r="T1022" s="117"/>
      <c r="U1022" s="117"/>
      <c r="V1022" s="117"/>
      <c r="W1022" s="117"/>
      <c r="X1022" s="117"/>
      <c r="Y1022" s="117"/>
      <c r="Z1022" s="117"/>
      <c r="AA1022" s="117"/>
    </row>
    <row r="1023">
      <c r="A1023" s="117"/>
      <c r="B1023" s="117"/>
      <c r="C1023" s="115"/>
      <c r="D1023" s="115"/>
      <c r="E1023" s="117"/>
      <c r="F1023" s="117"/>
      <c r="G1023" s="117"/>
      <c r="H1023" s="117"/>
      <c r="I1023" s="117"/>
      <c r="J1023" s="117"/>
      <c r="K1023" s="117"/>
      <c r="L1023" s="117"/>
      <c r="M1023" s="117"/>
      <c r="N1023" s="117"/>
      <c r="O1023" s="117"/>
      <c r="P1023" s="117"/>
      <c r="Q1023" s="117"/>
      <c r="R1023" s="117"/>
      <c r="S1023" s="117"/>
      <c r="T1023" s="117"/>
      <c r="U1023" s="117"/>
      <c r="V1023" s="117"/>
      <c r="W1023" s="117"/>
      <c r="X1023" s="117"/>
      <c r="Y1023" s="117"/>
      <c r="Z1023" s="117"/>
      <c r="AA1023" s="117"/>
    </row>
    <row r="1024">
      <c r="A1024" s="117"/>
      <c r="B1024" s="117"/>
      <c r="C1024" s="115"/>
      <c r="D1024" s="115"/>
      <c r="E1024" s="117"/>
      <c r="F1024" s="117"/>
      <c r="G1024" s="117"/>
      <c r="H1024" s="117"/>
      <c r="I1024" s="117"/>
      <c r="J1024" s="117"/>
      <c r="K1024" s="117"/>
      <c r="L1024" s="117"/>
      <c r="M1024" s="117"/>
      <c r="N1024" s="117"/>
      <c r="O1024" s="117"/>
      <c r="P1024" s="117"/>
      <c r="Q1024" s="117"/>
      <c r="R1024" s="117"/>
      <c r="S1024" s="117"/>
      <c r="T1024" s="117"/>
      <c r="U1024" s="117"/>
      <c r="V1024" s="117"/>
      <c r="W1024" s="117"/>
      <c r="X1024" s="117"/>
      <c r="Y1024" s="117"/>
      <c r="Z1024" s="117"/>
      <c r="AA1024" s="117"/>
    </row>
    <row r="1025">
      <c r="A1025" s="117"/>
      <c r="B1025" s="117"/>
      <c r="C1025" s="115"/>
      <c r="D1025" s="115"/>
      <c r="E1025" s="117"/>
      <c r="F1025" s="117"/>
      <c r="G1025" s="117"/>
      <c r="H1025" s="117"/>
      <c r="I1025" s="117"/>
      <c r="J1025" s="117"/>
      <c r="K1025" s="117"/>
      <c r="L1025" s="117"/>
      <c r="M1025" s="117"/>
      <c r="N1025" s="117"/>
      <c r="O1025" s="117"/>
      <c r="P1025" s="117"/>
      <c r="Q1025" s="117"/>
      <c r="R1025" s="117"/>
      <c r="S1025" s="117"/>
      <c r="T1025" s="117"/>
      <c r="U1025" s="117"/>
      <c r="V1025" s="117"/>
      <c r="W1025" s="117"/>
      <c r="X1025" s="117"/>
      <c r="Y1025" s="117"/>
      <c r="Z1025" s="117"/>
      <c r="AA1025" s="117"/>
    </row>
    <row r="1026">
      <c r="A1026" s="117"/>
      <c r="B1026" s="117"/>
      <c r="C1026" s="115"/>
      <c r="D1026" s="115"/>
      <c r="E1026" s="117"/>
      <c r="F1026" s="117"/>
      <c r="G1026" s="117"/>
      <c r="H1026" s="117"/>
      <c r="I1026" s="117"/>
      <c r="J1026" s="117"/>
      <c r="K1026" s="117"/>
      <c r="L1026" s="117"/>
      <c r="M1026" s="117"/>
      <c r="N1026" s="117"/>
      <c r="O1026" s="117"/>
      <c r="P1026" s="117"/>
      <c r="Q1026" s="117"/>
      <c r="R1026" s="117"/>
      <c r="S1026" s="117"/>
      <c r="T1026" s="117"/>
      <c r="U1026" s="117"/>
      <c r="V1026" s="117"/>
      <c r="W1026" s="117"/>
      <c r="X1026" s="117"/>
      <c r="Y1026" s="117"/>
      <c r="Z1026" s="117"/>
      <c r="AA1026" s="117"/>
    </row>
    <row r="1027">
      <c r="A1027" s="117"/>
      <c r="B1027" s="117"/>
      <c r="C1027" s="115"/>
      <c r="D1027" s="115"/>
      <c r="E1027" s="117"/>
      <c r="F1027" s="117"/>
      <c r="G1027" s="117"/>
      <c r="H1027" s="117"/>
      <c r="I1027" s="117"/>
      <c r="J1027" s="117"/>
      <c r="K1027" s="117"/>
      <c r="L1027" s="117"/>
      <c r="M1027" s="117"/>
      <c r="N1027" s="117"/>
      <c r="O1027" s="117"/>
      <c r="P1027" s="117"/>
      <c r="Q1027" s="117"/>
      <c r="R1027" s="117"/>
      <c r="S1027" s="117"/>
      <c r="T1027" s="117"/>
      <c r="U1027" s="117"/>
      <c r="V1027" s="117"/>
      <c r="W1027" s="117"/>
      <c r="X1027" s="117"/>
      <c r="Y1027" s="117"/>
      <c r="Z1027" s="117"/>
      <c r="AA1027" s="117"/>
    </row>
    <row r="1028">
      <c r="A1028" s="117"/>
      <c r="B1028" s="117"/>
      <c r="C1028" s="115"/>
      <c r="D1028" s="115"/>
      <c r="E1028" s="117"/>
      <c r="F1028" s="117"/>
      <c r="G1028" s="117"/>
      <c r="H1028" s="117"/>
      <c r="I1028" s="117"/>
      <c r="J1028" s="117"/>
      <c r="K1028" s="117"/>
      <c r="L1028" s="117"/>
      <c r="M1028" s="117"/>
      <c r="N1028" s="117"/>
      <c r="O1028" s="117"/>
      <c r="P1028" s="117"/>
      <c r="Q1028" s="117"/>
      <c r="R1028" s="117"/>
      <c r="S1028" s="117"/>
      <c r="T1028" s="117"/>
      <c r="U1028" s="117"/>
      <c r="V1028" s="117"/>
      <c r="W1028" s="117"/>
      <c r="X1028" s="117"/>
      <c r="Y1028" s="117"/>
      <c r="Z1028" s="117"/>
      <c r="AA1028" s="117"/>
    </row>
    <row r="1029">
      <c r="A1029" s="117"/>
      <c r="B1029" s="117"/>
      <c r="C1029" s="115"/>
      <c r="D1029" s="115"/>
      <c r="E1029" s="117"/>
      <c r="F1029" s="117"/>
      <c r="G1029" s="117"/>
      <c r="H1029" s="117"/>
      <c r="I1029" s="117"/>
      <c r="J1029" s="117"/>
      <c r="K1029" s="117"/>
      <c r="L1029" s="117"/>
      <c r="M1029" s="117"/>
      <c r="N1029" s="117"/>
      <c r="O1029" s="117"/>
      <c r="P1029" s="117"/>
      <c r="Q1029" s="117"/>
      <c r="R1029" s="117"/>
      <c r="S1029" s="117"/>
      <c r="T1029" s="117"/>
      <c r="U1029" s="117"/>
      <c r="V1029" s="117"/>
      <c r="W1029" s="117"/>
      <c r="X1029" s="117"/>
      <c r="Y1029" s="117"/>
      <c r="Z1029" s="117"/>
      <c r="AA1029" s="117"/>
    </row>
    <row r="1030">
      <c r="A1030" s="117"/>
      <c r="B1030" s="117"/>
      <c r="C1030" s="115"/>
      <c r="D1030" s="115"/>
      <c r="E1030" s="117"/>
      <c r="F1030" s="117"/>
      <c r="G1030" s="117"/>
      <c r="H1030" s="117"/>
      <c r="I1030" s="117"/>
      <c r="J1030" s="117"/>
      <c r="K1030" s="117"/>
      <c r="L1030" s="117"/>
      <c r="M1030" s="117"/>
      <c r="N1030" s="117"/>
      <c r="O1030" s="117"/>
      <c r="P1030" s="117"/>
      <c r="Q1030" s="117"/>
      <c r="R1030" s="117"/>
      <c r="S1030" s="117"/>
      <c r="T1030" s="117"/>
      <c r="U1030" s="117"/>
      <c r="V1030" s="117"/>
      <c r="W1030" s="117"/>
      <c r="X1030" s="117"/>
      <c r="Y1030" s="117"/>
      <c r="Z1030" s="117"/>
      <c r="AA1030" s="117"/>
    </row>
    <row r="1031">
      <c r="A1031" s="117"/>
      <c r="B1031" s="117"/>
      <c r="C1031" s="115"/>
      <c r="D1031" s="115"/>
      <c r="E1031" s="117"/>
      <c r="F1031" s="117"/>
      <c r="G1031" s="117"/>
      <c r="H1031" s="117"/>
      <c r="I1031" s="117"/>
      <c r="J1031" s="117"/>
      <c r="K1031" s="117"/>
      <c r="L1031" s="117"/>
      <c r="M1031" s="117"/>
      <c r="N1031" s="117"/>
      <c r="O1031" s="117"/>
      <c r="P1031" s="117"/>
      <c r="Q1031" s="117"/>
      <c r="R1031" s="117"/>
      <c r="S1031" s="117"/>
      <c r="T1031" s="117"/>
      <c r="U1031" s="117"/>
      <c r="V1031" s="117"/>
      <c r="W1031" s="117"/>
      <c r="X1031" s="117"/>
      <c r="Y1031" s="117"/>
      <c r="Z1031" s="117"/>
      <c r="AA1031" s="117"/>
    </row>
    <row r="1032">
      <c r="A1032" s="117"/>
      <c r="B1032" s="117"/>
      <c r="C1032" s="115"/>
      <c r="D1032" s="115"/>
      <c r="E1032" s="117"/>
      <c r="F1032" s="117"/>
      <c r="G1032" s="117"/>
      <c r="H1032" s="117"/>
      <c r="I1032" s="117"/>
      <c r="J1032" s="117"/>
      <c r="K1032" s="117"/>
      <c r="L1032" s="117"/>
      <c r="M1032" s="117"/>
      <c r="N1032" s="117"/>
      <c r="O1032" s="117"/>
      <c r="P1032" s="117"/>
      <c r="Q1032" s="117"/>
      <c r="R1032" s="117"/>
      <c r="S1032" s="117"/>
      <c r="T1032" s="117"/>
      <c r="U1032" s="117"/>
      <c r="V1032" s="117"/>
      <c r="W1032" s="117"/>
      <c r="X1032" s="117"/>
      <c r="Y1032" s="117"/>
      <c r="Z1032" s="117"/>
      <c r="AA1032" s="117"/>
    </row>
  </sheetData>
  <mergeCells count="12">
    <mergeCell ref="A51:A56"/>
    <mergeCell ref="A59:A64"/>
    <mergeCell ref="A66:A71"/>
    <mergeCell ref="B59:C59"/>
    <mergeCell ref="B66:C66"/>
    <mergeCell ref="A27:A32"/>
    <mergeCell ref="B27:C27"/>
    <mergeCell ref="A35:A40"/>
    <mergeCell ref="B35:C35"/>
    <mergeCell ref="A43:A48"/>
    <mergeCell ref="B43:C43"/>
    <mergeCell ref="B51:C51"/>
  </mergeCells>
  <hyperlinks>
    <hyperlink r:id="rId2" location="slide=id.p15" ref="D24"/>
    <hyperlink r:id="rId3" ref="E28"/>
  </hyperlinks>
  <drawing r:id="rId4"/>
  <legacyDrawing r:id="rId5"/>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AD1DC"/>
    <outlinePr summaryBelow="0" summaryRight="0"/>
  </sheetPr>
  <sheetViews>
    <sheetView workbookViewId="0">
      <pane xSplit="4.0" ySplit="1.0" topLeftCell="E2" activePane="bottomRight" state="frozen"/>
      <selection activeCell="E1" sqref="E1" pane="topRight"/>
      <selection activeCell="A2" sqref="A2" pane="bottomLeft"/>
      <selection activeCell="E2" sqref="E2" pane="bottomRight"/>
    </sheetView>
  </sheetViews>
  <sheetFormatPr customHeight="1" defaultColWidth="12.63" defaultRowHeight="15.0"/>
  <cols>
    <col customWidth="1" min="1" max="1" width="9.63"/>
    <col customWidth="1" min="3" max="4" width="17.63"/>
    <col customWidth="1" min="5" max="5" width="30.25"/>
    <col customWidth="1" min="6" max="6" width="44.38"/>
    <col customWidth="1" min="7" max="7" width="17.5"/>
    <col customWidth="1" min="8" max="8" width="23.5"/>
    <col customWidth="1" min="9" max="9" width="22.63"/>
    <col customWidth="1" min="10" max="10" width="11.38"/>
    <col customWidth="1" min="11" max="11" width="64.5"/>
    <col customWidth="1" min="13" max="13" width="78.13"/>
    <col customWidth="1" min="14" max="14" width="29.63"/>
    <col customWidth="1" min="15" max="15" width="28.5"/>
  </cols>
  <sheetData>
    <row r="1">
      <c r="A1" s="550" t="s">
        <v>198</v>
      </c>
      <c r="B1" s="551" t="s">
        <v>1525</v>
      </c>
      <c r="C1" s="550" t="s">
        <v>1526</v>
      </c>
      <c r="D1" s="551" t="s">
        <v>1527</v>
      </c>
      <c r="E1" s="551" t="s">
        <v>1528</v>
      </c>
      <c r="F1" s="551" t="s">
        <v>1529</v>
      </c>
      <c r="G1" s="551" t="s">
        <v>1483</v>
      </c>
      <c r="H1" s="551" t="s">
        <v>1481</v>
      </c>
      <c r="I1" s="551" t="s">
        <v>1530</v>
      </c>
      <c r="J1" s="551" t="s">
        <v>1531</v>
      </c>
      <c r="K1" s="551" t="s">
        <v>1532</v>
      </c>
      <c r="L1" s="551" t="s">
        <v>1533</v>
      </c>
      <c r="M1" s="550" t="s">
        <v>1534</v>
      </c>
      <c r="N1" s="551" t="s">
        <v>1535</v>
      </c>
      <c r="O1" s="551" t="s">
        <v>1536</v>
      </c>
      <c r="P1" s="552" t="s">
        <v>1537</v>
      </c>
      <c r="Q1" s="552" t="s">
        <v>1538</v>
      </c>
      <c r="R1" s="552" t="s">
        <v>1539</v>
      </c>
      <c r="S1" s="552" t="s">
        <v>1540</v>
      </c>
      <c r="T1" s="553" t="s">
        <v>1541</v>
      </c>
      <c r="U1" s="554" t="s">
        <v>1537</v>
      </c>
      <c r="V1" s="554" t="s">
        <v>1542</v>
      </c>
      <c r="W1" s="554" t="s">
        <v>1543</v>
      </c>
      <c r="X1" s="554" t="s">
        <v>1544</v>
      </c>
      <c r="Y1" s="554" t="s">
        <v>1545</v>
      </c>
      <c r="Z1" s="549"/>
      <c r="AA1" s="549"/>
      <c r="AB1" s="549"/>
      <c r="AC1" s="549"/>
      <c r="AD1" s="549"/>
      <c r="AE1" s="549"/>
      <c r="AF1" s="549"/>
      <c r="AG1" s="549"/>
      <c r="AH1" s="549"/>
      <c r="AI1" s="549"/>
    </row>
    <row r="2">
      <c r="A2" s="550" t="s">
        <v>1473</v>
      </c>
      <c r="B2" s="555">
        <v>45904.0</v>
      </c>
      <c r="C2" s="537" t="s">
        <v>1546</v>
      </c>
      <c r="D2" s="537" t="s">
        <v>1547</v>
      </c>
      <c r="E2" s="537" t="s">
        <v>1548</v>
      </c>
      <c r="F2" s="537" t="s">
        <v>1480</v>
      </c>
      <c r="G2" s="545" t="s">
        <v>1549</v>
      </c>
      <c r="H2" s="537" t="s">
        <v>1515</v>
      </c>
      <c r="I2" s="31" t="s">
        <v>1550</v>
      </c>
      <c r="J2" s="537" t="s">
        <v>1551</v>
      </c>
      <c r="K2" s="545"/>
      <c r="L2" s="556" t="s">
        <v>501</v>
      </c>
      <c r="M2" s="557" t="s">
        <v>1552</v>
      </c>
      <c r="N2" s="557" t="s">
        <v>1553</v>
      </c>
      <c r="O2" s="143"/>
      <c r="P2" s="558"/>
      <c r="Q2" s="558"/>
      <c r="R2" s="558"/>
      <c r="S2" s="558"/>
      <c r="T2" s="558"/>
      <c r="U2" s="558"/>
      <c r="V2" s="558"/>
      <c r="W2" s="558"/>
      <c r="X2" s="558"/>
      <c r="Y2" s="558"/>
      <c r="Z2" s="549"/>
      <c r="AA2" s="549"/>
      <c r="AB2" s="549"/>
      <c r="AC2" s="549"/>
      <c r="AD2" s="549"/>
      <c r="AE2" s="549"/>
      <c r="AF2" s="549"/>
      <c r="AG2" s="549"/>
      <c r="AH2" s="549"/>
      <c r="AI2" s="549"/>
    </row>
    <row r="3">
      <c r="A3" s="550" t="s">
        <v>1473</v>
      </c>
      <c r="B3" s="546"/>
      <c r="C3" s="537" t="s">
        <v>1546</v>
      </c>
      <c r="D3" s="537" t="s">
        <v>1547</v>
      </c>
      <c r="E3" s="546"/>
      <c r="F3" s="546"/>
      <c r="G3" s="545" t="s">
        <v>1549</v>
      </c>
      <c r="H3" s="537" t="s">
        <v>1515</v>
      </c>
      <c r="I3" s="31" t="s">
        <v>1550</v>
      </c>
      <c r="J3" s="31" t="s">
        <v>1554</v>
      </c>
      <c r="K3" s="546"/>
      <c r="L3" s="556" t="s">
        <v>501</v>
      </c>
      <c r="M3" s="559" t="s">
        <v>1555</v>
      </c>
      <c r="N3" s="557" t="s">
        <v>1556</v>
      </c>
      <c r="O3" s="143"/>
      <c r="P3" s="546"/>
      <c r="Q3" s="546"/>
      <c r="R3" s="546"/>
      <c r="S3" s="546"/>
      <c r="T3" s="546"/>
      <c r="U3" s="546"/>
      <c r="V3" s="546"/>
      <c r="W3" s="546"/>
      <c r="X3" s="546"/>
      <c r="Y3" s="546"/>
      <c r="Z3" s="115"/>
      <c r="AA3" s="115"/>
      <c r="AB3" s="115"/>
      <c r="AC3" s="115"/>
      <c r="AD3" s="115"/>
      <c r="AE3" s="115"/>
      <c r="AF3" s="115"/>
      <c r="AG3" s="115"/>
      <c r="AH3" s="115"/>
      <c r="AI3" s="115"/>
    </row>
    <row r="4">
      <c r="A4" s="550" t="s">
        <v>1473</v>
      </c>
      <c r="B4" s="546"/>
      <c r="C4" s="537" t="s">
        <v>1546</v>
      </c>
      <c r="D4" s="537" t="s">
        <v>1547</v>
      </c>
      <c r="E4" s="546"/>
      <c r="F4" s="546"/>
      <c r="G4" s="545" t="s">
        <v>1549</v>
      </c>
      <c r="H4" s="31" t="s">
        <v>1557</v>
      </c>
      <c r="I4" s="31" t="s">
        <v>1558</v>
      </c>
      <c r="J4" s="31" t="s">
        <v>1559</v>
      </c>
      <c r="K4" s="546"/>
      <c r="L4" s="31" t="s">
        <v>501</v>
      </c>
      <c r="M4" s="560" t="s">
        <v>1560</v>
      </c>
      <c r="O4" s="143"/>
      <c r="P4" s="561" t="s">
        <v>1561</v>
      </c>
      <c r="Q4" s="31">
        <v>33.0</v>
      </c>
      <c r="R4" s="546"/>
      <c r="S4" s="546"/>
      <c r="T4" s="546"/>
      <c r="U4" s="546"/>
      <c r="V4" s="546"/>
      <c r="W4" s="546"/>
      <c r="X4" s="546"/>
      <c r="Y4" s="546"/>
      <c r="Z4" s="115"/>
      <c r="AA4" s="115"/>
      <c r="AB4" s="115"/>
      <c r="AC4" s="115"/>
      <c r="AD4" s="115"/>
      <c r="AE4" s="115"/>
      <c r="AF4" s="115"/>
      <c r="AG4" s="115"/>
      <c r="AH4" s="115"/>
      <c r="AI4" s="115"/>
    </row>
    <row r="5" ht="318.75" customHeight="1">
      <c r="A5" s="550" t="s">
        <v>1473</v>
      </c>
      <c r="B5" s="546"/>
      <c r="C5" s="537" t="s">
        <v>1546</v>
      </c>
      <c r="D5" s="537" t="s">
        <v>1547</v>
      </c>
      <c r="E5" s="546"/>
      <c r="F5" s="546"/>
      <c r="G5" s="545" t="s">
        <v>1549</v>
      </c>
      <c r="H5" s="31" t="s">
        <v>1562</v>
      </c>
      <c r="I5" s="31" t="s">
        <v>1558</v>
      </c>
      <c r="J5" s="31" t="s">
        <v>1559</v>
      </c>
      <c r="K5" s="546"/>
      <c r="L5" s="31" t="s">
        <v>501</v>
      </c>
      <c r="M5" s="562" t="s">
        <v>1563</v>
      </c>
      <c r="N5" s="563" t="s">
        <v>1564</v>
      </c>
      <c r="O5" s="143"/>
      <c r="P5" s="546"/>
      <c r="Q5" s="546"/>
      <c r="R5" s="546"/>
      <c r="S5" s="546"/>
      <c r="T5" s="546"/>
      <c r="U5" s="546"/>
      <c r="V5" s="546"/>
      <c r="W5" s="546"/>
      <c r="X5" s="546"/>
      <c r="Y5" s="546"/>
      <c r="Z5" s="115"/>
      <c r="AA5" s="115"/>
      <c r="AB5" s="115"/>
      <c r="AC5" s="115"/>
      <c r="AD5" s="115"/>
      <c r="AE5" s="115"/>
      <c r="AF5" s="115"/>
      <c r="AG5" s="115"/>
      <c r="AH5" s="115"/>
      <c r="AI5" s="115"/>
    </row>
    <row r="6" ht="243.75" customHeight="1">
      <c r="A6" s="550" t="s">
        <v>1488</v>
      </c>
      <c r="B6" s="564">
        <v>45909.0</v>
      </c>
      <c r="C6" s="537" t="s">
        <v>1546</v>
      </c>
      <c r="D6" s="31" t="s">
        <v>1565</v>
      </c>
      <c r="E6" s="546" t="str">
        <f>'ICRES-25 Campaign'!C36</f>
        <v>"Telkom Tech and Biz Radar" - Forum eksklusif bagi Telkomers untuk mempresentasikan studi kasus aktual yang relevan dengan tren yang berlaku</v>
      </c>
      <c r="F6" s="546" t="str">
        <f>'ICRES-25 Campaign'!C37</f>
        <v>✅ Tech Radar: Future Technology Scanning for Telkom (Future-oriented)​
Analisis tren teknologi emerging, eksplorasi potensi aplikasi teknologi baru untuk
menciptakan peluang bisnis, serta identifikasi solusi teknologi yang dapat
mengoptimalkan kinerja perusahaan di masa depan​
✅ Biz Radar: Telkom’s Business Case Study (Past- &amp; Future-oriented)​
Past: Dokumentasi dan sharing kasus bisnis nyata yang telah terjadi (baik sukses maupun gagal), berbagi pengalaman dan lesson learned, insight praktis dari situasi bisnis aktual​
Future: Analisis tren bisnis emerging dan eksplorasi peluang bisnis masa depan yang dapat mengoptimalkan kinerja perusahaan.​</v>
      </c>
      <c r="G6" s="31" t="s">
        <v>1566</v>
      </c>
      <c r="H6" s="31" t="s">
        <v>1567</v>
      </c>
      <c r="I6" s="31"/>
      <c r="J6" s="31" t="s">
        <v>1551</v>
      </c>
      <c r="K6" s="31" t="s">
        <v>1568</v>
      </c>
      <c r="L6" s="31"/>
      <c r="M6" s="562" t="s">
        <v>1569</v>
      </c>
      <c r="N6" s="565"/>
      <c r="O6" s="143"/>
      <c r="P6" s="546"/>
      <c r="Q6" s="546"/>
      <c r="R6" s="546"/>
      <c r="S6" s="546"/>
      <c r="T6" s="546"/>
      <c r="U6" s="546"/>
      <c r="V6" s="546"/>
      <c r="W6" s="546"/>
      <c r="X6" s="546"/>
      <c r="Y6" s="546"/>
      <c r="Z6" s="115"/>
      <c r="AA6" s="115"/>
      <c r="AB6" s="115"/>
      <c r="AC6" s="115"/>
      <c r="AD6" s="115"/>
      <c r="AE6" s="115"/>
      <c r="AF6" s="115"/>
      <c r="AG6" s="115"/>
      <c r="AH6" s="115"/>
      <c r="AI6" s="115"/>
    </row>
    <row r="7" ht="215.25" customHeight="1">
      <c r="A7" s="550" t="s">
        <v>1488</v>
      </c>
      <c r="B7" s="564">
        <v>45909.0</v>
      </c>
      <c r="C7" s="537" t="s">
        <v>1546</v>
      </c>
      <c r="D7" s="31" t="s">
        <v>1565</v>
      </c>
      <c r="E7" s="546" t="str">
        <f>'ICRES-25 Campaign'!C36</f>
        <v>"Telkom Tech and Biz Radar" - Forum eksklusif bagi Telkomers untuk mempresentasikan studi kasus aktual yang relevan dengan tren yang berlaku</v>
      </c>
      <c r="F7" s="546" t="str">
        <f>'ICRES-25 Campaign'!C37</f>
        <v>✅ Tech Radar: Future Technology Scanning for Telkom (Future-oriented)​
Analisis tren teknologi emerging, eksplorasi potensi aplikasi teknologi baru untuk
menciptakan peluang bisnis, serta identifikasi solusi teknologi yang dapat
mengoptimalkan kinerja perusahaan di masa depan​
✅ Biz Radar: Telkom’s Business Case Study (Past- &amp; Future-oriented)​
Past: Dokumentasi dan sharing kasus bisnis nyata yang telah terjadi (baik sukses maupun gagal), berbagi pengalaman dan lesson learned, insight praktis dari situasi bisnis aktual​
Future: Analisis tren bisnis emerging dan eksplorasi peluang bisnis masa depan yang dapat mengoptimalkan kinerja perusahaan.​</v>
      </c>
      <c r="G7" s="31" t="s">
        <v>1566</v>
      </c>
      <c r="H7" s="31" t="s">
        <v>1567</v>
      </c>
      <c r="I7" s="31"/>
      <c r="J7" s="31" t="s">
        <v>1570</v>
      </c>
      <c r="K7" s="31" t="s">
        <v>1571</v>
      </c>
      <c r="L7" s="31"/>
      <c r="M7" s="563" t="s">
        <v>1572</v>
      </c>
      <c r="N7" s="565"/>
      <c r="O7" s="143"/>
      <c r="P7" s="546"/>
      <c r="Q7" s="546"/>
      <c r="R7" s="546"/>
      <c r="S7" s="546"/>
      <c r="T7" s="546"/>
      <c r="U7" s="546"/>
      <c r="V7" s="546"/>
      <c r="W7" s="546"/>
      <c r="X7" s="546"/>
      <c r="Y7" s="546"/>
      <c r="Z7" s="115"/>
      <c r="AA7" s="115"/>
      <c r="AB7" s="115"/>
      <c r="AC7" s="115"/>
      <c r="AD7" s="115"/>
      <c r="AE7" s="115"/>
      <c r="AF7" s="115"/>
      <c r="AG7" s="115"/>
      <c r="AH7" s="115"/>
      <c r="AI7" s="115"/>
    </row>
    <row r="8" ht="222.0" customHeight="1">
      <c r="A8" s="550"/>
      <c r="B8" s="564"/>
      <c r="C8" s="537" t="s">
        <v>1546</v>
      </c>
      <c r="D8" s="31" t="s">
        <v>1573</v>
      </c>
      <c r="E8" s="115"/>
      <c r="F8" s="546"/>
      <c r="G8" s="31"/>
      <c r="H8" s="31"/>
      <c r="I8" s="31"/>
      <c r="J8" s="31" t="s">
        <v>1574</v>
      </c>
      <c r="K8" s="31"/>
      <c r="L8" s="31" t="s">
        <v>1575</v>
      </c>
      <c r="M8" s="563" t="s">
        <v>1576</v>
      </c>
      <c r="N8" s="565"/>
      <c r="O8" s="143"/>
      <c r="P8" s="546"/>
      <c r="Q8" s="546"/>
      <c r="R8" s="546"/>
      <c r="S8" s="546"/>
      <c r="T8" s="546"/>
      <c r="U8" s="546"/>
      <c r="V8" s="546"/>
      <c r="W8" s="546"/>
      <c r="X8" s="546"/>
      <c r="Y8" s="546"/>
      <c r="Z8" s="115"/>
      <c r="AA8" s="115"/>
      <c r="AB8" s="115"/>
      <c r="AC8" s="115"/>
      <c r="AD8" s="115"/>
      <c r="AE8" s="115"/>
      <c r="AF8" s="115"/>
      <c r="AG8" s="115"/>
      <c r="AH8" s="115"/>
      <c r="AI8" s="115"/>
    </row>
    <row r="9" ht="469.5" customHeight="1">
      <c r="A9" s="566" t="s">
        <v>1488</v>
      </c>
      <c r="B9" s="567">
        <v>45909.0</v>
      </c>
      <c r="C9" s="568" t="s">
        <v>1546</v>
      </c>
      <c r="D9" s="569" t="s">
        <v>1577</v>
      </c>
      <c r="E9" s="454"/>
      <c r="F9" s="569" t="s">
        <v>1578</v>
      </c>
      <c r="G9" s="570"/>
      <c r="H9" s="569"/>
      <c r="I9" s="569"/>
      <c r="J9" s="569" t="s">
        <v>1551</v>
      </c>
      <c r="K9" s="569" t="s">
        <v>1579</v>
      </c>
      <c r="L9" s="569"/>
      <c r="M9" s="571"/>
      <c r="N9" s="572"/>
      <c r="O9" s="573"/>
      <c r="P9" s="570"/>
      <c r="Q9" s="570"/>
      <c r="R9" s="570"/>
      <c r="S9" s="570"/>
      <c r="T9" s="570"/>
      <c r="U9" s="570"/>
      <c r="V9" s="570"/>
      <c r="W9" s="570"/>
      <c r="X9" s="570"/>
      <c r="Y9" s="570"/>
      <c r="Z9" s="574"/>
      <c r="AA9" s="574"/>
      <c r="AB9" s="574"/>
      <c r="AC9" s="574"/>
      <c r="AD9" s="574"/>
      <c r="AE9" s="574"/>
      <c r="AF9" s="574"/>
      <c r="AG9" s="574"/>
      <c r="AH9" s="574"/>
      <c r="AI9" s="574"/>
    </row>
    <row r="10" ht="469.5" customHeight="1">
      <c r="A10" s="566" t="s">
        <v>1488</v>
      </c>
      <c r="B10" s="567">
        <v>45909.0</v>
      </c>
      <c r="C10" s="568" t="s">
        <v>1546</v>
      </c>
      <c r="D10" s="569" t="s">
        <v>1580</v>
      </c>
      <c r="E10" s="454"/>
      <c r="F10" s="570"/>
      <c r="G10" s="570"/>
      <c r="H10" s="569"/>
      <c r="I10" s="569"/>
      <c r="J10" s="569" t="s">
        <v>1551</v>
      </c>
      <c r="K10" s="569" t="s">
        <v>1581</v>
      </c>
      <c r="L10" s="569"/>
      <c r="M10" s="571"/>
      <c r="N10" s="572"/>
      <c r="O10" s="573"/>
      <c r="P10" s="570"/>
      <c r="Q10" s="570"/>
      <c r="R10" s="570"/>
      <c r="S10" s="570"/>
      <c r="T10" s="570"/>
      <c r="U10" s="570"/>
      <c r="V10" s="570"/>
      <c r="W10" s="570"/>
      <c r="X10" s="570"/>
      <c r="Y10" s="570"/>
      <c r="Z10" s="574"/>
      <c r="AA10" s="574"/>
      <c r="AB10" s="574"/>
      <c r="AC10" s="574"/>
      <c r="AD10" s="574"/>
      <c r="AE10" s="574"/>
      <c r="AF10" s="574"/>
      <c r="AG10" s="574"/>
      <c r="AH10" s="574"/>
      <c r="AI10" s="574"/>
    </row>
    <row r="11">
      <c r="A11" s="575"/>
      <c r="B11" s="546"/>
      <c r="C11" s="546"/>
      <c r="D11" s="546"/>
      <c r="E11" s="546"/>
      <c r="F11" s="546"/>
      <c r="G11" s="546"/>
      <c r="H11" s="546"/>
      <c r="I11" s="546"/>
      <c r="J11" s="546"/>
      <c r="K11" s="546"/>
      <c r="L11" s="546"/>
      <c r="M11" s="546"/>
      <c r="N11" s="576"/>
      <c r="O11" s="546"/>
      <c r="P11" s="546"/>
      <c r="Q11" s="546"/>
      <c r="R11" s="546"/>
      <c r="S11" s="546"/>
      <c r="T11" s="546"/>
      <c r="U11" s="546"/>
      <c r="V11" s="546"/>
      <c r="W11" s="546"/>
      <c r="X11" s="546"/>
      <c r="Y11" s="546"/>
      <c r="Z11" s="115"/>
      <c r="AA11" s="115"/>
      <c r="AB11" s="115"/>
      <c r="AC11" s="115"/>
      <c r="AD11" s="115"/>
      <c r="AE11" s="115"/>
      <c r="AF11" s="115"/>
      <c r="AG11" s="115"/>
      <c r="AH11" s="115"/>
      <c r="AI11" s="115"/>
    </row>
    <row r="12">
      <c r="A12" s="575"/>
      <c r="B12" s="546"/>
      <c r="C12" s="546"/>
      <c r="D12" s="546"/>
      <c r="E12" s="546"/>
      <c r="F12" s="546"/>
      <c r="G12" s="546"/>
      <c r="H12" s="546"/>
      <c r="I12" s="546"/>
      <c r="J12" s="546"/>
      <c r="K12" s="546"/>
      <c r="L12" s="546"/>
      <c r="M12" s="546"/>
      <c r="N12" s="565"/>
      <c r="O12" s="546"/>
      <c r="P12" s="546"/>
      <c r="Q12" s="546"/>
      <c r="R12" s="546"/>
      <c r="S12" s="546"/>
      <c r="T12" s="546"/>
      <c r="U12" s="546"/>
      <c r="V12" s="546"/>
      <c r="W12" s="546"/>
      <c r="X12" s="546"/>
      <c r="Y12" s="546"/>
      <c r="Z12" s="115"/>
      <c r="AA12" s="115"/>
      <c r="AB12" s="115"/>
      <c r="AC12" s="115"/>
      <c r="AD12" s="115"/>
      <c r="AE12" s="115"/>
      <c r="AF12" s="115"/>
      <c r="AG12" s="115"/>
      <c r="AH12" s="115"/>
      <c r="AI12" s="115"/>
    </row>
    <row r="13">
      <c r="A13" s="575"/>
      <c r="B13" s="546"/>
      <c r="C13" s="546"/>
      <c r="D13" s="546"/>
      <c r="E13" s="546"/>
      <c r="F13" s="546"/>
      <c r="G13" s="546"/>
      <c r="H13" s="546"/>
      <c r="I13" s="546"/>
      <c r="J13" s="546"/>
      <c r="K13" s="546"/>
      <c r="L13" s="546"/>
      <c r="M13" s="546"/>
      <c r="N13" s="576"/>
      <c r="O13" s="546"/>
      <c r="P13" s="546"/>
      <c r="Q13" s="546"/>
      <c r="R13" s="546"/>
      <c r="S13" s="546"/>
      <c r="T13" s="546"/>
      <c r="U13" s="546"/>
      <c r="V13" s="546"/>
      <c r="W13" s="546"/>
      <c r="X13" s="546"/>
      <c r="Y13" s="546"/>
      <c r="Z13" s="115"/>
      <c r="AA13" s="115"/>
      <c r="AB13" s="115"/>
      <c r="AC13" s="115"/>
      <c r="AD13" s="115"/>
      <c r="AE13" s="115"/>
      <c r="AF13" s="115"/>
      <c r="AG13" s="115"/>
      <c r="AH13" s="115"/>
      <c r="AI13" s="115"/>
    </row>
    <row r="14">
      <c r="A14" s="575"/>
      <c r="B14" s="546"/>
      <c r="C14" s="546"/>
      <c r="D14" s="546"/>
      <c r="E14" s="546"/>
      <c r="F14" s="546"/>
      <c r="G14" s="546"/>
      <c r="H14" s="546"/>
      <c r="I14" s="546"/>
      <c r="J14" s="546"/>
      <c r="K14" s="546"/>
      <c r="L14" s="546"/>
      <c r="M14" s="546"/>
      <c r="N14" s="565"/>
      <c r="O14" s="546"/>
      <c r="P14" s="546"/>
      <c r="Q14" s="546"/>
      <c r="R14" s="546"/>
      <c r="S14" s="546"/>
      <c r="T14" s="546"/>
      <c r="U14" s="546"/>
      <c r="V14" s="546"/>
      <c r="W14" s="546"/>
      <c r="X14" s="546"/>
      <c r="Y14" s="546"/>
      <c r="Z14" s="115"/>
      <c r="AA14" s="115"/>
      <c r="AB14" s="115"/>
      <c r="AC14" s="115"/>
      <c r="AD14" s="115"/>
      <c r="AE14" s="115"/>
      <c r="AF14" s="115"/>
      <c r="AG14" s="115"/>
      <c r="AH14" s="115"/>
      <c r="AI14" s="115"/>
    </row>
    <row r="15">
      <c r="A15" s="575"/>
      <c r="B15" s="546"/>
      <c r="C15" s="546"/>
      <c r="D15" s="546"/>
      <c r="E15" s="546"/>
      <c r="F15" s="546"/>
      <c r="G15" s="546"/>
      <c r="H15" s="546"/>
      <c r="I15" s="546"/>
      <c r="J15" s="546"/>
      <c r="K15" s="546"/>
      <c r="L15" s="546"/>
      <c r="M15" s="546"/>
      <c r="N15" s="565"/>
      <c r="O15" s="546"/>
      <c r="P15" s="546"/>
      <c r="Q15" s="546"/>
      <c r="R15" s="546"/>
      <c r="S15" s="546"/>
      <c r="T15" s="546"/>
      <c r="U15" s="546"/>
      <c r="V15" s="546"/>
      <c r="W15" s="546"/>
      <c r="X15" s="546"/>
      <c r="Y15" s="546"/>
      <c r="Z15" s="115"/>
      <c r="AA15" s="115"/>
      <c r="AB15" s="115"/>
      <c r="AC15" s="115"/>
      <c r="AD15" s="115"/>
      <c r="AE15" s="115"/>
      <c r="AF15" s="115"/>
      <c r="AG15" s="115"/>
      <c r="AH15" s="115"/>
      <c r="AI15" s="115"/>
    </row>
    <row r="16">
      <c r="A16" s="575"/>
      <c r="B16" s="546"/>
      <c r="C16" s="546"/>
      <c r="D16" s="546"/>
      <c r="E16" s="546"/>
      <c r="F16" s="546"/>
      <c r="G16" s="546"/>
      <c r="H16" s="546"/>
      <c r="I16" s="546"/>
      <c r="J16" s="546"/>
      <c r="K16" s="546"/>
      <c r="L16" s="546"/>
      <c r="M16" s="546"/>
      <c r="N16" s="565"/>
      <c r="O16" s="546"/>
      <c r="P16" s="546"/>
      <c r="Q16" s="546"/>
      <c r="R16" s="546"/>
      <c r="S16" s="546"/>
      <c r="T16" s="546"/>
      <c r="U16" s="546"/>
      <c r="V16" s="546"/>
      <c r="W16" s="546"/>
      <c r="X16" s="546"/>
      <c r="Y16" s="546"/>
      <c r="Z16" s="115"/>
      <c r="AA16" s="115"/>
      <c r="AB16" s="115"/>
      <c r="AC16" s="115"/>
      <c r="AD16" s="115"/>
      <c r="AE16" s="115"/>
      <c r="AF16" s="115"/>
      <c r="AG16" s="115"/>
      <c r="AH16" s="115"/>
      <c r="AI16" s="115"/>
    </row>
    <row r="17">
      <c r="A17" s="575"/>
      <c r="B17" s="546"/>
      <c r="C17" s="546"/>
      <c r="D17" s="546"/>
      <c r="E17" s="546"/>
      <c r="F17" s="546"/>
      <c r="G17" s="546"/>
      <c r="H17" s="546"/>
      <c r="I17" s="546"/>
      <c r="J17" s="546"/>
      <c r="K17" s="546"/>
      <c r="L17" s="546"/>
      <c r="M17" s="546"/>
      <c r="N17" s="576"/>
      <c r="O17" s="546"/>
      <c r="P17" s="546"/>
      <c r="Q17" s="546"/>
      <c r="R17" s="546"/>
      <c r="S17" s="546"/>
      <c r="T17" s="546"/>
      <c r="U17" s="546"/>
      <c r="V17" s="546"/>
      <c r="W17" s="546"/>
      <c r="X17" s="546"/>
      <c r="Y17" s="546"/>
      <c r="Z17" s="115"/>
      <c r="AA17" s="115"/>
      <c r="AB17" s="115"/>
      <c r="AC17" s="115"/>
      <c r="AD17" s="115"/>
      <c r="AE17" s="115"/>
      <c r="AF17" s="115"/>
      <c r="AG17" s="115"/>
      <c r="AH17" s="115"/>
      <c r="AI17" s="115"/>
    </row>
    <row r="18">
      <c r="A18" s="575"/>
      <c r="B18" s="546"/>
      <c r="C18" s="546"/>
      <c r="D18" s="546"/>
      <c r="E18" s="546"/>
      <c r="F18" s="546"/>
      <c r="G18" s="546"/>
      <c r="H18" s="546"/>
      <c r="I18" s="546"/>
      <c r="J18" s="546"/>
      <c r="K18" s="546"/>
      <c r="L18" s="546"/>
      <c r="M18" s="546"/>
      <c r="N18" s="565"/>
      <c r="O18" s="546"/>
      <c r="P18" s="546"/>
      <c r="Q18" s="546"/>
      <c r="R18" s="546"/>
      <c r="S18" s="546"/>
      <c r="T18" s="546"/>
      <c r="U18" s="546"/>
      <c r="V18" s="546"/>
      <c r="W18" s="546"/>
      <c r="X18" s="546"/>
      <c r="Y18" s="546"/>
      <c r="Z18" s="115"/>
      <c r="AA18" s="115"/>
      <c r="AB18" s="115"/>
      <c r="AC18" s="115"/>
      <c r="AD18" s="115"/>
      <c r="AE18" s="115"/>
      <c r="AF18" s="115"/>
      <c r="AG18" s="115"/>
      <c r="AH18" s="115"/>
      <c r="AI18" s="115"/>
    </row>
    <row r="19">
      <c r="A19" s="575"/>
      <c r="B19" s="546"/>
      <c r="C19" s="546"/>
      <c r="D19" s="546"/>
      <c r="E19" s="546"/>
      <c r="F19" s="546"/>
      <c r="G19" s="546"/>
      <c r="H19" s="546"/>
      <c r="I19" s="546"/>
      <c r="J19" s="546"/>
      <c r="K19" s="546"/>
      <c r="L19" s="546"/>
      <c r="M19" s="546"/>
      <c r="N19" s="576"/>
      <c r="O19" s="546"/>
      <c r="P19" s="546"/>
      <c r="Q19" s="546"/>
      <c r="R19" s="546"/>
      <c r="S19" s="546"/>
      <c r="T19" s="546"/>
      <c r="U19" s="546"/>
      <c r="V19" s="546"/>
      <c r="W19" s="546"/>
      <c r="X19" s="546"/>
      <c r="Y19" s="546"/>
      <c r="Z19" s="115"/>
      <c r="AA19" s="115"/>
      <c r="AB19" s="115"/>
      <c r="AC19" s="115"/>
      <c r="AD19" s="115"/>
      <c r="AE19" s="115"/>
      <c r="AF19" s="115"/>
      <c r="AG19" s="115"/>
      <c r="AH19" s="115"/>
      <c r="AI19" s="115"/>
    </row>
    <row r="20">
      <c r="A20" s="575"/>
      <c r="B20" s="546"/>
      <c r="C20" s="546"/>
      <c r="D20" s="546"/>
      <c r="E20" s="546"/>
      <c r="F20" s="546"/>
      <c r="G20" s="546"/>
      <c r="H20" s="546"/>
      <c r="I20" s="546"/>
      <c r="J20" s="546"/>
      <c r="K20" s="546"/>
      <c r="L20" s="546"/>
      <c r="M20" s="546"/>
      <c r="N20" s="565"/>
      <c r="O20" s="546"/>
      <c r="P20" s="546"/>
      <c r="Q20" s="546"/>
      <c r="R20" s="546"/>
      <c r="S20" s="546"/>
      <c r="T20" s="546"/>
      <c r="U20" s="546"/>
      <c r="V20" s="546"/>
      <c r="W20" s="546"/>
      <c r="X20" s="546"/>
      <c r="Y20" s="546"/>
      <c r="Z20" s="115"/>
      <c r="AA20" s="115"/>
      <c r="AB20" s="115"/>
      <c r="AC20" s="115"/>
      <c r="AD20" s="115"/>
      <c r="AE20" s="115"/>
      <c r="AF20" s="115"/>
      <c r="AG20" s="115"/>
      <c r="AH20" s="115"/>
      <c r="AI20" s="115"/>
    </row>
    <row r="21">
      <c r="A21" s="575"/>
      <c r="B21" s="546"/>
      <c r="C21" s="546"/>
      <c r="D21" s="546"/>
      <c r="E21" s="546"/>
      <c r="F21" s="546"/>
      <c r="G21" s="546"/>
      <c r="H21" s="546"/>
      <c r="I21" s="546"/>
      <c r="J21" s="546"/>
      <c r="K21" s="546"/>
      <c r="L21" s="546"/>
      <c r="M21" s="546"/>
      <c r="N21" s="576"/>
      <c r="O21" s="546"/>
      <c r="P21" s="546"/>
      <c r="Q21" s="546"/>
      <c r="R21" s="546"/>
      <c r="S21" s="546"/>
      <c r="T21" s="546"/>
      <c r="U21" s="546"/>
      <c r="V21" s="546"/>
      <c r="W21" s="546"/>
      <c r="X21" s="546"/>
      <c r="Y21" s="546"/>
      <c r="Z21" s="115"/>
      <c r="AA21" s="115"/>
      <c r="AB21" s="115"/>
      <c r="AC21" s="115"/>
      <c r="AD21" s="115"/>
      <c r="AE21" s="115"/>
      <c r="AF21" s="115"/>
      <c r="AG21" s="115"/>
      <c r="AH21" s="115"/>
      <c r="AI21" s="115"/>
    </row>
    <row r="22">
      <c r="A22" s="575"/>
      <c r="B22" s="546"/>
      <c r="C22" s="546"/>
      <c r="D22" s="546"/>
      <c r="E22" s="546"/>
      <c r="F22" s="546"/>
      <c r="G22" s="546"/>
      <c r="H22" s="546"/>
      <c r="I22" s="546"/>
      <c r="J22" s="546"/>
      <c r="K22" s="546"/>
      <c r="L22" s="546"/>
      <c r="M22" s="546"/>
      <c r="N22" s="565"/>
      <c r="O22" s="546"/>
      <c r="P22" s="546"/>
      <c r="Q22" s="546"/>
      <c r="R22" s="546"/>
      <c r="S22" s="546"/>
      <c r="T22" s="546"/>
      <c r="U22" s="546"/>
      <c r="V22" s="546"/>
      <c r="W22" s="546"/>
      <c r="X22" s="546"/>
      <c r="Y22" s="546"/>
      <c r="Z22" s="115"/>
      <c r="AA22" s="115"/>
      <c r="AB22" s="115"/>
      <c r="AC22" s="115"/>
      <c r="AD22" s="115"/>
      <c r="AE22" s="115"/>
      <c r="AF22" s="115"/>
      <c r="AG22" s="115"/>
      <c r="AH22" s="115"/>
      <c r="AI22" s="115"/>
    </row>
    <row r="23">
      <c r="A23" s="575"/>
      <c r="B23" s="546"/>
      <c r="C23" s="546"/>
      <c r="D23" s="546"/>
      <c r="E23" s="546"/>
      <c r="F23" s="546"/>
      <c r="G23" s="546"/>
      <c r="H23" s="546"/>
      <c r="I23" s="546"/>
      <c r="J23" s="546"/>
      <c r="K23" s="546"/>
      <c r="L23" s="546"/>
      <c r="M23" s="546"/>
      <c r="N23" s="576"/>
      <c r="O23" s="546"/>
      <c r="P23" s="546"/>
      <c r="Q23" s="546"/>
      <c r="R23" s="546"/>
      <c r="S23" s="546"/>
      <c r="T23" s="546"/>
      <c r="U23" s="546"/>
      <c r="V23" s="546"/>
      <c r="W23" s="546"/>
      <c r="X23" s="546"/>
      <c r="Y23" s="546"/>
      <c r="Z23" s="115"/>
      <c r="AA23" s="115"/>
      <c r="AB23" s="115"/>
      <c r="AC23" s="115"/>
      <c r="AD23" s="115"/>
      <c r="AE23" s="115"/>
      <c r="AF23" s="115"/>
      <c r="AG23" s="115"/>
      <c r="AH23" s="115"/>
      <c r="AI23" s="115"/>
    </row>
    <row r="24">
      <c r="A24" s="575"/>
      <c r="B24" s="546"/>
      <c r="C24" s="546"/>
      <c r="D24" s="546"/>
      <c r="E24" s="546"/>
      <c r="F24" s="546"/>
      <c r="G24" s="546"/>
      <c r="H24" s="546"/>
      <c r="I24" s="546"/>
      <c r="J24" s="546"/>
      <c r="K24" s="546"/>
      <c r="L24" s="546"/>
      <c r="M24" s="546"/>
      <c r="N24" s="565"/>
      <c r="O24" s="546"/>
      <c r="P24" s="546"/>
      <c r="Q24" s="546"/>
      <c r="R24" s="546"/>
      <c r="S24" s="546"/>
      <c r="T24" s="546"/>
      <c r="U24" s="546"/>
      <c r="V24" s="546"/>
      <c r="W24" s="546"/>
      <c r="X24" s="546"/>
      <c r="Y24" s="546"/>
      <c r="Z24" s="115"/>
      <c r="AA24" s="115"/>
      <c r="AB24" s="115"/>
      <c r="AC24" s="115"/>
      <c r="AD24" s="115"/>
      <c r="AE24" s="115"/>
      <c r="AF24" s="115"/>
      <c r="AG24" s="115"/>
      <c r="AH24" s="115"/>
      <c r="AI24" s="115"/>
    </row>
    <row r="25">
      <c r="A25" s="575"/>
      <c r="B25" s="546"/>
      <c r="C25" s="546"/>
      <c r="D25" s="546"/>
      <c r="E25" s="546"/>
      <c r="F25" s="546"/>
      <c r="G25" s="546"/>
      <c r="H25" s="546"/>
      <c r="I25" s="546"/>
      <c r="J25" s="546"/>
      <c r="K25" s="546"/>
      <c r="L25" s="546"/>
      <c r="M25" s="546"/>
      <c r="N25" s="576"/>
      <c r="O25" s="546"/>
      <c r="P25" s="546"/>
      <c r="Q25" s="546"/>
      <c r="R25" s="546"/>
      <c r="S25" s="546"/>
      <c r="T25" s="546"/>
      <c r="U25" s="546"/>
      <c r="V25" s="546"/>
      <c r="W25" s="546"/>
      <c r="X25" s="546"/>
      <c r="Y25" s="546"/>
      <c r="Z25" s="115"/>
      <c r="AA25" s="115"/>
      <c r="AB25" s="115"/>
      <c r="AC25" s="115"/>
      <c r="AD25" s="115"/>
      <c r="AE25" s="115"/>
      <c r="AF25" s="115"/>
      <c r="AG25" s="115"/>
      <c r="AH25" s="115"/>
      <c r="AI25" s="115"/>
    </row>
    <row r="26">
      <c r="A26" s="575"/>
      <c r="B26" s="546"/>
      <c r="C26" s="546"/>
      <c r="D26" s="546"/>
      <c r="E26" s="546"/>
      <c r="F26" s="546"/>
      <c r="G26" s="546"/>
      <c r="H26" s="546"/>
      <c r="I26" s="546"/>
      <c r="J26" s="546"/>
      <c r="K26" s="546"/>
      <c r="L26" s="546"/>
      <c r="M26" s="546"/>
      <c r="N26" s="565"/>
      <c r="O26" s="546"/>
      <c r="P26" s="546"/>
      <c r="Q26" s="546"/>
      <c r="R26" s="546"/>
      <c r="S26" s="546"/>
      <c r="T26" s="546"/>
      <c r="U26" s="546"/>
      <c r="V26" s="546"/>
      <c r="W26" s="546"/>
      <c r="X26" s="546"/>
      <c r="Y26" s="546"/>
      <c r="Z26" s="115"/>
      <c r="AA26" s="115"/>
      <c r="AB26" s="115"/>
      <c r="AC26" s="115"/>
      <c r="AD26" s="115"/>
      <c r="AE26" s="115"/>
      <c r="AF26" s="115"/>
      <c r="AG26" s="115"/>
      <c r="AH26" s="115"/>
      <c r="AI26" s="115"/>
    </row>
    <row r="27">
      <c r="A27" s="575"/>
      <c r="B27" s="546"/>
      <c r="C27" s="546"/>
      <c r="D27" s="546"/>
      <c r="E27" s="546"/>
      <c r="F27" s="546"/>
      <c r="G27" s="546"/>
      <c r="H27" s="546"/>
      <c r="I27" s="546"/>
      <c r="J27" s="546"/>
      <c r="K27" s="546"/>
      <c r="L27" s="546"/>
      <c r="M27" s="546"/>
      <c r="N27" s="576"/>
      <c r="O27" s="546"/>
      <c r="P27" s="546"/>
      <c r="Q27" s="546"/>
      <c r="R27" s="546"/>
      <c r="S27" s="546"/>
      <c r="T27" s="546"/>
      <c r="U27" s="546"/>
      <c r="V27" s="546"/>
      <c r="W27" s="546"/>
      <c r="X27" s="546"/>
      <c r="Y27" s="546"/>
      <c r="Z27" s="115"/>
      <c r="AA27" s="115"/>
      <c r="AB27" s="115"/>
      <c r="AC27" s="115"/>
      <c r="AD27" s="115"/>
      <c r="AE27" s="115"/>
      <c r="AF27" s="115"/>
      <c r="AG27" s="115"/>
      <c r="AH27" s="115"/>
      <c r="AI27" s="115"/>
    </row>
    <row r="28">
      <c r="A28" s="575"/>
      <c r="B28" s="546"/>
      <c r="C28" s="546"/>
      <c r="D28" s="546"/>
      <c r="E28" s="546"/>
      <c r="F28" s="546"/>
      <c r="G28" s="546"/>
      <c r="H28" s="546"/>
      <c r="I28" s="546"/>
      <c r="J28" s="546"/>
      <c r="K28" s="546"/>
      <c r="L28" s="546"/>
      <c r="M28" s="546"/>
      <c r="N28" s="565"/>
      <c r="O28" s="546"/>
      <c r="P28" s="546"/>
      <c r="Q28" s="546"/>
      <c r="R28" s="546"/>
      <c r="S28" s="546"/>
      <c r="T28" s="546"/>
      <c r="U28" s="546"/>
      <c r="V28" s="546"/>
      <c r="W28" s="546"/>
      <c r="X28" s="546"/>
      <c r="Y28" s="546"/>
      <c r="Z28" s="115"/>
      <c r="AA28" s="115"/>
      <c r="AB28" s="115"/>
      <c r="AC28" s="115"/>
      <c r="AD28" s="115"/>
      <c r="AE28" s="115"/>
      <c r="AF28" s="115"/>
      <c r="AG28" s="115"/>
      <c r="AH28" s="115"/>
      <c r="AI28" s="115"/>
    </row>
    <row r="29">
      <c r="A29" s="575"/>
      <c r="B29" s="546"/>
      <c r="C29" s="546"/>
      <c r="D29" s="546"/>
      <c r="E29" s="546"/>
      <c r="F29" s="546"/>
      <c r="G29" s="546"/>
      <c r="H29" s="546"/>
      <c r="I29" s="546"/>
      <c r="J29" s="546"/>
      <c r="K29" s="546"/>
      <c r="L29" s="546"/>
      <c r="M29" s="546"/>
      <c r="N29" s="576"/>
      <c r="O29" s="546"/>
      <c r="P29" s="546"/>
      <c r="Q29" s="546"/>
      <c r="R29" s="546"/>
      <c r="S29" s="546"/>
      <c r="T29" s="546"/>
      <c r="U29" s="546"/>
      <c r="V29" s="546"/>
      <c r="W29" s="546"/>
      <c r="X29" s="546"/>
      <c r="Y29" s="546"/>
      <c r="Z29" s="115"/>
      <c r="AA29" s="115"/>
      <c r="AB29" s="115"/>
      <c r="AC29" s="115"/>
      <c r="AD29" s="115"/>
      <c r="AE29" s="115"/>
      <c r="AF29" s="115"/>
      <c r="AG29" s="115"/>
      <c r="AH29" s="115"/>
      <c r="AI29" s="115"/>
    </row>
    <row r="30">
      <c r="A30" s="575"/>
      <c r="B30" s="546"/>
      <c r="C30" s="546"/>
      <c r="D30" s="546"/>
      <c r="E30" s="546"/>
      <c r="F30" s="546"/>
      <c r="G30" s="546"/>
      <c r="H30" s="546"/>
      <c r="I30" s="546"/>
      <c r="J30" s="546"/>
      <c r="K30" s="546"/>
      <c r="L30" s="546"/>
      <c r="M30" s="546"/>
      <c r="N30" s="565"/>
      <c r="O30" s="546"/>
      <c r="P30" s="546"/>
      <c r="Q30" s="546"/>
      <c r="R30" s="546"/>
      <c r="S30" s="546"/>
      <c r="T30" s="546"/>
      <c r="U30" s="546"/>
      <c r="V30" s="546"/>
      <c r="W30" s="546"/>
      <c r="X30" s="546"/>
      <c r="Y30" s="546"/>
      <c r="Z30" s="115"/>
      <c r="AA30" s="115"/>
      <c r="AB30" s="115"/>
      <c r="AC30" s="115"/>
      <c r="AD30" s="115"/>
      <c r="AE30" s="115"/>
      <c r="AF30" s="115"/>
      <c r="AG30" s="115"/>
      <c r="AH30" s="115"/>
      <c r="AI30" s="115"/>
    </row>
    <row r="31">
      <c r="A31" s="575"/>
      <c r="B31" s="546"/>
      <c r="C31" s="546"/>
      <c r="D31" s="546"/>
      <c r="E31" s="546"/>
      <c r="F31" s="546"/>
      <c r="G31" s="546"/>
      <c r="H31" s="546"/>
      <c r="I31" s="546"/>
      <c r="J31" s="546"/>
      <c r="K31" s="546"/>
      <c r="L31" s="546"/>
      <c r="M31" s="546"/>
      <c r="N31" s="576"/>
      <c r="O31" s="546"/>
      <c r="P31" s="546"/>
      <c r="Q31" s="546"/>
      <c r="R31" s="546"/>
      <c r="S31" s="546"/>
      <c r="T31" s="546"/>
      <c r="U31" s="546"/>
      <c r="V31" s="546"/>
      <c r="W31" s="546"/>
      <c r="X31" s="546"/>
      <c r="Y31" s="546"/>
      <c r="Z31" s="115"/>
      <c r="AA31" s="115"/>
      <c r="AB31" s="115"/>
      <c r="AC31" s="115"/>
      <c r="AD31" s="115"/>
      <c r="AE31" s="115"/>
      <c r="AF31" s="115"/>
      <c r="AG31" s="115"/>
      <c r="AH31" s="115"/>
      <c r="AI31" s="115"/>
    </row>
    <row r="32">
      <c r="A32" s="575"/>
      <c r="B32" s="546"/>
      <c r="C32" s="546"/>
      <c r="D32" s="546"/>
      <c r="E32" s="546"/>
      <c r="F32" s="546"/>
      <c r="G32" s="546"/>
      <c r="H32" s="546"/>
      <c r="I32" s="546"/>
      <c r="J32" s="546"/>
      <c r="K32" s="546"/>
      <c r="L32" s="546"/>
      <c r="M32" s="546"/>
      <c r="N32" s="565"/>
      <c r="O32" s="546"/>
      <c r="P32" s="546"/>
      <c r="Q32" s="546"/>
      <c r="R32" s="546"/>
      <c r="S32" s="546"/>
      <c r="T32" s="546"/>
      <c r="U32" s="546"/>
      <c r="V32" s="546"/>
      <c r="W32" s="546"/>
      <c r="X32" s="546"/>
      <c r="Y32" s="546"/>
      <c r="Z32" s="115"/>
      <c r="AA32" s="115"/>
      <c r="AB32" s="115"/>
      <c r="AC32" s="115"/>
      <c r="AD32" s="115"/>
      <c r="AE32" s="115"/>
      <c r="AF32" s="115"/>
      <c r="AG32" s="115"/>
      <c r="AH32" s="115"/>
      <c r="AI32" s="115"/>
    </row>
    <row r="33">
      <c r="A33" s="575"/>
      <c r="B33" s="546"/>
      <c r="C33" s="546"/>
      <c r="D33" s="546"/>
      <c r="E33" s="546"/>
      <c r="F33" s="546"/>
      <c r="G33" s="546"/>
      <c r="H33" s="546"/>
      <c r="I33" s="546"/>
      <c r="J33" s="546"/>
      <c r="K33" s="546"/>
      <c r="L33" s="546"/>
      <c r="M33" s="546"/>
      <c r="N33" s="576"/>
      <c r="O33" s="546"/>
      <c r="P33" s="546"/>
      <c r="Q33" s="546"/>
      <c r="R33" s="546"/>
      <c r="S33" s="546"/>
      <c r="T33" s="546"/>
      <c r="U33" s="546"/>
      <c r="V33" s="546"/>
      <c r="W33" s="546"/>
      <c r="X33" s="546"/>
      <c r="Y33" s="546"/>
      <c r="Z33" s="115"/>
      <c r="AA33" s="115"/>
      <c r="AB33" s="115"/>
      <c r="AC33" s="115"/>
      <c r="AD33" s="115"/>
      <c r="AE33" s="115"/>
      <c r="AF33" s="115"/>
      <c r="AG33" s="115"/>
      <c r="AH33" s="115"/>
      <c r="AI33" s="115"/>
    </row>
    <row r="34">
      <c r="A34" s="575"/>
      <c r="B34" s="546"/>
      <c r="C34" s="546"/>
      <c r="D34" s="546"/>
      <c r="E34" s="546"/>
      <c r="F34" s="546"/>
      <c r="G34" s="546"/>
      <c r="H34" s="546"/>
      <c r="I34" s="546"/>
      <c r="J34" s="546"/>
      <c r="K34" s="546"/>
      <c r="L34" s="546"/>
      <c r="M34" s="546"/>
      <c r="N34" s="565"/>
      <c r="O34" s="546"/>
      <c r="P34" s="546"/>
      <c r="Q34" s="546"/>
      <c r="R34" s="546"/>
      <c r="S34" s="546"/>
      <c r="T34" s="546"/>
      <c r="U34" s="546"/>
      <c r="V34" s="546"/>
      <c r="W34" s="546"/>
      <c r="X34" s="546"/>
      <c r="Y34" s="546"/>
      <c r="Z34" s="115"/>
      <c r="AA34" s="115"/>
      <c r="AB34" s="115"/>
      <c r="AC34" s="115"/>
      <c r="AD34" s="115"/>
      <c r="AE34" s="115"/>
      <c r="AF34" s="115"/>
      <c r="AG34" s="115"/>
      <c r="AH34" s="115"/>
      <c r="AI34" s="115"/>
    </row>
    <row r="35">
      <c r="A35" s="575"/>
      <c r="B35" s="546"/>
      <c r="C35" s="546"/>
      <c r="D35" s="546"/>
      <c r="E35" s="546"/>
      <c r="F35" s="546"/>
      <c r="G35" s="546"/>
      <c r="H35" s="546"/>
      <c r="I35" s="546"/>
      <c r="J35" s="546"/>
      <c r="K35" s="546"/>
      <c r="L35" s="546"/>
      <c r="M35" s="546"/>
      <c r="N35" s="576"/>
      <c r="O35" s="546"/>
      <c r="P35" s="546"/>
      <c r="Q35" s="546"/>
      <c r="R35" s="546"/>
      <c r="S35" s="546"/>
      <c r="T35" s="546"/>
      <c r="U35" s="546"/>
      <c r="V35" s="546"/>
      <c r="W35" s="546"/>
      <c r="X35" s="546"/>
      <c r="Y35" s="546"/>
      <c r="Z35" s="115"/>
      <c r="AA35" s="115"/>
      <c r="AB35" s="115"/>
      <c r="AC35" s="115"/>
      <c r="AD35" s="115"/>
      <c r="AE35" s="115"/>
      <c r="AF35" s="115"/>
      <c r="AG35" s="115"/>
      <c r="AH35" s="115"/>
      <c r="AI35" s="115"/>
    </row>
    <row r="36">
      <c r="A36" s="575"/>
      <c r="B36" s="546"/>
      <c r="C36" s="546"/>
      <c r="D36" s="546"/>
      <c r="E36" s="546"/>
      <c r="F36" s="546"/>
      <c r="G36" s="546"/>
      <c r="H36" s="546"/>
      <c r="I36" s="546"/>
      <c r="J36" s="546"/>
      <c r="K36" s="546"/>
      <c r="L36" s="546"/>
      <c r="M36" s="546"/>
      <c r="N36" s="565"/>
      <c r="O36" s="546"/>
      <c r="P36" s="546"/>
      <c r="Q36" s="546"/>
      <c r="R36" s="546"/>
      <c r="S36" s="546"/>
      <c r="T36" s="546"/>
      <c r="U36" s="546"/>
      <c r="V36" s="546"/>
      <c r="W36" s="546"/>
      <c r="X36" s="546"/>
      <c r="Y36" s="546"/>
      <c r="Z36" s="115"/>
      <c r="AA36" s="115"/>
      <c r="AB36" s="115"/>
      <c r="AC36" s="115"/>
      <c r="AD36" s="115"/>
      <c r="AE36" s="115"/>
      <c r="AF36" s="115"/>
      <c r="AG36" s="115"/>
      <c r="AH36" s="115"/>
      <c r="AI36" s="115"/>
    </row>
    <row r="37">
      <c r="A37" s="575"/>
      <c r="B37" s="546"/>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115"/>
      <c r="AA37" s="115"/>
      <c r="AB37" s="115"/>
      <c r="AC37" s="115"/>
      <c r="AD37" s="115"/>
      <c r="AE37" s="115"/>
      <c r="AF37" s="115"/>
      <c r="AG37" s="115"/>
      <c r="AH37" s="115"/>
      <c r="AI37" s="115"/>
    </row>
    <row r="38">
      <c r="A38" s="575"/>
      <c r="B38" s="546"/>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115"/>
      <c r="AA38" s="115"/>
      <c r="AB38" s="115"/>
      <c r="AC38" s="115"/>
      <c r="AD38" s="115"/>
      <c r="AE38" s="115"/>
      <c r="AF38" s="115"/>
      <c r="AG38" s="115"/>
      <c r="AH38" s="115"/>
      <c r="AI38" s="115"/>
    </row>
    <row r="39">
      <c r="A39" s="575"/>
      <c r="B39" s="546"/>
      <c r="C39" s="546"/>
      <c r="D39" s="546"/>
      <c r="E39" s="546"/>
      <c r="F39" s="546"/>
      <c r="G39" s="546"/>
      <c r="H39" s="546"/>
      <c r="I39" s="546"/>
      <c r="J39" s="546"/>
      <c r="K39" s="546"/>
      <c r="L39" s="546"/>
      <c r="M39" s="546"/>
      <c r="N39" s="546"/>
      <c r="O39" s="546"/>
      <c r="P39" s="546"/>
      <c r="Q39" s="546"/>
      <c r="R39" s="546"/>
      <c r="S39" s="546"/>
      <c r="T39" s="546"/>
      <c r="U39" s="546"/>
      <c r="V39" s="546"/>
      <c r="W39" s="546"/>
      <c r="X39" s="546"/>
      <c r="Y39" s="546"/>
      <c r="Z39" s="115"/>
      <c r="AA39" s="115"/>
      <c r="AB39" s="115"/>
      <c r="AC39" s="115"/>
      <c r="AD39" s="115"/>
      <c r="AE39" s="115"/>
      <c r="AF39" s="115"/>
      <c r="AG39" s="115"/>
      <c r="AH39" s="115"/>
      <c r="AI39" s="115"/>
    </row>
    <row r="40">
      <c r="A40" s="575"/>
      <c r="B40" s="546"/>
      <c r="C40" s="546"/>
      <c r="D40" s="546"/>
      <c r="E40" s="546"/>
      <c r="F40" s="546"/>
      <c r="G40" s="546"/>
      <c r="H40" s="546"/>
      <c r="I40" s="546"/>
      <c r="J40" s="546"/>
      <c r="K40" s="546"/>
      <c r="L40" s="546"/>
      <c r="M40" s="546"/>
      <c r="N40" s="546"/>
      <c r="O40" s="546"/>
      <c r="P40" s="546"/>
      <c r="Q40" s="546"/>
      <c r="R40" s="546"/>
      <c r="S40" s="546"/>
      <c r="T40" s="546"/>
      <c r="U40" s="546"/>
      <c r="V40" s="546"/>
      <c r="W40" s="546"/>
      <c r="X40" s="546"/>
      <c r="Y40" s="546"/>
      <c r="Z40" s="115"/>
      <c r="AA40" s="115"/>
      <c r="AB40" s="115"/>
      <c r="AC40" s="115"/>
      <c r="AD40" s="115"/>
      <c r="AE40" s="115"/>
      <c r="AF40" s="115"/>
      <c r="AG40" s="115"/>
      <c r="AH40" s="115"/>
      <c r="AI40" s="115"/>
    </row>
    <row r="41">
      <c r="A41" s="575"/>
      <c r="B41" s="546"/>
      <c r="C41" s="546"/>
      <c r="D41" s="546"/>
      <c r="E41" s="546"/>
      <c r="F41" s="546"/>
      <c r="G41" s="546"/>
      <c r="H41" s="546"/>
      <c r="I41" s="546"/>
      <c r="J41" s="546"/>
      <c r="K41" s="546"/>
      <c r="L41" s="546"/>
      <c r="M41" s="546"/>
      <c r="N41" s="546"/>
      <c r="O41" s="546"/>
      <c r="P41" s="546"/>
      <c r="Q41" s="546"/>
      <c r="R41" s="546"/>
      <c r="S41" s="546"/>
      <c r="T41" s="546"/>
      <c r="U41" s="546"/>
      <c r="V41" s="546"/>
      <c r="W41" s="546"/>
      <c r="X41" s="546"/>
      <c r="Y41" s="546"/>
      <c r="Z41" s="115"/>
      <c r="AA41" s="115"/>
      <c r="AB41" s="115"/>
      <c r="AC41" s="115"/>
      <c r="AD41" s="115"/>
      <c r="AE41" s="115"/>
      <c r="AF41" s="115"/>
      <c r="AG41" s="115"/>
      <c r="AH41" s="115"/>
      <c r="AI41" s="115"/>
    </row>
    <row r="42">
      <c r="A42" s="575"/>
      <c r="B42" s="546"/>
      <c r="C42" s="546"/>
      <c r="D42" s="546"/>
      <c r="E42" s="546"/>
      <c r="F42" s="546"/>
      <c r="G42" s="546"/>
      <c r="H42" s="546"/>
      <c r="I42" s="546"/>
      <c r="J42" s="546"/>
      <c r="K42" s="546"/>
      <c r="L42" s="546"/>
      <c r="M42" s="546"/>
      <c r="N42" s="546"/>
      <c r="O42" s="546"/>
      <c r="P42" s="546"/>
      <c r="Q42" s="546"/>
      <c r="R42" s="546"/>
      <c r="S42" s="546"/>
      <c r="T42" s="546"/>
      <c r="U42" s="546"/>
      <c r="V42" s="546"/>
      <c r="W42" s="546"/>
      <c r="X42" s="546"/>
      <c r="Y42" s="546"/>
      <c r="Z42" s="115"/>
      <c r="AA42" s="115"/>
      <c r="AB42" s="115"/>
      <c r="AC42" s="115"/>
      <c r="AD42" s="115"/>
      <c r="AE42" s="115"/>
      <c r="AF42" s="115"/>
      <c r="AG42" s="115"/>
      <c r="AH42" s="115"/>
      <c r="AI42" s="115"/>
    </row>
    <row r="43">
      <c r="A43" s="575"/>
      <c r="B43" s="546"/>
      <c r="C43" s="546"/>
      <c r="D43" s="546"/>
      <c r="E43" s="546"/>
      <c r="F43" s="546"/>
      <c r="G43" s="546"/>
      <c r="H43" s="546"/>
      <c r="I43" s="546"/>
      <c r="J43" s="546"/>
      <c r="K43" s="546"/>
      <c r="L43" s="546"/>
      <c r="M43" s="546"/>
      <c r="N43" s="546"/>
      <c r="O43" s="546"/>
      <c r="P43" s="546"/>
      <c r="Q43" s="546"/>
      <c r="R43" s="546"/>
      <c r="S43" s="546"/>
      <c r="T43" s="546"/>
      <c r="U43" s="546"/>
      <c r="V43" s="546"/>
      <c r="W43" s="546"/>
      <c r="X43" s="546"/>
      <c r="Y43" s="546"/>
      <c r="Z43" s="115"/>
      <c r="AA43" s="115"/>
      <c r="AB43" s="115"/>
      <c r="AC43" s="115"/>
      <c r="AD43" s="115"/>
      <c r="AE43" s="115"/>
      <c r="AF43" s="115"/>
      <c r="AG43" s="115"/>
      <c r="AH43" s="115"/>
      <c r="AI43" s="115"/>
    </row>
    <row r="44">
      <c r="A44" s="575"/>
      <c r="B44" s="546"/>
      <c r="C44" s="546"/>
      <c r="D44" s="546"/>
      <c r="E44" s="546"/>
      <c r="F44" s="546"/>
      <c r="G44" s="546"/>
      <c r="H44" s="546"/>
      <c r="I44" s="546"/>
      <c r="J44" s="546"/>
      <c r="K44" s="546"/>
      <c r="L44" s="546"/>
      <c r="M44" s="546"/>
      <c r="N44" s="546"/>
      <c r="O44" s="546"/>
      <c r="P44" s="546"/>
      <c r="Q44" s="546"/>
      <c r="R44" s="546"/>
      <c r="S44" s="546"/>
      <c r="T44" s="546"/>
      <c r="U44" s="546"/>
      <c r="V44" s="546"/>
      <c r="W44" s="546"/>
      <c r="X44" s="546"/>
      <c r="Y44" s="546"/>
      <c r="Z44" s="115"/>
      <c r="AA44" s="115"/>
      <c r="AB44" s="115"/>
      <c r="AC44" s="115"/>
      <c r="AD44" s="115"/>
      <c r="AE44" s="115"/>
      <c r="AF44" s="115"/>
      <c r="AG44" s="115"/>
      <c r="AH44" s="115"/>
      <c r="AI44" s="115"/>
    </row>
    <row r="45">
      <c r="A45" s="575"/>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115"/>
      <c r="AA45" s="115"/>
      <c r="AB45" s="115"/>
      <c r="AC45" s="115"/>
      <c r="AD45" s="115"/>
      <c r="AE45" s="115"/>
      <c r="AF45" s="115"/>
      <c r="AG45" s="115"/>
      <c r="AH45" s="115"/>
      <c r="AI45" s="115"/>
    </row>
    <row r="46">
      <c r="A46" s="575"/>
      <c r="B46" s="546"/>
      <c r="C46" s="546"/>
      <c r="D46" s="546"/>
      <c r="E46" s="546"/>
      <c r="F46" s="546"/>
      <c r="G46" s="546"/>
      <c r="H46" s="546"/>
      <c r="I46" s="546"/>
      <c r="J46" s="546"/>
      <c r="K46" s="546"/>
      <c r="L46" s="546"/>
      <c r="M46" s="546"/>
      <c r="N46" s="546"/>
      <c r="O46" s="546"/>
      <c r="P46" s="546"/>
      <c r="Q46" s="546"/>
      <c r="R46" s="546"/>
      <c r="S46" s="546"/>
      <c r="T46" s="546"/>
      <c r="U46" s="546"/>
      <c r="V46" s="546"/>
      <c r="W46" s="546"/>
      <c r="X46" s="546"/>
      <c r="Y46" s="546"/>
      <c r="Z46" s="115"/>
      <c r="AA46" s="115"/>
      <c r="AB46" s="115"/>
      <c r="AC46" s="115"/>
      <c r="AD46" s="115"/>
      <c r="AE46" s="115"/>
      <c r="AF46" s="115"/>
      <c r="AG46" s="115"/>
      <c r="AH46" s="115"/>
      <c r="AI46" s="115"/>
    </row>
    <row r="47">
      <c r="A47" s="575"/>
      <c r="B47" s="546"/>
      <c r="C47" s="546"/>
      <c r="D47" s="546"/>
      <c r="E47" s="546"/>
      <c r="F47" s="546"/>
      <c r="G47" s="546"/>
      <c r="H47" s="546"/>
      <c r="I47" s="546"/>
      <c r="J47" s="546"/>
      <c r="K47" s="546"/>
      <c r="L47" s="546"/>
      <c r="M47" s="546"/>
      <c r="N47" s="546"/>
      <c r="O47" s="546"/>
      <c r="P47" s="546"/>
      <c r="Q47" s="546"/>
      <c r="R47" s="546"/>
      <c r="S47" s="546"/>
      <c r="T47" s="546"/>
      <c r="U47" s="546"/>
      <c r="V47" s="546"/>
      <c r="W47" s="546"/>
      <c r="X47" s="546"/>
      <c r="Y47" s="546"/>
      <c r="Z47" s="115"/>
      <c r="AA47" s="115"/>
      <c r="AB47" s="115"/>
      <c r="AC47" s="115"/>
      <c r="AD47" s="115"/>
      <c r="AE47" s="115"/>
      <c r="AF47" s="115"/>
      <c r="AG47" s="115"/>
      <c r="AH47" s="115"/>
      <c r="AI47" s="115"/>
    </row>
    <row r="48">
      <c r="A48" s="575"/>
      <c r="B48" s="546"/>
      <c r="C48" s="546"/>
      <c r="D48" s="546"/>
      <c r="E48" s="546"/>
      <c r="F48" s="546"/>
      <c r="G48" s="546"/>
      <c r="H48" s="546"/>
      <c r="I48" s="546"/>
      <c r="J48" s="546"/>
      <c r="K48" s="546"/>
      <c r="L48" s="546"/>
      <c r="M48" s="546"/>
      <c r="N48" s="546"/>
      <c r="O48" s="546"/>
      <c r="P48" s="546"/>
      <c r="Q48" s="546"/>
      <c r="R48" s="546"/>
      <c r="S48" s="546"/>
      <c r="T48" s="546"/>
      <c r="U48" s="546"/>
      <c r="V48" s="546"/>
      <c r="W48" s="546"/>
      <c r="X48" s="546"/>
      <c r="Y48" s="546"/>
      <c r="Z48" s="115"/>
      <c r="AA48" s="115"/>
      <c r="AB48" s="115"/>
      <c r="AC48" s="115"/>
      <c r="AD48" s="115"/>
      <c r="AE48" s="115"/>
      <c r="AF48" s="115"/>
      <c r="AG48" s="115"/>
      <c r="AH48" s="115"/>
      <c r="AI48" s="115"/>
    </row>
    <row r="49">
      <c r="A49" s="575"/>
      <c r="B49" s="546"/>
      <c r="C49" s="546"/>
      <c r="D49" s="546"/>
      <c r="E49" s="546"/>
      <c r="F49" s="546"/>
      <c r="G49" s="546"/>
      <c r="H49" s="546"/>
      <c r="I49" s="546"/>
      <c r="J49" s="546"/>
      <c r="K49" s="546"/>
      <c r="L49" s="546"/>
      <c r="M49" s="546"/>
      <c r="N49" s="546"/>
      <c r="O49" s="546"/>
      <c r="P49" s="546"/>
      <c r="Q49" s="546"/>
      <c r="R49" s="546"/>
      <c r="S49" s="546"/>
      <c r="T49" s="546"/>
      <c r="U49" s="546"/>
      <c r="V49" s="546"/>
      <c r="W49" s="546"/>
      <c r="X49" s="546"/>
      <c r="Y49" s="546"/>
      <c r="Z49" s="115"/>
      <c r="AA49" s="115"/>
      <c r="AB49" s="115"/>
      <c r="AC49" s="115"/>
      <c r="AD49" s="115"/>
      <c r="AE49" s="115"/>
      <c r="AF49" s="115"/>
      <c r="AG49" s="115"/>
      <c r="AH49" s="115"/>
      <c r="AI49" s="115"/>
    </row>
    <row r="50">
      <c r="A50" s="575"/>
      <c r="B50" s="546"/>
      <c r="C50" s="546"/>
      <c r="D50" s="546"/>
      <c r="E50" s="546"/>
      <c r="F50" s="546"/>
      <c r="G50" s="546"/>
      <c r="H50" s="546"/>
      <c r="I50" s="546"/>
      <c r="J50" s="546"/>
      <c r="K50" s="546"/>
      <c r="L50" s="546"/>
      <c r="M50" s="546"/>
      <c r="N50" s="546"/>
      <c r="O50" s="546"/>
      <c r="P50" s="546"/>
      <c r="Q50" s="546"/>
      <c r="R50" s="546"/>
      <c r="S50" s="546"/>
      <c r="T50" s="546"/>
      <c r="U50" s="546"/>
      <c r="V50" s="546"/>
      <c r="W50" s="546"/>
      <c r="X50" s="546"/>
      <c r="Y50" s="546"/>
      <c r="Z50" s="115"/>
      <c r="AA50" s="115"/>
      <c r="AB50" s="115"/>
      <c r="AC50" s="115"/>
      <c r="AD50" s="115"/>
      <c r="AE50" s="115"/>
      <c r="AF50" s="115"/>
      <c r="AG50" s="115"/>
      <c r="AH50" s="115"/>
      <c r="AI50" s="115"/>
    </row>
    <row r="51">
      <c r="A51" s="575"/>
      <c r="B51" s="546"/>
      <c r="C51" s="546"/>
      <c r="D51" s="546"/>
      <c r="E51" s="546"/>
      <c r="F51" s="546"/>
      <c r="G51" s="546"/>
      <c r="H51" s="546"/>
      <c r="I51" s="546"/>
      <c r="J51" s="546"/>
      <c r="K51" s="546"/>
      <c r="L51" s="546"/>
      <c r="M51" s="546"/>
      <c r="N51" s="546"/>
      <c r="O51" s="546"/>
      <c r="P51" s="546"/>
      <c r="Q51" s="546"/>
      <c r="R51" s="546"/>
      <c r="S51" s="546"/>
      <c r="T51" s="546"/>
      <c r="U51" s="546"/>
      <c r="V51" s="546"/>
      <c r="W51" s="546"/>
      <c r="X51" s="546"/>
      <c r="Y51" s="546"/>
      <c r="Z51" s="115"/>
      <c r="AA51" s="115"/>
      <c r="AB51" s="115"/>
      <c r="AC51" s="115"/>
      <c r="AD51" s="115"/>
      <c r="AE51" s="115"/>
      <c r="AF51" s="115"/>
      <c r="AG51" s="115"/>
      <c r="AH51" s="115"/>
      <c r="AI51" s="115"/>
    </row>
    <row r="52">
      <c r="A52" s="575"/>
      <c r="B52" s="546"/>
      <c r="C52" s="546"/>
      <c r="D52" s="546"/>
      <c r="E52" s="546"/>
      <c r="F52" s="546"/>
      <c r="G52" s="546"/>
      <c r="H52" s="546"/>
      <c r="I52" s="546"/>
      <c r="J52" s="546"/>
      <c r="K52" s="546"/>
      <c r="L52" s="546"/>
      <c r="M52" s="546"/>
      <c r="N52" s="546"/>
      <c r="O52" s="546"/>
      <c r="P52" s="546"/>
      <c r="Q52" s="546"/>
      <c r="R52" s="546"/>
      <c r="S52" s="546"/>
      <c r="T52" s="546"/>
      <c r="U52" s="546"/>
      <c r="V52" s="546"/>
      <c r="W52" s="546"/>
      <c r="X52" s="546"/>
      <c r="Y52" s="546"/>
      <c r="Z52" s="115"/>
      <c r="AA52" s="115"/>
      <c r="AB52" s="115"/>
      <c r="AC52" s="115"/>
      <c r="AD52" s="115"/>
      <c r="AE52" s="115"/>
      <c r="AF52" s="115"/>
      <c r="AG52" s="115"/>
      <c r="AH52" s="115"/>
      <c r="AI52" s="115"/>
    </row>
    <row r="53">
      <c r="A53" s="575"/>
      <c r="B53" s="546"/>
      <c r="C53" s="546"/>
      <c r="D53" s="546"/>
      <c r="E53" s="546"/>
      <c r="F53" s="546"/>
      <c r="G53" s="546"/>
      <c r="H53" s="546"/>
      <c r="I53" s="546"/>
      <c r="J53" s="546"/>
      <c r="K53" s="546"/>
      <c r="L53" s="546"/>
      <c r="M53" s="546"/>
      <c r="N53" s="546"/>
      <c r="O53" s="546"/>
      <c r="P53" s="546"/>
      <c r="Q53" s="546"/>
      <c r="R53" s="546"/>
      <c r="S53" s="546"/>
      <c r="T53" s="546"/>
      <c r="U53" s="546"/>
      <c r="V53" s="546"/>
      <c r="W53" s="546"/>
      <c r="X53" s="546"/>
      <c r="Y53" s="546"/>
      <c r="Z53" s="115"/>
      <c r="AA53" s="115"/>
      <c r="AB53" s="115"/>
      <c r="AC53" s="115"/>
      <c r="AD53" s="115"/>
      <c r="AE53" s="115"/>
      <c r="AF53" s="115"/>
      <c r="AG53" s="115"/>
      <c r="AH53" s="115"/>
      <c r="AI53" s="115"/>
    </row>
    <row r="54">
      <c r="A54" s="575"/>
      <c r="B54" s="546"/>
      <c r="C54" s="546"/>
      <c r="D54" s="546"/>
      <c r="E54" s="546"/>
      <c r="F54" s="546"/>
      <c r="G54" s="546"/>
      <c r="H54" s="546"/>
      <c r="I54" s="546"/>
      <c r="J54" s="546"/>
      <c r="K54" s="546"/>
      <c r="L54" s="546"/>
      <c r="M54" s="546"/>
      <c r="N54" s="546"/>
      <c r="O54" s="546"/>
      <c r="P54" s="546"/>
      <c r="Q54" s="546"/>
      <c r="R54" s="546"/>
      <c r="S54" s="546"/>
      <c r="T54" s="546"/>
      <c r="U54" s="546"/>
      <c r="V54" s="546"/>
      <c r="W54" s="546"/>
      <c r="X54" s="546"/>
      <c r="Y54" s="546"/>
      <c r="Z54" s="115"/>
      <c r="AA54" s="115"/>
      <c r="AB54" s="115"/>
      <c r="AC54" s="115"/>
      <c r="AD54" s="115"/>
      <c r="AE54" s="115"/>
      <c r="AF54" s="115"/>
      <c r="AG54" s="115"/>
      <c r="AH54" s="115"/>
      <c r="AI54" s="115"/>
    </row>
    <row r="55">
      <c r="A55" s="575"/>
      <c r="B55" s="546"/>
      <c r="C55" s="546"/>
      <c r="D55" s="546"/>
      <c r="E55" s="546"/>
      <c r="F55" s="546"/>
      <c r="G55" s="546"/>
      <c r="H55" s="546"/>
      <c r="I55" s="546"/>
      <c r="J55" s="546"/>
      <c r="K55" s="546"/>
      <c r="L55" s="546"/>
      <c r="M55" s="546"/>
      <c r="N55" s="546"/>
      <c r="O55" s="546"/>
      <c r="P55" s="546"/>
      <c r="Q55" s="546"/>
      <c r="R55" s="546"/>
      <c r="S55" s="546"/>
      <c r="T55" s="546"/>
      <c r="U55" s="546"/>
      <c r="V55" s="546"/>
      <c r="W55" s="546"/>
      <c r="X55" s="546"/>
      <c r="Y55" s="546"/>
      <c r="Z55" s="115"/>
      <c r="AA55" s="115"/>
      <c r="AB55" s="115"/>
      <c r="AC55" s="115"/>
      <c r="AD55" s="115"/>
      <c r="AE55" s="115"/>
      <c r="AF55" s="115"/>
      <c r="AG55" s="115"/>
      <c r="AH55" s="115"/>
      <c r="AI55" s="115"/>
    </row>
    <row r="56">
      <c r="A56" s="575"/>
      <c r="B56" s="546"/>
      <c r="C56" s="546"/>
      <c r="D56" s="546"/>
      <c r="E56" s="546"/>
      <c r="F56" s="546"/>
      <c r="G56" s="546"/>
      <c r="H56" s="546"/>
      <c r="I56" s="546"/>
      <c r="J56" s="546"/>
      <c r="K56" s="546"/>
      <c r="L56" s="546"/>
      <c r="M56" s="546"/>
      <c r="N56" s="546"/>
      <c r="O56" s="546"/>
      <c r="P56" s="546"/>
      <c r="Q56" s="546"/>
      <c r="R56" s="546"/>
      <c r="S56" s="546"/>
      <c r="T56" s="546"/>
      <c r="U56" s="546"/>
      <c r="V56" s="546"/>
      <c r="W56" s="546"/>
      <c r="X56" s="546"/>
      <c r="Y56" s="546"/>
      <c r="Z56" s="115"/>
      <c r="AA56" s="115"/>
      <c r="AB56" s="115"/>
      <c r="AC56" s="115"/>
      <c r="AD56" s="115"/>
      <c r="AE56" s="115"/>
      <c r="AF56" s="115"/>
      <c r="AG56" s="115"/>
      <c r="AH56" s="115"/>
      <c r="AI56" s="115"/>
    </row>
    <row r="57">
      <c r="A57" s="575"/>
      <c r="B57" s="546"/>
      <c r="C57" s="546"/>
      <c r="D57" s="546"/>
      <c r="E57" s="546"/>
      <c r="F57" s="546"/>
      <c r="G57" s="546"/>
      <c r="H57" s="546"/>
      <c r="I57" s="546"/>
      <c r="J57" s="546"/>
      <c r="K57" s="546"/>
      <c r="L57" s="546"/>
      <c r="M57" s="546"/>
      <c r="N57" s="546"/>
      <c r="O57" s="546"/>
      <c r="P57" s="546"/>
      <c r="Q57" s="546"/>
      <c r="R57" s="546"/>
      <c r="S57" s="546"/>
      <c r="T57" s="546"/>
      <c r="U57" s="546"/>
      <c r="V57" s="546"/>
      <c r="W57" s="546"/>
      <c r="X57" s="546"/>
      <c r="Y57" s="546"/>
      <c r="Z57" s="115"/>
      <c r="AA57" s="115"/>
      <c r="AB57" s="115"/>
      <c r="AC57" s="115"/>
      <c r="AD57" s="115"/>
      <c r="AE57" s="115"/>
      <c r="AF57" s="115"/>
      <c r="AG57" s="115"/>
      <c r="AH57" s="115"/>
      <c r="AI57" s="115"/>
    </row>
    <row r="58">
      <c r="A58" s="575"/>
      <c r="B58" s="546"/>
      <c r="C58" s="546"/>
      <c r="D58" s="546"/>
      <c r="E58" s="546"/>
      <c r="F58" s="546"/>
      <c r="G58" s="546"/>
      <c r="H58" s="546"/>
      <c r="I58" s="546"/>
      <c r="J58" s="546"/>
      <c r="K58" s="546"/>
      <c r="L58" s="546"/>
      <c r="M58" s="546"/>
      <c r="N58" s="546"/>
      <c r="O58" s="546"/>
      <c r="P58" s="546"/>
      <c r="Q58" s="546"/>
      <c r="R58" s="546"/>
      <c r="S58" s="546"/>
      <c r="T58" s="546"/>
      <c r="U58" s="546"/>
      <c r="V58" s="546"/>
      <c r="W58" s="546"/>
      <c r="X58" s="546"/>
      <c r="Y58" s="546"/>
      <c r="Z58" s="115"/>
      <c r="AA58" s="115"/>
      <c r="AB58" s="115"/>
      <c r="AC58" s="115"/>
      <c r="AD58" s="115"/>
      <c r="AE58" s="115"/>
      <c r="AF58" s="115"/>
      <c r="AG58" s="115"/>
      <c r="AH58" s="115"/>
      <c r="AI58" s="115"/>
    </row>
    <row r="59">
      <c r="A59" s="575"/>
      <c r="B59" s="546"/>
      <c r="C59" s="546"/>
      <c r="D59" s="546"/>
      <c r="E59" s="546"/>
      <c r="F59" s="546"/>
      <c r="G59" s="546"/>
      <c r="H59" s="546"/>
      <c r="I59" s="546"/>
      <c r="J59" s="546"/>
      <c r="K59" s="546"/>
      <c r="L59" s="546"/>
      <c r="M59" s="546"/>
      <c r="N59" s="546"/>
      <c r="O59" s="546"/>
      <c r="P59" s="546"/>
      <c r="Q59" s="546"/>
      <c r="R59" s="546"/>
      <c r="S59" s="546"/>
      <c r="T59" s="546"/>
      <c r="U59" s="546"/>
      <c r="V59" s="546"/>
      <c r="W59" s="546"/>
      <c r="X59" s="546"/>
      <c r="Y59" s="546"/>
      <c r="Z59" s="115"/>
      <c r="AA59" s="115"/>
      <c r="AB59" s="115"/>
      <c r="AC59" s="115"/>
      <c r="AD59" s="115"/>
      <c r="AE59" s="115"/>
      <c r="AF59" s="115"/>
      <c r="AG59" s="115"/>
      <c r="AH59" s="115"/>
      <c r="AI59" s="115"/>
    </row>
    <row r="60">
      <c r="A60" s="575"/>
      <c r="B60" s="546"/>
      <c r="C60" s="546"/>
      <c r="D60" s="546"/>
      <c r="E60" s="546"/>
      <c r="F60" s="546"/>
      <c r="G60" s="546"/>
      <c r="H60" s="546"/>
      <c r="I60" s="546"/>
      <c r="J60" s="546"/>
      <c r="K60" s="546"/>
      <c r="L60" s="546"/>
      <c r="M60" s="546"/>
      <c r="N60" s="546"/>
      <c r="O60" s="546"/>
      <c r="P60" s="546"/>
      <c r="Q60" s="546"/>
      <c r="R60" s="546"/>
      <c r="S60" s="546"/>
      <c r="T60" s="546"/>
      <c r="U60" s="546"/>
      <c r="V60" s="546"/>
      <c r="W60" s="546"/>
      <c r="X60" s="546"/>
      <c r="Y60" s="546"/>
      <c r="Z60" s="115"/>
      <c r="AA60" s="115"/>
      <c r="AB60" s="115"/>
      <c r="AC60" s="115"/>
      <c r="AD60" s="115"/>
      <c r="AE60" s="115"/>
      <c r="AF60" s="115"/>
      <c r="AG60" s="115"/>
      <c r="AH60" s="115"/>
      <c r="AI60" s="115"/>
    </row>
    <row r="61">
      <c r="A61" s="575"/>
      <c r="B61" s="546"/>
      <c r="C61" s="546"/>
      <c r="D61" s="546"/>
      <c r="E61" s="546"/>
      <c r="F61" s="546"/>
      <c r="G61" s="546"/>
      <c r="H61" s="546"/>
      <c r="I61" s="546"/>
      <c r="J61" s="546"/>
      <c r="K61" s="546"/>
      <c r="L61" s="546"/>
      <c r="M61" s="546"/>
      <c r="N61" s="546"/>
      <c r="O61" s="546"/>
      <c r="P61" s="546"/>
      <c r="Q61" s="546"/>
      <c r="R61" s="546"/>
      <c r="S61" s="546"/>
      <c r="T61" s="546"/>
      <c r="U61" s="546"/>
      <c r="V61" s="546"/>
      <c r="W61" s="546"/>
      <c r="X61" s="546"/>
      <c r="Y61" s="546"/>
      <c r="Z61" s="115"/>
      <c r="AA61" s="115"/>
      <c r="AB61" s="115"/>
      <c r="AC61" s="115"/>
      <c r="AD61" s="115"/>
      <c r="AE61" s="115"/>
      <c r="AF61" s="115"/>
      <c r="AG61" s="115"/>
      <c r="AH61" s="115"/>
      <c r="AI61" s="115"/>
    </row>
    <row r="62">
      <c r="A62" s="575"/>
      <c r="B62" s="546"/>
      <c r="C62" s="546"/>
      <c r="D62" s="546"/>
      <c r="E62" s="546"/>
      <c r="F62" s="546"/>
      <c r="G62" s="546"/>
      <c r="H62" s="546"/>
      <c r="I62" s="546"/>
      <c r="J62" s="546"/>
      <c r="K62" s="546"/>
      <c r="L62" s="546"/>
      <c r="M62" s="546"/>
      <c r="N62" s="546"/>
      <c r="O62" s="546"/>
      <c r="P62" s="546"/>
      <c r="Q62" s="546"/>
      <c r="R62" s="546"/>
      <c r="S62" s="546"/>
      <c r="T62" s="546"/>
      <c r="U62" s="546"/>
      <c r="V62" s="546"/>
      <c r="W62" s="546"/>
      <c r="X62" s="546"/>
      <c r="Y62" s="546"/>
      <c r="Z62" s="115"/>
      <c r="AA62" s="115"/>
      <c r="AB62" s="115"/>
      <c r="AC62" s="115"/>
      <c r="AD62" s="115"/>
      <c r="AE62" s="115"/>
      <c r="AF62" s="115"/>
      <c r="AG62" s="115"/>
      <c r="AH62" s="115"/>
      <c r="AI62" s="115"/>
    </row>
    <row r="63">
      <c r="A63" s="575"/>
      <c r="B63" s="546"/>
      <c r="C63" s="546"/>
      <c r="D63" s="546"/>
      <c r="E63" s="546"/>
      <c r="F63" s="546"/>
      <c r="G63" s="546"/>
      <c r="H63" s="546"/>
      <c r="I63" s="546"/>
      <c r="J63" s="546"/>
      <c r="K63" s="546"/>
      <c r="L63" s="546"/>
      <c r="M63" s="546"/>
      <c r="N63" s="546"/>
      <c r="O63" s="546"/>
      <c r="P63" s="546"/>
      <c r="Q63" s="546"/>
      <c r="R63" s="546"/>
      <c r="S63" s="546"/>
      <c r="T63" s="546"/>
      <c r="U63" s="546"/>
      <c r="V63" s="546"/>
      <c r="W63" s="546"/>
      <c r="X63" s="546"/>
      <c r="Y63" s="546"/>
      <c r="Z63" s="115"/>
      <c r="AA63" s="115"/>
      <c r="AB63" s="115"/>
      <c r="AC63" s="115"/>
      <c r="AD63" s="115"/>
      <c r="AE63" s="115"/>
      <c r="AF63" s="115"/>
      <c r="AG63" s="115"/>
      <c r="AH63" s="115"/>
      <c r="AI63" s="115"/>
    </row>
    <row r="64">
      <c r="A64" s="575"/>
      <c r="B64" s="546"/>
      <c r="C64" s="546"/>
      <c r="D64" s="546"/>
      <c r="E64" s="546"/>
      <c r="F64" s="546"/>
      <c r="G64" s="546"/>
      <c r="H64" s="546"/>
      <c r="I64" s="546"/>
      <c r="J64" s="546"/>
      <c r="K64" s="546"/>
      <c r="L64" s="546"/>
      <c r="M64" s="546"/>
      <c r="N64" s="546"/>
      <c r="O64" s="546"/>
      <c r="P64" s="546"/>
      <c r="Q64" s="546"/>
      <c r="R64" s="546"/>
      <c r="S64" s="546"/>
      <c r="T64" s="546"/>
      <c r="U64" s="546"/>
      <c r="V64" s="546"/>
      <c r="W64" s="546"/>
      <c r="X64" s="546"/>
      <c r="Y64" s="546"/>
      <c r="Z64" s="115"/>
      <c r="AA64" s="115"/>
      <c r="AB64" s="115"/>
      <c r="AC64" s="115"/>
      <c r="AD64" s="115"/>
      <c r="AE64" s="115"/>
      <c r="AF64" s="115"/>
      <c r="AG64" s="115"/>
      <c r="AH64" s="115"/>
      <c r="AI64" s="115"/>
    </row>
    <row r="65">
      <c r="A65" s="575"/>
      <c r="B65" s="546"/>
      <c r="C65" s="546"/>
      <c r="D65" s="546"/>
      <c r="E65" s="546"/>
      <c r="F65" s="546"/>
      <c r="G65" s="546"/>
      <c r="H65" s="546"/>
      <c r="I65" s="546"/>
      <c r="J65" s="546"/>
      <c r="K65" s="546"/>
      <c r="L65" s="546"/>
      <c r="M65" s="546"/>
      <c r="N65" s="546"/>
      <c r="O65" s="546"/>
      <c r="P65" s="546"/>
      <c r="Q65" s="546"/>
      <c r="R65" s="546"/>
      <c r="S65" s="546"/>
      <c r="T65" s="546"/>
      <c r="U65" s="546"/>
      <c r="V65" s="546"/>
      <c r="W65" s="546"/>
      <c r="X65" s="546"/>
      <c r="Y65" s="546"/>
      <c r="Z65" s="115"/>
      <c r="AA65" s="115"/>
      <c r="AB65" s="115"/>
      <c r="AC65" s="115"/>
      <c r="AD65" s="115"/>
      <c r="AE65" s="115"/>
      <c r="AF65" s="115"/>
      <c r="AG65" s="115"/>
      <c r="AH65" s="115"/>
      <c r="AI65" s="115"/>
    </row>
    <row r="66">
      <c r="A66" s="575"/>
      <c r="B66" s="546"/>
      <c r="C66" s="546"/>
      <c r="D66" s="546"/>
      <c r="E66" s="546"/>
      <c r="F66" s="546"/>
      <c r="G66" s="546"/>
      <c r="H66" s="546"/>
      <c r="I66" s="546"/>
      <c r="J66" s="546"/>
      <c r="K66" s="546"/>
      <c r="L66" s="546"/>
      <c r="M66" s="546"/>
      <c r="N66" s="546"/>
      <c r="O66" s="546"/>
      <c r="P66" s="546"/>
      <c r="Q66" s="546"/>
      <c r="R66" s="546"/>
      <c r="S66" s="546"/>
      <c r="T66" s="546"/>
      <c r="U66" s="546"/>
      <c r="V66" s="546"/>
      <c r="W66" s="546"/>
      <c r="X66" s="546"/>
      <c r="Y66" s="546"/>
      <c r="Z66" s="115"/>
      <c r="AA66" s="115"/>
      <c r="AB66" s="115"/>
      <c r="AC66" s="115"/>
      <c r="AD66" s="115"/>
      <c r="AE66" s="115"/>
      <c r="AF66" s="115"/>
      <c r="AG66" s="115"/>
      <c r="AH66" s="115"/>
      <c r="AI66" s="115"/>
    </row>
    <row r="67">
      <c r="A67" s="575"/>
      <c r="B67" s="546"/>
      <c r="C67" s="546"/>
      <c r="D67" s="546"/>
      <c r="E67" s="546"/>
      <c r="F67" s="546"/>
      <c r="G67" s="546"/>
      <c r="H67" s="546"/>
      <c r="I67" s="546"/>
      <c r="J67" s="546"/>
      <c r="K67" s="546"/>
      <c r="L67" s="546"/>
      <c r="M67" s="546"/>
      <c r="N67" s="546"/>
      <c r="O67" s="546"/>
      <c r="P67" s="546"/>
      <c r="Q67" s="546"/>
      <c r="R67" s="546"/>
      <c r="S67" s="546"/>
      <c r="T67" s="546"/>
      <c r="U67" s="546"/>
      <c r="V67" s="546"/>
      <c r="W67" s="546"/>
      <c r="X67" s="546"/>
      <c r="Y67" s="546"/>
      <c r="Z67" s="115"/>
      <c r="AA67" s="115"/>
      <c r="AB67" s="115"/>
      <c r="AC67" s="115"/>
      <c r="AD67" s="115"/>
      <c r="AE67" s="115"/>
      <c r="AF67" s="115"/>
      <c r="AG67" s="115"/>
      <c r="AH67" s="115"/>
      <c r="AI67" s="115"/>
    </row>
    <row r="68">
      <c r="A68" s="575"/>
      <c r="B68" s="546"/>
      <c r="C68" s="546"/>
      <c r="D68" s="546"/>
      <c r="E68" s="546"/>
      <c r="F68" s="546"/>
      <c r="G68" s="546"/>
      <c r="H68" s="546"/>
      <c r="I68" s="546"/>
      <c r="J68" s="546"/>
      <c r="K68" s="546"/>
      <c r="L68" s="546"/>
      <c r="M68" s="546"/>
      <c r="N68" s="546"/>
      <c r="O68" s="546"/>
      <c r="P68" s="546"/>
      <c r="Q68" s="546"/>
      <c r="R68" s="546"/>
      <c r="S68" s="546"/>
      <c r="T68" s="546"/>
      <c r="U68" s="546"/>
      <c r="V68" s="546"/>
      <c r="W68" s="546"/>
      <c r="X68" s="546"/>
      <c r="Y68" s="546"/>
      <c r="Z68" s="115"/>
      <c r="AA68" s="115"/>
      <c r="AB68" s="115"/>
      <c r="AC68" s="115"/>
      <c r="AD68" s="115"/>
      <c r="AE68" s="115"/>
      <c r="AF68" s="115"/>
      <c r="AG68" s="115"/>
      <c r="AH68" s="115"/>
      <c r="AI68" s="115"/>
    </row>
    <row r="69">
      <c r="A69" s="575"/>
      <c r="B69" s="546"/>
      <c r="C69" s="546"/>
      <c r="D69" s="546"/>
      <c r="E69" s="546"/>
      <c r="F69" s="546"/>
      <c r="G69" s="546"/>
      <c r="H69" s="546"/>
      <c r="I69" s="546"/>
      <c r="J69" s="546"/>
      <c r="K69" s="546"/>
      <c r="L69" s="546"/>
      <c r="M69" s="546"/>
      <c r="N69" s="546"/>
      <c r="O69" s="546"/>
      <c r="P69" s="546"/>
      <c r="Q69" s="546"/>
      <c r="R69" s="546"/>
      <c r="S69" s="546"/>
      <c r="T69" s="546"/>
      <c r="U69" s="546"/>
      <c r="V69" s="546"/>
      <c r="W69" s="546"/>
      <c r="X69" s="546"/>
      <c r="Y69" s="546"/>
      <c r="Z69" s="115"/>
      <c r="AA69" s="115"/>
      <c r="AB69" s="115"/>
      <c r="AC69" s="115"/>
      <c r="AD69" s="115"/>
      <c r="AE69" s="115"/>
      <c r="AF69" s="115"/>
      <c r="AG69" s="115"/>
      <c r="AH69" s="115"/>
      <c r="AI69" s="115"/>
    </row>
    <row r="70">
      <c r="A70" s="575"/>
      <c r="B70" s="546"/>
      <c r="C70" s="546"/>
      <c r="D70" s="546"/>
      <c r="E70" s="546"/>
      <c r="F70" s="546"/>
      <c r="G70" s="546"/>
      <c r="H70" s="546"/>
      <c r="I70" s="546"/>
      <c r="J70" s="546"/>
      <c r="K70" s="546"/>
      <c r="L70" s="546"/>
      <c r="M70" s="546"/>
      <c r="N70" s="546"/>
      <c r="O70" s="546"/>
      <c r="P70" s="546"/>
      <c r="Q70" s="546"/>
      <c r="R70" s="546"/>
      <c r="S70" s="546"/>
      <c r="T70" s="546"/>
      <c r="U70" s="546"/>
      <c r="V70" s="546"/>
      <c r="W70" s="546"/>
      <c r="X70" s="546"/>
      <c r="Y70" s="546"/>
      <c r="Z70" s="115"/>
      <c r="AA70" s="115"/>
      <c r="AB70" s="115"/>
      <c r="AC70" s="115"/>
      <c r="AD70" s="115"/>
      <c r="AE70" s="115"/>
      <c r="AF70" s="115"/>
      <c r="AG70" s="115"/>
      <c r="AH70" s="115"/>
      <c r="AI70" s="115"/>
    </row>
    <row r="71">
      <c r="A71" s="575"/>
      <c r="B71" s="546"/>
      <c r="C71" s="546"/>
      <c r="D71" s="546"/>
      <c r="E71" s="546"/>
      <c r="F71" s="546"/>
      <c r="G71" s="546"/>
      <c r="H71" s="546"/>
      <c r="I71" s="546"/>
      <c r="J71" s="546"/>
      <c r="K71" s="546"/>
      <c r="L71" s="546"/>
      <c r="M71" s="546"/>
      <c r="N71" s="546"/>
      <c r="O71" s="546"/>
      <c r="P71" s="546"/>
      <c r="Q71" s="546"/>
      <c r="R71" s="546"/>
      <c r="S71" s="546"/>
      <c r="T71" s="546"/>
      <c r="U71" s="546"/>
      <c r="V71" s="546"/>
      <c r="W71" s="546"/>
      <c r="X71" s="546"/>
      <c r="Y71" s="546"/>
      <c r="Z71" s="115"/>
      <c r="AA71" s="115"/>
      <c r="AB71" s="115"/>
      <c r="AC71" s="115"/>
      <c r="AD71" s="115"/>
      <c r="AE71" s="115"/>
      <c r="AF71" s="115"/>
      <c r="AG71" s="115"/>
      <c r="AH71" s="115"/>
      <c r="AI71" s="115"/>
    </row>
    <row r="72">
      <c r="A72" s="575"/>
      <c r="B72" s="546"/>
      <c r="C72" s="546"/>
      <c r="D72" s="546"/>
      <c r="E72" s="546"/>
      <c r="F72" s="546"/>
      <c r="G72" s="546"/>
      <c r="H72" s="546"/>
      <c r="I72" s="546"/>
      <c r="J72" s="546"/>
      <c r="K72" s="546"/>
      <c r="L72" s="546"/>
      <c r="M72" s="546"/>
      <c r="N72" s="546"/>
      <c r="O72" s="546"/>
      <c r="P72" s="546"/>
      <c r="Q72" s="546"/>
      <c r="R72" s="546"/>
      <c r="S72" s="546"/>
      <c r="T72" s="546"/>
      <c r="U72" s="546"/>
      <c r="V72" s="546"/>
      <c r="W72" s="546"/>
      <c r="X72" s="546"/>
      <c r="Y72" s="546"/>
      <c r="Z72" s="115"/>
      <c r="AA72" s="115"/>
      <c r="AB72" s="115"/>
      <c r="AC72" s="115"/>
      <c r="AD72" s="115"/>
      <c r="AE72" s="115"/>
      <c r="AF72" s="115"/>
      <c r="AG72" s="115"/>
      <c r="AH72" s="115"/>
      <c r="AI72" s="115"/>
    </row>
    <row r="73">
      <c r="A73" s="575"/>
      <c r="B73" s="546"/>
      <c r="C73" s="546"/>
      <c r="D73" s="546"/>
      <c r="E73" s="546"/>
      <c r="F73" s="546"/>
      <c r="G73" s="546"/>
      <c r="H73" s="546"/>
      <c r="I73" s="546"/>
      <c r="J73" s="546"/>
      <c r="K73" s="546"/>
      <c r="L73" s="546"/>
      <c r="M73" s="546"/>
      <c r="N73" s="546"/>
      <c r="O73" s="546"/>
      <c r="P73" s="546"/>
      <c r="Q73" s="546"/>
      <c r="R73" s="546"/>
      <c r="S73" s="546"/>
      <c r="T73" s="546"/>
      <c r="U73" s="546"/>
      <c r="V73" s="546"/>
      <c r="W73" s="546"/>
      <c r="X73" s="546"/>
      <c r="Y73" s="546"/>
      <c r="Z73" s="115"/>
      <c r="AA73" s="115"/>
      <c r="AB73" s="115"/>
      <c r="AC73" s="115"/>
      <c r="AD73" s="115"/>
      <c r="AE73" s="115"/>
      <c r="AF73" s="115"/>
      <c r="AG73" s="115"/>
      <c r="AH73" s="115"/>
      <c r="AI73" s="115"/>
    </row>
    <row r="74">
      <c r="A74" s="575"/>
      <c r="B74" s="546"/>
      <c r="C74" s="546"/>
      <c r="D74" s="546"/>
      <c r="E74" s="546"/>
      <c r="F74" s="546"/>
      <c r="G74" s="546"/>
      <c r="H74" s="546"/>
      <c r="I74" s="546"/>
      <c r="J74" s="546"/>
      <c r="K74" s="546"/>
      <c r="L74" s="546"/>
      <c r="M74" s="546"/>
      <c r="N74" s="546"/>
      <c r="O74" s="546"/>
      <c r="P74" s="546"/>
      <c r="Q74" s="546"/>
      <c r="R74" s="546"/>
      <c r="S74" s="546"/>
      <c r="T74" s="546"/>
      <c r="U74" s="546"/>
      <c r="V74" s="546"/>
      <c r="W74" s="546"/>
      <c r="X74" s="546"/>
      <c r="Y74" s="546"/>
      <c r="Z74" s="115"/>
      <c r="AA74" s="115"/>
      <c r="AB74" s="115"/>
      <c r="AC74" s="115"/>
      <c r="AD74" s="115"/>
      <c r="AE74" s="115"/>
      <c r="AF74" s="115"/>
      <c r="AG74" s="115"/>
      <c r="AH74" s="115"/>
      <c r="AI74" s="115"/>
    </row>
    <row r="75">
      <c r="A75" s="575"/>
      <c r="B75" s="546"/>
      <c r="C75" s="546"/>
      <c r="D75" s="546"/>
      <c r="E75" s="546"/>
      <c r="F75" s="546"/>
      <c r="G75" s="546"/>
      <c r="H75" s="546"/>
      <c r="I75" s="546"/>
      <c r="J75" s="546"/>
      <c r="K75" s="546"/>
      <c r="L75" s="546"/>
      <c r="M75" s="546"/>
      <c r="N75" s="546"/>
      <c r="O75" s="546"/>
      <c r="P75" s="546"/>
      <c r="Q75" s="546"/>
      <c r="R75" s="546"/>
      <c r="S75" s="546"/>
      <c r="T75" s="546"/>
      <c r="U75" s="546"/>
      <c r="V75" s="546"/>
      <c r="W75" s="546"/>
      <c r="X75" s="546"/>
      <c r="Y75" s="546"/>
      <c r="Z75" s="115"/>
      <c r="AA75" s="115"/>
      <c r="AB75" s="115"/>
      <c r="AC75" s="115"/>
      <c r="AD75" s="115"/>
      <c r="AE75" s="115"/>
      <c r="AF75" s="115"/>
      <c r="AG75" s="115"/>
      <c r="AH75" s="115"/>
      <c r="AI75" s="115"/>
    </row>
    <row r="76">
      <c r="A76" s="575"/>
      <c r="B76" s="546"/>
      <c r="C76" s="546"/>
      <c r="D76" s="546"/>
      <c r="E76" s="546"/>
      <c r="F76" s="546"/>
      <c r="G76" s="546"/>
      <c r="H76" s="546"/>
      <c r="I76" s="546"/>
      <c r="J76" s="546"/>
      <c r="K76" s="546"/>
      <c r="L76" s="546"/>
      <c r="M76" s="546"/>
      <c r="N76" s="546"/>
      <c r="O76" s="546"/>
      <c r="P76" s="546"/>
      <c r="Q76" s="546"/>
      <c r="R76" s="546"/>
      <c r="S76" s="546"/>
      <c r="T76" s="546"/>
      <c r="U76" s="546"/>
      <c r="V76" s="546"/>
      <c r="W76" s="546"/>
      <c r="X76" s="546"/>
      <c r="Y76" s="546"/>
      <c r="Z76" s="115"/>
      <c r="AA76" s="115"/>
      <c r="AB76" s="115"/>
      <c r="AC76" s="115"/>
      <c r="AD76" s="115"/>
      <c r="AE76" s="115"/>
      <c r="AF76" s="115"/>
      <c r="AG76" s="115"/>
      <c r="AH76" s="115"/>
      <c r="AI76" s="115"/>
    </row>
    <row r="77">
      <c r="A77" s="575"/>
      <c r="B77" s="546"/>
      <c r="C77" s="546"/>
      <c r="D77" s="546"/>
      <c r="E77" s="546"/>
      <c r="F77" s="546"/>
      <c r="G77" s="546"/>
      <c r="H77" s="546"/>
      <c r="I77" s="546"/>
      <c r="J77" s="546"/>
      <c r="K77" s="546"/>
      <c r="L77" s="546"/>
      <c r="M77" s="546"/>
      <c r="N77" s="546"/>
      <c r="O77" s="546"/>
      <c r="P77" s="546"/>
      <c r="Q77" s="546"/>
      <c r="R77" s="546"/>
      <c r="S77" s="546"/>
      <c r="T77" s="546"/>
      <c r="U77" s="546"/>
      <c r="V77" s="546"/>
      <c r="W77" s="546"/>
      <c r="X77" s="546"/>
      <c r="Y77" s="546"/>
      <c r="Z77" s="115"/>
      <c r="AA77" s="115"/>
      <c r="AB77" s="115"/>
      <c r="AC77" s="115"/>
      <c r="AD77" s="115"/>
      <c r="AE77" s="115"/>
      <c r="AF77" s="115"/>
      <c r="AG77" s="115"/>
      <c r="AH77" s="115"/>
      <c r="AI77" s="115"/>
    </row>
    <row r="78">
      <c r="A78" s="575"/>
      <c r="B78" s="546"/>
      <c r="C78" s="546"/>
      <c r="D78" s="546"/>
      <c r="E78" s="546"/>
      <c r="F78" s="546"/>
      <c r="G78" s="546"/>
      <c r="H78" s="546"/>
      <c r="I78" s="546"/>
      <c r="J78" s="546"/>
      <c r="K78" s="546"/>
      <c r="L78" s="546"/>
      <c r="M78" s="546"/>
      <c r="N78" s="546"/>
      <c r="O78" s="546"/>
      <c r="P78" s="546"/>
      <c r="Q78" s="546"/>
      <c r="R78" s="546"/>
      <c r="S78" s="546"/>
      <c r="T78" s="546"/>
      <c r="U78" s="546"/>
      <c r="V78" s="546"/>
      <c r="W78" s="546"/>
      <c r="X78" s="546"/>
      <c r="Y78" s="546"/>
      <c r="Z78" s="115"/>
      <c r="AA78" s="115"/>
      <c r="AB78" s="115"/>
      <c r="AC78" s="115"/>
      <c r="AD78" s="115"/>
      <c r="AE78" s="115"/>
      <c r="AF78" s="115"/>
      <c r="AG78" s="115"/>
      <c r="AH78" s="115"/>
      <c r="AI78" s="115"/>
    </row>
    <row r="79">
      <c r="A79" s="575"/>
      <c r="B79" s="546"/>
      <c r="C79" s="546"/>
      <c r="D79" s="546"/>
      <c r="E79" s="546"/>
      <c r="F79" s="546"/>
      <c r="G79" s="546"/>
      <c r="H79" s="546"/>
      <c r="I79" s="546"/>
      <c r="J79" s="546"/>
      <c r="K79" s="546"/>
      <c r="L79" s="546"/>
      <c r="M79" s="546"/>
      <c r="N79" s="546"/>
      <c r="O79" s="546"/>
      <c r="P79" s="546"/>
      <c r="Q79" s="546"/>
      <c r="R79" s="546"/>
      <c r="S79" s="546"/>
      <c r="T79" s="546"/>
      <c r="U79" s="546"/>
      <c r="V79" s="546"/>
      <c r="W79" s="546"/>
      <c r="X79" s="546"/>
      <c r="Y79" s="546"/>
      <c r="Z79" s="115"/>
      <c r="AA79" s="115"/>
      <c r="AB79" s="115"/>
      <c r="AC79" s="115"/>
      <c r="AD79" s="115"/>
      <c r="AE79" s="115"/>
      <c r="AF79" s="115"/>
      <c r="AG79" s="115"/>
      <c r="AH79" s="115"/>
      <c r="AI79" s="115"/>
    </row>
    <row r="80">
      <c r="A80" s="575"/>
      <c r="B80" s="546"/>
      <c r="C80" s="546"/>
      <c r="D80" s="546"/>
      <c r="E80" s="546"/>
      <c r="F80" s="546"/>
      <c r="G80" s="546"/>
      <c r="H80" s="546"/>
      <c r="I80" s="546"/>
      <c r="J80" s="546"/>
      <c r="K80" s="546"/>
      <c r="L80" s="546"/>
      <c r="M80" s="546"/>
      <c r="N80" s="546"/>
      <c r="O80" s="546"/>
      <c r="P80" s="546"/>
      <c r="Q80" s="546"/>
      <c r="R80" s="546"/>
      <c r="S80" s="546"/>
      <c r="T80" s="546"/>
      <c r="U80" s="546"/>
      <c r="V80" s="546"/>
      <c r="W80" s="546"/>
      <c r="X80" s="546"/>
      <c r="Y80" s="546"/>
      <c r="Z80" s="115"/>
      <c r="AA80" s="115"/>
      <c r="AB80" s="115"/>
      <c r="AC80" s="115"/>
      <c r="AD80" s="115"/>
      <c r="AE80" s="115"/>
      <c r="AF80" s="115"/>
      <c r="AG80" s="115"/>
      <c r="AH80" s="115"/>
      <c r="AI80" s="115"/>
    </row>
    <row r="81">
      <c r="A81" s="575"/>
      <c r="B81" s="546"/>
      <c r="C81" s="546"/>
      <c r="D81" s="546"/>
      <c r="E81" s="546"/>
      <c r="F81" s="546"/>
      <c r="G81" s="546"/>
      <c r="H81" s="546"/>
      <c r="I81" s="546"/>
      <c r="J81" s="546"/>
      <c r="K81" s="546"/>
      <c r="L81" s="546"/>
      <c r="M81" s="546"/>
      <c r="N81" s="546"/>
      <c r="O81" s="546"/>
      <c r="P81" s="546"/>
      <c r="Q81" s="546"/>
      <c r="R81" s="546"/>
      <c r="S81" s="546"/>
      <c r="T81" s="546"/>
      <c r="U81" s="546"/>
      <c r="V81" s="546"/>
      <c r="W81" s="546"/>
      <c r="X81" s="546"/>
      <c r="Y81" s="546"/>
      <c r="Z81" s="115"/>
      <c r="AA81" s="115"/>
      <c r="AB81" s="115"/>
      <c r="AC81" s="115"/>
      <c r="AD81" s="115"/>
      <c r="AE81" s="115"/>
      <c r="AF81" s="115"/>
      <c r="AG81" s="115"/>
      <c r="AH81" s="115"/>
      <c r="AI81" s="115"/>
    </row>
    <row r="82">
      <c r="A82" s="575"/>
      <c r="B82" s="546"/>
      <c r="C82" s="546"/>
      <c r="D82" s="546"/>
      <c r="E82" s="546"/>
      <c r="F82" s="546"/>
      <c r="G82" s="546"/>
      <c r="H82" s="546"/>
      <c r="I82" s="546"/>
      <c r="J82" s="546"/>
      <c r="K82" s="546"/>
      <c r="L82" s="546"/>
      <c r="M82" s="546"/>
      <c r="N82" s="546"/>
      <c r="O82" s="546"/>
      <c r="P82" s="546"/>
      <c r="Q82" s="546"/>
      <c r="R82" s="546"/>
      <c r="S82" s="546"/>
      <c r="T82" s="546"/>
      <c r="U82" s="546"/>
      <c r="V82" s="546"/>
      <c r="W82" s="546"/>
      <c r="X82" s="546"/>
      <c r="Y82" s="546"/>
      <c r="Z82" s="115"/>
      <c r="AA82" s="115"/>
      <c r="AB82" s="115"/>
      <c r="AC82" s="115"/>
      <c r="AD82" s="115"/>
      <c r="AE82" s="115"/>
      <c r="AF82" s="115"/>
      <c r="AG82" s="115"/>
      <c r="AH82" s="115"/>
      <c r="AI82" s="115"/>
    </row>
    <row r="83">
      <c r="A83" s="575"/>
      <c r="B83" s="546"/>
      <c r="C83" s="546"/>
      <c r="D83" s="546"/>
      <c r="E83" s="546"/>
      <c r="F83" s="546"/>
      <c r="G83" s="546"/>
      <c r="H83" s="546"/>
      <c r="I83" s="546"/>
      <c r="J83" s="546"/>
      <c r="K83" s="546"/>
      <c r="L83" s="546"/>
      <c r="M83" s="546"/>
      <c r="N83" s="546"/>
      <c r="O83" s="546"/>
      <c r="P83" s="546"/>
      <c r="Q83" s="546"/>
      <c r="R83" s="546"/>
      <c r="S83" s="546"/>
      <c r="T83" s="546"/>
      <c r="U83" s="546"/>
      <c r="V83" s="546"/>
      <c r="W83" s="546"/>
      <c r="X83" s="546"/>
      <c r="Y83" s="546"/>
      <c r="Z83" s="115"/>
      <c r="AA83" s="115"/>
      <c r="AB83" s="115"/>
      <c r="AC83" s="115"/>
      <c r="AD83" s="115"/>
      <c r="AE83" s="115"/>
      <c r="AF83" s="115"/>
      <c r="AG83" s="115"/>
      <c r="AH83" s="115"/>
      <c r="AI83" s="115"/>
    </row>
    <row r="84">
      <c r="A84" s="575"/>
      <c r="B84" s="546"/>
      <c r="C84" s="546"/>
      <c r="D84" s="546"/>
      <c r="E84" s="546"/>
      <c r="F84" s="546"/>
      <c r="G84" s="546"/>
      <c r="H84" s="546"/>
      <c r="I84" s="546"/>
      <c r="J84" s="546"/>
      <c r="K84" s="546"/>
      <c r="L84" s="546"/>
      <c r="M84" s="546"/>
      <c r="N84" s="546"/>
      <c r="O84" s="546"/>
      <c r="P84" s="546"/>
      <c r="Q84" s="546"/>
      <c r="R84" s="546"/>
      <c r="S84" s="546"/>
      <c r="T84" s="546"/>
      <c r="U84" s="546"/>
      <c r="V84" s="546"/>
      <c r="W84" s="546"/>
      <c r="X84" s="546"/>
      <c r="Y84" s="546"/>
      <c r="Z84" s="115"/>
      <c r="AA84" s="115"/>
      <c r="AB84" s="115"/>
      <c r="AC84" s="115"/>
      <c r="AD84" s="115"/>
      <c r="AE84" s="115"/>
      <c r="AF84" s="115"/>
      <c r="AG84" s="115"/>
      <c r="AH84" s="115"/>
      <c r="AI84" s="115"/>
    </row>
    <row r="85">
      <c r="A85" s="575"/>
      <c r="B85" s="546"/>
      <c r="C85" s="546"/>
      <c r="D85" s="546"/>
      <c r="E85" s="546"/>
      <c r="F85" s="546"/>
      <c r="G85" s="546"/>
      <c r="H85" s="546"/>
      <c r="I85" s="546"/>
      <c r="J85" s="546"/>
      <c r="K85" s="546"/>
      <c r="L85" s="546"/>
      <c r="M85" s="546"/>
      <c r="N85" s="546"/>
      <c r="O85" s="546"/>
      <c r="P85" s="546"/>
      <c r="Q85" s="546"/>
      <c r="R85" s="546"/>
      <c r="S85" s="546"/>
      <c r="T85" s="546"/>
      <c r="U85" s="546"/>
      <c r="V85" s="546"/>
      <c r="W85" s="546"/>
      <c r="X85" s="546"/>
      <c r="Y85" s="546"/>
      <c r="Z85" s="115"/>
      <c r="AA85" s="115"/>
      <c r="AB85" s="115"/>
      <c r="AC85" s="115"/>
      <c r="AD85" s="115"/>
      <c r="AE85" s="115"/>
      <c r="AF85" s="115"/>
      <c r="AG85" s="115"/>
      <c r="AH85" s="115"/>
      <c r="AI85" s="115"/>
    </row>
    <row r="86">
      <c r="A86" s="575"/>
      <c r="B86" s="546"/>
      <c r="C86" s="546"/>
      <c r="D86" s="546"/>
      <c r="E86" s="546"/>
      <c r="F86" s="546"/>
      <c r="G86" s="546"/>
      <c r="H86" s="546"/>
      <c r="I86" s="546"/>
      <c r="J86" s="546"/>
      <c r="K86" s="546"/>
      <c r="L86" s="546"/>
      <c r="M86" s="546"/>
      <c r="N86" s="546"/>
      <c r="O86" s="546"/>
      <c r="P86" s="546"/>
      <c r="Q86" s="546"/>
      <c r="R86" s="546"/>
      <c r="S86" s="546"/>
      <c r="T86" s="546"/>
      <c r="U86" s="546"/>
      <c r="V86" s="546"/>
      <c r="W86" s="546"/>
      <c r="X86" s="546"/>
      <c r="Y86" s="546"/>
      <c r="Z86" s="115"/>
      <c r="AA86" s="115"/>
      <c r="AB86" s="115"/>
      <c r="AC86" s="115"/>
      <c r="AD86" s="115"/>
      <c r="AE86" s="115"/>
      <c r="AF86" s="115"/>
      <c r="AG86" s="115"/>
      <c r="AH86" s="115"/>
      <c r="AI86" s="115"/>
    </row>
    <row r="87">
      <c r="A87" s="575"/>
      <c r="B87" s="546"/>
      <c r="C87" s="546"/>
      <c r="D87" s="546"/>
      <c r="E87" s="546"/>
      <c r="F87" s="546"/>
      <c r="G87" s="546"/>
      <c r="H87" s="546"/>
      <c r="I87" s="546"/>
      <c r="J87" s="546"/>
      <c r="K87" s="546"/>
      <c r="L87" s="546"/>
      <c r="M87" s="546"/>
      <c r="N87" s="546"/>
      <c r="O87" s="546"/>
      <c r="P87" s="546"/>
      <c r="Q87" s="546"/>
      <c r="R87" s="546"/>
      <c r="S87" s="546"/>
      <c r="T87" s="546"/>
      <c r="U87" s="546"/>
      <c r="V87" s="546"/>
      <c r="W87" s="546"/>
      <c r="X87" s="546"/>
      <c r="Y87" s="546"/>
      <c r="Z87" s="115"/>
      <c r="AA87" s="115"/>
      <c r="AB87" s="115"/>
      <c r="AC87" s="115"/>
      <c r="AD87" s="115"/>
      <c r="AE87" s="115"/>
      <c r="AF87" s="115"/>
      <c r="AG87" s="115"/>
      <c r="AH87" s="115"/>
      <c r="AI87" s="115"/>
    </row>
    <row r="88">
      <c r="A88" s="575"/>
      <c r="B88" s="546"/>
      <c r="C88" s="546"/>
      <c r="D88" s="546"/>
      <c r="E88" s="546"/>
      <c r="F88" s="546"/>
      <c r="G88" s="546"/>
      <c r="H88" s="546"/>
      <c r="I88" s="546"/>
      <c r="J88" s="546"/>
      <c r="K88" s="546"/>
      <c r="L88" s="546"/>
      <c r="M88" s="546"/>
      <c r="N88" s="546"/>
      <c r="O88" s="546"/>
      <c r="P88" s="546"/>
      <c r="Q88" s="546"/>
      <c r="R88" s="546"/>
      <c r="S88" s="546"/>
      <c r="T88" s="546"/>
      <c r="U88" s="546"/>
      <c r="V88" s="546"/>
      <c r="W88" s="546"/>
      <c r="X88" s="546"/>
      <c r="Y88" s="546"/>
      <c r="Z88" s="115"/>
      <c r="AA88" s="115"/>
      <c r="AB88" s="115"/>
      <c r="AC88" s="115"/>
      <c r="AD88" s="115"/>
      <c r="AE88" s="115"/>
      <c r="AF88" s="115"/>
      <c r="AG88" s="115"/>
      <c r="AH88" s="115"/>
      <c r="AI88" s="115"/>
    </row>
    <row r="89">
      <c r="A89" s="575"/>
      <c r="B89" s="546"/>
      <c r="C89" s="546"/>
      <c r="D89" s="546"/>
      <c r="E89" s="546"/>
      <c r="F89" s="546"/>
      <c r="G89" s="546"/>
      <c r="H89" s="546"/>
      <c r="I89" s="546"/>
      <c r="J89" s="546"/>
      <c r="K89" s="546"/>
      <c r="L89" s="546"/>
      <c r="M89" s="546"/>
      <c r="N89" s="546"/>
      <c r="O89" s="546"/>
      <c r="P89" s="546"/>
      <c r="Q89" s="546"/>
      <c r="R89" s="546"/>
      <c r="S89" s="546"/>
      <c r="T89" s="546"/>
      <c r="U89" s="546"/>
      <c r="V89" s="546"/>
      <c r="W89" s="546"/>
      <c r="X89" s="546"/>
      <c r="Y89" s="546"/>
      <c r="Z89" s="115"/>
      <c r="AA89" s="115"/>
      <c r="AB89" s="115"/>
      <c r="AC89" s="115"/>
      <c r="AD89" s="115"/>
      <c r="AE89" s="115"/>
      <c r="AF89" s="115"/>
      <c r="AG89" s="115"/>
      <c r="AH89" s="115"/>
      <c r="AI89" s="115"/>
    </row>
    <row r="90">
      <c r="A90" s="575"/>
      <c r="B90" s="546"/>
      <c r="C90" s="546"/>
      <c r="D90" s="546"/>
      <c r="E90" s="546"/>
      <c r="F90" s="546"/>
      <c r="G90" s="546"/>
      <c r="H90" s="546"/>
      <c r="I90" s="546"/>
      <c r="J90" s="546"/>
      <c r="K90" s="546"/>
      <c r="L90" s="546"/>
      <c r="M90" s="546"/>
      <c r="N90" s="546"/>
      <c r="O90" s="546"/>
      <c r="P90" s="546"/>
      <c r="Q90" s="546"/>
      <c r="R90" s="546"/>
      <c r="S90" s="546"/>
      <c r="T90" s="546"/>
      <c r="U90" s="546"/>
      <c r="V90" s="546"/>
      <c r="W90" s="546"/>
      <c r="X90" s="546"/>
      <c r="Y90" s="546"/>
      <c r="Z90" s="115"/>
      <c r="AA90" s="115"/>
      <c r="AB90" s="115"/>
      <c r="AC90" s="115"/>
      <c r="AD90" s="115"/>
      <c r="AE90" s="115"/>
      <c r="AF90" s="115"/>
      <c r="AG90" s="115"/>
      <c r="AH90" s="115"/>
      <c r="AI90" s="115"/>
    </row>
    <row r="91">
      <c r="A91" s="575"/>
      <c r="B91" s="546"/>
      <c r="C91" s="546"/>
      <c r="D91" s="546"/>
      <c r="E91" s="546"/>
      <c r="F91" s="546"/>
      <c r="G91" s="546"/>
      <c r="H91" s="546"/>
      <c r="I91" s="546"/>
      <c r="J91" s="546"/>
      <c r="K91" s="546"/>
      <c r="L91" s="546"/>
      <c r="M91" s="546"/>
      <c r="N91" s="546"/>
      <c r="O91" s="546"/>
      <c r="P91" s="546"/>
      <c r="Q91" s="546"/>
      <c r="R91" s="546"/>
      <c r="S91" s="546"/>
      <c r="T91" s="546"/>
      <c r="U91" s="546"/>
      <c r="V91" s="546"/>
      <c r="W91" s="546"/>
      <c r="X91" s="546"/>
      <c r="Y91" s="546"/>
      <c r="Z91" s="115"/>
      <c r="AA91" s="115"/>
      <c r="AB91" s="115"/>
      <c r="AC91" s="115"/>
      <c r="AD91" s="115"/>
      <c r="AE91" s="115"/>
      <c r="AF91" s="115"/>
      <c r="AG91" s="115"/>
      <c r="AH91" s="115"/>
      <c r="AI91" s="115"/>
    </row>
    <row r="92">
      <c r="A92" s="575"/>
      <c r="B92" s="546"/>
      <c r="C92" s="546"/>
      <c r="D92" s="546"/>
      <c r="E92" s="546"/>
      <c r="F92" s="546"/>
      <c r="G92" s="546"/>
      <c r="H92" s="546"/>
      <c r="I92" s="546"/>
      <c r="J92" s="546"/>
      <c r="K92" s="546"/>
      <c r="L92" s="546"/>
      <c r="M92" s="546"/>
      <c r="N92" s="546"/>
      <c r="O92" s="546"/>
      <c r="P92" s="546"/>
      <c r="Q92" s="546"/>
      <c r="R92" s="546"/>
      <c r="S92" s="546"/>
      <c r="T92" s="546"/>
      <c r="U92" s="546"/>
      <c r="V92" s="546"/>
      <c r="W92" s="546"/>
      <c r="X92" s="546"/>
      <c r="Y92" s="546"/>
      <c r="Z92" s="115"/>
      <c r="AA92" s="115"/>
      <c r="AB92" s="115"/>
      <c r="AC92" s="115"/>
      <c r="AD92" s="115"/>
      <c r="AE92" s="115"/>
      <c r="AF92" s="115"/>
      <c r="AG92" s="115"/>
      <c r="AH92" s="115"/>
      <c r="AI92" s="115"/>
    </row>
    <row r="93">
      <c r="A93" s="575"/>
      <c r="B93" s="546"/>
      <c r="C93" s="546"/>
      <c r="D93" s="546"/>
      <c r="E93" s="546"/>
      <c r="F93" s="546"/>
      <c r="G93" s="546"/>
      <c r="H93" s="546"/>
      <c r="I93" s="546"/>
      <c r="J93" s="546"/>
      <c r="K93" s="546"/>
      <c r="L93" s="546"/>
      <c r="M93" s="546"/>
      <c r="N93" s="546"/>
      <c r="O93" s="546"/>
      <c r="P93" s="546"/>
      <c r="Q93" s="546"/>
      <c r="R93" s="546"/>
      <c r="S93" s="546"/>
      <c r="T93" s="546"/>
      <c r="U93" s="546"/>
      <c r="V93" s="546"/>
      <c r="W93" s="546"/>
      <c r="X93" s="546"/>
      <c r="Y93" s="546"/>
      <c r="Z93" s="115"/>
      <c r="AA93" s="115"/>
      <c r="AB93" s="115"/>
      <c r="AC93" s="115"/>
      <c r="AD93" s="115"/>
      <c r="AE93" s="115"/>
      <c r="AF93" s="115"/>
      <c r="AG93" s="115"/>
      <c r="AH93" s="115"/>
      <c r="AI93" s="115"/>
    </row>
    <row r="94">
      <c r="A94" s="575"/>
      <c r="B94" s="546"/>
      <c r="C94" s="546"/>
      <c r="D94" s="546"/>
      <c r="E94" s="546"/>
      <c r="F94" s="546"/>
      <c r="G94" s="546"/>
      <c r="H94" s="546"/>
      <c r="I94" s="546"/>
      <c r="J94" s="546"/>
      <c r="K94" s="546"/>
      <c r="L94" s="546"/>
      <c r="M94" s="546"/>
      <c r="N94" s="546"/>
      <c r="O94" s="546"/>
      <c r="P94" s="546"/>
      <c r="Q94" s="546"/>
      <c r="R94" s="546"/>
      <c r="S94" s="546"/>
      <c r="T94" s="546"/>
      <c r="U94" s="546"/>
      <c r="V94" s="546"/>
      <c r="W94" s="546"/>
      <c r="X94" s="546"/>
      <c r="Y94" s="546"/>
      <c r="Z94" s="115"/>
      <c r="AA94" s="115"/>
      <c r="AB94" s="115"/>
      <c r="AC94" s="115"/>
      <c r="AD94" s="115"/>
      <c r="AE94" s="115"/>
      <c r="AF94" s="115"/>
      <c r="AG94" s="115"/>
      <c r="AH94" s="115"/>
      <c r="AI94" s="115"/>
    </row>
    <row r="95">
      <c r="A95" s="575"/>
      <c r="B95" s="546"/>
      <c r="C95" s="546"/>
      <c r="D95" s="546"/>
      <c r="E95" s="546"/>
      <c r="F95" s="546"/>
      <c r="G95" s="546"/>
      <c r="H95" s="546"/>
      <c r="I95" s="546"/>
      <c r="J95" s="546"/>
      <c r="K95" s="546"/>
      <c r="L95" s="546"/>
      <c r="M95" s="546"/>
      <c r="N95" s="546"/>
      <c r="O95" s="546"/>
      <c r="P95" s="546"/>
      <c r="Q95" s="546"/>
      <c r="R95" s="546"/>
      <c r="S95" s="546"/>
      <c r="T95" s="546"/>
      <c r="U95" s="546"/>
      <c r="V95" s="546"/>
      <c r="W95" s="546"/>
      <c r="X95" s="546"/>
      <c r="Y95" s="546"/>
      <c r="Z95" s="115"/>
      <c r="AA95" s="115"/>
      <c r="AB95" s="115"/>
      <c r="AC95" s="115"/>
      <c r="AD95" s="115"/>
      <c r="AE95" s="115"/>
      <c r="AF95" s="115"/>
      <c r="AG95" s="115"/>
      <c r="AH95" s="115"/>
      <c r="AI95" s="115"/>
    </row>
    <row r="96">
      <c r="A96" s="575"/>
      <c r="B96" s="546"/>
      <c r="C96" s="546"/>
      <c r="D96" s="546"/>
      <c r="E96" s="546"/>
      <c r="F96" s="546"/>
      <c r="G96" s="546"/>
      <c r="H96" s="546"/>
      <c r="I96" s="546"/>
      <c r="J96" s="546"/>
      <c r="K96" s="546"/>
      <c r="L96" s="546"/>
      <c r="M96" s="546"/>
      <c r="N96" s="546"/>
      <c r="O96" s="546"/>
      <c r="P96" s="546"/>
      <c r="Q96" s="546"/>
      <c r="R96" s="546"/>
      <c r="S96" s="546"/>
      <c r="T96" s="546"/>
      <c r="U96" s="546"/>
      <c r="V96" s="546"/>
      <c r="W96" s="546"/>
      <c r="X96" s="546"/>
      <c r="Y96" s="546"/>
      <c r="Z96" s="115"/>
      <c r="AA96" s="115"/>
      <c r="AB96" s="115"/>
      <c r="AC96" s="115"/>
      <c r="AD96" s="115"/>
      <c r="AE96" s="115"/>
      <c r="AF96" s="115"/>
      <c r="AG96" s="115"/>
      <c r="AH96" s="115"/>
      <c r="AI96" s="115"/>
    </row>
    <row r="97">
      <c r="A97" s="575"/>
      <c r="B97" s="546"/>
      <c r="C97" s="546"/>
      <c r="D97" s="546"/>
      <c r="E97" s="546"/>
      <c r="F97" s="546"/>
      <c r="G97" s="546"/>
      <c r="H97" s="546"/>
      <c r="I97" s="546"/>
      <c r="J97" s="546"/>
      <c r="K97" s="546"/>
      <c r="L97" s="546"/>
      <c r="M97" s="546"/>
      <c r="N97" s="546"/>
      <c r="O97" s="546"/>
      <c r="P97" s="546"/>
      <c r="Q97" s="546"/>
      <c r="R97" s="546"/>
      <c r="S97" s="546"/>
      <c r="T97" s="546"/>
      <c r="U97" s="546"/>
      <c r="V97" s="546"/>
      <c r="W97" s="546"/>
      <c r="X97" s="546"/>
      <c r="Y97" s="546"/>
      <c r="Z97" s="115"/>
      <c r="AA97" s="115"/>
      <c r="AB97" s="115"/>
      <c r="AC97" s="115"/>
      <c r="AD97" s="115"/>
      <c r="AE97" s="115"/>
      <c r="AF97" s="115"/>
      <c r="AG97" s="115"/>
      <c r="AH97" s="115"/>
      <c r="AI97" s="115"/>
    </row>
    <row r="98">
      <c r="A98" s="575"/>
      <c r="B98" s="546"/>
      <c r="C98" s="546"/>
      <c r="D98" s="546"/>
      <c r="E98" s="546"/>
      <c r="F98" s="546"/>
      <c r="G98" s="546"/>
      <c r="H98" s="546"/>
      <c r="I98" s="546"/>
      <c r="J98" s="546"/>
      <c r="K98" s="546"/>
      <c r="L98" s="546"/>
      <c r="M98" s="546"/>
      <c r="N98" s="546"/>
      <c r="O98" s="546"/>
      <c r="P98" s="546"/>
      <c r="Q98" s="546"/>
      <c r="R98" s="546"/>
      <c r="S98" s="546"/>
      <c r="T98" s="546"/>
      <c r="U98" s="546"/>
      <c r="V98" s="546"/>
      <c r="W98" s="546"/>
      <c r="X98" s="546"/>
      <c r="Y98" s="546"/>
      <c r="Z98" s="115"/>
      <c r="AA98" s="115"/>
      <c r="AB98" s="115"/>
      <c r="AC98" s="115"/>
      <c r="AD98" s="115"/>
      <c r="AE98" s="115"/>
      <c r="AF98" s="115"/>
      <c r="AG98" s="115"/>
      <c r="AH98" s="115"/>
      <c r="AI98" s="115"/>
    </row>
    <row r="99">
      <c r="A99" s="575"/>
      <c r="B99" s="546"/>
      <c r="C99" s="546"/>
      <c r="D99" s="546"/>
      <c r="E99" s="546"/>
      <c r="F99" s="546"/>
      <c r="G99" s="546"/>
      <c r="H99" s="546"/>
      <c r="I99" s="546"/>
      <c r="J99" s="546"/>
      <c r="K99" s="546"/>
      <c r="L99" s="546"/>
      <c r="M99" s="546"/>
      <c r="N99" s="546"/>
      <c r="O99" s="546"/>
      <c r="P99" s="546"/>
      <c r="Q99" s="546"/>
      <c r="R99" s="546"/>
      <c r="S99" s="546"/>
      <c r="T99" s="546"/>
      <c r="U99" s="546"/>
      <c r="V99" s="546"/>
      <c r="W99" s="546"/>
      <c r="X99" s="546"/>
      <c r="Y99" s="546"/>
      <c r="Z99" s="115"/>
      <c r="AA99" s="115"/>
      <c r="AB99" s="115"/>
      <c r="AC99" s="115"/>
      <c r="AD99" s="115"/>
      <c r="AE99" s="115"/>
      <c r="AF99" s="115"/>
      <c r="AG99" s="115"/>
      <c r="AH99" s="115"/>
      <c r="AI99" s="115"/>
    </row>
    <row r="100">
      <c r="A100" s="575"/>
      <c r="B100" s="546"/>
      <c r="C100" s="546"/>
      <c r="D100" s="546"/>
      <c r="E100" s="546"/>
      <c r="F100" s="546"/>
      <c r="G100" s="546"/>
      <c r="H100" s="546"/>
      <c r="I100" s="546"/>
      <c r="J100" s="546"/>
      <c r="K100" s="546"/>
      <c r="L100" s="546"/>
      <c r="M100" s="546"/>
      <c r="N100" s="546"/>
      <c r="O100" s="546"/>
      <c r="P100" s="546"/>
      <c r="Q100" s="546"/>
      <c r="R100" s="546"/>
      <c r="S100" s="546"/>
      <c r="T100" s="546"/>
      <c r="U100" s="546"/>
      <c r="V100" s="546"/>
      <c r="W100" s="546"/>
      <c r="X100" s="546"/>
      <c r="Y100" s="546"/>
      <c r="Z100" s="115"/>
      <c r="AA100" s="115"/>
      <c r="AB100" s="115"/>
      <c r="AC100" s="115"/>
      <c r="AD100" s="115"/>
      <c r="AE100" s="115"/>
      <c r="AF100" s="115"/>
      <c r="AG100" s="115"/>
      <c r="AH100" s="115"/>
      <c r="AI100" s="115"/>
    </row>
    <row r="101">
      <c r="A101" s="575"/>
      <c r="B101" s="546"/>
      <c r="C101" s="546"/>
      <c r="D101" s="546"/>
      <c r="E101" s="546"/>
      <c r="F101" s="546"/>
      <c r="G101" s="546"/>
      <c r="H101" s="546"/>
      <c r="I101" s="546"/>
      <c r="J101" s="546"/>
      <c r="K101" s="546"/>
      <c r="L101" s="546"/>
      <c r="M101" s="546"/>
      <c r="N101" s="546"/>
      <c r="O101" s="546"/>
      <c r="P101" s="546"/>
      <c r="Q101" s="546"/>
      <c r="R101" s="546"/>
      <c r="S101" s="546"/>
      <c r="T101" s="546"/>
      <c r="U101" s="546"/>
      <c r="V101" s="546"/>
      <c r="W101" s="546"/>
      <c r="X101" s="546"/>
      <c r="Y101" s="546"/>
      <c r="Z101" s="115"/>
      <c r="AA101" s="115"/>
      <c r="AB101" s="115"/>
      <c r="AC101" s="115"/>
      <c r="AD101" s="115"/>
      <c r="AE101" s="115"/>
      <c r="AF101" s="115"/>
      <c r="AG101" s="115"/>
      <c r="AH101" s="115"/>
      <c r="AI101" s="115"/>
    </row>
    <row r="102">
      <c r="A102" s="575"/>
      <c r="B102" s="546"/>
      <c r="C102" s="546"/>
      <c r="D102" s="546"/>
      <c r="E102" s="546"/>
      <c r="F102" s="546"/>
      <c r="G102" s="546"/>
      <c r="H102" s="546"/>
      <c r="I102" s="546"/>
      <c r="J102" s="546"/>
      <c r="K102" s="546"/>
      <c r="L102" s="546"/>
      <c r="M102" s="546"/>
      <c r="N102" s="546"/>
      <c r="O102" s="546"/>
      <c r="P102" s="546"/>
      <c r="Q102" s="546"/>
      <c r="R102" s="546"/>
      <c r="S102" s="546"/>
      <c r="T102" s="546"/>
      <c r="U102" s="546"/>
      <c r="V102" s="546"/>
      <c r="W102" s="546"/>
      <c r="X102" s="546"/>
      <c r="Y102" s="546"/>
      <c r="Z102" s="115"/>
      <c r="AA102" s="115"/>
      <c r="AB102" s="115"/>
      <c r="AC102" s="115"/>
      <c r="AD102" s="115"/>
      <c r="AE102" s="115"/>
      <c r="AF102" s="115"/>
      <c r="AG102" s="115"/>
      <c r="AH102" s="115"/>
      <c r="AI102" s="115"/>
    </row>
    <row r="103">
      <c r="A103" s="575"/>
      <c r="B103" s="546"/>
      <c r="C103" s="546"/>
      <c r="D103" s="546"/>
      <c r="E103" s="546"/>
      <c r="F103" s="546"/>
      <c r="G103" s="546"/>
      <c r="H103" s="546"/>
      <c r="I103" s="546"/>
      <c r="J103" s="546"/>
      <c r="K103" s="546"/>
      <c r="L103" s="546"/>
      <c r="M103" s="546"/>
      <c r="N103" s="546"/>
      <c r="O103" s="546"/>
      <c r="P103" s="546"/>
      <c r="Q103" s="546"/>
      <c r="R103" s="546"/>
      <c r="S103" s="546"/>
      <c r="T103" s="546"/>
      <c r="U103" s="546"/>
      <c r="V103" s="546"/>
      <c r="W103" s="546"/>
      <c r="X103" s="546"/>
      <c r="Y103" s="546"/>
      <c r="Z103" s="115"/>
      <c r="AA103" s="115"/>
      <c r="AB103" s="115"/>
      <c r="AC103" s="115"/>
      <c r="AD103" s="115"/>
      <c r="AE103" s="115"/>
      <c r="AF103" s="115"/>
      <c r="AG103" s="115"/>
      <c r="AH103" s="115"/>
      <c r="AI103" s="115"/>
    </row>
    <row r="104">
      <c r="A104" s="575"/>
      <c r="B104" s="546"/>
      <c r="C104" s="546"/>
      <c r="D104" s="546"/>
      <c r="E104" s="546"/>
      <c r="F104" s="546"/>
      <c r="G104" s="546"/>
      <c r="H104" s="546"/>
      <c r="I104" s="546"/>
      <c r="J104" s="546"/>
      <c r="K104" s="546"/>
      <c r="L104" s="546"/>
      <c r="M104" s="546"/>
      <c r="N104" s="546"/>
      <c r="O104" s="546"/>
      <c r="P104" s="546"/>
      <c r="Q104" s="546"/>
      <c r="R104" s="546"/>
      <c r="S104" s="546"/>
      <c r="T104" s="546"/>
      <c r="U104" s="546"/>
      <c r="V104" s="546"/>
      <c r="W104" s="546"/>
      <c r="X104" s="546"/>
      <c r="Y104" s="546"/>
      <c r="Z104" s="115"/>
      <c r="AA104" s="115"/>
      <c r="AB104" s="115"/>
      <c r="AC104" s="115"/>
      <c r="AD104" s="115"/>
      <c r="AE104" s="115"/>
      <c r="AF104" s="115"/>
      <c r="AG104" s="115"/>
      <c r="AH104" s="115"/>
      <c r="AI104" s="115"/>
    </row>
    <row r="105">
      <c r="A105" s="575"/>
      <c r="B105" s="546"/>
      <c r="C105" s="546"/>
      <c r="D105" s="546"/>
      <c r="E105" s="546"/>
      <c r="F105" s="546"/>
      <c r="G105" s="546"/>
      <c r="H105" s="546"/>
      <c r="I105" s="546"/>
      <c r="J105" s="546"/>
      <c r="K105" s="546"/>
      <c r="L105" s="546"/>
      <c r="M105" s="546"/>
      <c r="N105" s="546"/>
      <c r="O105" s="546"/>
      <c r="P105" s="546"/>
      <c r="Q105" s="546"/>
      <c r="R105" s="546"/>
      <c r="S105" s="546"/>
      <c r="T105" s="546"/>
      <c r="U105" s="546"/>
      <c r="V105" s="546"/>
      <c r="W105" s="546"/>
      <c r="X105" s="546"/>
      <c r="Y105" s="546"/>
      <c r="Z105" s="115"/>
      <c r="AA105" s="115"/>
      <c r="AB105" s="115"/>
      <c r="AC105" s="115"/>
      <c r="AD105" s="115"/>
      <c r="AE105" s="115"/>
      <c r="AF105" s="115"/>
      <c r="AG105" s="115"/>
      <c r="AH105" s="115"/>
      <c r="AI105" s="115"/>
    </row>
    <row r="106">
      <c r="A106" s="575"/>
      <c r="B106" s="546"/>
      <c r="C106" s="546"/>
      <c r="D106" s="546"/>
      <c r="E106" s="546"/>
      <c r="F106" s="546"/>
      <c r="G106" s="546"/>
      <c r="H106" s="546"/>
      <c r="I106" s="546"/>
      <c r="J106" s="546"/>
      <c r="K106" s="546"/>
      <c r="L106" s="546"/>
      <c r="M106" s="546"/>
      <c r="N106" s="546"/>
      <c r="O106" s="546"/>
      <c r="P106" s="546"/>
      <c r="Q106" s="546"/>
      <c r="R106" s="546"/>
      <c r="S106" s="546"/>
      <c r="T106" s="546"/>
      <c r="U106" s="546"/>
      <c r="V106" s="546"/>
      <c r="W106" s="546"/>
      <c r="X106" s="546"/>
      <c r="Y106" s="546"/>
      <c r="Z106" s="115"/>
      <c r="AA106" s="115"/>
      <c r="AB106" s="115"/>
      <c r="AC106" s="115"/>
      <c r="AD106" s="115"/>
      <c r="AE106" s="115"/>
      <c r="AF106" s="115"/>
      <c r="AG106" s="115"/>
      <c r="AH106" s="115"/>
      <c r="AI106" s="115"/>
    </row>
    <row r="107">
      <c r="A107" s="575"/>
      <c r="B107" s="546"/>
      <c r="C107" s="546"/>
      <c r="D107" s="546"/>
      <c r="E107" s="546"/>
      <c r="F107" s="546"/>
      <c r="G107" s="546"/>
      <c r="H107" s="546"/>
      <c r="I107" s="546"/>
      <c r="J107" s="546"/>
      <c r="K107" s="546"/>
      <c r="L107" s="546"/>
      <c r="M107" s="546"/>
      <c r="N107" s="546"/>
      <c r="O107" s="546"/>
      <c r="P107" s="546"/>
      <c r="Q107" s="546"/>
      <c r="R107" s="546"/>
      <c r="S107" s="546"/>
      <c r="T107" s="546"/>
      <c r="U107" s="546"/>
      <c r="V107" s="546"/>
      <c r="W107" s="546"/>
      <c r="X107" s="546"/>
      <c r="Y107" s="546"/>
      <c r="Z107" s="115"/>
      <c r="AA107" s="115"/>
      <c r="AB107" s="115"/>
      <c r="AC107" s="115"/>
      <c r="AD107" s="115"/>
      <c r="AE107" s="115"/>
      <c r="AF107" s="115"/>
      <c r="AG107" s="115"/>
      <c r="AH107" s="115"/>
      <c r="AI107" s="115"/>
    </row>
    <row r="108">
      <c r="A108" s="575"/>
      <c r="B108" s="546"/>
      <c r="C108" s="546"/>
      <c r="D108" s="546"/>
      <c r="E108" s="546"/>
      <c r="F108" s="546"/>
      <c r="G108" s="546"/>
      <c r="H108" s="546"/>
      <c r="I108" s="546"/>
      <c r="J108" s="546"/>
      <c r="K108" s="546"/>
      <c r="L108" s="546"/>
      <c r="M108" s="546"/>
      <c r="N108" s="546"/>
      <c r="O108" s="546"/>
      <c r="P108" s="546"/>
      <c r="Q108" s="546"/>
      <c r="R108" s="546"/>
      <c r="S108" s="546"/>
      <c r="T108" s="546"/>
      <c r="U108" s="546"/>
      <c r="V108" s="546"/>
      <c r="W108" s="546"/>
      <c r="X108" s="546"/>
      <c r="Y108" s="546"/>
      <c r="Z108" s="115"/>
      <c r="AA108" s="115"/>
      <c r="AB108" s="115"/>
      <c r="AC108" s="115"/>
      <c r="AD108" s="115"/>
      <c r="AE108" s="115"/>
      <c r="AF108" s="115"/>
      <c r="AG108" s="115"/>
      <c r="AH108" s="115"/>
      <c r="AI108" s="115"/>
    </row>
    <row r="109">
      <c r="A109" s="575"/>
      <c r="B109" s="546"/>
      <c r="C109" s="546"/>
      <c r="D109" s="546"/>
      <c r="E109" s="546"/>
      <c r="F109" s="546"/>
      <c r="G109" s="546"/>
      <c r="H109" s="546"/>
      <c r="I109" s="546"/>
      <c r="J109" s="546"/>
      <c r="K109" s="546"/>
      <c r="L109" s="546"/>
      <c r="M109" s="546"/>
      <c r="N109" s="546"/>
      <c r="O109" s="546"/>
      <c r="P109" s="546"/>
      <c r="Q109" s="546"/>
      <c r="R109" s="546"/>
      <c r="S109" s="546"/>
      <c r="T109" s="546"/>
      <c r="U109" s="546"/>
      <c r="V109" s="546"/>
      <c r="W109" s="546"/>
      <c r="X109" s="546"/>
      <c r="Y109" s="546"/>
      <c r="Z109" s="115"/>
      <c r="AA109" s="115"/>
      <c r="AB109" s="115"/>
      <c r="AC109" s="115"/>
      <c r="AD109" s="115"/>
      <c r="AE109" s="115"/>
      <c r="AF109" s="115"/>
      <c r="AG109" s="115"/>
      <c r="AH109" s="115"/>
      <c r="AI109" s="115"/>
    </row>
    <row r="110">
      <c r="A110" s="575"/>
      <c r="B110" s="546"/>
      <c r="C110" s="546"/>
      <c r="D110" s="546"/>
      <c r="E110" s="546"/>
      <c r="F110" s="546"/>
      <c r="G110" s="546"/>
      <c r="H110" s="546"/>
      <c r="I110" s="546"/>
      <c r="J110" s="546"/>
      <c r="K110" s="546"/>
      <c r="L110" s="546"/>
      <c r="M110" s="546"/>
      <c r="N110" s="546"/>
      <c r="O110" s="546"/>
      <c r="P110" s="546"/>
      <c r="Q110" s="546"/>
      <c r="R110" s="546"/>
      <c r="S110" s="546"/>
      <c r="T110" s="546"/>
      <c r="U110" s="546"/>
      <c r="V110" s="546"/>
      <c r="W110" s="546"/>
      <c r="X110" s="546"/>
      <c r="Y110" s="546"/>
      <c r="Z110" s="115"/>
      <c r="AA110" s="115"/>
      <c r="AB110" s="115"/>
      <c r="AC110" s="115"/>
      <c r="AD110" s="115"/>
      <c r="AE110" s="115"/>
      <c r="AF110" s="115"/>
      <c r="AG110" s="115"/>
      <c r="AH110" s="115"/>
      <c r="AI110" s="115"/>
    </row>
    <row r="111">
      <c r="A111" s="575"/>
      <c r="B111" s="546"/>
      <c r="C111" s="546"/>
      <c r="D111" s="546"/>
      <c r="E111" s="546"/>
      <c r="F111" s="546"/>
      <c r="G111" s="546"/>
      <c r="H111" s="546"/>
      <c r="I111" s="546"/>
      <c r="J111" s="546"/>
      <c r="K111" s="546"/>
      <c r="L111" s="546"/>
      <c r="M111" s="546"/>
      <c r="N111" s="546"/>
      <c r="O111" s="546"/>
      <c r="P111" s="546"/>
      <c r="Q111" s="546"/>
      <c r="R111" s="546"/>
      <c r="S111" s="546"/>
      <c r="T111" s="546"/>
      <c r="U111" s="546"/>
      <c r="V111" s="546"/>
      <c r="W111" s="546"/>
      <c r="X111" s="546"/>
      <c r="Y111" s="546"/>
      <c r="Z111" s="115"/>
      <c r="AA111" s="115"/>
      <c r="AB111" s="115"/>
      <c r="AC111" s="115"/>
      <c r="AD111" s="115"/>
      <c r="AE111" s="115"/>
      <c r="AF111" s="115"/>
      <c r="AG111" s="115"/>
      <c r="AH111" s="115"/>
      <c r="AI111" s="115"/>
    </row>
    <row r="112">
      <c r="A112" s="575"/>
      <c r="B112" s="546"/>
      <c r="C112" s="546"/>
      <c r="D112" s="546"/>
      <c r="E112" s="546"/>
      <c r="F112" s="546"/>
      <c r="G112" s="546"/>
      <c r="H112" s="546"/>
      <c r="I112" s="546"/>
      <c r="J112" s="546"/>
      <c r="K112" s="546"/>
      <c r="L112" s="546"/>
      <c r="M112" s="546"/>
      <c r="N112" s="546"/>
      <c r="O112" s="546"/>
      <c r="P112" s="546"/>
      <c r="Q112" s="546"/>
      <c r="R112" s="546"/>
      <c r="S112" s="546"/>
      <c r="T112" s="546"/>
      <c r="U112" s="546"/>
      <c r="V112" s="546"/>
      <c r="W112" s="546"/>
      <c r="X112" s="546"/>
      <c r="Y112" s="546"/>
      <c r="Z112" s="115"/>
      <c r="AA112" s="115"/>
      <c r="AB112" s="115"/>
      <c r="AC112" s="115"/>
      <c r="AD112" s="115"/>
      <c r="AE112" s="115"/>
      <c r="AF112" s="115"/>
      <c r="AG112" s="115"/>
      <c r="AH112" s="115"/>
      <c r="AI112" s="115"/>
    </row>
    <row r="113">
      <c r="A113" s="575"/>
      <c r="B113" s="546"/>
      <c r="C113" s="546"/>
      <c r="D113" s="546"/>
      <c r="E113" s="546"/>
      <c r="F113" s="546"/>
      <c r="G113" s="546"/>
      <c r="H113" s="546"/>
      <c r="I113" s="546"/>
      <c r="J113" s="546"/>
      <c r="K113" s="546"/>
      <c r="L113" s="546"/>
      <c r="M113" s="546"/>
      <c r="N113" s="546"/>
      <c r="O113" s="546"/>
      <c r="P113" s="546"/>
      <c r="Q113" s="546"/>
      <c r="R113" s="546"/>
      <c r="S113" s="546"/>
      <c r="T113" s="546"/>
      <c r="U113" s="546"/>
      <c r="V113" s="546"/>
      <c r="W113" s="546"/>
      <c r="X113" s="546"/>
      <c r="Y113" s="546"/>
      <c r="Z113" s="115"/>
      <c r="AA113" s="115"/>
      <c r="AB113" s="115"/>
      <c r="AC113" s="115"/>
      <c r="AD113" s="115"/>
      <c r="AE113" s="115"/>
      <c r="AF113" s="115"/>
      <c r="AG113" s="115"/>
      <c r="AH113" s="115"/>
      <c r="AI113" s="115"/>
    </row>
    <row r="114">
      <c r="A114" s="575"/>
      <c r="B114" s="546"/>
      <c r="C114" s="546"/>
      <c r="D114" s="546"/>
      <c r="E114" s="546"/>
      <c r="F114" s="546"/>
      <c r="G114" s="546"/>
      <c r="H114" s="546"/>
      <c r="I114" s="546"/>
      <c r="J114" s="546"/>
      <c r="K114" s="546"/>
      <c r="L114" s="546"/>
      <c r="M114" s="546"/>
      <c r="N114" s="546"/>
      <c r="O114" s="546"/>
      <c r="P114" s="546"/>
      <c r="Q114" s="546"/>
      <c r="R114" s="546"/>
      <c r="S114" s="546"/>
      <c r="T114" s="546"/>
      <c r="U114" s="546"/>
      <c r="V114" s="546"/>
      <c r="W114" s="546"/>
      <c r="X114" s="546"/>
      <c r="Y114" s="546"/>
      <c r="Z114" s="115"/>
      <c r="AA114" s="115"/>
      <c r="AB114" s="115"/>
      <c r="AC114" s="115"/>
      <c r="AD114" s="115"/>
      <c r="AE114" s="115"/>
      <c r="AF114" s="115"/>
      <c r="AG114" s="115"/>
      <c r="AH114" s="115"/>
      <c r="AI114" s="115"/>
    </row>
    <row r="115">
      <c r="A115" s="575"/>
      <c r="B115" s="546"/>
      <c r="C115" s="546"/>
      <c r="D115" s="546"/>
      <c r="E115" s="546"/>
      <c r="F115" s="546"/>
      <c r="G115" s="546"/>
      <c r="H115" s="546"/>
      <c r="I115" s="546"/>
      <c r="J115" s="546"/>
      <c r="K115" s="546"/>
      <c r="L115" s="546"/>
      <c r="M115" s="546"/>
      <c r="N115" s="546"/>
      <c r="O115" s="546"/>
      <c r="P115" s="546"/>
      <c r="Q115" s="546"/>
      <c r="R115" s="546"/>
      <c r="S115" s="546"/>
      <c r="T115" s="546"/>
      <c r="U115" s="546"/>
      <c r="V115" s="546"/>
      <c r="W115" s="546"/>
      <c r="X115" s="546"/>
      <c r="Y115" s="546"/>
      <c r="Z115" s="115"/>
      <c r="AA115" s="115"/>
      <c r="AB115" s="115"/>
      <c r="AC115" s="115"/>
      <c r="AD115" s="115"/>
      <c r="AE115" s="115"/>
      <c r="AF115" s="115"/>
      <c r="AG115" s="115"/>
      <c r="AH115" s="115"/>
      <c r="AI115" s="115"/>
    </row>
    <row r="116">
      <c r="A116" s="575"/>
      <c r="B116" s="546"/>
      <c r="C116" s="546"/>
      <c r="D116" s="546"/>
      <c r="E116" s="546"/>
      <c r="F116" s="546"/>
      <c r="G116" s="546"/>
      <c r="H116" s="546"/>
      <c r="I116" s="546"/>
      <c r="J116" s="546"/>
      <c r="K116" s="546"/>
      <c r="L116" s="546"/>
      <c r="M116" s="546"/>
      <c r="N116" s="546"/>
      <c r="O116" s="546"/>
      <c r="P116" s="546"/>
      <c r="Q116" s="546"/>
      <c r="R116" s="546"/>
      <c r="S116" s="546"/>
      <c r="T116" s="546"/>
      <c r="U116" s="546"/>
      <c r="V116" s="546"/>
      <c r="W116" s="546"/>
      <c r="X116" s="546"/>
      <c r="Y116" s="546"/>
      <c r="Z116" s="115"/>
      <c r="AA116" s="115"/>
      <c r="AB116" s="115"/>
      <c r="AC116" s="115"/>
      <c r="AD116" s="115"/>
      <c r="AE116" s="115"/>
      <c r="AF116" s="115"/>
      <c r="AG116" s="115"/>
      <c r="AH116" s="115"/>
      <c r="AI116" s="115"/>
    </row>
    <row r="117">
      <c r="A117" s="575"/>
      <c r="B117" s="546"/>
      <c r="C117" s="546"/>
      <c r="D117" s="546"/>
      <c r="E117" s="546"/>
      <c r="F117" s="546"/>
      <c r="G117" s="546"/>
      <c r="H117" s="546"/>
      <c r="I117" s="546"/>
      <c r="J117" s="546"/>
      <c r="K117" s="546"/>
      <c r="L117" s="546"/>
      <c r="M117" s="546"/>
      <c r="N117" s="546"/>
      <c r="O117" s="546"/>
      <c r="P117" s="546"/>
      <c r="Q117" s="546"/>
      <c r="R117" s="546"/>
      <c r="S117" s="546"/>
      <c r="T117" s="546"/>
      <c r="U117" s="546"/>
      <c r="V117" s="546"/>
      <c r="W117" s="546"/>
      <c r="X117" s="546"/>
      <c r="Y117" s="546"/>
      <c r="Z117" s="115"/>
      <c r="AA117" s="115"/>
      <c r="AB117" s="115"/>
      <c r="AC117" s="115"/>
      <c r="AD117" s="115"/>
      <c r="AE117" s="115"/>
      <c r="AF117" s="115"/>
      <c r="AG117" s="115"/>
      <c r="AH117" s="115"/>
      <c r="AI117" s="115"/>
    </row>
    <row r="118">
      <c r="A118" s="575"/>
      <c r="B118" s="546"/>
      <c r="C118" s="546"/>
      <c r="D118" s="546"/>
      <c r="E118" s="546"/>
      <c r="F118" s="546"/>
      <c r="G118" s="546"/>
      <c r="H118" s="546"/>
      <c r="I118" s="546"/>
      <c r="J118" s="546"/>
      <c r="K118" s="546"/>
      <c r="L118" s="546"/>
      <c r="M118" s="546"/>
      <c r="N118" s="546"/>
      <c r="O118" s="546"/>
      <c r="P118" s="546"/>
      <c r="Q118" s="546"/>
      <c r="R118" s="546"/>
      <c r="S118" s="546"/>
      <c r="T118" s="546"/>
      <c r="U118" s="546"/>
      <c r="V118" s="546"/>
      <c r="W118" s="546"/>
      <c r="X118" s="546"/>
      <c r="Y118" s="546"/>
      <c r="Z118" s="115"/>
      <c r="AA118" s="115"/>
      <c r="AB118" s="115"/>
      <c r="AC118" s="115"/>
      <c r="AD118" s="115"/>
      <c r="AE118" s="115"/>
      <c r="AF118" s="115"/>
      <c r="AG118" s="115"/>
      <c r="AH118" s="115"/>
      <c r="AI118" s="115"/>
    </row>
    <row r="119">
      <c r="A119" s="575"/>
      <c r="B119" s="546"/>
      <c r="C119" s="546"/>
      <c r="D119" s="546"/>
      <c r="E119" s="546"/>
      <c r="F119" s="546"/>
      <c r="G119" s="546"/>
      <c r="H119" s="546"/>
      <c r="I119" s="546"/>
      <c r="J119" s="546"/>
      <c r="K119" s="546"/>
      <c r="L119" s="546"/>
      <c r="M119" s="546"/>
      <c r="N119" s="546"/>
      <c r="O119" s="546"/>
      <c r="P119" s="546"/>
      <c r="Q119" s="546"/>
      <c r="R119" s="546"/>
      <c r="S119" s="546"/>
      <c r="T119" s="546"/>
      <c r="U119" s="546"/>
      <c r="V119" s="546"/>
      <c r="W119" s="546"/>
      <c r="X119" s="546"/>
      <c r="Y119" s="546"/>
      <c r="Z119" s="115"/>
      <c r="AA119" s="115"/>
      <c r="AB119" s="115"/>
      <c r="AC119" s="115"/>
      <c r="AD119" s="115"/>
      <c r="AE119" s="115"/>
      <c r="AF119" s="115"/>
      <c r="AG119" s="115"/>
      <c r="AH119" s="115"/>
      <c r="AI119" s="115"/>
    </row>
    <row r="120">
      <c r="A120" s="575"/>
      <c r="B120" s="546"/>
      <c r="C120" s="546"/>
      <c r="D120" s="546"/>
      <c r="E120" s="546"/>
      <c r="F120" s="546"/>
      <c r="G120" s="546"/>
      <c r="H120" s="546"/>
      <c r="I120" s="546"/>
      <c r="J120" s="546"/>
      <c r="K120" s="546"/>
      <c r="L120" s="546"/>
      <c r="M120" s="546"/>
      <c r="N120" s="546"/>
      <c r="O120" s="546"/>
      <c r="P120" s="546"/>
      <c r="Q120" s="546"/>
      <c r="R120" s="546"/>
      <c r="S120" s="546"/>
      <c r="T120" s="546"/>
      <c r="U120" s="546"/>
      <c r="V120" s="546"/>
      <c r="W120" s="546"/>
      <c r="X120" s="546"/>
      <c r="Y120" s="546"/>
      <c r="Z120" s="115"/>
      <c r="AA120" s="115"/>
      <c r="AB120" s="115"/>
      <c r="AC120" s="115"/>
      <c r="AD120" s="115"/>
      <c r="AE120" s="115"/>
      <c r="AF120" s="115"/>
      <c r="AG120" s="115"/>
      <c r="AH120" s="115"/>
      <c r="AI120" s="115"/>
    </row>
    <row r="121">
      <c r="A121" s="575"/>
      <c r="B121" s="546"/>
      <c r="C121" s="546"/>
      <c r="D121" s="546"/>
      <c r="E121" s="546"/>
      <c r="F121" s="546"/>
      <c r="G121" s="546"/>
      <c r="H121" s="546"/>
      <c r="I121" s="546"/>
      <c r="J121" s="546"/>
      <c r="K121" s="546"/>
      <c r="L121" s="546"/>
      <c r="M121" s="546"/>
      <c r="N121" s="546"/>
      <c r="O121" s="546"/>
      <c r="P121" s="546"/>
      <c r="Q121" s="546"/>
      <c r="R121" s="546"/>
      <c r="S121" s="546"/>
      <c r="T121" s="546"/>
      <c r="U121" s="546"/>
      <c r="V121" s="546"/>
      <c r="W121" s="546"/>
      <c r="X121" s="546"/>
      <c r="Y121" s="546"/>
      <c r="Z121" s="115"/>
      <c r="AA121" s="115"/>
      <c r="AB121" s="115"/>
      <c r="AC121" s="115"/>
      <c r="AD121" s="115"/>
      <c r="AE121" s="115"/>
      <c r="AF121" s="115"/>
      <c r="AG121" s="115"/>
      <c r="AH121" s="115"/>
      <c r="AI121" s="115"/>
    </row>
    <row r="122">
      <c r="A122" s="575"/>
      <c r="B122" s="546"/>
      <c r="C122" s="546"/>
      <c r="D122" s="546"/>
      <c r="E122" s="546"/>
      <c r="F122" s="546"/>
      <c r="G122" s="546"/>
      <c r="H122" s="546"/>
      <c r="I122" s="546"/>
      <c r="J122" s="546"/>
      <c r="K122" s="546"/>
      <c r="L122" s="546"/>
      <c r="M122" s="546"/>
      <c r="N122" s="546"/>
      <c r="O122" s="546"/>
      <c r="P122" s="546"/>
      <c r="Q122" s="546"/>
      <c r="R122" s="546"/>
      <c r="S122" s="546"/>
      <c r="T122" s="546"/>
      <c r="U122" s="546"/>
      <c r="V122" s="546"/>
      <c r="W122" s="546"/>
      <c r="X122" s="546"/>
      <c r="Y122" s="546"/>
      <c r="Z122" s="115"/>
      <c r="AA122" s="115"/>
      <c r="AB122" s="115"/>
      <c r="AC122" s="115"/>
      <c r="AD122" s="115"/>
      <c r="AE122" s="115"/>
      <c r="AF122" s="115"/>
      <c r="AG122" s="115"/>
      <c r="AH122" s="115"/>
      <c r="AI122" s="115"/>
    </row>
    <row r="123">
      <c r="A123" s="575"/>
      <c r="B123" s="546"/>
      <c r="C123" s="546"/>
      <c r="D123" s="546"/>
      <c r="E123" s="546"/>
      <c r="F123" s="546"/>
      <c r="G123" s="546"/>
      <c r="H123" s="546"/>
      <c r="I123" s="546"/>
      <c r="J123" s="546"/>
      <c r="K123" s="546"/>
      <c r="L123" s="546"/>
      <c r="M123" s="546"/>
      <c r="N123" s="546"/>
      <c r="O123" s="546"/>
      <c r="P123" s="546"/>
      <c r="Q123" s="546"/>
      <c r="R123" s="546"/>
      <c r="S123" s="546"/>
      <c r="T123" s="546"/>
      <c r="U123" s="546"/>
      <c r="V123" s="546"/>
      <c r="W123" s="546"/>
      <c r="X123" s="546"/>
      <c r="Y123" s="546"/>
      <c r="Z123" s="115"/>
      <c r="AA123" s="115"/>
      <c r="AB123" s="115"/>
      <c r="AC123" s="115"/>
      <c r="AD123" s="115"/>
      <c r="AE123" s="115"/>
      <c r="AF123" s="115"/>
      <c r="AG123" s="115"/>
      <c r="AH123" s="115"/>
      <c r="AI123" s="115"/>
    </row>
    <row r="124">
      <c r="A124" s="575"/>
      <c r="B124" s="546"/>
      <c r="C124" s="546"/>
      <c r="D124" s="546"/>
      <c r="E124" s="546"/>
      <c r="F124" s="546"/>
      <c r="G124" s="546"/>
      <c r="H124" s="546"/>
      <c r="I124" s="546"/>
      <c r="J124" s="546"/>
      <c r="K124" s="546"/>
      <c r="L124" s="546"/>
      <c r="M124" s="546"/>
      <c r="N124" s="546"/>
      <c r="O124" s="546"/>
      <c r="P124" s="546"/>
      <c r="Q124" s="546"/>
      <c r="R124" s="546"/>
      <c r="S124" s="546"/>
      <c r="T124" s="546"/>
      <c r="U124" s="546"/>
      <c r="V124" s="546"/>
      <c r="W124" s="546"/>
      <c r="X124" s="546"/>
      <c r="Y124" s="546"/>
      <c r="Z124" s="115"/>
      <c r="AA124" s="115"/>
      <c r="AB124" s="115"/>
      <c r="AC124" s="115"/>
      <c r="AD124" s="115"/>
      <c r="AE124" s="115"/>
      <c r="AF124" s="115"/>
      <c r="AG124" s="115"/>
      <c r="AH124" s="115"/>
      <c r="AI124" s="115"/>
    </row>
    <row r="125">
      <c r="A125" s="575"/>
      <c r="B125" s="546"/>
      <c r="C125" s="546"/>
      <c r="D125" s="546"/>
      <c r="E125" s="546"/>
      <c r="F125" s="546"/>
      <c r="G125" s="546"/>
      <c r="H125" s="546"/>
      <c r="I125" s="546"/>
      <c r="J125" s="546"/>
      <c r="K125" s="546"/>
      <c r="L125" s="546"/>
      <c r="M125" s="546"/>
      <c r="N125" s="546"/>
      <c r="O125" s="546"/>
      <c r="P125" s="546"/>
      <c r="Q125" s="546"/>
      <c r="R125" s="546"/>
      <c r="S125" s="546"/>
      <c r="T125" s="546"/>
      <c r="U125" s="546"/>
      <c r="V125" s="546"/>
      <c r="W125" s="546"/>
      <c r="X125" s="546"/>
      <c r="Y125" s="546"/>
      <c r="Z125" s="115"/>
      <c r="AA125" s="115"/>
      <c r="AB125" s="115"/>
      <c r="AC125" s="115"/>
      <c r="AD125" s="115"/>
      <c r="AE125" s="115"/>
      <c r="AF125" s="115"/>
      <c r="AG125" s="115"/>
      <c r="AH125" s="115"/>
      <c r="AI125" s="115"/>
    </row>
    <row r="126">
      <c r="A126" s="575"/>
      <c r="B126" s="546"/>
      <c r="C126" s="546"/>
      <c r="D126" s="546"/>
      <c r="E126" s="546"/>
      <c r="F126" s="546"/>
      <c r="G126" s="546"/>
      <c r="H126" s="546"/>
      <c r="I126" s="546"/>
      <c r="J126" s="546"/>
      <c r="K126" s="546"/>
      <c r="L126" s="546"/>
      <c r="M126" s="546"/>
      <c r="N126" s="546"/>
      <c r="O126" s="546"/>
      <c r="P126" s="546"/>
      <c r="Q126" s="546"/>
      <c r="R126" s="546"/>
      <c r="S126" s="546"/>
      <c r="T126" s="546"/>
      <c r="U126" s="546"/>
      <c r="V126" s="546"/>
      <c r="W126" s="546"/>
      <c r="X126" s="546"/>
      <c r="Y126" s="546"/>
      <c r="Z126" s="115"/>
      <c r="AA126" s="115"/>
      <c r="AB126" s="115"/>
      <c r="AC126" s="115"/>
      <c r="AD126" s="115"/>
      <c r="AE126" s="115"/>
      <c r="AF126" s="115"/>
      <c r="AG126" s="115"/>
      <c r="AH126" s="115"/>
      <c r="AI126" s="115"/>
    </row>
    <row r="127">
      <c r="A127" s="575"/>
      <c r="B127" s="546"/>
      <c r="C127" s="546"/>
      <c r="D127" s="546"/>
      <c r="E127" s="546"/>
      <c r="F127" s="546"/>
      <c r="G127" s="546"/>
      <c r="H127" s="546"/>
      <c r="I127" s="546"/>
      <c r="J127" s="546"/>
      <c r="K127" s="546"/>
      <c r="L127" s="546"/>
      <c r="M127" s="546"/>
      <c r="N127" s="546"/>
      <c r="O127" s="546"/>
      <c r="P127" s="546"/>
      <c r="Q127" s="546"/>
      <c r="R127" s="546"/>
      <c r="S127" s="546"/>
      <c r="T127" s="546"/>
      <c r="U127" s="546"/>
      <c r="V127" s="546"/>
      <c r="W127" s="546"/>
      <c r="X127" s="546"/>
      <c r="Y127" s="546"/>
      <c r="Z127" s="115"/>
      <c r="AA127" s="115"/>
      <c r="AB127" s="115"/>
      <c r="AC127" s="115"/>
      <c r="AD127" s="115"/>
      <c r="AE127" s="115"/>
      <c r="AF127" s="115"/>
      <c r="AG127" s="115"/>
      <c r="AH127" s="115"/>
      <c r="AI127" s="115"/>
    </row>
    <row r="128">
      <c r="A128" s="575"/>
      <c r="B128" s="546"/>
      <c r="C128" s="546"/>
      <c r="D128" s="546"/>
      <c r="E128" s="546"/>
      <c r="F128" s="546"/>
      <c r="G128" s="546"/>
      <c r="H128" s="546"/>
      <c r="I128" s="546"/>
      <c r="J128" s="546"/>
      <c r="K128" s="546"/>
      <c r="L128" s="546"/>
      <c r="M128" s="546"/>
      <c r="N128" s="546"/>
      <c r="O128" s="546"/>
      <c r="P128" s="546"/>
      <c r="Q128" s="546"/>
      <c r="R128" s="546"/>
      <c r="S128" s="546"/>
      <c r="T128" s="546"/>
      <c r="U128" s="546"/>
      <c r="V128" s="546"/>
      <c r="W128" s="546"/>
      <c r="X128" s="546"/>
      <c r="Y128" s="546"/>
      <c r="Z128" s="115"/>
      <c r="AA128" s="115"/>
      <c r="AB128" s="115"/>
      <c r="AC128" s="115"/>
      <c r="AD128" s="115"/>
      <c r="AE128" s="115"/>
      <c r="AF128" s="115"/>
      <c r="AG128" s="115"/>
      <c r="AH128" s="115"/>
      <c r="AI128" s="115"/>
    </row>
    <row r="129">
      <c r="A129" s="575"/>
      <c r="B129" s="546"/>
      <c r="C129" s="546"/>
      <c r="D129" s="546"/>
      <c r="E129" s="546"/>
      <c r="F129" s="546"/>
      <c r="G129" s="546"/>
      <c r="H129" s="546"/>
      <c r="I129" s="546"/>
      <c r="J129" s="546"/>
      <c r="K129" s="546"/>
      <c r="L129" s="546"/>
      <c r="M129" s="546"/>
      <c r="N129" s="546"/>
      <c r="O129" s="546"/>
      <c r="P129" s="546"/>
      <c r="Q129" s="546"/>
      <c r="R129" s="546"/>
      <c r="S129" s="546"/>
      <c r="T129" s="546"/>
      <c r="U129" s="546"/>
      <c r="V129" s="546"/>
      <c r="W129" s="546"/>
      <c r="X129" s="546"/>
      <c r="Y129" s="546"/>
      <c r="Z129" s="115"/>
      <c r="AA129" s="115"/>
      <c r="AB129" s="115"/>
      <c r="AC129" s="115"/>
      <c r="AD129" s="115"/>
      <c r="AE129" s="115"/>
      <c r="AF129" s="115"/>
      <c r="AG129" s="115"/>
      <c r="AH129" s="115"/>
      <c r="AI129" s="115"/>
    </row>
    <row r="130">
      <c r="A130" s="575"/>
      <c r="B130" s="546"/>
      <c r="C130" s="546"/>
      <c r="D130" s="546"/>
      <c r="E130" s="546"/>
      <c r="F130" s="546"/>
      <c r="G130" s="546"/>
      <c r="H130" s="546"/>
      <c r="I130" s="546"/>
      <c r="J130" s="546"/>
      <c r="K130" s="546"/>
      <c r="L130" s="546"/>
      <c r="M130" s="546"/>
      <c r="N130" s="546"/>
      <c r="O130" s="546"/>
      <c r="P130" s="546"/>
      <c r="Q130" s="546"/>
      <c r="R130" s="546"/>
      <c r="S130" s="546"/>
      <c r="T130" s="546"/>
      <c r="U130" s="546"/>
      <c r="V130" s="546"/>
      <c r="W130" s="546"/>
      <c r="X130" s="546"/>
      <c r="Y130" s="546"/>
      <c r="Z130" s="115"/>
      <c r="AA130" s="115"/>
      <c r="AB130" s="115"/>
      <c r="AC130" s="115"/>
      <c r="AD130" s="115"/>
      <c r="AE130" s="115"/>
      <c r="AF130" s="115"/>
      <c r="AG130" s="115"/>
      <c r="AH130" s="115"/>
      <c r="AI130" s="115"/>
    </row>
    <row r="131">
      <c r="A131" s="575"/>
      <c r="B131" s="546"/>
      <c r="C131" s="546"/>
      <c r="D131" s="546"/>
      <c r="E131" s="546"/>
      <c r="F131" s="546"/>
      <c r="G131" s="546"/>
      <c r="H131" s="546"/>
      <c r="I131" s="546"/>
      <c r="J131" s="546"/>
      <c r="K131" s="546"/>
      <c r="L131" s="546"/>
      <c r="M131" s="546"/>
      <c r="N131" s="546"/>
      <c r="O131" s="546"/>
      <c r="P131" s="546"/>
      <c r="Q131" s="546"/>
      <c r="R131" s="546"/>
      <c r="S131" s="546"/>
      <c r="T131" s="546"/>
      <c r="U131" s="546"/>
      <c r="V131" s="546"/>
      <c r="W131" s="546"/>
      <c r="X131" s="546"/>
      <c r="Y131" s="546"/>
      <c r="Z131" s="115"/>
      <c r="AA131" s="115"/>
      <c r="AB131" s="115"/>
      <c r="AC131" s="115"/>
      <c r="AD131" s="115"/>
      <c r="AE131" s="115"/>
      <c r="AF131" s="115"/>
      <c r="AG131" s="115"/>
      <c r="AH131" s="115"/>
      <c r="AI131" s="115"/>
    </row>
    <row r="132">
      <c r="A132" s="575"/>
      <c r="B132" s="546"/>
      <c r="C132" s="546"/>
      <c r="D132" s="546"/>
      <c r="E132" s="546"/>
      <c r="F132" s="546"/>
      <c r="G132" s="546"/>
      <c r="H132" s="546"/>
      <c r="I132" s="546"/>
      <c r="J132" s="546"/>
      <c r="K132" s="546"/>
      <c r="L132" s="546"/>
      <c r="M132" s="546"/>
      <c r="N132" s="546"/>
      <c r="O132" s="546"/>
      <c r="P132" s="546"/>
      <c r="Q132" s="546"/>
      <c r="R132" s="546"/>
      <c r="S132" s="546"/>
      <c r="T132" s="546"/>
      <c r="U132" s="546"/>
      <c r="V132" s="546"/>
      <c r="W132" s="546"/>
      <c r="X132" s="546"/>
      <c r="Y132" s="546"/>
      <c r="Z132" s="115"/>
      <c r="AA132" s="115"/>
      <c r="AB132" s="115"/>
      <c r="AC132" s="115"/>
      <c r="AD132" s="115"/>
      <c r="AE132" s="115"/>
      <c r="AF132" s="115"/>
      <c r="AG132" s="115"/>
      <c r="AH132" s="115"/>
      <c r="AI132" s="115"/>
    </row>
    <row r="133">
      <c r="A133" s="575"/>
      <c r="B133" s="546"/>
      <c r="C133" s="546"/>
      <c r="D133" s="546"/>
      <c r="E133" s="546"/>
      <c r="F133" s="546"/>
      <c r="G133" s="546"/>
      <c r="H133" s="546"/>
      <c r="I133" s="546"/>
      <c r="J133" s="546"/>
      <c r="K133" s="546"/>
      <c r="L133" s="546"/>
      <c r="M133" s="546"/>
      <c r="N133" s="546"/>
      <c r="O133" s="546"/>
      <c r="P133" s="546"/>
      <c r="Q133" s="546"/>
      <c r="R133" s="546"/>
      <c r="S133" s="546"/>
      <c r="T133" s="546"/>
      <c r="U133" s="546"/>
      <c r="V133" s="546"/>
      <c r="W133" s="546"/>
      <c r="X133" s="546"/>
      <c r="Y133" s="546"/>
      <c r="Z133" s="115"/>
      <c r="AA133" s="115"/>
      <c r="AB133" s="115"/>
      <c r="AC133" s="115"/>
      <c r="AD133" s="115"/>
      <c r="AE133" s="115"/>
      <c r="AF133" s="115"/>
      <c r="AG133" s="115"/>
      <c r="AH133" s="115"/>
      <c r="AI133" s="115"/>
    </row>
    <row r="134">
      <c r="A134" s="575"/>
      <c r="B134" s="546"/>
      <c r="C134" s="546"/>
      <c r="D134" s="546"/>
      <c r="E134" s="546"/>
      <c r="F134" s="546"/>
      <c r="G134" s="546"/>
      <c r="H134" s="546"/>
      <c r="I134" s="546"/>
      <c r="J134" s="546"/>
      <c r="K134" s="546"/>
      <c r="L134" s="546"/>
      <c r="M134" s="546"/>
      <c r="N134" s="546"/>
      <c r="O134" s="546"/>
      <c r="P134" s="546"/>
      <c r="Q134" s="546"/>
      <c r="R134" s="546"/>
      <c r="S134" s="546"/>
      <c r="T134" s="546"/>
      <c r="U134" s="546"/>
      <c r="V134" s="546"/>
      <c r="W134" s="546"/>
      <c r="X134" s="546"/>
      <c r="Y134" s="546"/>
      <c r="Z134" s="115"/>
      <c r="AA134" s="115"/>
      <c r="AB134" s="115"/>
      <c r="AC134" s="115"/>
      <c r="AD134" s="115"/>
      <c r="AE134" s="115"/>
      <c r="AF134" s="115"/>
      <c r="AG134" s="115"/>
      <c r="AH134" s="115"/>
      <c r="AI134" s="115"/>
    </row>
    <row r="135">
      <c r="A135" s="575"/>
      <c r="B135" s="546"/>
      <c r="C135" s="546"/>
      <c r="D135" s="546"/>
      <c r="E135" s="546"/>
      <c r="F135" s="546"/>
      <c r="G135" s="546"/>
      <c r="H135" s="546"/>
      <c r="I135" s="546"/>
      <c r="J135" s="546"/>
      <c r="K135" s="546"/>
      <c r="L135" s="546"/>
      <c r="M135" s="546"/>
      <c r="N135" s="546"/>
      <c r="O135" s="546"/>
      <c r="P135" s="546"/>
      <c r="Q135" s="546"/>
      <c r="R135" s="546"/>
      <c r="S135" s="546"/>
      <c r="T135" s="546"/>
      <c r="U135" s="546"/>
      <c r="V135" s="546"/>
      <c r="W135" s="546"/>
      <c r="X135" s="546"/>
      <c r="Y135" s="546"/>
      <c r="Z135" s="115"/>
      <c r="AA135" s="115"/>
      <c r="AB135" s="115"/>
      <c r="AC135" s="115"/>
      <c r="AD135" s="115"/>
      <c r="AE135" s="115"/>
      <c r="AF135" s="115"/>
      <c r="AG135" s="115"/>
      <c r="AH135" s="115"/>
      <c r="AI135" s="115"/>
    </row>
    <row r="136">
      <c r="A136" s="575"/>
      <c r="B136" s="546"/>
      <c r="C136" s="546"/>
      <c r="D136" s="546"/>
      <c r="E136" s="546"/>
      <c r="F136" s="546"/>
      <c r="G136" s="546"/>
      <c r="H136" s="546"/>
      <c r="I136" s="546"/>
      <c r="J136" s="546"/>
      <c r="K136" s="546"/>
      <c r="L136" s="546"/>
      <c r="M136" s="546"/>
      <c r="N136" s="546"/>
      <c r="O136" s="546"/>
      <c r="P136" s="546"/>
      <c r="Q136" s="546"/>
      <c r="R136" s="546"/>
      <c r="S136" s="546"/>
      <c r="T136" s="546"/>
      <c r="U136" s="546"/>
      <c r="V136" s="546"/>
      <c r="W136" s="546"/>
      <c r="X136" s="546"/>
      <c r="Y136" s="546"/>
      <c r="Z136" s="115"/>
      <c r="AA136" s="115"/>
      <c r="AB136" s="115"/>
      <c r="AC136" s="115"/>
      <c r="AD136" s="115"/>
      <c r="AE136" s="115"/>
      <c r="AF136" s="115"/>
      <c r="AG136" s="115"/>
      <c r="AH136" s="115"/>
      <c r="AI136" s="115"/>
    </row>
    <row r="137">
      <c r="A137" s="575"/>
      <c r="B137" s="546"/>
      <c r="C137" s="546"/>
      <c r="D137" s="546"/>
      <c r="E137" s="546"/>
      <c r="F137" s="546"/>
      <c r="G137" s="546"/>
      <c r="H137" s="546"/>
      <c r="I137" s="546"/>
      <c r="J137" s="546"/>
      <c r="K137" s="546"/>
      <c r="L137" s="546"/>
      <c r="M137" s="546"/>
      <c r="N137" s="546"/>
      <c r="O137" s="546"/>
      <c r="P137" s="546"/>
      <c r="Q137" s="546"/>
      <c r="R137" s="546"/>
      <c r="S137" s="546"/>
      <c r="T137" s="546"/>
      <c r="U137" s="546"/>
      <c r="V137" s="546"/>
      <c r="W137" s="546"/>
      <c r="X137" s="546"/>
      <c r="Y137" s="546"/>
      <c r="Z137" s="115"/>
      <c r="AA137" s="115"/>
      <c r="AB137" s="115"/>
      <c r="AC137" s="115"/>
      <c r="AD137" s="115"/>
      <c r="AE137" s="115"/>
      <c r="AF137" s="115"/>
      <c r="AG137" s="115"/>
      <c r="AH137" s="115"/>
      <c r="AI137" s="115"/>
    </row>
    <row r="138">
      <c r="A138" s="575"/>
      <c r="B138" s="546"/>
      <c r="C138" s="546"/>
      <c r="D138" s="546"/>
      <c r="E138" s="546"/>
      <c r="F138" s="546"/>
      <c r="G138" s="546"/>
      <c r="H138" s="546"/>
      <c r="I138" s="546"/>
      <c r="J138" s="546"/>
      <c r="K138" s="546"/>
      <c r="L138" s="546"/>
      <c r="M138" s="546"/>
      <c r="N138" s="546"/>
      <c r="O138" s="546"/>
      <c r="P138" s="546"/>
      <c r="Q138" s="546"/>
      <c r="R138" s="546"/>
      <c r="S138" s="546"/>
      <c r="T138" s="546"/>
      <c r="U138" s="546"/>
      <c r="V138" s="546"/>
      <c r="W138" s="546"/>
      <c r="X138" s="546"/>
      <c r="Y138" s="546"/>
      <c r="Z138" s="115"/>
      <c r="AA138" s="115"/>
      <c r="AB138" s="115"/>
      <c r="AC138" s="115"/>
      <c r="AD138" s="115"/>
      <c r="AE138" s="115"/>
      <c r="AF138" s="115"/>
      <c r="AG138" s="115"/>
      <c r="AH138" s="115"/>
      <c r="AI138" s="115"/>
    </row>
    <row r="139">
      <c r="A139" s="575"/>
      <c r="B139" s="546"/>
      <c r="C139" s="546"/>
      <c r="D139" s="546"/>
      <c r="E139" s="546"/>
      <c r="F139" s="546"/>
      <c r="G139" s="546"/>
      <c r="H139" s="546"/>
      <c r="I139" s="546"/>
      <c r="J139" s="546"/>
      <c r="K139" s="546"/>
      <c r="L139" s="546"/>
      <c r="M139" s="546"/>
      <c r="N139" s="546"/>
      <c r="O139" s="546"/>
      <c r="P139" s="546"/>
      <c r="Q139" s="546"/>
      <c r="R139" s="546"/>
      <c r="S139" s="546"/>
      <c r="T139" s="546"/>
      <c r="U139" s="546"/>
      <c r="V139" s="546"/>
      <c r="W139" s="546"/>
      <c r="X139" s="546"/>
      <c r="Y139" s="546"/>
      <c r="Z139" s="115"/>
      <c r="AA139" s="115"/>
      <c r="AB139" s="115"/>
      <c r="AC139" s="115"/>
      <c r="AD139" s="115"/>
      <c r="AE139" s="115"/>
      <c r="AF139" s="115"/>
      <c r="AG139" s="115"/>
      <c r="AH139" s="115"/>
      <c r="AI139" s="115"/>
    </row>
    <row r="140">
      <c r="A140" s="575"/>
      <c r="B140" s="546"/>
      <c r="C140" s="546"/>
      <c r="D140" s="546"/>
      <c r="E140" s="546"/>
      <c r="F140" s="546"/>
      <c r="G140" s="546"/>
      <c r="H140" s="546"/>
      <c r="I140" s="546"/>
      <c r="J140" s="546"/>
      <c r="K140" s="546"/>
      <c r="L140" s="546"/>
      <c r="M140" s="546"/>
      <c r="N140" s="546"/>
      <c r="O140" s="546"/>
      <c r="P140" s="546"/>
      <c r="Q140" s="546"/>
      <c r="R140" s="546"/>
      <c r="S140" s="546"/>
      <c r="T140" s="546"/>
      <c r="U140" s="546"/>
      <c r="V140" s="546"/>
      <c r="W140" s="546"/>
      <c r="X140" s="546"/>
      <c r="Y140" s="546"/>
      <c r="Z140" s="115"/>
      <c r="AA140" s="115"/>
      <c r="AB140" s="115"/>
      <c r="AC140" s="115"/>
      <c r="AD140" s="115"/>
      <c r="AE140" s="115"/>
      <c r="AF140" s="115"/>
      <c r="AG140" s="115"/>
      <c r="AH140" s="115"/>
      <c r="AI140" s="115"/>
    </row>
    <row r="141">
      <c r="A141" s="575"/>
      <c r="B141" s="546"/>
      <c r="C141" s="546"/>
      <c r="D141" s="546"/>
      <c r="E141" s="546"/>
      <c r="F141" s="546"/>
      <c r="G141" s="546"/>
      <c r="H141" s="546"/>
      <c r="I141" s="546"/>
      <c r="J141" s="546"/>
      <c r="K141" s="546"/>
      <c r="L141" s="546"/>
      <c r="M141" s="546"/>
      <c r="N141" s="546"/>
      <c r="O141" s="546"/>
      <c r="P141" s="546"/>
      <c r="Q141" s="546"/>
      <c r="R141" s="546"/>
      <c r="S141" s="546"/>
      <c r="T141" s="546"/>
      <c r="U141" s="546"/>
      <c r="V141" s="546"/>
      <c r="W141" s="546"/>
      <c r="X141" s="546"/>
      <c r="Y141" s="546"/>
      <c r="Z141" s="115"/>
      <c r="AA141" s="115"/>
      <c r="AB141" s="115"/>
      <c r="AC141" s="115"/>
      <c r="AD141" s="115"/>
      <c r="AE141" s="115"/>
      <c r="AF141" s="115"/>
      <c r="AG141" s="115"/>
      <c r="AH141" s="115"/>
      <c r="AI141" s="115"/>
    </row>
    <row r="142">
      <c r="A142" s="575"/>
      <c r="B142" s="546"/>
      <c r="C142" s="546"/>
      <c r="D142" s="546"/>
      <c r="E142" s="546"/>
      <c r="F142" s="546"/>
      <c r="G142" s="546"/>
      <c r="H142" s="546"/>
      <c r="I142" s="546"/>
      <c r="J142" s="546"/>
      <c r="K142" s="546"/>
      <c r="L142" s="546"/>
      <c r="M142" s="546"/>
      <c r="N142" s="546"/>
      <c r="O142" s="546"/>
      <c r="P142" s="546"/>
      <c r="Q142" s="546"/>
      <c r="R142" s="546"/>
      <c r="S142" s="546"/>
      <c r="T142" s="546"/>
      <c r="U142" s="546"/>
      <c r="V142" s="546"/>
      <c r="W142" s="546"/>
      <c r="X142" s="546"/>
      <c r="Y142" s="546"/>
      <c r="Z142" s="115"/>
      <c r="AA142" s="115"/>
      <c r="AB142" s="115"/>
      <c r="AC142" s="115"/>
      <c r="AD142" s="115"/>
      <c r="AE142" s="115"/>
      <c r="AF142" s="115"/>
      <c r="AG142" s="115"/>
      <c r="AH142" s="115"/>
      <c r="AI142" s="115"/>
    </row>
    <row r="143">
      <c r="A143" s="575"/>
      <c r="B143" s="546"/>
      <c r="C143" s="546"/>
      <c r="D143" s="546"/>
      <c r="E143" s="546"/>
      <c r="F143" s="546"/>
      <c r="G143" s="546"/>
      <c r="H143" s="546"/>
      <c r="I143" s="546"/>
      <c r="J143" s="546"/>
      <c r="K143" s="546"/>
      <c r="L143" s="546"/>
      <c r="M143" s="546"/>
      <c r="N143" s="546"/>
      <c r="O143" s="546"/>
      <c r="P143" s="546"/>
      <c r="Q143" s="546"/>
      <c r="R143" s="546"/>
      <c r="S143" s="546"/>
      <c r="T143" s="546"/>
      <c r="U143" s="546"/>
      <c r="V143" s="546"/>
      <c r="W143" s="546"/>
      <c r="X143" s="546"/>
      <c r="Y143" s="546"/>
      <c r="Z143" s="115"/>
      <c r="AA143" s="115"/>
      <c r="AB143" s="115"/>
      <c r="AC143" s="115"/>
      <c r="AD143" s="115"/>
      <c r="AE143" s="115"/>
      <c r="AF143" s="115"/>
      <c r="AG143" s="115"/>
      <c r="AH143" s="115"/>
      <c r="AI143" s="115"/>
    </row>
    <row r="144">
      <c r="A144" s="575"/>
      <c r="B144" s="546"/>
      <c r="C144" s="546"/>
      <c r="D144" s="546"/>
      <c r="E144" s="546"/>
      <c r="F144" s="546"/>
      <c r="G144" s="546"/>
      <c r="H144" s="546"/>
      <c r="I144" s="546"/>
      <c r="J144" s="546"/>
      <c r="K144" s="546"/>
      <c r="L144" s="546"/>
      <c r="M144" s="546"/>
      <c r="N144" s="546"/>
      <c r="O144" s="546"/>
      <c r="P144" s="546"/>
      <c r="Q144" s="546"/>
      <c r="R144" s="546"/>
      <c r="S144" s="546"/>
      <c r="T144" s="546"/>
      <c r="U144" s="546"/>
      <c r="V144" s="546"/>
      <c r="W144" s="546"/>
      <c r="X144" s="546"/>
      <c r="Y144" s="546"/>
      <c r="Z144" s="115"/>
      <c r="AA144" s="115"/>
      <c r="AB144" s="115"/>
      <c r="AC144" s="115"/>
      <c r="AD144" s="115"/>
      <c r="AE144" s="115"/>
      <c r="AF144" s="115"/>
      <c r="AG144" s="115"/>
      <c r="AH144" s="115"/>
      <c r="AI144" s="115"/>
    </row>
    <row r="145">
      <c r="A145" s="575"/>
      <c r="B145" s="546"/>
      <c r="C145" s="546"/>
      <c r="D145" s="546"/>
      <c r="E145" s="546"/>
      <c r="F145" s="546"/>
      <c r="G145" s="546"/>
      <c r="H145" s="546"/>
      <c r="I145" s="546"/>
      <c r="J145" s="546"/>
      <c r="K145" s="546"/>
      <c r="L145" s="546"/>
      <c r="M145" s="546"/>
      <c r="N145" s="546"/>
      <c r="O145" s="546"/>
      <c r="P145" s="546"/>
      <c r="Q145" s="546"/>
      <c r="R145" s="546"/>
      <c r="S145" s="546"/>
      <c r="T145" s="546"/>
      <c r="U145" s="546"/>
      <c r="V145" s="546"/>
      <c r="W145" s="546"/>
      <c r="X145" s="546"/>
      <c r="Y145" s="546"/>
      <c r="Z145" s="115"/>
      <c r="AA145" s="115"/>
      <c r="AB145" s="115"/>
      <c r="AC145" s="115"/>
      <c r="AD145" s="115"/>
      <c r="AE145" s="115"/>
      <c r="AF145" s="115"/>
      <c r="AG145" s="115"/>
      <c r="AH145" s="115"/>
      <c r="AI145" s="115"/>
    </row>
    <row r="146">
      <c r="A146" s="575"/>
      <c r="B146" s="546"/>
      <c r="C146" s="546"/>
      <c r="D146" s="546"/>
      <c r="E146" s="546"/>
      <c r="F146" s="546"/>
      <c r="G146" s="546"/>
      <c r="H146" s="546"/>
      <c r="I146" s="546"/>
      <c r="J146" s="546"/>
      <c r="K146" s="546"/>
      <c r="L146" s="546"/>
      <c r="M146" s="546"/>
      <c r="N146" s="546"/>
      <c r="O146" s="546"/>
      <c r="P146" s="546"/>
      <c r="Q146" s="546"/>
      <c r="R146" s="546"/>
      <c r="S146" s="546"/>
      <c r="T146" s="546"/>
      <c r="U146" s="546"/>
      <c r="V146" s="546"/>
      <c r="W146" s="546"/>
      <c r="X146" s="546"/>
      <c r="Y146" s="546"/>
      <c r="Z146" s="115"/>
      <c r="AA146" s="115"/>
      <c r="AB146" s="115"/>
      <c r="AC146" s="115"/>
      <c r="AD146" s="115"/>
      <c r="AE146" s="115"/>
      <c r="AF146" s="115"/>
      <c r="AG146" s="115"/>
      <c r="AH146" s="115"/>
      <c r="AI146" s="115"/>
    </row>
    <row r="147">
      <c r="A147" s="575"/>
      <c r="B147" s="546"/>
      <c r="C147" s="546"/>
      <c r="D147" s="546"/>
      <c r="E147" s="546"/>
      <c r="F147" s="546"/>
      <c r="G147" s="546"/>
      <c r="H147" s="546"/>
      <c r="I147" s="546"/>
      <c r="J147" s="546"/>
      <c r="K147" s="546"/>
      <c r="L147" s="546"/>
      <c r="M147" s="546"/>
      <c r="N147" s="546"/>
      <c r="O147" s="546"/>
      <c r="P147" s="546"/>
      <c r="Q147" s="546"/>
      <c r="R147" s="546"/>
      <c r="S147" s="546"/>
      <c r="T147" s="546"/>
      <c r="U147" s="546"/>
      <c r="V147" s="546"/>
      <c r="W147" s="546"/>
      <c r="X147" s="546"/>
      <c r="Y147" s="546"/>
      <c r="Z147" s="115"/>
      <c r="AA147" s="115"/>
      <c r="AB147" s="115"/>
      <c r="AC147" s="115"/>
      <c r="AD147" s="115"/>
      <c r="AE147" s="115"/>
      <c r="AF147" s="115"/>
      <c r="AG147" s="115"/>
      <c r="AH147" s="115"/>
      <c r="AI147" s="115"/>
    </row>
    <row r="148">
      <c r="A148" s="575"/>
      <c r="B148" s="546"/>
      <c r="C148" s="546"/>
      <c r="D148" s="546"/>
      <c r="E148" s="546"/>
      <c r="F148" s="546"/>
      <c r="G148" s="546"/>
      <c r="H148" s="546"/>
      <c r="I148" s="546"/>
      <c r="J148" s="546"/>
      <c r="K148" s="546"/>
      <c r="L148" s="546"/>
      <c r="M148" s="546"/>
      <c r="N148" s="546"/>
      <c r="O148" s="546"/>
      <c r="P148" s="546"/>
      <c r="Q148" s="546"/>
      <c r="R148" s="546"/>
      <c r="S148" s="546"/>
      <c r="T148" s="546"/>
      <c r="U148" s="546"/>
      <c r="V148" s="546"/>
      <c r="W148" s="546"/>
      <c r="X148" s="546"/>
      <c r="Y148" s="546"/>
      <c r="Z148" s="115"/>
      <c r="AA148" s="115"/>
      <c r="AB148" s="115"/>
      <c r="AC148" s="115"/>
      <c r="AD148" s="115"/>
      <c r="AE148" s="115"/>
      <c r="AF148" s="115"/>
      <c r="AG148" s="115"/>
      <c r="AH148" s="115"/>
      <c r="AI148" s="115"/>
    </row>
    <row r="149">
      <c r="A149" s="575"/>
      <c r="B149" s="546"/>
      <c r="C149" s="546"/>
      <c r="D149" s="546"/>
      <c r="E149" s="546"/>
      <c r="F149" s="546"/>
      <c r="G149" s="546"/>
      <c r="H149" s="546"/>
      <c r="I149" s="546"/>
      <c r="J149" s="546"/>
      <c r="K149" s="546"/>
      <c r="L149" s="546"/>
      <c r="M149" s="546"/>
      <c r="N149" s="546"/>
      <c r="O149" s="546"/>
      <c r="P149" s="546"/>
      <c r="Q149" s="546"/>
      <c r="R149" s="546"/>
      <c r="S149" s="546"/>
      <c r="T149" s="546"/>
      <c r="U149" s="546"/>
      <c r="V149" s="546"/>
      <c r="W149" s="546"/>
      <c r="X149" s="546"/>
      <c r="Y149" s="546"/>
      <c r="Z149" s="115"/>
      <c r="AA149" s="115"/>
      <c r="AB149" s="115"/>
      <c r="AC149" s="115"/>
      <c r="AD149" s="115"/>
      <c r="AE149" s="115"/>
      <c r="AF149" s="115"/>
      <c r="AG149" s="115"/>
      <c r="AH149" s="115"/>
      <c r="AI149" s="115"/>
    </row>
    <row r="150">
      <c r="A150" s="575"/>
      <c r="B150" s="546"/>
      <c r="C150" s="546"/>
      <c r="D150" s="546"/>
      <c r="E150" s="546"/>
      <c r="F150" s="546"/>
      <c r="G150" s="546"/>
      <c r="H150" s="546"/>
      <c r="I150" s="546"/>
      <c r="J150" s="546"/>
      <c r="K150" s="546"/>
      <c r="L150" s="546"/>
      <c r="M150" s="546"/>
      <c r="N150" s="546"/>
      <c r="O150" s="546"/>
      <c r="P150" s="546"/>
      <c r="Q150" s="546"/>
      <c r="R150" s="546"/>
      <c r="S150" s="546"/>
      <c r="T150" s="546"/>
      <c r="U150" s="546"/>
      <c r="V150" s="546"/>
      <c r="W150" s="546"/>
      <c r="X150" s="546"/>
      <c r="Y150" s="546"/>
      <c r="Z150" s="115"/>
      <c r="AA150" s="115"/>
      <c r="AB150" s="115"/>
      <c r="AC150" s="115"/>
      <c r="AD150" s="115"/>
      <c r="AE150" s="115"/>
      <c r="AF150" s="115"/>
      <c r="AG150" s="115"/>
      <c r="AH150" s="115"/>
      <c r="AI150" s="115"/>
    </row>
    <row r="151">
      <c r="A151" s="575"/>
      <c r="B151" s="546"/>
      <c r="C151" s="546"/>
      <c r="D151" s="546"/>
      <c r="E151" s="546"/>
      <c r="F151" s="546"/>
      <c r="G151" s="546"/>
      <c r="H151" s="546"/>
      <c r="I151" s="546"/>
      <c r="J151" s="546"/>
      <c r="K151" s="546"/>
      <c r="L151" s="546"/>
      <c r="M151" s="546"/>
      <c r="N151" s="546"/>
      <c r="O151" s="546"/>
      <c r="P151" s="546"/>
      <c r="Q151" s="546"/>
      <c r="R151" s="546"/>
      <c r="S151" s="546"/>
      <c r="T151" s="546"/>
      <c r="U151" s="546"/>
      <c r="V151" s="546"/>
      <c r="W151" s="546"/>
      <c r="X151" s="546"/>
      <c r="Y151" s="546"/>
      <c r="Z151" s="115"/>
      <c r="AA151" s="115"/>
      <c r="AB151" s="115"/>
      <c r="AC151" s="115"/>
      <c r="AD151" s="115"/>
      <c r="AE151" s="115"/>
      <c r="AF151" s="115"/>
      <c r="AG151" s="115"/>
      <c r="AH151" s="115"/>
      <c r="AI151" s="115"/>
    </row>
    <row r="152">
      <c r="A152" s="575"/>
      <c r="B152" s="546"/>
      <c r="C152" s="546"/>
      <c r="D152" s="546"/>
      <c r="E152" s="546"/>
      <c r="F152" s="546"/>
      <c r="G152" s="546"/>
      <c r="H152" s="546"/>
      <c r="I152" s="546"/>
      <c r="J152" s="546"/>
      <c r="K152" s="546"/>
      <c r="L152" s="546"/>
      <c r="M152" s="546"/>
      <c r="N152" s="546"/>
      <c r="O152" s="546"/>
      <c r="P152" s="546"/>
      <c r="Q152" s="546"/>
      <c r="R152" s="546"/>
      <c r="S152" s="546"/>
      <c r="T152" s="546"/>
      <c r="U152" s="546"/>
      <c r="V152" s="546"/>
      <c r="W152" s="546"/>
      <c r="X152" s="546"/>
      <c r="Y152" s="546"/>
      <c r="Z152" s="115"/>
      <c r="AA152" s="115"/>
      <c r="AB152" s="115"/>
      <c r="AC152" s="115"/>
      <c r="AD152" s="115"/>
      <c r="AE152" s="115"/>
      <c r="AF152" s="115"/>
      <c r="AG152" s="115"/>
      <c r="AH152" s="115"/>
      <c r="AI152" s="115"/>
    </row>
    <row r="153">
      <c r="A153" s="575"/>
      <c r="B153" s="546"/>
      <c r="C153" s="546"/>
      <c r="D153" s="546"/>
      <c r="E153" s="546"/>
      <c r="F153" s="546"/>
      <c r="G153" s="546"/>
      <c r="H153" s="546"/>
      <c r="I153" s="546"/>
      <c r="J153" s="546"/>
      <c r="K153" s="546"/>
      <c r="L153" s="546"/>
      <c r="M153" s="546"/>
      <c r="N153" s="546"/>
      <c r="O153" s="546"/>
      <c r="P153" s="546"/>
      <c r="Q153" s="546"/>
      <c r="R153" s="546"/>
      <c r="S153" s="546"/>
      <c r="T153" s="546"/>
      <c r="U153" s="546"/>
      <c r="V153" s="546"/>
      <c r="W153" s="546"/>
      <c r="X153" s="546"/>
      <c r="Y153" s="546"/>
      <c r="Z153" s="115"/>
      <c r="AA153" s="115"/>
      <c r="AB153" s="115"/>
      <c r="AC153" s="115"/>
      <c r="AD153" s="115"/>
      <c r="AE153" s="115"/>
      <c r="AF153" s="115"/>
      <c r="AG153" s="115"/>
      <c r="AH153" s="115"/>
      <c r="AI153" s="115"/>
    </row>
    <row r="154">
      <c r="A154" s="575"/>
      <c r="B154" s="546"/>
      <c r="C154" s="546"/>
      <c r="D154" s="546"/>
      <c r="E154" s="546"/>
      <c r="F154" s="546"/>
      <c r="G154" s="546"/>
      <c r="H154" s="546"/>
      <c r="I154" s="546"/>
      <c r="J154" s="546"/>
      <c r="K154" s="546"/>
      <c r="L154" s="546"/>
      <c r="M154" s="546"/>
      <c r="N154" s="546"/>
      <c r="O154" s="546"/>
      <c r="P154" s="546"/>
      <c r="Q154" s="546"/>
      <c r="R154" s="546"/>
      <c r="S154" s="546"/>
      <c r="T154" s="546"/>
      <c r="U154" s="546"/>
      <c r="V154" s="546"/>
      <c r="W154" s="546"/>
      <c r="X154" s="546"/>
      <c r="Y154" s="546"/>
      <c r="Z154" s="115"/>
      <c r="AA154" s="115"/>
      <c r="AB154" s="115"/>
      <c r="AC154" s="115"/>
      <c r="AD154" s="115"/>
      <c r="AE154" s="115"/>
      <c r="AF154" s="115"/>
      <c r="AG154" s="115"/>
      <c r="AH154" s="115"/>
      <c r="AI154" s="115"/>
    </row>
    <row r="155">
      <c r="A155" s="575"/>
      <c r="B155" s="546"/>
      <c r="C155" s="546"/>
      <c r="D155" s="546"/>
      <c r="E155" s="546"/>
      <c r="F155" s="546"/>
      <c r="G155" s="546"/>
      <c r="H155" s="546"/>
      <c r="I155" s="546"/>
      <c r="J155" s="546"/>
      <c r="K155" s="546"/>
      <c r="L155" s="546"/>
      <c r="M155" s="546"/>
      <c r="N155" s="546"/>
      <c r="O155" s="546"/>
      <c r="P155" s="546"/>
      <c r="Q155" s="546"/>
      <c r="R155" s="546"/>
      <c r="S155" s="546"/>
      <c r="T155" s="546"/>
      <c r="U155" s="546"/>
      <c r="V155" s="546"/>
      <c r="W155" s="546"/>
      <c r="X155" s="546"/>
      <c r="Y155" s="546"/>
      <c r="Z155" s="115"/>
      <c r="AA155" s="115"/>
      <c r="AB155" s="115"/>
      <c r="AC155" s="115"/>
      <c r="AD155" s="115"/>
      <c r="AE155" s="115"/>
      <c r="AF155" s="115"/>
      <c r="AG155" s="115"/>
      <c r="AH155" s="115"/>
      <c r="AI155" s="115"/>
    </row>
    <row r="156">
      <c r="A156" s="575"/>
      <c r="B156" s="546"/>
      <c r="C156" s="546"/>
      <c r="D156" s="546"/>
      <c r="E156" s="546"/>
      <c r="F156" s="546"/>
      <c r="G156" s="546"/>
      <c r="H156" s="546"/>
      <c r="I156" s="546"/>
      <c r="J156" s="546"/>
      <c r="K156" s="546"/>
      <c r="L156" s="546"/>
      <c r="M156" s="546"/>
      <c r="N156" s="546"/>
      <c r="O156" s="546"/>
      <c r="P156" s="546"/>
      <c r="Q156" s="546"/>
      <c r="R156" s="546"/>
      <c r="S156" s="546"/>
      <c r="T156" s="546"/>
      <c r="U156" s="546"/>
      <c r="V156" s="546"/>
      <c r="W156" s="546"/>
      <c r="X156" s="546"/>
      <c r="Y156" s="546"/>
      <c r="Z156" s="115"/>
      <c r="AA156" s="115"/>
      <c r="AB156" s="115"/>
      <c r="AC156" s="115"/>
      <c r="AD156" s="115"/>
      <c r="AE156" s="115"/>
      <c r="AF156" s="115"/>
      <c r="AG156" s="115"/>
      <c r="AH156" s="115"/>
      <c r="AI156" s="115"/>
    </row>
    <row r="157">
      <c r="A157" s="575"/>
      <c r="B157" s="546"/>
      <c r="C157" s="546"/>
      <c r="D157" s="546"/>
      <c r="E157" s="546"/>
      <c r="F157" s="546"/>
      <c r="G157" s="546"/>
      <c r="H157" s="546"/>
      <c r="I157" s="546"/>
      <c r="J157" s="546"/>
      <c r="K157" s="546"/>
      <c r="L157" s="546"/>
      <c r="M157" s="546"/>
      <c r="N157" s="546"/>
      <c r="O157" s="546"/>
      <c r="P157" s="546"/>
      <c r="Q157" s="546"/>
      <c r="R157" s="546"/>
      <c r="S157" s="546"/>
      <c r="T157" s="546"/>
      <c r="U157" s="546"/>
      <c r="V157" s="546"/>
      <c r="W157" s="546"/>
      <c r="X157" s="546"/>
      <c r="Y157" s="546"/>
      <c r="Z157" s="115"/>
      <c r="AA157" s="115"/>
      <c r="AB157" s="115"/>
      <c r="AC157" s="115"/>
      <c r="AD157" s="115"/>
      <c r="AE157" s="115"/>
      <c r="AF157" s="115"/>
      <c r="AG157" s="115"/>
      <c r="AH157" s="115"/>
      <c r="AI157" s="115"/>
    </row>
    <row r="158">
      <c r="A158" s="575"/>
      <c r="B158" s="546"/>
      <c r="C158" s="546"/>
      <c r="D158" s="546"/>
      <c r="E158" s="546"/>
      <c r="F158" s="546"/>
      <c r="G158" s="546"/>
      <c r="H158" s="546"/>
      <c r="I158" s="546"/>
      <c r="J158" s="546"/>
      <c r="K158" s="546"/>
      <c r="L158" s="546"/>
      <c r="M158" s="546"/>
      <c r="N158" s="546"/>
      <c r="O158" s="546"/>
      <c r="P158" s="546"/>
      <c r="Q158" s="546"/>
      <c r="R158" s="546"/>
      <c r="S158" s="546"/>
      <c r="T158" s="546"/>
      <c r="U158" s="546"/>
      <c r="V158" s="546"/>
      <c r="W158" s="546"/>
      <c r="X158" s="546"/>
      <c r="Y158" s="546"/>
      <c r="Z158" s="115"/>
      <c r="AA158" s="115"/>
      <c r="AB158" s="115"/>
      <c r="AC158" s="115"/>
      <c r="AD158" s="115"/>
      <c r="AE158" s="115"/>
      <c r="AF158" s="115"/>
      <c r="AG158" s="115"/>
      <c r="AH158" s="115"/>
      <c r="AI158" s="115"/>
    </row>
    <row r="159">
      <c r="A159" s="575"/>
      <c r="B159" s="546"/>
      <c r="C159" s="546"/>
      <c r="D159" s="546"/>
      <c r="E159" s="546"/>
      <c r="F159" s="546"/>
      <c r="G159" s="546"/>
      <c r="H159" s="546"/>
      <c r="I159" s="546"/>
      <c r="J159" s="546"/>
      <c r="K159" s="546"/>
      <c r="L159" s="546"/>
      <c r="M159" s="546"/>
      <c r="N159" s="546"/>
      <c r="O159" s="546"/>
      <c r="P159" s="546"/>
      <c r="Q159" s="546"/>
      <c r="R159" s="546"/>
      <c r="S159" s="546"/>
      <c r="T159" s="546"/>
      <c r="U159" s="546"/>
      <c r="V159" s="546"/>
      <c r="W159" s="546"/>
      <c r="X159" s="546"/>
      <c r="Y159" s="546"/>
      <c r="Z159" s="115"/>
      <c r="AA159" s="115"/>
      <c r="AB159" s="115"/>
      <c r="AC159" s="115"/>
      <c r="AD159" s="115"/>
      <c r="AE159" s="115"/>
      <c r="AF159" s="115"/>
      <c r="AG159" s="115"/>
      <c r="AH159" s="115"/>
      <c r="AI159" s="115"/>
    </row>
    <row r="160">
      <c r="A160" s="575"/>
      <c r="B160" s="546"/>
      <c r="C160" s="546"/>
      <c r="D160" s="546"/>
      <c r="E160" s="546"/>
      <c r="F160" s="546"/>
      <c r="G160" s="546"/>
      <c r="H160" s="546"/>
      <c r="I160" s="546"/>
      <c r="J160" s="546"/>
      <c r="K160" s="546"/>
      <c r="L160" s="546"/>
      <c r="M160" s="546"/>
      <c r="N160" s="546"/>
      <c r="O160" s="546"/>
      <c r="P160" s="546"/>
      <c r="Q160" s="546"/>
      <c r="R160" s="546"/>
      <c r="S160" s="546"/>
      <c r="T160" s="546"/>
      <c r="U160" s="546"/>
      <c r="V160" s="546"/>
      <c r="W160" s="546"/>
      <c r="X160" s="546"/>
      <c r="Y160" s="546"/>
      <c r="Z160" s="115"/>
      <c r="AA160" s="115"/>
      <c r="AB160" s="115"/>
      <c r="AC160" s="115"/>
      <c r="AD160" s="115"/>
      <c r="AE160" s="115"/>
      <c r="AF160" s="115"/>
      <c r="AG160" s="115"/>
      <c r="AH160" s="115"/>
      <c r="AI160" s="115"/>
    </row>
    <row r="161">
      <c r="A161" s="575"/>
      <c r="B161" s="546"/>
      <c r="C161" s="546"/>
      <c r="D161" s="546"/>
      <c r="E161" s="546"/>
      <c r="F161" s="546"/>
      <c r="G161" s="546"/>
      <c r="H161" s="546"/>
      <c r="I161" s="546"/>
      <c r="J161" s="546"/>
      <c r="K161" s="546"/>
      <c r="L161" s="546"/>
      <c r="M161" s="546"/>
      <c r="N161" s="546"/>
      <c r="O161" s="546"/>
      <c r="P161" s="546"/>
      <c r="Q161" s="546"/>
      <c r="R161" s="546"/>
      <c r="S161" s="546"/>
      <c r="T161" s="546"/>
      <c r="U161" s="546"/>
      <c r="V161" s="546"/>
      <c r="W161" s="546"/>
      <c r="X161" s="546"/>
      <c r="Y161" s="546"/>
      <c r="Z161" s="115"/>
      <c r="AA161" s="115"/>
      <c r="AB161" s="115"/>
      <c r="AC161" s="115"/>
      <c r="AD161" s="115"/>
      <c r="AE161" s="115"/>
      <c r="AF161" s="115"/>
      <c r="AG161" s="115"/>
      <c r="AH161" s="115"/>
      <c r="AI161" s="115"/>
    </row>
    <row r="162">
      <c r="A162" s="575"/>
      <c r="B162" s="546"/>
      <c r="C162" s="546"/>
      <c r="D162" s="546"/>
      <c r="E162" s="546"/>
      <c r="F162" s="546"/>
      <c r="G162" s="546"/>
      <c r="H162" s="546"/>
      <c r="I162" s="546"/>
      <c r="J162" s="546"/>
      <c r="K162" s="546"/>
      <c r="L162" s="546"/>
      <c r="M162" s="546"/>
      <c r="N162" s="546"/>
      <c r="O162" s="546"/>
      <c r="P162" s="546"/>
      <c r="Q162" s="546"/>
      <c r="R162" s="546"/>
      <c r="S162" s="546"/>
      <c r="T162" s="546"/>
      <c r="U162" s="546"/>
      <c r="V162" s="546"/>
      <c r="W162" s="546"/>
      <c r="X162" s="546"/>
      <c r="Y162" s="546"/>
      <c r="Z162" s="115"/>
      <c r="AA162" s="115"/>
      <c r="AB162" s="115"/>
      <c r="AC162" s="115"/>
      <c r="AD162" s="115"/>
      <c r="AE162" s="115"/>
      <c r="AF162" s="115"/>
      <c r="AG162" s="115"/>
      <c r="AH162" s="115"/>
      <c r="AI162" s="115"/>
    </row>
    <row r="163">
      <c r="A163" s="575"/>
      <c r="B163" s="546"/>
      <c r="C163" s="546"/>
      <c r="D163" s="546"/>
      <c r="E163" s="546"/>
      <c r="F163" s="546"/>
      <c r="G163" s="546"/>
      <c r="H163" s="546"/>
      <c r="I163" s="546"/>
      <c r="J163" s="546"/>
      <c r="K163" s="546"/>
      <c r="L163" s="546"/>
      <c r="M163" s="546"/>
      <c r="N163" s="546"/>
      <c r="O163" s="546"/>
      <c r="P163" s="546"/>
      <c r="Q163" s="546"/>
      <c r="R163" s="546"/>
      <c r="S163" s="546"/>
      <c r="T163" s="546"/>
      <c r="U163" s="546"/>
      <c r="V163" s="546"/>
      <c r="W163" s="546"/>
      <c r="X163" s="546"/>
      <c r="Y163" s="546"/>
      <c r="Z163" s="115"/>
      <c r="AA163" s="115"/>
      <c r="AB163" s="115"/>
      <c r="AC163" s="115"/>
      <c r="AD163" s="115"/>
      <c r="AE163" s="115"/>
      <c r="AF163" s="115"/>
      <c r="AG163" s="115"/>
      <c r="AH163" s="115"/>
      <c r="AI163" s="115"/>
    </row>
    <row r="164">
      <c r="A164" s="575"/>
      <c r="B164" s="546"/>
      <c r="C164" s="546"/>
      <c r="D164" s="546"/>
      <c r="E164" s="546"/>
      <c r="F164" s="546"/>
      <c r="G164" s="546"/>
      <c r="H164" s="546"/>
      <c r="I164" s="546"/>
      <c r="J164" s="546"/>
      <c r="K164" s="546"/>
      <c r="L164" s="546"/>
      <c r="M164" s="546"/>
      <c r="N164" s="546"/>
      <c r="O164" s="546"/>
      <c r="P164" s="546"/>
      <c r="Q164" s="546"/>
      <c r="R164" s="546"/>
      <c r="S164" s="546"/>
      <c r="T164" s="546"/>
      <c r="U164" s="546"/>
      <c r="V164" s="546"/>
      <c r="W164" s="546"/>
      <c r="X164" s="546"/>
      <c r="Y164" s="546"/>
      <c r="Z164" s="115"/>
      <c r="AA164" s="115"/>
      <c r="AB164" s="115"/>
      <c r="AC164" s="115"/>
      <c r="AD164" s="115"/>
      <c r="AE164" s="115"/>
      <c r="AF164" s="115"/>
      <c r="AG164" s="115"/>
      <c r="AH164" s="115"/>
      <c r="AI164" s="115"/>
    </row>
    <row r="165">
      <c r="A165" s="575"/>
      <c r="B165" s="546"/>
      <c r="C165" s="546"/>
      <c r="D165" s="546"/>
      <c r="E165" s="546"/>
      <c r="F165" s="546"/>
      <c r="G165" s="546"/>
      <c r="H165" s="546"/>
      <c r="I165" s="546"/>
      <c r="J165" s="546"/>
      <c r="K165" s="546"/>
      <c r="L165" s="546"/>
      <c r="M165" s="546"/>
      <c r="N165" s="546"/>
      <c r="O165" s="546"/>
      <c r="P165" s="546"/>
      <c r="Q165" s="546"/>
      <c r="R165" s="546"/>
      <c r="S165" s="546"/>
      <c r="T165" s="546"/>
      <c r="U165" s="546"/>
      <c r="V165" s="546"/>
      <c r="W165" s="546"/>
      <c r="X165" s="546"/>
      <c r="Y165" s="546"/>
      <c r="Z165" s="115"/>
      <c r="AA165" s="115"/>
      <c r="AB165" s="115"/>
      <c r="AC165" s="115"/>
      <c r="AD165" s="115"/>
      <c r="AE165" s="115"/>
      <c r="AF165" s="115"/>
      <c r="AG165" s="115"/>
      <c r="AH165" s="115"/>
      <c r="AI165" s="115"/>
    </row>
    <row r="166">
      <c r="A166" s="575"/>
      <c r="B166" s="546"/>
      <c r="C166" s="546"/>
      <c r="D166" s="546"/>
      <c r="E166" s="546"/>
      <c r="F166" s="546"/>
      <c r="G166" s="546"/>
      <c r="H166" s="546"/>
      <c r="I166" s="546"/>
      <c r="J166" s="546"/>
      <c r="K166" s="546"/>
      <c r="L166" s="546"/>
      <c r="M166" s="546"/>
      <c r="N166" s="546"/>
      <c r="O166" s="546"/>
      <c r="P166" s="546"/>
      <c r="Q166" s="546"/>
      <c r="R166" s="546"/>
      <c r="S166" s="546"/>
      <c r="T166" s="546"/>
      <c r="U166" s="546"/>
      <c r="V166" s="546"/>
      <c r="W166" s="546"/>
      <c r="X166" s="546"/>
      <c r="Y166" s="546"/>
      <c r="Z166" s="115"/>
      <c r="AA166" s="115"/>
      <c r="AB166" s="115"/>
      <c r="AC166" s="115"/>
      <c r="AD166" s="115"/>
      <c r="AE166" s="115"/>
      <c r="AF166" s="115"/>
      <c r="AG166" s="115"/>
      <c r="AH166" s="115"/>
      <c r="AI166" s="115"/>
    </row>
    <row r="167">
      <c r="A167" s="575"/>
      <c r="B167" s="546"/>
      <c r="C167" s="546"/>
      <c r="D167" s="546"/>
      <c r="E167" s="546"/>
      <c r="F167" s="546"/>
      <c r="G167" s="546"/>
      <c r="H167" s="546"/>
      <c r="I167" s="546"/>
      <c r="J167" s="546"/>
      <c r="K167" s="546"/>
      <c r="L167" s="546"/>
      <c r="M167" s="546"/>
      <c r="N167" s="546"/>
      <c r="O167" s="546"/>
      <c r="P167" s="546"/>
      <c r="Q167" s="546"/>
      <c r="R167" s="546"/>
      <c r="S167" s="546"/>
      <c r="T167" s="546"/>
      <c r="U167" s="546"/>
      <c r="V167" s="546"/>
      <c r="W167" s="546"/>
      <c r="X167" s="546"/>
      <c r="Y167" s="546"/>
      <c r="Z167" s="115"/>
      <c r="AA167" s="115"/>
      <c r="AB167" s="115"/>
      <c r="AC167" s="115"/>
      <c r="AD167" s="115"/>
      <c r="AE167" s="115"/>
      <c r="AF167" s="115"/>
      <c r="AG167" s="115"/>
      <c r="AH167" s="115"/>
      <c r="AI167" s="115"/>
    </row>
    <row r="168">
      <c r="A168" s="575"/>
      <c r="B168" s="546"/>
      <c r="C168" s="546"/>
      <c r="D168" s="546"/>
      <c r="E168" s="546"/>
      <c r="F168" s="546"/>
      <c r="G168" s="546"/>
      <c r="H168" s="546"/>
      <c r="I168" s="546"/>
      <c r="J168" s="546"/>
      <c r="K168" s="546"/>
      <c r="L168" s="546"/>
      <c r="M168" s="546"/>
      <c r="N168" s="546"/>
      <c r="O168" s="546"/>
      <c r="P168" s="546"/>
      <c r="Q168" s="546"/>
      <c r="R168" s="546"/>
      <c r="S168" s="546"/>
      <c r="T168" s="546"/>
      <c r="U168" s="546"/>
      <c r="V168" s="546"/>
      <c r="W168" s="546"/>
      <c r="X168" s="546"/>
      <c r="Y168" s="546"/>
      <c r="Z168" s="115"/>
      <c r="AA168" s="115"/>
      <c r="AB168" s="115"/>
      <c r="AC168" s="115"/>
      <c r="AD168" s="115"/>
      <c r="AE168" s="115"/>
      <c r="AF168" s="115"/>
      <c r="AG168" s="115"/>
      <c r="AH168" s="115"/>
      <c r="AI168" s="115"/>
    </row>
    <row r="169">
      <c r="A169" s="575"/>
      <c r="B169" s="546"/>
      <c r="C169" s="546"/>
      <c r="D169" s="546"/>
      <c r="E169" s="546"/>
      <c r="F169" s="546"/>
      <c r="G169" s="546"/>
      <c r="H169" s="546"/>
      <c r="I169" s="546"/>
      <c r="J169" s="546"/>
      <c r="K169" s="546"/>
      <c r="L169" s="546"/>
      <c r="M169" s="546"/>
      <c r="N169" s="546"/>
      <c r="O169" s="546"/>
      <c r="P169" s="546"/>
      <c r="Q169" s="546"/>
      <c r="R169" s="546"/>
      <c r="S169" s="546"/>
      <c r="T169" s="546"/>
      <c r="U169" s="546"/>
      <c r="V169" s="546"/>
      <c r="W169" s="546"/>
      <c r="X169" s="546"/>
      <c r="Y169" s="546"/>
      <c r="Z169" s="115"/>
      <c r="AA169" s="115"/>
      <c r="AB169" s="115"/>
      <c r="AC169" s="115"/>
      <c r="AD169" s="115"/>
      <c r="AE169" s="115"/>
      <c r="AF169" s="115"/>
      <c r="AG169" s="115"/>
      <c r="AH169" s="115"/>
      <c r="AI169" s="115"/>
    </row>
    <row r="170">
      <c r="A170" s="575"/>
      <c r="B170" s="546"/>
      <c r="C170" s="546"/>
      <c r="D170" s="546"/>
      <c r="E170" s="546"/>
      <c r="F170" s="546"/>
      <c r="G170" s="546"/>
      <c r="H170" s="546"/>
      <c r="I170" s="546"/>
      <c r="J170" s="546"/>
      <c r="K170" s="546"/>
      <c r="L170" s="546"/>
      <c r="M170" s="546"/>
      <c r="N170" s="546"/>
      <c r="O170" s="546"/>
      <c r="P170" s="546"/>
      <c r="Q170" s="546"/>
      <c r="R170" s="546"/>
      <c r="S170" s="546"/>
      <c r="T170" s="546"/>
      <c r="U170" s="546"/>
      <c r="V170" s="546"/>
      <c r="W170" s="546"/>
      <c r="X170" s="546"/>
      <c r="Y170" s="546"/>
      <c r="Z170" s="115"/>
      <c r="AA170" s="115"/>
      <c r="AB170" s="115"/>
      <c r="AC170" s="115"/>
      <c r="AD170" s="115"/>
      <c r="AE170" s="115"/>
      <c r="AF170" s="115"/>
      <c r="AG170" s="115"/>
      <c r="AH170" s="115"/>
      <c r="AI170" s="115"/>
    </row>
    <row r="171">
      <c r="A171" s="575"/>
      <c r="B171" s="546"/>
      <c r="C171" s="546"/>
      <c r="D171" s="546"/>
      <c r="E171" s="546"/>
      <c r="F171" s="546"/>
      <c r="G171" s="546"/>
      <c r="H171" s="546"/>
      <c r="I171" s="546"/>
      <c r="J171" s="546"/>
      <c r="K171" s="546"/>
      <c r="L171" s="546"/>
      <c r="M171" s="546"/>
      <c r="N171" s="546"/>
      <c r="O171" s="546"/>
      <c r="P171" s="546"/>
      <c r="Q171" s="546"/>
      <c r="R171" s="546"/>
      <c r="S171" s="546"/>
      <c r="T171" s="546"/>
      <c r="U171" s="546"/>
      <c r="V171" s="546"/>
      <c r="W171" s="546"/>
      <c r="X171" s="546"/>
      <c r="Y171" s="546"/>
      <c r="Z171" s="115"/>
      <c r="AA171" s="115"/>
      <c r="AB171" s="115"/>
      <c r="AC171" s="115"/>
      <c r="AD171" s="115"/>
      <c r="AE171" s="115"/>
      <c r="AF171" s="115"/>
      <c r="AG171" s="115"/>
      <c r="AH171" s="115"/>
      <c r="AI171" s="115"/>
    </row>
    <row r="172">
      <c r="A172" s="575"/>
      <c r="B172" s="546"/>
      <c r="C172" s="546"/>
      <c r="D172" s="546"/>
      <c r="E172" s="546"/>
      <c r="F172" s="546"/>
      <c r="G172" s="546"/>
      <c r="H172" s="546"/>
      <c r="I172" s="546"/>
      <c r="J172" s="546"/>
      <c r="K172" s="546"/>
      <c r="L172" s="546"/>
      <c r="M172" s="546"/>
      <c r="N172" s="546"/>
      <c r="O172" s="546"/>
      <c r="P172" s="546"/>
      <c r="Q172" s="546"/>
      <c r="R172" s="546"/>
      <c r="S172" s="546"/>
      <c r="T172" s="546"/>
      <c r="U172" s="546"/>
      <c r="V172" s="546"/>
      <c r="W172" s="546"/>
      <c r="X172" s="546"/>
      <c r="Y172" s="546"/>
      <c r="Z172" s="115"/>
      <c r="AA172" s="115"/>
      <c r="AB172" s="115"/>
      <c r="AC172" s="115"/>
      <c r="AD172" s="115"/>
      <c r="AE172" s="115"/>
      <c r="AF172" s="115"/>
      <c r="AG172" s="115"/>
      <c r="AH172" s="115"/>
      <c r="AI172" s="115"/>
    </row>
    <row r="173">
      <c r="A173" s="575"/>
      <c r="B173" s="546"/>
      <c r="C173" s="546"/>
      <c r="D173" s="546"/>
      <c r="E173" s="546"/>
      <c r="F173" s="546"/>
      <c r="G173" s="546"/>
      <c r="H173" s="546"/>
      <c r="I173" s="546"/>
      <c r="J173" s="546"/>
      <c r="K173" s="546"/>
      <c r="L173" s="546"/>
      <c r="M173" s="546"/>
      <c r="N173" s="546"/>
      <c r="O173" s="546"/>
      <c r="P173" s="546"/>
      <c r="Q173" s="546"/>
      <c r="R173" s="546"/>
      <c r="S173" s="546"/>
      <c r="T173" s="546"/>
      <c r="U173" s="546"/>
      <c r="V173" s="546"/>
      <c r="W173" s="546"/>
      <c r="X173" s="546"/>
      <c r="Y173" s="546"/>
      <c r="Z173" s="115"/>
      <c r="AA173" s="115"/>
      <c r="AB173" s="115"/>
      <c r="AC173" s="115"/>
      <c r="AD173" s="115"/>
      <c r="AE173" s="115"/>
      <c r="AF173" s="115"/>
      <c r="AG173" s="115"/>
      <c r="AH173" s="115"/>
      <c r="AI173" s="115"/>
    </row>
    <row r="174">
      <c r="A174" s="575"/>
      <c r="B174" s="546"/>
      <c r="C174" s="546"/>
      <c r="D174" s="546"/>
      <c r="E174" s="546"/>
      <c r="F174" s="546"/>
      <c r="G174" s="546"/>
      <c r="H174" s="546"/>
      <c r="I174" s="546"/>
      <c r="J174" s="546"/>
      <c r="K174" s="546"/>
      <c r="L174" s="546"/>
      <c r="M174" s="546"/>
      <c r="N174" s="546"/>
      <c r="O174" s="546"/>
      <c r="P174" s="546"/>
      <c r="Q174" s="546"/>
      <c r="R174" s="546"/>
      <c r="S174" s="546"/>
      <c r="T174" s="546"/>
      <c r="U174" s="546"/>
      <c r="V174" s="546"/>
      <c r="W174" s="546"/>
      <c r="X174" s="546"/>
      <c r="Y174" s="546"/>
      <c r="Z174" s="115"/>
      <c r="AA174" s="115"/>
      <c r="AB174" s="115"/>
      <c r="AC174" s="115"/>
      <c r="AD174" s="115"/>
      <c r="AE174" s="115"/>
      <c r="AF174" s="115"/>
      <c r="AG174" s="115"/>
      <c r="AH174" s="115"/>
      <c r="AI174" s="115"/>
    </row>
    <row r="175">
      <c r="A175" s="575"/>
      <c r="B175" s="546"/>
      <c r="C175" s="546"/>
      <c r="D175" s="546"/>
      <c r="E175" s="546"/>
      <c r="F175" s="546"/>
      <c r="G175" s="546"/>
      <c r="H175" s="546"/>
      <c r="I175" s="546"/>
      <c r="J175" s="546"/>
      <c r="K175" s="546"/>
      <c r="L175" s="546"/>
      <c r="M175" s="546"/>
      <c r="N175" s="546"/>
      <c r="O175" s="546"/>
      <c r="P175" s="546"/>
      <c r="Q175" s="546"/>
      <c r="R175" s="546"/>
      <c r="S175" s="546"/>
      <c r="T175" s="546"/>
      <c r="U175" s="546"/>
      <c r="V175" s="546"/>
      <c r="W175" s="546"/>
      <c r="X175" s="546"/>
      <c r="Y175" s="546"/>
      <c r="Z175" s="115"/>
      <c r="AA175" s="115"/>
      <c r="AB175" s="115"/>
      <c r="AC175" s="115"/>
      <c r="AD175" s="115"/>
      <c r="AE175" s="115"/>
      <c r="AF175" s="115"/>
      <c r="AG175" s="115"/>
      <c r="AH175" s="115"/>
      <c r="AI175" s="115"/>
    </row>
    <row r="176">
      <c r="A176" s="575"/>
      <c r="B176" s="546"/>
      <c r="C176" s="546"/>
      <c r="D176" s="546"/>
      <c r="E176" s="546"/>
      <c r="F176" s="546"/>
      <c r="G176" s="546"/>
      <c r="H176" s="546"/>
      <c r="I176" s="546"/>
      <c r="J176" s="546"/>
      <c r="K176" s="546"/>
      <c r="L176" s="546"/>
      <c r="M176" s="546"/>
      <c r="N176" s="546"/>
      <c r="O176" s="546"/>
      <c r="P176" s="546"/>
      <c r="Q176" s="546"/>
      <c r="R176" s="546"/>
      <c r="S176" s="546"/>
      <c r="T176" s="546"/>
      <c r="U176" s="546"/>
      <c r="V176" s="546"/>
      <c r="W176" s="546"/>
      <c r="X176" s="546"/>
      <c r="Y176" s="546"/>
      <c r="Z176" s="115"/>
      <c r="AA176" s="115"/>
      <c r="AB176" s="115"/>
      <c r="AC176" s="115"/>
      <c r="AD176" s="115"/>
      <c r="AE176" s="115"/>
      <c r="AF176" s="115"/>
      <c r="AG176" s="115"/>
      <c r="AH176" s="115"/>
      <c r="AI176" s="115"/>
    </row>
    <row r="177">
      <c r="A177" s="575"/>
      <c r="B177" s="546"/>
      <c r="C177" s="546"/>
      <c r="D177" s="546"/>
      <c r="E177" s="546"/>
      <c r="F177" s="546"/>
      <c r="G177" s="546"/>
      <c r="H177" s="546"/>
      <c r="I177" s="546"/>
      <c r="J177" s="546"/>
      <c r="K177" s="546"/>
      <c r="L177" s="546"/>
      <c r="M177" s="546"/>
      <c r="N177" s="546"/>
      <c r="O177" s="546"/>
      <c r="P177" s="546"/>
      <c r="Q177" s="546"/>
      <c r="R177" s="546"/>
      <c r="S177" s="546"/>
      <c r="T177" s="546"/>
      <c r="U177" s="546"/>
      <c r="V177" s="546"/>
      <c r="W177" s="546"/>
      <c r="X177" s="546"/>
      <c r="Y177" s="546"/>
      <c r="Z177" s="115"/>
      <c r="AA177" s="115"/>
      <c r="AB177" s="115"/>
      <c r="AC177" s="115"/>
      <c r="AD177" s="115"/>
      <c r="AE177" s="115"/>
      <c r="AF177" s="115"/>
      <c r="AG177" s="115"/>
      <c r="AH177" s="115"/>
      <c r="AI177" s="115"/>
    </row>
    <row r="178">
      <c r="A178" s="575"/>
      <c r="B178" s="546"/>
      <c r="C178" s="546"/>
      <c r="D178" s="546"/>
      <c r="E178" s="546"/>
      <c r="F178" s="546"/>
      <c r="G178" s="546"/>
      <c r="H178" s="546"/>
      <c r="I178" s="546"/>
      <c r="J178" s="546"/>
      <c r="K178" s="546"/>
      <c r="L178" s="546"/>
      <c r="M178" s="546"/>
      <c r="N178" s="546"/>
      <c r="O178" s="546"/>
      <c r="P178" s="546"/>
      <c r="Q178" s="546"/>
      <c r="R178" s="546"/>
      <c r="S178" s="546"/>
      <c r="T178" s="546"/>
      <c r="U178" s="546"/>
      <c r="V178" s="546"/>
      <c r="W178" s="546"/>
      <c r="X178" s="546"/>
      <c r="Y178" s="546"/>
      <c r="Z178" s="115"/>
      <c r="AA178" s="115"/>
      <c r="AB178" s="115"/>
      <c r="AC178" s="115"/>
      <c r="AD178" s="115"/>
      <c r="AE178" s="115"/>
      <c r="AF178" s="115"/>
      <c r="AG178" s="115"/>
      <c r="AH178" s="115"/>
      <c r="AI178" s="115"/>
    </row>
    <row r="179">
      <c r="A179" s="575"/>
      <c r="B179" s="546"/>
      <c r="C179" s="546"/>
      <c r="D179" s="546"/>
      <c r="E179" s="546"/>
      <c r="F179" s="546"/>
      <c r="G179" s="546"/>
      <c r="H179" s="546"/>
      <c r="I179" s="546"/>
      <c r="J179" s="546"/>
      <c r="K179" s="546"/>
      <c r="L179" s="546"/>
      <c r="M179" s="546"/>
      <c r="N179" s="546"/>
      <c r="O179" s="546"/>
      <c r="P179" s="546"/>
      <c r="Q179" s="546"/>
      <c r="R179" s="546"/>
      <c r="S179" s="546"/>
      <c r="T179" s="546"/>
      <c r="U179" s="546"/>
      <c r="V179" s="546"/>
      <c r="W179" s="546"/>
      <c r="X179" s="546"/>
      <c r="Y179" s="546"/>
      <c r="Z179" s="115"/>
      <c r="AA179" s="115"/>
      <c r="AB179" s="115"/>
      <c r="AC179" s="115"/>
      <c r="AD179" s="115"/>
      <c r="AE179" s="115"/>
      <c r="AF179" s="115"/>
      <c r="AG179" s="115"/>
      <c r="AH179" s="115"/>
      <c r="AI179" s="115"/>
    </row>
    <row r="180">
      <c r="A180" s="575"/>
      <c r="B180" s="546"/>
      <c r="C180" s="546"/>
      <c r="D180" s="546"/>
      <c r="E180" s="546"/>
      <c r="F180" s="546"/>
      <c r="G180" s="546"/>
      <c r="H180" s="546"/>
      <c r="I180" s="546"/>
      <c r="J180" s="546"/>
      <c r="K180" s="546"/>
      <c r="L180" s="546"/>
      <c r="M180" s="546"/>
      <c r="N180" s="546"/>
      <c r="O180" s="546"/>
      <c r="P180" s="546"/>
      <c r="Q180" s="546"/>
      <c r="R180" s="546"/>
      <c r="S180" s="546"/>
      <c r="T180" s="546"/>
      <c r="U180" s="546"/>
      <c r="V180" s="546"/>
      <c r="W180" s="546"/>
      <c r="X180" s="546"/>
      <c r="Y180" s="546"/>
      <c r="Z180" s="115"/>
      <c r="AA180" s="115"/>
      <c r="AB180" s="115"/>
      <c r="AC180" s="115"/>
      <c r="AD180" s="115"/>
      <c r="AE180" s="115"/>
      <c r="AF180" s="115"/>
      <c r="AG180" s="115"/>
      <c r="AH180" s="115"/>
      <c r="AI180" s="115"/>
    </row>
    <row r="181">
      <c r="A181" s="575"/>
      <c r="B181" s="546"/>
      <c r="C181" s="546"/>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115"/>
      <c r="AA181" s="115"/>
      <c r="AB181" s="115"/>
      <c r="AC181" s="115"/>
      <c r="AD181" s="115"/>
      <c r="AE181" s="115"/>
      <c r="AF181" s="115"/>
      <c r="AG181" s="115"/>
      <c r="AH181" s="115"/>
      <c r="AI181" s="115"/>
    </row>
    <row r="182">
      <c r="A182" s="575"/>
      <c r="B182" s="546"/>
      <c r="C182" s="546"/>
      <c r="D182" s="546"/>
      <c r="E182" s="546"/>
      <c r="F182" s="546"/>
      <c r="G182" s="546"/>
      <c r="H182" s="546"/>
      <c r="I182" s="546"/>
      <c r="J182" s="546"/>
      <c r="K182" s="546"/>
      <c r="L182" s="546"/>
      <c r="M182" s="546"/>
      <c r="N182" s="546"/>
      <c r="O182" s="546"/>
      <c r="P182" s="546"/>
      <c r="Q182" s="546"/>
      <c r="R182" s="546"/>
      <c r="S182" s="546"/>
      <c r="T182" s="546"/>
      <c r="U182" s="546"/>
      <c r="V182" s="546"/>
      <c r="W182" s="546"/>
      <c r="X182" s="546"/>
      <c r="Y182" s="546"/>
      <c r="Z182" s="115"/>
      <c r="AA182" s="115"/>
      <c r="AB182" s="115"/>
      <c r="AC182" s="115"/>
      <c r="AD182" s="115"/>
      <c r="AE182" s="115"/>
      <c r="AF182" s="115"/>
      <c r="AG182" s="115"/>
      <c r="AH182" s="115"/>
      <c r="AI182" s="115"/>
    </row>
    <row r="183">
      <c r="A183" s="575"/>
      <c r="B183" s="546"/>
      <c r="C183" s="546"/>
      <c r="D183" s="546"/>
      <c r="E183" s="546"/>
      <c r="F183" s="546"/>
      <c r="G183" s="546"/>
      <c r="H183" s="546"/>
      <c r="I183" s="546"/>
      <c r="J183" s="546"/>
      <c r="K183" s="546"/>
      <c r="L183" s="546"/>
      <c r="M183" s="546"/>
      <c r="N183" s="546"/>
      <c r="O183" s="546"/>
      <c r="P183" s="546"/>
      <c r="Q183" s="546"/>
      <c r="R183" s="546"/>
      <c r="S183" s="546"/>
      <c r="T183" s="546"/>
      <c r="U183" s="546"/>
      <c r="V183" s="546"/>
      <c r="W183" s="546"/>
      <c r="X183" s="546"/>
      <c r="Y183" s="546"/>
      <c r="Z183" s="115"/>
      <c r="AA183" s="115"/>
      <c r="AB183" s="115"/>
      <c r="AC183" s="115"/>
      <c r="AD183" s="115"/>
      <c r="AE183" s="115"/>
      <c r="AF183" s="115"/>
      <c r="AG183" s="115"/>
      <c r="AH183" s="115"/>
      <c r="AI183" s="115"/>
    </row>
    <row r="184">
      <c r="A184" s="575"/>
      <c r="B184" s="546"/>
      <c r="C184" s="546"/>
      <c r="D184" s="546"/>
      <c r="E184" s="546"/>
      <c r="F184" s="546"/>
      <c r="G184" s="546"/>
      <c r="H184" s="546"/>
      <c r="I184" s="546"/>
      <c r="J184" s="546"/>
      <c r="K184" s="546"/>
      <c r="L184" s="546"/>
      <c r="M184" s="546"/>
      <c r="N184" s="546"/>
      <c r="O184" s="546"/>
      <c r="P184" s="546"/>
      <c r="Q184" s="546"/>
      <c r="R184" s="546"/>
      <c r="S184" s="546"/>
      <c r="T184" s="546"/>
      <c r="U184" s="546"/>
      <c r="V184" s="546"/>
      <c r="W184" s="546"/>
      <c r="X184" s="546"/>
      <c r="Y184" s="546"/>
      <c r="Z184" s="115"/>
      <c r="AA184" s="115"/>
      <c r="AB184" s="115"/>
      <c r="AC184" s="115"/>
      <c r="AD184" s="115"/>
      <c r="AE184" s="115"/>
      <c r="AF184" s="115"/>
      <c r="AG184" s="115"/>
      <c r="AH184" s="115"/>
      <c r="AI184" s="115"/>
    </row>
    <row r="185">
      <c r="A185" s="575"/>
      <c r="B185" s="546"/>
      <c r="C185" s="546"/>
      <c r="D185" s="546"/>
      <c r="E185" s="546"/>
      <c r="F185" s="546"/>
      <c r="G185" s="546"/>
      <c r="H185" s="546"/>
      <c r="I185" s="546"/>
      <c r="J185" s="546"/>
      <c r="K185" s="546"/>
      <c r="L185" s="546"/>
      <c r="M185" s="546"/>
      <c r="N185" s="546"/>
      <c r="O185" s="546"/>
      <c r="P185" s="546"/>
      <c r="Q185" s="546"/>
      <c r="R185" s="546"/>
      <c r="S185" s="546"/>
      <c r="T185" s="546"/>
      <c r="U185" s="546"/>
      <c r="V185" s="546"/>
      <c r="W185" s="546"/>
      <c r="X185" s="546"/>
      <c r="Y185" s="546"/>
      <c r="Z185" s="115"/>
      <c r="AA185" s="115"/>
      <c r="AB185" s="115"/>
      <c r="AC185" s="115"/>
      <c r="AD185" s="115"/>
      <c r="AE185" s="115"/>
      <c r="AF185" s="115"/>
      <c r="AG185" s="115"/>
      <c r="AH185" s="115"/>
      <c r="AI185" s="115"/>
    </row>
    <row r="186">
      <c r="A186" s="575"/>
      <c r="B186" s="546"/>
      <c r="C186" s="546"/>
      <c r="D186" s="546"/>
      <c r="E186" s="546"/>
      <c r="F186" s="546"/>
      <c r="G186" s="546"/>
      <c r="H186" s="546"/>
      <c r="I186" s="546"/>
      <c r="J186" s="546"/>
      <c r="K186" s="546"/>
      <c r="L186" s="546"/>
      <c r="M186" s="546"/>
      <c r="N186" s="546"/>
      <c r="O186" s="546"/>
      <c r="P186" s="546"/>
      <c r="Q186" s="546"/>
      <c r="R186" s="546"/>
      <c r="S186" s="546"/>
      <c r="T186" s="546"/>
      <c r="U186" s="546"/>
      <c r="V186" s="546"/>
      <c r="W186" s="546"/>
      <c r="X186" s="546"/>
      <c r="Y186" s="546"/>
      <c r="Z186" s="115"/>
      <c r="AA186" s="115"/>
      <c r="AB186" s="115"/>
      <c r="AC186" s="115"/>
      <c r="AD186" s="115"/>
      <c r="AE186" s="115"/>
      <c r="AF186" s="115"/>
      <c r="AG186" s="115"/>
      <c r="AH186" s="115"/>
      <c r="AI186" s="115"/>
    </row>
    <row r="187">
      <c r="A187" s="575"/>
      <c r="B187" s="546"/>
      <c r="C187" s="546"/>
      <c r="D187" s="546"/>
      <c r="E187" s="546"/>
      <c r="F187" s="546"/>
      <c r="G187" s="546"/>
      <c r="H187" s="546"/>
      <c r="I187" s="546"/>
      <c r="J187" s="546"/>
      <c r="K187" s="546"/>
      <c r="L187" s="546"/>
      <c r="M187" s="546"/>
      <c r="N187" s="546"/>
      <c r="O187" s="546"/>
      <c r="P187" s="546"/>
      <c r="Q187" s="546"/>
      <c r="R187" s="546"/>
      <c r="S187" s="546"/>
      <c r="T187" s="546"/>
      <c r="U187" s="546"/>
      <c r="V187" s="546"/>
      <c r="W187" s="546"/>
      <c r="X187" s="546"/>
      <c r="Y187" s="546"/>
      <c r="Z187" s="115"/>
      <c r="AA187" s="115"/>
      <c r="AB187" s="115"/>
      <c r="AC187" s="115"/>
      <c r="AD187" s="115"/>
      <c r="AE187" s="115"/>
      <c r="AF187" s="115"/>
      <c r="AG187" s="115"/>
      <c r="AH187" s="115"/>
      <c r="AI187" s="115"/>
    </row>
    <row r="188">
      <c r="A188" s="575"/>
      <c r="B188" s="546"/>
      <c r="C188" s="546"/>
      <c r="D188" s="546"/>
      <c r="E188" s="546"/>
      <c r="F188" s="546"/>
      <c r="G188" s="546"/>
      <c r="H188" s="546"/>
      <c r="I188" s="546"/>
      <c r="J188" s="546"/>
      <c r="K188" s="546"/>
      <c r="L188" s="546"/>
      <c r="M188" s="546"/>
      <c r="N188" s="546"/>
      <c r="O188" s="546"/>
      <c r="P188" s="546"/>
      <c r="Q188" s="546"/>
      <c r="R188" s="546"/>
      <c r="S188" s="546"/>
      <c r="T188" s="546"/>
      <c r="U188" s="546"/>
      <c r="V188" s="546"/>
      <c r="W188" s="546"/>
      <c r="X188" s="546"/>
      <c r="Y188" s="546"/>
      <c r="Z188" s="115"/>
      <c r="AA188" s="115"/>
      <c r="AB188" s="115"/>
      <c r="AC188" s="115"/>
      <c r="AD188" s="115"/>
      <c r="AE188" s="115"/>
      <c r="AF188" s="115"/>
      <c r="AG188" s="115"/>
      <c r="AH188" s="115"/>
      <c r="AI188" s="115"/>
    </row>
    <row r="189">
      <c r="A189" s="575"/>
      <c r="B189" s="546"/>
      <c r="C189" s="546"/>
      <c r="D189" s="546"/>
      <c r="E189" s="546"/>
      <c r="F189" s="546"/>
      <c r="G189" s="546"/>
      <c r="H189" s="546"/>
      <c r="I189" s="546"/>
      <c r="J189" s="546"/>
      <c r="K189" s="546"/>
      <c r="L189" s="546"/>
      <c r="M189" s="546"/>
      <c r="N189" s="546"/>
      <c r="O189" s="546"/>
      <c r="P189" s="546"/>
      <c r="Q189" s="546"/>
      <c r="R189" s="546"/>
      <c r="S189" s="546"/>
      <c r="T189" s="546"/>
      <c r="U189" s="546"/>
      <c r="V189" s="546"/>
      <c r="W189" s="546"/>
      <c r="X189" s="546"/>
      <c r="Y189" s="546"/>
      <c r="Z189" s="115"/>
      <c r="AA189" s="115"/>
      <c r="AB189" s="115"/>
      <c r="AC189" s="115"/>
      <c r="AD189" s="115"/>
      <c r="AE189" s="115"/>
      <c r="AF189" s="115"/>
      <c r="AG189" s="115"/>
      <c r="AH189" s="115"/>
      <c r="AI189" s="115"/>
    </row>
    <row r="190">
      <c r="A190" s="575"/>
      <c r="B190" s="546"/>
      <c r="C190" s="546"/>
      <c r="D190" s="546"/>
      <c r="E190" s="546"/>
      <c r="F190" s="546"/>
      <c r="G190" s="546"/>
      <c r="H190" s="546"/>
      <c r="I190" s="546"/>
      <c r="J190" s="546"/>
      <c r="K190" s="546"/>
      <c r="L190" s="546"/>
      <c r="M190" s="546"/>
      <c r="N190" s="546"/>
      <c r="O190" s="546"/>
      <c r="P190" s="546"/>
      <c r="Q190" s="546"/>
      <c r="R190" s="546"/>
      <c r="S190" s="546"/>
      <c r="T190" s="546"/>
      <c r="U190" s="546"/>
      <c r="V190" s="546"/>
      <c r="W190" s="546"/>
      <c r="X190" s="546"/>
      <c r="Y190" s="546"/>
      <c r="Z190" s="115"/>
      <c r="AA190" s="115"/>
      <c r="AB190" s="115"/>
      <c r="AC190" s="115"/>
      <c r="AD190" s="115"/>
      <c r="AE190" s="115"/>
      <c r="AF190" s="115"/>
      <c r="AG190" s="115"/>
      <c r="AH190" s="115"/>
      <c r="AI190" s="115"/>
    </row>
    <row r="191">
      <c r="A191" s="575"/>
      <c r="B191" s="546"/>
      <c r="C191" s="546"/>
      <c r="D191" s="546"/>
      <c r="E191" s="546"/>
      <c r="F191" s="546"/>
      <c r="G191" s="546"/>
      <c r="H191" s="546"/>
      <c r="I191" s="546"/>
      <c r="J191" s="546"/>
      <c r="K191" s="546"/>
      <c r="L191" s="546"/>
      <c r="M191" s="546"/>
      <c r="N191" s="546"/>
      <c r="O191" s="546"/>
      <c r="P191" s="546"/>
      <c r="Q191" s="546"/>
      <c r="R191" s="546"/>
      <c r="S191" s="546"/>
      <c r="T191" s="546"/>
      <c r="U191" s="546"/>
      <c r="V191" s="546"/>
      <c r="W191" s="546"/>
      <c r="X191" s="546"/>
      <c r="Y191" s="546"/>
      <c r="Z191" s="115"/>
      <c r="AA191" s="115"/>
      <c r="AB191" s="115"/>
      <c r="AC191" s="115"/>
      <c r="AD191" s="115"/>
      <c r="AE191" s="115"/>
      <c r="AF191" s="115"/>
      <c r="AG191" s="115"/>
      <c r="AH191" s="115"/>
      <c r="AI191" s="115"/>
    </row>
    <row r="192">
      <c r="A192" s="575"/>
      <c r="B192" s="546"/>
      <c r="C192" s="546"/>
      <c r="D192" s="546"/>
      <c r="E192" s="546"/>
      <c r="F192" s="546"/>
      <c r="G192" s="546"/>
      <c r="H192" s="546"/>
      <c r="I192" s="546"/>
      <c r="J192" s="546"/>
      <c r="K192" s="546"/>
      <c r="L192" s="546"/>
      <c r="M192" s="546"/>
      <c r="N192" s="546"/>
      <c r="O192" s="546"/>
      <c r="P192" s="546"/>
      <c r="Q192" s="546"/>
      <c r="R192" s="546"/>
      <c r="S192" s="546"/>
      <c r="T192" s="546"/>
      <c r="U192" s="546"/>
      <c r="V192" s="546"/>
      <c r="W192" s="546"/>
      <c r="X192" s="546"/>
      <c r="Y192" s="546"/>
      <c r="Z192" s="115"/>
      <c r="AA192" s="115"/>
      <c r="AB192" s="115"/>
      <c r="AC192" s="115"/>
      <c r="AD192" s="115"/>
      <c r="AE192" s="115"/>
      <c r="AF192" s="115"/>
      <c r="AG192" s="115"/>
      <c r="AH192" s="115"/>
      <c r="AI192" s="115"/>
    </row>
    <row r="193">
      <c r="A193" s="575"/>
      <c r="B193" s="546"/>
      <c r="C193" s="546"/>
      <c r="D193" s="546"/>
      <c r="E193" s="546"/>
      <c r="F193" s="546"/>
      <c r="G193" s="546"/>
      <c r="H193" s="546"/>
      <c r="I193" s="546"/>
      <c r="J193" s="546"/>
      <c r="K193" s="546"/>
      <c r="L193" s="546"/>
      <c r="M193" s="546"/>
      <c r="N193" s="546"/>
      <c r="O193" s="546"/>
      <c r="P193" s="546"/>
      <c r="Q193" s="546"/>
      <c r="R193" s="546"/>
      <c r="S193" s="546"/>
      <c r="T193" s="546"/>
      <c r="U193" s="546"/>
      <c r="V193" s="546"/>
      <c r="W193" s="546"/>
      <c r="X193" s="546"/>
      <c r="Y193" s="546"/>
      <c r="Z193" s="115"/>
      <c r="AA193" s="115"/>
      <c r="AB193" s="115"/>
      <c r="AC193" s="115"/>
      <c r="AD193" s="115"/>
      <c r="AE193" s="115"/>
      <c r="AF193" s="115"/>
      <c r="AG193" s="115"/>
      <c r="AH193" s="115"/>
      <c r="AI193" s="115"/>
    </row>
    <row r="194">
      <c r="A194" s="575"/>
      <c r="B194" s="546"/>
      <c r="C194" s="546"/>
      <c r="D194" s="546"/>
      <c r="E194" s="546"/>
      <c r="F194" s="546"/>
      <c r="G194" s="546"/>
      <c r="H194" s="546"/>
      <c r="I194" s="546"/>
      <c r="J194" s="546"/>
      <c r="K194" s="546"/>
      <c r="L194" s="546"/>
      <c r="M194" s="546"/>
      <c r="N194" s="546"/>
      <c r="O194" s="546"/>
      <c r="P194" s="546"/>
      <c r="Q194" s="546"/>
      <c r="R194" s="546"/>
      <c r="S194" s="546"/>
      <c r="T194" s="546"/>
      <c r="U194" s="546"/>
      <c r="V194" s="546"/>
      <c r="W194" s="546"/>
      <c r="X194" s="546"/>
      <c r="Y194" s="546"/>
      <c r="Z194" s="115"/>
      <c r="AA194" s="115"/>
      <c r="AB194" s="115"/>
      <c r="AC194" s="115"/>
      <c r="AD194" s="115"/>
      <c r="AE194" s="115"/>
      <c r="AF194" s="115"/>
      <c r="AG194" s="115"/>
      <c r="AH194" s="115"/>
      <c r="AI194" s="115"/>
    </row>
    <row r="195">
      <c r="A195" s="575"/>
      <c r="B195" s="546"/>
      <c r="C195" s="546"/>
      <c r="D195" s="546"/>
      <c r="E195" s="546"/>
      <c r="F195" s="546"/>
      <c r="G195" s="546"/>
      <c r="H195" s="546"/>
      <c r="I195" s="546"/>
      <c r="J195" s="546"/>
      <c r="K195" s="546"/>
      <c r="L195" s="546"/>
      <c r="M195" s="546"/>
      <c r="N195" s="546"/>
      <c r="O195" s="546"/>
      <c r="P195" s="546"/>
      <c r="Q195" s="546"/>
      <c r="R195" s="546"/>
      <c r="S195" s="546"/>
      <c r="T195" s="546"/>
      <c r="U195" s="546"/>
      <c r="V195" s="546"/>
      <c r="W195" s="546"/>
      <c r="X195" s="546"/>
      <c r="Y195" s="546"/>
      <c r="Z195" s="115"/>
      <c r="AA195" s="115"/>
      <c r="AB195" s="115"/>
      <c r="AC195" s="115"/>
      <c r="AD195" s="115"/>
      <c r="AE195" s="115"/>
      <c r="AF195" s="115"/>
      <c r="AG195" s="115"/>
      <c r="AH195" s="115"/>
      <c r="AI195" s="115"/>
    </row>
    <row r="196">
      <c r="A196" s="575"/>
      <c r="B196" s="546"/>
      <c r="C196" s="546"/>
      <c r="D196" s="546"/>
      <c r="E196" s="546"/>
      <c r="F196" s="546"/>
      <c r="G196" s="546"/>
      <c r="H196" s="546"/>
      <c r="I196" s="546"/>
      <c r="J196" s="546"/>
      <c r="K196" s="546"/>
      <c r="L196" s="546"/>
      <c r="M196" s="546"/>
      <c r="N196" s="546"/>
      <c r="O196" s="546"/>
      <c r="P196" s="546"/>
      <c r="Q196" s="546"/>
      <c r="R196" s="546"/>
      <c r="S196" s="546"/>
      <c r="T196" s="546"/>
      <c r="U196" s="546"/>
      <c r="V196" s="546"/>
      <c r="W196" s="546"/>
      <c r="X196" s="546"/>
      <c r="Y196" s="546"/>
      <c r="Z196" s="115"/>
      <c r="AA196" s="115"/>
      <c r="AB196" s="115"/>
      <c r="AC196" s="115"/>
      <c r="AD196" s="115"/>
      <c r="AE196" s="115"/>
      <c r="AF196" s="115"/>
      <c r="AG196" s="115"/>
      <c r="AH196" s="115"/>
      <c r="AI196" s="115"/>
    </row>
    <row r="197">
      <c r="A197" s="575"/>
      <c r="B197" s="546"/>
      <c r="C197" s="546"/>
      <c r="D197" s="546"/>
      <c r="E197" s="546"/>
      <c r="F197" s="546"/>
      <c r="G197" s="546"/>
      <c r="H197" s="546"/>
      <c r="I197" s="546"/>
      <c r="J197" s="546"/>
      <c r="K197" s="546"/>
      <c r="L197" s="546"/>
      <c r="M197" s="546"/>
      <c r="N197" s="546"/>
      <c r="O197" s="546"/>
      <c r="P197" s="546"/>
      <c r="Q197" s="546"/>
      <c r="R197" s="546"/>
      <c r="S197" s="546"/>
      <c r="T197" s="546"/>
      <c r="U197" s="546"/>
      <c r="V197" s="546"/>
      <c r="W197" s="546"/>
      <c r="X197" s="546"/>
      <c r="Y197" s="546"/>
      <c r="Z197" s="115"/>
      <c r="AA197" s="115"/>
      <c r="AB197" s="115"/>
      <c r="AC197" s="115"/>
      <c r="AD197" s="115"/>
      <c r="AE197" s="115"/>
      <c r="AF197" s="115"/>
      <c r="AG197" s="115"/>
      <c r="AH197" s="115"/>
      <c r="AI197" s="115"/>
    </row>
    <row r="198">
      <c r="A198" s="575"/>
      <c r="B198" s="546"/>
      <c r="C198" s="546"/>
      <c r="D198" s="546"/>
      <c r="E198" s="546"/>
      <c r="F198" s="546"/>
      <c r="G198" s="546"/>
      <c r="H198" s="546"/>
      <c r="I198" s="546"/>
      <c r="J198" s="546"/>
      <c r="K198" s="546"/>
      <c r="L198" s="546"/>
      <c r="M198" s="546"/>
      <c r="N198" s="546"/>
      <c r="O198" s="546"/>
      <c r="P198" s="546"/>
      <c r="Q198" s="546"/>
      <c r="R198" s="546"/>
      <c r="S198" s="546"/>
      <c r="T198" s="546"/>
      <c r="U198" s="546"/>
      <c r="V198" s="546"/>
      <c r="W198" s="546"/>
      <c r="X198" s="546"/>
      <c r="Y198" s="546"/>
      <c r="Z198" s="115"/>
      <c r="AA198" s="115"/>
      <c r="AB198" s="115"/>
      <c r="AC198" s="115"/>
      <c r="AD198" s="115"/>
      <c r="AE198" s="115"/>
      <c r="AF198" s="115"/>
      <c r="AG198" s="115"/>
      <c r="AH198" s="115"/>
      <c r="AI198" s="115"/>
    </row>
    <row r="199">
      <c r="A199" s="575"/>
      <c r="B199" s="546"/>
      <c r="C199" s="546"/>
      <c r="D199" s="546"/>
      <c r="E199" s="546"/>
      <c r="F199" s="546"/>
      <c r="G199" s="546"/>
      <c r="H199" s="546"/>
      <c r="I199" s="546"/>
      <c r="J199" s="546"/>
      <c r="K199" s="546"/>
      <c r="L199" s="546"/>
      <c r="M199" s="546"/>
      <c r="N199" s="546"/>
      <c r="O199" s="546"/>
      <c r="P199" s="546"/>
      <c r="Q199" s="546"/>
      <c r="R199" s="546"/>
      <c r="S199" s="546"/>
      <c r="T199" s="546"/>
      <c r="U199" s="546"/>
      <c r="V199" s="546"/>
      <c r="W199" s="546"/>
      <c r="X199" s="546"/>
      <c r="Y199" s="546"/>
      <c r="Z199" s="115"/>
      <c r="AA199" s="115"/>
      <c r="AB199" s="115"/>
      <c r="AC199" s="115"/>
      <c r="AD199" s="115"/>
      <c r="AE199" s="115"/>
      <c r="AF199" s="115"/>
      <c r="AG199" s="115"/>
      <c r="AH199" s="115"/>
      <c r="AI199" s="115"/>
    </row>
    <row r="200">
      <c r="A200" s="575"/>
      <c r="B200" s="546"/>
      <c r="C200" s="546"/>
      <c r="D200" s="546"/>
      <c r="E200" s="546"/>
      <c r="F200" s="546"/>
      <c r="G200" s="546"/>
      <c r="H200" s="546"/>
      <c r="I200" s="546"/>
      <c r="J200" s="546"/>
      <c r="K200" s="546"/>
      <c r="L200" s="546"/>
      <c r="M200" s="546"/>
      <c r="N200" s="546"/>
      <c r="O200" s="546"/>
      <c r="P200" s="546"/>
      <c r="Q200" s="546"/>
      <c r="R200" s="546"/>
      <c r="S200" s="546"/>
      <c r="T200" s="546"/>
      <c r="U200" s="546"/>
      <c r="V200" s="546"/>
      <c r="W200" s="546"/>
      <c r="X200" s="546"/>
      <c r="Y200" s="546"/>
      <c r="Z200" s="115"/>
      <c r="AA200" s="115"/>
      <c r="AB200" s="115"/>
      <c r="AC200" s="115"/>
      <c r="AD200" s="115"/>
      <c r="AE200" s="115"/>
      <c r="AF200" s="115"/>
      <c r="AG200" s="115"/>
      <c r="AH200" s="115"/>
      <c r="AI200" s="115"/>
    </row>
    <row r="201">
      <c r="A201" s="575"/>
      <c r="B201" s="546"/>
      <c r="C201" s="546"/>
      <c r="D201" s="546"/>
      <c r="E201" s="546"/>
      <c r="F201" s="546"/>
      <c r="G201" s="546"/>
      <c r="H201" s="546"/>
      <c r="I201" s="546"/>
      <c r="J201" s="546"/>
      <c r="K201" s="546"/>
      <c r="L201" s="546"/>
      <c r="M201" s="546"/>
      <c r="N201" s="546"/>
      <c r="O201" s="546"/>
      <c r="P201" s="546"/>
      <c r="Q201" s="546"/>
      <c r="R201" s="546"/>
      <c r="S201" s="546"/>
      <c r="T201" s="546"/>
      <c r="U201" s="546"/>
      <c r="V201" s="546"/>
      <c r="W201" s="546"/>
      <c r="X201" s="546"/>
      <c r="Y201" s="546"/>
      <c r="Z201" s="115"/>
      <c r="AA201" s="115"/>
      <c r="AB201" s="115"/>
      <c r="AC201" s="115"/>
      <c r="AD201" s="115"/>
      <c r="AE201" s="115"/>
      <c r="AF201" s="115"/>
      <c r="AG201" s="115"/>
      <c r="AH201" s="115"/>
      <c r="AI201" s="115"/>
    </row>
    <row r="202">
      <c r="A202" s="575"/>
      <c r="B202" s="546"/>
      <c r="C202" s="546"/>
      <c r="D202" s="546"/>
      <c r="E202" s="546"/>
      <c r="F202" s="546"/>
      <c r="G202" s="546"/>
      <c r="H202" s="546"/>
      <c r="I202" s="546"/>
      <c r="J202" s="546"/>
      <c r="K202" s="546"/>
      <c r="L202" s="546"/>
      <c r="M202" s="546"/>
      <c r="N202" s="546"/>
      <c r="O202" s="546"/>
      <c r="P202" s="546"/>
      <c r="Q202" s="546"/>
      <c r="R202" s="546"/>
      <c r="S202" s="546"/>
      <c r="T202" s="546"/>
      <c r="U202" s="546"/>
      <c r="V202" s="546"/>
      <c r="W202" s="546"/>
      <c r="X202" s="546"/>
      <c r="Y202" s="546"/>
      <c r="Z202" s="115"/>
      <c r="AA202" s="115"/>
      <c r="AB202" s="115"/>
      <c r="AC202" s="115"/>
      <c r="AD202" s="115"/>
      <c r="AE202" s="115"/>
      <c r="AF202" s="115"/>
      <c r="AG202" s="115"/>
      <c r="AH202" s="115"/>
      <c r="AI202" s="115"/>
    </row>
    <row r="203">
      <c r="A203" s="575"/>
      <c r="B203" s="546"/>
      <c r="C203" s="546"/>
      <c r="D203" s="546"/>
      <c r="E203" s="546"/>
      <c r="F203" s="546"/>
      <c r="G203" s="546"/>
      <c r="H203" s="546"/>
      <c r="I203" s="546"/>
      <c r="J203" s="546"/>
      <c r="K203" s="546"/>
      <c r="L203" s="546"/>
      <c r="M203" s="546"/>
      <c r="N203" s="546"/>
      <c r="O203" s="546"/>
      <c r="P203" s="546"/>
      <c r="Q203" s="546"/>
      <c r="R203" s="546"/>
      <c r="S203" s="546"/>
      <c r="T203" s="546"/>
      <c r="U203" s="546"/>
      <c r="V203" s="546"/>
      <c r="W203" s="546"/>
      <c r="X203" s="546"/>
      <c r="Y203" s="546"/>
      <c r="Z203" s="115"/>
      <c r="AA203" s="115"/>
      <c r="AB203" s="115"/>
      <c r="AC203" s="115"/>
      <c r="AD203" s="115"/>
      <c r="AE203" s="115"/>
      <c r="AF203" s="115"/>
      <c r="AG203" s="115"/>
      <c r="AH203" s="115"/>
      <c r="AI203" s="115"/>
    </row>
    <row r="204">
      <c r="A204" s="575"/>
      <c r="B204" s="546"/>
      <c r="C204" s="546"/>
      <c r="D204" s="546"/>
      <c r="E204" s="546"/>
      <c r="F204" s="546"/>
      <c r="G204" s="546"/>
      <c r="H204" s="546"/>
      <c r="I204" s="546"/>
      <c r="J204" s="546"/>
      <c r="K204" s="546"/>
      <c r="L204" s="546"/>
      <c r="M204" s="546"/>
      <c r="N204" s="546"/>
      <c r="O204" s="546"/>
      <c r="P204" s="546"/>
      <c r="Q204" s="546"/>
      <c r="R204" s="546"/>
      <c r="S204" s="546"/>
      <c r="T204" s="546"/>
      <c r="U204" s="546"/>
      <c r="V204" s="546"/>
      <c r="W204" s="546"/>
      <c r="X204" s="546"/>
      <c r="Y204" s="546"/>
      <c r="Z204" s="115"/>
      <c r="AA204" s="115"/>
      <c r="AB204" s="115"/>
      <c r="AC204" s="115"/>
      <c r="AD204" s="115"/>
      <c r="AE204" s="115"/>
      <c r="AF204" s="115"/>
      <c r="AG204" s="115"/>
      <c r="AH204" s="115"/>
      <c r="AI204" s="115"/>
    </row>
    <row r="205">
      <c r="A205" s="575"/>
      <c r="B205" s="546"/>
      <c r="C205" s="546"/>
      <c r="D205" s="546"/>
      <c r="E205" s="546"/>
      <c r="F205" s="546"/>
      <c r="G205" s="546"/>
      <c r="H205" s="546"/>
      <c r="I205" s="546"/>
      <c r="J205" s="546"/>
      <c r="K205" s="546"/>
      <c r="L205" s="546"/>
      <c r="M205" s="546"/>
      <c r="N205" s="546"/>
      <c r="O205" s="546"/>
      <c r="P205" s="546"/>
      <c r="Q205" s="546"/>
      <c r="R205" s="546"/>
      <c r="S205" s="546"/>
      <c r="T205" s="546"/>
      <c r="U205" s="546"/>
      <c r="V205" s="546"/>
      <c r="W205" s="546"/>
      <c r="X205" s="546"/>
      <c r="Y205" s="546"/>
      <c r="Z205" s="115"/>
      <c r="AA205" s="115"/>
      <c r="AB205" s="115"/>
      <c r="AC205" s="115"/>
      <c r="AD205" s="115"/>
      <c r="AE205" s="115"/>
      <c r="AF205" s="115"/>
      <c r="AG205" s="115"/>
      <c r="AH205" s="115"/>
      <c r="AI205" s="115"/>
    </row>
    <row r="206">
      <c r="A206" s="575"/>
      <c r="B206" s="546"/>
      <c r="C206" s="546"/>
      <c r="D206" s="546"/>
      <c r="E206" s="546"/>
      <c r="F206" s="546"/>
      <c r="G206" s="546"/>
      <c r="H206" s="546"/>
      <c r="I206" s="546"/>
      <c r="J206" s="546"/>
      <c r="K206" s="546"/>
      <c r="L206" s="546"/>
      <c r="M206" s="546"/>
      <c r="N206" s="546"/>
      <c r="O206" s="546"/>
      <c r="P206" s="546"/>
      <c r="Q206" s="546"/>
      <c r="R206" s="546"/>
      <c r="S206" s="546"/>
      <c r="T206" s="546"/>
      <c r="U206" s="546"/>
      <c r="V206" s="546"/>
      <c r="W206" s="546"/>
      <c r="X206" s="546"/>
      <c r="Y206" s="546"/>
      <c r="Z206" s="115"/>
      <c r="AA206" s="115"/>
      <c r="AB206" s="115"/>
      <c r="AC206" s="115"/>
      <c r="AD206" s="115"/>
      <c r="AE206" s="115"/>
      <c r="AF206" s="115"/>
      <c r="AG206" s="115"/>
      <c r="AH206" s="115"/>
      <c r="AI206" s="115"/>
    </row>
    <row r="207">
      <c r="A207" s="575"/>
      <c r="B207" s="546"/>
      <c r="C207" s="546"/>
      <c r="D207" s="546"/>
      <c r="E207" s="546"/>
      <c r="F207" s="546"/>
      <c r="G207" s="546"/>
      <c r="H207" s="546"/>
      <c r="I207" s="546"/>
      <c r="J207" s="546"/>
      <c r="K207" s="546"/>
      <c r="L207" s="546"/>
      <c r="M207" s="546"/>
      <c r="N207" s="546"/>
      <c r="O207" s="546"/>
      <c r="P207" s="546"/>
      <c r="Q207" s="546"/>
      <c r="R207" s="546"/>
      <c r="S207" s="546"/>
      <c r="T207" s="546"/>
      <c r="U207" s="546"/>
      <c r="V207" s="546"/>
      <c r="W207" s="546"/>
      <c r="X207" s="546"/>
      <c r="Y207" s="546"/>
      <c r="Z207" s="115"/>
      <c r="AA207" s="115"/>
      <c r="AB207" s="115"/>
      <c r="AC207" s="115"/>
      <c r="AD207" s="115"/>
      <c r="AE207" s="115"/>
      <c r="AF207" s="115"/>
      <c r="AG207" s="115"/>
      <c r="AH207" s="115"/>
      <c r="AI207" s="115"/>
    </row>
    <row r="208">
      <c r="A208" s="575"/>
      <c r="B208" s="546"/>
      <c r="C208" s="546"/>
      <c r="D208" s="546"/>
      <c r="E208" s="546"/>
      <c r="F208" s="546"/>
      <c r="G208" s="546"/>
      <c r="H208" s="546"/>
      <c r="I208" s="546"/>
      <c r="J208" s="546"/>
      <c r="K208" s="546"/>
      <c r="L208" s="546"/>
      <c r="M208" s="546"/>
      <c r="N208" s="546"/>
      <c r="O208" s="546"/>
      <c r="P208" s="546"/>
      <c r="Q208" s="546"/>
      <c r="R208" s="546"/>
      <c r="S208" s="546"/>
      <c r="T208" s="546"/>
      <c r="U208" s="546"/>
      <c r="V208" s="546"/>
      <c r="W208" s="546"/>
      <c r="X208" s="546"/>
      <c r="Y208" s="546"/>
      <c r="Z208" s="115"/>
      <c r="AA208" s="115"/>
      <c r="AB208" s="115"/>
      <c r="AC208" s="115"/>
      <c r="AD208" s="115"/>
      <c r="AE208" s="115"/>
      <c r="AF208" s="115"/>
      <c r="AG208" s="115"/>
      <c r="AH208" s="115"/>
      <c r="AI208" s="115"/>
    </row>
    <row r="209">
      <c r="A209" s="575"/>
      <c r="B209" s="546"/>
      <c r="C209" s="546"/>
      <c r="D209" s="546"/>
      <c r="E209" s="546"/>
      <c r="F209" s="546"/>
      <c r="G209" s="546"/>
      <c r="H209" s="546"/>
      <c r="I209" s="546"/>
      <c r="J209" s="546"/>
      <c r="K209" s="546"/>
      <c r="L209" s="546"/>
      <c r="M209" s="546"/>
      <c r="N209" s="546"/>
      <c r="O209" s="546"/>
      <c r="P209" s="546"/>
      <c r="Q209" s="546"/>
      <c r="R209" s="546"/>
      <c r="S209" s="546"/>
      <c r="T209" s="546"/>
      <c r="U209" s="546"/>
      <c r="V209" s="546"/>
      <c r="W209" s="546"/>
      <c r="X209" s="546"/>
      <c r="Y209" s="546"/>
      <c r="Z209" s="115"/>
      <c r="AA209" s="115"/>
      <c r="AB209" s="115"/>
      <c r="AC209" s="115"/>
      <c r="AD209" s="115"/>
      <c r="AE209" s="115"/>
      <c r="AF209" s="115"/>
      <c r="AG209" s="115"/>
      <c r="AH209" s="115"/>
      <c r="AI209" s="115"/>
    </row>
    <row r="210">
      <c r="A210" s="575"/>
      <c r="B210" s="546"/>
      <c r="C210" s="546"/>
      <c r="D210" s="546"/>
      <c r="E210" s="546"/>
      <c r="F210" s="546"/>
      <c r="G210" s="546"/>
      <c r="H210" s="546"/>
      <c r="I210" s="546"/>
      <c r="J210" s="546"/>
      <c r="K210" s="546"/>
      <c r="L210" s="546"/>
      <c r="M210" s="546"/>
      <c r="N210" s="546"/>
      <c r="O210" s="546"/>
      <c r="P210" s="546"/>
      <c r="Q210" s="546"/>
      <c r="R210" s="546"/>
      <c r="S210" s="546"/>
      <c r="T210" s="546"/>
      <c r="U210" s="546"/>
      <c r="V210" s="546"/>
      <c r="W210" s="546"/>
      <c r="X210" s="546"/>
      <c r="Y210" s="546"/>
      <c r="Z210" s="115"/>
      <c r="AA210" s="115"/>
      <c r="AB210" s="115"/>
      <c r="AC210" s="115"/>
      <c r="AD210" s="115"/>
      <c r="AE210" s="115"/>
      <c r="AF210" s="115"/>
      <c r="AG210" s="115"/>
      <c r="AH210" s="115"/>
      <c r="AI210" s="115"/>
    </row>
    <row r="211">
      <c r="A211" s="575"/>
      <c r="B211" s="546"/>
      <c r="C211" s="546"/>
      <c r="D211" s="546"/>
      <c r="E211" s="546"/>
      <c r="F211" s="546"/>
      <c r="G211" s="546"/>
      <c r="H211" s="546"/>
      <c r="I211" s="546"/>
      <c r="J211" s="546"/>
      <c r="K211" s="546"/>
      <c r="L211" s="546"/>
      <c r="M211" s="546"/>
      <c r="N211" s="546"/>
      <c r="O211" s="546"/>
      <c r="P211" s="546"/>
      <c r="Q211" s="546"/>
      <c r="R211" s="546"/>
      <c r="S211" s="546"/>
      <c r="T211" s="546"/>
      <c r="U211" s="546"/>
      <c r="V211" s="546"/>
      <c r="W211" s="546"/>
      <c r="X211" s="546"/>
      <c r="Y211" s="546"/>
      <c r="Z211" s="115"/>
      <c r="AA211" s="115"/>
      <c r="AB211" s="115"/>
      <c r="AC211" s="115"/>
      <c r="AD211" s="115"/>
      <c r="AE211" s="115"/>
      <c r="AF211" s="115"/>
      <c r="AG211" s="115"/>
      <c r="AH211" s="115"/>
      <c r="AI211" s="115"/>
    </row>
    <row r="212">
      <c r="A212" s="575"/>
      <c r="B212" s="546"/>
      <c r="C212" s="546"/>
      <c r="D212" s="546"/>
      <c r="E212" s="546"/>
      <c r="F212" s="546"/>
      <c r="G212" s="546"/>
      <c r="H212" s="546"/>
      <c r="I212" s="546"/>
      <c r="J212" s="546"/>
      <c r="K212" s="546"/>
      <c r="L212" s="546"/>
      <c r="M212" s="546"/>
      <c r="N212" s="546"/>
      <c r="O212" s="546"/>
      <c r="P212" s="546"/>
      <c r="Q212" s="546"/>
      <c r="R212" s="546"/>
      <c r="S212" s="546"/>
      <c r="T212" s="546"/>
      <c r="U212" s="546"/>
      <c r="V212" s="546"/>
      <c r="W212" s="546"/>
      <c r="X212" s="546"/>
      <c r="Y212" s="546"/>
      <c r="Z212" s="115"/>
      <c r="AA212" s="115"/>
      <c r="AB212" s="115"/>
      <c r="AC212" s="115"/>
      <c r="AD212" s="115"/>
      <c r="AE212" s="115"/>
      <c r="AF212" s="115"/>
      <c r="AG212" s="115"/>
      <c r="AH212" s="115"/>
      <c r="AI212" s="115"/>
    </row>
    <row r="213">
      <c r="A213" s="575"/>
      <c r="B213" s="546"/>
      <c r="C213" s="546"/>
      <c r="D213" s="546"/>
      <c r="E213" s="546"/>
      <c r="F213" s="546"/>
      <c r="G213" s="546"/>
      <c r="H213" s="546"/>
      <c r="I213" s="546"/>
      <c r="J213" s="546"/>
      <c r="K213" s="546"/>
      <c r="L213" s="546"/>
      <c r="M213" s="546"/>
      <c r="N213" s="546"/>
      <c r="O213" s="546"/>
      <c r="P213" s="546"/>
      <c r="Q213" s="546"/>
      <c r="R213" s="546"/>
      <c r="S213" s="546"/>
      <c r="T213" s="546"/>
      <c r="U213" s="546"/>
      <c r="V213" s="546"/>
      <c r="W213" s="546"/>
      <c r="X213" s="546"/>
      <c r="Y213" s="546"/>
      <c r="Z213" s="115"/>
      <c r="AA213" s="115"/>
      <c r="AB213" s="115"/>
      <c r="AC213" s="115"/>
      <c r="AD213" s="115"/>
      <c r="AE213" s="115"/>
      <c r="AF213" s="115"/>
      <c r="AG213" s="115"/>
      <c r="AH213" s="115"/>
      <c r="AI213" s="115"/>
    </row>
    <row r="214">
      <c r="A214" s="575"/>
      <c r="B214" s="546"/>
      <c r="C214" s="546"/>
      <c r="D214" s="546"/>
      <c r="E214" s="546"/>
      <c r="F214" s="546"/>
      <c r="G214" s="546"/>
      <c r="H214" s="546"/>
      <c r="I214" s="546"/>
      <c r="J214" s="546"/>
      <c r="K214" s="546"/>
      <c r="L214" s="546"/>
      <c r="M214" s="546"/>
      <c r="N214" s="546"/>
      <c r="O214" s="546"/>
      <c r="P214" s="546"/>
      <c r="Q214" s="546"/>
      <c r="R214" s="546"/>
      <c r="S214" s="546"/>
      <c r="T214" s="546"/>
      <c r="U214" s="546"/>
      <c r="V214" s="546"/>
      <c r="W214" s="546"/>
      <c r="X214" s="546"/>
      <c r="Y214" s="546"/>
      <c r="Z214" s="115"/>
      <c r="AA214" s="115"/>
      <c r="AB214" s="115"/>
      <c r="AC214" s="115"/>
      <c r="AD214" s="115"/>
      <c r="AE214" s="115"/>
      <c r="AF214" s="115"/>
      <c r="AG214" s="115"/>
      <c r="AH214" s="115"/>
      <c r="AI214" s="115"/>
    </row>
    <row r="215">
      <c r="A215" s="575"/>
      <c r="B215" s="546"/>
      <c r="C215" s="546"/>
      <c r="D215" s="546"/>
      <c r="E215" s="546"/>
      <c r="F215" s="546"/>
      <c r="G215" s="546"/>
      <c r="H215" s="546"/>
      <c r="I215" s="546"/>
      <c r="J215" s="546"/>
      <c r="K215" s="546"/>
      <c r="L215" s="546"/>
      <c r="M215" s="546"/>
      <c r="N215" s="546"/>
      <c r="O215" s="546"/>
      <c r="P215" s="546"/>
      <c r="Q215" s="546"/>
      <c r="R215" s="546"/>
      <c r="S215" s="546"/>
      <c r="T215" s="546"/>
      <c r="U215" s="546"/>
      <c r="V215" s="546"/>
      <c r="W215" s="546"/>
      <c r="X215" s="546"/>
      <c r="Y215" s="546"/>
      <c r="Z215" s="115"/>
      <c r="AA215" s="115"/>
      <c r="AB215" s="115"/>
      <c r="AC215" s="115"/>
      <c r="AD215" s="115"/>
      <c r="AE215" s="115"/>
      <c r="AF215" s="115"/>
      <c r="AG215" s="115"/>
      <c r="AH215" s="115"/>
      <c r="AI215" s="115"/>
    </row>
    <row r="216">
      <c r="A216" s="575"/>
      <c r="B216" s="546"/>
      <c r="C216" s="546"/>
      <c r="D216" s="546"/>
      <c r="E216" s="546"/>
      <c r="F216" s="546"/>
      <c r="G216" s="546"/>
      <c r="H216" s="546"/>
      <c r="I216" s="546"/>
      <c r="J216" s="546"/>
      <c r="K216" s="546"/>
      <c r="L216" s="546"/>
      <c r="M216" s="546"/>
      <c r="N216" s="546"/>
      <c r="O216" s="546"/>
      <c r="P216" s="546"/>
      <c r="Q216" s="546"/>
      <c r="R216" s="546"/>
      <c r="S216" s="546"/>
      <c r="T216" s="546"/>
      <c r="U216" s="546"/>
      <c r="V216" s="546"/>
      <c r="W216" s="546"/>
      <c r="X216" s="546"/>
      <c r="Y216" s="546"/>
      <c r="Z216" s="115"/>
      <c r="AA216" s="115"/>
      <c r="AB216" s="115"/>
      <c r="AC216" s="115"/>
      <c r="AD216" s="115"/>
      <c r="AE216" s="115"/>
      <c r="AF216" s="115"/>
      <c r="AG216" s="115"/>
      <c r="AH216" s="115"/>
      <c r="AI216" s="115"/>
    </row>
    <row r="217">
      <c r="A217" s="575"/>
      <c r="B217" s="546"/>
      <c r="C217" s="546"/>
      <c r="D217" s="546"/>
      <c r="E217" s="546"/>
      <c r="F217" s="546"/>
      <c r="G217" s="546"/>
      <c r="H217" s="546"/>
      <c r="I217" s="546"/>
      <c r="J217" s="546"/>
      <c r="K217" s="546"/>
      <c r="L217" s="546"/>
      <c r="M217" s="546"/>
      <c r="N217" s="546"/>
      <c r="O217" s="546"/>
      <c r="P217" s="546"/>
      <c r="Q217" s="546"/>
      <c r="R217" s="546"/>
      <c r="S217" s="546"/>
      <c r="T217" s="546"/>
      <c r="U217" s="546"/>
      <c r="V217" s="546"/>
      <c r="W217" s="546"/>
      <c r="X217" s="546"/>
      <c r="Y217" s="546"/>
      <c r="Z217" s="115"/>
      <c r="AA217" s="115"/>
      <c r="AB217" s="115"/>
      <c r="AC217" s="115"/>
      <c r="AD217" s="115"/>
      <c r="AE217" s="115"/>
      <c r="AF217" s="115"/>
      <c r="AG217" s="115"/>
      <c r="AH217" s="115"/>
      <c r="AI217" s="115"/>
    </row>
    <row r="218">
      <c r="A218" s="575"/>
      <c r="B218" s="546"/>
      <c r="C218" s="546"/>
      <c r="D218" s="546"/>
      <c r="E218" s="546"/>
      <c r="F218" s="546"/>
      <c r="G218" s="546"/>
      <c r="H218" s="546"/>
      <c r="I218" s="546"/>
      <c r="J218" s="546"/>
      <c r="K218" s="546"/>
      <c r="L218" s="546"/>
      <c r="M218" s="546"/>
      <c r="N218" s="546"/>
      <c r="O218" s="546"/>
      <c r="P218" s="546"/>
      <c r="Q218" s="546"/>
      <c r="R218" s="546"/>
      <c r="S218" s="546"/>
      <c r="T218" s="546"/>
      <c r="U218" s="546"/>
      <c r="V218" s="546"/>
      <c r="W218" s="546"/>
      <c r="X218" s="546"/>
      <c r="Y218" s="546"/>
      <c r="Z218" s="115"/>
      <c r="AA218" s="115"/>
      <c r="AB218" s="115"/>
      <c r="AC218" s="115"/>
      <c r="AD218" s="115"/>
      <c r="AE218" s="115"/>
      <c r="AF218" s="115"/>
      <c r="AG218" s="115"/>
      <c r="AH218" s="115"/>
      <c r="AI218" s="115"/>
    </row>
    <row r="219">
      <c r="A219" s="575"/>
      <c r="B219" s="546"/>
      <c r="C219" s="546"/>
      <c r="D219" s="546"/>
      <c r="E219" s="546"/>
      <c r="F219" s="546"/>
      <c r="G219" s="546"/>
      <c r="H219" s="546"/>
      <c r="I219" s="546"/>
      <c r="J219" s="546"/>
      <c r="K219" s="546"/>
      <c r="L219" s="546"/>
      <c r="M219" s="546"/>
      <c r="N219" s="546"/>
      <c r="O219" s="546"/>
      <c r="P219" s="546"/>
      <c r="Q219" s="546"/>
      <c r="R219" s="546"/>
      <c r="S219" s="546"/>
      <c r="T219" s="546"/>
      <c r="U219" s="546"/>
      <c r="V219" s="546"/>
      <c r="W219" s="546"/>
      <c r="X219" s="546"/>
      <c r="Y219" s="546"/>
      <c r="Z219" s="115"/>
      <c r="AA219" s="115"/>
      <c r="AB219" s="115"/>
      <c r="AC219" s="115"/>
      <c r="AD219" s="115"/>
      <c r="AE219" s="115"/>
      <c r="AF219" s="115"/>
      <c r="AG219" s="115"/>
      <c r="AH219" s="115"/>
      <c r="AI219" s="115"/>
    </row>
    <row r="220">
      <c r="A220" s="575"/>
      <c r="B220" s="546"/>
      <c r="C220" s="546"/>
      <c r="D220" s="546"/>
      <c r="E220" s="546"/>
      <c r="F220" s="546"/>
      <c r="G220" s="546"/>
      <c r="H220" s="546"/>
      <c r="I220" s="546"/>
      <c r="J220" s="546"/>
      <c r="K220" s="546"/>
      <c r="L220" s="546"/>
      <c r="M220" s="546"/>
      <c r="N220" s="546"/>
      <c r="O220" s="546"/>
      <c r="P220" s="546"/>
      <c r="Q220" s="546"/>
      <c r="R220" s="546"/>
      <c r="S220" s="546"/>
      <c r="T220" s="546"/>
      <c r="U220" s="546"/>
      <c r="V220" s="546"/>
      <c r="W220" s="546"/>
      <c r="X220" s="546"/>
      <c r="Y220" s="546"/>
      <c r="Z220" s="115"/>
      <c r="AA220" s="115"/>
      <c r="AB220" s="115"/>
      <c r="AC220" s="115"/>
      <c r="AD220" s="115"/>
      <c r="AE220" s="115"/>
      <c r="AF220" s="115"/>
      <c r="AG220" s="115"/>
      <c r="AH220" s="115"/>
      <c r="AI220" s="115"/>
    </row>
    <row r="221">
      <c r="A221" s="575"/>
      <c r="B221" s="546"/>
      <c r="C221" s="546"/>
      <c r="D221" s="546"/>
      <c r="E221" s="546"/>
      <c r="F221" s="546"/>
      <c r="G221" s="546"/>
      <c r="H221" s="546"/>
      <c r="I221" s="546"/>
      <c r="J221" s="546"/>
      <c r="K221" s="546"/>
      <c r="L221" s="546"/>
      <c r="M221" s="546"/>
      <c r="N221" s="546"/>
      <c r="O221" s="546"/>
      <c r="P221" s="546"/>
      <c r="Q221" s="546"/>
      <c r="R221" s="546"/>
      <c r="S221" s="546"/>
      <c r="T221" s="546"/>
      <c r="U221" s="546"/>
      <c r="V221" s="546"/>
      <c r="W221" s="546"/>
      <c r="X221" s="546"/>
      <c r="Y221" s="546"/>
      <c r="Z221" s="115"/>
      <c r="AA221" s="115"/>
      <c r="AB221" s="115"/>
      <c r="AC221" s="115"/>
      <c r="AD221" s="115"/>
      <c r="AE221" s="115"/>
      <c r="AF221" s="115"/>
      <c r="AG221" s="115"/>
      <c r="AH221" s="115"/>
      <c r="AI221" s="115"/>
    </row>
    <row r="222">
      <c r="A222" s="575"/>
      <c r="B222" s="546"/>
      <c r="C222" s="546"/>
      <c r="D222" s="546"/>
      <c r="E222" s="546"/>
      <c r="F222" s="546"/>
      <c r="G222" s="546"/>
      <c r="H222" s="546"/>
      <c r="I222" s="546"/>
      <c r="J222" s="546"/>
      <c r="K222" s="546"/>
      <c r="L222" s="546"/>
      <c r="M222" s="546"/>
      <c r="N222" s="546"/>
      <c r="O222" s="546"/>
      <c r="P222" s="546"/>
      <c r="Q222" s="546"/>
      <c r="R222" s="546"/>
      <c r="S222" s="546"/>
      <c r="T222" s="546"/>
      <c r="U222" s="546"/>
      <c r="V222" s="546"/>
      <c r="W222" s="546"/>
      <c r="X222" s="546"/>
      <c r="Y222" s="546"/>
      <c r="Z222" s="115"/>
      <c r="AA222" s="115"/>
      <c r="AB222" s="115"/>
      <c r="AC222" s="115"/>
      <c r="AD222" s="115"/>
      <c r="AE222" s="115"/>
      <c r="AF222" s="115"/>
      <c r="AG222" s="115"/>
      <c r="AH222" s="115"/>
      <c r="AI222" s="115"/>
    </row>
    <row r="223">
      <c r="A223" s="575"/>
      <c r="B223" s="546"/>
      <c r="C223" s="546"/>
      <c r="D223" s="546"/>
      <c r="E223" s="546"/>
      <c r="F223" s="546"/>
      <c r="G223" s="546"/>
      <c r="H223" s="546"/>
      <c r="I223" s="546"/>
      <c r="J223" s="546"/>
      <c r="K223" s="546"/>
      <c r="L223" s="546"/>
      <c r="M223" s="546"/>
      <c r="N223" s="546"/>
      <c r="O223" s="546"/>
      <c r="P223" s="546"/>
      <c r="Q223" s="546"/>
      <c r="R223" s="546"/>
      <c r="S223" s="546"/>
      <c r="T223" s="546"/>
      <c r="U223" s="546"/>
      <c r="V223" s="546"/>
      <c r="W223" s="546"/>
      <c r="X223" s="546"/>
      <c r="Y223" s="546"/>
      <c r="Z223" s="115"/>
      <c r="AA223" s="115"/>
      <c r="AB223" s="115"/>
      <c r="AC223" s="115"/>
      <c r="AD223" s="115"/>
      <c r="AE223" s="115"/>
      <c r="AF223" s="115"/>
      <c r="AG223" s="115"/>
      <c r="AH223" s="115"/>
      <c r="AI223" s="115"/>
    </row>
    <row r="224">
      <c r="A224" s="575"/>
      <c r="B224" s="546"/>
      <c r="C224" s="546"/>
      <c r="D224" s="546"/>
      <c r="E224" s="546"/>
      <c r="F224" s="546"/>
      <c r="G224" s="546"/>
      <c r="H224" s="546"/>
      <c r="I224" s="546"/>
      <c r="J224" s="546"/>
      <c r="K224" s="546"/>
      <c r="L224" s="546"/>
      <c r="M224" s="546"/>
      <c r="N224" s="546"/>
      <c r="O224" s="546"/>
      <c r="P224" s="546"/>
      <c r="Q224" s="546"/>
      <c r="R224" s="546"/>
      <c r="S224" s="546"/>
      <c r="T224" s="546"/>
      <c r="U224" s="546"/>
      <c r="V224" s="546"/>
      <c r="W224" s="546"/>
      <c r="X224" s="546"/>
      <c r="Y224" s="546"/>
      <c r="Z224" s="115"/>
      <c r="AA224" s="115"/>
      <c r="AB224" s="115"/>
      <c r="AC224" s="115"/>
      <c r="AD224" s="115"/>
      <c r="AE224" s="115"/>
      <c r="AF224" s="115"/>
      <c r="AG224" s="115"/>
      <c r="AH224" s="115"/>
      <c r="AI224" s="115"/>
    </row>
    <row r="225">
      <c r="A225" s="575"/>
      <c r="B225" s="546"/>
      <c r="C225" s="546"/>
      <c r="D225" s="546"/>
      <c r="E225" s="546"/>
      <c r="F225" s="546"/>
      <c r="G225" s="546"/>
      <c r="H225" s="546"/>
      <c r="I225" s="546"/>
      <c r="J225" s="546"/>
      <c r="K225" s="546"/>
      <c r="L225" s="546"/>
      <c r="M225" s="546"/>
      <c r="N225" s="546"/>
      <c r="O225" s="546"/>
      <c r="P225" s="546"/>
      <c r="Q225" s="546"/>
      <c r="R225" s="546"/>
      <c r="S225" s="546"/>
      <c r="T225" s="546"/>
      <c r="U225" s="546"/>
      <c r="V225" s="546"/>
      <c r="W225" s="546"/>
      <c r="X225" s="546"/>
      <c r="Y225" s="546"/>
      <c r="Z225" s="115"/>
      <c r="AA225" s="115"/>
      <c r="AB225" s="115"/>
      <c r="AC225" s="115"/>
      <c r="AD225" s="115"/>
      <c r="AE225" s="115"/>
      <c r="AF225" s="115"/>
      <c r="AG225" s="115"/>
      <c r="AH225" s="115"/>
      <c r="AI225" s="115"/>
    </row>
    <row r="226">
      <c r="A226" s="575"/>
      <c r="B226" s="546"/>
      <c r="C226" s="546"/>
      <c r="D226" s="546"/>
      <c r="E226" s="546"/>
      <c r="F226" s="546"/>
      <c r="G226" s="546"/>
      <c r="H226" s="546"/>
      <c r="I226" s="546"/>
      <c r="J226" s="546"/>
      <c r="K226" s="546"/>
      <c r="L226" s="546"/>
      <c r="M226" s="546"/>
      <c r="N226" s="546"/>
      <c r="O226" s="546"/>
      <c r="P226" s="546"/>
      <c r="Q226" s="546"/>
      <c r="R226" s="546"/>
      <c r="S226" s="546"/>
      <c r="T226" s="546"/>
      <c r="U226" s="546"/>
      <c r="V226" s="546"/>
      <c r="W226" s="546"/>
      <c r="X226" s="546"/>
      <c r="Y226" s="546"/>
      <c r="Z226" s="115"/>
      <c r="AA226" s="115"/>
      <c r="AB226" s="115"/>
      <c r="AC226" s="115"/>
      <c r="AD226" s="115"/>
      <c r="AE226" s="115"/>
      <c r="AF226" s="115"/>
      <c r="AG226" s="115"/>
      <c r="AH226" s="115"/>
      <c r="AI226" s="115"/>
    </row>
    <row r="227">
      <c r="A227" s="575"/>
      <c r="B227" s="546"/>
      <c r="C227" s="546"/>
      <c r="D227" s="546"/>
      <c r="E227" s="546"/>
      <c r="F227" s="546"/>
      <c r="G227" s="546"/>
      <c r="H227" s="546"/>
      <c r="I227" s="546"/>
      <c r="J227" s="546"/>
      <c r="K227" s="546"/>
      <c r="L227" s="546"/>
      <c r="M227" s="546"/>
      <c r="N227" s="546"/>
      <c r="O227" s="546"/>
      <c r="P227" s="546"/>
      <c r="Q227" s="546"/>
      <c r="R227" s="546"/>
      <c r="S227" s="546"/>
      <c r="T227" s="546"/>
      <c r="U227" s="546"/>
      <c r="V227" s="546"/>
      <c r="W227" s="546"/>
      <c r="X227" s="546"/>
      <c r="Y227" s="546"/>
      <c r="Z227" s="115"/>
      <c r="AA227" s="115"/>
      <c r="AB227" s="115"/>
      <c r="AC227" s="115"/>
      <c r="AD227" s="115"/>
      <c r="AE227" s="115"/>
      <c r="AF227" s="115"/>
      <c r="AG227" s="115"/>
      <c r="AH227" s="115"/>
      <c r="AI227" s="115"/>
    </row>
    <row r="228">
      <c r="A228" s="575"/>
      <c r="B228" s="546"/>
      <c r="C228" s="546"/>
      <c r="D228" s="546"/>
      <c r="E228" s="546"/>
      <c r="F228" s="546"/>
      <c r="G228" s="546"/>
      <c r="H228" s="546"/>
      <c r="I228" s="546"/>
      <c r="J228" s="546"/>
      <c r="K228" s="546"/>
      <c r="L228" s="546"/>
      <c r="M228" s="546"/>
      <c r="N228" s="546"/>
      <c r="O228" s="546"/>
      <c r="P228" s="546"/>
      <c r="Q228" s="546"/>
      <c r="R228" s="546"/>
      <c r="S228" s="546"/>
      <c r="T228" s="546"/>
      <c r="U228" s="546"/>
      <c r="V228" s="546"/>
      <c r="W228" s="546"/>
      <c r="X228" s="546"/>
      <c r="Y228" s="546"/>
      <c r="Z228" s="115"/>
      <c r="AA228" s="115"/>
      <c r="AB228" s="115"/>
      <c r="AC228" s="115"/>
      <c r="AD228" s="115"/>
      <c r="AE228" s="115"/>
      <c r="AF228" s="115"/>
      <c r="AG228" s="115"/>
      <c r="AH228" s="115"/>
      <c r="AI228" s="115"/>
    </row>
    <row r="229">
      <c r="A229" s="575"/>
      <c r="B229" s="546"/>
      <c r="C229" s="546"/>
      <c r="D229" s="546"/>
      <c r="E229" s="546"/>
      <c r="F229" s="546"/>
      <c r="G229" s="546"/>
      <c r="H229" s="546"/>
      <c r="I229" s="546"/>
      <c r="J229" s="546"/>
      <c r="K229" s="546"/>
      <c r="L229" s="546"/>
      <c r="M229" s="546"/>
      <c r="N229" s="546"/>
      <c r="O229" s="546"/>
      <c r="P229" s="546"/>
      <c r="Q229" s="546"/>
      <c r="R229" s="546"/>
      <c r="S229" s="546"/>
      <c r="T229" s="546"/>
      <c r="U229" s="546"/>
      <c r="V229" s="546"/>
      <c r="W229" s="546"/>
      <c r="X229" s="546"/>
      <c r="Y229" s="546"/>
      <c r="Z229" s="115"/>
      <c r="AA229" s="115"/>
      <c r="AB229" s="115"/>
      <c r="AC229" s="115"/>
      <c r="AD229" s="115"/>
      <c r="AE229" s="115"/>
      <c r="AF229" s="115"/>
      <c r="AG229" s="115"/>
      <c r="AH229" s="115"/>
      <c r="AI229" s="115"/>
    </row>
    <row r="230">
      <c r="A230" s="575"/>
      <c r="B230" s="546"/>
      <c r="C230" s="546"/>
      <c r="D230" s="546"/>
      <c r="E230" s="546"/>
      <c r="F230" s="546"/>
      <c r="G230" s="546"/>
      <c r="H230" s="546"/>
      <c r="I230" s="546"/>
      <c r="J230" s="546"/>
      <c r="K230" s="546"/>
      <c r="L230" s="546"/>
      <c r="M230" s="546"/>
      <c r="N230" s="546"/>
      <c r="O230" s="546"/>
      <c r="P230" s="546"/>
      <c r="Q230" s="546"/>
      <c r="R230" s="546"/>
      <c r="S230" s="546"/>
      <c r="T230" s="546"/>
      <c r="U230" s="546"/>
      <c r="V230" s="546"/>
      <c r="W230" s="546"/>
      <c r="X230" s="546"/>
      <c r="Y230" s="546"/>
      <c r="Z230" s="115"/>
      <c r="AA230" s="115"/>
      <c r="AB230" s="115"/>
      <c r="AC230" s="115"/>
      <c r="AD230" s="115"/>
      <c r="AE230" s="115"/>
      <c r="AF230" s="115"/>
      <c r="AG230" s="115"/>
      <c r="AH230" s="115"/>
      <c r="AI230" s="115"/>
    </row>
    <row r="231">
      <c r="A231" s="575"/>
      <c r="B231" s="546"/>
      <c r="C231" s="546"/>
      <c r="D231" s="546"/>
      <c r="E231" s="546"/>
      <c r="F231" s="546"/>
      <c r="G231" s="546"/>
      <c r="H231" s="546"/>
      <c r="I231" s="546"/>
      <c r="J231" s="546"/>
      <c r="K231" s="546"/>
      <c r="L231" s="546"/>
      <c r="M231" s="546"/>
      <c r="N231" s="546"/>
      <c r="O231" s="546"/>
      <c r="P231" s="546"/>
      <c r="Q231" s="546"/>
      <c r="R231" s="546"/>
      <c r="S231" s="546"/>
      <c r="T231" s="546"/>
      <c r="U231" s="546"/>
      <c r="V231" s="546"/>
      <c r="W231" s="546"/>
      <c r="X231" s="546"/>
      <c r="Y231" s="546"/>
      <c r="Z231" s="115"/>
      <c r="AA231" s="115"/>
      <c r="AB231" s="115"/>
      <c r="AC231" s="115"/>
      <c r="AD231" s="115"/>
      <c r="AE231" s="115"/>
      <c r="AF231" s="115"/>
      <c r="AG231" s="115"/>
      <c r="AH231" s="115"/>
      <c r="AI231" s="115"/>
    </row>
    <row r="232">
      <c r="A232" s="575"/>
      <c r="B232" s="546"/>
      <c r="C232" s="546"/>
      <c r="D232" s="546"/>
      <c r="E232" s="546"/>
      <c r="F232" s="546"/>
      <c r="G232" s="546"/>
      <c r="H232" s="546"/>
      <c r="I232" s="546"/>
      <c r="J232" s="546"/>
      <c r="K232" s="546"/>
      <c r="L232" s="546"/>
      <c r="M232" s="546"/>
      <c r="N232" s="546"/>
      <c r="O232" s="546"/>
      <c r="P232" s="546"/>
      <c r="Q232" s="546"/>
      <c r="R232" s="546"/>
      <c r="S232" s="546"/>
      <c r="T232" s="546"/>
      <c r="U232" s="546"/>
      <c r="V232" s="546"/>
      <c r="W232" s="546"/>
      <c r="X232" s="546"/>
      <c r="Y232" s="546"/>
      <c r="Z232" s="115"/>
      <c r="AA232" s="115"/>
      <c r="AB232" s="115"/>
      <c r="AC232" s="115"/>
      <c r="AD232" s="115"/>
      <c r="AE232" s="115"/>
      <c r="AF232" s="115"/>
      <c r="AG232" s="115"/>
      <c r="AH232" s="115"/>
      <c r="AI232" s="115"/>
    </row>
    <row r="233">
      <c r="A233" s="575"/>
      <c r="B233" s="546"/>
      <c r="C233" s="546"/>
      <c r="D233" s="546"/>
      <c r="E233" s="546"/>
      <c r="F233" s="546"/>
      <c r="G233" s="546"/>
      <c r="H233" s="546"/>
      <c r="I233" s="546"/>
      <c r="J233" s="546"/>
      <c r="K233" s="546"/>
      <c r="L233" s="546"/>
      <c r="M233" s="546"/>
      <c r="N233" s="546"/>
      <c r="O233" s="546"/>
      <c r="P233" s="546"/>
      <c r="Q233" s="546"/>
      <c r="R233" s="546"/>
      <c r="S233" s="546"/>
      <c r="T233" s="546"/>
      <c r="U233" s="546"/>
      <c r="V233" s="546"/>
      <c r="W233" s="546"/>
      <c r="X233" s="546"/>
      <c r="Y233" s="546"/>
      <c r="Z233" s="115"/>
      <c r="AA233" s="115"/>
      <c r="AB233" s="115"/>
      <c r="AC233" s="115"/>
      <c r="AD233" s="115"/>
      <c r="AE233" s="115"/>
      <c r="AF233" s="115"/>
      <c r="AG233" s="115"/>
      <c r="AH233" s="115"/>
      <c r="AI233" s="115"/>
    </row>
    <row r="234">
      <c r="A234" s="575"/>
      <c r="B234" s="546"/>
      <c r="C234" s="546"/>
      <c r="D234" s="546"/>
      <c r="E234" s="546"/>
      <c r="F234" s="546"/>
      <c r="G234" s="546"/>
      <c r="H234" s="546"/>
      <c r="I234" s="546"/>
      <c r="J234" s="546"/>
      <c r="K234" s="546"/>
      <c r="L234" s="546"/>
      <c r="M234" s="546"/>
      <c r="N234" s="546"/>
      <c r="O234" s="546"/>
      <c r="P234" s="546"/>
      <c r="Q234" s="546"/>
      <c r="R234" s="546"/>
      <c r="S234" s="546"/>
      <c r="T234" s="546"/>
      <c r="U234" s="546"/>
      <c r="V234" s="546"/>
      <c r="W234" s="546"/>
      <c r="X234" s="546"/>
      <c r="Y234" s="546"/>
      <c r="Z234" s="115"/>
      <c r="AA234" s="115"/>
      <c r="AB234" s="115"/>
      <c r="AC234" s="115"/>
      <c r="AD234" s="115"/>
      <c r="AE234" s="115"/>
      <c r="AF234" s="115"/>
      <c r="AG234" s="115"/>
      <c r="AH234" s="115"/>
      <c r="AI234" s="115"/>
    </row>
    <row r="235">
      <c r="A235" s="575"/>
      <c r="B235" s="546"/>
      <c r="C235" s="546"/>
      <c r="D235" s="546"/>
      <c r="E235" s="546"/>
      <c r="F235" s="546"/>
      <c r="G235" s="546"/>
      <c r="H235" s="546"/>
      <c r="I235" s="546"/>
      <c r="J235" s="546"/>
      <c r="K235" s="546"/>
      <c r="L235" s="546"/>
      <c r="M235" s="546"/>
      <c r="N235" s="546"/>
      <c r="O235" s="546"/>
      <c r="P235" s="546"/>
      <c r="Q235" s="546"/>
      <c r="R235" s="546"/>
      <c r="S235" s="546"/>
      <c r="T235" s="546"/>
      <c r="U235" s="546"/>
      <c r="V235" s="546"/>
      <c r="W235" s="546"/>
      <c r="X235" s="546"/>
      <c r="Y235" s="546"/>
      <c r="Z235" s="115"/>
      <c r="AA235" s="115"/>
      <c r="AB235" s="115"/>
      <c r="AC235" s="115"/>
      <c r="AD235" s="115"/>
      <c r="AE235" s="115"/>
      <c r="AF235" s="115"/>
      <c r="AG235" s="115"/>
      <c r="AH235" s="115"/>
      <c r="AI235" s="115"/>
    </row>
    <row r="236">
      <c r="A236" s="575"/>
      <c r="B236" s="546"/>
      <c r="C236" s="546"/>
      <c r="D236" s="546"/>
      <c r="E236" s="546"/>
      <c r="F236" s="546"/>
      <c r="G236" s="546"/>
      <c r="H236" s="546"/>
      <c r="I236" s="546"/>
      <c r="J236" s="546"/>
      <c r="K236" s="546"/>
      <c r="L236" s="546"/>
      <c r="M236" s="546"/>
      <c r="N236" s="546"/>
      <c r="O236" s="546"/>
      <c r="P236" s="546"/>
      <c r="Q236" s="546"/>
      <c r="R236" s="546"/>
      <c r="S236" s="546"/>
      <c r="T236" s="546"/>
      <c r="U236" s="546"/>
      <c r="V236" s="546"/>
      <c r="W236" s="546"/>
      <c r="X236" s="546"/>
      <c r="Y236" s="546"/>
      <c r="Z236" s="115"/>
      <c r="AA236" s="115"/>
      <c r="AB236" s="115"/>
      <c r="AC236" s="115"/>
      <c r="AD236" s="115"/>
      <c r="AE236" s="115"/>
      <c r="AF236" s="115"/>
      <c r="AG236" s="115"/>
      <c r="AH236" s="115"/>
      <c r="AI236" s="115"/>
    </row>
    <row r="237">
      <c r="A237" s="575"/>
      <c r="B237" s="546"/>
      <c r="C237" s="546"/>
      <c r="D237" s="546"/>
      <c r="E237" s="546"/>
      <c r="F237" s="546"/>
      <c r="G237" s="546"/>
      <c r="H237" s="546"/>
      <c r="I237" s="546"/>
      <c r="J237" s="546"/>
      <c r="K237" s="546"/>
      <c r="L237" s="546"/>
      <c r="M237" s="546"/>
      <c r="N237" s="546"/>
      <c r="O237" s="546"/>
      <c r="P237" s="546"/>
      <c r="Q237" s="546"/>
      <c r="R237" s="546"/>
      <c r="S237" s="546"/>
      <c r="T237" s="546"/>
      <c r="U237" s="546"/>
      <c r="V237" s="546"/>
      <c r="W237" s="546"/>
      <c r="X237" s="546"/>
      <c r="Y237" s="546"/>
      <c r="Z237" s="115"/>
      <c r="AA237" s="115"/>
      <c r="AB237" s="115"/>
      <c r="AC237" s="115"/>
      <c r="AD237" s="115"/>
      <c r="AE237" s="115"/>
      <c r="AF237" s="115"/>
      <c r="AG237" s="115"/>
      <c r="AH237" s="115"/>
      <c r="AI237" s="115"/>
    </row>
    <row r="238">
      <c r="A238" s="575"/>
      <c r="B238" s="546"/>
      <c r="C238" s="546"/>
      <c r="D238" s="546"/>
      <c r="E238" s="546"/>
      <c r="F238" s="546"/>
      <c r="G238" s="546"/>
      <c r="H238" s="546"/>
      <c r="I238" s="546"/>
      <c r="J238" s="546"/>
      <c r="K238" s="546"/>
      <c r="L238" s="546"/>
      <c r="M238" s="546"/>
      <c r="N238" s="546"/>
      <c r="O238" s="546"/>
      <c r="P238" s="546"/>
      <c r="Q238" s="546"/>
      <c r="R238" s="546"/>
      <c r="S238" s="546"/>
      <c r="T238" s="546"/>
      <c r="U238" s="546"/>
      <c r="V238" s="546"/>
      <c r="W238" s="546"/>
      <c r="X238" s="546"/>
      <c r="Y238" s="546"/>
      <c r="Z238" s="115"/>
      <c r="AA238" s="115"/>
      <c r="AB238" s="115"/>
      <c r="AC238" s="115"/>
      <c r="AD238" s="115"/>
      <c r="AE238" s="115"/>
      <c r="AF238" s="115"/>
      <c r="AG238" s="115"/>
      <c r="AH238" s="115"/>
      <c r="AI238" s="115"/>
    </row>
    <row r="239">
      <c r="A239" s="575"/>
      <c r="B239" s="546"/>
      <c r="C239" s="546"/>
      <c r="D239" s="546"/>
      <c r="E239" s="546"/>
      <c r="F239" s="546"/>
      <c r="G239" s="546"/>
      <c r="H239" s="546"/>
      <c r="I239" s="546"/>
      <c r="J239" s="546"/>
      <c r="K239" s="546"/>
      <c r="L239" s="546"/>
      <c r="M239" s="546"/>
      <c r="N239" s="546"/>
      <c r="O239" s="546"/>
      <c r="P239" s="546"/>
      <c r="Q239" s="546"/>
      <c r="R239" s="546"/>
      <c r="S239" s="546"/>
      <c r="T239" s="546"/>
      <c r="U239" s="546"/>
      <c r="V239" s="546"/>
      <c r="W239" s="546"/>
      <c r="X239" s="546"/>
      <c r="Y239" s="546"/>
      <c r="Z239" s="115"/>
      <c r="AA239" s="115"/>
      <c r="AB239" s="115"/>
      <c r="AC239" s="115"/>
      <c r="AD239" s="115"/>
      <c r="AE239" s="115"/>
      <c r="AF239" s="115"/>
      <c r="AG239" s="115"/>
      <c r="AH239" s="115"/>
      <c r="AI239" s="115"/>
    </row>
    <row r="240">
      <c r="A240" s="575"/>
      <c r="B240" s="546"/>
      <c r="C240" s="546"/>
      <c r="D240" s="546"/>
      <c r="E240" s="546"/>
      <c r="F240" s="546"/>
      <c r="G240" s="546"/>
      <c r="H240" s="546"/>
      <c r="I240" s="546"/>
      <c r="J240" s="546"/>
      <c r="K240" s="546"/>
      <c r="L240" s="546"/>
      <c r="M240" s="546"/>
      <c r="N240" s="546"/>
      <c r="O240" s="546"/>
      <c r="P240" s="546"/>
      <c r="Q240" s="546"/>
      <c r="R240" s="546"/>
      <c r="S240" s="546"/>
      <c r="T240" s="546"/>
      <c r="U240" s="546"/>
      <c r="V240" s="546"/>
      <c r="W240" s="546"/>
      <c r="X240" s="546"/>
      <c r="Y240" s="546"/>
      <c r="Z240" s="115"/>
      <c r="AA240" s="115"/>
      <c r="AB240" s="115"/>
      <c r="AC240" s="115"/>
      <c r="AD240" s="115"/>
      <c r="AE240" s="115"/>
      <c r="AF240" s="115"/>
      <c r="AG240" s="115"/>
      <c r="AH240" s="115"/>
      <c r="AI240" s="115"/>
    </row>
    <row r="241">
      <c r="A241" s="575"/>
      <c r="B241" s="546"/>
      <c r="C241" s="546"/>
      <c r="D241" s="546"/>
      <c r="E241" s="546"/>
      <c r="F241" s="546"/>
      <c r="G241" s="546"/>
      <c r="H241" s="546"/>
      <c r="I241" s="546"/>
      <c r="J241" s="546"/>
      <c r="K241" s="546"/>
      <c r="L241" s="546"/>
      <c r="M241" s="546"/>
      <c r="N241" s="546"/>
      <c r="O241" s="546"/>
      <c r="P241" s="546"/>
      <c r="Q241" s="546"/>
      <c r="R241" s="546"/>
      <c r="S241" s="546"/>
      <c r="T241" s="546"/>
      <c r="U241" s="546"/>
      <c r="V241" s="546"/>
      <c r="W241" s="546"/>
      <c r="X241" s="546"/>
      <c r="Y241" s="546"/>
      <c r="Z241" s="115"/>
      <c r="AA241" s="115"/>
      <c r="AB241" s="115"/>
      <c r="AC241" s="115"/>
      <c r="AD241" s="115"/>
      <c r="AE241" s="115"/>
      <c r="AF241" s="115"/>
      <c r="AG241" s="115"/>
      <c r="AH241" s="115"/>
      <c r="AI241" s="115"/>
    </row>
    <row r="242">
      <c r="A242" s="575"/>
      <c r="B242" s="546"/>
      <c r="C242" s="546"/>
      <c r="D242" s="546"/>
      <c r="E242" s="546"/>
      <c r="F242" s="546"/>
      <c r="G242" s="546"/>
      <c r="H242" s="546"/>
      <c r="I242" s="546"/>
      <c r="J242" s="546"/>
      <c r="K242" s="546"/>
      <c r="L242" s="546"/>
      <c r="M242" s="546"/>
      <c r="N242" s="546"/>
      <c r="O242" s="546"/>
      <c r="P242" s="546"/>
      <c r="Q242" s="546"/>
      <c r="R242" s="546"/>
      <c r="S242" s="546"/>
      <c r="T242" s="546"/>
      <c r="U242" s="546"/>
      <c r="V242" s="546"/>
      <c r="W242" s="546"/>
      <c r="X242" s="546"/>
      <c r="Y242" s="546"/>
      <c r="Z242" s="115"/>
      <c r="AA242" s="115"/>
      <c r="AB242" s="115"/>
      <c r="AC242" s="115"/>
      <c r="AD242" s="115"/>
      <c r="AE242" s="115"/>
      <c r="AF242" s="115"/>
      <c r="AG242" s="115"/>
      <c r="AH242" s="115"/>
      <c r="AI242" s="115"/>
    </row>
    <row r="243">
      <c r="A243" s="575"/>
      <c r="B243" s="546"/>
      <c r="C243" s="546"/>
      <c r="D243" s="546"/>
      <c r="E243" s="546"/>
      <c r="F243" s="546"/>
      <c r="G243" s="546"/>
      <c r="H243" s="546"/>
      <c r="I243" s="546"/>
      <c r="J243" s="546"/>
      <c r="K243" s="546"/>
      <c r="L243" s="546"/>
      <c r="M243" s="546"/>
      <c r="N243" s="546"/>
      <c r="O243" s="546"/>
      <c r="P243" s="546"/>
      <c r="Q243" s="546"/>
      <c r="R243" s="546"/>
      <c r="S243" s="546"/>
      <c r="T243" s="546"/>
      <c r="U243" s="546"/>
      <c r="V243" s="546"/>
      <c r="W243" s="546"/>
      <c r="X243" s="546"/>
      <c r="Y243" s="546"/>
      <c r="Z243" s="115"/>
      <c r="AA243" s="115"/>
      <c r="AB243" s="115"/>
      <c r="AC243" s="115"/>
      <c r="AD243" s="115"/>
      <c r="AE243" s="115"/>
      <c r="AF243" s="115"/>
      <c r="AG243" s="115"/>
      <c r="AH243" s="115"/>
      <c r="AI243" s="115"/>
    </row>
    <row r="244">
      <c r="A244" s="575"/>
      <c r="B244" s="546"/>
      <c r="C244" s="546"/>
      <c r="D244" s="546"/>
      <c r="E244" s="546"/>
      <c r="F244" s="546"/>
      <c r="G244" s="546"/>
      <c r="H244" s="546"/>
      <c r="I244" s="546"/>
      <c r="J244" s="546"/>
      <c r="K244" s="546"/>
      <c r="L244" s="546"/>
      <c r="M244" s="546"/>
      <c r="N244" s="546"/>
      <c r="O244" s="546"/>
      <c r="P244" s="546"/>
      <c r="Q244" s="546"/>
      <c r="R244" s="546"/>
      <c r="S244" s="546"/>
      <c r="T244" s="546"/>
      <c r="U244" s="546"/>
      <c r="V244" s="546"/>
      <c r="W244" s="546"/>
      <c r="X244" s="546"/>
      <c r="Y244" s="546"/>
      <c r="Z244" s="115"/>
      <c r="AA244" s="115"/>
      <c r="AB244" s="115"/>
      <c r="AC244" s="115"/>
      <c r="AD244" s="115"/>
      <c r="AE244" s="115"/>
      <c r="AF244" s="115"/>
      <c r="AG244" s="115"/>
      <c r="AH244" s="115"/>
      <c r="AI244" s="115"/>
    </row>
    <row r="245">
      <c r="A245" s="575"/>
      <c r="B245" s="546"/>
      <c r="C245" s="546"/>
      <c r="D245" s="546"/>
      <c r="E245" s="546"/>
      <c r="F245" s="546"/>
      <c r="G245" s="546"/>
      <c r="H245" s="546"/>
      <c r="I245" s="546"/>
      <c r="J245" s="546"/>
      <c r="K245" s="546"/>
      <c r="L245" s="546"/>
      <c r="M245" s="546"/>
      <c r="N245" s="546"/>
      <c r="O245" s="546"/>
      <c r="P245" s="546"/>
      <c r="Q245" s="546"/>
      <c r="R245" s="546"/>
      <c r="S245" s="546"/>
      <c r="T245" s="546"/>
      <c r="U245" s="546"/>
      <c r="V245" s="546"/>
      <c r="W245" s="546"/>
      <c r="X245" s="546"/>
      <c r="Y245" s="546"/>
      <c r="Z245" s="115"/>
      <c r="AA245" s="115"/>
      <c r="AB245" s="115"/>
      <c r="AC245" s="115"/>
      <c r="AD245" s="115"/>
      <c r="AE245" s="115"/>
      <c r="AF245" s="115"/>
      <c r="AG245" s="115"/>
      <c r="AH245" s="115"/>
      <c r="AI245" s="115"/>
    </row>
    <row r="246">
      <c r="A246" s="575"/>
      <c r="B246" s="546"/>
      <c r="C246" s="546"/>
      <c r="D246" s="546"/>
      <c r="E246" s="546"/>
      <c r="F246" s="546"/>
      <c r="G246" s="546"/>
      <c r="H246" s="546"/>
      <c r="I246" s="546"/>
      <c r="J246" s="546"/>
      <c r="K246" s="546"/>
      <c r="L246" s="546"/>
      <c r="M246" s="546"/>
      <c r="N246" s="546"/>
      <c r="O246" s="546"/>
      <c r="P246" s="546"/>
      <c r="Q246" s="546"/>
      <c r="R246" s="546"/>
      <c r="S246" s="546"/>
      <c r="T246" s="546"/>
      <c r="U246" s="546"/>
      <c r="V246" s="546"/>
      <c r="W246" s="546"/>
      <c r="X246" s="546"/>
      <c r="Y246" s="546"/>
      <c r="Z246" s="115"/>
      <c r="AA246" s="115"/>
      <c r="AB246" s="115"/>
      <c r="AC246" s="115"/>
      <c r="AD246" s="115"/>
      <c r="AE246" s="115"/>
      <c r="AF246" s="115"/>
      <c r="AG246" s="115"/>
      <c r="AH246" s="115"/>
      <c r="AI246" s="115"/>
    </row>
    <row r="247">
      <c r="A247" s="575"/>
      <c r="B247" s="546"/>
      <c r="C247" s="546"/>
      <c r="D247" s="546"/>
      <c r="E247" s="546"/>
      <c r="F247" s="546"/>
      <c r="G247" s="546"/>
      <c r="H247" s="546"/>
      <c r="I247" s="546"/>
      <c r="J247" s="546"/>
      <c r="K247" s="546"/>
      <c r="L247" s="546"/>
      <c r="M247" s="546"/>
      <c r="N247" s="546"/>
      <c r="O247" s="546"/>
      <c r="P247" s="546"/>
      <c r="Q247" s="546"/>
      <c r="R247" s="546"/>
      <c r="S247" s="546"/>
      <c r="T247" s="546"/>
      <c r="U247" s="546"/>
      <c r="V247" s="546"/>
      <c r="W247" s="546"/>
      <c r="X247" s="546"/>
      <c r="Y247" s="546"/>
      <c r="Z247" s="115"/>
      <c r="AA247" s="115"/>
      <c r="AB247" s="115"/>
      <c r="AC247" s="115"/>
      <c r="AD247" s="115"/>
      <c r="AE247" s="115"/>
      <c r="AF247" s="115"/>
      <c r="AG247" s="115"/>
      <c r="AH247" s="115"/>
      <c r="AI247" s="115"/>
    </row>
    <row r="248">
      <c r="A248" s="575"/>
      <c r="B248" s="546"/>
      <c r="C248" s="546"/>
      <c r="D248" s="546"/>
      <c r="E248" s="546"/>
      <c r="F248" s="546"/>
      <c r="G248" s="546"/>
      <c r="H248" s="546"/>
      <c r="I248" s="546"/>
      <c r="J248" s="546"/>
      <c r="K248" s="546"/>
      <c r="L248" s="546"/>
      <c r="M248" s="546"/>
      <c r="N248" s="546"/>
      <c r="O248" s="546"/>
      <c r="P248" s="546"/>
      <c r="Q248" s="546"/>
      <c r="R248" s="546"/>
      <c r="S248" s="546"/>
      <c r="T248" s="546"/>
      <c r="U248" s="546"/>
      <c r="V248" s="546"/>
      <c r="W248" s="546"/>
      <c r="X248" s="546"/>
      <c r="Y248" s="546"/>
      <c r="Z248" s="115"/>
      <c r="AA248" s="115"/>
      <c r="AB248" s="115"/>
      <c r="AC248" s="115"/>
      <c r="AD248" s="115"/>
      <c r="AE248" s="115"/>
      <c r="AF248" s="115"/>
      <c r="AG248" s="115"/>
      <c r="AH248" s="115"/>
      <c r="AI248" s="115"/>
    </row>
    <row r="249">
      <c r="A249" s="575"/>
      <c r="B249" s="546"/>
      <c r="C249" s="546"/>
      <c r="D249" s="546"/>
      <c r="E249" s="546"/>
      <c r="F249" s="546"/>
      <c r="G249" s="546"/>
      <c r="H249" s="546"/>
      <c r="I249" s="546"/>
      <c r="J249" s="546"/>
      <c r="K249" s="546"/>
      <c r="L249" s="546"/>
      <c r="M249" s="546"/>
      <c r="N249" s="546"/>
      <c r="O249" s="546"/>
      <c r="P249" s="546"/>
      <c r="Q249" s="546"/>
      <c r="R249" s="546"/>
      <c r="S249" s="546"/>
      <c r="T249" s="546"/>
      <c r="U249" s="546"/>
      <c r="V249" s="546"/>
      <c r="W249" s="546"/>
      <c r="X249" s="546"/>
      <c r="Y249" s="546"/>
      <c r="Z249" s="115"/>
      <c r="AA249" s="115"/>
      <c r="AB249" s="115"/>
      <c r="AC249" s="115"/>
      <c r="AD249" s="115"/>
      <c r="AE249" s="115"/>
      <c r="AF249" s="115"/>
      <c r="AG249" s="115"/>
      <c r="AH249" s="115"/>
      <c r="AI249" s="115"/>
    </row>
    <row r="250">
      <c r="A250" s="575"/>
      <c r="B250" s="546"/>
      <c r="C250" s="546"/>
      <c r="D250" s="546"/>
      <c r="E250" s="546"/>
      <c r="F250" s="546"/>
      <c r="G250" s="546"/>
      <c r="H250" s="546"/>
      <c r="I250" s="546"/>
      <c r="J250" s="546"/>
      <c r="K250" s="546"/>
      <c r="L250" s="546"/>
      <c r="M250" s="546"/>
      <c r="N250" s="546"/>
      <c r="O250" s="546"/>
      <c r="P250" s="546"/>
      <c r="Q250" s="546"/>
      <c r="R250" s="546"/>
      <c r="S250" s="546"/>
      <c r="T250" s="546"/>
      <c r="U250" s="546"/>
      <c r="V250" s="546"/>
      <c r="W250" s="546"/>
      <c r="X250" s="546"/>
      <c r="Y250" s="546"/>
      <c r="Z250" s="115"/>
      <c r="AA250" s="115"/>
      <c r="AB250" s="115"/>
      <c r="AC250" s="115"/>
      <c r="AD250" s="115"/>
      <c r="AE250" s="115"/>
      <c r="AF250" s="115"/>
      <c r="AG250" s="115"/>
      <c r="AH250" s="115"/>
      <c r="AI250" s="115"/>
    </row>
    <row r="251">
      <c r="A251" s="575"/>
      <c r="B251" s="546"/>
      <c r="C251" s="546"/>
      <c r="D251" s="546"/>
      <c r="E251" s="546"/>
      <c r="F251" s="546"/>
      <c r="G251" s="546"/>
      <c r="H251" s="546"/>
      <c r="I251" s="546"/>
      <c r="J251" s="546"/>
      <c r="K251" s="546"/>
      <c r="L251" s="546"/>
      <c r="M251" s="546"/>
      <c r="N251" s="546"/>
      <c r="O251" s="546"/>
      <c r="P251" s="546"/>
      <c r="Q251" s="546"/>
      <c r="R251" s="546"/>
      <c r="S251" s="546"/>
      <c r="T251" s="546"/>
      <c r="U251" s="546"/>
      <c r="V251" s="546"/>
      <c r="W251" s="546"/>
      <c r="X251" s="546"/>
      <c r="Y251" s="546"/>
      <c r="Z251" s="115"/>
      <c r="AA251" s="115"/>
      <c r="AB251" s="115"/>
      <c r="AC251" s="115"/>
      <c r="AD251" s="115"/>
      <c r="AE251" s="115"/>
      <c r="AF251" s="115"/>
      <c r="AG251" s="115"/>
      <c r="AH251" s="115"/>
      <c r="AI251" s="115"/>
    </row>
    <row r="252">
      <c r="A252" s="575"/>
      <c r="B252" s="546"/>
      <c r="C252" s="546"/>
      <c r="D252" s="546"/>
      <c r="E252" s="546"/>
      <c r="F252" s="546"/>
      <c r="G252" s="546"/>
      <c r="H252" s="546"/>
      <c r="I252" s="546"/>
      <c r="J252" s="546"/>
      <c r="K252" s="546"/>
      <c r="L252" s="546"/>
      <c r="M252" s="546"/>
      <c r="N252" s="546"/>
      <c r="O252" s="546"/>
      <c r="P252" s="546"/>
      <c r="Q252" s="546"/>
      <c r="R252" s="546"/>
      <c r="S252" s="546"/>
      <c r="T252" s="546"/>
      <c r="U252" s="546"/>
      <c r="V252" s="546"/>
      <c r="W252" s="546"/>
      <c r="X252" s="546"/>
      <c r="Y252" s="546"/>
      <c r="Z252" s="115"/>
      <c r="AA252" s="115"/>
      <c r="AB252" s="115"/>
      <c r="AC252" s="115"/>
      <c r="AD252" s="115"/>
      <c r="AE252" s="115"/>
      <c r="AF252" s="115"/>
      <c r="AG252" s="115"/>
      <c r="AH252" s="115"/>
      <c r="AI252" s="115"/>
    </row>
    <row r="253">
      <c r="A253" s="575"/>
      <c r="B253" s="546"/>
      <c r="C253" s="546"/>
      <c r="D253" s="546"/>
      <c r="E253" s="546"/>
      <c r="F253" s="546"/>
      <c r="G253" s="546"/>
      <c r="H253" s="546"/>
      <c r="I253" s="546"/>
      <c r="J253" s="546"/>
      <c r="K253" s="546"/>
      <c r="L253" s="546"/>
      <c r="M253" s="546"/>
      <c r="N253" s="546"/>
      <c r="O253" s="546"/>
      <c r="P253" s="546"/>
      <c r="Q253" s="546"/>
      <c r="R253" s="546"/>
      <c r="S253" s="546"/>
      <c r="T253" s="546"/>
      <c r="U253" s="546"/>
      <c r="V253" s="546"/>
      <c r="W253" s="546"/>
      <c r="X253" s="546"/>
      <c r="Y253" s="546"/>
      <c r="Z253" s="115"/>
      <c r="AA253" s="115"/>
      <c r="AB253" s="115"/>
      <c r="AC253" s="115"/>
      <c r="AD253" s="115"/>
      <c r="AE253" s="115"/>
      <c r="AF253" s="115"/>
      <c r="AG253" s="115"/>
      <c r="AH253" s="115"/>
      <c r="AI253" s="115"/>
    </row>
    <row r="254">
      <c r="A254" s="575"/>
      <c r="B254" s="546"/>
      <c r="C254" s="546"/>
      <c r="D254" s="546"/>
      <c r="E254" s="546"/>
      <c r="F254" s="546"/>
      <c r="G254" s="546"/>
      <c r="H254" s="546"/>
      <c r="I254" s="546"/>
      <c r="J254" s="546"/>
      <c r="K254" s="546"/>
      <c r="L254" s="546"/>
      <c r="M254" s="546"/>
      <c r="N254" s="546"/>
      <c r="O254" s="546"/>
      <c r="P254" s="546"/>
      <c r="Q254" s="546"/>
      <c r="R254" s="546"/>
      <c r="S254" s="546"/>
      <c r="T254" s="546"/>
      <c r="U254" s="546"/>
      <c r="V254" s="546"/>
      <c r="W254" s="546"/>
      <c r="X254" s="546"/>
      <c r="Y254" s="546"/>
      <c r="Z254" s="115"/>
      <c r="AA254" s="115"/>
      <c r="AB254" s="115"/>
      <c r="AC254" s="115"/>
      <c r="AD254" s="115"/>
      <c r="AE254" s="115"/>
      <c r="AF254" s="115"/>
      <c r="AG254" s="115"/>
      <c r="AH254" s="115"/>
      <c r="AI254" s="115"/>
    </row>
    <row r="255">
      <c r="A255" s="575"/>
      <c r="B255" s="546"/>
      <c r="C255" s="546"/>
      <c r="D255" s="546"/>
      <c r="E255" s="546"/>
      <c r="F255" s="546"/>
      <c r="G255" s="546"/>
      <c r="H255" s="546"/>
      <c r="I255" s="546"/>
      <c r="J255" s="546"/>
      <c r="K255" s="546"/>
      <c r="L255" s="546"/>
      <c r="M255" s="546"/>
      <c r="N255" s="546"/>
      <c r="O255" s="546"/>
      <c r="P255" s="546"/>
      <c r="Q255" s="546"/>
      <c r="R255" s="546"/>
      <c r="S255" s="546"/>
      <c r="T255" s="546"/>
      <c r="U255" s="546"/>
      <c r="V255" s="546"/>
      <c r="W255" s="546"/>
      <c r="X255" s="546"/>
      <c r="Y255" s="546"/>
      <c r="Z255" s="115"/>
      <c r="AA255" s="115"/>
      <c r="AB255" s="115"/>
      <c r="AC255" s="115"/>
      <c r="AD255" s="115"/>
      <c r="AE255" s="115"/>
      <c r="AF255" s="115"/>
      <c r="AG255" s="115"/>
      <c r="AH255" s="115"/>
      <c r="AI255" s="115"/>
    </row>
    <row r="256">
      <c r="A256" s="575"/>
      <c r="B256" s="546"/>
      <c r="C256" s="546"/>
      <c r="D256" s="546"/>
      <c r="E256" s="546"/>
      <c r="F256" s="546"/>
      <c r="G256" s="546"/>
      <c r="H256" s="546"/>
      <c r="I256" s="546"/>
      <c r="J256" s="546"/>
      <c r="K256" s="546"/>
      <c r="L256" s="546"/>
      <c r="M256" s="546"/>
      <c r="N256" s="546"/>
      <c r="O256" s="546"/>
      <c r="P256" s="546"/>
      <c r="Q256" s="546"/>
      <c r="R256" s="546"/>
      <c r="S256" s="546"/>
      <c r="T256" s="546"/>
      <c r="U256" s="546"/>
      <c r="V256" s="546"/>
      <c r="W256" s="546"/>
      <c r="X256" s="546"/>
      <c r="Y256" s="546"/>
      <c r="Z256" s="115"/>
      <c r="AA256" s="115"/>
      <c r="AB256" s="115"/>
      <c r="AC256" s="115"/>
      <c r="AD256" s="115"/>
      <c r="AE256" s="115"/>
      <c r="AF256" s="115"/>
      <c r="AG256" s="115"/>
      <c r="AH256" s="115"/>
      <c r="AI256" s="115"/>
    </row>
    <row r="257">
      <c r="A257" s="575"/>
      <c r="B257" s="546"/>
      <c r="C257" s="546"/>
      <c r="D257" s="546"/>
      <c r="E257" s="546"/>
      <c r="F257" s="546"/>
      <c r="G257" s="546"/>
      <c r="H257" s="546"/>
      <c r="I257" s="546"/>
      <c r="J257" s="546"/>
      <c r="K257" s="546"/>
      <c r="L257" s="546"/>
      <c r="M257" s="546"/>
      <c r="N257" s="546"/>
      <c r="O257" s="546"/>
      <c r="P257" s="546"/>
      <c r="Q257" s="546"/>
      <c r="R257" s="546"/>
      <c r="S257" s="546"/>
      <c r="T257" s="546"/>
      <c r="U257" s="546"/>
      <c r="V257" s="546"/>
      <c r="W257" s="546"/>
      <c r="X257" s="546"/>
      <c r="Y257" s="546"/>
      <c r="Z257" s="115"/>
      <c r="AA257" s="115"/>
      <c r="AB257" s="115"/>
      <c r="AC257" s="115"/>
      <c r="AD257" s="115"/>
      <c r="AE257" s="115"/>
      <c r="AF257" s="115"/>
      <c r="AG257" s="115"/>
      <c r="AH257" s="115"/>
      <c r="AI257" s="115"/>
    </row>
    <row r="258">
      <c r="A258" s="575"/>
      <c r="B258" s="546"/>
      <c r="C258" s="546"/>
      <c r="D258" s="546"/>
      <c r="E258" s="546"/>
      <c r="F258" s="546"/>
      <c r="G258" s="546"/>
      <c r="H258" s="546"/>
      <c r="I258" s="546"/>
      <c r="J258" s="546"/>
      <c r="K258" s="546"/>
      <c r="L258" s="546"/>
      <c r="M258" s="546"/>
      <c r="N258" s="546"/>
      <c r="O258" s="546"/>
      <c r="P258" s="546"/>
      <c r="Q258" s="546"/>
      <c r="R258" s="546"/>
      <c r="S258" s="546"/>
      <c r="T258" s="546"/>
      <c r="U258" s="546"/>
      <c r="V258" s="546"/>
      <c r="W258" s="546"/>
      <c r="X258" s="546"/>
      <c r="Y258" s="546"/>
      <c r="Z258" s="115"/>
      <c r="AA258" s="115"/>
      <c r="AB258" s="115"/>
      <c r="AC258" s="115"/>
      <c r="AD258" s="115"/>
      <c r="AE258" s="115"/>
      <c r="AF258" s="115"/>
      <c r="AG258" s="115"/>
      <c r="AH258" s="115"/>
      <c r="AI258" s="115"/>
    </row>
    <row r="259">
      <c r="A259" s="575"/>
      <c r="B259" s="546"/>
      <c r="C259" s="546"/>
      <c r="D259" s="546"/>
      <c r="E259" s="546"/>
      <c r="F259" s="546"/>
      <c r="G259" s="546"/>
      <c r="H259" s="546"/>
      <c r="I259" s="546"/>
      <c r="J259" s="546"/>
      <c r="K259" s="546"/>
      <c r="L259" s="546"/>
      <c r="M259" s="546"/>
      <c r="N259" s="546"/>
      <c r="O259" s="546"/>
      <c r="P259" s="546"/>
      <c r="Q259" s="546"/>
      <c r="R259" s="546"/>
      <c r="S259" s="546"/>
      <c r="T259" s="546"/>
      <c r="U259" s="546"/>
      <c r="V259" s="546"/>
      <c r="W259" s="546"/>
      <c r="X259" s="546"/>
      <c r="Y259" s="546"/>
      <c r="Z259" s="115"/>
      <c r="AA259" s="115"/>
      <c r="AB259" s="115"/>
      <c r="AC259" s="115"/>
      <c r="AD259" s="115"/>
      <c r="AE259" s="115"/>
      <c r="AF259" s="115"/>
      <c r="AG259" s="115"/>
      <c r="AH259" s="115"/>
      <c r="AI259" s="115"/>
    </row>
    <row r="260">
      <c r="A260" s="575"/>
      <c r="B260" s="546"/>
      <c r="C260" s="546"/>
      <c r="D260" s="546"/>
      <c r="E260" s="546"/>
      <c r="F260" s="546"/>
      <c r="G260" s="546"/>
      <c r="H260" s="546"/>
      <c r="I260" s="546"/>
      <c r="J260" s="546"/>
      <c r="K260" s="546"/>
      <c r="L260" s="546"/>
      <c r="M260" s="546"/>
      <c r="N260" s="546"/>
      <c r="O260" s="546"/>
      <c r="P260" s="546"/>
      <c r="Q260" s="546"/>
      <c r="R260" s="546"/>
      <c r="S260" s="546"/>
      <c r="T260" s="546"/>
      <c r="U260" s="546"/>
      <c r="V260" s="546"/>
      <c r="W260" s="546"/>
      <c r="X260" s="546"/>
      <c r="Y260" s="546"/>
      <c r="Z260" s="115"/>
      <c r="AA260" s="115"/>
      <c r="AB260" s="115"/>
      <c r="AC260" s="115"/>
      <c r="AD260" s="115"/>
      <c r="AE260" s="115"/>
      <c r="AF260" s="115"/>
      <c r="AG260" s="115"/>
      <c r="AH260" s="115"/>
      <c r="AI260" s="115"/>
    </row>
    <row r="261">
      <c r="A261" s="575"/>
      <c r="B261" s="546"/>
      <c r="C261" s="546"/>
      <c r="D261" s="546"/>
      <c r="E261" s="546"/>
      <c r="F261" s="546"/>
      <c r="G261" s="546"/>
      <c r="H261" s="546"/>
      <c r="I261" s="546"/>
      <c r="J261" s="546"/>
      <c r="K261" s="546"/>
      <c r="L261" s="546"/>
      <c r="M261" s="546"/>
      <c r="N261" s="546"/>
      <c r="O261" s="546"/>
      <c r="P261" s="546"/>
      <c r="Q261" s="546"/>
      <c r="R261" s="546"/>
      <c r="S261" s="546"/>
      <c r="T261" s="546"/>
      <c r="U261" s="546"/>
      <c r="V261" s="546"/>
      <c r="W261" s="546"/>
      <c r="X261" s="546"/>
      <c r="Y261" s="546"/>
      <c r="Z261" s="115"/>
      <c r="AA261" s="115"/>
      <c r="AB261" s="115"/>
      <c r="AC261" s="115"/>
      <c r="AD261" s="115"/>
      <c r="AE261" s="115"/>
      <c r="AF261" s="115"/>
      <c r="AG261" s="115"/>
      <c r="AH261" s="115"/>
      <c r="AI261" s="115"/>
    </row>
    <row r="262">
      <c r="A262" s="575"/>
      <c r="B262" s="546"/>
      <c r="C262" s="546"/>
      <c r="D262" s="546"/>
      <c r="E262" s="546"/>
      <c r="F262" s="546"/>
      <c r="G262" s="546"/>
      <c r="H262" s="546"/>
      <c r="I262" s="546"/>
      <c r="J262" s="546"/>
      <c r="K262" s="546"/>
      <c r="L262" s="546"/>
      <c r="M262" s="546"/>
      <c r="N262" s="546"/>
      <c r="O262" s="546"/>
      <c r="P262" s="546"/>
      <c r="Q262" s="546"/>
      <c r="R262" s="546"/>
      <c r="S262" s="546"/>
      <c r="T262" s="546"/>
      <c r="U262" s="546"/>
      <c r="V262" s="546"/>
      <c r="W262" s="546"/>
      <c r="X262" s="546"/>
      <c r="Y262" s="546"/>
      <c r="Z262" s="115"/>
      <c r="AA262" s="115"/>
      <c r="AB262" s="115"/>
      <c r="AC262" s="115"/>
      <c r="AD262" s="115"/>
      <c r="AE262" s="115"/>
      <c r="AF262" s="115"/>
      <c r="AG262" s="115"/>
      <c r="AH262" s="115"/>
      <c r="AI262" s="115"/>
    </row>
    <row r="263">
      <c r="A263" s="575"/>
      <c r="B263" s="546"/>
      <c r="C263" s="546"/>
      <c r="D263" s="546"/>
      <c r="E263" s="546"/>
      <c r="F263" s="546"/>
      <c r="G263" s="546"/>
      <c r="H263" s="546"/>
      <c r="I263" s="546"/>
      <c r="J263" s="546"/>
      <c r="K263" s="546"/>
      <c r="L263" s="546"/>
      <c r="M263" s="546"/>
      <c r="N263" s="546"/>
      <c r="O263" s="546"/>
      <c r="P263" s="546"/>
      <c r="Q263" s="546"/>
      <c r="R263" s="546"/>
      <c r="S263" s="546"/>
      <c r="T263" s="546"/>
      <c r="U263" s="546"/>
      <c r="V263" s="546"/>
      <c r="W263" s="546"/>
      <c r="X263" s="546"/>
      <c r="Y263" s="546"/>
      <c r="Z263" s="115"/>
      <c r="AA263" s="115"/>
      <c r="AB263" s="115"/>
      <c r="AC263" s="115"/>
      <c r="AD263" s="115"/>
      <c r="AE263" s="115"/>
      <c r="AF263" s="115"/>
      <c r="AG263" s="115"/>
      <c r="AH263" s="115"/>
      <c r="AI263" s="115"/>
    </row>
    <row r="264">
      <c r="A264" s="575"/>
      <c r="B264" s="546"/>
      <c r="C264" s="546"/>
      <c r="D264" s="546"/>
      <c r="E264" s="546"/>
      <c r="F264" s="546"/>
      <c r="G264" s="546"/>
      <c r="H264" s="546"/>
      <c r="I264" s="546"/>
      <c r="J264" s="546"/>
      <c r="K264" s="546"/>
      <c r="L264" s="546"/>
      <c r="M264" s="546"/>
      <c r="N264" s="546"/>
      <c r="O264" s="546"/>
      <c r="P264" s="546"/>
      <c r="Q264" s="546"/>
      <c r="R264" s="546"/>
      <c r="S264" s="546"/>
      <c r="T264" s="546"/>
      <c r="U264" s="546"/>
      <c r="V264" s="546"/>
      <c r="W264" s="546"/>
      <c r="X264" s="546"/>
      <c r="Y264" s="546"/>
      <c r="Z264" s="115"/>
      <c r="AA264" s="115"/>
      <c r="AB264" s="115"/>
      <c r="AC264" s="115"/>
      <c r="AD264" s="115"/>
      <c r="AE264" s="115"/>
      <c r="AF264" s="115"/>
      <c r="AG264" s="115"/>
      <c r="AH264" s="115"/>
      <c r="AI264" s="115"/>
    </row>
    <row r="265">
      <c r="A265" s="575"/>
      <c r="B265" s="546"/>
      <c r="C265" s="546"/>
      <c r="D265" s="546"/>
      <c r="E265" s="546"/>
      <c r="F265" s="546"/>
      <c r="G265" s="546"/>
      <c r="H265" s="546"/>
      <c r="I265" s="546"/>
      <c r="J265" s="546"/>
      <c r="K265" s="546"/>
      <c r="L265" s="546"/>
      <c r="M265" s="546"/>
      <c r="N265" s="546"/>
      <c r="O265" s="546"/>
      <c r="P265" s="546"/>
      <c r="Q265" s="546"/>
      <c r="R265" s="546"/>
      <c r="S265" s="546"/>
      <c r="T265" s="546"/>
      <c r="U265" s="546"/>
      <c r="V265" s="546"/>
      <c r="W265" s="546"/>
      <c r="X265" s="546"/>
      <c r="Y265" s="546"/>
      <c r="Z265" s="115"/>
      <c r="AA265" s="115"/>
      <c r="AB265" s="115"/>
      <c r="AC265" s="115"/>
      <c r="AD265" s="115"/>
      <c r="AE265" s="115"/>
      <c r="AF265" s="115"/>
      <c r="AG265" s="115"/>
      <c r="AH265" s="115"/>
      <c r="AI265" s="115"/>
    </row>
    <row r="266">
      <c r="A266" s="575"/>
      <c r="B266" s="546"/>
      <c r="C266" s="546"/>
      <c r="D266" s="546"/>
      <c r="E266" s="546"/>
      <c r="F266" s="546"/>
      <c r="G266" s="546"/>
      <c r="H266" s="546"/>
      <c r="I266" s="546"/>
      <c r="J266" s="546"/>
      <c r="K266" s="546"/>
      <c r="L266" s="546"/>
      <c r="M266" s="546"/>
      <c r="N266" s="546"/>
      <c r="O266" s="546"/>
      <c r="P266" s="546"/>
      <c r="Q266" s="546"/>
      <c r="R266" s="546"/>
      <c r="S266" s="546"/>
      <c r="T266" s="546"/>
      <c r="U266" s="546"/>
      <c r="V266" s="546"/>
      <c r="W266" s="546"/>
      <c r="X266" s="546"/>
      <c r="Y266" s="546"/>
      <c r="Z266" s="115"/>
      <c r="AA266" s="115"/>
      <c r="AB266" s="115"/>
      <c r="AC266" s="115"/>
      <c r="AD266" s="115"/>
      <c r="AE266" s="115"/>
      <c r="AF266" s="115"/>
      <c r="AG266" s="115"/>
      <c r="AH266" s="115"/>
      <c r="AI266" s="115"/>
    </row>
    <row r="267">
      <c r="A267" s="575"/>
      <c r="B267" s="546"/>
      <c r="C267" s="546"/>
      <c r="D267" s="546"/>
      <c r="E267" s="546"/>
      <c r="F267" s="546"/>
      <c r="G267" s="546"/>
      <c r="H267" s="546"/>
      <c r="I267" s="546"/>
      <c r="J267" s="546"/>
      <c r="K267" s="546"/>
      <c r="L267" s="546"/>
      <c r="M267" s="546"/>
      <c r="N267" s="546"/>
      <c r="O267" s="546"/>
      <c r="P267" s="546"/>
      <c r="Q267" s="546"/>
      <c r="R267" s="546"/>
      <c r="S267" s="546"/>
      <c r="T267" s="546"/>
      <c r="U267" s="546"/>
      <c r="V267" s="546"/>
      <c r="W267" s="546"/>
      <c r="X267" s="546"/>
      <c r="Y267" s="546"/>
      <c r="Z267" s="115"/>
      <c r="AA267" s="115"/>
      <c r="AB267" s="115"/>
      <c r="AC267" s="115"/>
      <c r="AD267" s="115"/>
      <c r="AE267" s="115"/>
      <c r="AF267" s="115"/>
      <c r="AG267" s="115"/>
      <c r="AH267" s="115"/>
      <c r="AI267" s="115"/>
    </row>
    <row r="268">
      <c r="A268" s="575"/>
      <c r="B268" s="546"/>
      <c r="C268" s="546"/>
      <c r="D268" s="546"/>
      <c r="E268" s="546"/>
      <c r="F268" s="546"/>
      <c r="G268" s="546"/>
      <c r="H268" s="546"/>
      <c r="I268" s="546"/>
      <c r="J268" s="546"/>
      <c r="K268" s="546"/>
      <c r="L268" s="546"/>
      <c r="M268" s="546"/>
      <c r="N268" s="546"/>
      <c r="O268" s="546"/>
      <c r="P268" s="546"/>
      <c r="Q268" s="546"/>
      <c r="R268" s="546"/>
      <c r="S268" s="546"/>
      <c r="T268" s="546"/>
      <c r="U268" s="546"/>
      <c r="V268" s="546"/>
      <c r="W268" s="546"/>
      <c r="X268" s="546"/>
      <c r="Y268" s="546"/>
      <c r="Z268" s="115"/>
      <c r="AA268" s="115"/>
      <c r="AB268" s="115"/>
      <c r="AC268" s="115"/>
      <c r="AD268" s="115"/>
      <c r="AE268" s="115"/>
      <c r="AF268" s="115"/>
      <c r="AG268" s="115"/>
      <c r="AH268" s="115"/>
      <c r="AI268" s="115"/>
    </row>
    <row r="269">
      <c r="A269" s="575"/>
      <c r="B269" s="546"/>
      <c r="C269" s="546"/>
      <c r="D269" s="546"/>
      <c r="E269" s="546"/>
      <c r="F269" s="546"/>
      <c r="G269" s="546"/>
      <c r="H269" s="546"/>
      <c r="I269" s="546"/>
      <c r="J269" s="546"/>
      <c r="K269" s="546"/>
      <c r="L269" s="546"/>
      <c r="M269" s="546"/>
      <c r="N269" s="546"/>
      <c r="O269" s="546"/>
      <c r="P269" s="546"/>
      <c r="Q269" s="546"/>
      <c r="R269" s="546"/>
      <c r="S269" s="546"/>
      <c r="T269" s="546"/>
      <c r="U269" s="546"/>
      <c r="V269" s="546"/>
      <c r="W269" s="546"/>
      <c r="X269" s="546"/>
      <c r="Y269" s="546"/>
      <c r="Z269" s="115"/>
      <c r="AA269" s="115"/>
      <c r="AB269" s="115"/>
      <c r="AC269" s="115"/>
      <c r="AD269" s="115"/>
      <c r="AE269" s="115"/>
      <c r="AF269" s="115"/>
      <c r="AG269" s="115"/>
      <c r="AH269" s="115"/>
      <c r="AI269" s="115"/>
    </row>
    <row r="270">
      <c r="A270" s="575"/>
      <c r="B270" s="546"/>
      <c r="C270" s="546"/>
      <c r="D270" s="546"/>
      <c r="E270" s="546"/>
      <c r="F270" s="546"/>
      <c r="G270" s="546"/>
      <c r="H270" s="546"/>
      <c r="I270" s="546"/>
      <c r="J270" s="546"/>
      <c r="K270" s="546"/>
      <c r="L270" s="546"/>
      <c r="M270" s="546"/>
      <c r="N270" s="546"/>
      <c r="O270" s="546"/>
      <c r="P270" s="546"/>
      <c r="Q270" s="546"/>
      <c r="R270" s="546"/>
      <c r="S270" s="546"/>
      <c r="T270" s="546"/>
      <c r="U270" s="546"/>
      <c r="V270" s="546"/>
      <c r="W270" s="546"/>
      <c r="X270" s="546"/>
      <c r="Y270" s="546"/>
      <c r="Z270" s="115"/>
      <c r="AA270" s="115"/>
      <c r="AB270" s="115"/>
      <c r="AC270" s="115"/>
      <c r="AD270" s="115"/>
      <c r="AE270" s="115"/>
      <c r="AF270" s="115"/>
      <c r="AG270" s="115"/>
      <c r="AH270" s="115"/>
      <c r="AI270" s="115"/>
    </row>
    <row r="271">
      <c r="A271" s="575"/>
      <c r="B271" s="546"/>
      <c r="C271" s="546"/>
      <c r="D271" s="546"/>
      <c r="E271" s="546"/>
      <c r="F271" s="546"/>
      <c r="G271" s="546"/>
      <c r="H271" s="546"/>
      <c r="I271" s="546"/>
      <c r="J271" s="546"/>
      <c r="K271" s="546"/>
      <c r="L271" s="546"/>
      <c r="M271" s="546"/>
      <c r="N271" s="546"/>
      <c r="O271" s="546"/>
      <c r="P271" s="546"/>
      <c r="Q271" s="546"/>
      <c r="R271" s="546"/>
      <c r="S271" s="546"/>
      <c r="T271" s="546"/>
      <c r="U271" s="546"/>
      <c r="V271" s="546"/>
      <c r="W271" s="546"/>
      <c r="X271" s="546"/>
      <c r="Y271" s="546"/>
      <c r="Z271" s="115"/>
      <c r="AA271" s="115"/>
      <c r="AB271" s="115"/>
      <c r="AC271" s="115"/>
      <c r="AD271" s="115"/>
      <c r="AE271" s="115"/>
      <c r="AF271" s="115"/>
      <c r="AG271" s="115"/>
      <c r="AH271" s="115"/>
      <c r="AI271" s="115"/>
    </row>
    <row r="272">
      <c r="A272" s="575"/>
      <c r="B272" s="546"/>
      <c r="C272" s="546"/>
      <c r="D272" s="546"/>
      <c r="E272" s="546"/>
      <c r="F272" s="546"/>
      <c r="G272" s="546"/>
      <c r="H272" s="546"/>
      <c r="I272" s="546"/>
      <c r="J272" s="546"/>
      <c r="K272" s="546"/>
      <c r="L272" s="546"/>
      <c r="M272" s="546"/>
      <c r="N272" s="546"/>
      <c r="O272" s="546"/>
      <c r="P272" s="546"/>
      <c r="Q272" s="546"/>
      <c r="R272" s="546"/>
      <c r="S272" s="546"/>
      <c r="T272" s="546"/>
      <c r="U272" s="546"/>
      <c r="V272" s="546"/>
      <c r="W272" s="546"/>
      <c r="X272" s="546"/>
      <c r="Y272" s="546"/>
      <c r="Z272" s="115"/>
      <c r="AA272" s="115"/>
      <c r="AB272" s="115"/>
      <c r="AC272" s="115"/>
      <c r="AD272" s="115"/>
      <c r="AE272" s="115"/>
      <c r="AF272" s="115"/>
      <c r="AG272" s="115"/>
      <c r="AH272" s="115"/>
      <c r="AI272" s="115"/>
    </row>
    <row r="273">
      <c r="A273" s="575"/>
      <c r="B273" s="546"/>
      <c r="C273" s="546"/>
      <c r="D273" s="546"/>
      <c r="E273" s="546"/>
      <c r="F273" s="546"/>
      <c r="G273" s="546"/>
      <c r="H273" s="546"/>
      <c r="I273" s="546"/>
      <c r="J273" s="546"/>
      <c r="K273" s="546"/>
      <c r="L273" s="546"/>
      <c r="M273" s="546"/>
      <c r="N273" s="546"/>
      <c r="O273" s="546"/>
      <c r="P273" s="546"/>
      <c r="Q273" s="546"/>
      <c r="R273" s="546"/>
      <c r="S273" s="546"/>
      <c r="T273" s="546"/>
      <c r="U273" s="546"/>
      <c r="V273" s="546"/>
      <c r="W273" s="546"/>
      <c r="X273" s="546"/>
      <c r="Y273" s="546"/>
      <c r="Z273" s="115"/>
      <c r="AA273" s="115"/>
      <c r="AB273" s="115"/>
      <c r="AC273" s="115"/>
      <c r="AD273" s="115"/>
      <c r="AE273" s="115"/>
      <c r="AF273" s="115"/>
      <c r="AG273" s="115"/>
      <c r="AH273" s="115"/>
      <c r="AI273" s="115"/>
    </row>
    <row r="274">
      <c r="A274" s="575"/>
      <c r="B274" s="546"/>
      <c r="C274" s="546"/>
      <c r="D274" s="546"/>
      <c r="E274" s="546"/>
      <c r="F274" s="546"/>
      <c r="G274" s="546"/>
      <c r="H274" s="546"/>
      <c r="I274" s="546"/>
      <c r="J274" s="546"/>
      <c r="K274" s="546"/>
      <c r="L274" s="546"/>
      <c r="M274" s="546"/>
      <c r="N274" s="546"/>
      <c r="O274" s="546"/>
      <c r="P274" s="546"/>
      <c r="Q274" s="546"/>
      <c r="R274" s="546"/>
      <c r="S274" s="546"/>
      <c r="T274" s="546"/>
      <c r="U274" s="546"/>
      <c r="V274" s="546"/>
      <c r="W274" s="546"/>
      <c r="X274" s="546"/>
      <c r="Y274" s="546"/>
      <c r="Z274" s="115"/>
      <c r="AA274" s="115"/>
      <c r="AB274" s="115"/>
      <c r="AC274" s="115"/>
      <c r="AD274" s="115"/>
      <c r="AE274" s="115"/>
      <c r="AF274" s="115"/>
      <c r="AG274" s="115"/>
      <c r="AH274" s="115"/>
      <c r="AI274" s="115"/>
    </row>
    <row r="275">
      <c r="A275" s="575"/>
      <c r="B275" s="546"/>
      <c r="C275" s="546"/>
      <c r="D275" s="546"/>
      <c r="E275" s="546"/>
      <c r="F275" s="546"/>
      <c r="G275" s="546"/>
      <c r="H275" s="546"/>
      <c r="I275" s="546"/>
      <c r="J275" s="546"/>
      <c r="K275" s="546"/>
      <c r="L275" s="546"/>
      <c r="M275" s="546"/>
      <c r="N275" s="546"/>
      <c r="O275" s="546"/>
      <c r="P275" s="546"/>
      <c r="Q275" s="546"/>
      <c r="R275" s="546"/>
      <c r="S275" s="546"/>
      <c r="T275" s="546"/>
      <c r="U275" s="546"/>
      <c r="V275" s="546"/>
      <c r="W275" s="546"/>
      <c r="X275" s="546"/>
      <c r="Y275" s="546"/>
      <c r="Z275" s="115"/>
      <c r="AA275" s="115"/>
      <c r="AB275" s="115"/>
      <c r="AC275" s="115"/>
      <c r="AD275" s="115"/>
      <c r="AE275" s="115"/>
      <c r="AF275" s="115"/>
      <c r="AG275" s="115"/>
      <c r="AH275" s="115"/>
      <c r="AI275" s="115"/>
    </row>
    <row r="276">
      <c r="A276" s="575"/>
      <c r="B276" s="546"/>
      <c r="C276" s="546"/>
      <c r="D276" s="546"/>
      <c r="E276" s="546"/>
      <c r="F276" s="546"/>
      <c r="G276" s="546"/>
      <c r="H276" s="546"/>
      <c r="I276" s="546"/>
      <c r="J276" s="546"/>
      <c r="K276" s="546"/>
      <c r="L276" s="546"/>
      <c r="M276" s="546"/>
      <c r="N276" s="546"/>
      <c r="O276" s="546"/>
      <c r="P276" s="546"/>
      <c r="Q276" s="546"/>
      <c r="R276" s="546"/>
      <c r="S276" s="546"/>
      <c r="T276" s="546"/>
      <c r="U276" s="546"/>
      <c r="V276" s="546"/>
      <c r="W276" s="546"/>
      <c r="X276" s="546"/>
      <c r="Y276" s="546"/>
      <c r="Z276" s="115"/>
      <c r="AA276" s="115"/>
      <c r="AB276" s="115"/>
      <c r="AC276" s="115"/>
      <c r="AD276" s="115"/>
      <c r="AE276" s="115"/>
      <c r="AF276" s="115"/>
      <c r="AG276" s="115"/>
      <c r="AH276" s="115"/>
      <c r="AI276" s="115"/>
    </row>
    <row r="277">
      <c r="A277" s="575"/>
      <c r="B277" s="546"/>
      <c r="C277" s="546"/>
      <c r="D277" s="546"/>
      <c r="E277" s="546"/>
      <c r="F277" s="546"/>
      <c r="G277" s="546"/>
      <c r="H277" s="546"/>
      <c r="I277" s="546"/>
      <c r="J277" s="546"/>
      <c r="K277" s="546"/>
      <c r="L277" s="546"/>
      <c r="M277" s="546"/>
      <c r="N277" s="546"/>
      <c r="O277" s="546"/>
      <c r="P277" s="546"/>
      <c r="Q277" s="546"/>
      <c r="R277" s="546"/>
      <c r="S277" s="546"/>
      <c r="T277" s="546"/>
      <c r="U277" s="546"/>
      <c r="V277" s="546"/>
      <c r="W277" s="546"/>
      <c r="X277" s="546"/>
      <c r="Y277" s="546"/>
      <c r="Z277" s="115"/>
      <c r="AA277" s="115"/>
      <c r="AB277" s="115"/>
      <c r="AC277" s="115"/>
      <c r="AD277" s="115"/>
      <c r="AE277" s="115"/>
      <c r="AF277" s="115"/>
      <c r="AG277" s="115"/>
      <c r="AH277" s="115"/>
      <c r="AI277" s="115"/>
    </row>
    <row r="278">
      <c r="A278" s="575"/>
      <c r="B278" s="546"/>
      <c r="C278" s="546"/>
      <c r="D278" s="546"/>
      <c r="E278" s="546"/>
      <c r="F278" s="546"/>
      <c r="G278" s="546"/>
      <c r="H278" s="546"/>
      <c r="I278" s="546"/>
      <c r="J278" s="546"/>
      <c r="K278" s="546"/>
      <c r="L278" s="546"/>
      <c r="M278" s="546"/>
      <c r="N278" s="546"/>
      <c r="O278" s="546"/>
      <c r="P278" s="546"/>
      <c r="Q278" s="546"/>
      <c r="R278" s="546"/>
      <c r="S278" s="546"/>
      <c r="T278" s="546"/>
      <c r="U278" s="546"/>
      <c r="V278" s="546"/>
      <c r="W278" s="546"/>
      <c r="X278" s="546"/>
      <c r="Y278" s="546"/>
      <c r="Z278" s="115"/>
      <c r="AA278" s="115"/>
      <c r="AB278" s="115"/>
      <c r="AC278" s="115"/>
      <c r="AD278" s="115"/>
      <c r="AE278" s="115"/>
      <c r="AF278" s="115"/>
      <c r="AG278" s="115"/>
      <c r="AH278" s="115"/>
      <c r="AI278" s="115"/>
    </row>
    <row r="279">
      <c r="A279" s="575"/>
      <c r="B279" s="546"/>
      <c r="C279" s="546"/>
      <c r="D279" s="546"/>
      <c r="E279" s="546"/>
      <c r="F279" s="546"/>
      <c r="G279" s="546"/>
      <c r="H279" s="546"/>
      <c r="I279" s="546"/>
      <c r="J279" s="546"/>
      <c r="K279" s="546"/>
      <c r="L279" s="546"/>
      <c r="M279" s="546"/>
      <c r="N279" s="546"/>
      <c r="O279" s="546"/>
      <c r="P279" s="546"/>
      <c r="Q279" s="546"/>
      <c r="R279" s="546"/>
      <c r="S279" s="546"/>
      <c r="T279" s="546"/>
      <c r="U279" s="546"/>
      <c r="V279" s="546"/>
      <c r="W279" s="546"/>
      <c r="X279" s="546"/>
      <c r="Y279" s="546"/>
      <c r="Z279" s="115"/>
      <c r="AA279" s="115"/>
      <c r="AB279" s="115"/>
      <c r="AC279" s="115"/>
      <c r="AD279" s="115"/>
      <c r="AE279" s="115"/>
      <c r="AF279" s="115"/>
      <c r="AG279" s="115"/>
      <c r="AH279" s="115"/>
      <c r="AI279" s="115"/>
    </row>
    <row r="280">
      <c r="A280" s="575"/>
      <c r="B280" s="546"/>
      <c r="C280" s="546"/>
      <c r="D280" s="546"/>
      <c r="E280" s="546"/>
      <c r="F280" s="546"/>
      <c r="G280" s="546"/>
      <c r="H280" s="546"/>
      <c r="I280" s="546"/>
      <c r="J280" s="546"/>
      <c r="K280" s="546"/>
      <c r="L280" s="546"/>
      <c r="M280" s="546"/>
      <c r="N280" s="546"/>
      <c r="O280" s="546"/>
      <c r="P280" s="546"/>
      <c r="Q280" s="546"/>
      <c r="R280" s="546"/>
      <c r="S280" s="546"/>
      <c r="T280" s="546"/>
      <c r="U280" s="546"/>
      <c r="V280" s="546"/>
      <c r="W280" s="546"/>
      <c r="X280" s="546"/>
      <c r="Y280" s="546"/>
      <c r="Z280" s="115"/>
      <c r="AA280" s="115"/>
      <c r="AB280" s="115"/>
      <c r="AC280" s="115"/>
      <c r="AD280" s="115"/>
      <c r="AE280" s="115"/>
      <c r="AF280" s="115"/>
      <c r="AG280" s="115"/>
      <c r="AH280" s="115"/>
      <c r="AI280" s="115"/>
    </row>
    <row r="281">
      <c r="A281" s="575"/>
      <c r="B281" s="546"/>
      <c r="C281" s="546"/>
      <c r="D281" s="546"/>
      <c r="E281" s="546"/>
      <c r="F281" s="546"/>
      <c r="G281" s="546"/>
      <c r="H281" s="546"/>
      <c r="I281" s="546"/>
      <c r="J281" s="546"/>
      <c r="K281" s="546"/>
      <c r="L281" s="546"/>
      <c r="M281" s="546"/>
      <c r="N281" s="546"/>
      <c r="O281" s="546"/>
      <c r="P281" s="546"/>
      <c r="Q281" s="546"/>
      <c r="R281" s="546"/>
      <c r="S281" s="546"/>
      <c r="T281" s="546"/>
      <c r="U281" s="546"/>
      <c r="V281" s="546"/>
      <c r="W281" s="546"/>
      <c r="X281" s="546"/>
      <c r="Y281" s="546"/>
      <c r="Z281" s="115"/>
      <c r="AA281" s="115"/>
      <c r="AB281" s="115"/>
      <c r="AC281" s="115"/>
      <c r="AD281" s="115"/>
      <c r="AE281" s="115"/>
      <c r="AF281" s="115"/>
      <c r="AG281" s="115"/>
      <c r="AH281" s="115"/>
      <c r="AI281" s="115"/>
    </row>
    <row r="282">
      <c r="A282" s="575"/>
      <c r="B282" s="546"/>
      <c r="C282" s="546"/>
      <c r="D282" s="546"/>
      <c r="E282" s="546"/>
      <c r="F282" s="546"/>
      <c r="G282" s="546"/>
      <c r="H282" s="546"/>
      <c r="I282" s="546"/>
      <c r="J282" s="546"/>
      <c r="K282" s="546"/>
      <c r="L282" s="546"/>
      <c r="M282" s="546"/>
      <c r="N282" s="546"/>
      <c r="O282" s="546"/>
      <c r="P282" s="546"/>
      <c r="Q282" s="546"/>
      <c r="R282" s="546"/>
      <c r="S282" s="546"/>
      <c r="T282" s="546"/>
      <c r="U282" s="546"/>
      <c r="V282" s="546"/>
      <c r="W282" s="546"/>
      <c r="X282" s="546"/>
      <c r="Y282" s="546"/>
      <c r="Z282" s="115"/>
      <c r="AA282" s="115"/>
      <c r="AB282" s="115"/>
      <c r="AC282" s="115"/>
      <c r="AD282" s="115"/>
      <c r="AE282" s="115"/>
      <c r="AF282" s="115"/>
      <c r="AG282" s="115"/>
      <c r="AH282" s="115"/>
      <c r="AI282" s="115"/>
    </row>
    <row r="283">
      <c r="A283" s="575"/>
      <c r="B283" s="546"/>
      <c r="C283" s="546"/>
      <c r="D283" s="546"/>
      <c r="E283" s="546"/>
      <c r="F283" s="546"/>
      <c r="G283" s="546"/>
      <c r="H283" s="546"/>
      <c r="I283" s="546"/>
      <c r="J283" s="546"/>
      <c r="K283" s="546"/>
      <c r="L283" s="546"/>
      <c r="M283" s="546"/>
      <c r="N283" s="546"/>
      <c r="O283" s="546"/>
      <c r="P283" s="546"/>
      <c r="Q283" s="546"/>
      <c r="R283" s="546"/>
      <c r="S283" s="546"/>
      <c r="T283" s="546"/>
      <c r="U283" s="546"/>
      <c r="V283" s="546"/>
      <c r="W283" s="546"/>
      <c r="X283" s="546"/>
      <c r="Y283" s="546"/>
      <c r="Z283" s="115"/>
      <c r="AA283" s="115"/>
      <c r="AB283" s="115"/>
      <c r="AC283" s="115"/>
      <c r="AD283" s="115"/>
      <c r="AE283" s="115"/>
      <c r="AF283" s="115"/>
      <c r="AG283" s="115"/>
      <c r="AH283" s="115"/>
      <c r="AI283" s="115"/>
    </row>
    <row r="284">
      <c r="A284" s="575"/>
      <c r="B284" s="546"/>
      <c r="C284" s="546"/>
      <c r="D284" s="546"/>
      <c r="E284" s="546"/>
      <c r="F284" s="546"/>
      <c r="G284" s="546"/>
      <c r="H284" s="546"/>
      <c r="I284" s="546"/>
      <c r="J284" s="546"/>
      <c r="K284" s="546"/>
      <c r="L284" s="546"/>
      <c r="M284" s="546"/>
      <c r="N284" s="546"/>
      <c r="O284" s="546"/>
      <c r="P284" s="546"/>
      <c r="Q284" s="546"/>
      <c r="R284" s="546"/>
      <c r="S284" s="546"/>
      <c r="T284" s="546"/>
      <c r="U284" s="546"/>
      <c r="V284" s="546"/>
      <c r="W284" s="546"/>
      <c r="X284" s="546"/>
      <c r="Y284" s="546"/>
      <c r="Z284" s="115"/>
      <c r="AA284" s="115"/>
      <c r="AB284" s="115"/>
      <c r="AC284" s="115"/>
      <c r="AD284" s="115"/>
      <c r="AE284" s="115"/>
      <c r="AF284" s="115"/>
      <c r="AG284" s="115"/>
      <c r="AH284" s="115"/>
      <c r="AI284" s="115"/>
    </row>
    <row r="285">
      <c r="A285" s="575"/>
      <c r="B285" s="546"/>
      <c r="C285" s="546"/>
      <c r="D285" s="546"/>
      <c r="E285" s="546"/>
      <c r="F285" s="546"/>
      <c r="G285" s="546"/>
      <c r="H285" s="546"/>
      <c r="I285" s="546"/>
      <c r="J285" s="546"/>
      <c r="K285" s="546"/>
      <c r="L285" s="546"/>
      <c r="M285" s="546"/>
      <c r="N285" s="546"/>
      <c r="O285" s="546"/>
      <c r="P285" s="546"/>
      <c r="Q285" s="546"/>
      <c r="R285" s="546"/>
      <c r="S285" s="546"/>
      <c r="T285" s="546"/>
      <c r="U285" s="546"/>
      <c r="V285" s="546"/>
      <c r="W285" s="546"/>
      <c r="X285" s="546"/>
      <c r="Y285" s="546"/>
      <c r="Z285" s="115"/>
      <c r="AA285" s="115"/>
      <c r="AB285" s="115"/>
      <c r="AC285" s="115"/>
      <c r="AD285" s="115"/>
      <c r="AE285" s="115"/>
      <c r="AF285" s="115"/>
      <c r="AG285" s="115"/>
      <c r="AH285" s="115"/>
      <c r="AI285" s="115"/>
    </row>
    <row r="286">
      <c r="A286" s="575"/>
      <c r="B286" s="546"/>
      <c r="C286" s="546"/>
      <c r="D286" s="546"/>
      <c r="E286" s="546"/>
      <c r="F286" s="546"/>
      <c r="G286" s="546"/>
      <c r="H286" s="546"/>
      <c r="I286" s="546"/>
      <c r="J286" s="546"/>
      <c r="K286" s="546"/>
      <c r="L286" s="546"/>
      <c r="M286" s="546"/>
      <c r="N286" s="546"/>
      <c r="O286" s="546"/>
      <c r="P286" s="546"/>
      <c r="Q286" s="546"/>
      <c r="R286" s="546"/>
      <c r="S286" s="546"/>
      <c r="T286" s="546"/>
      <c r="U286" s="546"/>
      <c r="V286" s="546"/>
      <c r="W286" s="546"/>
      <c r="X286" s="546"/>
      <c r="Y286" s="546"/>
      <c r="Z286" s="115"/>
      <c r="AA286" s="115"/>
      <c r="AB286" s="115"/>
      <c r="AC286" s="115"/>
      <c r="AD286" s="115"/>
      <c r="AE286" s="115"/>
      <c r="AF286" s="115"/>
      <c r="AG286" s="115"/>
      <c r="AH286" s="115"/>
      <c r="AI286" s="115"/>
    </row>
    <row r="287">
      <c r="A287" s="575"/>
      <c r="B287" s="546"/>
      <c r="C287" s="546"/>
      <c r="D287" s="546"/>
      <c r="E287" s="546"/>
      <c r="F287" s="546"/>
      <c r="G287" s="546"/>
      <c r="H287" s="546"/>
      <c r="I287" s="546"/>
      <c r="J287" s="546"/>
      <c r="K287" s="546"/>
      <c r="L287" s="546"/>
      <c r="M287" s="546"/>
      <c r="N287" s="546"/>
      <c r="O287" s="546"/>
      <c r="P287" s="546"/>
      <c r="Q287" s="546"/>
      <c r="R287" s="546"/>
      <c r="S287" s="546"/>
      <c r="T287" s="546"/>
      <c r="U287" s="546"/>
      <c r="V287" s="546"/>
      <c r="W287" s="546"/>
      <c r="X287" s="546"/>
      <c r="Y287" s="546"/>
      <c r="Z287" s="115"/>
      <c r="AA287" s="115"/>
      <c r="AB287" s="115"/>
      <c r="AC287" s="115"/>
      <c r="AD287" s="115"/>
      <c r="AE287" s="115"/>
      <c r="AF287" s="115"/>
      <c r="AG287" s="115"/>
      <c r="AH287" s="115"/>
      <c r="AI287" s="115"/>
    </row>
    <row r="288">
      <c r="A288" s="575"/>
      <c r="B288" s="546"/>
      <c r="C288" s="546"/>
      <c r="D288" s="546"/>
      <c r="E288" s="546"/>
      <c r="F288" s="546"/>
      <c r="G288" s="546"/>
      <c r="H288" s="546"/>
      <c r="I288" s="546"/>
      <c r="J288" s="546"/>
      <c r="K288" s="546"/>
      <c r="L288" s="546"/>
      <c r="M288" s="546"/>
      <c r="N288" s="546"/>
      <c r="O288" s="546"/>
      <c r="P288" s="546"/>
      <c r="Q288" s="546"/>
      <c r="R288" s="546"/>
      <c r="S288" s="546"/>
      <c r="T288" s="546"/>
      <c r="U288" s="546"/>
      <c r="V288" s="546"/>
      <c r="W288" s="546"/>
      <c r="X288" s="546"/>
      <c r="Y288" s="546"/>
      <c r="Z288" s="115"/>
      <c r="AA288" s="115"/>
      <c r="AB288" s="115"/>
      <c r="AC288" s="115"/>
      <c r="AD288" s="115"/>
      <c r="AE288" s="115"/>
      <c r="AF288" s="115"/>
      <c r="AG288" s="115"/>
      <c r="AH288" s="115"/>
      <c r="AI288" s="115"/>
    </row>
    <row r="289">
      <c r="A289" s="575"/>
      <c r="B289" s="546"/>
      <c r="C289" s="546"/>
      <c r="D289" s="546"/>
      <c r="E289" s="546"/>
      <c r="F289" s="546"/>
      <c r="G289" s="546"/>
      <c r="H289" s="546"/>
      <c r="I289" s="546"/>
      <c r="J289" s="546"/>
      <c r="K289" s="546"/>
      <c r="L289" s="546"/>
      <c r="M289" s="546"/>
      <c r="N289" s="546"/>
      <c r="O289" s="546"/>
      <c r="P289" s="546"/>
      <c r="Q289" s="546"/>
      <c r="R289" s="546"/>
      <c r="S289" s="546"/>
      <c r="T289" s="546"/>
      <c r="U289" s="546"/>
      <c r="V289" s="546"/>
      <c r="W289" s="546"/>
      <c r="X289" s="546"/>
      <c r="Y289" s="546"/>
      <c r="Z289" s="115"/>
      <c r="AA289" s="115"/>
      <c r="AB289" s="115"/>
      <c r="AC289" s="115"/>
      <c r="AD289" s="115"/>
      <c r="AE289" s="115"/>
      <c r="AF289" s="115"/>
      <c r="AG289" s="115"/>
      <c r="AH289" s="115"/>
      <c r="AI289" s="115"/>
    </row>
    <row r="290">
      <c r="A290" s="575"/>
      <c r="B290" s="546"/>
      <c r="C290" s="546"/>
      <c r="D290" s="546"/>
      <c r="E290" s="546"/>
      <c r="F290" s="546"/>
      <c r="G290" s="546"/>
      <c r="H290" s="546"/>
      <c r="I290" s="546"/>
      <c r="J290" s="546"/>
      <c r="K290" s="546"/>
      <c r="L290" s="546"/>
      <c r="M290" s="546"/>
      <c r="N290" s="546"/>
      <c r="O290" s="546"/>
      <c r="P290" s="546"/>
      <c r="Q290" s="546"/>
      <c r="R290" s="546"/>
      <c r="S290" s="546"/>
      <c r="T290" s="546"/>
      <c r="U290" s="546"/>
      <c r="V290" s="546"/>
      <c r="W290" s="546"/>
      <c r="X290" s="546"/>
      <c r="Y290" s="546"/>
      <c r="Z290" s="115"/>
      <c r="AA290" s="115"/>
      <c r="AB290" s="115"/>
      <c r="AC290" s="115"/>
      <c r="AD290" s="115"/>
      <c r="AE290" s="115"/>
      <c r="AF290" s="115"/>
      <c r="AG290" s="115"/>
      <c r="AH290" s="115"/>
      <c r="AI290" s="115"/>
    </row>
    <row r="291">
      <c r="A291" s="575"/>
      <c r="B291" s="546"/>
      <c r="C291" s="546"/>
      <c r="D291" s="546"/>
      <c r="E291" s="546"/>
      <c r="F291" s="546"/>
      <c r="G291" s="546"/>
      <c r="H291" s="546"/>
      <c r="I291" s="546"/>
      <c r="J291" s="546"/>
      <c r="K291" s="546"/>
      <c r="L291" s="546"/>
      <c r="M291" s="546"/>
      <c r="N291" s="546"/>
      <c r="O291" s="546"/>
      <c r="P291" s="546"/>
      <c r="Q291" s="546"/>
      <c r="R291" s="546"/>
      <c r="S291" s="546"/>
      <c r="T291" s="546"/>
      <c r="U291" s="546"/>
      <c r="V291" s="546"/>
      <c r="W291" s="546"/>
      <c r="X291" s="546"/>
      <c r="Y291" s="546"/>
      <c r="Z291" s="115"/>
      <c r="AA291" s="115"/>
      <c r="AB291" s="115"/>
      <c r="AC291" s="115"/>
      <c r="AD291" s="115"/>
      <c r="AE291" s="115"/>
      <c r="AF291" s="115"/>
      <c r="AG291" s="115"/>
      <c r="AH291" s="115"/>
      <c r="AI291" s="115"/>
    </row>
    <row r="292">
      <c r="A292" s="575"/>
      <c r="B292" s="546"/>
      <c r="C292" s="546"/>
      <c r="D292" s="546"/>
      <c r="E292" s="546"/>
      <c r="F292" s="546"/>
      <c r="G292" s="546"/>
      <c r="H292" s="546"/>
      <c r="I292" s="546"/>
      <c r="J292" s="546"/>
      <c r="K292" s="546"/>
      <c r="L292" s="546"/>
      <c r="M292" s="546"/>
      <c r="N292" s="546"/>
      <c r="O292" s="546"/>
      <c r="P292" s="546"/>
      <c r="Q292" s="546"/>
      <c r="R292" s="546"/>
      <c r="S292" s="546"/>
      <c r="T292" s="546"/>
      <c r="U292" s="546"/>
      <c r="V292" s="546"/>
      <c r="W292" s="546"/>
      <c r="X292" s="546"/>
      <c r="Y292" s="546"/>
      <c r="Z292" s="115"/>
      <c r="AA292" s="115"/>
      <c r="AB292" s="115"/>
      <c r="AC292" s="115"/>
      <c r="AD292" s="115"/>
      <c r="AE292" s="115"/>
      <c r="AF292" s="115"/>
      <c r="AG292" s="115"/>
      <c r="AH292" s="115"/>
      <c r="AI292" s="115"/>
    </row>
    <row r="293">
      <c r="A293" s="575"/>
      <c r="B293" s="546"/>
      <c r="C293" s="546"/>
      <c r="D293" s="546"/>
      <c r="E293" s="546"/>
      <c r="F293" s="546"/>
      <c r="G293" s="546"/>
      <c r="H293" s="546"/>
      <c r="I293" s="546"/>
      <c r="J293" s="546"/>
      <c r="K293" s="546"/>
      <c r="L293" s="546"/>
      <c r="M293" s="546"/>
      <c r="N293" s="546"/>
      <c r="O293" s="546"/>
      <c r="P293" s="546"/>
      <c r="Q293" s="546"/>
      <c r="R293" s="546"/>
      <c r="S293" s="546"/>
      <c r="T293" s="546"/>
      <c r="U293" s="546"/>
      <c r="V293" s="546"/>
      <c r="W293" s="546"/>
      <c r="X293" s="546"/>
      <c r="Y293" s="546"/>
      <c r="Z293" s="115"/>
      <c r="AA293" s="115"/>
      <c r="AB293" s="115"/>
      <c r="AC293" s="115"/>
      <c r="AD293" s="115"/>
      <c r="AE293" s="115"/>
      <c r="AF293" s="115"/>
      <c r="AG293" s="115"/>
      <c r="AH293" s="115"/>
      <c r="AI293" s="115"/>
    </row>
    <row r="294">
      <c r="A294" s="575"/>
      <c r="B294" s="546"/>
      <c r="C294" s="546"/>
      <c r="D294" s="546"/>
      <c r="E294" s="546"/>
      <c r="F294" s="546"/>
      <c r="G294" s="546"/>
      <c r="H294" s="546"/>
      <c r="I294" s="546"/>
      <c r="J294" s="546"/>
      <c r="K294" s="546"/>
      <c r="L294" s="546"/>
      <c r="M294" s="546"/>
      <c r="N294" s="546"/>
      <c r="O294" s="546"/>
      <c r="P294" s="546"/>
      <c r="Q294" s="546"/>
      <c r="R294" s="546"/>
      <c r="S294" s="546"/>
      <c r="T294" s="546"/>
      <c r="U294" s="546"/>
      <c r="V294" s="546"/>
      <c r="W294" s="546"/>
      <c r="X294" s="546"/>
      <c r="Y294" s="546"/>
      <c r="Z294" s="115"/>
      <c r="AA294" s="115"/>
      <c r="AB294" s="115"/>
      <c r="AC294" s="115"/>
      <c r="AD294" s="115"/>
      <c r="AE294" s="115"/>
      <c r="AF294" s="115"/>
      <c r="AG294" s="115"/>
      <c r="AH294" s="115"/>
      <c r="AI294" s="115"/>
    </row>
    <row r="295">
      <c r="A295" s="575"/>
      <c r="B295" s="546"/>
      <c r="C295" s="546"/>
      <c r="D295" s="546"/>
      <c r="E295" s="546"/>
      <c r="F295" s="546"/>
      <c r="G295" s="546"/>
      <c r="H295" s="546"/>
      <c r="I295" s="546"/>
      <c r="J295" s="546"/>
      <c r="K295" s="546"/>
      <c r="L295" s="546"/>
      <c r="M295" s="546"/>
      <c r="N295" s="546"/>
      <c r="O295" s="546"/>
      <c r="P295" s="546"/>
      <c r="Q295" s="546"/>
      <c r="R295" s="546"/>
      <c r="S295" s="546"/>
      <c r="T295" s="546"/>
      <c r="U295" s="546"/>
      <c r="V295" s="546"/>
      <c r="W295" s="546"/>
      <c r="X295" s="546"/>
      <c r="Y295" s="546"/>
      <c r="Z295" s="115"/>
      <c r="AA295" s="115"/>
      <c r="AB295" s="115"/>
      <c r="AC295" s="115"/>
      <c r="AD295" s="115"/>
      <c r="AE295" s="115"/>
      <c r="AF295" s="115"/>
      <c r="AG295" s="115"/>
      <c r="AH295" s="115"/>
      <c r="AI295" s="115"/>
    </row>
    <row r="296">
      <c r="A296" s="575"/>
      <c r="B296" s="546"/>
      <c r="C296" s="546"/>
      <c r="D296" s="546"/>
      <c r="E296" s="546"/>
      <c r="F296" s="546"/>
      <c r="G296" s="546"/>
      <c r="H296" s="546"/>
      <c r="I296" s="546"/>
      <c r="J296" s="546"/>
      <c r="K296" s="546"/>
      <c r="L296" s="546"/>
      <c r="M296" s="546"/>
      <c r="N296" s="546"/>
      <c r="O296" s="546"/>
      <c r="P296" s="546"/>
      <c r="Q296" s="546"/>
      <c r="R296" s="546"/>
      <c r="S296" s="546"/>
      <c r="T296" s="546"/>
      <c r="U296" s="546"/>
      <c r="V296" s="546"/>
      <c r="W296" s="546"/>
      <c r="X296" s="546"/>
      <c r="Y296" s="546"/>
      <c r="Z296" s="115"/>
      <c r="AA296" s="115"/>
      <c r="AB296" s="115"/>
      <c r="AC296" s="115"/>
      <c r="AD296" s="115"/>
      <c r="AE296" s="115"/>
      <c r="AF296" s="115"/>
      <c r="AG296" s="115"/>
      <c r="AH296" s="115"/>
      <c r="AI296" s="115"/>
    </row>
    <row r="297">
      <c r="A297" s="575"/>
      <c r="B297" s="546"/>
      <c r="C297" s="546"/>
      <c r="D297" s="546"/>
      <c r="E297" s="546"/>
      <c r="F297" s="546"/>
      <c r="G297" s="546"/>
      <c r="H297" s="546"/>
      <c r="I297" s="546"/>
      <c r="J297" s="546"/>
      <c r="K297" s="546"/>
      <c r="L297" s="546"/>
      <c r="M297" s="546"/>
      <c r="N297" s="546"/>
      <c r="O297" s="546"/>
      <c r="P297" s="546"/>
      <c r="Q297" s="546"/>
      <c r="R297" s="546"/>
      <c r="S297" s="546"/>
      <c r="T297" s="546"/>
      <c r="U297" s="546"/>
      <c r="V297" s="546"/>
      <c r="W297" s="546"/>
      <c r="X297" s="546"/>
      <c r="Y297" s="546"/>
      <c r="Z297" s="115"/>
      <c r="AA297" s="115"/>
      <c r="AB297" s="115"/>
      <c r="AC297" s="115"/>
      <c r="AD297" s="115"/>
      <c r="AE297" s="115"/>
      <c r="AF297" s="115"/>
      <c r="AG297" s="115"/>
      <c r="AH297" s="115"/>
      <c r="AI297" s="115"/>
    </row>
    <row r="298">
      <c r="A298" s="575"/>
      <c r="B298" s="546"/>
      <c r="C298" s="546"/>
      <c r="D298" s="546"/>
      <c r="E298" s="546"/>
      <c r="F298" s="546"/>
      <c r="G298" s="546"/>
      <c r="H298" s="546"/>
      <c r="I298" s="546"/>
      <c r="J298" s="546"/>
      <c r="K298" s="546"/>
      <c r="L298" s="546"/>
      <c r="M298" s="546"/>
      <c r="N298" s="546"/>
      <c r="O298" s="546"/>
      <c r="P298" s="546"/>
      <c r="Q298" s="546"/>
      <c r="R298" s="546"/>
      <c r="S298" s="546"/>
      <c r="T298" s="546"/>
      <c r="U298" s="546"/>
      <c r="V298" s="546"/>
      <c r="W298" s="546"/>
      <c r="X298" s="546"/>
      <c r="Y298" s="546"/>
      <c r="Z298" s="115"/>
      <c r="AA298" s="115"/>
      <c r="AB298" s="115"/>
      <c r="AC298" s="115"/>
      <c r="AD298" s="115"/>
      <c r="AE298" s="115"/>
      <c r="AF298" s="115"/>
      <c r="AG298" s="115"/>
      <c r="AH298" s="115"/>
      <c r="AI298" s="115"/>
    </row>
    <row r="299">
      <c r="A299" s="575"/>
      <c r="B299" s="546"/>
      <c r="C299" s="546"/>
      <c r="D299" s="546"/>
      <c r="E299" s="546"/>
      <c r="F299" s="546"/>
      <c r="G299" s="546"/>
      <c r="H299" s="546"/>
      <c r="I299" s="546"/>
      <c r="J299" s="546"/>
      <c r="K299" s="546"/>
      <c r="L299" s="546"/>
      <c r="M299" s="546"/>
      <c r="N299" s="546"/>
      <c r="O299" s="546"/>
      <c r="P299" s="546"/>
      <c r="Q299" s="546"/>
      <c r="R299" s="546"/>
      <c r="S299" s="546"/>
      <c r="T299" s="546"/>
      <c r="U299" s="546"/>
      <c r="V299" s="546"/>
      <c r="W299" s="546"/>
      <c r="X299" s="546"/>
      <c r="Y299" s="546"/>
      <c r="Z299" s="115"/>
      <c r="AA299" s="115"/>
      <c r="AB299" s="115"/>
      <c r="AC299" s="115"/>
      <c r="AD299" s="115"/>
      <c r="AE299" s="115"/>
      <c r="AF299" s="115"/>
      <c r="AG299" s="115"/>
      <c r="AH299" s="115"/>
      <c r="AI299" s="115"/>
    </row>
    <row r="300">
      <c r="A300" s="575"/>
      <c r="B300" s="546"/>
      <c r="C300" s="546"/>
      <c r="D300" s="546"/>
      <c r="E300" s="546"/>
      <c r="F300" s="546"/>
      <c r="G300" s="546"/>
      <c r="H300" s="546"/>
      <c r="I300" s="546"/>
      <c r="J300" s="546"/>
      <c r="K300" s="546"/>
      <c r="L300" s="546"/>
      <c r="M300" s="546"/>
      <c r="N300" s="546"/>
      <c r="O300" s="546"/>
      <c r="P300" s="546"/>
      <c r="Q300" s="546"/>
      <c r="R300" s="546"/>
      <c r="S300" s="546"/>
      <c r="T300" s="546"/>
      <c r="U300" s="546"/>
      <c r="V300" s="546"/>
      <c r="W300" s="546"/>
      <c r="X300" s="546"/>
      <c r="Y300" s="546"/>
      <c r="Z300" s="115"/>
      <c r="AA300" s="115"/>
      <c r="AB300" s="115"/>
      <c r="AC300" s="115"/>
      <c r="AD300" s="115"/>
      <c r="AE300" s="115"/>
      <c r="AF300" s="115"/>
      <c r="AG300" s="115"/>
      <c r="AH300" s="115"/>
      <c r="AI300" s="115"/>
    </row>
    <row r="301">
      <c r="A301" s="575"/>
      <c r="B301" s="546"/>
      <c r="C301" s="546"/>
      <c r="D301" s="546"/>
      <c r="E301" s="546"/>
      <c r="F301" s="546"/>
      <c r="G301" s="546"/>
      <c r="H301" s="546"/>
      <c r="I301" s="546"/>
      <c r="J301" s="546"/>
      <c r="K301" s="546"/>
      <c r="L301" s="546"/>
      <c r="M301" s="546"/>
      <c r="N301" s="546"/>
      <c r="O301" s="546"/>
      <c r="P301" s="546"/>
      <c r="Q301" s="546"/>
      <c r="R301" s="546"/>
      <c r="S301" s="546"/>
      <c r="T301" s="546"/>
      <c r="U301" s="546"/>
      <c r="V301" s="546"/>
      <c r="W301" s="546"/>
      <c r="X301" s="546"/>
      <c r="Y301" s="546"/>
      <c r="Z301" s="115"/>
      <c r="AA301" s="115"/>
      <c r="AB301" s="115"/>
      <c r="AC301" s="115"/>
      <c r="AD301" s="115"/>
      <c r="AE301" s="115"/>
      <c r="AF301" s="115"/>
      <c r="AG301" s="115"/>
      <c r="AH301" s="115"/>
      <c r="AI301" s="115"/>
    </row>
    <row r="302">
      <c r="A302" s="575"/>
      <c r="B302" s="546"/>
      <c r="C302" s="546"/>
      <c r="D302" s="546"/>
      <c r="E302" s="546"/>
      <c r="F302" s="546"/>
      <c r="G302" s="546"/>
      <c r="H302" s="546"/>
      <c r="I302" s="546"/>
      <c r="J302" s="546"/>
      <c r="K302" s="546"/>
      <c r="L302" s="546"/>
      <c r="M302" s="546"/>
      <c r="N302" s="546"/>
      <c r="O302" s="546"/>
      <c r="P302" s="546"/>
      <c r="Q302" s="546"/>
      <c r="R302" s="546"/>
      <c r="S302" s="546"/>
      <c r="T302" s="546"/>
      <c r="U302" s="546"/>
      <c r="V302" s="546"/>
      <c r="W302" s="546"/>
      <c r="X302" s="546"/>
      <c r="Y302" s="546"/>
      <c r="Z302" s="115"/>
      <c r="AA302" s="115"/>
      <c r="AB302" s="115"/>
      <c r="AC302" s="115"/>
      <c r="AD302" s="115"/>
      <c r="AE302" s="115"/>
      <c r="AF302" s="115"/>
      <c r="AG302" s="115"/>
      <c r="AH302" s="115"/>
      <c r="AI302" s="115"/>
    </row>
    <row r="303">
      <c r="A303" s="575"/>
      <c r="B303" s="546"/>
      <c r="C303" s="546"/>
      <c r="D303" s="546"/>
      <c r="E303" s="546"/>
      <c r="F303" s="546"/>
      <c r="G303" s="546"/>
      <c r="H303" s="546"/>
      <c r="I303" s="546"/>
      <c r="J303" s="546"/>
      <c r="K303" s="546"/>
      <c r="L303" s="546"/>
      <c r="M303" s="546"/>
      <c r="N303" s="546"/>
      <c r="O303" s="546"/>
      <c r="P303" s="546"/>
      <c r="Q303" s="546"/>
      <c r="R303" s="546"/>
      <c r="S303" s="546"/>
      <c r="T303" s="546"/>
      <c r="U303" s="546"/>
      <c r="V303" s="546"/>
      <c r="W303" s="546"/>
      <c r="X303" s="546"/>
      <c r="Y303" s="546"/>
      <c r="Z303" s="115"/>
      <c r="AA303" s="115"/>
      <c r="AB303" s="115"/>
      <c r="AC303" s="115"/>
      <c r="AD303" s="115"/>
      <c r="AE303" s="115"/>
      <c r="AF303" s="115"/>
      <c r="AG303" s="115"/>
      <c r="AH303" s="115"/>
      <c r="AI303" s="115"/>
    </row>
    <row r="304">
      <c r="A304" s="575"/>
      <c r="B304" s="546"/>
      <c r="C304" s="546"/>
      <c r="D304" s="546"/>
      <c r="E304" s="546"/>
      <c r="F304" s="546"/>
      <c r="G304" s="546"/>
      <c r="H304" s="546"/>
      <c r="I304" s="546"/>
      <c r="J304" s="546"/>
      <c r="K304" s="546"/>
      <c r="L304" s="546"/>
      <c r="M304" s="546"/>
      <c r="N304" s="546"/>
      <c r="O304" s="546"/>
      <c r="P304" s="546"/>
      <c r="Q304" s="546"/>
      <c r="R304" s="546"/>
      <c r="S304" s="546"/>
      <c r="T304" s="546"/>
      <c r="U304" s="546"/>
      <c r="V304" s="546"/>
      <c r="W304" s="546"/>
      <c r="X304" s="546"/>
      <c r="Y304" s="546"/>
      <c r="Z304" s="115"/>
      <c r="AA304" s="115"/>
      <c r="AB304" s="115"/>
      <c r="AC304" s="115"/>
      <c r="AD304" s="115"/>
      <c r="AE304" s="115"/>
      <c r="AF304" s="115"/>
      <c r="AG304" s="115"/>
      <c r="AH304" s="115"/>
      <c r="AI304" s="115"/>
    </row>
    <row r="305">
      <c r="A305" s="575"/>
      <c r="B305" s="546"/>
      <c r="C305" s="546"/>
      <c r="D305" s="546"/>
      <c r="E305" s="546"/>
      <c r="F305" s="546"/>
      <c r="G305" s="546"/>
      <c r="H305" s="546"/>
      <c r="I305" s="546"/>
      <c r="J305" s="546"/>
      <c r="K305" s="546"/>
      <c r="L305" s="546"/>
      <c r="M305" s="546"/>
      <c r="N305" s="546"/>
      <c r="O305" s="546"/>
      <c r="P305" s="546"/>
      <c r="Q305" s="546"/>
      <c r="R305" s="546"/>
      <c r="S305" s="546"/>
      <c r="T305" s="546"/>
      <c r="U305" s="546"/>
      <c r="V305" s="546"/>
      <c r="W305" s="546"/>
      <c r="X305" s="546"/>
      <c r="Y305" s="546"/>
      <c r="Z305" s="115"/>
      <c r="AA305" s="115"/>
      <c r="AB305" s="115"/>
      <c r="AC305" s="115"/>
      <c r="AD305" s="115"/>
      <c r="AE305" s="115"/>
      <c r="AF305" s="115"/>
      <c r="AG305" s="115"/>
      <c r="AH305" s="115"/>
      <c r="AI305" s="115"/>
    </row>
    <row r="306">
      <c r="A306" s="575"/>
      <c r="B306" s="546"/>
      <c r="C306" s="546"/>
      <c r="D306" s="546"/>
      <c r="E306" s="546"/>
      <c r="F306" s="546"/>
      <c r="G306" s="546"/>
      <c r="H306" s="546"/>
      <c r="I306" s="546"/>
      <c r="J306" s="546"/>
      <c r="K306" s="546"/>
      <c r="L306" s="546"/>
      <c r="M306" s="546"/>
      <c r="N306" s="546"/>
      <c r="O306" s="546"/>
      <c r="P306" s="546"/>
      <c r="Q306" s="546"/>
      <c r="R306" s="546"/>
      <c r="S306" s="546"/>
      <c r="T306" s="546"/>
      <c r="U306" s="546"/>
      <c r="V306" s="546"/>
      <c r="W306" s="546"/>
      <c r="X306" s="546"/>
      <c r="Y306" s="546"/>
      <c r="Z306" s="115"/>
      <c r="AA306" s="115"/>
      <c r="AB306" s="115"/>
      <c r="AC306" s="115"/>
      <c r="AD306" s="115"/>
      <c r="AE306" s="115"/>
      <c r="AF306" s="115"/>
      <c r="AG306" s="115"/>
      <c r="AH306" s="115"/>
      <c r="AI306" s="115"/>
    </row>
    <row r="307">
      <c r="A307" s="575"/>
      <c r="B307" s="546"/>
      <c r="C307" s="546"/>
      <c r="D307" s="546"/>
      <c r="E307" s="546"/>
      <c r="F307" s="546"/>
      <c r="G307" s="546"/>
      <c r="H307" s="546"/>
      <c r="I307" s="546"/>
      <c r="J307" s="546"/>
      <c r="K307" s="546"/>
      <c r="L307" s="546"/>
      <c r="M307" s="546"/>
      <c r="N307" s="546"/>
      <c r="O307" s="546"/>
      <c r="P307" s="546"/>
      <c r="Q307" s="546"/>
      <c r="R307" s="546"/>
      <c r="S307" s="546"/>
      <c r="T307" s="546"/>
      <c r="U307" s="546"/>
      <c r="V307" s="546"/>
      <c r="W307" s="546"/>
      <c r="X307" s="546"/>
      <c r="Y307" s="546"/>
      <c r="Z307" s="115"/>
      <c r="AA307" s="115"/>
      <c r="AB307" s="115"/>
      <c r="AC307" s="115"/>
      <c r="AD307" s="115"/>
      <c r="AE307" s="115"/>
      <c r="AF307" s="115"/>
      <c r="AG307" s="115"/>
      <c r="AH307" s="115"/>
      <c r="AI307" s="115"/>
    </row>
    <row r="308">
      <c r="A308" s="575"/>
      <c r="B308" s="546"/>
      <c r="C308" s="546"/>
      <c r="D308" s="546"/>
      <c r="E308" s="546"/>
      <c r="F308" s="546"/>
      <c r="G308" s="546"/>
      <c r="H308" s="546"/>
      <c r="I308" s="546"/>
      <c r="J308" s="546"/>
      <c r="K308" s="546"/>
      <c r="L308" s="546"/>
      <c r="M308" s="546"/>
      <c r="N308" s="546"/>
      <c r="O308" s="546"/>
      <c r="P308" s="546"/>
      <c r="Q308" s="546"/>
      <c r="R308" s="546"/>
      <c r="S308" s="546"/>
      <c r="T308" s="546"/>
      <c r="U308" s="546"/>
      <c r="V308" s="546"/>
      <c r="W308" s="546"/>
      <c r="X308" s="546"/>
      <c r="Y308" s="546"/>
      <c r="Z308" s="115"/>
      <c r="AA308" s="115"/>
      <c r="AB308" s="115"/>
      <c r="AC308" s="115"/>
      <c r="AD308" s="115"/>
      <c r="AE308" s="115"/>
      <c r="AF308" s="115"/>
      <c r="AG308" s="115"/>
      <c r="AH308" s="115"/>
      <c r="AI308" s="115"/>
    </row>
    <row r="309">
      <c r="A309" s="575"/>
      <c r="B309" s="546"/>
      <c r="C309" s="546"/>
      <c r="D309" s="546"/>
      <c r="E309" s="546"/>
      <c r="F309" s="546"/>
      <c r="G309" s="546"/>
      <c r="H309" s="546"/>
      <c r="I309" s="546"/>
      <c r="J309" s="546"/>
      <c r="K309" s="546"/>
      <c r="L309" s="546"/>
      <c r="M309" s="546"/>
      <c r="N309" s="546"/>
      <c r="O309" s="546"/>
      <c r="P309" s="546"/>
      <c r="Q309" s="546"/>
      <c r="R309" s="546"/>
      <c r="S309" s="546"/>
      <c r="T309" s="546"/>
      <c r="U309" s="546"/>
      <c r="V309" s="546"/>
      <c r="W309" s="546"/>
      <c r="X309" s="546"/>
      <c r="Y309" s="546"/>
      <c r="Z309" s="115"/>
      <c r="AA309" s="115"/>
      <c r="AB309" s="115"/>
      <c r="AC309" s="115"/>
      <c r="AD309" s="115"/>
      <c r="AE309" s="115"/>
      <c r="AF309" s="115"/>
      <c r="AG309" s="115"/>
      <c r="AH309" s="115"/>
      <c r="AI309" s="115"/>
    </row>
    <row r="310">
      <c r="A310" s="575"/>
      <c r="B310" s="546"/>
      <c r="C310" s="546"/>
      <c r="D310" s="546"/>
      <c r="E310" s="546"/>
      <c r="F310" s="546"/>
      <c r="G310" s="546"/>
      <c r="H310" s="546"/>
      <c r="I310" s="546"/>
      <c r="J310" s="546"/>
      <c r="K310" s="546"/>
      <c r="L310" s="546"/>
      <c r="M310" s="546"/>
      <c r="N310" s="546"/>
      <c r="O310" s="546"/>
      <c r="P310" s="546"/>
      <c r="Q310" s="546"/>
      <c r="R310" s="546"/>
      <c r="S310" s="546"/>
      <c r="T310" s="546"/>
      <c r="U310" s="546"/>
      <c r="V310" s="546"/>
      <c r="W310" s="546"/>
      <c r="X310" s="546"/>
      <c r="Y310" s="546"/>
      <c r="Z310" s="115"/>
      <c r="AA310" s="115"/>
      <c r="AB310" s="115"/>
      <c r="AC310" s="115"/>
      <c r="AD310" s="115"/>
      <c r="AE310" s="115"/>
      <c r="AF310" s="115"/>
      <c r="AG310" s="115"/>
      <c r="AH310" s="115"/>
      <c r="AI310" s="115"/>
    </row>
    <row r="311">
      <c r="A311" s="575"/>
      <c r="B311" s="546"/>
      <c r="C311" s="546"/>
      <c r="D311" s="546"/>
      <c r="E311" s="546"/>
      <c r="F311" s="546"/>
      <c r="G311" s="546"/>
      <c r="H311" s="546"/>
      <c r="I311" s="546"/>
      <c r="J311" s="546"/>
      <c r="K311" s="546"/>
      <c r="L311" s="546"/>
      <c r="M311" s="546"/>
      <c r="N311" s="546"/>
      <c r="O311" s="546"/>
      <c r="P311" s="546"/>
      <c r="Q311" s="546"/>
      <c r="R311" s="546"/>
      <c r="S311" s="546"/>
      <c r="T311" s="546"/>
      <c r="U311" s="546"/>
      <c r="V311" s="546"/>
      <c r="W311" s="546"/>
      <c r="X311" s="546"/>
      <c r="Y311" s="546"/>
      <c r="Z311" s="115"/>
      <c r="AA311" s="115"/>
      <c r="AB311" s="115"/>
      <c r="AC311" s="115"/>
      <c r="AD311" s="115"/>
      <c r="AE311" s="115"/>
      <c r="AF311" s="115"/>
      <c r="AG311" s="115"/>
      <c r="AH311" s="115"/>
      <c r="AI311" s="115"/>
    </row>
    <row r="312">
      <c r="A312" s="575"/>
      <c r="B312" s="546"/>
      <c r="C312" s="546"/>
      <c r="D312" s="546"/>
      <c r="E312" s="546"/>
      <c r="F312" s="546"/>
      <c r="G312" s="546"/>
      <c r="H312" s="546"/>
      <c r="I312" s="546"/>
      <c r="J312" s="546"/>
      <c r="K312" s="546"/>
      <c r="L312" s="546"/>
      <c r="M312" s="546"/>
      <c r="N312" s="546"/>
      <c r="O312" s="546"/>
      <c r="P312" s="546"/>
      <c r="Q312" s="546"/>
      <c r="R312" s="546"/>
      <c r="S312" s="546"/>
      <c r="T312" s="546"/>
      <c r="U312" s="546"/>
      <c r="V312" s="546"/>
      <c r="W312" s="546"/>
      <c r="X312" s="546"/>
      <c r="Y312" s="546"/>
      <c r="Z312" s="115"/>
      <c r="AA312" s="115"/>
      <c r="AB312" s="115"/>
      <c r="AC312" s="115"/>
      <c r="AD312" s="115"/>
      <c r="AE312" s="115"/>
      <c r="AF312" s="115"/>
      <c r="AG312" s="115"/>
      <c r="AH312" s="115"/>
      <c r="AI312" s="115"/>
    </row>
    <row r="313">
      <c r="A313" s="575"/>
      <c r="B313" s="546"/>
      <c r="C313" s="546"/>
      <c r="D313" s="546"/>
      <c r="E313" s="546"/>
      <c r="F313" s="546"/>
      <c r="G313" s="546"/>
      <c r="H313" s="546"/>
      <c r="I313" s="546"/>
      <c r="J313" s="546"/>
      <c r="K313" s="546"/>
      <c r="L313" s="546"/>
      <c r="M313" s="546"/>
      <c r="N313" s="546"/>
      <c r="O313" s="546"/>
      <c r="P313" s="546"/>
      <c r="Q313" s="546"/>
      <c r="R313" s="546"/>
      <c r="S313" s="546"/>
      <c r="T313" s="546"/>
      <c r="U313" s="546"/>
      <c r="V313" s="546"/>
      <c r="W313" s="546"/>
      <c r="X313" s="546"/>
      <c r="Y313" s="546"/>
      <c r="Z313" s="115"/>
      <c r="AA313" s="115"/>
      <c r="AB313" s="115"/>
      <c r="AC313" s="115"/>
      <c r="AD313" s="115"/>
      <c r="AE313" s="115"/>
      <c r="AF313" s="115"/>
      <c r="AG313" s="115"/>
      <c r="AH313" s="115"/>
      <c r="AI313" s="115"/>
    </row>
    <row r="314">
      <c r="A314" s="575"/>
      <c r="B314" s="546"/>
      <c r="C314" s="546"/>
      <c r="D314" s="546"/>
      <c r="E314" s="546"/>
      <c r="F314" s="546"/>
      <c r="G314" s="546"/>
      <c r="H314" s="546"/>
      <c r="I314" s="546"/>
      <c r="J314" s="546"/>
      <c r="K314" s="546"/>
      <c r="L314" s="546"/>
      <c r="M314" s="546"/>
      <c r="N314" s="546"/>
      <c r="O314" s="546"/>
      <c r="P314" s="546"/>
      <c r="Q314" s="546"/>
      <c r="R314" s="546"/>
      <c r="S314" s="546"/>
      <c r="T314" s="546"/>
      <c r="U314" s="546"/>
      <c r="V314" s="546"/>
      <c r="W314" s="546"/>
      <c r="X314" s="546"/>
      <c r="Y314" s="546"/>
      <c r="Z314" s="115"/>
      <c r="AA314" s="115"/>
      <c r="AB314" s="115"/>
      <c r="AC314" s="115"/>
      <c r="AD314" s="115"/>
      <c r="AE314" s="115"/>
      <c r="AF314" s="115"/>
      <c r="AG314" s="115"/>
      <c r="AH314" s="115"/>
      <c r="AI314" s="115"/>
    </row>
    <row r="315">
      <c r="A315" s="575"/>
      <c r="B315" s="546"/>
      <c r="C315" s="546"/>
      <c r="D315" s="546"/>
      <c r="E315" s="546"/>
      <c r="F315" s="546"/>
      <c r="G315" s="546"/>
      <c r="H315" s="546"/>
      <c r="I315" s="546"/>
      <c r="J315" s="546"/>
      <c r="K315" s="546"/>
      <c r="L315" s="546"/>
      <c r="M315" s="546"/>
      <c r="N315" s="546"/>
      <c r="O315" s="546"/>
      <c r="P315" s="546"/>
      <c r="Q315" s="546"/>
      <c r="R315" s="546"/>
      <c r="S315" s="546"/>
      <c r="T315" s="546"/>
      <c r="U315" s="546"/>
      <c r="V315" s="546"/>
      <c r="W315" s="546"/>
      <c r="X315" s="546"/>
      <c r="Y315" s="546"/>
      <c r="Z315" s="115"/>
      <c r="AA315" s="115"/>
      <c r="AB315" s="115"/>
      <c r="AC315" s="115"/>
      <c r="AD315" s="115"/>
      <c r="AE315" s="115"/>
      <c r="AF315" s="115"/>
      <c r="AG315" s="115"/>
      <c r="AH315" s="115"/>
      <c r="AI315" s="115"/>
    </row>
    <row r="316">
      <c r="A316" s="575"/>
      <c r="B316" s="546"/>
      <c r="C316" s="546"/>
      <c r="D316" s="546"/>
      <c r="E316" s="546"/>
      <c r="F316" s="546"/>
      <c r="G316" s="546"/>
      <c r="H316" s="546"/>
      <c r="I316" s="546"/>
      <c r="J316" s="546"/>
      <c r="K316" s="546"/>
      <c r="L316" s="546"/>
      <c r="M316" s="546"/>
      <c r="N316" s="546"/>
      <c r="O316" s="546"/>
      <c r="P316" s="546"/>
      <c r="Q316" s="546"/>
      <c r="R316" s="546"/>
      <c r="S316" s="546"/>
      <c r="T316" s="546"/>
      <c r="U316" s="546"/>
      <c r="V316" s="546"/>
      <c r="W316" s="546"/>
      <c r="X316" s="546"/>
      <c r="Y316" s="546"/>
      <c r="Z316" s="115"/>
      <c r="AA316" s="115"/>
      <c r="AB316" s="115"/>
      <c r="AC316" s="115"/>
      <c r="AD316" s="115"/>
      <c r="AE316" s="115"/>
      <c r="AF316" s="115"/>
      <c r="AG316" s="115"/>
      <c r="AH316" s="115"/>
      <c r="AI316" s="115"/>
    </row>
    <row r="317">
      <c r="A317" s="575"/>
      <c r="B317" s="546"/>
      <c r="C317" s="546"/>
      <c r="D317" s="546"/>
      <c r="E317" s="546"/>
      <c r="F317" s="546"/>
      <c r="G317" s="546"/>
      <c r="H317" s="546"/>
      <c r="I317" s="546"/>
      <c r="J317" s="546"/>
      <c r="K317" s="546"/>
      <c r="L317" s="546"/>
      <c r="M317" s="546"/>
      <c r="N317" s="546"/>
      <c r="O317" s="546"/>
      <c r="P317" s="546"/>
      <c r="Q317" s="546"/>
      <c r="R317" s="546"/>
      <c r="S317" s="546"/>
      <c r="T317" s="546"/>
      <c r="U317" s="546"/>
      <c r="V317" s="546"/>
      <c r="W317" s="546"/>
      <c r="X317" s="546"/>
      <c r="Y317" s="546"/>
      <c r="Z317" s="115"/>
      <c r="AA317" s="115"/>
      <c r="AB317" s="115"/>
      <c r="AC317" s="115"/>
      <c r="AD317" s="115"/>
      <c r="AE317" s="115"/>
      <c r="AF317" s="115"/>
      <c r="AG317" s="115"/>
      <c r="AH317" s="115"/>
      <c r="AI317" s="115"/>
    </row>
    <row r="318">
      <c r="A318" s="575"/>
      <c r="B318" s="546"/>
      <c r="C318" s="546"/>
      <c r="D318" s="546"/>
      <c r="E318" s="546"/>
      <c r="F318" s="546"/>
      <c r="G318" s="546"/>
      <c r="H318" s="546"/>
      <c r="I318" s="546"/>
      <c r="J318" s="546"/>
      <c r="K318" s="546"/>
      <c r="L318" s="546"/>
      <c r="M318" s="546"/>
      <c r="N318" s="546"/>
      <c r="O318" s="546"/>
      <c r="P318" s="546"/>
      <c r="Q318" s="546"/>
      <c r="R318" s="546"/>
      <c r="S318" s="546"/>
      <c r="T318" s="546"/>
      <c r="U318" s="546"/>
      <c r="V318" s="546"/>
      <c r="W318" s="546"/>
      <c r="X318" s="546"/>
      <c r="Y318" s="546"/>
      <c r="Z318" s="115"/>
      <c r="AA318" s="115"/>
      <c r="AB318" s="115"/>
      <c r="AC318" s="115"/>
      <c r="AD318" s="115"/>
      <c r="AE318" s="115"/>
      <c r="AF318" s="115"/>
      <c r="AG318" s="115"/>
      <c r="AH318" s="115"/>
      <c r="AI318" s="115"/>
    </row>
    <row r="319">
      <c r="A319" s="575"/>
      <c r="B319" s="546"/>
      <c r="C319" s="546"/>
      <c r="D319" s="546"/>
      <c r="E319" s="546"/>
      <c r="F319" s="546"/>
      <c r="G319" s="546"/>
      <c r="H319" s="546"/>
      <c r="I319" s="546"/>
      <c r="J319" s="546"/>
      <c r="K319" s="546"/>
      <c r="L319" s="546"/>
      <c r="M319" s="546"/>
      <c r="N319" s="546"/>
      <c r="O319" s="546"/>
      <c r="P319" s="546"/>
      <c r="Q319" s="546"/>
      <c r="R319" s="546"/>
      <c r="S319" s="546"/>
      <c r="T319" s="546"/>
      <c r="U319" s="546"/>
      <c r="V319" s="546"/>
      <c r="W319" s="546"/>
      <c r="X319" s="546"/>
      <c r="Y319" s="546"/>
      <c r="Z319" s="115"/>
      <c r="AA319" s="115"/>
      <c r="AB319" s="115"/>
      <c r="AC319" s="115"/>
      <c r="AD319" s="115"/>
      <c r="AE319" s="115"/>
      <c r="AF319" s="115"/>
      <c r="AG319" s="115"/>
      <c r="AH319" s="115"/>
      <c r="AI319" s="115"/>
    </row>
    <row r="320">
      <c r="A320" s="575"/>
      <c r="B320" s="546"/>
      <c r="C320" s="546"/>
      <c r="D320" s="546"/>
      <c r="E320" s="546"/>
      <c r="F320" s="546"/>
      <c r="G320" s="546"/>
      <c r="H320" s="546"/>
      <c r="I320" s="546"/>
      <c r="J320" s="546"/>
      <c r="K320" s="546"/>
      <c r="L320" s="546"/>
      <c r="M320" s="546"/>
      <c r="N320" s="546"/>
      <c r="O320" s="546"/>
      <c r="P320" s="546"/>
      <c r="Q320" s="546"/>
      <c r="R320" s="546"/>
      <c r="S320" s="546"/>
      <c r="T320" s="546"/>
      <c r="U320" s="546"/>
      <c r="V320" s="546"/>
      <c r="W320" s="546"/>
      <c r="X320" s="546"/>
      <c r="Y320" s="546"/>
      <c r="Z320" s="115"/>
      <c r="AA320" s="115"/>
      <c r="AB320" s="115"/>
      <c r="AC320" s="115"/>
      <c r="AD320" s="115"/>
      <c r="AE320" s="115"/>
      <c r="AF320" s="115"/>
      <c r="AG320" s="115"/>
      <c r="AH320" s="115"/>
      <c r="AI320" s="115"/>
    </row>
    <row r="321">
      <c r="A321" s="575"/>
      <c r="B321" s="546"/>
      <c r="C321" s="546"/>
      <c r="D321" s="546"/>
      <c r="E321" s="546"/>
      <c r="F321" s="546"/>
      <c r="G321" s="546"/>
      <c r="H321" s="546"/>
      <c r="I321" s="546"/>
      <c r="J321" s="546"/>
      <c r="K321" s="546"/>
      <c r="L321" s="546"/>
      <c r="M321" s="546"/>
      <c r="N321" s="546"/>
      <c r="O321" s="546"/>
      <c r="P321" s="546"/>
      <c r="Q321" s="546"/>
      <c r="R321" s="546"/>
      <c r="S321" s="546"/>
      <c r="T321" s="546"/>
      <c r="U321" s="546"/>
      <c r="V321" s="546"/>
      <c r="W321" s="546"/>
      <c r="X321" s="546"/>
      <c r="Y321" s="546"/>
      <c r="Z321" s="115"/>
      <c r="AA321" s="115"/>
      <c r="AB321" s="115"/>
      <c r="AC321" s="115"/>
      <c r="AD321" s="115"/>
      <c r="AE321" s="115"/>
      <c r="AF321" s="115"/>
      <c r="AG321" s="115"/>
      <c r="AH321" s="115"/>
      <c r="AI321" s="115"/>
    </row>
    <row r="322">
      <c r="A322" s="575"/>
      <c r="B322" s="546"/>
      <c r="C322" s="546"/>
      <c r="D322" s="546"/>
      <c r="E322" s="546"/>
      <c r="F322" s="546"/>
      <c r="G322" s="546"/>
      <c r="H322" s="546"/>
      <c r="I322" s="546"/>
      <c r="J322" s="546"/>
      <c r="K322" s="546"/>
      <c r="L322" s="546"/>
      <c r="M322" s="546"/>
      <c r="N322" s="546"/>
      <c r="O322" s="546"/>
      <c r="P322" s="546"/>
      <c r="Q322" s="546"/>
      <c r="R322" s="546"/>
      <c r="S322" s="546"/>
      <c r="T322" s="546"/>
      <c r="U322" s="546"/>
      <c r="V322" s="546"/>
      <c r="W322" s="546"/>
      <c r="X322" s="546"/>
      <c r="Y322" s="546"/>
      <c r="Z322" s="115"/>
      <c r="AA322" s="115"/>
      <c r="AB322" s="115"/>
      <c r="AC322" s="115"/>
      <c r="AD322" s="115"/>
      <c r="AE322" s="115"/>
      <c r="AF322" s="115"/>
      <c r="AG322" s="115"/>
      <c r="AH322" s="115"/>
      <c r="AI322" s="115"/>
    </row>
    <row r="323">
      <c r="A323" s="575"/>
      <c r="B323" s="546"/>
      <c r="C323" s="546"/>
      <c r="D323" s="546"/>
      <c r="E323" s="546"/>
      <c r="F323" s="546"/>
      <c r="G323" s="546"/>
      <c r="H323" s="546"/>
      <c r="I323" s="546"/>
      <c r="J323" s="546"/>
      <c r="K323" s="546"/>
      <c r="L323" s="546"/>
      <c r="M323" s="546"/>
      <c r="N323" s="546"/>
      <c r="O323" s="546"/>
      <c r="P323" s="546"/>
      <c r="Q323" s="546"/>
      <c r="R323" s="546"/>
      <c r="S323" s="546"/>
      <c r="T323" s="546"/>
      <c r="U323" s="546"/>
      <c r="V323" s="546"/>
      <c r="W323" s="546"/>
      <c r="X323" s="546"/>
      <c r="Y323" s="546"/>
      <c r="Z323" s="115"/>
      <c r="AA323" s="115"/>
      <c r="AB323" s="115"/>
      <c r="AC323" s="115"/>
      <c r="AD323" s="115"/>
      <c r="AE323" s="115"/>
      <c r="AF323" s="115"/>
      <c r="AG323" s="115"/>
      <c r="AH323" s="115"/>
      <c r="AI323" s="115"/>
    </row>
    <row r="324">
      <c r="A324" s="575"/>
      <c r="B324" s="546"/>
      <c r="C324" s="546"/>
      <c r="D324" s="546"/>
      <c r="E324" s="546"/>
      <c r="F324" s="546"/>
      <c r="G324" s="546"/>
      <c r="H324" s="546"/>
      <c r="I324" s="546"/>
      <c r="J324" s="546"/>
      <c r="K324" s="546"/>
      <c r="L324" s="546"/>
      <c r="M324" s="546"/>
      <c r="N324" s="546"/>
      <c r="O324" s="546"/>
      <c r="P324" s="546"/>
      <c r="Q324" s="546"/>
      <c r="R324" s="546"/>
      <c r="S324" s="546"/>
      <c r="T324" s="546"/>
      <c r="U324" s="546"/>
      <c r="V324" s="546"/>
      <c r="W324" s="546"/>
      <c r="X324" s="546"/>
      <c r="Y324" s="546"/>
      <c r="Z324" s="115"/>
      <c r="AA324" s="115"/>
      <c r="AB324" s="115"/>
      <c r="AC324" s="115"/>
      <c r="AD324" s="115"/>
      <c r="AE324" s="115"/>
      <c r="AF324" s="115"/>
      <c r="AG324" s="115"/>
      <c r="AH324" s="115"/>
      <c r="AI324" s="115"/>
    </row>
    <row r="325">
      <c r="A325" s="575"/>
      <c r="B325" s="546"/>
      <c r="C325" s="546"/>
      <c r="D325" s="546"/>
      <c r="E325" s="546"/>
      <c r="F325" s="546"/>
      <c r="G325" s="546"/>
      <c r="H325" s="546"/>
      <c r="I325" s="546"/>
      <c r="J325" s="546"/>
      <c r="K325" s="546"/>
      <c r="L325" s="546"/>
      <c r="M325" s="546"/>
      <c r="N325" s="546"/>
      <c r="O325" s="546"/>
      <c r="P325" s="546"/>
      <c r="Q325" s="546"/>
      <c r="R325" s="546"/>
      <c r="S325" s="546"/>
      <c r="T325" s="546"/>
      <c r="U325" s="546"/>
      <c r="V325" s="546"/>
      <c r="W325" s="546"/>
      <c r="X325" s="546"/>
      <c r="Y325" s="546"/>
      <c r="Z325" s="115"/>
      <c r="AA325" s="115"/>
      <c r="AB325" s="115"/>
      <c r="AC325" s="115"/>
      <c r="AD325" s="115"/>
      <c r="AE325" s="115"/>
      <c r="AF325" s="115"/>
      <c r="AG325" s="115"/>
      <c r="AH325" s="115"/>
      <c r="AI325" s="115"/>
    </row>
    <row r="326">
      <c r="A326" s="575"/>
      <c r="B326" s="546"/>
      <c r="C326" s="546"/>
      <c r="D326" s="546"/>
      <c r="E326" s="546"/>
      <c r="F326" s="546"/>
      <c r="G326" s="546"/>
      <c r="H326" s="546"/>
      <c r="I326" s="546"/>
      <c r="J326" s="546"/>
      <c r="K326" s="546"/>
      <c r="L326" s="546"/>
      <c r="M326" s="546"/>
      <c r="N326" s="546"/>
      <c r="O326" s="546"/>
      <c r="P326" s="546"/>
      <c r="Q326" s="546"/>
      <c r="R326" s="546"/>
      <c r="S326" s="546"/>
      <c r="T326" s="546"/>
      <c r="U326" s="546"/>
      <c r="V326" s="546"/>
      <c r="W326" s="546"/>
      <c r="X326" s="546"/>
      <c r="Y326" s="546"/>
      <c r="Z326" s="115"/>
      <c r="AA326" s="115"/>
      <c r="AB326" s="115"/>
      <c r="AC326" s="115"/>
      <c r="AD326" s="115"/>
      <c r="AE326" s="115"/>
      <c r="AF326" s="115"/>
      <c r="AG326" s="115"/>
      <c r="AH326" s="115"/>
      <c r="AI326" s="115"/>
    </row>
    <row r="327">
      <c r="A327" s="575"/>
      <c r="B327" s="546"/>
      <c r="C327" s="546"/>
      <c r="D327" s="546"/>
      <c r="E327" s="546"/>
      <c r="F327" s="546"/>
      <c r="G327" s="546"/>
      <c r="H327" s="546"/>
      <c r="I327" s="546"/>
      <c r="J327" s="546"/>
      <c r="K327" s="546"/>
      <c r="L327" s="546"/>
      <c r="M327" s="546"/>
      <c r="N327" s="546"/>
      <c r="O327" s="546"/>
      <c r="P327" s="546"/>
      <c r="Q327" s="546"/>
      <c r="R327" s="546"/>
      <c r="S327" s="546"/>
      <c r="T327" s="546"/>
      <c r="U327" s="546"/>
      <c r="V327" s="546"/>
      <c r="W327" s="546"/>
      <c r="X327" s="546"/>
      <c r="Y327" s="546"/>
      <c r="Z327" s="115"/>
      <c r="AA327" s="115"/>
      <c r="AB327" s="115"/>
      <c r="AC327" s="115"/>
      <c r="AD327" s="115"/>
      <c r="AE327" s="115"/>
      <c r="AF327" s="115"/>
      <c r="AG327" s="115"/>
      <c r="AH327" s="115"/>
      <c r="AI327" s="115"/>
    </row>
    <row r="328">
      <c r="A328" s="575"/>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115"/>
      <c r="AA328" s="115"/>
      <c r="AB328" s="115"/>
      <c r="AC328" s="115"/>
      <c r="AD328" s="115"/>
      <c r="AE328" s="115"/>
      <c r="AF328" s="115"/>
      <c r="AG328" s="115"/>
      <c r="AH328" s="115"/>
      <c r="AI328" s="115"/>
    </row>
    <row r="329">
      <c r="A329" s="575"/>
      <c r="B329" s="546"/>
      <c r="C329" s="546"/>
      <c r="D329" s="546"/>
      <c r="E329" s="546"/>
      <c r="F329" s="546"/>
      <c r="G329" s="546"/>
      <c r="H329" s="546"/>
      <c r="I329" s="546"/>
      <c r="J329" s="546"/>
      <c r="K329" s="546"/>
      <c r="L329" s="546"/>
      <c r="M329" s="546"/>
      <c r="N329" s="546"/>
      <c r="O329" s="546"/>
      <c r="P329" s="546"/>
      <c r="Q329" s="546"/>
      <c r="R329" s="546"/>
      <c r="S329" s="546"/>
      <c r="T329" s="546"/>
      <c r="U329" s="546"/>
      <c r="V329" s="546"/>
      <c r="W329" s="546"/>
      <c r="X329" s="546"/>
      <c r="Y329" s="546"/>
      <c r="Z329" s="115"/>
      <c r="AA329" s="115"/>
      <c r="AB329" s="115"/>
      <c r="AC329" s="115"/>
      <c r="AD329" s="115"/>
      <c r="AE329" s="115"/>
      <c r="AF329" s="115"/>
      <c r="AG329" s="115"/>
      <c r="AH329" s="115"/>
      <c r="AI329" s="115"/>
    </row>
    <row r="330">
      <c r="A330" s="575"/>
      <c r="B330" s="546"/>
      <c r="C330" s="546"/>
      <c r="D330" s="546"/>
      <c r="E330" s="546"/>
      <c r="F330" s="546"/>
      <c r="G330" s="546"/>
      <c r="H330" s="546"/>
      <c r="I330" s="546"/>
      <c r="J330" s="546"/>
      <c r="K330" s="546"/>
      <c r="L330" s="546"/>
      <c r="M330" s="546"/>
      <c r="N330" s="546"/>
      <c r="O330" s="546"/>
      <c r="P330" s="546"/>
      <c r="Q330" s="546"/>
      <c r="R330" s="546"/>
      <c r="S330" s="546"/>
      <c r="T330" s="546"/>
      <c r="U330" s="546"/>
      <c r="V330" s="546"/>
      <c r="W330" s="546"/>
      <c r="X330" s="546"/>
      <c r="Y330" s="546"/>
      <c r="Z330" s="115"/>
      <c r="AA330" s="115"/>
      <c r="AB330" s="115"/>
      <c r="AC330" s="115"/>
      <c r="AD330" s="115"/>
      <c r="AE330" s="115"/>
      <c r="AF330" s="115"/>
      <c r="AG330" s="115"/>
      <c r="AH330" s="115"/>
      <c r="AI330" s="115"/>
    </row>
    <row r="331">
      <c r="A331" s="575"/>
      <c r="B331" s="546"/>
      <c r="C331" s="546"/>
      <c r="D331" s="546"/>
      <c r="E331" s="546"/>
      <c r="F331" s="546"/>
      <c r="G331" s="546"/>
      <c r="H331" s="546"/>
      <c r="I331" s="546"/>
      <c r="J331" s="546"/>
      <c r="K331" s="546"/>
      <c r="L331" s="546"/>
      <c r="M331" s="546"/>
      <c r="N331" s="546"/>
      <c r="O331" s="546"/>
      <c r="P331" s="546"/>
      <c r="Q331" s="546"/>
      <c r="R331" s="546"/>
      <c r="S331" s="546"/>
      <c r="T331" s="546"/>
      <c r="U331" s="546"/>
      <c r="V331" s="546"/>
      <c r="W331" s="546"/>
      <c r="X331" s="546"/>
      <c r="Y331" s="546"/>
      <c r="Z331" s="115"/>
      <c r="AA331" s="115"/>
      <c r="AB331" s="115"/>
      <c r="AC331" s="115"/>
      <c r="AD331" s="115"/>
      <c r="AE331" s="115"/>
      <c r="AF331" s="115"/>
      <c r="AG331" s="115"/>
      <c r="AH331" s="115"/>
      <c r="AI331" s="115"/>
    </row>
    <row r="332">
      <c r="A332" s="575"/>
      <c r="B332" s="546"/>
      <c r="C332" s="546"/>
      <c r="D332" s="546"/>
      <c r="E332" s="546"/>
      <c r="F332" s="546"/>
      <c r="G332" s="546"/>
      <c r="H332" s="546"/>
      <c r="I332" s="546"/>
      <c r="J332" s="546"/>
      <c r="K332" s="546"/>
      <c r="L332" s="546"/>
      <c r="M332" s="546"/>
      <c r="N332" s="546"/>
      <c r="O332" s="546"/>
      <c r="P332" s="546"/>
      <c r="Q332" s="546"/>
      <c r="R332" s="546"/>
      <c r="S332" s="546"/>
      <c r="T332" s="546"/>
      <c r="U332" s="546"/>
      <c r="V332" s="546"/>
      <c r="W332" s="546"/>
      <c r="X332" s="546"/>
      <c r="Y332" s="546"/>
      <c r="Z332" s="115"/>
      <c r="AA332" s="115"/>
      <c r="AB332" s="115"/>
      <c r="AC332" s="115"/>
      <c r="AD332" s="115"/>
      <c r="AE332" s="115"/>
      <c r="AF332" s="115"/>
      <c r="AG332" s="115"/>
      <c r="AH332" s="115"/>
      <c r="AI332" s="115"/>
    </row>
    <row r="333">
      <c r="A333" s="575"/>
      <c r="B333" s="546"/>
      <c r="C333" s="546"/>
      <c r="D333" s="546"/>
      <c r="E333" s="546"/>
      <c r="F333" s="546"/>
      <c r="G333" s="546"/>
      <c r="H333" s="546"/>
      <c r="I333" s="546"/>
      <c r="J333" s="546"/>
      <c r="K333" s="546"/>
      <c r="L333" s="546"/>
      <c r="M333" s="546"/>
      <c r="N333" s="546"/>
      <c r="O333" s="546"/>
      <c r="P333" s="546"/>
      <c r="Q333" s="546"/>
      <c r="R333" s="546"/>
      <c r="S333" s="546"/>
      <c r="T333" s="546"/>
      <c r="U333" s="546"/>
      <c r="V333" s="546"/>
      <c r="W333" s="546"/>
      <c r="X333" s="546"/>
      <c r="Y333" s="546"/>
      <c r="Z333" s="115"/>
      <c r="AA333" s="115"/>
      <c r="AB333" s="115"/>
      <c r="AC333" s="115"/>
      <c r="AD333" s="115"/>
      <c r="AE333" s="115"/>
      <c r="AF333" s="115"/>
      <c r="AG333" s="115"/>
      <c r="AH333" s="115"/>
      <c r="AI333" s="115"/>
    </row>
    <row r="334">
      <c r="A334" s="575"/>
      <c r="B334" s="546"/>
      <c r="C334" s="546"/>
      <c r="D334" s="546"/>
      <c r="E334" s="546"/>
      <c r="F334" s="546"/>
      <c r="G334" s="546"/>
      <c r="H334" s="546"/>
      <c r="I334" s="546"/>
      <c r="J334" s="546"/>
      <c r="K334" s="546"/>
      <c r="L334" s="546"/>
      <c r="M334" s="546"/>
      <c r="N334" s="546"/>
      <c r="O334" s="546"/>
      <c r="P334" s="546"/>
      <c r="Q334" s="546"/>
      <c r="R334" s="546"/>
      <c r="S334" s="546"/>
      <c r="T334" s="546"/>
      <c r="U334" s="546"/>
      <c r="V334" s="546"/>
      <c r="W334" s="546"/>
      <c r="X334" s="546"/>
      <c r="Y334" s="546"/>
      <c r="Z334" s="115"/>
      <c r="AA334" s="115"/>
      <c r="AB334" s="115"/>
      <c r="AC334" s="115"/>
      <c r="AD334" s="115"/>
      <c r="AE334" s="115"/>
      <c r="AF334" s="115"/>
      <c r="AG334" s="115"/>
      <c r="AH334" s="115"/>
      <c r="AI334" s="115"/>
    </row>
    <row r="335">
      <c r="A335" s="575"/>
      <c r="B335" s="546"/>
      <c r="C335" s="546"/>
      <c r="D335" s="546"/>
      <c r="E335" s="546"/>
      <c r="F335" s="546"/>
      <c r="G335" s="546"/>
      <c r="H335" s="546"/>
      <c r="I335" s="546"/>
      <c r="J335" s="546"/>
      <c r="K335" s="546"/>
      <c r="L335" s="546"/>
      <c r="M335" s="546"/>
      <c r="N335" s="546"/>
      <c r="O335" s="546"/>
      <c r="P335" s="546"/>
      <c r="Q335" s="546"/>
      <c r="R335" s="546"/>
      <c r="S335" s="546"/>
      <c r="T335" s="546"/>
      <c r="U335" s="546"/>
      <c r="V335" s="546"/>
      <c r="W335" s="546"/>
      <c r="X335" s="546"/>
      <c r="Y335" s="546"/>
      <c r="Z335" s="115"/>
      <c r="AA335" s="115"/>
      <c r="AB335" s="115"/>
      <c r="AC335" s="115"/>
      <c r="AD335" s="115"/>
      <c r="AE335" s="115"/>
      <c r="AF335" s="115"/>
      <c r="AG335" s="115"/>
      <c r="AH335" s="115"/>
      <c r="AI335" s="115"/>
    </row>
    <row r="336">
      <c r="A336" s="575"/>
      <c r="B336" s="546"/>
      <c r="C336" s="546"/>
      <c r="D336" s="546"/>
      <c r="E336" s="546"/>
      <c r="F336" s="546"/>
      <c r="G336" s="546"/>
      <c r="H336" s="546"/>
      <c r="I336" s="546"/>
      <c r="J336" s="546"/>
      <c r="K336" s="546"/>
      <c r="L336" s="546"/>
      <c r="M336" s="546"/>
      <c r="N336" s="546"/>
      <c r="O336" s="546"/>
      <c r="P336" s="546"/>
      <c r="Q336" s="546"/>
      <c r="R336" s="546"/>
      <c r="S336" s="546"/>
      <c r="T336" s="546"/>
      <c r="U336" s="546"/>
      <c r="V336" s="546"/>
      <c r="W336" s="546"/>
      <c r="X336" s="546"/>
      <c r="Y336" s="546"/>
      <c r="Z336" s="115"/>
      <c r="AA336" s="115"/>
      <c r="AB336" s="115"/>
      <c r="AC336" s="115"/>
      <c r="AD336" s="115"/>
      <c r="AE336" s="115"/>
      <c r="AF336" s="115"/>
      <c r="AG336" s="115"/>
      <c r="AH336" s="115"/>
      <c r="AI336" s="115"/>
    </row>
    <row r="337">
      <c r="A337" s="575"/>
      <c r="B337" s="546"/>
      <c r="C337" s="546"/>
      <c r="D337" s="546"/>
      <c r="E337" s="546"/>
      <c r="F337" s="546"/>
      <c r="G337" s="546"/>
      <c r="H337" s="546"/>
      <c r="I337" s="546"/>
      <c r="J337" s="546"/>
      <c r="K337" s="546"/>
      <c r="L337" s="546"/>
      <c r="M337" s="546"/>
      <c r="N337" s="546"/>
      <c r="O337" s="546"/>
      <c r="P337" s="546"/>
      <c r="Q337" s="546"/>
      <c r="R337" s="546"/>
      <c r="S337" s="546"/>
      <c r="T337" s="546"/>
      <c r="U337" s="546"/>
      <c r="V337" s="546"/>
      <c r="W337" s="546"/>
      <c r="X337" s="546"/>
      <c r="Y337" s="546"/>
      <c r="Z337" s="115"/>
      <c r="AA337" s="115"/>
      <c r="AB337" s="115"/>
      <c r="AC337" s="115"/>
      <c r="AD337" s="115"/>
      <c r="AE337" s="115"/>
      <c r="AF337" s="115"/>
      <c r="AG337" s="115"/>
      <c r="AH337" s="115"/>
      <c r="AI337" s="115"/>
    </row>
    <row r="338">
      <c r="A338" s="575"/>
      <c r="B338" s="546"/>
      <c r="C338" s="546"/>
      <c r="D338" s="546"/>
      <c r="E338" s="546"/>
      <c r="F338" s="546"/>
      <c r="G338" s="546"/>
      <c r="H338" s="546"/>
      <c r="I338" s="546"/>
      <c r="J338" s="546"/>
      <c r="K338" s="546"/>
      <c r="L338" s="546"/>
      <c r="M338" s="546"/>
      <c r="N338" s="546"/>
      <c r="O338" s="546"/>
      <c r="P338" s="546"/>
      <c r="Q338" s="546"/>
      <c r="R338" s="546"/>
      <c r="S338" s="546"/>
      <c r="T338" s="546"/>
      <c r="U338" s="546"/>
      <c r="V338" s="546"/>
      <c r="W338" s="546"/>
      <c r="X338" s="546"/>
      <c r="Y338" s="546"/>
      <c r="Z338" s="115"/>
      <c r="AA338" s="115"/>
      <c r="AB338" s="115"/>
      <c r="AC338" s="115"/>
      <c r="AD338" s="115"/>
      <c r="AE338" s="115"/>
      <c r="AF338" s="115"/>
      <c r="AG338" s="115"/>
      <c r="AH338" s="115"/>
      <c r="AI338" s="115"/>
    </row>
    <row r="339">
      <c r="A339" s="575"/>
      <c r="B339" s="546"/>
      <c r="C339" s="546"/>
      <c r="D339" s="546"/>
      <c r="E339" s="546"/>
      <c r="F339" s="546"/>
      <c r="G339" s="546"/>
      <c r="H339" s="546"/>
      <c r="I339" s="546"/>
      <c r="J339" s="546"/>
      <c r="K339" s="546"/>
      <c r="L339" s="546"/>
      <c r="M339" s="546"/>
      <c r="N339" s="546"/>
      <c r="O339" s="546"/>
      <c r="P339" s="546"/>
      <c r="Q339" s="546"/>
      <c r="R339" s="546"/>
      <c r="S339" s="546"/>
      <c r="T339" s="546"/>
      <c r="U339" s="546"/>
      <c r="V339" s="546"/>
      <c r="W339" s="546"/>
      <c r="X339" s="546"/>
      <c r="Y339" s="546"/>
      <c r="Z339" s="115"/>
      <c r="AA339" s="115"/>
      <c r="AB339" s="115"/>
      <c r="AC339" s="115"/>
      <c r="AD339" s="115"/>
      <c r="AE339" s="115"/>
      <c r="AF339" s="115"/>
      <c r="AG339" s="115"/>
      <c r="AH339" s="115"/>
      <c r="AI339" s="115"/>
    </row>
    <row r="340">
      <c r="A340" s="575"/>
      <c r="B340" s="546"/>
      <c r="C340" s="546"/>
      <c r="D340" s="546"/>
      <c r="E340" s="546"/>
      <c r="F340" s="546"/>
      <c r="G340" s="546"/>
      <c r="H340" s="546"/>
      <c r="I340" s="546"/>
      <c r="J340" s="546"/>
      <c r="K340" s="546"/>
      <c r="L340" s="546"/>
      <c r="M340" s="546"/>
      <c r="N340" s="546"/>
      <c r="O340" s="546"/>
      <c r="P340" s="546"/>
      <c r="Q340" s="546"/>
      <c r="R340" s="546"/>
      <c r="S340" s="546"/>
      <c r="T340" s="546"/>
      <c r="U340" s="546"/>
      <c r="V340" s="546"/>
      <c r="W340" s="546"/>
      <c r="X340" s="546"/>
      <c r="Y340" s="546"/>
      <c r="Z340" s="115"/>
      <c r="AA340" s="115"/>
      <c r="AB340" s="115"/>
      <c r="AC340" s="115"/>
      <c r="AD340" s="115"/>
      <c r="AE340" s="115"/>
      <c r="AF340" s="115"/>
      <c r="AG340" s="115"/>
      <c r="AH340" s="115"/>
      <c r="AI340" s="115"/>
    </row>
    <row r="341">
      <c r="A341" s="575"/>
      <c r="B341" s="546"/>
      <c r="C341" s="546"/>
      <c r="D341" s="546"/>
      <c r="E341" s="546"/>
      <c r="F341" s="546"/>
      <c r="G341" s="546"/>
      <c r="H341" s="546"/>
      <c r="I341" s="546"/>
      <c r="J341" s="546"/>
      <c r="K341" s="546"/>
      <c r="L341" s="546"/>
      <c r="M341" s="546"/>
      <c r="N341" s="546"/>
      <c r="O341" s="546"/>
      <c r="P341" s="546"/>
      <c r="Q341" s="546"/>
      <c r="R341" s="546"/>
      <c r="S341" s="546"/>
      <c r="T341" s="546"/>
      <c r="U341" s="546"/>
      <c r="V341" s="546"/>
      <c r="W341" s="546"/>
      <c r="X341" s="546"/>
      <c r="Y341" s="546"/>
      <c r="Z341" s="115"/>
      <c r="AA341" s="115"/>
      <c r="AB341" s="115"/>
      <c r="AC341" s="115"/>
      <c r="AD341" s="115"/>
      <c r="AE341" s="115"/>
      <c r="AF341" s="115"/>
      <c r="AG341" s="115"/>
      <c r="AH341" s="115"/>
      <c r="AI341" s="115"/>
    </row>
    <row r="342">
      <c r="A342" s="575"/>
      <c r="B342" s="546"/>
      <c r="C342" s="546"/>
      <c r="D342" s="546"/>
      <c r="E342" s="546"/>
      <c r="F342" s="546"/>
      <c r="G342" s="546"/>
      <c r="H342" s="546"/>
      <c r="I342" s="546"/>
      <c r="J342" s="546"/>
      <c r="K342" s="546"/>
      <c r="L342" s="546"/>
      <c r="M342" s="546"/>
      <c r="N342" s="546"/>
      <c r="O342" s="546"/>
      <c r="P342" s="546"/>
      <c r="Q342" s="546"/>
      <c r="R342" s="546"/>
      <c r="S342" s="546"/>
      <c r="T342" s="546"/>
      <c r="U342" s="546"/>
      <c r="V342" s="546"/>
      <c r="W342" s="546"/>
      <c r="X342" s="546"/>
      <c r="Y342" s="546"/>
      <c r="Z342" s="115"/>
      <c r="AA342" s="115"/>
      <c r="AB342" s="115"/>
      <c r="AC342" s="115"/>
      <c r="AD342" s="115"/>
      <c r="AE342" s="115"/>
      <c r="AF342" s="115"/>
      <c r="AG342" s="115"/>
      <c r="AH342" s="115"/>
      <c r="AI342" s="115"/>
    </row>
    <row r="343">
      <c r="A343" s="575"/>
      <c r="B343" s="546"/>
      <c r="C343" s="546"/>
      <c r="D343" s="546"/>
      <c r="E343" s="546"/>
      <c r="F343" s="546"/>
      <c r="G343" s="546"/>
      <c r="H343" s="546"/>
      <c r="I343" s="546"/>
      <c r="J343" s="546"/>
      <c r="K343" s="546"/>
      <c r="L343" s="546"/>
      <c r="M343" s="546"/>
      <c r="N343" s="546"/>
      <c r="O343" s="546"/>
      <c r="P343" s="546"/>
      <c r="Q343" s="546"/>
      <c r="R343" s="546"/>
      <c r="S343" s="546"/>
      <c r="T343" s="546"/>
      <c r="U343" s="546"/>
      <c r="V343" s="546"/>
      <c r="W343" s="546"/>
      <c r="X343" s="546"/>
      <c r="Y343" s="546"/>
      <c r="Z343" s="115"/>
      <c r="AA343" s="115"/>
      <c r="AB343" s="115"/>
      <c r="AC343" s="115"/>
      <c r="AD343" s="115"/>
      <c r="AE343" s="115"/>
      <c r="AF343" s="115"/>
      <c r="AG343" s="115"/>
      <c r="AH343" s="115"/>
      <c r="AI343" s="115"/>
    </row>
    <row r="344">
      <c r="A344" s="575"/>
      <c r="B344" s="546"/>
      <c r="C344" s="546"/>
      <c r="D344" s="546"/>
      <c r="E344" s="546"/>
      <c r="F344" s="546"/>
      <c r="G344" s="546"/>
      <c r="H344" s="546"/>
      <c r="I344" s="546"/>
      <c r="J344" s="546"/>
      <c r="K344" s="546"/>
      <c r="L344" s="546"/>
      <c r="M344" s="546"/>
      <c r="N344" s="546"/>
      <c r="O344" s="546"/>
      <c r="P344" s="546"/>
      <c r="Q344" s="546"/>
      <c r="R344" s="546"/>
      <c r="S344" s="546"/>
      <c r="T344" s="546"/>
      <c r="U344" s="546"/>
      <c r="V344" s="546"/>
      <c r="W344" s="546"/>
      <c r="X344" s="546"/>
      <c r="Y344" s="546"/>
      <c r="Z344" s="115"/>
      <c r="AA344" s="115"/>
      <c r="AB344" s="115"/>
      <c r="AC344" s="115"/>
      <c r="AD344" s="115"/>
      <c r="AE344" s="115"/>
      <c r="AF344" s="115"/>
      <c r="AG344" s="115"/>
      <c r="AH344" s="115"/>
      <c r="AI344" s="115"/>
    </row>
    <row r="345">
      <c r="A345" s="575"/>
      <c r="B345" s="546"/>
      <c r="C345" s="546"/>
      <c r="D345" s="546"/>
      <c r="E345" s="546"/>
      <c r="F345" s="546"/>
      <c r="G345" s="546"/>
      <c r="H345" s="546"/>
      <c r="I345" s="546"/>
      <c r="J345" s="546"/>
      <c r="K345" s="546"/>
      <c r="L345" s="546"/>
      <c r="M345" s="546"/>
      <c r="N345" s="546"/>
      <c r="O345" s="546"/>
      <c r="P345" s="546"/>
      <c r="Q345" s="546"/>
      <c r="R345" s="546"/>
      <c r="S345" s="546"/>
      <c r="T345" s="546"/>
      <c r="U345" s="546"/>
      <c r="V345" s="546"/>
      <c r="W345" s="546"/>
      <c r="X345" s="546"/>
      <c r="Y345" s="546"/>
      <c r="Z345" s="115"/>
      <c r="AA345" s="115"/>
      <c r="AB345" s="115"/>
      <c r="AC345" s="115"/>
      <c r="AD345" s="115"/>
      <c r="AE345" s="115"/>
      <c r="AF345" s="115"/>
      <c r="AG345" s="115"/>
      <c r="AH345" s="115"/>
      <c r="AI345" s="115"/>
    </row>
    <row r="346">
      <c r="A346" s="575"/>
      <c r="B346" s="546"/>
      <c r="C346" s="546"/>
      <c r="D346" s="546"/>
      <c r="E346" s="546"/>
      <c r="F346" s="546"/>
      <c r="G346" s="546"/>
      <c r="H346" s="546"/>
      <c r="I346" s="546"/>
      <c r="J346" s="546"/>
      <c r="K346" s="546"/>
      <c r="L346" s="546"/>
      <c r="M346" s="546"/>
      <c r="N346" s="546"/>
      <c r="O346" s="546"/>
      <c r="P346" s="546"/>
      <c r="Q346" s="546"/>
      <c r="R346" s="546"/>
      <c r="S346" s="546"/>
      <c r="T346" s="546"/>
      <c r="U346" s="546"/>
      <c r="V346" s="546"/>
      <c r="W346" s="546"/>
      <c r="X346" s="546"/>
      <c r="Y346" s="546"/>
      <c r="Z346" s="115"/>
      <c r="AA346" s="115"/>
      <c r="AB346" s="115"/>
      <c r="AC346" s="115"/>
      <c r="AD346" s="115"/>
      <c r="AE346" s="115"/>
      <c r="AF346" s="115"/>
      <c r="AG346" s="115"/>
      <c r="AH346" s="115"/>
      <c r="AI346" s="115"/>
    </row>
    <row r="347">
      <c r="A347" s="575"/>
      <c r="B347" s="546"/>
      <c r="C347" s="546"/>
      <c r="D347" s="546"/>
      <c r="E347" s="546"/>
      <c r="F347" s="546"/>
      <c r="G347" s="546"/>
      <c r="H347" s="546"/>
      <c r="I347" s="546"/>
      <c r="J347" s="546"/>
      <c r="K347" s="546"/>
      <c r="L347" s="546"/>
      <c r="M347" s="546"/>
      <c r="N347" s="546"/>
      <c r="O347" s="546"/>
      <c r="P347" s="546"/>
      <c r="Q347" s="546"/>
      <c r="R347" s="546"/>
      <c r="S347" s="546"/>
      <c r="T347" s="546"/>
      <c r="U347" s="546"/>
      <c r="V347" s="546"/>
      <c r="W347" s="546"/>
      <c r="X347" s="546"/>
      <c r="Y347" s="546"/>
      <c r="Z347" s="115"/>
      <c r="AA347" s="115"/>
      <c r="AB347" s="115"/>
      <c r="AC347" s="115"/>
      <c r="AD347" s="115"/>
      <c r="AE347" s="115"/>
      <c r="AF347" s="115"/>
      <c r="AG347" s="115"/>
      <c r="AH347" s="115"/>
      <c r="AI347" s="115"/>
    </row>
    <row r="348">
      <c r="A348" s="575"/>
      <c r="B348" s="546"/>
      <c r="C348" s="546"/>
      <c r="D348" s="546"/>
      <c r="E348" s="546"/>
      <c r="F348" s="546"/>
      <c r="G348" s="546"/>
      <c r="H348" s="546"/>
      <c r="I348" s="546"/>
      <c r="J348" s="546"/>
      <c r="K348" s="546"/>
      <c r="L348" s="546"/>
      <c r="M348" s="546"/>
      <c r="N348" s="546"/>
      <c r="O348" s="546"/>
      <c r="P348" s="546"/>
      <c r="Q348" s="546"/>
      <c r="R348" s="546"/>
      <c r="S348" s="546"/>
      <c r="T348" s="546"/>
      <c r="U348" s="546"/>
      <c r="V348" s="546"/>
      <c r="W348" s="546"/>
      <c r="X348" s="546"/>
      <c r="Y348" s="546"/>
      <c r="Z348" s="115"/>
      <c r="AA348" s="115"/>
      <c r="AB348" s="115"/>
      <c r="AC348" s="115"/>
      <c r="AD348" s="115"/>
      <c r="AE348" s="115"/>
      <c r="AF348" s="115"/>
      <c r="AG348" s="115"/>
      <c r="AH348" s="115"/>
      <c r="AI348" s="115"/>
    </row>
    <row r="349">
      <c r="A349" s="575"/>
      <c r="B349" s="546"/>
      <c r="C349" s="546"/>
      <c r="D349" s="546"/>
      <c r="E349" s="546"/>
      <c r="F349" s="546"/>
      <c r="G349" s="546"/>
      <c r="H349" s="546"/>
      <c r="I349" s="546"/>
      <c r="J349" s="546"/>
      <c r="K349" s="546"/>
      <c r="L349" s="546"/>
      <c r="M349" s="546"/>
      <c r="N349" s="546"/>
      <c r="O349" s="546"/>
      <c r="P349" s="546"/>
      <c r="Q349" s="546"/>
      <c r="R349" s="546"/>
      <c r="S349" s="546"/>
      <c r="T349" s="546"/>
      <c r="U349" s="546"/>
      <c r="V349" s="546"/>
      <c r="W349" s="546"/>
      <c r="X349" s="546"/>
      <c r="Y349" s="546"/>
      <c r="Z349" s="115"/>
      <c r="AA349" s="115"/>
      <c r="AB349" s="115"/>
      <c r="AC349" s="115"/>
      <c r="AD349" s="115"/>
      <c r="AE349" s="115"/>
      <c r="AF349" s="115"/>
      <c r="AG349" s="115"/>
      <c r="AH349" s="115"/>
      <c r="AI349" s="115"/>
    </row>
    <row r="350">
      <c r="A350" s="575"/>
      <c r="B350" s="546"/>
      <c r="C350" s="546"/>
      <c r="D350" s="546"/>
      <c r="E350" s="546"/>
      <c r="F350" s="546"/>
      <c r="G350" s="546"/>
      <c r="H350" s="546"/>
      <c r="I350" s="546"/>
      <c r="J350" s="546"/>
      <c r="K350" s="546"/>
      <c r="L350" s="546"/>
      <c r="M350" s="546"/>
      <c r="N350" s="546"/>
      <c r="O350" s="546"/>
      <c r="P350" s="546"/>
      <c r="Q350" s="546"/>
      <c r="R350" s="546"/>
      <c r="S350" s="546"/>
      <c r="T350" s="546"/>
      <c r="U350" s="546"/>
      <c r="V350" s="546"/>
      <c r="W350" s="546"/>
      <c r="X350" s="546"/>
      <c r="Y350" s="546"/>
      <c r="Z350" s="115"/>
      <c r="AA350" s="115"/>
      <c r="AB350" s="115"/>
      <c r="AC350" s="115"/>
      <c r="AD350" s="115"/>
      <c r="AE350" s="115"/>
      <c r="AF350" s="115"/>
      <c r="AG350" s="115"/>
      <c r="AH350" s="115"/>
      <c r="AI350" s="115"/>
    </row>
    <row r="351">
      <c r="A351" s="575"/>
      <c r="B351" s="546"/>
      <c r="C351" s="546"/>
      <c r="D351" s="546"/>
      <c r="E351" s="546"/>
      <c r="F351" s="546"/>
      <c r="G351" s="546"/>
      <c r="H351" s="546"/>
      <c r="I351" s="546"/>
      <c r="J351" s="546"/>
      <c r="K351" s="546"/>
      <c r="L351" s="546"/>
      <c r="M351" s="546"/>
      <c r="N351" s="546"/>
      <c r="O351" s="546"/>
      <c r="P351" s="546"/>
      <c r="Q351" s="546"/>
      <c r="R351" s="546"/>
      <c r="S351" s="546"/>
      <c r="T351" s="546"/>
      <c r="U351" s="546"/>
      <c r="V351" s="546"/>
      <c r="W351" s="546"/>
      <c r="X351" s="546"/>
      <c r="Y351" s="546"/>
      <c r="Z351" s="115"/>
      <c r="AA351" s="115"/>
      <c r="AB351" s="115"/>
      <c r="AC351" s="115"/>
      <c r="AD351" s="115"/>
      <c r="AE351" s="115"/>
      <c r="AF351" s="115"/>
      <c r="AG351" s="115"/>
      <c r="AH351" s="115"/>
      <c r="AI351" s="115"/>
    </row>
    <row r="352">
      <c r="A352" s="575"/>
      <c r="B352" s="546"/>
      <c r="C352" s="546"/>
      <c r="D352" s="546"/>
      <c r="E352" s="546"/>
      <c r="F352" s="546"/>
      <c r="G352" s="546"/>
      <c r="H352" s="546"/>
      <c r="I352" s="546"/>
      <c r="J352" s="546"/>
      <c r="K352" s="546"/>
      <c r="L352" s="546"/>
      <c r="M352" s="546"/>
      <c r="N352" s="546"/>
      <c r="O352" s="546"/>
      <c r="P352" s="546"/>
      <c r="Q352" s="546"/>
      <c r="R352" s="546"/>
      <c r="S352" s="546"/>
      <c r="T352" s="546"/>
      <c r="U352" s="546"/>
      <c r="V352" s="546"/>
      <c r="W352" s="546"/>
      <c r="X352" s="546"/>
      <c r="Y352" s="546"/>
      <c r="Z352" s="115"/>
      <c r="AA352" s="115"/>
      <c r="AB352" s="115"/>
      <c r="AC352" s="115"/>
      <c r="AD352" s="115"/>
      <c r="AE352" s="115"/>
      <c r="AF352" s="115"/>
      <c r="AG352" s="115"/>
      <c r="AH352" s="115"/>
      <c r="AI352" s="115"/>
    </row>
    <row r="353">
      <c r="A353" s="575"/>
      <c r="B353" s="546"/>
      <c r="C353" s="546"/>
      <c r="D353" s="546"/>
      <c r="E353" s="546"/>
      <c r="F353" s="546"/>
      <c r="G353" s="546"/>
      <c r="H353" s="546"/>
      <c r="I353" s="546"/>
      <c r="J353" s="546"/>
      <c r="K353" s="546"/>
      <c r="L353" s="546"/>
      <c r="M353" s="546"/>
      <c r="N353" s="546"/>
      <c r="O353" s="546"/>
      <c r="P353" s="546"/>
      <c r="Q353" s="546"/>
      <c r="R353" s="546"/>
      <c r="S353" s="546"/>
      <c r="T353" s="546"/>
      <c r="U353" s="546"/>
      <c r="V353" s="546"/>
      <c r="W353" s="546"/>
      <c r="X353" s="546"/>
      <c r="Y353" s="546"/>
      <c r="Z353" s="115"/>
      <c r="AA353" s="115"/>
      <c r="AB353" s="115"/>
      <c r="AC353" s="115"/>
      <c r="AD353" s="115"/>
      <c r="AE353" s="115"/>
      <c r="AF353" s="115"/>
      <c r="AG353" s="115"/>
      <c r="AH353" s="115"/>
      <c r="AI353" s="115"/>
    </row>
    <row r="354">
      <c r="A354" s="575"/>
      <c r="B354" s="546"/>
      <c r="C354" s="546"/>
      <c r="D354" s="546"/>
      <c r="E354" s="546"/>
      <c r="F354" s="546"/>
      <c r="G354" s="546"/>
      <c r="H354" s="546"/>
      <c r="I354" s="546"/>
      <c r="J354" s="546"/>
      <c r="K354" s="546"/>
      <c r="L354" s="546"/>
      <c r="M354" s="546"/>
      <c r="N354" s="546"/>
      <c r="O354" s="546"/>
      <c r="P354" s="546"/>
      <c r="Q354" s="546"/>
      <c r="R354" s="546"/>
      <c r="S354" s="546"/>
      <c r="T354" s="546"/>
      <c r="U354" s="546"/>
      <c r="V354" s="546"/>
      <c r="W354" s="546"/>
      <c r="X354" s="546"/>
      <c r="Y354" s="546"/>
      <c r="Z354" s="115"/>
      <c r="AA354" s="115"/>
      <c r="AB354" s="115"/>
      <c r="AC354" s="115"/>
      <c r="AD354" s="115"/>
      <c r="AE354" s="115"/>
      <c r="AF354" s="115"/>
      <c r="AG354" s="115"/>
      <c r="AH354" s="115"/>
      <c r="AI354" s="115"/>
    </row>
    <row r="355">
      <c r="A355" s="575"/>
      <c r="B355" s="546"/>
      <c r="C355" s="546"/>
      <c r="D355" s="546"/>
      <c r="E355" s="546"/>
      <c r="F355" s="546"/>
      <c r="G355" s="546"/>
      <c r="H355" s="546"/>
      <c r="I355" s="546"/>
      <c r="J355" s="546"/>
      <c r="K355" s="546"/>
      <c r="L355" s="546"/>
      <c r="M355" s="546"/>
      <c r="N355" s="546"/>
      <c r="O355" s="546"/>
      <c r="P355" s="546"/>
      <c r="Q355" s="546"/>
      <c r="R355" s="546"/>
      <c r="S355" s="546"/>
      <c r="T355" s="546"/>
      <c r="U355" s="546"/>
      <c r="V355" s="546"/>
      <c r="W355" s="546"/>
      <c r="X355" s="546"/>
      <c r="Y355" s="546"/>
      <c r="Z355" s="115"/>
      <c r="AA355" s="115"/>
      <c r="AB355" s="115"/>
      <c r="AC355" s="115"/>
      <c r="AD355" s="115"/>
      <c r="AE355" s="115"/>
      <c r="AF355" s="115"/>
      <c r="AG355" s="115"/>
      <c r="AH355" s="115"/>
      <c r="AI355" s="115"/>
    </row>
    <row r="356">
      <c r="A356" s="575"/>
      <c r="B356" s="546"/>
      <c r="C356" s="546"/>
      <c r="D356" s="546"/>
      <c r="E356" s="546"/>
      <c r="F356" s="546"/>
      <c r="G356" s="546"/>
      <c r="H356" s="546"/>
      <c r="I356" s="546"/>
      <c r="J356" s="546"/>
      <c r="K356" s="546"/>
      <c r="L356" s="546"/>
      <c r="M356" s="546"/>
      <c r="N356" s="546"/>
      <c r="O356" s="546"/>
      <c r="P356" s="546"/>
      <c r="Q356" s="546"/>
      <c r="R356" s="546"/>
      <c r="S356" s="546"/>
      <c r="T356" s="546"/>
      <c r="U356" s="546"/>
      <c r="V356" s="546"/>
      <c r="W356" s="546"/>
      <c r="X356" s="546"/>
      <c r="Y356" s="546"/>
      <c r="Z356" s="115"/>
      <c r="AA356" s="115"/>
      <c r="AB356" s="115"/>
      <c r="AC356" s="115"/>
      <c r="AD356" s="115"/>
      <c r="AE356" s="115"/>
      <c r="AF356" s="115"/>
      <c r="AG356" s="115"/>
      <c r="AH356" s="115"/>
      <c r="AI356" s="115"/>
    </row>
    <row r="357">
      <c r="A357" s="575"/>
      <c r="B357" s="546"/>
      <c r="C357" s="546"/>
      <c r="D357" s="546"/>
      <c r="E357" s="546"/>
      <c r="F357" s="546"/>
      <c r="G357" s="546"/>
      <c r="H357" s="546"/>
      <c r="I357" s="546"/>
      <c r="J357" s="546"/>
      <c r="K357" s="546"/>
      <c r="L357" s="546"/>
      <c r="M357" s="546"/>
      <c r="N357" s="546"/>
      <c r="O357" s="546"/>
      <c r="P357" s="546"/>
      <c r="Q357" s="546"/>
      <c r="R357" s="546"/>
      <c r="S357" s="546"/>
      <c r="T357" s="546"/>
      <c r="U357" s="546"/>
      <c r="V357" s="546"/>
      <c r="W357" s="546"/>
      <c r="X357" s="546"/>
      <c r="Y357" s="546"/>
      <c r="Z357" s="115"/>
      <c r="AA357" s="115"/>
      <c r="AB357" s="115"/>
      <c r="AC357" s="115"/>
      <c r="AD357" s="115"/>
      <c r="AE357" s="115"/>
      <c r="AF357" s="115"/>
      <c r="AG357" s="115"/>
      <c r="AH357" s="115"/>
      <c r="AI357" s="115"/>
    </row>
    <row r="358">
      <c r="A358" s="575"/>
      <c r="B358" s="546"/>
      <c r="C358" s="546"/>
      <c r="D358" s="546"/>
      <c r="E358" s="546"/>
      <c r="F358" s="546"/>
      <c r="G358" s="546"/>
      <c r="H358" s="546"/>
      <c r="I358" s="546"/>
      <c r="J358" s="546"/>
      <c r="K358" s="546"/>
      <c r="L358" s="546"/>
      <c r="M358" s="546"/>
      <c r="N358" s="546"/>
      <c r="O358" s="546"/>
      <c r="P358" s="546"/>
      <c r="Q358" s="546"/>
      <c r="R358" s="546"/>
      <c r="S358" s="546"/>
      <c r="T358" s="546"/>
      <c r="U358" s="546"/>
      <c r="V358" s="546"/>
      <c r="W358" s="546"/>
      <c r="X358" s="546"/>
      <c r="Y358" s="546"/>
      <c r="Z358" s="115"/>
      <c r="AA358" s="115"/>
      <c r="AB358" s="115"/>
      <c r="AC358" s="115"/>
      <c r="AD358" s="115"/>
      <c r="AE358" s="115"/>
      <c r="AF358" s="115"/>
      <c r="AG358" s="115"/>
      <c r="AH358" s="115"/>
      <c r="AI358" s="115"/>
    </row>
    <row r="359">
      <c r="A359" s="575"/>
      <c r="B359" s="546"/>
      <c r="C359" s="546"/>
      <c r="D359" s="546"/>
      <c r="E359" s="546"/>
      <c r="F359" s="546"/>
      <c r="G359" s="546"/>
      <c r="H359" s="546"/>
      <c r="I359" s="546"/>
      <c r="J359" s="546"/>
      <c r="K359" s="546"/>
      <c r="L359" s="546"/>
      <c r="M359" s="546"/>
      <c r="N359" s="546"/>
      <c r="O359" s="546"/>
      <c r="P359" s="546"/>
      <c r="Q359" s="546"/>
      <c r="R359" s="546"/>
      <c r="S359" s="546"/>
      <c r="T359" s="546"/>
      <c r="U359" s="546"/>
      <c r="V359" s="546"/>
      <c r="W359" s="546"/>
      <c r="X359" s="546"/>
      <c r="Y359" s="546"/>
      <c r="Z359" s="115"/>
      <c r="AA359" s="115"/>
      <c r="AB359" s="115"/>
      <c r="AC359" s="115"/>
      <c r="AD359" s="115"/>
      <c r="AE359" s="115"/>
      <c r="AF359" s="115"/>
      <c r="AG359" s="115"/>
      <c r="AH359" s="115"/>
      <c r="AI359" s="115"/>
    </row>
    <row r="360">
      <c r="A360" s="575"/>
      <c r="B360" s="546"/>
      <c r="C360" s="546"/>
      <c r="D360" s="546"/>
      <c r="E360" s="546"/>
      <c r="F360" s="546"/>
      <c r="G360" s="546"/>
      <c r="H360" s="546"/>
      <c r="I360" s="546"/>
      <c r="J360" s="546"/>
      <c r="K360" s="546"/>
      <c r="L360" s="546"/>
      <c r="M360" s="546"/>
      <c r="N360" s="546"/>
      <c r="O360" s="546"/>
      <c r="P360" s="546"/>
      <c r="Q360" s="546"/>
      <c r="R360" s="546"/>
      <c r="S360" s="546"/>
      <c r="T360" s="546"/>
      <c r="U360" s="546"/>
      <c r="V360" s="546"/>
      <c r="W360" s="546"/>
      <c r="X360" s="546"/>
      <c r="Y360" s="546"/>
      <c r="Z360" s="115"/>
      <c r="AA360" s="115"/>
      <c r="AB360" s="115"/>
      <c r="AC360" s="115"/>
      <c r="AD360" s="115"/>
      <c r="AE360" s="115"/>
      <c r="AF360" s="115"/>
      <c r="AG360" s="115"/>
      <c r="AH360" s="115"/>
      <c r="AI360" s="115"/>
    </row>
    <row r="361">
      <c r="A361" s="575"/>
      <c r="B361" s="546"/>
      <c r="C361" s="546"/>
      <c r="D361" s="546"/>
      <c r="E361" s="546"/>
      <c r="F361" s="546"/>
      <c r="G361" s="546"/>
      <c r="H361" s="546"/>
      <c r="I361" s="546"/>
      <c r="J361" s="546"/>
      <c r="K361" s="546"/>
      <c r="L361" s="546"/>
      <c r="M361" s="546"/>
      <c r="N361" s="546"/>
      <c r="O361" s="546"/>
      <c r="P361" s="546"/>
      <c r="Q361" s="546"/>
      <c r="R361" s="546"/>
      <c r="S361" s="546"/>
      <c r="T361" s="546"/>
      <c r="U361" s="546"/>
      <c r="V361" s="546"/>
      <c r="W361" s="546"/>
      <c r="X361" s="546"/>
      <c r="Y361" s="546"/>
      <c r="Z361" s="115"/>
      <c r="AA361" s="115"/>
      <c r="AB361" s="115"/>
      <c r="AC361" s="115"/>
      <c r="AD361" s="115"/>
      <c r="AE361" s="115"/>
      <c r="AF361" s="115"/>
      <c r="AG361" s="115"/>
      <c r="AH361" s="115"/>
      <c r="AI361" s="115"/>
    </row>
    <row r="362">
      <c r="A362" s="575"/>
      <c r="B362" s="546"/>
      <c r="C362" s="546"/>
      <c r="D362" s="546"/>
      <c r="E362" s="546"/>
      <c r="F362" s="546"/>
      <c r="G362" s="546"/>
      <c r="H362" s="546"/>
      <c r="I362" s="546"/>
      <c r="J362" s="546"/>
      <c r="K362" s="546"/>
      <c r="L362" s="546"/>
      <c r="M362" s="546"/>
      <c r="N362" s="546"/>
      <c r="O362" s="546"/>
      <c r="P362" s="546"/>
      <c r="Q362" s="546"/>
      <c r="R362" s="546"/>
      <c r="S362" s="546"/>
      <c r="T362" s="546"/>
      <c r="U362" s="546"/>
      <c r="V362" s="546"/>
      <c r="W362" s="546"/>
      <c r="X362" s="546"/>
      <c r="Y362" s="546"/>
      <c r="Z362" s="115"/>
      <c r="AA362" s="115"/>
      <c r="AB362" s="115"/>
      <c r="AC362" s="115"/>
      <c r="AD362" s="115"/>
      <c r="AE362" s="115"/>
      <c r="AF362" s="115"/>
      <c r="AG362" s="115"/>
      <c r="AH362" s="115"/>
      <c r="AI362" s="115"/>
    </row>
    <row r="363">
      <c r="A363" s="575"/>
      <c r="B363" s="546"/>
      <c r="C363" s="546"/>
      <c r="D363" s="546"/>
      <c r="E363" s="546"/>
      <c r="F363" s="546"/>
      <c r="G363" s="546"/>
      <c r="H363" s="546"/>
      <c r="I363" s="546"/>
      <c r="J363" s="546"/>
      <c r="K363" s="546"/>
      <c r="L363" s="546"/>
      <c r="M363" s="546"/>
      <c r="N363" s="546"/>
      <c r="O363" s="546"/>
      <c r="P363" s="546"/>
      <c r="Q363" s="546"/>
      <c r="R363" s="546"/>
      <c r="S363" s="546"/>
      <c r="T363" s="546"/>
      <c r="U363" s="546"/>
      <c r="V363" s="546"/>
      <c r="W363" s="546"/>
      <c r="X363" s="546"/>
      <c r="Y363" s="546"/>
      <c r="Z363" s="115"/>
      <c r="AA363" s="115"/>
      <c r="AB363" s="115"/>
      <c r="AC363" s="115"/>
      <c r="AD363" s="115"/>
      <c r="AE363" s="115"/>
      <c r="AF363" s="115"/>
      <c r="AG363" s="115"/>
      <c r="AH363" s="115"/>
      <c r="AI363" s="115"/>
    </row>
    <row r="364">
      <c r="A364" s="575"/>
      <c r="B364" s="546"/>
      <c r="C364" s="546"/>
      <c r="D364" s="546"/>
      <c r="E364" s="546"/>
      <c r="F364" s="546"/>
      <c r="G364" s="546"/>
      <c r="H364" s="546"/>
      <c r="I364" s="546"/>
      <c r="J364" s="546"/>
      <c r="K364" s="546"/>
      <c r="L364" s="546"/>
      <c r="M364" s="546"/>
      <c r="N364" s="546"/>
      <c r="O364" s="546"/>
      <c r="P364" s="546"/>
      <c r="Q364" s="546"/>
      <c r="R364" s="546"/>
      <c r="S364" s="546"/>
      <c r="T364" s="546"/>
      <c r="U364" s="546"/>
      <c r="V364" s="546"/>
      <c r="W364" s="546"/>
      <c r="X364" s="546"/>
      <c r="Y364" s="546"/>
      <c r="Z364" s="115"/>
      <c r="AA364" s="115"/>
      <c r="AB364" s="115"/>
      <c r="AC364" s="115"/>
      <c r="AD364" s="115"/>
      <c r="AE364" s="115"/>
      <c r="AF364" s="115"/>
      <c r="AG364" s="115"/>
      <c r="AH364" s="115"/>
      <c r="AI364" s="115"/>
    </row>
    <row r="365">
      <c r="A365" s="575"/>
      <c r="B365" s="546"/>
      <c r="C365" s="546"/>
      <c r="D365" s="546"/>
      <c r="E365" s="546"/>
      <c r="F365" s="546"/>
      <c r="G365" s="546"/>
      <c r="H365" s="546"/>
      <c r="I365" s="546"/>
      <c r="J365" s="546"/>
      <c r="K365" s="546"/>
      <c r="L365" s="546"/>
      <c r="M365" s="546"/>
      <c r="N365" s="546"/>
      <c r="O365" s="546"/>
      <c r="P365" s="546"/>
      <c r="Q365" s="546"/>
      <c r="R365" s="546"/>
      <c r="S365" s="546"/>
      <c r="T365" s="546"/>
      <c r="U365" s="546"/>
      <c r="V365" s="546"/>
      <c r="W365" s="546"/>
      <c r="X365" s="546"/>
      <c r="Y365" s="546"/>
      <c r="Z365" s="115"/>
      <c r="AA365" s="115"/>
      <c r="AB365" s="115"/>
      <c r="AC365" s="115"/>
      <c r="AD365" s="115"/>
      <c r="AE365" s="115"/>
      <c r="AF365" s="115"/>
      <c r="AG365" s="115"/>
      <c r="AH365" s="115"/>
      <c r="AI365" s="115"/>
    </row>
    <row r="366">
      <c r="A366" s="575"/>
      <c r="B366" s="546"/>
      <c r="C366" s="546"/>
      <c r="D366" s="546"/>
      <c r="E366" s="546"/>
      <c r="F366" s="546"/>
      <c r="G366" s="546"/>
      <c r="H366" s="546"/>
      <c r="I366" s="546"/>
      <c r="J366" s="546"/>
      <c r="K366" s="546"/>
      <c r="L366" s="546"/>
      <c r="M366" s="546"/>
      <c r="N366" s="546"/>
      <c r="O366" s="546"/>
      <c r="P366" s="546"/>
      <c r="Q366" s="546"/>
      <c r="R366" s="546"/>
      <c r="S366" s="546"/>
      <c r="T366" s="546"/>
      <c r="U366" s="546"/>
      <c r="V366" s="546"/>
      <c r="W366" s="546"/>
      <c r="X366" s="546"/>
      <c r="Y366" s="546"/>
      <c r="Z366" s="115"/>
      <c r="AA366" s="115"/>
      <c r="AB366" s="115"/>
      <c r="AC366" s="115"/>
      <c r="AD366" s="115"/>
      <c r="AE366" s="115"/>
      <c r="AF366" s="115"/>
      <c r="AG366" s="115"/>
      <c r="AH366" s="115"/>
      <c r="AI366" s="115"/>
    </row>
    <row r="367">
      <c r="A367" s="575"/>
      <c r="B367" s="546"/>
      <c r="C367" s="546"/>
      <c r="D367" s="546"/>
      <c r="E367" s="546"/>
      <c r="F367" s="546"/>
      <c r="G367" s="546"/>
      <c r="H367" s="546"/>
      <c r="I367" s="546"/>
      <c r="J367" s="546"/>
      <c r="K367" s="546"/>
      <c r="L367" s="546"/>
      <c r="M367" s="546"/>
      <c r="N367" s="546"/>
      <c r="O367" s="546"/>
      <c r="P367" s="546"/>
      <c r="Q367" s="546"/>
      <c r="R367" s="546"/>
      <c r="S367" s="546"/>
      <c r="T367" s="546"/>
      <c r="U367" s="546"/>
      <c r="V367" s="546"/>
      <c r="W367" s="546"/>
      <c r="X367" s="546"/>
      <c r="Y367" s="546"/>
      <c r="Z367" s="115"/>
      <c r="AA367" s="115"/>
      <c r="AB367" s="115"/>
      <c r="AC367" s="115"/>
      <c r="AD367" s="115"/>
      <c r="AE367" s="115"/>
      <c r="AF367" s="115"/>
      <c r="AG367" s="115"/>
      <c r="AH367" s="115"/>
      <c r="AI367" s="115"/>
    </row>
    <row r="368">
      <c r="A368" s="575"/>
      <c r="B368" s="546"/>
      <c r="C368" s="546"/>
      <c r="D368" s="546"/>
      <c r="E368" s="546"/>
      <c r="F368" s="546"/>
      <c r="G368" s="546"/>
      <c r="H368" s="546"/>
      <c r="I368" s="546"/>
      <c r="J368" s="546"/>
      <c r="K368" s="546"/>
      <c r="L368" s="546"/>
      <c r="M368" s="546"/>
      <c r="N368" s="546"/>
      <c r="O368" s="546"/>
      <c r="P368" s="546"/>
      <c r="Q368" s="546"/>
      <c r="R368" s="546"/>
      <c r="S368" s="546"/>
      <c r="T368" s="546"/>
      <c r="U368" s="546"/>
      <c r="V368" s="546"/>
      <c r="W368" s="546"/>
      <c r="X368" s="546"/>
      <c r="Y368" s="546"/>
      <c r="Z368" s="115"/>
      <c r="AA368" s="115"/>
      <c r="AB368" s="115"/>
      <c r="AC368" s="115"/>
      <c r="AD368" s="115"/>
      <c r="AE368" s="115"/>
      <c r="AF368" s="115"/>
      <c r="AG368" s="115"/>
      <c r="AH368" s="115"/>
      <c r="AI368" s="115"/>
    </row>
    <row r="369">
      <c r="A369" s="575"/>
      <c r="B369" s="546"/>
      <c r="C369" s="546"/>
      <c r="D369" s="546"/>
      <c r="E369" s="546"/>
      <c r="F369" s="546"/>
      <c r="G369" s="546"/>
      <c r="H369" s="546"/>
      <c r="I369" s="546"/>
      <c r="J369" s="546"/>
      <c r="K369" s="546"/>
      <c r="L369" s="546"/>
      <c r="M369" s="546"/>
      <c r="N369" s="546"/>
      <c r="O369" s="546"/>
      <c r="P369" s="546"/>
      <c r="Q369" s="546"/>
      <c r="R369" s="546"/>
      <c r="S369" s="546"/>
      <c r="T369" s="546"/>
      <c r="U369" s="546"/>
      <c r="V369" s="546"/>
      <c r="W369" s="546"/>
      <c r="X369" s="546"/>
      <c r="Y369" s="546"/>
      <c r="Z369" s="115"/>
      <c r="AA369" s="115"/>
      <c r="AB369" s="115"/>
      <c r="AC369" s="115"/>
      <c r="AD369" s="115"/>
      <c r="AE369" s="115"/>
      <c r="AF369" s="115"/>
      <c r="AG369" s="115"/>
      <c r="AH369" s="115"/>
      <c r="AI369" s="115"/>
    </row>
    <row r="370">
      <c r="A370" s="575"/>
      <c r="B370" s="546"/>
      <c r="C370" s="546"/>
      <c r="D370" s="546"/>
      <c r="E370" s="546"/>
      <c r="F370" s="546"/>
      <c r="G370" s="546"/>
      <c r="H370" s="546"/>
      <c r="I370" s="546"/>
      <c r="J370" s="546"/>
      <c r="K370" s="546"/>
      <c r="L370" s="546"/>
      <c r="M370" s="546"/>
      <c r="N370" s="546"/>
      <c r="O370" s="546"/>
      <c r="P370" s="546"/>
      <c r="Q370" s="546"/>
      <c r="R370" s="546"/>
      <c r="S370" s="546"/>
      <c r="T370" s="546"/>
      <c r="U370" s="546"/>
      <c r="V370" s="546"/>
      <c r="W370" s="546"/>
      <c r="X370" s="546"/>
      <c r="Y370" s="546"/>
      <c r="Z370" s="115"/>
      <c r="AA370" s="115"/>
      <c r="AB370" s="115"/>
      <c r="AC370" s="115"/>
      <c r="AD370" s="115"/>
      <c r="AE370" s="115"/>
      <c r="AF370" s="115"/>
      <c r="AG370" s="115"/>
      <c r="AH370" s="115"/>
      <c r="AI370" s="115"/>
    </row>
    <row r="371">
      <c r="A371" s="575"/>
      <c r="B371" s="546"/>
      <c r="C371" s="546"/>
      <c r="D371" s="546"/>
      <c r="E371" s="546"/>
      <c r="F371" s="546"/>
      <c r="G371" s="546"/>
      <c r="H371" s="546"/>
      <c r="I371" s="546"/>
      <c r="J371" s="546"/>
      <c r="K371" s="546"/>
      <c r="L371" s="546"/>
      <c r="M371" s="546"/>
      <c r="N371" s="546"/>
      <c r="O371" s="546"/>
      <c r="P371" s="546"/>
      <c r="Q371" s="546"/>
      <c r="R371" s="546"/>
      <c r="S371" s="546"/>
      <c r="T371" s="546"/>
      <c r="U371" s="546"/>
      <c r="V371" s="546"/>
      <c r="W371" s="546"/>
      <c r="X371" s="546"/>
      <c r="Y371" s="546"/>
      <c r="Z371" s="115"/>
      <c r="AA371" s="115"/>
      <c r="AB371" s="115"/>
      <c r="AC371" s="115"/>
      <c r="AD371" s="115"/>
      <c r="AE371" s="115"/>
      <c r="AF371" s="115"/>
      <c r="AG371" s="115"/>
      <c r="AH371" s="115"/>
      <c r="AI371" s="115"/>
    </row>
    <row r="372">
      <c r="A372" s="575"/>
      <c r="B372" s="546"/>
      <c r="C372" s="546"/>
      <c r="D372" s="546"/>
      <c r="E372" s="546"/>
      <c r="F372" s="546"/>
      <c r="G372" s="546"/>
      <c r="H372" s="546"/>
      <c r="I372" s="546"/>
      <c r="J372" s="546"/>
      <c r="K372" s="546"/>
      <c r="L372" s="546"/>
      <c r="M372" s="546"/>
      <c r="N372" s="546"/>
      <c r="O372" s="546"/>
      <c r="P372" s="546"/>
      <c r="Q372" s="546"/>
      <c r="R372" s="546"/>
      <c r="S372" s="546"/>
      <c r="T372" s="546"/>
      <c r="U372" s="546"/>
      <c r="V372" s="546"/>
      <c r="W372" s="546"/>
      <c r="X372" s="546"/>
      <c r="Y372" s="546"/>
      <c r="Z372" s="115"/>
      <c r="AA372" s="115"/>
      <c r="AB372" s="115"/>
      <c r="AC372" s="115"/>
      <c r="AD372" s="115"/>
      <c r="AE372" s="115"/>
      <c r="AF372" s="115"/>
      <c r="AG372" s="115"/>
      <c r="AH372" s="115"/>
      <c r="AI372" s="115"/>
    </row>
    <row r="373">
      <c r="A373" s="575"/>
      <c r="B373" s="546"/>
      <c r="C373" s="546"/>
      <c r="D373" s="546"/>
      <c r="E373" s="546"/>
      <c r="F373" s="546"/>
      <c r="G373" s="546"/>
      <c r="H373" s="546"/>
      <c r="I373" s="546"/>
      <c r="J373" s="546"/>
      <c r="K373" s="546"/>
      <c r="L373" s="546"/>
      <c r="M373" s="546"/>
      <c r="N373" s="546"/>
      <c r="O373" s="546"/>
      <c r="P373" s="546"/>
      <c r="Q373" s="546"/>
      <c r="R373" s="546"/>
      <c r="S373" s="546"/>
      <c r="T373" s="546"/>
      <c r="U373" s="546"/>
      <c r="V373" s="546"/>
      <c r="W373" s="546"/>
      <c r="X373" s="546"/>
      <c r="Y373" s="546"/>
      <c r="Z373" s="115"/>
      <c r="AA373" s="115"/>
      <c r="AB373" s="115"/>
      <c r="AC373" s="115"/>
      <c r="AD373" s="115"/>
      <c r="AE373" s="115"/>
      <c r="AF373" s="115"/>
      <c r="AG373" s="115"/>
      <c r="AH373" s="115"/>
      <c r="AI373" s="115"/>
    </row>
    <row r="374">
      <c r="A374" s="575"/>
      <c r="B374" s="546"/>
      <c r="C374" s="546"/>
      <c r="D374" s="546"/>
      <c r="E374" s="546"/>
      <c r="F374" s="546"/>
      <c r="G374" s="546"/>
      <c r="H374" s="546"/>
      <c r="I374" s="546"/>
      <c r="J374" s="546"/>
      <c r="K374" s="546"/>
      <c r="L374" s="546"/>
      <c r="M374" s="546"/>
      <c r="N374" s="546"/>
      <c r="O374" s="546"/>
      <c r="P374" s="546"/>
      <c r="Q374" s="546"/>
      <c r="R374" s="546"/>
      <c r="S374" s="546"/>
      <c r="T374" s="546"/>
      <c r="U374" s="546"/>
      <c r="V374" s="546"/>
      <c r="W374" s="546"/>
      <c r="X374" s="546"/>
      <c r="Y374" s="546"/>
      <c r="Z374" s="115"/>
      <c r="AA374" s="115"/>
      <c r="AB374" s="115"/>
      <c r="AC374" s="115"/>
      <c r="AD374" s="115"/>
      <c r="AE374" s="115"/>
      <c r="AF374" s="115"/>
      <c r="AG374" s="115"/>
      <c r="AH374" s="115"/>
      <c r="AI374" s="115"/>
    </row>
    <row r="375">
      <c r="A375" s="575"/>
      <c r="B375" s="546"/>
      <c r="C375" s="546"/>
      <c r="D375" s="546"/>
      <c r="E375" s="546"/>
      <c r="F375" s="546"/>
      <c r="G375" s="546"/>
      <c r="H375" s="546"/>
      <c r="I375" s="546"/>
      <c r="J375" s="546"/>
      <c r="K375" s="546"/>
      <c r="L375" s="546"/>
      <c r="M375" s="546"/>
      <c r="N375" s="546"/>
      <c r="O375" s="546"/>
      <c r="P375" s="546"/>
      <c r="Q375" s="546"/>
      <c r="R375" s="546"/>
      <c r="S375" s="546"/>
      <c r="T375" s="546"/>
      <c r="U375" s="546"/>
      <c r="V375" s="546"/>
      <c r="W375" s="546"/>
      <c r="X375" s="546"/>
      <c r="Y375" s="546"/>
      <c r="Z375" s="115"/>
      <c r="AA375" s="115"/>
      <c r="AB375" s="115"/>
      <c r="AC375" s="115"/>
      <c r="AD375" s="115"/>
      <c r="AE375" s="115"/>
      <c r="AF375" s="115"/>
      <c r="AG375" s="115"/>
      <c r="AH375" s="115"/>
      <c r="AI375" s="115"/>
    </row>
    <row r="376">
      <c r="A376" s="575"/>
      <c r="B376" s="546"/>
      <c r="C376" s="546"/>
      <c r="D376" s="546"/>
      <c r="E376" s="546"/>
      <c r="F376" s="546"/>
      <c r="G376" s="546"/>
      <c r="H376" s="546"/>
      <c r="I376" s="546"/>
      <c r="J376" s="546"/>
      <c r="K376" s="546"/>
      <c r="L376" s="546"/>
      <c r="M376" s="546"/>
      <c r="N376" s="546"/>
      <c r="O376" s="546"/>
      <c r="P376" s="546"/>
      <c r="Q376" s="546"/>
      <c r="R376" s="546"/>
      <c r="S376" s="546"/>
      <c r="T376" s="546"/>
      <c r="U376" s="546"/>
      <c r="V376" s="546"/>
      <c r="W376" s="546"/>
      <c r="X376" s="546"/>
      <c r="Y376" s="546"/>
      <c r="Z376" s="115"/>
      <c r="AA376" s="115"/>
      <c r="AB376" s="115"/>
      <c r="AC376" s="115"/>
      <c r="AD376" s="115"/>
      <c r="AE376" s="115"/>
      <c r="AF376" s="115"/>
      <c r="AG376" s="115"/>
      <c r="AH376" s="115"/>
      <c r="AI376" s="115"/>
    </row>
    <row r="377">
      <c r="A377" s="575"/>
      <c r="B377" s="546"/>
      <c r="C377" s="546"/>
      <c r="D377" s="546"/>
      <c r="E377" s="546"/>
      <c r="F377" s="546"/>
      <c r="G377" s="546"/>
      <c r="H377" s="546"/>
      <c r="I377" s="546"/>
      <c r="J377" s="546"/>
      <c r="K377" s="546"/>
      <c r="L377" s="546"/>
      <c r="M377" s="546"/>
      <c r="N377" s="546"/>
      <c r="O377" s="546"/>
      <c r="P377" s="546"/>
      <c r="Q377" s="546"/>
      <c r="R377" s="546"/>
      <c r="S377" s="546"/>
      <c r="T377" s="546"/>
      <c r="U377" s="546"/>
      <c r="V377" s="546"/>
      <c r="W377" s="546"/>
      <c r="X377" s="546"/>
      <c r="Y377" s="546"/>
      <c r="Z377" s="115"/>
      <c r="AA377" s="115"/>
      <c r="AB377" s="115"/>
      <c r="AC377" s="115"/>
      <c r="AD377" s="115"/>
      <c r="AE377" s="115"/>
      <c r="AF377" s="115"/>
      <c r="AG377" s="115"/>
      <c r="AH377" s="115"/>
      <c r="AI377" s="115"/>
    </row>
    <row r="378">
      <c r="A378" s="575"/>
      <c r="B378" s="546"/>
      <c r="C378" s="546"/>
      <c r="D378" s="546"/>
      <c r="E378" s="546"/>
      <c r="F378" s="546"/>
      <c r="G378" s="546"/>
      <c r="H378" s="546"/>
      <c r="I378" s="546"/>
      <c r="J378" s="546"/>
      <c r="K378" s="546"/>
      <c r="L378" s="546"/>
      <c r="M378" s="546"/>
      <c r="N378" s="546"/>
      <c r="O378" s="546"/>
      <c r="P378" s="546"/>
      <c r="Q378" s="546"/>
      <c r="R378" s="546"/>
      <c r="S378" s="546"/>
      <c r="T378" s="546"/>
      <c r="U378" s="546"/>
      <c r="V378" s="546"/>
      <c r="W378" s="546"/>
      <c r="X378" s="546"/>
      <c r="Y378" s="546"/>
      <c r="Z378" s="115"/>
      <c r="AA378" s="115"/>
      <c r="AB378" s="115"/>
      <c r="AC378" s="115"/>
      <c r="AD378" s="115"/>
      <c r="AE378" s="115"/>
      <c r="AF378" s="115"/>
      <c r="AG378" s="115"/>
      <c r="AH378" s="115"/>
      <c r="AI378" s="115"/>
    </row>
    <row r="379">
      <c r="A379" s="575"/>
      <c r="B379" s="546"/>
      <c r="C379" s="546"/>
      <c r="D379" s="546"/>
      <c r="E379" s="546"/>
      <c r="F379" s="546"/>
      <c r="G379" s="546"/>
      <c r="H379" s="546"/>
      <c r="I379" s="546"/>
      <c r="J379" s="546"/>
      <c r="K379" s="546"/>
      <c r="L379" s="546"/>
      <c r="M379" s="546"/>
      <c r="N379" s="546"/>
      <c r="O379" s="546"/>
      <c r="P379" s="546"/>
      <c r="Q379" s="546"/>
      <c r="R379" s="546"/>
      <c r="S379" s="546"/>
      <c r="T379" s="546"/>
      <c r="U379" s="546"/>
      <c r="V379" s="546"/>
      <c r="W379" s="546"/>
      <c r="X379" s="546"/>
      <c r="Y379" s="546"/>
      <c r="Z379" s="115"/>
      <c r="AA379" s="115"/>
      <c r="AB379" s="115"/>
      <c r="AC379" s="115"/>
      <c r="AD379" s="115"/>
      <c r="AE379" s="115"/>
      <c r="AF379" s="115"/>
      <c r="AG379" s="115"/>
      <c r="AH379" s="115"/>
      <c r="AI379" s="115"/>
    </row>
    <row r="380">
      <c r="A380" s="575"/>
      <c r="B380" s="546"/>
      <c r="C380" s="546"/>
      <c r="D380" s="546"/>
      <c r="E380" s="546"/>
      <c r="F380" s="546"/>
      <c r="G380" s="546"/>
      <c r="H380" s="546"/>
      <c r="I380" s="546"/>
      <c r="J380" s="546"/>
      <c r="K380" s="546"/>
      <c r="L380" s="546"/>
      <c r="M380" s="546"/>
      <c r="N380" s="546"/>
      <c r="O380" s="546"/>
      <c r="P380" s="546"/>
      <c r="Q380" s="546"/>
      <c r="R380" s="546"/>
      <c r="S380" s="546"/>
      <c r="T380" s="546"/>
      <c r="U380" s="546"/>
      <c r="V380" s="546"/>
      <c r="W380" s="546"/>
      <c r="X380" s="546"/>
      <c r="Y380" s="546"/>
      <c r="Z380" s="115"/>
      <c r="AA380" s="115"/>
      <c r="AB380" s="115"/>
      <c r="AC380" s="115"/>
      <c r="AD380" s="115"/>
      <c r="AE380" s="115"/>
      <c r="AF380" s="115"/>
      <c r="AG380" s="115"/>
      <c r="AH380" s="115"/>
      <c r="AI380" s="115"/>
    </row>
    <row r="381">
      <c r="A381" s="575"/>
      <c r="B381" s="546"/>
      <c r="C381" s="546"/>
      <c r="D381" s="546"/>
      <c r="E381" s="546"/>
      <c r="F381" s="546"/>
      <c r="G381" s="546"/>
      <c r="H381" s="546"/>
      <c r="I381" s="546"/>
      <c r="J381" s="546"/>
      <c r="K381" s="546"/>
      <c r="L381" s="546"/>
      <c r="M381" s="546"/>
      <c r="N381" s="546"/>
      <c r="O381" s="546"/>
      <c r="P381" s="546"/>
      <c r="Q381" s="546"/>
      <c r="R381" s="546"/>
      <c r="S381" s="546"/>
      <c r="T381" s="546"/>
      <c r="U381" s="546"/>
      <c r="V381" s="546"/>
      <c r="W381" s="546"/>
      <c r="X381" s="546"/>
      <c r="Y381" s="546"/>
      <c r="Z381" s="115"/>
      <c r="AA381" s="115"/>
      <c r="AB381" s="115"/>
      <c r="AC381" s="115"/>
      <c r="AD381" s="115"/>
      <c r="AE381" s="115"/>
      <c r="AF381" s="115"/>
      <c r="AG381" s="115"/>
      <c r="AH381" s="115"/>
      <c r="AI381" s="115"/>
    </row>
    <row r="382">
      <c r="A382" s="575"/>
      <c r="B382" s="546"/>
      <c r="C382" s="546"/>
      <c r="D382" s="546"/>
      <c r="E382" s="546"/>
      <c r="F382" s="546"/>
      <c r="G382" s="546"/>
      <c r="H382" s="546"/>
      <c r="I382" s="546"/>
      <c r="J382" s="546"/>
      <c r="K382" s="546"/>
      <c r="L382" s="546"/>
      <c r="M382" s="546"/>
      <c r="N382" s="546"/>
      <c r="O382" s="546"/>
      <c r="P382" s="546"/>
      <c r="Q382" s="546"/>
      <c r="R382" s="546"/>
      <c r="S382" s="546"/>
      <c r="T382" s="546"/>
      <c r="U382" s="546"/>
      <c r="V382" s="546"/>
      <c r="W382" s="546"/>
      <c r="X382" s="546"/>
      <c r="Y382" s="546"/>
      <c r="Z382" s="115"/>
      <c r="AA382" s="115"/>
      <c r="AB382" s="115"/>
      <c r="AC382" s="115"/>
      <c r="AD382" s="115"/>
      <c r="AE382" s="115"/>
      <c r="AF382" s="115"/>
      <c r="AG382" s="115"/>
      <c r="AH382" s="115"/>
      <c r="AI382" s="115"/>
    </row>
    <row r="383">
      <c r="A383" s="575"/>
      <c r="B383" s="546"/>
      <c r="C383" s="546"/>
      <c r="D383" s="546"/>
      <c r="E383" s="546"/>
      <c r="F383" s="546"/>
      <c r="G383" s="546"/>
      <c r="H383" s="546"/>
      <c r="I383" s="546"/>
      <c r="J383" s="546"/>
      <c r="K383" s="546"/>
      <c r="L383" s="546"/>
      <c r="M383" s="546"/>
      <c r="N383" s="546"/>
      <c r="O383" s="546"/>
      <c r="P383" s="546"/>
      <c r="Q383" s="546"/>
      <c r="R383" s="546"/>
      <c r="S383" s="546"/>
      <c r="T383" s="546"/>
      <c r="U383" s="546"/>
      <c r="V383" s="546"/>
      <c r="W383" s="546"/>
      <c r="X383" s="546"/>
      <c r="Y383" s="546"/>
      <c r="Z383" s="115"/>
      <c r="AA383" s="115"/>
      <c r="AB383" s="115"/>
      <c r="AC383" s="115"/>
      <c r="AD383" s="115"/>
      <c r="AE383" s="115"/>
      <c r="AF383" s="115"/>
      <c r="AG383" s="115"/>
      <c r="AH383" s="115"/>
      <c r="AI383" s="115"/>
    </row>
    <row r="384">
      <c r="A384" s="575"/>
      <c r="B384" s="546"/>
      <c r="C384" s="546"/>
      <c r="D384" s="546"/>
      <c r="E384" s="546"/>
      <c r="F384" s="546"/>
      <c r="G384" s="546"/>
      <c r="H384" s="546"/>
      <c r="I384" s="546"/>
      <c r="J384" s="546"/>
      <c r="K384" s="546"/>
      <c r="L384" s="546"/>
      <c r="M384" s="546"/>
      <c r="N384" s="546"/>
      <c r="O384" s="546"/>
      <c r="P384" s="546"/>
      <c r="Q384" s="546"/>
      <c r="R384" s="546"/>
      <c r="S384" s="546"/>
      <c r="T384" s="546"/>
      <c r="U384" s="546"/>
      <c r="V384" s="546"/>
      <c r="W384" s="546"/>
      <c r="X384" s="546"/>
      <c r="Y384" s="546"/>
      <c r="Z384" s="115"/>
      <c r="AA384" s="115"/>
      <c r="AB384" s="115"/>
      <c r="AC384" s="115"/>
      <c r="AD384" s="115"/>
      <c r="AE384" s="115"/>
      <c r="AF384" s="115"/>
      <c r="AG384" s="115"/>
      <c r="AH384" s="115"/>
      <c r="AI384" s="115"/>
    </row>
    <row r="385">
      <c r="A385" s="575"/>
      <c r="B385" s="546"/>
      <c r="C385" s="546"/>
      <c r="D385" s="546"/>
      <c r="E385" s="546"/>
      <c r="F385" s="546"/>
      <c r="G385" s="546"/>
      <c r="H385" s="546"/>
      <c r="I385" s="546"/>
      <c r="J385" s="546"/>
      <c r="K385" s="546"/>
      <c r="L385" s="546"/>
      <c r="M385" s="546"/>
      <c r="N385" s="546"/>
      <c r="O385" s="546"/>
      <c r="P385" s="546"/>
      <c r="Q385" s="546"/>
      <c r="R385" s="546"/>
      <c r="S385" s="546"/>
      <c r="T385" s="546"/>
      <c r="U385" s="546"/>
      <c r="V385" s="546"/>
      <c r="W385" s="546"/>
      <c r="X385" s="546"/>
      <c r="Y385" s="546"/>
      <c r="Z385" s="115"/>
      <c r="AA385" s="115"/>
      <c r="AB385" s="115"/>
      <c r="AC385" s="115"/>
      <c r="AD385" s="115"/>
      <c r="AE385" s="115"/>
      <c r="AF385" s="115"/>
      <c r="AG385" s="115"/>
      <c r="AH385" s="115"/>
      <c r="AI385" s="115"/>
    </row>
    <row r="386">
      <c r="A386" s="575"/>
      <c r="B386" s="546"/>
      <c r="C386" s="546"/>
      <c r="D386" s="546"/>
      <c r="E386" s="546"/>
      <c r="F386" s="546"/>
      <c r="G386" s="546"/>
      <c r="H386" s="546"/>
      <c r="I386" s="546"/>
      <c r="J386" s="546"/>
      <c r="K386" s="546"/>
      <c r="L386" s="546"/>
      <c r="M386" s="546"/>
      <c r="N386" s="546"/>
      <c r="O386" s="546"/>
      <c r="P386" s="546"/>
      <c r="Q386" s="546"/>
      <c r="R386" s="546"/>
      <c r="S386" s="546"/>
      <c r="T386" s="546"/>
      <c r="U386" s="546"/>
      <c r="V386" s="546"/>
      <c r="W386" s="546"/>
      <c r="X386" s="546"/>
      <c r="Y386" s="546"/>
      <c r="Z386" s="115"/>
      <c r="AA386" s="115"/>
      <c r="AB386" s="115"/>
      <c r="AC386" s="115"/>
      <c r="AD386" s="115"/>
      <c r="AE386" s="115"/>
      <c r="AF386" s="115"/>
      <c r="AG386" s="115"/>
      <c r="AH386" s="115"/>
      <c r="AI386" s="115"/>
    </row>
    <row r="387">
      <c r="A387" s="575"/>
      <c r="B387" s="546"/>
      <c r="C387" s="546"/>
      <c r="D387" s="546"/>
      <c r="E387" s="546"/>
      <c r="F387" s="546"/>
      <c r="G387" s="546"/>
      <c r="H387" s="546"/>
      <c r="I387" s="546"/>
      <c r="J387" s="546"/>
      <c r="K387" s="546"/>
      <c r="L387" s="546"/>
      <c r="M387" s="546"/>
      <c r="N387" s="546"/>
      <c r="O387" s="546"/>
      <c r="P387" s="546"/>
      <c r="Q387" s="546"/>
      <c r="R387" s="546"/>
      <c r="S387" s="546"/>
      <c r="T387" s="546"/>
      <c r="U387" s="546"/>
      <c r="V387" s="546"/>
      <c r="W387" s="546"/>
      <c r="X387" s="546"/>
      <c r="Y387" s="546"/>
      <c r="Z387" s="115"/>
      <c r="AA387" s="115"/>
      <c r="AB387" s="115"/>
      <c r="AC387" s="115"/>
      <c r="AD387" s="115"/>
      <c r="AE387" s="115"/>
      <c r="AF387" s="115"/>
      <c r="AG387" s="115"/>
      <c r="AH387" s="115"/>
      <c r="AI387" s="115"/>
    </row>
    <row r="388">
      <c r="A388" s="575"/>
      <c r="B388" s="546"/>
      <c r="C388" s="546"/>
      <c r="D388" s="546"/>
      <c r="E388" s="546"/>
      <c r="F388" s="546"/>
      <c r="G388" s="546"/>
      <c r="H388" s="546"/>
      <c r="I388" s="546"/>
      <c r="J388" s="546"/>
      <c r="K388" s="546"/>
      <c r="L388" s="546"/>
      <c r="M388" s="546"/>
      <c r="N388" s="546"/>
      <c r="O388" s="546"/>
      <c r="P388" s="546"/>
      <c r="Q388" s="546"/>
      <c r="R388" s="546"/>
      <c r="S388" s="546"/>
      <c r="T388" s="546"/>
      <c r="U388" s="546"/>
      <c r="V388" s="546"/>
      <c r="W388" s="546"/>
      <c r="X388" s="546"/>
      <c r="Y388" s="546"/>
      <c r="Z388" s="115"/>
      <c r="AA388" s="115"/>
      <c r="AB388" s="115"/>
      <c r="AC388" s="115"/>
      <c r="AD388" s="115"/>
      <c r="AE388" s="115"/>
      <c r="AF388" s="115"/>
      <c r="AG388" s="115"/>
      <c r="AH388" s="115"/>
      <c r="AI388" s="115"/>
    </row>
    <row r="389">
      <c r="A389" s="575"/>
      <c r="B389" s="546"/>
      <c r="C389" s="546"/>
      <c r="D389" s="546"/>
      <c r="E389" s="546"/>
      <c r="F389" s="546"/>
      <c r="G389" s="546"/>
      <c r="H389" s="546"/>
      <c r="I389" s="546"/>
      <c r="J389" s="546"/>
      <c r="K389" s="546"/>
      <c r="L389" s="546"/>
      <c r="M389" s="546"/>
      <c r="N389" s="546"/>
      <c r="O389" s="546"/>
      <c r="P389" s="546"/>
      <c r="Q389" s="546"/>
      <c r="R389" s="546"/>
      <c r="S389" s="546"/>
      <c r="T389" s="546"/>
      <c r="U389" s="546"/>
      <c r="V389" s="546"/>
      <c r="W389" s="546"/>
      <c r="X389" s="546"/>
      <c r="Y389" s="546"/>
      <c r="Z389" s="115"/>
      <c r="AA389" s="115"/>
      <c r="AB389" s="115"/>
      <c r="AC389" s="115"/>
      <c r="AD389" s="115"/>
      <c r="AE389" s="115"/>
      <c r="AF389" s="115"/>
      <c r="AG389" s="115"/>
      <c r="AH389" s="115"/>
      <c r="AI389" s="115"/>
    </row>
    <row r="390">
      <c r="A390" s="575"/>
      <c r="B390" s="546"/>
      <c r="C390" s="546"/>
      <c r="D390" s="546"/>
      <c r="E390" s="546"/>
      <c r="F390" s="546"/>
      <c r="G390" s="546"/>
      <c r="H390" s="546"/>
      <c r="I390" s="546"/>
      <c r="J390" s="546"/>
      <c r="K390" s="546"/>
      <c r="L390" s="546"/>
      <c r="M390" s="546"/>
      <c r="N390" s="546"/>
      <c r="O390" s="546"/>
      <c r="P390" s="546"/>
      <c r="Q390" s="546"/>
      <c r="R390" s="546"/>
      <c r="S390" s="546"/>
      <c r="T390" s="546"/>
      <c r="U390" s="546"/>
      <c r="V390" s="546"/>
      <c r="W390" s="546"/>
      <c r="X390" s="546"/>
      <c r="Y390" s="546"/>
      <c r="Z390" s="115"/>
      <c r="AA390" s="115"/>
      <c r="AB390" s="115"/>
      <c r="AC390" s="115"/>
      <c r="AD390" s="115"/>
      <c r="AE390" s="115"/>
      <c r="AF390" s="115"/>
      <c r="AG390" s="115"/>
      <c r="AH390" s="115"/>
      <c r="AI390" s="115"/>
    </row>
    <row r="391">
      <c r="A391" s="575"/>
      <c r="B391" s="546"/>
      <c r="C391" s="546"/>
      <c r="D391" s="546"/>
      <c r="E391" s="546"/>
      <c r="F391" s="546"/>
      <c r="G391" s="546"/>
      <c r="H391" s="546"/>
      <c r="I391" s="546"/>
      <c r="J391" s="546"/>
      <c r="K391" s="546"/>
      <c r="L391" s="546"/>
      <c r="M391" s="546"/>
      <c r="N391" s="546"/>
      <c r="O391" s="546"/>
      <c r="P391" s="546"/>
      <c r="Q391" s="546"/>
      <c r="R391" s="546"/>
      <c r="S391" s="546"/>
      <c r="T391" s="546"/>
      <c r="U391" s="546"/>
      <c r="V391" s="546"/>
      <c r="W391" s="546"/>
      <c r="X391" s="546"/>
      <c r="Y391" s="546"/>
      <c r="Z391" s="115"/>
      <c r="AA391" s="115"/>
      <c r="AB391" s="115"/>
      <c r="AC391" s="115"/>
      <c r="AD391" s="115"/>
      <c r="AE391" s="115"/>
      <c r="AF391" s="115"/>
      <c r="AG391" s="115"/>
      <c r="AH391" s="115"/>
      <c r="AI391" s="115"/>
    </row>
    <row r="392">
      <c r="A392" s="575"/>
      <c r="B392" s="546"/>
      <c r="C392" s="546"/>
      <c r="D392" s="546"/>
      <c r="E392" s="546"/>
      <c r="F392" s="546"/>
      <c r="G392" s="546"/>
      <c r="H392" s="546"/>
      <c r="I392" s="546"/>
      <c r="J392" s="546"/>
      <c r="K392" s="546"/>
      <c r="L392" s="546"/>
      <c r="M392" s="546"/>
      <c r="N392" s="546"/>
      <c r="O392" s="546"/>
      <c r="P392" s="546"/>
      <c r="Q392" s="546"/>
      <c r="R392" s="546"/>
      <c r="S392" s="546"/>
      <c r="T392" s="546"/>
      <c r="U392" s="546"/>
      <c r="V392" s="546"/>
      <c r="W392" s="546"/>
      <c r="X392" s="546"/>
      <c r="Y392" s="546"/>
      <c r="Z392" s="115"/>
      <c r="AA392" s="115"/>
      <c r="AB392" s="115"/>
      <c r="AC392" s="115"/>
      <c r="AD392" s="115"/>
      <c r="AE392" s="115"/>
      <c r="AF392" s="115"/>
      <c r="AG392" s="115"/>
      <c r="AH392" s="115"/>
      <c r="AI392" s="115"/>
    </row>
    <row r="393">
      <c r="A393" s="575"/>
      <c r="B393" s="546"/>
      <c r="C393" s="546"/>
      <c r="D393" s="546"/>
      <c r="E393" s="546"/>
      <c r="F393" s="546"/>
      <c r="G393" s="546"/>
      <c r="H393" s="546"/>
      <c r="I393" s="546"/>
      <c r="J393" s="546"/>
      <c r="K393" s="546"/>
      <c r="L393" s="546"/>
      <c r="M393" s="546"/>
      <c r="N393" s="546"/>
      <c r="O393" s="546"/>
      <c r="P393" s="546"/>
      <c r="Q393" s="546"/>
      <c r="R393" s="546"/>
      <c r="S393" s="546"/>
      <c r="T393" s="546"/>
      <c r="U393" s="546"/>
      <c r="V393" s="546"/>
      <c r="W393" s="546"/>
      <c r="X393" s="546"/>
      <c r="Y393" s="546"/>
      <c r="Z393" s="115"/>
      <c r="AA393" s="115"/>
      <c r="AB393" s="115"/>
      <c r="AC393" s="115"/>
      <c r="AD393" s="115"/>
      <c r="AE393" s="115"/>
      <c r="AF393" s="115"/>
      <c r="AG393" s="115"/>
      <c r="AH393" s="115"/>
      <c r="AI393" s="115"/>
    </row>
    <row r="394">
      <c r="A394" s="575"/>
      <c r="B394" s="546"/>
      <c r="C394" s="546"/>
      <c r="D394" s="546"/>
      <c r="E394" s="546"/>
      <c r="F394" s="546"/>
      <c r="G394" s="546"/>
      <c r="H394" s="546"/>
      <c r="I394" s="546"/>
      <c r="J394" s="546"/>
      <c r="K394" s="546"/>
      <c r="L394" s="546"/>
      <c r="M394" s="546"/>
      <c r="N394" s="546"/>
      <c r="O394" s="546"/>
      <c r="P394" s="546"/>
      <c r="Q394" s="546"/>
      <c r="R394" s="546"/>
      <c r="S394" s="546"/>
      <c r="T394" s="546"/>
      <c r="U394" s="546"/>
      <c r="V394" s="546"/>
      <c r="W394" s="546"/>
      <c r="X394" s="546"/>
      <c r="Y394" s="546"/>
      <c r="Z394" s="115"/>
      <c r="AA394" s="115"/>
      <c r="AB394" s="115"/>
      <c r="AC394" s="115"/>
      <c r="AD394" s="115"/>
      <c r="AE394" s="115"/>
      <c r="AF394" s="115"/>
      <c r="AG394" s="115"/>
      <c r="AH394" s="115"/>
      <c r="AI394" s="115"/>
    </row>
    <row r="395">
      <c r="A395" s="575"/>
      <c r="B395" s="546"/>
      <c r="C395" s="546"/>
      <c r="D395" s="546"/>
      <c r="E395" s="546"/>
      <c r="F395" s="546"/>
      <c r="G395" s="546"/>
      <c r="H395" s="546"/>
      <c r="I395" s="546"/>
      <c r="J395" s="546"/>
      <c r="K395" s="546"/>
      <c r="L395" s="546"/>
      <c r="M395" s="546"/>
      <c r="N395" s="546"/>
      <c r="O395" s="546"/>
      <c r="P395" s="546"/>
      <c r="Q395" s="546"/>
      <c r="R395" s="546"/>
      <c r="S395" s="546"/>
      <c r="T395" s="546"/>
      <c r="U395" s="546"/>
      <c r="V395" s="546"/>
      <c r="W395" s="546"/>
      <c r="X395" s="546"/>
      <c r="Y395" s="546"/>
      <c r="Z395" s="115"/>
      <c r="AA395" s="115"/>
      <c r="AB395" s="115"/>
      <c r="AC395" s="115"/>
      <c r="AD395" s="115"/>
      <c r="AE395" s="115"/>
      <c r="AF395" s="115"/>
      <c r="AG395" s="115"/>
      <c r="AH395" s="115"/>
      <c r="AI395" s="115"/>
    </row>
    <row r="396">
      <c r="A396" s="575"/>
      <c r="B396" s="546"/>
      <c r="C396" s="546"/>
      <c r="D396" s="546"/>
      <c r="E396" s="546"/>
      <c r="F396" s="546"/>
      <c r="G396" s="546"/>
      <c r="H396" s="546"/>
      <c r="I396" s="546"/>
      <c r="J396" s="546"/>
      <c r="K396" s="546"/>
      <c r="L396" s="546"/>
      <c r="M396" s="546"/>
      <c r="N396" s="546"/>
      <c r="O396" s="546"/>
      <c r="P396" s="546"/>
      <c r="Q396" s="546"/>
      <c r="R396" s="546"/>
      <c r="S396" s="546"/>
      <c r="T396" s="546"/>
      <c r="U396" s="546"/>
      <c r="V396" s="546"/>
      <c r="W396" s="546"/>
      <c r="X396" s="546"/>
      <c r="Y396" s="546"/>
      <c r="Z396" s="115"/>
      <c r="AA396" s="115"/>
      <c r="AB396" s="115"/>
      <c r="AC396" s="115"/>
      <c r="AD396" s="115"/>
      <c r="AE396" s="115"/>
      <c r="AF396" s="115"/>
      <c r="AG396" s="115"/>
      <c r="AH396" s="115"/>
      <c r="AI396" s="115"/>
    </row>
    <row r="397">
      <c r="A397" s="575"/>
      <c r="B397" s="546"/>
      <c r="C397" s="546"/>
      <c r="D397" s="546"/>
      <c r="E397" s="546"/>
      <c r="F397" s="546"/>
      <c r="G397" s="546"/>
      <c r="H397" s="546"/>
      <c r="I397" s="546"/>
      <c r="J397" s="546"/>
      <c r="K397" s="546"/>
      <c r="L397" s="546"/>
      <c r="M397" s="546"/>
      <c r="N397" s="546"/>
      <c r="O397" s="546"/>
      <c r="P397" s="546"/>
      <c r="Q397" s="546"/>
      <c r="R397" s="546"/>
      <c r="S397" s="546"/>
      <c r="T397" s="546"/>
      <c r="U397" s="546"/>
      <c r="V397" s="546"/>
      <c r="W397" s="546"/>
      <c r="X397" s="546"/>
      <c r="Y397" s="546"/>
      <c r="Z397" s="115"/>
      <c r="AA397" s="115"/>
      <c r="AB397" s="115"/>
      <c r="AC397" s="115"/>
      <c r="AD397" s="115"/>
      <c r="AE397" s="115"/>
      <c r="AF397" s="115"/>
      <c r="AG397" s="115"/>
      <c r="AH397" s="115"/>
      <c r="AI397" s="115"/>
    </row>
    <row r="398">
      <c r="A398" s="575"/>
      <c r="B398" s="546"/>
      <c r="C398" s="546"/>
      <c r="D398" s="546"/>
      <c r="E398" s="546"/>
      <c r="F398" s="546"/>
      <c r="G398" s="546"/>
      <c r="H398" s="546"/>
      <c r="I398" s="546"/>
      <c r="J398" s="546"/>
      <c r="K398" s="546"/>
      <c r="L398" s="546"/>
      <c r="M398" s="546"/>
      <c r="N398" s="546"/>
      <c r="O398" s="546"/>
      <c r="P398" s="546"/>
      <c r="Q398" s="546"/>
      <c r="R398" s="546"/>
      <c r="S398" s="546"/>
      <c r="T398" s="546"/>
      <c r="U398" s="546"/>
      <c r="V398" s="546"/>
      <c r="W398" s="546"/>
      <c r="X398" s="546"/>
      <c r="Y398" s="546"/>
      <c r="Z398" s="115"/>
      <c r="AA398" s="115"/>
      <c r="AB398" s="115"/>
      <c r="AC398" s="115"/>
      <c r="AD398" s="115"/>
      <c r="AE398" s="115"/>
      <c r="AF398" s="115"/>
      <c r="AG398" s="115"/>
      <c r="AH398" s="115"/>
      <c r="AI398" s="115"/>
    </row>
    <row r="399">
      <c r="A399" s="575"/>
      <c r="B399" s="546"/>
      <c r="C399" s="546"/>
      <c r="D399" s="546"/>
      <c r="E399" s="546"/>
      <c r="F399" s="546"/>
      <c r="G399" s="546"/>
      <c r="H399" s="546"/>
      <c r="I399" s="546"/>
      <c r="J399" s="546"/>
      <c r="K399" s="546"/>
      <c r="L399" s="546"/>
      <c r="M399" s="546"/>
      <c r="N399" s="546"/>
      <c r="O399" s="546"/>
      <c r="P399" s="546"/>
      <c r="Q399" s="546"/>
      <c r="R399" s="546"/>
      <c r="S399" s="546"/>
      <c r="T399" s="546"/>
      <c r="U399" s="546"/>
      <c r="V399" s="546"/>
      <c r="W399" s="546"/>
      <c r="X399" s="546"/>
      <c r="Y399" s="546"/>
      <c r="Z399" s="115"/>
      <c r="AA399" s="115"/>
      <c r="AB399" s="115"/>
      <c r="AC399" s="115"/>
      <c r="AD399" s="115"/>
      <c r="AE399" s="115"/>
      <c r="AF399" s="115"/>
      <c r="AG399" s="115"/>
      <c r="AH399" s="115"/>
      <c r="AI399" s="115"/>
    </row>
    <row r="400">
      <c r="A400" s="575"/>
      <c r="B400" s="546"/>
      <c r="C400" s="546"/>
      <c r="D400" s="546"/>
      <c r="E400" s="546"/>
      <c r="F400" s="546"/>
      <c r="G400" s="546"/>
      <c r="H400" s="546"/>
      <c r="I400" s="546"/>
      <c r="J400" s="546"/>
      <c r="K400" s="546"/>
      <c r="L400" s="546"/>
      <c r="M400" s="546"/>
      <c r="N400" s="546"/>
      <c r="O400" s="546"/>
      <c r="P400" s="546"/>
      <c r="Q400" s="546"/>
      <c r="R400" s="546"/>
      <c r="S400" s="546"/>
      <c r="T400" s="546"/>
      <c r="U400" s="546"/>
      <c r="V400" s="546"/>
      <c r="W400" s="546"/>
      <c r="X400" s="546"/>
      <c r="Y400" s="546"/>
      <c r="Z400" s="115"/>
      <c r="AA400" s="115"/>
      <c r="AB400" s="115"/>
      <c r="AC400" s="115"/>
      <c r="AD400" s="115"/>
      <c r="AE400" s="115"/>
      <c r="AF400" s="115"/>
      <c r="AG400" s="115"/>
      <c r="AH400" s="115"/>
      <c r="AI400" s="115"/>
    </row>
    <row r="401">
      <c r="A401" s="575"/>
      <c r="B401" s="546"/>
      <c r="C401" s="546"/>
      <c r="D401" s="546"/>
      <c r="E401" s="546"/>
      <c r="F401" s="546"/>
      <c r="G401" s="546"/>
      <c r="H401" s="546"/>
      <c r="I401" s="546"/>
      <c r="J401" s="546"/>
      <c r="K401" s="546"/>
      <c r="L401" s="546"/>
      <c r="M401" s="546"/>
      <c r="N401" s="546"/>
      <c r="O401" s="546"/>
      <c r="P401" s="546"/>
      <c r="Q401" s="546"/>
      <c r="R401" s="546"/>
      <c r="S401" s="546"/>
      <c r="T401" s="546"/>
      <c r="U401" s="546"/>
      <c r="V401" s="546"/>
      <c r="W401" s="546"/>
      <c r="X401" s="546"/>
      <c r="Y401" s="546"/>
      <c r="Z401" s="115"/>
      <c r="AA401" s="115"/>
      <c r="AB401" s="115"/>
      <c r="AC401" s="115"/>
      <c r="AD401" s="115"/>
      <c r="AE401" s="115"/>
      <c r="AF401" s="115"/>
      <c r="AG401" s="115"/>
      <c r="AH401" s="115"/>
      <c r="AI401" s="115"/>
    </row>
    <row r="402">
      <c r="A402" s="575"/>
      <c r="B402" s="546"/>
      <c r="C402" s="546"/>
      <c r="D402" s="546"/>
      <c r="E402" s="546"/>
      <c r="F402" s="546"/>
      <c r="G402" s="546"/>
      <c r="H402" s="546"/>
      <c r="I402" s="546"/>
      <c r="J402" s="546"/>
      <c r="K402" s="546"/>
      <c r="L402" s="546"/>
      <c r="M402" s="546"/>
      <c r="N402" s="546"/>
      <c r="O402" s="546"/>
      <c r="P402" s="546"/>
      <c r="Q402" s="546"/>
      <c r="R402" s="546"/>
      <c r="S402" s="546"/>
      <c r="T402" s="546"/>
      <c r="U402" s="546"/>
      <c r="V402" s="546"/>
      <c r="W402" s="546"/>
      <c r="X402" s="546"/>
      <c r="Y402" s="546"/>
      <c r="Z402" s="115"/>
      <c r="AA402" s="115"/>
      <c r="AB402" s="115"/>
      <c r="AC402" s="115"/>
      <c r="AD402" s="115"/>
      <c r="AE402" s="115"/>
      <c r="AF402" s="115"/>
      <c r="AG402" s="115"/>
      <c r="AH402" s="115"/>
      <c r="AI402" s="115"/>
    </row>
    <row r="403">
      <c r="A403" s="575"/>
      <c r="B403" s="546"/>
      <c r="C403" s="546"/>
      <c r="D403" s="546"/>
      <c r="E403" s="546"/>
      <c r="F403" s="546"/>
      <c r="G403" s="546"/>
      <c r="H403" s="546"/>
      <c r="I403" s="546"/>
      <c r="J403" s="546"/>
      <c r="K403" s="546"/>
      <c r="L403" s="546"/>
      <c r="M403" s="546"/>
      <c r="N403" s="546"/>
      <c r="O403" s="546"/>
      <c r="P403" s="546"/>
      <c r="Q403" s="546"/>
      <c r="R403" s="546"/>
      <c r="S403" s="546"/>
      <c r="T403" s="546"/>
      <c r="U403" s="546"/>
      <c r="V403" s="546"/>
      <c r="W403" s="546"/>
      <c r="X403" s="546"/>
      <c r="Y403" s="546"/>
      <c r="Z403" s="115"/>
      <c r="AA403" s="115"/>
      <c r="AB403" s="115"/>
      <c r="AC403" s="115"/>
      <c r="AD403" s="115"/>
      <c r="AE403" s="115"/>
      <c r="AF403" s="115"/>
      <c r="AG403" s="115"/>
      <c r="AH403" s="115"/>
      <c r="AI403" s="115"/>
    </row>
    <row r="404">
      <c r="A404" s="575"/>
      <c r="B404" s="546"/>
      <c r="C404" s="546"/>
      <c r="D404" s="546"/>
      <c r="E404" s="546"/>
      <c r="F404" s="546"/>
      <c r="G404" s="546"/>
      <c r="H404" s="546"/>
      <c r="I404" s="546"/>
      <c r="J404" s="546"/>
      <c r="K404" s="546"/>
      <c r="L404" s="546"/>
      <c r="M404" s="546"/>
      <c r="N404" s="546"/>
      <c r="O404" s="546"/>
      <c r="P404" s="546"/>
      <c r="Q404" s="546"/>
      <c r="R404" s="546"/>
      <c r="S404" s="546"/>
      <c r="T404" s="546"/>
      <c r="U404" s="546"/>
      <c r="V404" s="546"/>
      <c r="W404" s="546"/>
      <c r="X404" s="546"/>
      <c r="Y404" s="546"/>
      <c r="Z404" s="115"/>
      <c r="AA404" s="115"/>
      <c r="AB404" s="115"/>
      <c r="AC404" s="115"/>
      <c r="AD404" s="115"/>
      <c r="AE404" s="115"/>
      <c r="AF404" s="115"/>
      <c r="AG404" s="115"/>
      <c r="AH404" s="115"/>
      <c r="AI404" s="115"/>
    </row>
    <row r="405">
      <c r="A405" s="575"/>
      <c r="B405" s="546"/>
      <c r="C405" s="546"/>
      <c r="D405" s="546"/>
      <c r="E405" s="546"/>
      <c r="F405" s="546"/>
      <c r="G405" s="546"/>
      <c r="H405" s="546"/>
      <c r="I405" s="546"/>
      <c r="J405" s="546"/>
      <c r="K405" s="546"/>
      <c r="L405" s="546"/>
      <c r="M405" s="546"/>
      <c r="N405" s="546"/>
      <c r="O405" s="546"/>
      <c r="P405" s="546"/>
      <c r="Q405" s="546"/>
      <c r="R405" s="546"/>
      <c r="S405" s="546"/>
      <c r="T405" s="546"/>
      <c r="U405" s="546"/>
      <c r="V405" s="546"/>
      <c r="W405" s="546"/>
      <c r="X405" s="546"/>
      <c r="Y405" s="546"/>
      <c r="Z405" s="115"/>
      <c r="AA405" s="115"/>
      <c r="AB405" s="115"/>
      <c r="AC405" s="115"/>
      <c r="AD405" s="115"/>
      <c r="AE405" s="115"/>
      <c r="AF405" s="115"/>
      <c r="AG405" s="115"/>
      <c r="AH405" s="115"/>
      <c r="AI405" s="115"/>
    </row>
    <row r="406">
      <c r="A406" s="575"/>
      <c r="B406" s="546"/>
      <c r="C406" s="546"/>
      <c r="D406" s="546"/>
      <c r="E406" s="546"/>
      <c r="F406" s="546"/>
      <c r="G406" s="546"/>
      <c r="H406" s="546"/>
      <c r="I406" s="546"/>
      <c r="J406" s="546"/>
      <c r="K406" s="546"/>
      <c r="L406" s="546"/>
      <c r="M406" s="546"/>
      <c r="N406" s="546"/>
      <c r="O406" s="546"/>
      <c r="P406" s="546"/>
      <c r="Q406" s="546"/>
      <c r="R406" s="546"/>
      <c r="S406" s="546"/>
      <c r="T406" s="546"/>
      <c r="U406" s="546"/>
      <c r="V406" s="546"/>
      <c r="W406" s="546"/>
      <c r="X406" s="546"/>
      <c r="Y406" s="546"/>
      <c r="Z406" s="115"/>
      <c r="AA406" s="115"/>
      <c r="AB406" s="115"/>
      <c r="AC406" s="115"/>
      <c r="AD406" s="115"/>
      <c r="AE406" s="115"/>
      <c r="AF406" s="115"/>
      <c r="AG406" s="115"/>
      <c r="AH406" s="115"/>
      <c r="AI406" s="115"/>
    </row>
    <row r="407">
      <c r="A407" s="575"/>
      <c r="B407" s="546"/>
      <c r="C407" s="546"/>
      <c r="D407" s="546"/>
      <c r="E407" s="546"/>
      <c r="F407" s="546"/>
      <c r="G407" s="546"/>
      <c r="H407" s="546"/>
      <c r="I407" s="546"/>
      <c r="J407" s="546"/>
      <c r="K407" s="546"/>
      <c r="L407" s="546"/>
      <c r="M407" s="546"/>
      <c r="N407" s="546"/>
      <c r="O407" s="546"/>
      <c r="P407" s="546"/>
      <c r="Q407" s="546"/>
      <c r="R407" s="546"/>
      <c r="S407" s="546"/>
      <c r="T407" s="546"/>
      <c r="U407" s="546"/>
      <c r="V407" s="546"/>
      <c r="W407" s="546"/>
      <c r="X407" s="546"/>
      <c r="Y407" s="546"/>
      <c r="Z407" s="115"/>
      <c r="AA407" s="115"/>
      <c r="AB407" s="115"/>
      <c r="AC407" s="115"/>
      <c r="AD407" s="115"/>
      <c r="AE407" s="115"/>
      <c r="AF407" s="115"/>
      <c r="AG407" s="115"/>
      <c r="AH407" s="115"/>
      <c r="AI407" s="115"/>
    </row>
    <row r="408">
      <c r="A408" s="575"/>
      <c r="B408" s="546"/>
      <c r="C408" s="546"/>
      <c r="D408" s="546"/>
      <c r="E408" s="546"/>
      <c r="F408" s="546"/>
      <c r="G408" s="546"/>
      <c r="H408" s="546"/>
      <c r="I408" s="546"/>
      <c r="J408" s="546"/>
      <c r="K408" s="546"/>
      <c r="L408" s="546"/>
      <c r="M408" s="546"/>
      <c r="N408" s="546"/>
      <c r="O408" s="546"/>
      <c r="P408" s="546"/>
      <c r="Q408" s="546"/>
      <c r="R408" s="546"/>
      <c r="S408" s="546"/>
      <c r="T408" s="546"/>
      <c r="U408" s="546"/>
      <c r="V408" s="546"/>
      <c r="W408" s="546"/>
      <c r="X408" s="546"/>
      <c r="Y408" s="546"/>
      <c r="Z408" s="115"/>
      <c r="AA408" s="115"/>
      <c r="AB408" s="115"/>
      <c r="AC408" s="115"/>
      <c r="AD408" s="115"/>
      <c r="AE408" s="115"/>
      <c r="AF408" s="115"/>
      <c r="AG408" s="115"/>
      <c r="AH408" s="115"/>
      <c r="AI408" s="115"/>
    </row>
    <row r="409">
      <c r="A409" s="575"/>
      <c r="B409" s="546"/>
      <c r="C409" s="546"/>
      <c r="D409" s="546"/>
      <c r="E409" s="546"/>
      <c r="F409" s="546"/>
      <c r="G409" s="546"/>
      <c r="H409" s="546"/>
      <c r="I409" s="546"/>
      <c r="J409" s="546"/>
      <c r="K409" s="546"/>
      <c r="L409" s="546"/>
      <c r="M409" s="546"/>
      <c r="N409" s="546"/>
      <c r="O409" s="546"/>
      <c r="P409" s="546"/>
      <c r="Q409" s="546"/>
      <c r="R409" s="546"/>
      <c r="S409" s="546"/>
      <c r="T409" s="546"/>
      <c r="U409" s="546"/>
      <c r="V409" s="546"/>
      <c r="W409" s="546"/>
      <c r="X409" s="546"/>
      <c r="Y409" s="546"/>
      <c r="Z409" s="115"/>
      <c r="AA409" s="115"/>
      <c r="AB409" s="115"/>
      <c r="AC409" s="115"/>
      <c r="AD409" s="115"/>
      <c r="AE409" s="115"/>
      <c r="AF409" s="115"/>
      <c r="AG409" s="115"/>
      <c r="AH409" s="115"/>
      <c r="AI409" s="115"/>
    </row>
    <row r="410">
      <c r="A410" s="575"/>
      <c r="B410" s="546"/>
      <c r="C410" s="546"/>
      <c r="D410" s="546"/>
      <c r="E410" s="546"/>
      <c r="F410" s="546"/>
      <c r="G410" s="546"/>
      <c r="H410" s="546"/>
      <c r="I410" s="546"/>
      <c r="J410" s="546"/>
      <c r="K410" s="546"/>
      <c r="L410" s="546"/>
      <c r="M410" s="546"/>
      <c r="N410" s="546"/>
      <c r="O410" s="546"/>
      <c r="P410" s="546"/>
      <c r="Q410" s="546"/>
      <c r="R410" s="546"/>
      <c r="S410" s="546"/>
      <c r="T410" s="546"/>
      <c r="U410" s="546"/>
      <c r="V410" s="546"/>
      <c r="W410" s="546"/>
      <c r="X410" s="546"/>
      <c r="Y410" s="546"/>
      <c r="Z410" s="115"/>
      <c r="AA410" s="115"/>
      <c r="AB410" s="115"/>
      <c r="AC410" s="115"/>
      <c r="AD410" s="115"/>
      <c r="AE410" s="115"/>
      <c r="AF410" s="115"/>
      <c r="AG410" s="115"/>
      <c r="AH410" s="115"/>
      <c r="AI410" s="115"/>
    </row>
    <row r="411">
      <c r="A411" s="575"/>
      <c r="B411" s="546"/>
      <c r="C411" s="546"/>
      <c r="D411" s="546"/>
      <c r="E411" s="546"/>
      <c r="F411" s="546"/>
      <c r="G411" s="546"/>
      <c r="H411" s="546"/>
      <c r="I411" s="546"/>
      <c r="J411" s="546"/>
      <c r="K411" s="546"/>
      <c r="L411" s="546"/>
      <c r="M411" s="546"/>
      <c r="N411" s="546"/>
      <c r="O411" s="546"/>
      <c r="P411" s="546"/>
      <c r="Q411" s="546"/>
      <c r="R411" s="546"/>
      <c r="S411" s="546"/>
      <c r="T411" s="546"/>
      <c r="U411" s="546"/>
      <c r="V411" s="546"/>
      <c r="W411" s="546"/>
      <c r="X411" s="546"/>
      <c r="Y411" s="546"/>
      <c r="Z411" s="115"/>
      <c r="AA411" s="115"/>
      <c r="AB411" s="115"/>
      <c r="AC411" s="115"/>
      <c r="AD411" s="115"/>
      <c r="AE411" s="115"/>
      <c r="AF411" s="115"/>
      <c r="AG411" s="115"/>
      <c r="AH411" s="115"/>
      <c r="AI411" s="115"/>
    </row>
    <row r="412">
      <c r="A412" s="575"/>
      <c r="B412" s="546"/>
      <c r="C412" s="546"/>
      <c r="D412" s="546"/>
      <c r="E412" s="546"/>
      <c r="F412" s="546"/>
      <c r="G412" s="546"/>
      <c r="H412" s="546"/>
      <c r="I412" s="546"/>
      <c r="J412" s="546"/>
      <c r="K412" s="546"/>
      <c r="L412" s="546"/>
      <c r="M412" s="546"/>
      <c r="N412" s="546"/>
      <c r="O412" s="546"/>
      <c r="P412" s="546"/>
      <c r="Q412" s="546"/>
      <c r="R412" s="546"/>
      <c r="S412" s="546"/>
      <c r="T412" s="546"/>
      <c r="U412" s="546"/>
      <c r="V412" s="546"/>
      <c r="W412" s="546"/>
      <c r="X412" s="546"/>
      <c r="Y412" s="546"/>
      <c r="Z412" s="115"/>
      <c r="AA412" s="115"/>
      <c r="AB412" s="115"/>
      <c r="AC412" s="115"/>
      <c r="AD412" s="115"/>
      <c r="AE412" s="115"/>
      <c r="AF412" s="115"/>
      <c r="AG412" s="115"/>
      <c r="AH412" s="115"/>
      <c r="AI412" s="115"/>
    </row>
    <row r="413">
      <c r="A413" s="575"/>
      <c r="B413" s="546"/>
      <c r="C413" s="546"/>
      <c r="D413" s="546"/>
      <c r="E413" s="546"/>
      <c r="F413" s="546"/>
      <c r="G413" s="546"/>
      <c r="H413" s="546"/>
      <c r="I413" s="546"/>
      <c r="J413" s="546"/>
      <c r="K413" s="546"/>
      <c r="L413" s="546"/>
      <c r="M413" s="546"/>
      <c r="N413" s="546"/>
      <c r="O413" s="546"/>
      <c r="P413" s="546"/>
      <c r="Q413" s="546"/>
      <c r="R413" s="546"/>
      <c r="S413" s="546"/>
      <c r="T413" s="546"/>
      <c r="U413" s="546"/>
      <c r="V413" s="546"/>
      <c r="W413" s="546"/>
      <c r="X413" s="546"/>
      <c r="Y413" s="546"/>
      <c r="Z413" s="115"/>
      <c r="AA413" s="115"/>
      <c r="AB413" s="115"/>
      <c r="AC413" s="115"/>
      <c r="AD413" s="115"/>
      <c r="AE413" s="115"/>
      <c r="AF413" s="115"/>
      <c r="AG413" s="115"/>
      <c r="AH413" s="115"/>
      <c r="AI413" s="115"/>
    </row>
    <row r="414">
      <c r="A414" s="575"/>
      <c r="B414" s="546"/>
      <c r="C414" s="546"/>
      <c r="D414" s="546"/>
      <c r="E414" s="546"/>
      <c r="F414" s="546"/>
      <c r="G414" s="546"/>
      <c r="H414" s="546"/>
      <c r="I414" s="546"/>
      <c r="J414" s="546"/>
      <c r="K414" s="546"/>
      <c r="L414" s="546"/>
      <c r="M414" s="546"/>
      <c r="N414" s="546"/>
      <c r="O414" s="546"/>
      <c r="P414" s="546"/>
      <c r="Q414" s="546"/>
      <c r="R414" s="546"/>
      <c r="S414" s="546"/>
      <c r="T414" s="546"/>
      <c r="U414" s="546"/>
      <c r="V414" s="546"/>
      <c r="W414" s="546"/>
      <c r="X414" s="546"/>
      <c r="Y414" s="546"/>
      <c r="Z414" s="115"/>
      <c r="AA414" s="115"/>
      <c r="AB414" s="115"/>
      <c r="AC414" s="115"/>
      <c r="AD414" s="115"/>
      <c r="AE414" s="115"/>
      <c r="AF414" s="115"/>
      <c r="AG414" s="115"/>
      <c r="AH414" s="115"/>
      <c r="AI414" s="115"/>
    </row>
    <row r="415">
      <c r="A415" s="575"/>
      <c r="B415" s="546"/>
      <c r="C415" s="546"/>
      <c r="D415" s="546"/>
      <c r="E415" s="546"/>
      <c r="F415" s="546"/>
      <c r="G415" s="546"/>
      <c r="H415" s="546"/>
      <c r="I415" s="546"/>
      <c r="J415" s="546"/>
      <c r="K415" s="546"/>
      <c r="L415" s="546"/>
      <c r="M415" s="546"/>
      <c r="N415" s="546"/>
      <c r="O415" s="546"/>
      <c r="P415" s="546"/>
      <c r="Q415" s="546"/>
      <c r="R415" s="546"/>
      <c r="S415" s="546"/>
      <c r="T415" s="546"/>
      <c r="U415" s="546"/>
      <c r="V415" s="546"/>
      <c r="W415" s="546"/>
      <c r="X415" s="546"/>
      <c r="Y415" s="546"/>
      <c r="Z415" s="115"/>
      <c r="AA415" s="115"/>
      <c r="AB415" s="115"/>
      <c r="AC415" s="115"/>
      <c r="AD415" s="115"/>
      <c r="AE415" s="115"/>
      <c r="AF415" s="115"/>
      <c r="AG415" s="115"/>
      <c r="AH415" s="115"/>
      <c r="AI415" s="115"/>
    </row>
    <row r="416">
      <c r="A416" s="575"/>
      <c r="B416" s="546"/>
      <c r="C416" s="546"/>
      <c r="D416" s="546"/>
      <c r="E416" s="546"/>
      <c r="F416" s="546"/>
      <c r="G416" s="546"/>
      <c r="H416" s="546"/>
      <c r="I416" s="546"/>
      <c r="J416" s="546"/>
      <c r="K416" s="546"/>
      <c r="L416" s="546"/>
      <c r="M416" s="546"/>
      <c r="N416" s="546"/>
      <c r="O416" s="546"/>
      <c r="P416" s="546"/>
      <c r="Q416" s="546"/>
      <c r="R416" s="546"/>
      <c r="S416" s="546"/>
      <c r="T416" s="546"/>
      <c r="U416" s="546"/>
      <c r="V416" s="546"/>
      <c r="W416" s="546"/>
      <c r="X416" s="546"/>
      <c r="Y416" s="546"/>
      <c r="Z416" s="115"/>
      <c r="AA416" s="115"/>
      <c r="AB416" s="115"/>
      <c r="AC416" s="115"/>
      <c r="AD416" s="115"/>
      <c r="AE416" s="115"/>
      <c r="AF416" s="115"/>
      <c r="AG416" s="115"/>
      <c r="AH416" s="115"/>
      <c r="AI416" s="115"/>
    </row>
    <row r="417">
      <c r="A417" s="575"/>
      <c r="B417" s="546"/>
      <c r="C417" s="546"/>
      <c r="D417" s="546"/>
      <c r="E417" s="546"/>
      <c r="F417" s="546"/>
      <c r="G417" s="546"/>
      <c r="H417" s="546"/>
      <c r="I417" s="546"/>
      <c r="J417" s="546"/>
      <c r="K417" s="546"/>
      <c r="L417" s="546"/>
      <c r="M417" s="546"/>
      <c r="N417" s="546"/>
      <c r="O417" s="546"/>
      <c r="P417" s="546"/>
      <c r="Q417" s="546"/>
      <c r="R417" s="546"/>
      <c r="S417" s="546"/>
      <c r="T417" s="546"/>
      <c r="U417" s="546"/>
      <c r="V417" s="546"/>
      <c r="W417" s="546"/>
      <c r="X417" s="546"/>
      <c r="Y417" s="546"/>
      <c r="Z417" s="115"/>
      <c r="AA417" s="115"/>
      <c r="AB417" s="115"/>
      <c r="AC417" s="115"/>
      <c r="AD417" s="115"/>
      <c r="AE417" s="115"/>
      <c r="AF417" s="115"/>
      <c r="AG417" s="115"/>
      <c r="AH417" s="115"/>
      <c r="AI417" s="115"/>
    </row>
    <row r="418">
      <c r="A418" s="575"/>
      <c r="B418" s="546"/>
      <c r="C418" s="546"/>
      <c r="D418" s="546"/>
      <c r="E418" s="546"/>
      <c r="F418" s="546"/>
      <c r="G418" s="546"/>
      <c r="H418" s="546"/>
      <c r="I418" s="546"/>
      <c r="J418" s="546"/>
      <c r="K418" s="546"/>
      <c r="L418" s="546"/>
      <c r="M418" s="546"/>
      <c r="N418" s="546"/>
      <c r="O418" s="546"/>
      <c r="P418" s="546"/>
      <c r="Q418" s="546"/>
      <c r="R418" s="546"/>
      <c r="S418" s="546"/>
      <c r="T418" s="546"/>
      <c r="U418" s="546"/>
      <c r="V418" s="546"/>
      <c r="W418" s="546"/>
      <c r="X418" s="546"/>
      <c r="Y418" s="546"/>
      <c r="Z418" s="115"/>
      <c r="AA418" s="115"/>
      <c r="AB418" s="115"/>
      <c r="AC418" s="115"/>
      <c r="AD418" s="115"/>
      <c r="AE418" s="115"/>
      <c r="AF418" s="115"/>
      <c r="AG418" s="115"/>
      <c r="AH418" s="115"/>
      <c r="AI418" s="115"/>
    </row>
    <row r="419">
      <c r="A419" s="575"/>
      <c r="B419" s="546"/>
      <c r="C419" s="546"/>
      <c r="D419" s="546"/>
      <c r="E419" s="546"/>
      <c r="F419" s="546"/>
      <c r="G419" s="546"/>
      <c r="H419" s="546"/>
      <c r="I419" s="546"/>
      <c r="J419" s="546"/>
      <c r="K419" s="546"/>
      <c r="L419" s="546"/>
      <c r="M419" s="546"/>
      <c r="N419" s="546"/>
      <c r="O419" s="546"/>
      <c r="P419" s="546"/>
      <c r="Q419" s="546"/>
      <c r="R419" s="546"/>
      <c r="S419" s="546"/>
      <c r="T419" s="546"/>
      <c r="U419" s="546"/>
      <c r="V419" s="546"/>
      <c r="W419" s="546"/>
      <c r="X419" s="546"/>
      <c r="Y419" s="546"/>
      <c r="Z419" s="115"/>
      <c r="AA419" s="115"/>
      <c r="AB419" s="115"/>
      <c r="AC419" s="115"/>
      <c r="AD419" s="115"/>
      <c r="AE419" s="115"/>
      <c r="AF419" s="115"/>
      <c r="AG419" s="115"/>
      <c r="AH419" s="115"/>
      <c r="AI419" s="115"/>
    </row>
    <row r="420">
      <c r="A420" s="575"/>
      <c r="B420" s="546"/>
      <c r="C420" s="546"/>
      <c r="D420" s="546"/>
      <c r="E420" s="546"/>
      <c r="F420" s="546"/>
      <c r="G420" s="546"/>
      <c r="H420" s="546"/>
      <c r="I420" s="546"/>
      <c r="J420" s="546"/>
      <c r="K420" s="546"/>
      <c r="L420" s="546"/>
      <c r="M420" s="546"/>
      <c r="N420" s="546"/>
      <c r="O420" s="546"/>
      <c r="P420" s="546"/>
      <c r="Q420" s="546"/>
      <c r="R420" s="546"/>
      <c r="S420" s="546"/>
      <c r="T420" s="546"/>
      <c r="U420" s="546"/>
      <c r="V420" s="546"/>
      <c r="W420" s="546"/>
      <c r="X420" s="546"/>
      <c r="Y420" s="546"/>
      <c r="Z420" s="115"/>
      <c r="AA420" s="115"/>
      <c r="AB420" s="115"/>
      <c r="AC420" s="115"/>
      <c r="AD420" s="115"/>
      <c r="AE420" s="115"/>
      <c r="AF420" s="115"/>
      <c r="AG420" s="115"/>
      <c r="AH420" s="115"/>
      <c r="AI420" s="115"/>
    </row>
    <row r="421">
      <c r="A421" s="575"/>
      <c r="B421" s="546"/>
      <c r="C421" s="546"/>
      <c r="D421" s="546"/>
      <c r="E421" s="546"/>
      <c r="F421" s="546"/>
      <c r="G421" s="546"/>
      <c r="H421" s="546"/>
      <c r="I421" s="546"/>
      <c r="J421" s="546"/>
      <c r="K421" s="546"/>
      <c r="L421" s="546"/>
      <c r="M421" s="546"/>
      <c r="N421" s="546"/>
      <c r="O421" s="546"/>
      <c r="P421" s="546"/>
      <c r="Q421" s="546"/>
      <c r="R421" s="546"/>
      <c r="S421" s="546"/>
      <c r="T421" s="546"/>
      <c r="U421" s="546"/>
      <c r="V421" s="546"/>
      <c r="W421" s="546"/>
      <c r="X421" s="546"/>
      <c r="Y421" s="546"/>
      <c r="Z421" s="115"/>
      <c r="AA421" s="115"/>
      <c r="AB421" s="115"/>
      <c r="AC421" s="115"/>
      <c r="AD421" s="115"/>
      <c r="AE421" s="115"/>
      <c r="AF421" s="115"/>
      <c r="AG421" s="115"/>
      <c r="AH421" s="115"/>
      <c r="AI421" s="115"/>
    </row>
    <row r="422">
      <c r="A422" s="575"/>
      <c r="B422" s="546"/>
      <c r="C422" s="546"/>
      <c r="D422" s="546"/>
      <c r="E422" s="546"/>
      <c r="F422" s="546"/>
      <c r="G422" s="546"/>
      <c r="H422" s="546"/>
      <c r="I422" s="546"/>
      <c r="J422" s="546"/>
      <c r="K422" s="546"/>
      <c r="L422" s="546"/>
      <c r="M422" s="546"/>
      <c r="N422" s="546"/>
      <c r="O422" s="546"/>
      <c r="P422" s="546"/>
      <c r="Q422" s="546"/>
      <c r="R422" s="546"/>
      <c r="S422" s="546"/>
      <c r="T422" s="546"/>
      <c r="U422" s="546"/>
      <c r="V422" s="546"/>
      <c r="W422" s="546"/>
      <c r="X422" s="546"/>
      <c r="Y422" s="546"/>
      <c r="Z422" s="115"/>
      <c r="AA422" s="115"/>
      <c r="AB422" s="115"/>
      <c r="AC422" s="115"/>
      <c r="AD422" s="115"/>
      <c r="AE422" s="115"/>
      <c r="AF422" s="115"/>
      <c r="AG422" s="115"/>
      <c r="AH422" s="115"/>
      <c r="AI422" s="115"/>
    </row>
    <row r="423">
      <c r="A423" s="575"/>
      <c r="B423" s="546"/>
      <c r="C423" s="546"/>
      <c r="D423" s="546"/>
      <c r="E423" s="546"/>
      <c r="F423" s="546"/>
      <c r="G423" s="546"/>
      <c r="H423" s="546"/>
      <c r="I423" s="546"/>
      <c r="J423" s="546"/>
      <c r="K423" s="546"/>
      <c r="L423" s="546"/>
      <c r="M423" s="546"/>
      <c r="N423" s="546"/>
      <c r="O423" s="546"/>
      <c r="P423" s="546"/>
      <c r="Q423" s="546"/>
      <c r="R423" s="546"/>
      <c r="S423" s="546"/>
      <c r="T423" s="546"/>
      <c r="U423" s="546"/>
      <c r="V423" s="546"/>
      <c r="W423" s="546"/>
      <c r="X423" s="546"/>
      <c r="Y423" s="546"/>
      <c r="Z423" s="115"/>
      <c r="AA423" s="115"/>
      <c r="AB423" s="115"/>
      <c r="AC423" s="115"/>
      <c r="AD423" s="115"/>
      <c r="AE423" s="115"/>
      <c r="AF423" s="115"/>
      <c r="AG423" s="115"/>
      <c r="AH423" s="115"/>
      <c r="AI423" s="115"/>
    </row>
    <row r="424">
      <c r="A424" s="575"/>
      <c r="B424" s="546"/>
      <c r="C424" s="546"/>
      <c r="D424" s="546"/>
      <c r="E424" s="546"/>
      <c r="F424" s="546"/>
      <c r="G424" s="546"/>
      <c r="H424" s="546"/>
      <c r="I424" s="546"/>
      <c r="J424" s="546"/>
      <c r="K424" s="546"/>
      <c r="L424" s="546"/>
      <c r="M424" s="546"/>
      <c r="N424" s="546"/>
      <c r="O424" s="546"/>
      <c r="P424" s="546"/>
      <c r="Q424" s="546"/>
      <c r="R424" s="546"/>
      <c r="S424" s="546"/>
      <c r="T424" s="546"/>
      <c r="U424" s="546"/>
      <c r="V424" s="546"/>
      <c r="W424" s="546"/>
      <c r="X424" s="546"/>
      <c r="Y424" s="546"/>
      <c r="Z424" s="115"/>
      <c r="AA424" s="115"/>
      <c r="AB424" s="115"/>
      <c r="AC424" s="115"/>
      <c r="AD424" s="115"/>
      <c r="AE424" s="115"/>
      <c r="AF424" s="115"/>
      <c r="AG424" s="115"/>
      <c r="AH424" s="115"/>
      <c r="AI424" s="115"/>
    </row>
    <row r="425">
      <c r="A425" s="575"/>
      <c r="B425" s="546"/>
      <c r="C425" s="546"/>
      <c r="D425" s="546"/>
      <c r="E425" s="546"/>
      <c r="F425" s="546"/>
      <c r="G425" s="546"/>
      <c r="H425" s="546"/>
      <c r="I425" s="546"/>
      <c r="J425" s="546"/>
      <c r="K425" s="546"/>
      <c r="L425" s="546"/>
      <c r="M425" s="546"/>
      <c r="N425" s="546"/>
      <c r="O425" s="546"/>
      <c r="P425" s="546"/>
      <c r="Q425" s="546"/>
      <c r="R425" s="546"/>
      <c r="S425" s="546"/>
      <c r="T425" s="546"/>
      <c r="U425" s="546"/>
      <c r="V425" s="546"/>
      <c r="W425" s="546"/>
      <c r="X425" s="546"/>
      <c r="Y425" s="546"/>
      <c r="Z425" s="115"/>
      <c r="AA425" s="115"/>
      <c r="AB425" s="115"/>
      <c r="AC425" s="115"/>
      <c r="AD425" s="115"/>
      <c r="AE425" s="115"/>
      <c r="AF425" s="115"/>
      <c r="AG425" s="115"/>
      <c r="AH425" s="115"/>
      <c r="AI425" s="115"/>
    </row>
    <row r="426">
      <c r="A426" s="575"/>
      <c r="B426" s="546"/>
      <c r="C426" s="546"/>
      <c r="D426" s="546"/>
      <c r="E426" s="546"/>
      <c r="F426" s="546"/>
      <c r="G426" s="546"/>
      <c r="H426" s="546"/>
      <c r="I426" s="546"/>
      <c r="J426" s="546"/>
      <c r="K426" s="546"/>
      <c r="L426" s="546"/>
      <c r="M426" s="546"/>
      <c r="N426" s="546"/>
      <c r="O426" s="546"/>
      <c r="P426" s="546"/>
      <c r="Q426" s="546"/>
      <c r="R426" s="546"/>
      <c r="S426" s="546"/>
      <c r="T426" s="546"/>
      <c r="U426" s="546"/>
      <c r="V426" s="546"/>
      <c r="W426" s="546"/>
      <c r="X426" s="546"/>
      <c r="Y426" s="546"/>
      <c r="Z426" s="115"/>
      <c r="AA426" s="115"/>
      <c r="AB426" s="115"/>
      <c r="AC426" s="115"/>
      <c r="AD426" s="115"/>
      <c r="AE426" s="115"/>
      <c r="AF426" s="115"/>
      <c r="AG426" s="115"/>
      <c r="AH426" s="115"/>
      <c r="AI426" s="115"/>
    </row>
    <row r="427">
      <c r="A427" s="575"/>
      <c r="B427" s="546"/>
      <c r="C427" s="546"/>
      <c r="D427" s="546"/>
      <c r="E427" s="546"/>
      <c r="F427" s="546"/>
      <c r="G427" s="546"/>
      <c r="H427" s="546"/>
      <c r="I427" s="546"/>
      <c r="J427" s="546"/>
      <c r="K427" s="546"/>
      <c r="L427" s="546"/>
      <c r="M427" s="546"/>
      <c r="N427" s="546"/>
      <c r="O427" s="546"/>
      <c r="P427" s="546"/>
      <c r="Q427" s="546"/>
      <c r="R427" s="546"/>
      <c r="S427" s="546"/>
      <c r="T427" s="546"/>
      <c r="U427" s="546"/>
      <c r="V427" s="546"/>
      <c r="W427" s="546"/>
      <c r="X427" s="546"/>
      <c r="Y427" s="546"/>
      <c r="Z427" s="115"/>
      <c r="AA427" s="115"/>
      <c r="AB427" s="115"/>
      <c r="AC427" s="115"/>
      <c r="AD427" s="115"/>
      <c r="AE427" s="115"/>
      <c r="AF427" s="115"/>
      <c r="AG427" s="115"/>
      <c r="AH427" s="115"/>
      <c r="AI427" s="115"/>
    </row>
    <row r="428">
      <c r="A428" s="575"/>
      <c r="B428" s="546"/>
      <c r="C428" s="546"/>
      <c r="D428" s="546"/>
      <c r="E428" s="546"/>
      <c r="F428" s="546"/>
      <c r="G428" s="546"/>
      <c r="H428" s="546"/>
      <c r="I428" s="546"/>
      <c r="J428" s="546"/>
      <c r="K428" s="546"/>
      <c r="L428" s="546"/>
      <c r="M428" s="546"/>
      <c r="N428" s="546"/>
      <c r="O428" s="546"/>
      <c r="P428" s="546"/>
      <c r="Q428" s="546"/>
      <c r="R428" s="546"/>
      <c r="S428" s="546"/>
      <c r="T428" s="546"/>
      <c r="U428" s="546"/>
      <c r="V428" s="546"/>
      <c r="W428" s="546"/>
      <c r="X428" s="546"/>
      <c r="Y428" s="546"/>
      <c r="Z428" s="115"/>
      <c r="AA428" s="115"/>
      <c r="AB428" s="115"/>
      <c r="AC428" s="115"/>
      <c r="AD428" s="115"/>
      <c r="AE428" s="115"/>
      <c r="AF428" s="115"/>
      <c r="AG428" s="115"/>
      <c r="AH428" s="115"/>
      <c r="AI428" s="115"/>
    </row>
    <row r="429">
      <c r="A429" s="575"/>
      <c r="B429" s="546"/>
      <c r="C429" s="546"/>
      <c r="D429" s="546"/>
      <c r="E429" s="546"/>
      <c r="F429" s="546"/>
      <c r="G429" s="546"/>
      <c r="H429" s="546"/>
      <c r="I429" s="546"/>
      <c r="J429" s="546"/>
      <c r="K429" s="546"/>
      <c r="L429" s="546"/>
      <c r="M429" s="546"/>
      <c r="N429" s="546"/>
      <c r="O429" s="546"/>
      <c r="P429" s="546"/>
      <c r="Q429" s="546"/>
      <c r="R429" s="546"/>
      <c r="S429" s="546"/>
      <c r="T429" s="546"/>
      <c r="U429" s="546"/>
      <c r="V429" s="546"/>
      <c r="W429" s="546"/>
      <c r="X429" s="546"/>
      <c r="Y429" s="546"/>
      <c r="Z429" s="115"/>
      <c r="AA429" s="115"/>
      <c r="AB429" s="115"/>
      <c r="AC429" s="115"/>
      <c r="AD429" s="115"/>
      <c r="AE429" s="115"/>
      <c r="AF429" s="115"/>
      <c r="AG429" s="115"/>
      <c r="AH429" s="115"/>
      <c r="AI429" s="115"/>
    </row>
    <row r="430">
      <c r="A430" s="575"/>
      <c r="B430" s="546"/>
      <c r="C430" s="546"/>
      <c r="D430" s="546"/>
      <c r="E430" s="546"/>
      <c r="F430" s="546"/>
      <c r="G430" s="546"/>
      <c r="H430" s="546"/>
      <c r="I430" s="546"/>
      <c r="J430" s="546"/>
      <c r="K430" s="546"/>
      <c r="L430" s="546"/>
      <c r="M430" s="546"/>
      <c r="N430" s="546"/>
      <c r="O430" s="546"/>
      <c r="P430" s="546"/>
      <c r="Q430" s="546"/>
      <c r="R430" s="546"/>
      <c r="S430" s="546"/>
      <c r="T430" s="546"/>
      <c r="U430" s="546"/>
      <c r="V430" s="546"/>
      <c r="W430" s="546"/>
      <c r="X430" s="546"/>
      <c r="Y430" s="546"/>
      <c r="Z430" s="115"/>
      <c r="AA430" s="115"/>
      <c r="AB430" s="115"/>
      <c r="AC430" s="115"/>
      <c r="AD430" s="115"/>
      <c r="AE430" s="115"/>
      <c r="AF430" s="115"/>
      <c r="AG430" s="115"/>
      <c r="AH430" s="115"/>
      <c r="AI430" s="115"/>
    </row>
    <row r="431">
      <c r="A431" s="575"/>
      <c r="B431" s="546"/>
      <c r="C431" s="546"/>
      <c r="D431" s="546"/>
      <c r="E431" s="546"/>
      <c r="F431" s="546"/>
      <c r="G431" s="546"/>
      <c r="H431" s="546"/>
      <c r="I431" s="546"/>
      <c r="J431" s="546"/>
      <c r="K431" s="546"/>
      <c r="L431" s="546"/>
      <c r="M431" s="546"/>
      <c r="N431" s="546"/>
      <c r="O431" s="546"/>
      <c r="P431" s="546"/>
      <c r="Q431" s="546"/>
      <c r="R431" s="546"/>
      <c r="S431" s="546"/>
      <c r="T431" s="546"/>
      <c r="U431" s="546"/>
      <c r="V431" s="546"/>
      <c r="W431" s="546"/>
      <c r="X431" s="546"/>
      <c r="Y431" s="546"/>
      <c r="Z431" s="115"/>
      <c r="AA431" s="115"/>
      <c r="AB431" s="115"/>
      <c r="AC431" s="115"/>
      <c r="AD431" s="115"/>
      <c r="AE431" s="115"/>
      <c r="AF431" s="115"/>
      <c r="AG431" s="115"/>
      <c r="AH431" s="115"/>
      <c r="AI431" s="115"/>
    </row>
    <row r="432">
      <c r="A432" s="575"/>
      <c r="B432" s="546"/>
      <c r="C432" s="546"/>
      <c r="D432" s="546"/>
      <c r="E432" s="546"/>
      <c r="F432" s="546"/>
      <c r="G432" s="546"/>
      <c r="H432" s="546"/>
      <c r="I432" s="546"/>
      <c r="J432" s="546"/>
      <c r="K432" s="546"/>
      <c r="L432" s="546"/>
      <c r="M432" s="546"/>
      <c r="N432" s="546"/>
      <c r="O432" s="546"/>
      <c r="P432" s="546"/>
      <c r="Q432" s="546"/>
      <c r="R432" s="546"/>
      <c r="S432" s="546"/>
      <c r="T432" s="546"/>
      <c r="U432" s="546"/>
      <c r="V432" s="546"/>
      <c r="W432" s="546"/>
      <c r="X432" s="546"/>
      <c r="Y432" s="546"/>
      <c r="Z432" s="115"/>
      <c r="AA432" s="115"/>
      <c r="AB432" s="115"/>
      <c r="AC432" s="115"/>
      <c r="AD432" s="115"/>
      <c r="AE432" s="115"/>
      <c r="AF432" s="115"/>
      <c r="AG432" s="115"/>
      <c r="AH432" s="115"/>
      <c r="AI432" s="115"/>
    </row>
    <row r="433">
      <c r="A433" s="575"/>
      <c r="B433" s="546"/>
      <c r="C433" s="546"/>
      <c r="D433" s="546"/>
      <c r="E433" s="546"/>
      <c r="F433" s="546"/>
      <c r="G433" s="546"/>
      <c r="H433" s="546"/>
      <c r="I433" s="546"/>
      <c r="J433" s="546"/>
      <c r="K433" s="546"/>
      <c r="L433" s="546"/>
      <c r="M433" s="546"/>
      <c r="N433" s="546"/>
      <c r="O433" s="546"/>
      <c r="P433" s="546"/>
      <c r="Q433" s="546"/>
      <c r="R433" s="546"/>
      <c r="S433" s="546"/>
      <c r="T433" s="546"/>
      <c r="U433" s="546"/>
      <c r="V433" s="546"/>
      <c r="W433" s="546"/>
      <c r="X433" s="546"/>
      <c r="Y433" s="546"/>
      <c r="Z433" s="115"/>
      <c r="AA433" s="115"/>
      <c r="AB433" s="115"/>
      <c r="AC433" s="115"/>
      <c r="AD433" s="115"/>
      <c r="AE433" s="115"/>
      <c r="AF433" s="115"/>
      <c r="AG433" s="115"/>
      <c r="AH433" s="115"/>
      <c r="AI433" s="115"/>
    </row>
    <row r="434">
      <c r="A434" s="575"/>
      <c r="B434" s="546"/>
      <c r="C434" s="546"/>
      <c r="D434" s="546"/>
      <c r="E434" s="546"/>
      <c r="F434" s="546"/>
      <c r="G434" s="546"/>
      <c r="H434" s="546"/>
      <c r="I434" s="546"/>
      <c r="J434" s="546"/>
      <c r="K434" s="546"/>
      <c r="L434" s="546"/>
      <c r="M434" s="546"/>
      <c r="N434" s="546"/>
      <c r="O434" s="546"/>
      <c r="P434" s="546"/>
      <c r="Q434" s="546"/>
      <c r="R434" s="546"/>
      <c r="S434" s="546"/>
      <c r="T434" s="546"/>
      <c r="U434" s="546"/>
      <c r="V434" s="546"/>
      <c r="W434" s="546"/>
      <c r="X434" s="546"/>
      <c r="Y434" s="546"/>
      <c r="Z434" s="115"/>
      <c r="AA434" s="115"/>
      <c r="AB434" s="115"/>
      <c r="AC434" s="115"/>
      <c r="AD434" s="115"/>
      <c r="AE434" s="115"/>
      <c r="AF434" s="115"/>
      <c r="AG434" s="115"/>
      <c r="AH434" s="115"/>
      <c r="AI434" s="115"/>
    </row>
    <row r="435">
      <c r="A435" s="575"/>
      <c r="B435" s="546"/>
      <c r="C435" s="546"/>
      <c r="D435" s="546"/>
      <c r="E435" s="546"/>
      <c r="F435" s="546"/>
      <c r="G435" s="546"/>
      <c r="H435" s="546"/>
      <c r="I435" s="546"/>
      <c r="J435" s="546"/>
      <c r="K435" s="546"/>
      <c r="L435" s="546"/>
      <c r="M435" s="546"/>
      <c r="N435" s="546"/>
      <c r="O435" s="546"/>
      <c r="P435" s="546"/>
      <c r="Q435" s="546"/>
      <c r="R435" s="546"/>
      <c r="S435" s="546"/>
      <c r="T435" s="546"/>
      <c r="U435" s="546"/>
      <c r="V435" s="546"/>
      <c r="W435" s="546"/>
      <c r="X435" s="546"/>
      <c r="Y435" s="546"/>
      <c r="Z435" s="115"/>
      <c r="AA435" s="115"/>
      <c r="AB435" s="115"/>
      <c r="AC435" s="115"/>
      <c r="AD435" s="115"/>
      <c r="AE435" s="115"/>
      <c r="AF435" s="115"/>
      <c r="AG435" s="115"/>
      <c r="AH435" s="115"/>
      <c r="AI435" s="115"/>
    </row>
    <row r="436">
      <c r="A436" s="575"/>
      <c r="B436" s="546"/>
      <c r="C436" s="546"/>
      <c r="D436" s="546"/>
      <c r="E436" s="546"/>
      <c r="F436" s="546"/>
      <c r="G436" s="546"/>
      <c r="H436" s="546"/>
      <c r="I436" s="546"/>
      <c r="J436" s="546"/>
      <c r="K436" s="546"/>
      <c r="L436" s="546"/>
      <c r="M436" s="546"/>
      <c r="N436" s="546"/>
      <c r="O436" s="546"/>
      <c r="P436" s="546"/>
      <c r="Q436" s="546"/>
      <c r="R436" s="546"/>
      <c r="S436" s="546"/>
      <c r="T436" s="546"/>
      <c r="U436" s="546"/>
      <c r="V436" s="546"/>
      <c r="W436" s="546"/>
      <c r="X436" s="546"/>
      <c r="Y436" s="546"/>
      <c r="Z436" s="115"/>
      <c r="AA436" s="115"/>
      <c r="AB436" s="115"/>
      <c r="AC436" s="115"/>
      <c r="AD436" s="115"/>
      <c r="AE436" s="115"/>
      <c r="AF436" s="115"/>
      <c r="AG436" s="115"/>
      <c r="AH436" s="115"/>
      <c r="AI436" s="115"/>
    </row>
    <row r="437">
      <c r="A437" s="575"/>
      <c r="B437" s="546"/>
      <c r="C437" s="546"/>
      <c r="D437" s="546"/>
      <c r="E437" s="546"/>
      <c r="F437" s="546"/>
      <c r="G437" s="546"/>
      <c r="H437" s="546"/>
      <c r="I437" s="546"/>
      <c r="J437" s="546"/>
      <c r="K437" s="546"/>
      <c r="L437" s="546"/>
      <c r="M437" s="546"/>
      <c r="N437" s="546"/>
      <c r="O437" s="546"/>
      <c r="P437" s="546"/>
      <c r="Q437" s="546"/>
      <c r="R437" s="546"/>
      <c r="S437" s="546"/>
      <c r="T437" s="546"/>
      <c r="U437" s="546"/>
      <c r="V437" s="546"/>
      <c r="W437" s="546"/>
      <c r="X437" s="546"/>
      <c r="Y437" s="546"/>
      <c r="Z437" s="115"/>
      <c r="AA437" s="115"/>
      <c r="AB437" s="115"/>
      <c r="AC437" s="115"/>
      <c r="AD437" s="115"/>
      <c r="AE437" s="115"/>
      <c r="AF437" s="115"/>
      <c r="AG437" s="115"/>
      <c r="AH437" s="115"/>
      <c r="AI437" s="115"/>
    </row>
    <row r="438">
      <c r="A438" s="575"/>
      <c r="B438" s="546"/>
      <c r="C438" s="546"/>
      <c r="D438" s="546"/>
      <c r="E438" s="546"/>
      <c r="F438" s="546"/>
      <c r="G438" s="546"/>
      <c r="H438" s="546"/>
      <c r="I438" s="546"/>
      <c r="J438" s="546"/>
      <c r="K438" s="546"/>
      <c r="L438" s="546"/>
      <c r="M438" s="546"/>
      <c r="N438" s="546"/>
      <c r="O438" s="546"/>
      <c r="P438" s="546"/>
      <c r="Q438" s="546"/>
      <c r="R438" s="546"/>
      <c r="S438" s="546"/>
      <c r="T438" s="546"/>
      <c r="U438" s="546"/>
      <c r="V438" s="546"/>
      <c r="W438" s="546"/>
      <c r="X438" s="546"/>
      <c r="Y438" s="546"/>
      <c r="Z438" s="115"/>
      <c r="AA438" s="115"/>
      <c r="AB438" s="115"/>
      <c r="AC438" s="115"/>
      <c r="AD438" s="115"/>
      <c r="AE438" s="115"/>
      <c r="AF438" s="115"/>
      <c r="AG438" s="115"/>
      <c r="AH438" s="115"/>
      <c r="AI438" s="115"/>
    </row>
    <row r="439">
      <c r="A439" s="575"/>
      <c r="B439" s="546"/>
      <c r="C439" s="546"/>
      <c r="D439" s="546"/>
      <c r="E439" s="546"/>
      <c r="F439" s="546"/>
      <c r="G439" s="546"/>
      <c r="H439" s="546"/>
      <c r="I439" s="546"/>
      <c r="J439" s="546"/>
      <c r="K439" s="546"/>
      <c r="L439" s="546"/>
      <c r="M439" s="546"/>
      <c r="N439" s="546"/>
      <c r="O439" s="546"/>
      <c r="P439" s="546"/>
      <c r="Q439" s="546"/>
      <c r="R439" s="546"/>
      <c r="S439" s="546"/>
      <c r="T439" s="546"/>
      <c r="U439" s="546"/>
      <c r="V439" s="546"/>
      <c r="W439" s="546"/>
      <c r="X439" s="546"/>
      <c r="Y439" s="546"/>
      <c r="Z439" s="115"/>
      <c r="AA439" s="115"/>
      <c r="AB439" s="115"/>
      <c r="AC439" s="115"/>
      <c r="AD439" s="115"/>
      <c r="AE439" s="115"/>
      <c r="AF439" s="115"/>
      <c r="AG439" s="115"/>
      <c r="AH439" s="115"/>
      <c r="AI439" s="115"/>
    </row>
    <row r="440">
      <c r="A440" s="575"/>
      <c r="B440" s="546"/>
      <c r="C440" s="546"/>
      <c r="D440" s="546"/>
      <c r="E440" s="546"/>
      <c r="F440" s="546"/>
      <c r="G440" s="546"/>
      <c r="H440" s="546"/>
      <c r="I440" s="546"/>
      <c r="J440" s="546"/>
      <c r="K440" s="546"/>
      <c r="L440" s="546"/>
      <c r="M440" s="546"/>
      <c r="N440" s="546"/>
      <c r="O440" s="546"/>
      <c r="P440" s="546"/>
      <c r="Q440" s="546"/>
      <c r="R440" s="546"/>
      <c r="S440" s="546"/>
      <c r="T440" s="546"/>
      <c r="U440" s="546"/>
      <c r="V440" s="546"/>
      <c r="W440" s="546"/>
      <c r="X440" s="546"/>
      <c r="Y440" s="546"/>
      <c r="Z440" s="115"/>
      <c r="AA440" s="115"/>
      <c r="AB440" s="115"/>
      <c r="AC440" s="115"/>
      <c r="AD440" s="115"/>
      <c r="AE440" s="115"/>
      <c r="AF440" s="115"/>
      <c r="AG440" s="115"/>
      <c r="AH440" s="115"/>
      <c r="AI440" s="115"/>
    </row>
    <row r="441">
      <c r="A441" s="575"/>
      <c r="B441" s="546"/>
      <c r="C441" s="546"/>
      <c r="D441" s="546"/>
      <c r="E441" s="546"/>
      <c r="F441" s="546"/>
      <c r="G441" s="546"/>
      <c r="H441" s="546"/>
      <c r="I441" s="546"/>
      <c r="J441" s="546"/>
      <c r="K441" s="546"/>
      <c r="L441" s="546"/>
      <c r="M441" s="546"/>
      <c r="N441" s="546"/>
      <c r="O441" s="546"/>
      <c r="P441" s="546"/>
      <c r="Q441" s="546"/>
      <c r="R441" s="546"/>
      <c r="S441" s="546"/>
      <c r="T441" s="546"/>
      <c r="U441" s="546"/>
      <c r="V441" s="546"/>
      <c r="W441" s="546"/>
      <c r="X441" s="546"/>
      <c r="Y441" s="546"/>
      <c r="Z441" s="115"/>
      <c r="AA441" s="115"/>
      <c r="AB441" s="115"/>
      <c r="AC441" s="115"/>
      <c r="AD441" s="115"/>
      <c r="AE441" s="115"/>
      <c r="AF441" s="115"/>
      <c r="AG441" s="115"/>
      <c r="AH441" s="115"/>
      <c r="AI441" s="115"/>
    </row>
    <row r="442">
      <c r="A442" s="575"/>
      <c r="B442" s="546"/>
      <c r="C442" s="546"/>
      <c r="D442" s="546"/>
      <c r="E442" s="546"/>
      <c r="F442" s="546"/>
      <c r="G442" s="546"/>
      <c r="H442" s="546"/>
      <c r="I442" s="546"/>
      <c r="J442" s="546"/>
      <c r="K442" s="546"/>
      <c r="L442" s="546"/>
      <c r="M442" s="546"/>
      <c r="N442" s="546"/>
      <c r="O442" s="546"/>
      <c r="P442" s="546"/>
      <c r="Q442" s="546"/>
      <c r="R442" s="546"/>
      <c r="S442" s="546"/>
      <c r="T442" s="546"/>
      <c r="U442" s="546"/>
      <c r="V442" s="546"/>
      <c r="W442" s="546"/>
      <c r="X442" s="546"/>
      <c r="Y442" s="546"/>
      <c r="Z442" s="115"/>
      <c r="AA442" s="115"/>
      <c r="AB442" s="115"/>
      <c r="AC442" s="115"/>
      <c r="AD442" s="115"/>
      <c r="AE442" s="115"/>
      <c r="AF442" s="115"/>
      <c r="AG442" s="115"/>
      <c r="AH442" s="115"/>
      <c r="AI442" s="115"/>
    </row>
    <row r="443">
      <c r="A443" s="575"/>
      <c r="B443" s="546"/>
      <c r="C443" s="546"/>
      <c r="D443" s="546"/>
      <c r="E443" s="546"/>
      <c r="F443" s="546"/>
      <c r="G443" s="546"/>
      <c r="H443" s="546"/>
      <c r="I443" s="546"/>
      <c r="J443" s="546"/>
      <c r="K443" s="546"/>
      <c r="L443" s="546"/>
      <c r="M443" s="546"/>
      <c r="N443" s="546"/>
      <c r="O443" s="546"/>
      <c r="P443" s="546"/>
      <c r="Q443" s="546"/>
      <c r="R443" s="546"/>
      <c r="S443" s="546"/>
      <c r="T443" s="546"/>
      <c r="U443" s="546"/>
      <c r="V443" s="546"/>
      <c r="W443" s="546"/>
      <c r="X443" s="546"/>
      <c r="Y443" s="546"/>
      <c r="Z443" s="115"/>
      <c r="AA443" s="115"/>
      <c r="AB443" s="115"/>
      <c r="AC443" s="115"/>
      <c r="AD443" s="115"/>
      <c r="AE443" s="115"/>
      <c r="AF443" s="115"/>
      <c r="AG443" s="115"/>
      <c r="AH443" s="115"/>
      <c r="AI443" s="115"/>
    </row>
    <row r="444">
      <c r="A444" s="575"/>
      <c r="B444" s="546"/>
      <c r="C444" s="546"/>
      <c r="D444" s="546"/>
      <c r="E444" s="546"/>
      <c r="F444" s="546"/>
      <c r="G444" s="546"/>
      <c r="H444" s="546"/>
      <c r="I444" s="546"/>
      <c r="J444" s="546"/>
      <c r="K444" s="546"/>
      <c r="L444" s="546"/>
      <c r="M444" s="546"/>
      <c r="N444" s="546"/>
      <c r="O444" s="546"/>
      <c r="P444" s="546"/>
      <c r="Q444" s="546"/>
      <c r="R444" s="546"/>
      <c r="S444" s="546"/>
      <c r="T444" s="546"/>
      <c r="U444" s="546"/>
      <c r="V444" s="546"/>
      <c r="W444" s="546"/>
      <c r="X444" s="546"/>
      <c r="Y444" s="546"/>
      <c r="Z444" s="115"/>
      <c r="AA444" s="115"/>
      <c r="AB444" s="115"/>
      <c r="AC444" s="115"/>
      <c r="AD444" s="115"/>
      <c r="AE444" s="115"/>
      <c r="AF444" s="115"/>
      <c r="AG444" s="115"/>
      <c r="AH444" s="115"/>
      <c r="AI444" s="115"/>
    </row>
    <row r="445">
      <c r="A445" s="575"/>
      <c r="B445" s="546"/>
      <c r="C445" s="546"/>
      <c r="D445" s="546"/>
      <c r="E445" s="546"/>
      <c r="F445" s="546"/>
      <c r="G445" s="546"/>
      <c r="H445" s="546"/>
      <c r="I445" s="546"/>
      <c r="J445" s="546"/>
      <c r="K445" s="546"/>
      <c r="L445" s="546"/>
      <c r="M445" s="546"/>
      <c r="N445" s="546"/>
      <c r="O445" s="546"/>
      <c r="P445" s="546"/>
      <c r="Q445" s="546"/>
      <c r="R445" s="546"/>
      <c r="S445" s="546"/>
      <c r="T445" s="546"/>
      <c r="U445" s="546"/>
      <c r="V445" s="546"/>
      <c r="W445" s="546"/>
      <c r="X445" s="546"/>
      <c r="Y445" s="546"/>
      <c r="Z445" s="115"/>
      <c r="AA445" s="115"/>
      <c r="AB445" s="115"/>
      <c r="AC445" s="115"/>
      <c r="AD445" s="115"/>
      <c r="AE445" s="115"/>
      <c r="AF445" s="115"/>
      <c r="AG445" s="115"/>
      <c r="AH445" s="115"/>
      <c r="AI445" s="115"/>
    </row>
    <row r="446">
      <c r="A446" s="575"/>
      <c r="B446" s="546"/>
      <c r="C446" s="546"/>
      <c r="D446" s="546"/>
      <c r="E446" s="546"/>
      <c r="F446" s="546"/>
      <c r="G446" s="546"/>
      <c r="H446" s="546"/>
      <c r="I446" s="546"/>
      <c r="J446" s="546"/>
      <c r="K446" s="546"/>
      <c r="L446" s="546"/>
      <c r="M446" s="546"/>
      <c r="N446" s="546"/>
      <c r="O446" s="546"/>
      <c r="P446" s="546"/>
      <c r="Q446" s="546"/>
      <c r="R446" s="546"/>
      <c r="S446" s="546"/>
      <c r="T446" s="546"/>
      <c r="U446" s="546"/>
      <c r="V446" s="546"/>
      <c r="W446" s="546"/>
      <c r="X446" s="546"/>
      <c r="Y446" s="546"/>
      <c r="Z446" s="115"/>
      <c r="AA446" s="115"/>
      <c r="AB446" s="115"/>
      <c r="AC446" s="115"/>
      <c r="AD446" s="115"/>
      <c r="AE446" s="115"/>
      <c r="AF446" s="115"/>
      <c r="AG446" s="115"/>
      <c r="AH446" s="115"/>
      <c r="AI446" s="115"/>
    </row>
    <row r="447">
      <c r="A447" s="575"/>
      <c r="B447" s="546"/>
      <c r="C447" s="546"/>
      <c r="D447" s="546"/>
      <c r="E447" s="546"/>
      <c r="F447" s="546"/>
      <c r="G447" s="546"/>
      <c r="H447" s="546"/>
      <c r="I447" s="546"/>
      <c r="J447" s="546"/>
      <c r="K447" s="546"/>
      <c r="L447" s="546"/>
      <c r="M447" s="546"/>
      <c r="N447" s="546"/>
      <c r="O447" s="546"/>
      <c r="P447" s="546"/>
      <c r="Q447" s="546"/>
      <c r="R447" s="546"/>
      <c r="S447" s="546"/>
      <c r="T447" s="546"/>
      <c r="U447" s="546"/>
      <c r="V447" s="546"/>
      <c r="W447" s="546"/>
      <c r="X447" s="546"/>
      <c r="Y447" s="546"/>
      <c r="Z447" s="115"/>
      <c r="AA447" s="115"/>
      <c r="AB447" s="115"/>
      <c r="AC447" s="115"/>
      <c r="AD447" s="115"/>
      <c r="AE447" s="115"/>
      <c r="AF447" s="115"/>
      <c r="AG447" s="115"/>
      <c r="AH447" s="115"/>
      <c r="AI447" s="115"/>
    </row>
    <row r="448">
      <c r="A448" s="575"/>
      <c r="B448" s="546"/>
      <c r="C448" s="546"/>
      <c r="D448" s="546"/>
      <c r="E448" s="546"/>
      <c r="F448" s="546"/>
      <c r="G448" s="546"/>
      <c r="H448" s="546"/>
      <c r="I448" s="546"/>
      <c r="J448" s="546"/>
      <c r="K448" s="546"/>
      <c r="L448" s="546"/>
      <c r="M448" s="546"/>
      <c r="N448" s="546"/>
      <c r="O448" s="546"/>
      <c r="P448" s="546"/>
      <c r="Q448" s="546"/>
      <c r="R448" s="546"/>
      <c r="S448" s="546"/>
      <c r="T448" s="546"/>
      <c r="U448" s="546"/>
      <c r="V448" s="546"/>
      <c r="W448" s="546"/>
      <c r="X448" s="546"/>
      <c r="Y448" s="546"/>
      <c r="Z448" s="115"/>
      <c r="AA448" s="115"/>
      <c r="AB448" s="115"/>
      <c r="AC448" s="115"/>
      <c r="AD448" s="115"/>
      <c r="AE448" s="115"/>
      <c r="AF448" s="115"/>
      <c r="AG448" s="115"/>
      <c r="AH448" s="115"/>
      <c r="AI448" s="115"/>
    </row>
    <row r="449">
      <c r="A449" s="575"/>
      <c r="B449" s="546"/>
      <c r="C449" s="546"/>
      <c r="D449" s="546"/>
      <c r="E449" s="546"/>
      <c r="F449" s="546"/>
      <c r="G449" s="546"/>
      <c r="H449" s="546"/>
      <c r="I449" s="546"/>
      <c r="J449" s="546"/>
      <c r="K449" s="546"/>
      <c r="L449" s="546"/>
      <c r="M449" s="546"/>
      <c r="N449" s="546"/>
      <c r="O449" s="546"/>
      <c r="P449" s="546"/>
      <c r="Q449" s="546"/>
      <c r="R449" s="546"/>
      <c r="S449" s="546"/>
      <c r="T449" s="546"/>
      <c r="U449" s="546"/>
      <c r="V449" s="546"/>
      <c r="W449" s="546"/>
      <c r="X449" s="546"/>
      <c r="Y449" s="546"/>
      <c r="Z449" s="115"/>
      <c r="AA449" s="115"/>
      <c r="AB449" s="115"/>
      <c r="AC449" s="115"/>
      <c r="AD449" s="115"/>
      <c r="AE449" s="115"/>
      <c r="AF449" s="115"/>
      <c r="AG449" s="115"/>
      <c r="AH449" s="115"/>
      <c r="AI449" s="115"/>
    </row>
    <row r="450">
      <c r="A450" s="575"/>
      <c r="B450" s="546"/>
      <c r="C450" s="546"/>
      <c r="D450" s="546"/>
      <c r="E450" s="546"/>
      <c r="F450" s="546"/>
      <c r="G450" s="546"/>
      <c r="H450" s="546"/>
      <c r="I450" s="546"/>
      <c r="J450" s="546"/>
      <c r="K450" s="546"/>
      <c r="L450" s="546"/>
      <c r="M450" s="546"/>
      <c r="N450" s="546"/>
      <c r="O450" s="546"/>
      <c r="P450" s="546"/>
      <c r="Q450" s="546"/>
      <c r="R450" s="546"/>
      <c r="S450" s="546"/>
      <c r="T450" s="546"/>
      <c r="U450" s="546"/>
      <c r="V450" s="546"/>
      <c r="W450" s="546"/>
      <c r="X450" s="546"/>
      <c r="Y450" s="546"/>
      <c r="Z450" s="115"/>
      <c r="AA450" s="115"/>
      <c r="AB450" s="115"/>
      <c r="AC450" s="115"/>
      <c r="AD450" s="115"/>
      <c r="AE450" s="115"/>
      <c r="AF450" s="115"/>
      <c r="AG450" s="115"/>
      <c r="AH450" s="115"/>
      <c r="AI450" s="115"/>
    </row>
    <row r="451">
      <c r="A451" s="575"/>
      <c r="B451" s="546"/>
      <c r="C451" s="546"/>
      <c r="D451" s="546"/>
      <c r="E451" s="546"/>
      <c r="F451" s="546"/>
      <c r="G451" s="546"/>
      <c r="H451" s="546"/>
      <c r="I451" s="546"/>
      <c r="J451" s="546"/>
      <c r="K451" s="546"/>
      <c r="L451" s="546"/>
      <c r="M451" s="546"/>
      <c r="N451" s="546"/>
      <c r="O451" s="546"/>
      <c r="P451" s="546"/>
      <c r="Q451" s="546"/>
      <c r="R451" s="546"/>
      <c r="S451" s="546"/>
      <c r="T451" s="546"/>
      <c r="U451" s="546"/>
      <c r="V451" s="546"/>
      <c r="W451" s="546"/>
      <c r="X451" s="546"/>
      <c r="Y451" s="546"/>
      <c r="Z451" s="115"/>
      <c r="AA451" s="115"/>
      <c r="AB451" s="115"/>
      <c r="AC451" s="115"/>
      <c r="AD451" s="115"/>
      <c r="AE451" s="115"/>
      <c r="AF451" s="115"/>
      <c r="AG451" s="115"/>
      <c r="AH451" s="115"/>
      <c r="AI451" s="115"/>
    </row>
    <row r="452">
      <c r="A452" s="575"/>
      <c r="B452" s="546"/>
      <c r="C452" s="546"/>
      <c r="D452" s="546"/>
      <c r="E452" s="546"/>
      <c r="F452" s="546"/>
      <c r="G452" s="546"/>
      <c r="H452" s="546"/>
      <c r="I452" s="546"/>
      <c r="J452" s="546"/>
      <c r="K452" s="546"/>
      <c r="L452" s="546"/>
      <c r="M452" s="546"/>
      <c r="N452" s="546"/>
      <c r="O452" s="546"/>
      <c r="P452" s="546"/>
      <c r="Q452" s="546"/>
      <c r="R452" s="546"/>
      <c r="S452" s="546"/>
      <c r="T452" s="546"/>
      <c r="U452" s="546"/>
      <c r="V452" s="546"/>
      <c r="W452" s="546"/>
      <c r="X452" s="546"/>
      <c r="Y452" s="546"/>
      <c r="Z452" s="115"/>
      <c r="AA452" s="115"/>
      <c r="AB452" s="115"/>
      <c r="AC452" s="115"/>
      <c r="AD452" s="115"/>
      <c r="AE452" s="115"/>
      <c r="AF452" s="115"/>
      <c r="AG452" s="115"/>
      <c r="AH452" s="115"/>
      <c r="AI452" s="115"/>
    </row>
    <row r="453">
      <c r="A453" s="575"/>
      <c r="B453" s="546"/>
      <c r="C453" s="546"/>
      <c r="D453" s="546"/>
      <c r="E453" s="546"/>
      <c r="F453" s="546"/>
      <c r="G453" s="546"/>
      <c r="H453" s="546"/>
      <c r="I453" s="546"/>
      <c r="J453" s="546"/>
      <c r="K453" s="546"/>
      <c r="L453" s="546"/>
      <c r="M453" s="546"/>
      <c r="N453" s="546"/>
      <c r="O453" s="546"/>
      <c r="P453" s="546"/>
      <c r="Q453" s="546"/>
      <c r="R453" s="546"/>
      <c r="S453" s="546"/>
      <c r="T453" s="546"/>
      <c r="U453" s="546"/>
      <c r="V453" s="546"/>
      <c r="W453" s="546"/>
      <c r="X453" s="546"/>
      <c r="Y453" s="546"/>
      <c r="Z453" s="115"/>
      <c r="AA453" s="115"/>
      <c r="AB453" s="115"/>
      <c r="AC453" s="115"/>
      <c r="AD453" s="115"/>
      <c r="AE453" s="115"/>
      <c r="AF453" s="115"/>
      <c r="AG453" s="115"/>
      <c r="AH453" s="115"/>
      <c r="AI453" s="115"/>
    </row>
    <row r="454">
      <c r="A454" s="575"/>
      <c r="B454" s="546"/>
      <c r="C454" s="546"/>
      <c r="D454" s="546"/>
      <c r="E454" s="546"/>
      <c r="F454" s="546"/>
      <c r="G454" s="546"/>
      <c r="H454" s="546"/>
      <c r="I454" s="546"/>
      <c r="J454" s="546"/>
      <c r="K454" s="546"/>
      <c r="L454" s="546"/>
      <c r="M454" s="546"/>
      <c r="N454" s="546"/>
      <c r="O454" s="546"/>
      <c r="P454" s="546"/>
      <c r="Q454" s="546"/>
      <c r="R454" s="546"/>
      <c r="S454" s="546"/>
      <c r="T454" s="546"/>
      <c r="U454" s="546"/>
      <c r="V454" s="546"/>
      <c r="W454" s="546"/>
      <c r="X454" s="546"/>
      <c r="Y454" s="546"/>
      <c r="Z454" s="115"/>
      <c r="AA454" s="115"/>
      <c r="AB454" s="115"/>
      <c r="AC454" s="115"/>
      <c r="AD454" s="115"/>
      <c r="AE454" s="115"/>
      <c r="AF454" s="115"/>
      <c r="AG454" s="115"/>
      <c r="AH454" s="115"/>
      <c r="AI454" s="115"/>
    </row>
    <row r="455">
      <c r="A455" s="575"/>
      <c r="B455" s="546"/>
      <c r="C455" s="546"/>
      <c r="D455" s="546"/>
      <c r="E455" s="546"/>
      <c r="F455" s="546"/>
      <c r="G455" s="546"/>
      <c r="H455" s="546"/>
      <c r="I455" s="546"/>
      <c r="J455" s="546"/>
      <c r="K455" s="546"/>
      <c r="L455" s="546"/>
      <c r="M455" s="546"/>
      <c r="N455" s="546"/>
      <c r="O455" s="546"/>
      <c r="P455" s="546"/>
      <c r="Q455" s="546"/>
      <c r="R455" s="546"/>
      <c r="S455" s="546"/>
      <c r="T455" s="546"/>
      <c r="U455" s="546"/>
      <c r="V455" s="546"/>
      <c r="W455" s="546"/>
      <c r="X455" s="546"/>
      <c r="Y455" s="546"/>
      <c r="Z455" s="115"/>
      <c r="AA455" s="115"/>
      <c r="AB455" s="115"/>
      <c r="AC455" s="115"/>
      <c r="AD455" s="115"/>
      <c r="AE455" s="115"/>
      <c r="AF455" s="115"/>
      <c r="AG455" s="115"/>
      <c r="AH455" s="115"/>
      <c r="AI455" s="115"/>
    </row>
    <row r="456">
      <c r="A456" s="575"/>
      <c r="B456" s="546"/>
      <c r="C456" s="546"/>
      <c r="D456" s="546"/>
      <c r="E456" s="546"/>
      <c r="F456" s="546"/>
      <c r="G456" s="546"/>
      <c r="H456" s="546"/>
      <c r="I456" s="546"/>
      <c r="J456" s="546"/>
      <c r="K456" s="546"/>
      <c r="L456" s="546"/>
      <c r="M456" s="546"/>
      <c r="N456" s="546"/>
      <c r="O456" s="546"/>
      <c r="P456" s="546"/>
      <c r="Q456" s="546"/>
      <c r="R456" s="546"/>
      <c r="S456" s="546"/>
      <c r="T456" s="546"/>
      <c r="U456" s="546"/>
      <c r="V456" s="546"/>
      <c r="W456" s="546"/>
      <c r="X456" s="546"/>
      <c r="Y456" s="546"/>
      <c r="Z456" s="115"/>
      <c r="AA456" s="115"/>
      <c r="AB456" s="115"/>
      <c r="AC456" s="115"/>
      <c r="AD456" s="115"/>
      <c r="AE456" s="115"/>
      <c r="AF456" s="115"/>
      <c r="AG456" s="115"/>
      <c r="AH456" s="115"/>
      <c r="AI456" s="115"/>
    </row>
    <row r="457">
      <c r="A457" s="575"/>
      <c r="B457" s="546"/>
      <c r="C457" s="546"/>
      <c r="D457" s="546"/>
      <c r="E457" s="546"/>
      <c r="F457" s="546"/>
      <c r="G457" s="546"/>
      <c r="H457" s="546"/>
      <c r="I457" s="546"/>
      <c r="J457" s="546"/>
      <c r="K457" s="546"/>
      <c r="L457" s="546"/>
      <c r="M457" s="546"/>
      <c r="N457" s="546"/>
      <c r="O457" s="546"/>
      <c r="P457" s="546"/>
      <c r="Q457" s="546"/>
      <c r="R457" s="546"/>
      <c r="S457" s="546"/>
      <c r="T457" s="546"/>
      <c r="U457" s="546"/>
      <c r="V457" s="546"/>
      <c r="W457" s="546"/>
      <c r="X457" s="546"/>
      <c r="Y457" s="546"/>
      <c r="Z457" s="115"/>
      <c r="AA457" s="115"/>
      <c r="AB457" s="115"/>
      <c r="AC457" s="115"/>
      <c r="AD457" s="115"/>
      <c r="AE457" s="115"/>
      <c r="AF457" s="115"/>
      <c r="AG457" s="115"/>
      <c r="AH457" s="115"/>
      <c r="AI457" s="115"/>
    </row>
    <row r="458">
      <c r="A458" s="575"/>
      <c r="B458" s="546"/>
      <c r="C458" s="546"/>
      <c r="D458" s="546"/>
      <c r="E458" s="546"/>
      <c r="F458" s="546"/>
      <c r="G458" s="546"/>
      <c r="H458" s="546"/>
      <c r="I458" s="546"/>
      <c r="J458" s="546"/>
      <c r="K458" s="546"/>
      <c r="L458" s="546"/>
      <c r="M458" s="546"/>
      <c r="N458" s="546"/>
      <c r="O458" s="546"/>
      <c r="P458" s="546"/>
      <c r="Q458" s="546"/>
      <c r="R458" s="546"/>
      <c r="S458" s="546"/>
      <c r="T458" s="546"/>
      <c r="U458" s="546"/>
      <c r="V458" s="546"/>
      <c r="W458" s="546"/>
      <c r="X458" s="546"/>
      <c r="Y458" s="546"/>
      <c r="Z458" s="115"/>
      <c r="AA458" s="115"/>
      <c r="AB458" s="115"/>
      <c r="AC458" s="115"/>
      <c r="AD458" s="115"/>
      <c r="AE458" s="115"/>
      <c r="AF458" s="115"/>
      <c r="AG458" s="115"/>
      <c r="AH458" s="115"/>
      <c r="AI458" s="115"/>
    </row>
    <row r="459">
      <c r="A459" s="575"/>
      <c r="B459" s="546"/>
      <c r="C459" s="546"/>
      <c r="D459" s="546"/>
      <c r="E459" s="546"/>
      <c r="F459" s="546"/>
      <c r="G459" s="546"/>
      <c r="H459" s="546"/>
      <c r="I459" s="546"/>
      <c r="J459" s="546"/>
      <c r="K459" s="546"/>
      <c r="L459" s="546"/>
      <c r="M459" s="546"/>
      <c r="N459" s="546"/>
      <c r="O459" s="546"/>
      <c r="P459" s="546"/>
      <c r="Q459" s="546"/>
      <c r="R459" s="546"/>
      <c r="S459" s="546"/>
      <c r="T459" s="546"/>
      <c r="U459" s="546"/>
      <c r="V459" s="546"/>
      <c r="W459" s="546"/>
      <c r="X459" s="546"/>
      <c r="Y459" s="546"/>
      <c r="Z459" s="115"/>
      <c r="AA459" s="115"/>
      <c r="AB459" s="115"/>
      <c r="AC459" s="115"/>
      <c r="AD459" s="115"/>
      <c r="AE459" s="115"/>
      <c r="AF459" s="115"/>
      <c r="AG459" s="115"/>
      <c r="AH459" s="115"/>
      <c r="AI459" s="115"/>
    </row>
    <row r="460">
      <c r="A460" s="575"/>
      <c r="B460" s="546"/>
      <c r="C460" s="546"/>
      <c r="D460" s="546"/>
      <c r="E460" s="546"/>
      <c r="F460" s="546"/>
      <c r="G460" s="546"/>
      <c r="H460" s="546"/>
      <c r="I460" s="546"/>
      <c r="J460" s="546"/>
      <c r="K460" s="546"/>
      <c r="L460" s="546"/>
      <c r="M460" s="546"/>
      <c r="N460" s="546"/>
      <c r="O460" s="546"/>
      <c r="P460" s="546"/>
      <c r="Q460" s="546"/>
      <c r="R460" s="546"/>
      <c r="S460" s="546"/>
      <c r="T460" s="546"/>
      <c r="U460" s="546"/>
      <c r="V460" s="546"/>
      <c r="W460" s="546"/>
      <c r="X460" s="546"/>
      <c r="Y460" s="546"/>
      <c r="Z460" s="115"/>
      <c r="AA460" s="115"/>
      <c r="AB460" s="115"/>
      <c r="AC460" s="115"/>
      <c r="AD460" s="115"/>
      <c r="AE460" s="115"/>
      <c r="AF460" s="115"/>
      <c r="AG460" s="115"/>
      <c r="AH460" s="115"/>
      <c r="AI460" s="115"/>
    </row>
    <row r="461">
      <c r="A461" s="575"/>
      <c r="B461" s="546"/>
      <c r="C461" s="546"/>
      <c r="D461" s="546"/>
      <c r="E461" s="546"/>
      <c r="F461" s="546"/>
      <c r="G461" s="546"/>
      <c r="H461" s="546"/>
      <c r="I461" s="546"/>
      <c r="J461" s="546"/>
      <c r="K461" s="546"/>
      <c r="L461" s="546"/>
      <c r="M461" s="546"/>
      <c r="N461" s="546"/>
      <c r="O461" s="546"/>
      <c r="P461" s="546"/>
      <c r="Q461" s="546"/>
      <c r="R461" s="546"/>
      <c r="S461" s="546"/>
      <c r="T461" s="546"/>
      <c r="U461" s="546"/>
      <c r="V461" s="546"/>
      <c r="W461" s="546"/>
      <c r="X461" s="546"/>
      <c r="Y461" s="546"/>
      <c r="Z461" s="115"/>
      <c r="AA461" s="115"/>
      <c r="AB461" s="115"/>
      <c r="AC461" s="115"/>
      <c r="AD461" s="115"/>
      <c r="AE461" s="115"/>
      <c r="AF461" s="115"/>
      <c r="AG461" s="115"/>
      <c r="AH461" s="115"/>
      <c r="AI461" s="115"/>
    </row>
    <row r="462">
      <c r="A462" s="575"/>
      <c r="B462" s="546"/>
      <c r="C462" s="546"/>
      <c r="D462" s="546"/>
      <c r="E462" s="546"/>
      <c r="F462" s="546"/>
      <c r="G462" s="546"/>
      <c r="H462" s="546"/>
      <c r="I462" s="546"/>
      <c r="J462" s="546"/>
      <c r="K462" s="546"/>
      <c r="L462" s="546"/>
      <c r="M462" s="546"/>
      <c r="N462" s="546"/>
      <c r="O462" s="546"/>
      <c r="P462" s="546"/>
      <c r="Q462" s="546"/>
      <c r="R462" s="546"/>
      <c r="S462" s="546"/>
      <c r="T462" s="546"/>
      <c r="U462" s="546"/>
      <c r="V462" s="546"/>
      <c r="W462" s="546"/>
      <c r="X462" s="546"/>
      <c r="Y462" s="546"/>
      <c r="Z462" s="115"/>
      <c r="AA462" s="115"/>
      <c r="AB462" s="115"/>
      <c r="AC462" s="115"/>
      <c r="AD462" s="115"/>
      <c r="AE462" s="115"/>
      <c r="AF462" s="115"/>
      <c r="AG462" s="115"/>
      <c r="AH462" s="115"/>
      <c r="AI462" s="115"/>
    </row>
    <row r="463">
      <c r="A463" s="575"/>
      <c r="B463" s="546"/>
      <c r="C463" s="546"/>
      <c r="D463" s="546"/>
      <c r="E463" s="546"/>
      <c r="F463" s="546"/>
      <c r="G463" s="546"/>
      <c r="H463" s="546"/>
      <c r="I463" s="546"/>
      <c r="J463" s="546"/>
      <c r="K463" s="546"/>
      <c r="L463" s="546"/>
      <c r="M463" s="546"/>
      <c r="N463" s="546"/>
      <c r="O463" s="546"/>
      <c r="P463" s="546"/>
      <c r="Q463" s="546"/>
      <c r="R463" s="546"/>
      <c r="S463" s="546"/>
      <c r="T463" s="546"/>
      <c r="U463" s="546"/>
      <c r="V463" s="546"/>
      <c r="W463" s="546"/>
      <c r="X463" s="546"/>
      <c r="Y463" s="546"/>
      <c r="Z463" s="115"/>
      <c r="AA463" s="115"/>
      <c r="AB463" s="115"/>
      <c r="AC463" s="115"/>
      <c r="AD463" s="115"/>
      <c r="AE463" s="115"/>
      <c r="AF463" s="115"/>
      <c r="AG463" s="115"/>
      <c r="AH463" s="115"/>
      <c r="AI463" s="115"/>
    </row>
    <row r="464">
      <c r="A464" s="575"/>
      <c r="B464" s="546"/>
      <c r="C464" s="546"/>
      <c r="D464" s="546"/>
      <c r="E464" s="546"/>
      <c r="F464" s="546"/>
      <c r="G464" s="546"/>
      <c r="H464" s="546"/>
      <c r="I464" s="546"/>
      <c r="J464" s="546"/>
      <c r="K464" s="546"/>
      <c r="L464" s="546"/>
      <c r="M464" s="546"/>
      <c r="N464" s="546"/>
      <c r="O464" s="546"/>
      <c r="P464" s="546"/>
      <c r="Q464" s="546"/>
      <c r="R464" s="546"/>
      <c r="S464" s="546"/>
      <c r="T464" s="546"/>
      <c r="U464" s="546"/>
      <c r="V464" s="546"/>
      <c r="W464" s="546"/>
      <c r="X464" s="546"/>
      <c r="Y464" s="546"/>
      <c r="Z464" s="115"/>
      <c r="AA464" s="115"/>
      <c r="AB464" s="115"/>
      <c r="AC464" s="115"/>
      <c r="AD464" s="115"/>
      <c r="AE464" s="115"/>
      <c r="AF464" s="115"/>
      <c r="AG464" s="115"/>
      <c r="AH464" s="115"/>
      <c r="AI464" s="115"/>
    </row>
    <row r="465">
      <c r="A465" s="575"/>
      <c r="B465" s="546"/>
      <c r="C465" s="546"/>
      <c r="D465" s="546"/>
      <c r="E465" s="546"/>
      <c r="F465" s="546"/>
      <c r="G465" s="546"/>
      <c r="H465" s="546"/>
      <c r="I465" s="546"/>
      <c r="J465" s="546"/>
      <c r="K465" s="546"/>
      <c r="L465" s="546"/>
      <c r="M465" s="546"/>
      <c r="N465" s="546"/>
      <c r="O465" s="546"/>
      <c r="P465" s="546"/>
      <c r="Q465" s="546"/>
      <c r="R465" s="546"/>
      <c r="S465" s="546"/>
      <c r="T465" s="546"/>
      <c r="U465" s="546"/>
      <c r="V465" s="546"/>
      <c r="W465" s="546"/>
      <c r="X465" s="546"/>
      <c r="Y465" s="546"/>
      <c r="Z465" s="115"/>
      <c r="AA465" s="115"/>
      <c r="AB465" s="115"/>
      <c r="AC465" s="115"/>
      <c r="AD465" s="115"/>
      <c r="AE465" s="115"/>
      <c r="AF465" s="115"/>
      <c r="AG465" s="115"/>
      <c r="AH465" s="115"/>
      <c r="AI465" s="115"/>
    </row>
    <row r="466">
      <c r="A466" s="575"/>
      <c r="B466" s="546"/>
      <c r="C466" s="546"/>
      <c r="D466" s="546"/>
      <c r="E466" s="546"/>
      <c r="F466" s="546"/>
      <c r="G466" s="546"/>
      <c r="H466" s="546"/>
      <c r="I466" s="546"/>
      <c r="J466" s="546"/>
      <c r="K466" s="546"/>
      <c r="L466" s="546"/>
      <c r="M466" s="546"/>
      <c r="N466" s="546"/>
      <c r="O466" s="546"/>
      <c r="P466" s="546"/>
      <c r="Q466" s="546"/>
      <c r="R466" s="546"/>
      <c r="S466" s="546"/>
      <c r="T466" s="546"/>
      <c r="U466" s="546"/>
      <c r="V466" s="546"/>
      <c r="W466" s="546"/>
      <c r="X466" s="546"/>
      <c r="Y466" s="546"/>
      <c r="Z466" s="115"/>
      <c r="AA466" s="115"/>
      <c r="AB466" s="115"/>
      <c r="AC466" s="115"/>
      <c r="AD466" s="115"/>
      <c r="AE466" s="115"/>
      <c r="AF466" s="115"/>
      <c r="AG466" s="115"/>
      <c r="AH466" s="115"/>
      <c r="AI466" s="115"/>
    </row>
    <row r="467">
      <c r="A467" s="575"/>
      <c r="B467" s="546"/>
      <c r="C467" s="546"/>
      <c r="D467" s="546"/>
      <c r="E467" s="546"/>
      <c r="F467" s="546"/>
      <c r="G467" s="546"/>
      <c r="H467" s="546"/>
      <c r="I467" s="546"/>
      <c r="J467" s="546"/>
      <c r="K467" s="546"/>
      <c r="L467" s="546"/>
      <c r="M467" s="546"/>
      <c r="N467" s="546"/>
      <c r="O467" s="546"/>
      <c r="P467" s="546"/>
      <c r="Q467" s="546"/>
      <c r="R467" s="546"/>
      <c r="S467" s="546"/>
      <c r="T467" s="546"/>
      <c r="U467" s="546"/>
      <c r="V467" s="546"/>
      <c r="W467" s="546"/>
      <c r="X467" s="546"/>
      <c r="Y467" s="546"/>
      <c r="Z467" s="115"/>
      <c r="AA467" s="115"/>
      <c r="AB467" s="115"/>
      <c r="AC467" s="115"/>
      <c r="AD467" s="115"/>
      <c r="AE467" s="115"/>
      <c r="AF467" s="115"/>
      <c r="AG467" s="115"/>
      <c r="AH467" s="115"/>
      <c r="AI467" s="115"/>
    </row>
    <row r="468">
      <c r="A468" s="575"/>
      <c r="B468" s="546"/>
      <c r="C468" s="546"/>
      <c r="D468" s="546"/>
      <c r="E468" s="546"/>
      <c r="F468" s="546"/>
      <c r="G468" s="546"/>
      <c r="H468" s="546"/>
      <c r="I468" s="546"/>
      <c r="J468" s="546"/>
      <c r="K468" s="546"/>
      <c r="L468" s="546"/>
      <c r="M468" s="546"/>
      <c r="N468" s="546"/>
      <c r="O468" s="546"/>
      <c r="P468" s="546"/>
      <c r="Q468" s="546"/>
      <c r="R468" s="546"/>
      <c r="S468" s="546"/>
      <c r="T468" s="546"/>
      <c r="U468" s="546"/>
      <c r="V468" s="546"/>
      <c r="W468" s="546"/>
      <c r="X468" s="546"/>
      <c r="Y468" s="546"/>
      <c r="Z468" s="115"/>
      <c r="AA468" s="115"/>
      <c r="AB468" s="115"/>
      <c r="AC468" s="115"/>
      <c r="AD468" s="115"/>
      <c r="AE468" s="115"/>
      <c r="AF468" s="115"/>
      <c r="AG468" s="115"/>
      <c r="AH468" s="115"/>
      <c r="AI468" s="115"/>
    </row>
    <row r="469">
      <c r="A469" s="575"/>
      <c r="B469" s="546"/>
      <c r="C469" s="546"/>
      <c r="D469" s="546"/>
      <c r="E469" s="546"/>
      <c r="F469" s="546"/>
      <c r="G469" s="546"/>
      <c r="H469" s="546"/>
      <c r="I469" s="546"/>
      <c r="J469" s="546"/>
      <c r="K469" s="546"/>
      <c r="L469" s="546"/>
      <c r="M469" s="546"/>
      <c r="N469" s="546"/>
      <c r="O469" s="546"/>
      <c r="P469" s="546"/>
      <c r="Q469" s="546"/>
      <c r="R469" s="546"/>
      <c r="S469" s="546"/>
      <c r="T469" s="546"/>
      <c r="U469" s="546"/>
      <c r="V469" s="546"/>
      <c r="W469" s="546"/>
      <c r="X469" s="546"/>
      <c r="Y469" s="546"/>
      <c r="Z469" s="115"/>
      <c r="AA469" s="115"/>
      <c r="AB469" s="115"/>
      <c r="AC469" s="115"/>
      <c r="AD469" s="115"/>
      <c r="AE469" s="115"/>
      <c r="AF469" s="115"/>
      <c r="AG469" s="115"/>
      <c r="AH469" s="115"/>
      <c r="AI469" s="115"/>
    </row>
    <row r="470">
      <c r="A470" s="575"/>
      <c r="B470" s="546"/>
      <c r="C470" s="546"/>
      <c r="D470" s="546"/>
      <c r="E470" s="546"/>
      <c r="F470" s="546"/>
      <c r="G470" s="546"/>
      <c r="H470" s="546"/>
      <c r="I470" s="546"/>
      <c r="J470" s="546"/>
      <c r="K470" s="546"/>
      <c r="L470" s="546"/>
      <c r="M470" s="546"/>
      <c r="N470" s="546"/>
      <c r="O470" s="546"/>
      <c r="P470" s="546"/>
      <c r="Q470" s="546"/>
      <c r="R470" s="546"/>
      <c r="S470" s="546"/>
      <c r="T470" s="546"/>
      <c r="U470" s="546"/>
      <c r="V470" s="546"/>
      <c r="W470" s="546"/>
      <c r="X470" s="546"/>
      <c r="Y470" s="546"/>
      <c r="Z470" s="115"/>
      <c r="AA470" s="115"/>
      <c r="AB470" s="115"/>
      <c r="AC470" s="115"/>
      <c r="AD470" s="115"/>
      <c r="AE470" s="115"/>
      <c r="AF470" s="115"/>
      <c r="AG470" s="115"/>
      <c r="AH470" s="115"/>
      <c r="AI470" s="115"/>
    </row>
    <row r="471">
      <c r="A471" s="575"/>
      <c r="B471" s="546"/>
      <c r="C471" s="546"/>
      <c r="D471" s="546"/>
      <c r="E471" s="546"/>
      <c r="F471" s="546"/>
      <c r="G471" s="546"/>
      <c r="H471" s="546"/>
      <c r="I471" s="546"/>
      <c r="J471" s="546"/>
      <c r="K471" s="546"/>
      <c r="L471" s="546"/>
      <c r="M471" s="546"/>
      <c r="N471" s="546"/>
      <c r="O471" s="546"/>
      <c r="P471" s="546"/>
      <c r="Q471" s="546"/>
      <c r="R471" s="546"/>
      <c r="S471" s="546"/>
      <c r="T471" s="546"/>
      <c r="U471" s="546"/>
      <c r="V471" s="546"/>
      <c r="W471" s="546"/>
      <c r="X471" s="546"/>
      <c r="Y471" s="546"/>
      <c r="Z471" s="115"/>
      <c r="AA471" s="115"/>
      <c r="AB471" s="115"/>
      <c r="AC471" s="115"/>
      <c r="AD471" s="115"/>
      <c r="AE471" s="115"/>
      <c r="AF471" s="115"/>
      <c r="AG471" s="115"/>
      <c r="AH471" s="115"/>
      <c r="AI471" s="115"/>
    </row>
    <row r="472">
      <c r="A472" s="575"/>
      <c r="B472" s="546"/>
      <c r="C472" s="546"/>
      <c r="D472" s="546"/>
      <c r="E472" s="546"/>
      <c r="F472" s="546"/>
      <c r="G472" s="546"/>
      <c r="H472" s="546"/>
      <c r="I472" s="546"/>
      <c r="J472" s="546"/>
      <c r="K472" s="546"/>
      <c r="L472" s="546"/>
      <c r="M472" s="546"/>
      <c r="N472" s="546"/>
      <c r="O472" s="546"/>
      <c r="P472" s="546"/>
      <c r="Q472" s="546"/>
      <c r="R472" s="546"/>
      <c r="S472" s="546"/>
      <c r="T472" s="546"/>
      <c r="U472" s="546"/>
      <c r="V472" s="546"/>
      <c r="W472" s="546"/>
      <c r="X472" s="546"/>
      <c r="Y472" s="546"/>
      <c r="Z472" s="115"/>
      <c r="AA472" s="115"/>
      <c r="AB472" s="115"/>
      <c r="AC472" s="115"/>
      <c r="AD472" s="115"/>
      <c r="AE472" s="115"/>
      <c r="AF472" s="115"/>
      <c r="AG472" s="115"/>
      <c r="AH472" s="115"/>
      <c r="AI472" s="115"/>
    </row>
    <row r="473">
      <c r="A473" s="575"/>
      <c r="B473" s="546"/>
      <c r="C473" s="546"/>
      <c r="D473" s="546"/>
      <c r="E473" s="546"/>
      <c r="F473" s="546"/>
      <c r="G473" s="546"/>
      <c r="H473" s="546"/>
      <c r="I473" s="546"/>
      <c r="J473" s="546"/>
      <c r="K473" s="546"/>
      <c r="L473" s="546"/>
      <c r="M473" s="546"/>
      <c r="N473" s="546"/>
      <c r="O473" s="546"/>
      <c r="P473" s="546"/>
      <c r="Q473" s="546"/>
      <c r="R473" s="546"/>
      <c r="S473" s="546"/>
      <c r="T473" s="546"/>
      <c r="U473" s="546"/>
      <c r="V473" s="546"/>
      <c r="W473" s="546"/>
      <c r="X473" s="546"/>
      <c r="Y473" s="546"/>
      <c r="Z473" s="115"/>
      <c r="AA473" s="115"/>
      <c r="AB473" s="115"/>
      <c r="AC473" s="115"/>
      <c r="AD473" s="115"/>
      <c r="AE473" s="115"/>
      <c r="AF473" s="115"/>
      <c r="AG473" s="115"/>
      <c r="AH473" s="115"/>
      <c r="AI473" s="115"/>
    </row>
    <row r="474">
      <c r="A474" s="575"/>
      <c r="B474" s="546"/>
      <c r="C474" s="546"/>
      <c r="D474" s="546"/>
      <c r="E474" s="546"/>
      <c r="F474" s="546"/>
      <c r="G474" s="546"/>
      <c r="H474" s="546"/>
      <c r="I474" s="546"/>
      <c r="J474" s="546"/>
      <c r="K474" s="546"/>
      <c r="L474" s="546"/>
      <c r="M474" s="546"/>
      <c r="N474" s="546"/>
      <c r="O474" s="546"/>
      <c r="P474" s="546"/>
      <c r="Q474" s="546"/>
      <c r="R474" s="546"/>
      <c r="S474" s="546"/>
      <c r="T474" s="546"/>
      <c r="U474" s="546"/>
      <c r="V474" s="546"/>
      <c r="W474" s="546"/>
      <c r="X474" s="546"/>
      <c r="Y474" s="546"/>
      <c r="Z474" s="115"/>
      <c r="AA474" s="115"/>
      <c r="AB474" s="115"/>
      <c r="AC474" s="115"/>
      <c r="AD474" s="115"/>
      <c r="AE474" s="115"/>
      <c r="AF474" s="115"/>
      <c r="AG474" s="115"/>
      <c r="AH474" s="115"/>
      <c r="AI474" s="115"/>
    </row>
    <row r="475">
      <c r="A475" s="575"/>
      <c r="B475" s="546"/>
      <c r="C475" s="546"/>
      <c r="D475" s="546"/>
      <c r="E475" s="546"/>
      <c r="F475" s="546"/>
      <c r="G475" s="546"/>
      <c r="H475" s="546"/>
      <c r="I475" s="546"/>
      <c r="J475" s="546"/>
      <c r="K475" s="546"/>
      <c r="L475" s="546"/>
      <c r="M475" s="546"/>
      <c r="N475" s="546"/>
      <c r="O475" s="546"/>
      <c r="P475" s="546"/>
      <c r="Q475" s="546"/>
      <c r="R475" s="546"/>
      <c r="S475" s="546"/>
      <c r="T475" s="546"/>
      <c r="U475" s="546"/>
      <c r="V475" s="546"/>
      <c r="W475" s="546"/>
      <c r="X475" s="546"/>
      <c r="Y475" s="546"/>
      <c r="Z475" s="115"/>
      <c r="AA475" s="115"/>
      <c r="AB475" s="115"/>
      <c r="AC475" s="115"/>
      <c r="AD475" s="115"/>
      <c r="AE475" s="115"/>
      <c r="AF475" s="115"/>
      <c r="AG475" s="115"/>
      <c r="AH475" s="115"/>
      <c r="AI475" s="115"/>
    </row>
    <row r="476">
      <c r="A476" s="575"/>
      <c r="B476" s="546"/>
      <c r="C476" s="546"/>
      <c r="D476" s="546"/>
      <c r="E476" s="546"/>
      <c r="F476" s="546"/>
      <c r="G476" s="546"/>
      <c r="H476" s="546"/>
      <c r="I476" s="546"/>
      <c r="J476" s="546"/>
      <c r="K476" s="546"/>
      <c r="L476" s="546"/>
      <c r="M476" s="546"/>
      <c r="N476" s="546"/>
      <c r="O476" s="546"/>
      <c r="P476" s="546"/>
      <c r="Q476" s="546"/>
      <c r="R476" s="546"/>
      <c r="S476" s="546"/>
      <c r="T476" s="546"/>
      <c r="U476" s="546"/>
      <c r="V476" s="546"/>
      <c r="W476" s="546"/>
      <c r="X476" s="546"/>
      <c r="Y476" s="546"/>
      <c r="Z476" s="115"/>
      <c r="AA476" s="115"/>
      <c r="AB476" s="115"/>
      <c r="AC476" s="115"/>
      <c r="AD476" s="115"/>
      <c r="AE476" s="115"/>
      <c r="AF476" s="115"/>
      <c r="AG476" s="115"/>
      <c r="AH476" s="115"/>
      <c r="AI476" s="115"/>
    </row>
    <row r="477">
      <c r="A477" s="575"/>
      <c r="B477" s="546"/>
      <c r="C477" s="546"/>
      <c r="D477" s="546"/>
      <c r="E477" s="546"/>
      <c r="F477" s="546"/>
      <c r="G477" s="546"/>
      <c r="H477" s="546"/>
      <c r="I477" s="546"/>
      <c r="J477" s="546"/>
      <c r="K477" s="546"/>
      <c r="L477" s="546"/>
      <c r="M477" s="546"/>
      <c r="N477" s="546"/>
      <c r="O477" s="546"/>
      <c r="P477" s="546"/>
      <c r="Q477" s="546"/>
      <c r="R477" s="546"/>
      <c r="S477" s="546"/>
      <c r="T477" s="546"/>
      <c r="U477" s="546"/>
      <c r="V477" s="546"/>
      <c r="W477" s="546"/>
      <c r="X477" s="546"/>
      <c r="Y477" s="546"/>
      <c r="Z477" s="115"/>
      <c r="AA477" s="115"/>
      <c r="AB477" s="115"/>
      <c r="AC477" s="115"/>
      <c r="AD477" s="115"/>
      <c r="AE477" s="115"/>
      <c r="AF477" s="115"/>
      <c r="AG477" s="115"/>
      <c r="AH477" s="115"/>
      <c r="AI477" s="115"/>
    </row>
    <row r="478">
      <c r="A478" s="575"/>
      <c r="B478" s="546"/>
      <c r="C478" s="546"/>
      <c r="D478" s="546"/>
      <c r="E478" s="546"/>
      <c r="F478" s="546"/>
      <c r="G478" s="546"/>
      <c r="H478" s="546"/>
      <c r="I478" s="546"/>
      <c r="J478" s="546"/>
      <c r="K478" s="546"/>
      <c r="L478" s="546"/>
      <c r="M478" s="546"/>
      <c r="N478" s="546"/>
      <c r="O478" s="546"/>
      <c r="P478" s="546"/>
      <c r="Q478" s="546"/>
      <c r="R478" s="546"/>
      <c r="S478" s="546"/>
      <c r="T478" s="546"/>
      <c r="U478" s="546"/>
      <c r="V478" s="546"/>
      <c r="W478" s="546"/>
      <c r="X478" s="546"/>
      <c r="Y478" s="546"/>
      <c r="Z478" s="115"/>
      <c r="AA478" s="115"/>
      <c r="AB478" s="115"/>
      <c r="AC478" s="115"/>
      <c r="AD478" s="115"/>
      <c r="AE478" s="115"/>
      <c r="AF478" s="115"/>
      <c r="AG478" s="115"/>
      <c r="AH478" s="115"/>
      <c r="AI478" s="115"/>
    </row>
    <row r="479">
      <c r="A479" s="575"/>
      <c r="B479" s="546"/>
      <c r="C479" s="546"/>
      <c r="D479" s="546"/>
      <c r="E479" s="546"/>
      <c r="F479" s="546"/>
      <c r="G479" s="546"/>
      <c r="H479" s="546"/>
      <c r="I479" s="546"/>
      <c r="J479" s="546"/>
      <c r="K479" s="546"/>
      <c r="L479" s="546"/>
      <c r="M479" s="546"/>
      <c r="N479" s="546"/>
      <c r="O479" s="546"/>
      <c r="P479" s="546"/>
      <c r="Q479" s="546"/>
      <c r="R479" s="546"/>
      <c r="S479" s="546"/>
      <c r="T479" s="546"/>
      <c r="U479" s="546"/>
      <c r="V479" s="546"/>
      <c r="W479" s="546"/>
      <c r="X479" s="546"/>
      <c r="Y479" s="546"/>
      <c r="Z479" s="115"/>
      <c r="AA479" s="115"/>
      <c r="AB479" s="115"/>
      <c r="AC479" s="115"/>
      <c r="AD479" s="115"/>
      <c r="AE479" s="115"/>
      <c r="AF479" s="115"/>
      <c r="AG479" s="115"/>
      <c r="AH479" s="115"/>
      <c r="AI479" s="115"/>
    </row>
    <row r="480">
      <c r="A480" s="575"/>
      <c r="B480" s="546"/>
      <c r="C480" s="546"/>
      <c r="D480" s="546"/>
      <c r="E480" s="546"/>
      <c r="F480" s="546"/>
      <c r="G480" s="546"/>
      <c r="H480" s="546"/>
      <c r="I480" s="546"/>
      <c r="J480" s="546"/>
      <c r="K480" s="546"/>
      <c r="L480" s="546"/>
      <c r="M480" s="546"/>
      <c r="N480" s="546"/>
      <c r="O480" s="546"/>
      <c r="P480" s="546"/>
      <c r="Q480" s="546"/>
      <c r="R480" s="546"/>
      <c r="S480" s="546"/>
      <c r="T480" s="546"/>
      <c r="U480" s="546"/>
      <c r="V480" s="546"/>
      <c r="W480" s="546"/>
      <c r="X480" s="546"/>
      <c r="Y480" s="546"/>
      <c r="Z480" s="115"/>
      <c r="AA480" s="115"/>
      <c r="AB480" s="115"/>
      <c r="AC480" s="115"/>
      <c r="AD480" s="115"/>
      <c r="AE480" s="115"/>
      <c r="AF480" s="115"/>
      <c r="AG480" s="115"/>
      <c r="AH480" s="115"/>
      <c r="AI480" s="115"/>
    </row>
    <row r="481">
      <c r="A481" s="575"/>
      <c r="B481" s="546"/>
      <c r="C481" s="546"/>
      <c r="D481" s="546"/>
      <c r="E481" s="546"/>
      <c r="F481" s="546"/>
      <c r="G481" s="546"/>
      <c r="H481" s="546"/>
      <c r="I481" s="546"/>
      <c r="J481" s="546"/>
      <c r="K481" s="546"/>
      <c r="L481" s="546"/>
      <c r="M481" s="546"/>
      <c r="N481" s="546"/>
      <c r="O481" s="546"/>
      <c r="P481" s="546"/>
      <c r="Q481" s="546"/>
      <c r="R481" s="546"/>
      <c r="S481" s="546"/>
      <c r="T481" s="546"/>
      <c r="U481" s="546"/>
      <c r="V481" s="546"/>
      <c r="W481" s="546"/>
      <c r="X481" s="546"/>
      <c r="Y481" s="546"/>
      <c r="Z481" s="115"/>
      <c r="AA481" s="115"/>
      <c r="AB481" s="115"/>
      <c r="AC481" s="115"/>
      <c r="AD481" s="115"/>
      <c r="AE481" s="115"/>
      <c r="AF481" s="115"/>
      <c r="AG481" s="115"/>
      <c r="AH481" s="115"/>
      <c r="AI481" s="115"/>
    </row>
    <row r="482">
      <c r="A482" s="575"/>
      <c r="B482" s="546"/>
      <c r="C482" s="546"/>
      <c r="D482" s="546"/>
      <c r="E482" s="546"/>
      <c r="F482" s="546"/>
      <c r="G482" s="546"/>
      <c r="H482" s="546"/>
      <c r="I482" s="546"/>
      <c r="J482" s="546"/>
      <c r="K482" s="546"/>
      <c r="L482" s="546"/>
      <c r="M482" s="546"/>
      <c r="N482" s="546"/>
      <c r="O482" s="546"/>
      <c r="P482" s="546"/>
      <c r="Q482" s="546"/>
      <c r="R482" s="546"/>
      <c r="S482" s="546"/>
      <c r="T482" s="546"/>
      <c r="U482" s="546"/>
      <c r="V482" s="546"/>
      <c r="W482" s="546"/>
      <c r="X482" s="546"/>
      <c r="Y482" s="546"/>
      <c r="Z482" s="115"/>
      <c r="AA482" s="115"/>
      <c r="AB482" s="115"/>
      <c r="AC482" s="115"/>
      <c r="AD482" s="115"/>
      <c r="AE482" s="115"/>
      <c r="AF482" s="115"/>
      <c r="AG482" s="115"/>
      <c r="AH482" s="115"/>
      <c r="AI482" s="115"/>
    </row>
    <row r="483">
      <c r="A483" s="575"/>
      <c r="B483" s="546"/>
      <c r="C483" s="546"/>
      <c r="D483" s="546"/>
      <c r="E483" s="546"/>
      <c r="F483" s="546"/>
      <c r="G483" s="546"/>
      <c r="H483" s="546"/>
      <c r="I483" s="546"/>
      <c r="J483" s="546"/>
      <c r="K483" s="546"/>
      <c r="L483" s="546"/>
      <c r="M483" s="546"/>
      <c r="N483" s="546"/>
      <c r="O483" s="546"/>
      <c r="P483" s="546"/>
      <c r="Q483" s="546"/>
      <c r="R483" s="546"/>
      <c r="S483" s="546"/>
      <c r="T483" s="546"/>
      <c r="U483" s="546"/>
      <c r="V483" s="546"/>
      <c r="W483" s="546"/>
      <c r="X483" s="546"/>
      <c r="Y483" s="546"/>
      <c r="Z483" s="115"/>
      <c r="AA483" s="115"/>
      <c r="AB483" s="115"/>
      <c r="AC483" s="115"/>
      <c r="AD483" s="115"/>
      <c r="AE483" s="115"/>
      <c r="AF483" s="115"/>
      <c r="AG483" s="115"/>
      <c r="AH483" s="115"/>
      <c r="AI483" s="115"/>
    </row>
    <row r="484">
      <c r="A484" s="575"/>
      <c r="B484" s="546"/>
      <c r="C484" s="546"/>
      <c r="D484" s="546"/>
      <c r="E484" s="546"/>
      <c r="F484" s="546"/>
      <c r="G484" s="546"/>
      <c r="H484" s="546"/>
      <c r="I484" s="546"/>
      <c r="J484" s="546"/>
      <c r="K484" s="546"/>
      <c r="L484" s="546"/>
      <c r="M484" s="546"/>
      <c r="N484" s="546"/>
      <c r="O484" s="546"/>
      <c r="P484" s="546"/>
      <c r="Q484" s="546"/>
      <c r="R484" s="546"/>
      <c r="S484" s="546"/>
      <c r="T484" s="546"/>
      <c r="U484" s="546"/>
      <c r="V484" s="546"/>
      <c r="W484" s="546"/>
      <c r="X484" s="546"/>
      <c r="Y484" s="546"/>
      <c r="Z484" s="115"/>
      <c r="AA484" s="115"/>
      <c r="AB484" s="115"/>
      <c r="AC484" s="115"/>
      <c r="AD484" s="115"/>
      <c r="AE484" s="115"/>
      <c r="AF484" s="115"/>
      <c r="AG484" s="115"/>
      <c r="AH484" s="115"/>
      <c r="AI484" s="115"/>
    </row>
    <row r="485">
      <c r="A485" s="575"/>
      <c r="B485" s="546"/>
      <c r="C485" s="546"/>
      <c r="D485" s="546"/>
      <c r="E485" s="546"/>
      <c r="F485" s="546"/>
      <c r="G485" s="546"/>
      <c r="H485" s="546"/>
      <c r="I485" s="546"/>
      <c r="J485" s="546"/>
      <c r="K485" s="546"/>
      <c r="L485" s="546"/>
      <c r="M485" s="546"/>
      <c r="N485" s="546"/>
      <c r="O485" s="546"/>
      <c r="P485" s="546"/>
      <c r="Q485" s="546"/>
      <c r="R485" s="546"/>
      <c r="S485" s="546"/>
      <c r="T485" s="546"/>
      <c r="U485" s="546"/>
      <c r="V485" s="546"/>
      <c r="W485" s="546"/>
      <c r="X485" s="546"/>
      <c r="Y485" s="546"/>
      <c r="Z485" s="115"/>
      <c r="AA485" s="115"/>
      <c r="AB485" s="115"/>
      <c r="AC485" s="115"/>
      <c r="AD485" s="115"/>
      <c r="AE485" s="115"/>
      <c r="AF485" s="115"/>
      <c r="AG485" s="115"/>
      <c r="AH485" s="115"/>
      <c r="AI485" s="115"/>
    </row>
    <row r="486">
      <c r="A486" s="575"/>
      <c r="B486" s="546"/>
      <c r="C486" s="546"/>
      <c r="D486" s="546"/>
      <c r="E486" s="546"/>
      <c r="F486" s="546"/>
      <c r="G486" s="546"/>
      <c r="H486" s="546"/>
      <c r="I486" s="546"/>
      <c r="J486" s="546"/>
      <c r="K486" s="546"/>
      <c r="L486" s="546"/>
      <c r="M486" s="546"/>
      <c r="N486" s="546"/>
      <c r="O486" s="546"/>
      <c r="P486" s="546"/>
      <c r="Q486" s="546"/>
      <c r="R486" s="546"/>
      <c r="S486" s="546"/>
      <c r="T486" s="546"/>
      <c r="U486" s="546"/>
      <c r="V486" s="546"/>
      <c r="W486" s="546"/>
      <c r="X486" s="546"/>
      <c r="Y486" s="546"/>
      <c r="Z486" s="115"/>
      <c r="AA486" s="115"/>
      <c r="AB486" s="115"/>
      <c r="AC486" s="115"/>
      <c r="AD486" s="115"/>
      <c r="AE486" s="115"/>
      <c r="AF486" s="115"/>
      <c r="AG486" s="115"/>
      <c r="AH486" s="115"/>
      <c r="AI486" s="115"/>
    </row>
    <row r="487">
      <c r="A487" s="575"/>
      <c r="B487" s="546"/>
      <c r="C487" s="546"/>
      <c r="D487" s="546"/>
      <c r="E487" s="546"/>
      <c r="F487" s="546"/>
      <c r="G487" s="546"/>
      <c r="H487" s="546"/>
      <c r="I487" s="546"/>
      <c r="J487" s="546"/>
      <c r="K487" s="546"/>
      <c r="L487" s="546"/>
      <c r="M487" s="546"/>
      <c r="N487" s="546"/>
      <c r="O487" s="546"/>
      <c r="P487" s="546"/>
      <c r="Q487" s="546"/>
      <c r="R487" s="546"/>
      <c r="S487" s="546"/>
      <c r="T487" s="546"/>
      <c r="U487" s="546"/>
      <c r="V487" s="546"/>
      <c r="W487" s="546"/>
      <c r="X487" s="546"/>
      <c r="Y487" s="546"/>
      <c r="Z487" s="115"/>
      <c r="AA487" s="115"/>
      <c r="AB487" s="115"/>
      <c r="AC487" s="115"/>
      <c r="AD487" s="115"/>
      <c r="AE487" s="115"/>
      <c r="AF487" s="115"/>
      <c r="AG487" s="115"/>
      <c r="AH487" s="115"/>
      <c r="AI487" s="115"/>
    </row>
    <row r="488">
      <c r="A488" s="575"/>
      <c r="B488" s="546"/>
      <c r="C488" s="546"/>
      <c r="D488" s="546"/>
      <c r="E488" s="546"/>
      <c r="F488" s="546"/>
      <c r="G488" s="546"/>
      <c r="H488" s="546"/>
      <c r="I488" s="546"/>
      <c r="J488" s="546"/>
      <c r="K488" s="546"/>
      <c r="L488" s="546"/>
      <c r="M488" s="546"/>
      <c r="N488" s="546"/>
      <c r="O488" s="546"/>
      <c r="P488" s="546"/>
      <c r="Q488" s="546"/>
      <c r="R488" s="546"/>
      <c r="S488" s="546"/>
      <c r="T488" s="546"/>
      <c r="U488" s="546"/>
      <c r="V488" s="546"/>
      <c r="W488" s="546"/>
      <c r="X488" s="546"/>
      <c r="Y488" s="546"/>
      <c r="Z488" s="115"/>
      <c r="AA488" s="115"/>
      <c r="AB488" s="115"/>
      <c r="AC488" s="115"/>
      <c r="AD488" s="115"/>
      <c r="AE488" s="115"/>
      <c r="AF488" s="115"/>
      <c r="AG488" s="115"/>
      <c r="AH488" s="115"/>
      <c r="AI488" s="115"/>
    </row>
    <row r="489">
      <c r="A489" s="575"/>
      <c r="B489" s="546"/>
      <c r="C489" s="546"/>
      <c r="D489" s="546"/>
      <c r="E489" s="546"/>
      <c r="F489" s="546"/>
      <c r="G489" s="546"/>
      <c r="H489" s="546"/>
      <c r="I489" s="546"/>
      <c r="J489" s="546"/>
      <c r="K489" s="546"/>
      <c r="L489" s="546"/>
      <c r="M489" s="546"/>
      <c r="N489" s="546"/>
      <c r="O489" s="546"/>
      <c r="P489" s="546"/>
      <c r="Q489" s="546"/>
      <c r="R489" s="546"/>
      <c r="S489" s="546"/>
      <c r="T489" s="546"/>
      <c r="U489" s="546"/>
      <c r="V489" s="546"/>
      <c r="W489" s="546"/>
      <c r="X489" s="546"/>
      <c r="Y489" s="546"/>
      <c r="Z489" s="115"/>
      <c r="AA489" s="115"/>
      <c r="AB489" s="115"/>
      <c r="AC489" s="115"/>
      <c r="AD489" s="115"/>
      <c r="AE489" s="115"/>
      <c r="AF489" s="115"/>
      <c r="AG489" s="115"/>
      <c r="AH489" s="115"/>
      <c r="AI489" s="115"/>
    </row>
    <row r="490">
      <c r="A490" s="575"/>
      <c r="B490" s="546"/>
      <c r="C490" s="546"/>
      <c r="D490" s="546"/>
      <c r="E490" s="546"/>
      <c r="F490" s="546"/>
      <c r="G490" s="546"/>
      <c r="H490" s="546"/>
      <c r="I490" s="546"/>
      <c r="J490" s="546"/>
      <c r="K490" s="546"/>
      <c r="L490" s="546"/>
      <c r="M490" s="546"/>
      <c r="N490" s="546"/>
      <c r="O490" s="546"/>
      <c r="P490" s="546"/>
      <c r="Q490" s="546"/>
      <c r="R490" s="546"/>
      <c r="S490" s="546"/>
      <c r="T490" s="546"/>
      <c r="U490" s="546"/>
      <c r="V490" s="546"/>
      <c r="W490" s="546"/>
      <c r="X490" s="546"/>
      <c r="Y490" s="546"/>
      <c r="Z490" s="115"/>
      <c r="AA490" s="115"/>
      <c r="AB490" s="115"/>
      <c r="AC490" s="115"/>
      <c r="AD490" s="115"/>
      <c r="AE490" s="115"/>
      <c r="AF490" s="115"/>
      <c r="AG490" s="115"/>
      <c r="AH490" s="115"/>
      <c r="AI490" s="115"/>
    </row>
    <row r="491">
      <c r="A491" s="575"/>
      <c r="B491" s="546"/>
      <c r="C491" s="546"/>
      <c r="D491" s="546"/>
      <c r="E491" s="546"/>
      <c r="F491" s="546"/>
      <c r="G491" s="546"/>
      <c r="H491" s="546"/>
      <c r="I491" s="546"/>
      <c r="J491" s="546"/>
      <c r="K491" s="546"/>
      <c r="L491" s="546"/>
      <c r="M491" s="546"/>
      <c r="N491" s="546"/>
      <c r="O491" s="546"/>
      <c r="P491" s="546"/>
      <c r="Q491" s="546"/>
      <c r="R491" s="546"/>
      <c r="S491" s="546"/>
      <c r="T491" s="546"/>
      <c r="U491" s="546"/>
      <c r="V491" s="546"/>
      <c r="W491" s="546"/>
      <c r="X491" s="546"/>
      <c r="Y491" s="546"/>
      <c r="Z491" s="115"/>
      <c r="AA491" s="115"/>
      <c r="AB491" s="115"/>
      <c r="AC491" s="115"/>
      <c r="AD491" s="115"/>
      <c r="AE491" s="115"/>
      <c r="AF491" s="115"/>
      <c r="AG491" s="115"/>
      <c r="AH491" s="115"/>
      <c r="AI491" s="115"/>
    </row>
    <row r="492">
      <c r="A492" s="575"/>
      <c r="B492" s="546"/>
      <c r="C492" s="546"/>
      <c r="D492" s="546"/>
      <c r="E492" s="546"/>
      <c r="F492" s="546"/>
      <c r="G492" s="546"/>
      <c r="H492" s="546"/>
      <c r="I492" s="546"/>
      <c r="J492" s="546"/>
      <c r="K492" s="546"/>
      <c r="L492" s="546"/>
      <c r="M492" s="546"/>
      <c r="N492" s="546"/>
      <c r="O492" s="546"/>
      <c r="P492" s="546"/>
      <c r="Q492" s="546"/>
      <c r="R492" s="546"/>
      <c r="S492" s="546"/>
      <c r="T492" s="546"/>
      <c r="U492" s="546"/>
      <c r="V492" s="546"/>
      <c r="W492" s="546"/>
      <c r="X492" s="546"/>
      <c r="Y492" s="546"/>
      <c r="Z492" s="115"/>
      <c r="AA492" s="115"/>
      <c r="AB492" s="115"/>
      <c r="AC492" s="115"/>
      <c r="AD492" s="115"/>
      <c r="AE492" s="115"/>
      <c r="AF492" s="115"/>
      <c r="AG492" s="115"/>
      <c r="AH492" s="115"/>
      <c r="AI492" s="115"/>
    </row>
    <row r="493">
      <c r="A493" s="575"/>
      <c r="B493" s="546"/>
      <c r="C493" s="546"/>
      <c r="D493" s="546"/>
      <c r="E493" s="546"/>
      <c r="F493" s="546"/>
      <c r="G493" s="546"/>
      <c r="H493" s="546"/>
      <c r="I493" s="546"/>
      <c r="J493" s="546"/>
      <c r="K493" s="546"/>
      <c r="L493" s="546"/>
      <c r="M493" s="546"/>
      <c r="N493" s="546"/>
      <c r="O493" s="546"/>
      <c r="P493" s="546"/>
      <c r="Q493" s="546"/>
      <c r="R493" s="546"/>
      <c r="S493" s="546"/>
      <c r="T493" s="546"/>
      <c r="U493" s="546"/>
      <c r="V493" s="546"/>
      <c r="W493" s="546"/>
      <c r="X493" s="546"/>
      <c r="Y493" s="546"/>
      <c r="Z493" s="115"/>
      <c r="AA493" s="115"/>
      <c r="AB493" s="115"/>
      <c r="AC493" s="115"/>
      <c r="AD493" s="115"/>
      <c r="AE493" s="115"/>
      <c r="AF493" s="115"/>
      <c r="AG493" s="115"/>
      <c r="AH493" s="115"/>
      <c r="AI493" s="115"/>
    </row>
    <row r="494">
      <c r="A494" s="575"/>
      <c r="B494" s="546"/>
      <c r="C494" s="546"/>
      <c r="D494" s="546"/>
      <c r="E494" s="546"/>
      <c r="F494" s="546"/>
      <c r="G494" s="546"/>
      <c r="H494" s="546"/>
      <c r="I494" s="546"/>
      <c r="J494" s="546"/>
      <c r="K494" s="546"/>
      <c r="L494" s="546"/>
      <c r="M494" s="546"/>
      <c r="N494" s="546"/>
      <c r="O494" s="546"/>
      <c r="P494" s="546"/>
      <c r="Q494" s="546"/>
      <c r="R494" s="546"/>
      <c r="S494" s="546"/>
      <c r="T494" s="546"/>
      <c r="U494" s="546"/>
      <c r="V494" s="546"/>
      <c r="W494" s="546"/>
      <c r="X494" s="546"/>
      <c r="Y494" s="546"/>
      <c r="Z494" s="115"/>
      <c r="AA494" s="115"/>
      <c r="AB494" s="115"/>
      <c r="AC494" s="115"/>
      <c r="AD494" s="115"/>
      <c r="AE494" s="115"/>
      <c r="AF494" s="115"/>
      <c r="AG494" s="115"/>
      <c r="AH494" s="115"/>
      <c r="AI494" s="115"/>
    </row>
    <row r="495">
      <c r="A495" s="575"/>
      <c r="B495" s="546"/>
      <c r="C495" s="546"/>
      <c r="D495" s="546"/>
      <c r="E495" s="546"/>
      <c r="F495" s="546"/>
      <c r="G495" s="546"/>
      <c r="H495" s="546"/>
      <c r="I495" s="546"/>
      <c r="J495" s="546"/>
      <c r="K495" s="546"/>
      <c r="L495" s="546"/>
      <c r="M495" s="546"/>
      <c r="N495" s="546"/>
      <c r="O495" s="546"/>
      <c r="P495" s="546"/>
      <c r="Q495" s="546"/>
      <c r="R495" s="546"/>
      <c r="S495" s="546"/>
      <c r="T495" s="546"/>
      <c r="U495" s="546"/>
      <c r="V495" s="546"/>
      <c r="W495" s="546"/>
      <c r="X495" s="546"/>
      <c r="Y495" s="546"/>
      <c r="Z495" s="115"/>
      <c r="AA495" s="115"/>
      <c r="AB495" s="115"/>
      <c r="AC495" s="115"/>
      <c r="AD495" s="115"/>
      <c r="AE495" s="115"/>
      <c r="AF495" s="115"/>
      <c r="AG495" s="115"/>
      <c r="AH495" s="115"/>
      <c r="AI495" s="115"/>
    </row>
    <row r="496">
      <c r="A496" s="575"/>
      <c r="B496" s="546"/>
      <c r="C496" s="546"/>
      <c r="D496" s="546"/>
      <c r="E496" s="546"/>
      <c r="F496" s="546"/>
      <c r="G496" s="546"/>
      <c r="H496" s="546"/>
      <c r="I496" s="546"/>
      <c r="J496" s="546"/>
      <c r="K496" s="546"/>
      <c r="L496" s="546"/>
      <c r="M496" s="546"/>
      <c r="N496" s="546"/>
      <c r="O496" s="546"/>
      <c r="P496" s="546"/>
      <c r="Q496" s="546"/>
      <c r="R496" s="546"/>
      <c r="S496" s="546"/>
      <c r="T496" s="546"/>
      <c r="U496" s="546"/>
      <c r="V496" s="546"/>
      <c r="W496" s="546"/>
      <c r="X496" s="546"/>
      <c r="Y496" s="546"/>
      <c r="Z496" s="115"/>
      <c r="AA496" s="115"/>
      <c r="AB496" s="115"/>
      <c r="AC496" s="115"/>
      <c r="AD496" s="115"/>
      <c r="AE496" s="115"/>
      <c r="AF496" s="115"/>
      <c r="AG496" s="115"/>
      <c r="AH496" s="115"/>
      <c r="AI496" s="115"/>
    </row>
    <row r="497">
      <c r="A497" s="575"/>
      <c r="B497" s="546"/>
      <c r="C497" s="546"/>
      <c r="D497" s="546"/>
      <c r="E497" s="546"/>
      <c r="F497" s="546"/>
      <c r="G497" s="546"/>
      <c r="H497" s="546"/>
      <c r="I497" s="546"/>
      <c r="J497" s="546"/>
      <c r="K497" s="546"/>
      <c r="L497" s="546"/>
      <c r="M497" s="546"/>
      <c r="N497" s="546"/>
      <c r="O497" s="546"/>
      <c r="P497" s="546"/>
      <c r="Q497" s="546"/>
      <c r="R497" s="546"/>
      <c r="S497" s="546"/>
      <c r="T497" s="546"/>
      <c r="U497" s="546"/>
      <c r="V497" s="546"/>
      <c r="W497" s="546"/>
      <c r="X497" s="546"/>
      <c r="Y497" s="546"/>
      <c r="Z497" s="115"/>
      <c r="AA497" s="115"/>
      <c r="AB497" s="115"/>
      <c r="AC497" s="115"/>
      <c r="AD497" s="115"/>
      <c r="AE497" s="115"/>
      <c r="AF497" s="115"/>
      <c r="AG497" s="115"/>
      <c r="AH497" s="115"/>
      <c r="AI497" s="115"/>
    </row>
    <row r="498">
      <c r="A498" s="575"/>
      <c r="B498" s="546"/>
      <c r="C498" s="546"/>
      <c r="D498" s="546"/>
      <c r="E498" s="546"/>
      <c r="F498" s="546"/>
      <c r="G498" s="546"/>
      <c r="H498" s="546"/>
      <c r="I498" s="546"/>
      <c r="J498" s="546"/>
      <c r="K498" s="546"/>
      <c r="L498" s="546"/>
      <c r="M498" s="546"/>
      <c r="N498" s="546"/>
      <c r="O498" s="546"/>
      <c r="P498" s="546"/>
      <c r="Q498" s="546"/>
      <c r="R498" s="546"/>
      <c r="S498" s="546"/>
      <c r="T498" s="546"/>
      <c r="U498" s="546"/>
      <c r="V498" s="546"/>
      <c r="W498" s="546"/>
      <c r="X498" s="546"/>
      <c r="Y498" s="546"/>
      <c r="Z498" s="115"/>
      <c r="AA498" s="115"/>
      <c r="AB498" s="115"/>
      <c r="AC498" s="115"/>
      <c r="AD498" s="115"/>
      <c r="AE498" s="115"/>
      <c r="AF498" s="115"/>
      <c r="AG498" s="115"/>
      <c r="AH498" s="115"/>
      <c r="AI498" s="115"/>
    </row>
    <row r="499">
      <c r="A499" s="575"/>
      <c r="B499" s="546"/>
      <c r="C499" s="546"/>
      <c r="D499" s="546"/>
      <c r="E499" s="546"/>
      <c r="F499" s="546"/>
      <c r="G499" s="546"/>
      <c r="H499" s="546"/>
      <c r="I499" s="546"/>
      <c r="J499" s="546"/>
      <c r="K499" s="546"/>
      <c r="L499" s="546"/>
      <c r="M499" s="546"/>
      <c r="N499" s="546"/>
      <c r="O499" s="546"/>
      <c r="P499" s="546"/>
      <c r="Q499" s="546"/>
      <c r="R499" s="546"/>
      <c r="S499" s="546"/>
      <c r="T499" s="546"/>
      <c r="U499" s="546"/>
      <c r="V499" s="546"/>
      <c r="W499" s="546"/>
      <c r="X499" s="546"/>
      <c r="Y499" s="546"/>
      <c r="Z499" s="115"/>
      <c r="AA499" s="115"/>
      <c r="AB499" s="115"/>
      <c r="AC499" s="115"/>
      <c r="AD499" s="115"/>
      <c r="AE499" s="115"/>
      <c r="AF499" s="115"/>
      <c r="AG499" s="115"/>
      <c r="AH499" s="115"/>
      <c r="AI499" s="115"/>
    </row>
    <row r="500">
      <c r="A500" s="575"/>
      <c r="B500" s="546"/>
      <c r="C500" s="546"/>
      <c r="D500" s="546"/>
      <c r="E500" s="546"/>
      <c r="F500" s="546"/>
      <c r="G500" s="546"/>
      <c r="H500" s="546"/>
      <c r="I500" s="546"/>
      <c r="J500" s="546"/>
      <c r="K500" s="546"/>
      <c r="L500" s="546"/>
      <c r="M500" s="546"/>
      <c r="N500" s="546"/>
      <c r="O500" s="546"/>
      <c r="P500" s="546"/>
      <c r="Q500" s="546"/>
      <c r="R500" s="546"/>
      <c r="S500" s="546"/>
      <c r="T500" s="546"/>
      <c r="U500" s="546"/>
      <c r="V500" s="546"/>
      <c r="W500" s="546"/>
      <c r="X500" s="546"/>
      <c r="Y500" s="546"/>
      <c r="Z500" s="115"/>
      <c r="AA500" s="115"/>
      <c r="AB500" s="115"/>
      <c r="AC500" s="115"/>
      <c r="AD500" s="115"/>
      <c r="AE500" s="115"/>
      <c r="AF500" s="115"/>
      <c r="AG500" s="115"/>
      <c r="AH500" s="115"/>
      <c r="AI500" s="115"/>
    </row>
    <row r="501">
      <c r="A501" s="575"/>
      <c r="B501" s="546"/>
      <c r="C501" s="546"/>
      <c r="D501" s="546"/>
      <c r="E501" s="546"/>
      <c r="F501" s="546"/>
      <c r="G501" s="546"/>
      <c r="H501" s="546"/>
      <c r="I501" s="546"/>
      <c r="J501" s="546"/>
      <c r="K501" s="546"/>
      <c r="L501" s="546"/>
      <c r="M501" s="546"/>
      <c r="N501" s="546"/>
      <c r="O501" s="546"/>
      <c r="P501" s="546"/>
      <c r="Q501" s="546"/>
      <c r="R501" s="546"/>
      <c r="S501" s="546"/>
      <c r="T501" s="546"/>
      <c r="U501" s="546"/>
      <c r="V501" s="546"/>
      <c r="W501" s="546"/>
      <c r="X501" s="546"/>
      <c r="Y501" s="546"/>
      <c r="Z501" s="115"/>
      <c r="AA501" s="115"/>
      <c r="AB501" s="115"/>
      <c r="AC501" s="115"/>
      <c r="AD501" s="115"/>
      <c r="AE501" s="115"/>
      <c r="AF501" s="115"/>
      <c r="AG501" s="115"/>
      <c r="AH501" s="115"/>
      <c r="AI501" s="115"/>
    </row>
    <row r="502">
      <c r="A502" s="575"/>
      <c r="B502" s="546"/>
      <c r="C502" s="546"/>
      <c r="D502" s="546"/>
      <c r="E502" s="546"/>
      <c r="F502" s="546"/>
      <c r="G502" s="546"/>
      <c r="H502" s="546"/>
      <c r="I502" s="546"/>
      <c r="J502" s="546"/>
      <c r="K502" s="546"/>
      <c r="L502" s="546"/>
      <c r="M502" s="546"/>
      <c r="N502" s="546"/>
      <c r="O502" s="546"/>
      <c r="P502" s="546"/>
      <c r="Q502" s="546"/>
      <c r="R502" s="546"/>
      <c r="S502" s="546"/>
      <c r="T502" s="546"/>
      <c r="U502" s="546"/>
      <c r="V502" s="546"/>
      <c r="W502" s="546"/>
      <c r="X502" s="546"/>
      <c r="Y502" s="546"/>
      <c r="Z502" s="115"/>
      <c r="AA502" s="115"/>
      <c r="AB502" s="115"/>
      <c r="AC502" s="115"/>
      <c r="AD502" s="115"/>
      <c r="AE502" s="115"/>
      <c r="AF502" s="115"/>
      <c r="AG502" s="115"/>
      <c r="AH502" s="115"/>
      <c r="AI502" s="115"/>
    </row>
    <row r="503">
      <c r="A503" s="575"/>
      <c r="B503" s="546"/>
      <c r="C503" s="546"/>
      <c r="D503" s="546"/>
      <c r="E503" s="546"/>
      <c r="F503" s="546"/>
      <c r="G503" s="546"/>
      <c r="H503" s="546"/>
      <c r="I503" s="546"/>
      <c r="J503" s="546"/>
      <c r="K503" s="546"/>
      <c r="L503" s="546"/>
      <c r="M503" s="546"/>
      <c r="N503" s="546"/>
      <c r="O503" s="546"/>
      <c r="P503" s="546"/>
      <c r="Q503" s="546"/>
      <c r="R503" s="546"/>
      <c r="S503" s="546"/>
      <c r="T503" s="546"/>
      <c r="U503" s="546"/>
      <c r="V503" s="546"/>
      <c r="W503" s="546"/>
      <c r="X503" s="546"/>
      <c r="Y503" s="546"/>
      <c r="Z503" s="115"/>
      <c r="AA503" s="115"/>
      <c r="AB503" s="115"/>
      <c r="AC503" s="115"/>
      <c r="AD503" s="115"/>
      <c r="AE503" s="115"/>
      <c r="AF503" s="115"/>
      <c r="AG503" s="115"/>
      <c r="AH503" s="115"/>
      <c r="AI503" s="115"/>
    </row>
    <row r="504">
      <c r="A504" s="575"/>
      <c r="B504" s="546"/>
      <c r="C504" s="546"/>
      <c r="D504" s="546"/>
      <c r="E504" s="546"/>
      <c r="F504" s="546"/>
      <c r="G504" s="546"/>
      <c r="H504" s="546"/>
      <c r="I504" s="546"/>
      <c r="J504" s="546"/>
      <c r="K504" s="546"/>
      <c r="L504" s="546"/>
      <c r="M504" s="546"/>
      <c r="N504" s="546"/>
      <c r="O504" s="546"/>
      <c r="P504" s="546"/>
      <c r="Q504" s="546"/>
      <c r="R504" s="546"/>
      <c r="S504" s="546"/>
      <c r="T504" s="546"/>
      <c r="U504" s="546"/>
      <c r="V504" s="546"/>
      <c r="W504" s="546"/>
      <c r="X504" s="546"/>
      <c r="Y504" s="546"/>
      <c r="Z504" s="115"/>
      <c r="AA504" s="115"/>
      <c r="AB504" s="115"/>
      <c r="AC504" s="115"/>
      <c r="AD504" s="115"/>
      <c r="AE504" s="115"/>
      <c r="AF504" s="115"/>
      <c r="AG504" s="115"/>
      <c r="AH504" s="115"/>
      <c r="AI504" s="115"/>
    </row>
    <row r="505">
      <c r="A505" s="575"/>
      <c r="B505" s="546"/>
      <c r="C505" s="546"/>
      <c r="D505" s="546"/>
      <c r="E505" s="546"/>
      <c r="F505" s="546"/>
      <c r="G505" s="546"/>
      <c r="H505" s="546"/>
      <c r="I505" s="546"/>
      <c r="J505" s="546"/>
      <c r="K505" s="546"/>
      <c r="L505" s="546"/>
      <c r="M505" s="546"/>
      <c r="N505" s="546"/>
      <c r="O505" s="546"/>
      <c r="P505" s="546"/>
      <c r="Q505" s="546"/>
      <c r="R505" s="546"/>
      <c r="S505" s="546"/>
      <c r="T505" s="546"/>
      <c r="U505" s="546"/>
      <c r="V505" s="546"/>
      <c r="W505" s="546"/>
      <c r="X505" s="546"/>
      <c r="Y505" s="546"/>
      <c r="Z505" s="115"/>
      <c r="AA505" s="115"/>
      <c r="AB505" s="115"/>
      <c r="AC505" s="115"/>
      <c r="AD505" s="115"/>
      <c r="AE505" s="115"/>
      <c r="AF505" s="115"/>
      <c r="AG505" s="115"/>
      <c r="AH505" s="115"/>
      <c r="AI505" s="115"/>
    </row>
    <row r="506">
      <c r="A506" s="575"/>
      <c r="B506" s="546"/>
      <c r="C506" s="546"/>
      <c r="D506" s="546"/>
      <c r="E506" s="546"/>
      <c r="F506" s="546"/>
      <c r="G506" s="546"/>
      <c r="H506" s="546"/>
      <c r="I506" s="546"/>
      <c r="J506" s="546"/>
      <c r="K506" s="546"/>
      <c r="L506" s="546"/>
      <c r="M506" s="546"/>
      <c r="N506" s="546"/>
      <c r="O506" s="546"/>
      <c r="P506" s="546"/>
      <c r="Q506" s="546"/>
      <c r="R506" s="546"/>
      <c r="S506" s="546"/>
      <c r="T506" s="546"/>
      <c r="U506" s="546"/>
      <c r="V506" s="546"/>
      <c r="W506" s="546"/>
      <c r="X506" s="546"/>
      <c r="Y506" s="546"/>
      <c r="Z506" s="115"/>
      <c r="AA506" s="115"/>
      <c r="AB506" s="115"/>
      <c r="AC506" s="115"/>
      <c r="AD506" s="115"/>
      <c r="AE506" s="115"/>
      <c r="AF506" s="115"/>
      <c r="AG506" s="115"/>
      <c r="AH506" s="115"/>
      <c r="AI506" s="115"/>
    </row>
    <row r="507">
      <c r="A507" s="575"/>
      <c r="B507" s="546"/>
      <c r="C507" s="546"/>
      <c r="D507" s="546"/>
      <c r="E507" s="546"/>
      <c r="F507" s="546"/>
      <c r="G507" s="546"/>
      <c r="H507" s="546"/>
      <c r="I507" s="546"/>
      <c r="J507" s="546"/>
      <c r="K507" s="546"/>
      <c r="L507" s="546"/>
      <c r="M507" s="546"/>
      <c r="N507" s="546"/>
      <c r="O507" s="546"/>
      <c r="P507" s="546"/>
      <c r="Q507" s="546"/>
      <c r="R507" s="546"/>
      <c r="S507" s="546"/>
      <c r="T507" s="546"/>
      <c r="U507" s="546"/>
      <c r="V507" s="546"/>
      <c r="W507" s="546"/>
      <c r="X507" s="546"/>
      <c r="Y507" s="546"/>
      <c r="Z507" s="115"/>
      <c r="AA507" s="115"/>
      <c r="AB507" s="115"/>
      <c r="AC507" s="115"/>
      <c r="AD507" s="115"/>
      <c r="AE507" s="115"/>
      <c r="AF507" s="115"/>
      <c r="AG507" s="115"/>
      <c r="AH507" s="115"/>
      <c r="AI507" s="115"/>
    </row>
    <row r="508">
      <c r="A508" s="575"/>
      <c r="B508" s="546"/>
      <c r="C508" s="546"/>
      <c r="D508" s="546"/>
      <c r="E508" s="546"/>
      <c r="F508" s="546"/>
      <c r="G508" s="546"/>
      <c r="H508" s="546"/>
      <c r="I508" s="546"/>
      <c r="J508" s="546"/>
      <c r="K508" s="546"/>
      <c r="L508" s="546"/>
      <c r="M508" s="546"/>
      <c r="N508" s="546"/>
      <c r="O508" s="546"/>
      <c r="P508" s="546"/>
      <c r="Q508" s="546"/>
      <c r="R508" s="546"/>
      <c r="S508" s="546"/>
      <c r="T508" s="546"/>
      <c r="U508" s="546"/>
      <c r="V508" s="546"/>
      <c r="W508" s="546"/>
      <c r="X508" s="546"/>
      <c r="Y508" s="546"/>
      <c r="Z508" s="115"/>
      <c r="AA508" s="115"/>
      <c r="AB508" s="115"/>
      <c r="AC508" s="115"/>
      <c r="AD508" s="115"/>
      <c r="AE508" s="115"/>
      <c r="AF508" s="115"/>
      <c r="AG508" s="115"/>
      <c r="AH508" s="115"/>
      <c r="AI508" s="115"/>
    </row>
    <row r="509">
      <c r="A509" s="575"/>
      <c r="B509" s="546"/>
      <c r="C509" s="546"/>
      <c r="D509" s="546"/>
      <c r="E509" s="546"/>
      <c r="F509" s="546"/>
      <c r="G509" s="546"/>
      <c r="H509" s="546"/>
      <c r="I509" s="546"/>
      <c r="J509" s="546"/>
      <c r="K509" s="546"/>
      <c r="L509" s="546"/>
      <c r="M509" s="546"/>
      <c r="N509" s="546"/>
      <c r="O509" s="546"/>
      <c r="P509" s="546"/>
      <c r="Q509" s="546"/>
      <c r="R509" s="546"/>
      <c r="S509" s="546"/>
      <c r="T509" s="546"/>
      <c r="U509" s="546"/>
      <c r="V509" s="546"/>
      <c r="W509" s="546"/>
      <c r="X509" s="546"/>
      <c r="Y509" s="546"/>
      <c r="Z509" s="115"/>
      <c r="AA509" s="115"/>
      <c r="AB509" s="115"/>
      <c r="AC509" s="115"/>
      <c r="AD509" s="115"/>
      <c r="AE509" s="115"/>
      <c r="AF509" s="115"/>
      <c r="AG509" s="115"/>
      <c r="AH509" s="115"/>
      <c r="AI509" s="115"/>
    </row>
    <row r="510">
      <c r="A510" s="575"/>
      <c r="B510" s="546"/>
      <c r="C510" s="546"/>
      <c r="D510" s="546"/>
      <c r="E510" s="546"/>
      <c r="F510" s="546"/>
      <c r="G510" s="546"/>
      <c r="H510" s="546"/>
      <c r="I510" s="546"/>
      <c r="J510" s="546"/>
      <c r="K510" s="546"/>
      <c r="L510" s="546"/>
      <c r="M510" s="546"/>
      <c r="N510" s="546"/>
      <c r="O510" s="546"/>
      <c r="P510" s="546"/>
      <c r="Q510" s="546"/>
      <c r="R510" s="546"/>
      <c r="S510" s="546"/>
      <c r="T510" s="546"/>
      <c r="U510" s="546"/>
      <c r="V510" s="546"/>
      <c r="W510" s="546"/>
      <c r="X510" s="546"/>
      <c r="Y510" s="546"/>
      <c r="Z510" s="115"/>
      <c r="AA510" s="115"/>
      <c r="AB510" s="115"/>
      <c r="AC510" s="115"/>
      <c r="AD510" s="115"/>
      <c r="AE510" s="115"/>
      <c r="AF510" s="115"/>
      <c r="AG510" s="115"/>
      <c r="AH510" s="115"/>
      <c r="AI510" s="115"/>
    </row>
    <row r="511">
      <c r="A511" s="575"/>
      <c r="B511" s="546"/>
      <c r="C511" s="546"/>
      <c r="D511" s="546"/>
      <c r="E511" s="546"/>
      <c r="F511" s="546"/>
      <c r="G511" s="546"/>
      <c r="H511" s="546"/>
      <c r="I511" s="546"/>
      <c r="J511" s="546"/>
      <c r="K511" s="546"/>
      <c r="L511" s="546"/>
      <c r="M511" s="546"/>
      <c r="N511" s="546"/>
      <c r="O511" s="546"/>
      <c r="P511" s="546"/>
      <c r="Q511" s="546"/>
      <c r="R511" s="546"/>
      <c r="S511" s="546"/>
      <c r="T511" s="546"/>
      <c r="U511" s="546"/>
      <c r="V511" s="546"/>
      <c r="W511" s="546"/>
      <c r="X511" s="546"/>
      <c r="Y511" s="546"/>
      <c r="Z511" s="115"/>
      <c r="AA511" s="115"/>
      <c r="AB511" s="115"/>
      <c r="AC511" s="115"/>
      <c r="AD511" s="115"/>
      <c r="AE511" s="115"/>
      <c r="AF511" s="115"/>
      <c r="AG511" s="115"/>
      <c r="AH511" s="115"/>
      <c r="AI511" s="115"/>
    </row>
    <row r="512">
      <c r="A512" s="575"/>
      <c r="B512" s="546"/>
      <c r="C512" s="546"/>
      <c r="D512" s="546"/>
      <c r="E512" s="546"/>
      <c r="F512" s="546"/>
      <c r="G512" s="546"/>
      <c r="H512" s="546"/>
      <c r="I512" s="546"/>
      <c r="J512" s="546"/>
      <c r="K512" s="546"/>
      <c r="L512" s="546"/>
      <c r="M512" s="546"/>
      <c r="N512" s="546"/>
      <c r="O512" s="546"/>
      <c r="P512" s="546"/>
      <c r="Q512" s="546"/>
      <c r="R512" s="546"/>
      <c r="S512" s="546"/>
      <c r="T512" s="546"/>
      <c r="U512" s="546"/>
      <c r="V512" s="546"/>
      <c r="W512" s="546"/>
      <c r="X512" s="546"/>
      <c r="Y512" s="546"/>
      <c r="Z512" s="115"/>
      <c r="AA512" s="115"/>
      <c r="AB512" s="115"/>
      <c r="AC512" s="115"/>
      <c r="AD512" s="115"/>
      <c r="AE512" s="115"/>
      <c r="AF512" s="115"/>
      <c r="AG512" s="115"/>
      <c r="AH512" s="115"/>
      <c r="AI512" s="115"/>
    </row>
    <row r="513">
      <c r="A513" s="575"/>
      <c r="B513" s="546"/>
      <c r="C513" s="546"/>
      <c r="D513" s="546"/>
      <c r="E513" s="546"/>
      <c r="F513" s="546"/>
      <c r="G513" s="546"/>
      <c r="H513" s="546"/>
      <c r="I513" s="546"/>
      <c r="J513" s="546"/>
      <c r="K513" s="546"/>
      <c r="L513" s="546"/>
      <c r="M513" s="546"/>
      <c r="N513" s="546"/>
      <c r="O513" s="546"/>
      <c r="P513" s="546"/>
      <c r="Q513" s="546"/>
      <c r="R513" s="546"/>
      <c r="S513" s="546"/>
      <c r="T513" s="546"/>
      <c r="U513" s="546"/>
      <c r="V513" s="546"/>
      <c r="W513" s="546"/>
      <c r="X513" s="546"/>
      <c r="Y513" s="546"/>
      <c r="Z513" s="115"/>
      <c r="AA513" s="115"/>
      <c r="AB513" s="115"/>
      <c r="AC513" s="115"/>
      <c r="AD513" s="115"/>
      <c r="AE513" s="115"/>
      <c r="AF513" s="115"/>
      <c r="AG513" s="115"/>
      <c r="AH513" s="115"/>
      <c r="AI513" s="115"/>
    </row>
    <row r="514">
      <c r="A514" s="575"/>
      <c r="B514" s="546"/>
      <c r="C514" s="546"/>
      <c r="D514" s="546"/>
      <c r="E514" s="546"/>
      <c r="F514" s="546"/>
      <c r="G514" s="546"/>
      <c r="H514" s="546"/>
      <c r="I514" s="546"/>
      <c r="J514" s="546"/>
      <c r="K514" s="546"/>
      <c r="L514" s="546"/>
      <c r="M514" s="546"/>
      <c r="N514" s="546"/>
      <c r="O514" s="546"/>
      <c r="P514" s="546"/>
      <c r="Q514" s="546"/>
      <c r="R514" s="546"/>
      <c r="S514" s="546"/>
      <c r="T514" s="546"/>
      <c r="U514" s="546"/>
      <c r="V514" s="546"/>
      <c r="W514" s="546"/>
      <c r="X514" s="546"/>
      <c r="Y514" s="546"/>
      <c r="Z514" s="115"/>
      <c r="AA514" s="115"/>
      <c r="AB514" s="115"/>
      <c r="AC514" s="115"/>
      <c r="AD514" s="115"/>
      <c r="AE514" s="115"/>
      <c r="AF514" s="115"/>
      <c r="AG514" s="115"/>
      <c r="AH514" s="115"/>
      <c r="AI514" s="115"/>
    </row>
    <row r="515">
      <c r="A515" s="575"/>
      <c r="B515" s="546"/>
      <c r="C515" s="546"/>
      <c r="D515" s="546"/>
      <c r="E515" s="546"/>
      <c r="F515" s="546"/>
      <c r="G515" s="546"/>
      <c r="H515" s="546"/>
      <c r="I515" s="546"/>
      <c r="J515" s="546"/>
      <c r="K515" s="546"/>
      <c r="L515" s="546"/>
      <c r="M515" s="546"/>
      <c r="N515" s="546"/>
      <c r="O515" s="546"/>
      <c r="P515" s="546"/>
      <c r="Q515" s="546"/>
      <c r="R515" s="546"/>
      <c r="S515" s="546"/>
      <c r="T515" s="546"/>
      <c r="U515" s="546"/>
      <c r="V515" s="546"/>
      <c r="W515" s="546"/>
      <c r="X515" s="546"/>
      <c r="Y515" s="546"/>
      <c r="Z515" s="115"/>
      <c r="AA515" s="115"/>
      <c r="AB515" s="115"/>
      <c r="AC515" s="115"/>
      <c r="AD515" s="115"/>
      <c r="AE515" s="115"/>
      <c r="AF515" s="115"/>
      <c r="AG515" s="115"/>
      <c r="AH515" s="115"/>
      <c r="AI515" s="115"/>
    </row>
    <row r="516">
      <c r="A516" s="575"/>
      <c r="B516" s="546"/>
      <c r="C516" s="546"/>
      <c r="D516" s="546"/>
      <c r="E516" s="546"/>
      <c r="F516" s="546"/>
      <c r="G516" s="546"/>
      <c r="H516" s="546"/>
      <c r="I516" s="546"/>
      <c r="J516" s="546"/>
      <c r="K516" s="546"/>
      <c r="L516" s="546"/>
      <c r="M516" s="546"/>
      <c r="N516" s="546"/>
      <c r="O516" s="546"/>
      <c r="P516" s="546"/>
      <c r="Q516" s="546"/>
      <c r="R516" s="546"/>
      <c r="S516" s="546"/>
      <c r="T516" s="546"/>
      <c r="U516" s="546"/>
      <c r="V516" s="546"/>
      <c r="W516" s="546"/>
      <c r="X516" s="546"/>
      <c r="Y516" s="546"/>
      <c r="Z516" s="115"/>
      <c r="AA516" s="115"/>
      <c r="AB516" s="115"/>
      <c r="AC516" s="115"/>
      <c r="AD516" s="115"/>
      <c r="AE516" s="115"/>
      <c r="AF516" s="115"/>
      <c r="AG516" s="115"/>
      <c r="AH516" s="115"/>
      <c r="AI516" s="115"/>
    </row>
    <row r="517">
      <c r="A517" s="575"/>
      <c r="B517" s="546"/>
      <c r="C517" s="546"/>
      <c r="D517" s="546"/>
      <c r="E517" s="546"/>
      <c r="F517" s="546"/>
      <c r="G517" s="546"/>
      <c r="H517" s="546"/>
      <c r="I517" s="546"/>
      <c r="J517" s="546"/>
      <c r="K517" s="546"/>
      <c r="L517" s="546"/>
      <c r="M517" s="546"/>
      <c r="N517" s="546"/>
      <c r="O517" s="546"/>
      <c r="P517" s="546"/>
      <c r="Q517" s="546"/>
      <c r="R517" s="546"/>
      <c r="S517" s="546"/>
      <c r="T517" s="546"/>
      <c r="U517" s="546"/>
      <c r="V517" s="546"/>
      <c r="W517" s="546"/>
      <c r="X517" s="546"/>
      <c r="Y517" s="546"/>
      <c r="Z517" s="115"/>
      <c r="AA517" s="115"/>
      <c r="AB517" s="115"/>
      <c r="AC517" s="115"/>
      <c r="AD517" s="115"/>
      <c r="AE517" s="115"/>
      <c r="AF517" s="115"/>
      <c r="AG517" s="115"/>
      <c r="AH517" s="115"/>
      <c r="AI517" s="115"/>
    </row>
    <row r="518">
      <c r="A518" s="575"/>
      <c r="B518" s="546"/>
      <c r="C518" s="546"/>
      <c r="D518" s="546"/>
      <c r="E518" s="546"/>
      <c r="F518" s="546"/>
      <c r="G518" s="546"/>
      <c r="H518" s="546"/>
      <c r="I518" s="546"/>
      <c r="J518" s="546"/>
      <c r="K518" s="546"/>
      <c r="L518" s="546"/>
      <c r="M518" s="546"/>
      <c r="N518" s="546"/>
      <c r="O518" s="546"/>
      <c r="P518" s="546"/>
      <c r="Q518" s="546"/>
      <c r="R518" s="546"/>
      <c r="S518" s="546"/>
      <c r="T518" s="546"/>
      <c r="U518" s="546"/>
      <c r="V518" s="546"/>
      <c r="W518" s="546"/>
      <c r="X518" s="546"/>
      <c r="Y518" s="546"/>
      <c r="Z518" s="115"/>
      <c r="AA518" s="115"/>
      <c r="AB518" s="115"/>
      <c r="AC518" s="115"/>
      <c r="AD518" s="115"/>
      <c r="AE518" s="115"/>
      <c r="AF518" s="115"/>
      <c r="AG518" s="115"/>
      <c r="AH518" s="115"/>
      <c r="AI518" s="115"/>
    </row>
    <row r="519">
      <c r="A519" s="575"/>
      <c r="B519" s="546"/>
      <c r="C519" s="546"/>
      <c r="D519" s="546"/>
      <c r="E519" s="546"/>
      <c r="F519" s="546"/>
      <c r="G519" s="546"/>
      <c r="H519" s="546"/>
      <c r="I519" s="546"/>
      <c r="J519" s="546"/>
      <c r="K519" s="546"/>
      <c r="L519" s="546"/>
      <c r="M519" s="546"/>
      <c r="N519" s="546"/>
      <c r="O519" s="546"/>
      <c r="P519" s="546"/>
      <c r="Q519" s="546"/>
      <c r="R519" s="546"/>
      <c r="S519" s="546"/>
      <c r="T519" s="546"/>
      <c r="U519" s="546"/>
      <c r="V519" s="546"/>
      <c r="W519" s="546"/>
      <c r="X519" s="546"/>
      <c r="Y519" s="546"/>
      <c r="Z519" s="115"/>
      <c r="AA519" s="115"/>
      <c r="AB519" s="115"/>
      <c r="AC519" s="115"/>
      <c r="AD519" s="115"/>
      <c r="AE519" s="115"/>
      <c r="AF519" s="115"/>
      <c r="AG519" s="115"/>
      <c r="AH519" s="115"/>
      <c r="AI519" s="115"/>
    </row>
    <row r="520">
      <c r="A520" s="575"/>
      <c r="B520" s="546"/>
      <c r="C520" s="546"/>
      <c r="D520" s="546"/>
      <c r="E520" s="546"/>
      <c r="F520" s="546"/>
      <c r="G520" s="546"/>
      <c r="H520" s="546"/>
      <c r="I520" s="546"/>
      <c r="J520" s="546"/>
      <c r="K520" s="546"/>
      <c r="L520" s="546"/>
      <c r="M520" s="546"/>
      <c r="N520" s="546"/>
      <c r="O520" s="546"/>
      <c r="P520" s="546"/>
      <c r="Q520" s="546"/>
      <c r="R520" s="546"/>
      <c r="S520" s="546"/>
      <c r="T520" s="546"/>
      <c r="U520" s="546"/>
      <c r="V520" s="546"/>
      <c r="W520" s="546"/>
      <c r="X520" s="546"/>
      <c r="Y520" s="546"/>
      <c r="Z520" s="115"/>
      <c r="AA520" s="115"/>
      <c r="AB520" s="115"/>
      <c r="AC520" s="115"/>
      <c r="AD520" s="115"/>
      <c r="AE520" s="115"/>
      <c r="AF520" s="115"/>
      <c r="AG520" s="115"/>
      <c r="AH520" s="115"/>
      <c r="AI520" s="115"/>
    </row>
    <row r="521">
      <c r="A521" s="575"/>
      <c r="B521" s="546"/>
      <c r="C521" s="546"/>
      <c r="D521" s="546"/>
      <c r="E521" s="546"/>
      <c r="F521" s="546"/>
      <c r="G521" s="546"/>
      <c r="H521" s="546"/>
      <c r="I521" s="546"/>
      <c r="J521" s="546"/>
      <c r="K521" s="546"/>
      <c r="L521" s="546"/>
      <c r="M521" s="546"/>
      <c r="N521" s="546"/>
      <c r="O521" s="546"/>
      <c r="P521" s="546"/>
      <c r="Q521" s="546"/>
      <c r="R521" s="546"/>
      <c r="S521" s="546"/>
      <c r="T521" s="546"/>
      <c r="U521" s="546"/>
      <c r="V521" s="546"/>
      <c r="W521" s="546"/>
      <c r="X521" s="546"/>
      <c r="Y521" s="546"/>
      <c r="Z521" s="115"/>
      <c r="AA521" s="115"/>
      <c r="AB521" s="115"/>
      <c r="AC521" s="115"/>
      <c r="AD521" s="115"/>
      <c r="AE521" s="115"/>
      <c r="AF521" s="115"/>
      <c r="AG521" s="115"/>
      <c r="AH521" s="115"/>
      <c r="AI521" s="115"/>
    </row>
    <row r="522">
      <c r="A522" s="575"/>
      <c r="B522" s="546"/>
      <c r="C522" s="546"/>
      <c r="D522" s="546"/>
      <c r="E522" s="546"/>
      <c r="F522" s="546"/>
      <c r="G522" s="546"/>
      <c r="H522" s="546"/>
      <c r="I522" s="546"/>
      <c r="J522" s="546"/>
      <c r="K522" s="546"/>
      <c r="L522" s="546"/>
      <c r="M522" s="546"/>
      <c r="N522" s="546"/>
      <c r="O522" s="546"/>
      <c r="P522" s="546"/>
      <c r="Q522" s="546"/>
      <c r="R522" s="546"/>
      <c r="S522" s="546"/>
      <c r="T522" s="546"/>
      <c r="U522" s="546"/>
      <c r="V522" s="546"/>
      <c r="W522" s="546"/>
      <c r="X522" s="546"/>
      <c r="Y522" s="546"/>
      <c r="Z522" s="115"/>
      <c r="AA522" s="115"/>
      <c r="AB522" s="115"/>
      <c r="AC522" s="115"/>
      <c r="AD522" s="115"/>
      <c r="AE522" s="115"/>
      <c r="AF522" s="115"/>
      <c r="AG522" s="115"/>
      <c r="AH522" s="115"/>
      <c r="AI522" s="115"/>
    </row>
    <row r="523">
      <c r="A523" s="575"/>
      <c r="B523" s="546"/>
      <c r="C523" s="546"/>
      <c r="D523" s="546"/>
      <c r="E523" s="546"/>
      <c r="F523" s="546"/>
      <c r="G523" s="546"/>
      <c r="H523" s="546"/>
      <c r="I523" s="546"/>
      <c r="J523" s="546"/>
      <c r="K523" s="546"/>
      <c r="L523" s="546"/>
      <c r="M523" s="546"/>
      <c r="N523" s="546"/>
      <c r="O523" s="546"/>
      <c r="P523" s="546"/>
      <c r="Q523" s="546"/>
      <c r="R523" s="546"/>
      <c r="S523" s="546"/>
      <c r="T523" s="546"/>
      <c r="U523" s="546"/>
      <c r="V523" s="546"/>
      <c r="W523" s="546"/>
      <c r="X523" s="546"/>
      <c r="Y523" s="546"/>
      <c r="Z523" s="115"/>
      <c r="AA523" s="115"/>
      <c r="AB523" s="115"/>
      <c r="AC523" s="115"/>
      <c r="AD523" s="115"/>
      <c r="AE523" s="115"/>
      <c r="AF523" s="115"/>
      <c r="AG523" s="115"/>
      <c r="AH523" s="115"/>
      <c r="AI523" s="115"/>
    </row>
    <row r="524">
      <c r="A524" s="575"/>
      <c r="B524" s="546"/>
      <c r="C524" s="546"/>
      <c r="D524" s="546"/>
      <c r="E524" s="546"/>
      <c r="F524" s="546"/>
      <c r="G524" s="546"/>
      <c r="H524" s="546"/>
      <c r="I524" s="546"/>
      <c r="J524" s="546"/>
      <c r="K524" s="546"/>
      <c r="L524" s="546"/>
      <c r="M524" s="546"/>
      <c r="N524" s="546"/>
      <c r="O524" s="546"/>
      <c r="P524" s="546"/>
      <c r="Q524" s="546"/>
      <c r="R524" s="546"/>
      <c r="S524" s="546"/>
      <c r="T524" s="546"/>
      <c r="U524" s="546"/>
      <c r="V524" s="546"/>
      <c r="W524" s="546"/>
      <c r="X524" s="546"/>
      <c r="Y524" s="546"/>
      <c r="Z524" s="115"/>
      <c r="AA524" s="115"/>
      <c r="AB524" s="115"/>
      <c r="AC524" s="115"/>
      <c r="AD524" s="115"/>
      <c r="AE524" s="115"/>
      <c r="AF524" s="115"/>
      <c r="AG524" s="115"/>
      <c r="AH524" s="115"/>
      <c r="AI524" s="115"/>
    </row>
    <row r="525">
      <c r="A525" s="575"/>
      <c r="B525" s="546"/>
      <c r="C525" s="546"/>
      <c r="D525" s="546"/>
      <c r="E525" s="546"/>
      <c r="F525" s="546"/>
      <c r="G525" s="546"/>
      <c r="H525" s="546"/>
      <c r="I525" s="546"/>
      <c r="J525" s="546"/>
      <c r="K525" s="546"/>
      <c r="L525" s="546"/>
      <c r="M525" s="546"/>
      <c r="N525" s="546"/>
      <c r="O525" s="546"/>
      <c r="P525" s="546"/>
      <c r="Q525" s="546"/>
      <c r="R525" s="546"/>
      <c r="S525" s="546"/>
      <c r="T525" s="546"/>
      <c r="U525" s="546"/>
      <c r="V525" s="546"/>
      <c r="W525" s="546"/>
      <c r="X525" s="546"/>
      <c r="Y525" s="546"/>
      <c r="Z525" s="115"/>
      <c r="AA525" s="115"/>
      <c r="AB525" s="115"/>
      <c r="AC525" s="115"/>
      <c r="AD525" s="115"/>
      <c r="AE525" s="115"/>
      <c r="AF525" s="115"/>
      <c r="AG525" s="115"/>
      <c r="AH525" s="115"/>
      <c r="AI525" s="115"/>
    </row>
    <row r="526">
      <c r="A526" s="575"/>
      <c r="B526" s="546"/>
      <c r="C526" s="546"/>
      <c r="D526" s="546"/>
      <c r="E526" s="546"/>
      <c r="F526" s="546"/>
      <c r="G526" s="546"/>
      <c r="H526" s="546"/>
      <c r="I526" s="546"/>
      <c r="J526" s="546"/>
      <c r="K526" s="546"/>
      <c r="L526" s="546"/>
      <c r="M526" s="546"/>
      <c r="N526" s="546"/>
      <c r="O526" s="546"/>
      <c r="P526" s="546"/>
      <c r="Q526" s="546"/>
      <c r="R526" s="546"/>
      <c r="S526" s="546"/>
      <c r="T526" s="546"/>
      <c r="U526" s="546"/>
      <c r="V526" s="546"/>
      <c r="W526" s="546"/>
      <c r="X526" s="546"/>
      <c r="Y526" s="546"/>
      <c r="Z526" s="115"/>
      <c r="AA526" s="115"/>
      <c r="AB526" s="115"/>
      <c r="AC526" s="115"/>
      <c r="AD526" s="115"/>
      <c r="AE526" s="115"/>
      <c r="AF526" s="115"/>
      <c r="AG526" s="115"/>
      <c r="AH526" s="115"/>
      <c r="AI526" s="115"/>
    </row>
    <row r="527">
      <c r="A527" s="575"/>
      <c r="B527" s="546"/>
      <c r="C527" s="546"/>
      <c r="D527" s="546"/>
      <c r="E527" s="546"/>
      <c r="F527" s="546"/>
      <c r="G527" s="546"/>
      <c r="H527" s="546"/>
      <c r="I527" s="546"/>
      <c r="J527" s="546"/>
      <c r="K527" s="546"/>
      <c r="L527" s="546"/>
      <c r="M527" s="546"/>
      <c r="N527" s="546"/>
      <c r="O527" s="546"/>
      <c r="P527" s="546"/>
      <c r="Q527" s="546"/>
      <c r="R527" s="546"/>
      <c r="S527" s="546"/>
      <c r="T527" s="546"/>
      <c r="U527" s="546"/>
      <c r="V527" s="546"/>
      <c r="W527" s="546"/>
      <c r="X527" s="546"/>
      <c r="Y527" s="546"/>
      <c r="Z527" s="115"/>
      <c r="AA527" s="115"/>
      <c r="AB527" s="115"/>
      <c r="AC527" s="115"/>
      <c r="AD527" s="115"/>
      <c r="AE527" s="115"/>
      <c r="AF527" s="115"/>
      <c r="AG527" s="115"/>
      <c r="AH527" s="115"/>
      <c r="AI527" s="115"/>
    </row>
    <row r="528">
      <c r="A528" s="575"/>
      <c r="B528" s="546"/>
      <c r="C528" s="546"/>
      <c r="D528" s="546"/>
      <c r="E528" s="546"/>
      <c r="F528" s="546"/>
      <c r="G528" s="546"/>
      <c r="H528" s="546"/>
      <c r="I528" s="546"/>
      <c r="J528" s="546"/>
      <c r="K528" s="546"/>
      <c r="L528" s="546"/>
      <c r="M528" s="546"/>
      <c r="N528" s="546"/>
      <c r="O528" s="546"/>
      <c r="P528" s="546"/>
      <c r="Q528" s="546"/>
      <c r="R528" s="546"/>
      <c r="S528" s="546"/>
      <c r="T528" s="546"/>
      <c r="U528" s="546"/>
      <c r="V528" s="546"/>
      <c r="W528" s="546"/>
      <c r="X528" s="546"/>
      <c r="Y528" s="546"/>
      <c r="Z528" s="115"/>
      <c r="AA528" s="115"/>
      <c r="AB528" s="115"/>
      <c r="AC528" s="115"/>
      <c r="AD528" s="115"/>
      <c r="AE528" s="115"/>
      <c r="AF528" s="115"/>
      <c r="AG528" s="115"/>
      <c r="AH528" s="115"/>
      <c r="AI528" s="115"/>
    </row>
    <row r="529">
      <c r="A529" s="575"/>
      <c r="B529" s="546"/>
      <c r="C529" s="546"/>
      <c r="D529" s="546"/>
      <c r="E529" s="546"/>
      <c r="F529" s="546"/>
      <c r="G529" s="546"/>
      <c r="H529" s="546"/>
      <c r="I529" s="546"/>
      <c r="J529" s="546"/>
      <c r="K529" s="546"/>
      <c r="L529" s="546"/>
      <c r="M529" s="546"/>
      <c r="N529" s="546"/>
      <c r="O529" s="546"/>
      <c r="P529" s="546"/>
      <c r="Q529" s="546"/>
      <c r="R529" s="546"/>
      <c r="S529" s="546"/>
      <c r="T529" s="546"/>
      <c r="U529" s="546"/>
      <c r="V529" s="546"/>
      <c r="W529" s="546"/>
      <c r="X529" s="546"/>
      <c r="Y529" s="546"/>
      <c r="Z529" s="115"/>
      <c r="AA529" s="115"/>
      <c r="AB529" s="115"/>
      <c r="AC529" s="115"/>
      <c r="AD529" s="115"/>
      <c r="AE529" s="115"/>
      <c r="AF529" s="115"/>
      <c r="AG529" s="115"/>
      <c r="AH529" s="115"/>
      <c r="AI529" s="115"/>
    </row>
    <row r="530">
      <c r="A530" s="575"/>
      <c r="B530" s="546"/>
      <c r="C530" s="546"/>
      <c r="D530" s="546"/>
      <c r="E530" s="546"/>
      <c r="F530" s="546"/>
      <c r="G530" s="546"/>
      <c r="H530" s="546"/>
      <c r="I530" s="546"/>
      <c r="J530" s="546"/>
      <c r="K530" s="546"/>
      <c r="L530" s="546"/>
      <c r="M530" s="546"/>
      <c r="N530" s="546"/>
      <c r="O530" s="546"/>
      <c r="P530" s="546"/>
      <c r="Q530" s="546"/>
      <c r="R530" s="546"/>
      <c r="S530" s="546"/>
      <c r="T530" s="546"/>
      <c r="U530" s="546"/>
      <c r="V530" s="546"/>
      <c r="W530" s="546"/>
      <c r="X530" s="546"/>
      <c r="Y530" s="546"/>
      <c r="Z530" s="115"/>
      <c r="AA530" s="115"/>
      <c r="AB530" s="115"/>
      <c r="AC530" s="115"/>
      <c r="AD530" s="115"/>
      <c r="AE530" s="115"/>
      <c r="AF530" s="115"/>
      <c r="AG530" s="115"/>
      <c r="AH530" s="115"/>
      <c r="AI530" s="115"/>
    </row>
    <row r="531">
      <c r="A531" s="575"/>
      <c r="B531" s="546"/>
      <c r="C531" s="546"/>
      <c r="D531" s="546"/>
      <c r="E531" s="546"/>
      <c r="F531" s="546"/>
      <c r="G531" s="546"/>
      <c r="H531" s="546"/>
      <c r="I531" s="546"/>
      <c r="J531" s="546"/>
      <c r="K531" s="546"/>
      <c r="L531" s="546"/>
      <c r="M531" s="546"/>
      <c r="N531" s="546"/>
      <c r="O531" s="546"/>
      <c r="P531" s="546"/>
      <c r="Q531" s="546"/>
      <c r="R531" s="546"/>
      <c r="S531" s="546"/>
      <c r="T531" s="546"/>
      <c r="U531" s="546"/>
      <c r="V531" s="546"/>
      <c r="W531" s="546"/>
      <c r="X531" s="546"/>
      <c r="Y531" s="546"/>
      <c r="Z531" s="115"/>
      <c r="AA531" s="115"/>
      <c r="AB531" s="115"/>
      <c r="AC531" s="115"/>
      <c r="AD531" s="115"/>
      <c r="AE531" s="115"/>
      <c r="AF531" s="115"/>
      <c r="AG531" s="115"/>
      <c r="AH531" s="115"/>
      <c r="AI531" s="115"/>
    </row>
    <row r="532">
      <c r="A532" s="575"/>
      <c r="B532" s="546"/>
      <c r="C532" s="546"/>
      <c r="D532" s="546"/>
      <c r="E532" s="546"/>
      <c r="F532" s="546"/>
      <c r="G532" s="546"/>
      <c r="H532" s="546"/>
      <c r="I532" s="546"/>
      <c r="J532" s="546"/>
      <c r="K532" s="546"/>
      <c r="L532" s="546"/>
      <c r="M532" s="546"/>
      <c r="N532" s="546"/>
      <c r="O532" s="546"/>
      <c r="P532" s="546"/>
      <c r="Q532" s="546"/>
      <c r="R532" s="546"/>
      <c r="S532" s="546"/>
      <c r="T532" s="546"/>
      <c r="U532" s="546"/>
      <c r="V532" s="546"/>
      <c r="W532" s="546"/>
      <c r="X532" s="546"/>
      <c r="Y532" s="546"/>
      <c r="Z532" s="115"/>
      <c r="AA532" s="115"/>
      <c r="AB532" s="115"/>
      <c r="AC532" s="115"/>
      <c r="AD532" s="115"/>
      <c r="AE532" s="115"/>
      <c r="AF532" s="115"/>
      <c r="AG532" s="115"/>
      <c r="AH532" s="115"/>
      <c r="AI532" s="115"/>
    </row>
    <row r="533">
      <c r="A533" s="575"/>
      <c r="B533" s="546"/>
      <c r="C533" s="546"/>
      <c r="D533" s="546"/>
      <c r="E533" s="546"/>
      <c r="F533" s="546"/>
      <c r="G533" s="546"/>
      <c r="H533" s="546"/>
      <c r="I533" s="546"/>
      <c r="J533" s="546"/>
      <c r="K533" s="546"/>
      <c r="L533" s="546"/>
      <c r="M533" s="546"/>
      <c r="N533" s="546"/>
      <c r="O533" s="546"/>
      <c r="P533" s="546"/>
      <c r="Q533" s="546"/>
      <c r="R533" s="546"/>
      <c r="S533" s="546"/>
      <c r="T533" s="546"/>
      <c r="U533" s="546"/>
      <c r="V533" s="546"/>
      <c r="W533" s="546"/>
      <c r="X533" s="546"/>
      <c r="Y533" s="546"/>
      <c r="Z533" s="115"/>
      <c r="AA533" s="115"/>
      <c r="AB533" s="115"/>
      <c r="AC533" s="115"/>
      <c r="AD533" s="115"/>
      <c r="AE533" s="115"/>
      <c r="AF533" s="115"/>
      <c r="AG533" s="115"/>
      <c r="AH533" s="115"/>
      <c r="AI533" s="115"/>
    </row>
    <row r="534">
      <c r="A534" s="575"/>
      <c r="B534" s="546"/>
      <c r="C534" s="546"/>
      <c r="D534" s="546"/>
      <c r="E534" s="546"/>
      <c r="F534" s="546"/>
      <c r="G534" s="546"/>
      <c r="H534" s="546"/>
      <c r="I534" s="546"/>
      <c r="J534" s="546"/>
      <c r="K534" s="546"/>
      <c r="L534" s="546"/>
      <c r="M534" s="546"/>
      <c r="N534" s="546"/>
      <c r="O534" s="546"/>
      <c r="P534" s="546"/>
      <c r="Q534" s="546"/>
      <c r="R534" s="546"/>
      <c r="S534" s="546"/>
      <c r="T534" s="546"/>
      <c r="U534" s="546"/>
      <c r="V534" s="546"/>
      <c r="W534" s="546"/>
      <c r="X534" s="546"/>
      <c r="Y534" s="546"/>
      <c r="Z534" s="115"/>
      <c r="AA534" s="115"/>
      <c r="AB534" s="115"/>
      <c r="AC534" s="115"/>
      <c r="AD534" s="115"/>
      <c r="AE534" s="115"/>
      <c r="AF534" s="115"/>
      <c r="AG534" s="115"/>
      <c r="AH534" s="115"/>
      <c r="AI534" s="115"/>
    </row>
    <row r="535">
      <c r="A535" s="575"/>
      <c r="B535" s="546"/>
      <c r="C535" s="546"/>
      <c r="D535" s="546"/>
      <c r="E535" s="546"/>
      <c r="F535" s="546"/>
      <c r="G535" s="546"/>
      <c r="H535" s="546"/>
      <c r="I535" s="546"/>
      <c r="J535" s="546"/>
      <c r="K535" s="546"/>
      <c r="L535" s="546"/>
      <c r="M535" s="546"/>
      <c r="N535" s="546"/>
      <c r="O535" s="546"/>
      <c r="P535" s="546"/>
      <c r="Q535" s="546"/>
      <c r="R535" s="546"/>
      <c r="S535" s="546"/>
      <c r="T535" s="546"/>
      <c r="U535" s="546"/>
      <c r="V535" s="546"/>
      <c r="W535" s="546"/>
      <c r="X535" s="546"/>
      <c r="Y535" s="546"/>
      <c r="Z535" s="115"/>
      <c r="AA535" s="115"/>
      <c r="AB535" s="115"/>
      <c r="AC535" s="115"/>
      <c r="AD535" s="115"/>
      <c r="AE535" s="115"/>
      <c r="AF535" s="115"/>
      <c r="AG535" s="115"/>
      <c r="AH535" s="115"/>
      <c r="AI535" s="115"/>
    </row>
    <row r="536">
      <c r="A536" s="575"/>
      <c r="B536" s="546"/>
      <c r="C536" s="546"/>
      <c r="D536" s="546"/>
      <c r="E536" s="546"/>
      <c r="F536" s="546"/>
      <c r="G536" s="546"/>
      <c r="H536" s="546"/>
      <c r="I536" s="546"/>
      <c r="J536" s="546"/>
      <c r="K536" s="546"/>
      <c r="L536" s="546"/>
      <c r="M536" s="546"/>
      <c r="N536" s="546"/>
      <c r="O536" s="546"/>
      <c r="P536" s="546"/>
      <c r="Q536" s="546"/>
      <c r="R536" s="546"/>
      <c r="S536" s="546"/>
      <c r="T536" s="546"/>
      <c r="U536" s="546"/>
      <c r="V536" s="546"/>
      <c r="W536" s="546"/>
      <c r="X536" s="546"/>
      <c r="Y536" s="546"/>
      <c r="Z536" s="115"/>
      <c r="AA536" s="115"/>
      <c r="AB536" s="115"/>
      <c r="AC536" s="115"/>
      <c r="AD536" s="115"/>
      <c r="AE536" s="115"/>
      <c r="AF536" s="115"/>
      <c r="AG536" s="115"/>
      <c r="AH536" s="115"/>
      <c r="AI536" s="115"/>
    </row>
    <row r="537">
      <c r="A537" s="575"/>
      <c r="B537" s="546"/>
      <c r="C537" s="546"/>
      <c r="D537" s="546"/>
      <c r="E537" s="546"/>
      <c r="F537" s="546"/>
      <c r="G537" s="546"/>
      <c r="H537" s="546"/>
      <c r="I537" s="546"/>
      <c r="J537" s="546"/>
      <c r="K537" s="546"/>
      <c r="L537" s="546"/>
      <c r="M537" s="546"/>
      <c r="N537" s="546"/>
      <c r="O537" s="546"/>
      <c r="P537" s="546"/>
      <c r="Q537" s="546"/>
      <c r="R537" s="546"/>
      <c r="S537" s="546"/>
      <c r="T537" s="546"/>
      <c r="U537" s="546"/>
      <c r="V537" s="546"/>
      <c r="W537" s="546"/>
      <c r="X537" s="546"/>
      <c r="Y537" s="546"/>
      <c r="Z537" s="115"/>
      <c r="AA537" s="115"/>
      <c r="AB537" s="115"/>
      <c r="AC537" s="115"/>
      <c r="AD537" s="115"/>
      <c r="AE537" s="115"/>
      <c r="AF537" s="115"/>
      <c r="AG537" s="115"/>
      <c r="AH537" s="115"/>
      <c r="AI537" s="115"/>
    </row>
    <row r="538">
      <c r="A538" s="575"/>
      <c r="B538" s="546"/>
      <c r="C538" s="546"/>
      <c r="D538" s="546"/>
      <c r="E538" s="546"/>
      <c r="F538" s="546"/>
      <c r="G538" s="546"/>
      <c r="H538" s="546"/>
      <c r="I538" s="546"/>
      <c r="J538" s="546"/>
      <c r="K538" s="546"/>
      <c r="L538" s="546"/>
      <c r="M538" s="546"/>
      <c r="N538" s="546"/>
      <c r="O538" s="546"/>
      <c r="P538" s="546"/>
      <c r="Q538" s="546"/>
      <c r="R538" s="546"/>
      <c r="S538" s="546"/>
      <c r="T538" s="546"/>
      <c r="U538" s="546"/>
      <c r="V538" s="546"/>
      <c r="W538" s="546"/>
      <c r="X538" s="546"/>
      <c r="Y538" s="546"/>
      <c r="Z538" s="115"/>
      <c r="AA538" s="115"/>
      <c r="AB538" s="115"/>
      <c r="AC538" s="115"/>
      <c r="AD538" s="115"/>
      <c r="AE538" s="115"/>
      <c r="AF538" s="115"/>
      <c r="AG538" s="115"/>
      <c r="AH538" s="115"/>
      <c r="AI538" s="115"/>
    </row>
    <row r="539">
      <c r="A539" s="575"/>
      <c r="B539" s="546"/>
      <c r="C539" s="546"/>
      <c r="D539" s="546"/>
      <c r="E539" s="546"/>
      <c r="F539" s="546"/>
      <c r="G539" s="546"/>
      <c r="H539" s="546"/>
      <c r="I539" s="546"/>
      <c r="J539" s="546"/>
      <c r="K539" s="546"/>
      <c r="L539" s="546"/>
      <c r="M539" s="546"/>
      <c r="N539" s="546"/>
      <c r="O539" s="546"/>
      <c r="P539" s="546"/>
      <c r="Q539" s="546"/>
      <c r="R539" s="546"/>
      <c r="S539" s="546"/>
      <c r="T539" s="546"/>
      <c r="U539" s="546"/>
      <c r="V539" s="546"/>
      <c r="W539" s="546"/>
      <c r="X539" s="546"/>
      <c r="Y539" s="546"/>
      <c r="Z539" s="115"/>
      <c r="AA539" s="115"/>
      <c r="AB539" s="115"/>
      <c r="AC539" s="115"/>
      <c r="AD539" s="115"/>
      <c r="AE539" s="115"/>
      <c r="AF539" s="115"/>
      <c r="AG539" s="115"/>
      <c r="AH539" s="115"/>
      <c r="AI539" s="115"/>
    </row>
    <row r="540">
      <c r="A540" s="575"/>
      <c r="B540" s="546"/>
      <c r="C540" s="546"/>
      <c r="D540" s="546"/>
      <c r="E540" s="546"/>
      <c r="F540" s="546"/>
      <c r="G540" s="546"/>
      <c r="H540" s="546"/>
      <c r="I540" s="546"/>
      <c r="J540" s="546"/>
      <c r="K540" s="546"/>
      <c r="L540" s="546"/>
      <c r="M540" s="546"/>
      <c r="N540" s="546"/>
      <c r="O540" s="546"/>
      <c r="P540" s="546"/>
      <c r="Q540" s="546"/>
      <c r="R540" s="546"/>
      <c r="S540" s="546"/>
      <c r="T540" s="546"/>
      <c r="U540" s="546"/>
      <c r="V540" s="546"/>
      <c r="W540" s="546"/>
      <c r="X540" s="546"/>
      <c r="Y540" s="546"/>
      <c r="Z540" s="115"/>
      <c r="AA540" s="115"/>
      <c r="AB540" s="115"/>
      <c r="AC540" s="115"/>
      <c r="AD540" s="115"/>
      <c r="AE540" s="115"/>
      <c r="AF540" s="115"/>
      <c r="AG540" s="115"/>
      <c r="AH540" s="115"/>
      <c r="AI540" s="115"/>
    </row>
    <row r="541">
      <c r="A541" s="575"/>
      <c r="B541" s="546"/>
      <c r="C541" s="546"/>
      <c r="D541" s="546"/>
      <c r="E541" s="546"/>
      <c r="F541" s="546"/>
      <c r="G541" s="546"/>
      <c r="H541" s="546"/>
      <c r="I541" s="546"/>
      <c r="J541" s="546"/>
      <c r="K541" s="546"/>
      <c r="L541" s="546"/>
      <c r="M541" s="546"/>
      <c r="N541" s="546"/>
      <c r="O541" s="546"/>
      <c r="P541" s="546"/>
      <c r="Q541" s="546"/>
      <c r="R541" s="546"/>
      <c r="S541" s="546"/>
      <c r="T541" s="546"/>
      <c r="U541" s="546"/>
      <c r="V541" s="546"/>
      <c r="W541" s="546"/>
      <c r="X541" s="546"/>
      <c r="Y541" s="546"/>
      <c r="Z541" s="115"/>
      <c r="AA541" s="115"/>
      <c r="AB541" s="115"/>
      <c r="AC541" s="115"/>
      <c r="AD541" s="115"/>
      <c r="AE541" s="115"/>
      <c r="AF541" s="115"/>
      <c r="AG541" s="115"/>
      <c r="AH541" s="115"/>
      <c r="AI541" s="115"/>
    </row>
    <row r="542">
      <c r="A542" s="575"/>
      <c r="B542" s="546"/>
      <c r="C542" s="546"/>
      <c r="D542" s="546"/>
      <c r="E542" s="546"/>
      <c r="F542" s="546"/>
      <c r="G542" s="546"/>
      <c r="H542" s="546"/>
      <c r="I542" s="546"/>
      <c r="J542" s="546"/>
      <c r="K542" s="546"/>
      <c r="L542" s="546"/>
      <c r="M542" s="546"/>
      <c r="N542" s="546"/>
      <c r="O542" s="546"/>
      <c r="P542" s="546"/>
      <c r="Q542" s="546"/>
      <c r="R542" s="546"/>
      <c r="S542" s="546"/>
      <c r="T542" s="546"/>
      <c r="U542" s="546"/>
      <c r="V542" s="546"/>
      <c r="W542" s="546"/>
      <c r="X542" s="546"/>
      <c r="Y542" s="546"/>
      <c r="Z542" s="115"/>
      <c r="AA542" s="115"/>
      <c r="AB542" s="115"/>
      <c r="AC542" s="115"/>
      <c r="AD542" s="115"/>
      <c r="AE542" s="115"/>
      <c r="AF542" s="115"/>
      <c r="AG542" s="115"/>
      <c r="AH542" s="115"/>
      <c r="AI542" s="115"/>
    </row>
    <row r="543">
      <c r="A543" s="575"/>
      <c r="B543" s="546"/>
      <c r="C543" s="546"/>
      <c r="D543" s="546"/>
      <c r="E543" s="546"/>
      <c r="F543" s="546"/>
      <c r="G543" s="546"/>
      <c r="H543" s="546"/>
      <c r="I543" s="546"/>
      <c r="J543" s="546"/>
      <c r="K543" s="546"/>
      <c r="L543" s="546"/>
      <c r="M543" s="546"/>
      <c r="N543" s="546"/>
      <c r="O543" s="546"/>
      <c r="P543" s="546"/>
      <c r="Q543" s="546"/>
      <c r="R543" s="546"/>
      <c r="S543" s="546"/>
      <c r="T543" s="546"/>
      <c r="U543" s="546"/>
      <c r="V543" s="546"/>
      <c r="W543" s="546"/>
      <c r="X543" s="546"/>
      <c r="Y543" s="546"/>
      <c r="Z543" s="115"/>
      <c r="AA543" s="115"/>
      <c r="AB543" s="115"/>
      <c r="AC543" s="115"/>
      <c r="AD543" s="115"/>
      <c r="AE543" s="115"/>
      <c r="AF543" s="115"/>
      <c r="AG543" s="115"/>
      <c r="AH543" s="115"/>
      <c r="AI543" s="115"/>
    </row>
    <row r="544">
      <c r="A544" s="575"/>
      <c r="B544" s="546"/>
      <c r="C544" s="546"/>
      <c r="D544" s="546"/>
      <c r="E544" s="546"/>
      <c r="F544" s="546"/>
      <c r="G544" s="546"/>
      <c r="H544" s="546"/>
      <c r="I544" s="546"/>
      <c r="J544" s="546"/>
      <c r="K544" s="546"/>
      <c r="L544" s="546"/>
      <c r="M544" s="546"/>
      <c r="N544" s="546"/>
      <c r="O544" s="546"/>
      <c r="P544" s="546"/>
      <c r="Q544" s="546"/>
      <c r="R544" s="546"/>
      <c r="S544" s="546"/>
      <c r="T544" s="546"/>
      <c r="U544" s="546"/>
      <c r="V544" s="546"/>
      <c r="W544" s="546"/>
      <c r="X544" s="546"/>
      <c r="Y544" s="546"/>
      <c r="Z544" s="115"/>
      <c r="AA544" s="115"/>
      <c r="AB544" s="115"/>
      <c r="AC544" s="115"/>
      <c r="AD544" s="115"/>
      <c r="AE544" s="115"/>
      <c r="AF544" s="115"/>
      <c r="AG544" s="115"/>
      <c r="AH544" s="115"/>
      <c r="AI544" s="115"/>
    </row>
    <row r="545">
      <c r="A545" s="575"/>
      <c r="B545" s="546"/>
      <c r="C545" s="546"/>
      <c r="D545" s="546"/>
      <c r="E545" s="546"/>
      <c r="F545" s="546"/>
      <c r="G545" s="546"/>
      <c r="H545" s="546"/>
      <c r="I545" s="546"/>
      <c r="J545" s="546"/>
      <c r="K545" s="546"/>
      <c r="L545" s="546"/>
      <c r="M545" s="546"/>
      <c r="N545" s="546"/>
      <c r="O545" s="546"/>
      <c r="P545" s="546"/>
      <c r="Q545" s="546"/>
      <c r="R545" s="546"/>
      <c r="S545" s="546"/>
      <c r="T545" s="546"/>
      <c r="U545" s="546"/>
      <c r="V545" s="546"/>
      <c r="W545" s="546"/>
      <c r="X545" s="546"/>
      <c r="Y545" s="546"/>
      <c r="Z545" s="115"/>
      <c r="AA545" s="115"/>
      <c r="AB545" s="115"/>
      <c r="AC545" s="115"/>
      <c r="AD545" s="115"/>
      <c r="AE545" s="115"/>
      <c r="AF545" s="115"/>
      <c r="AG545" s="115"/>
      <c r="AH545" s="115"/>
      <c r="AI545" s="115"/>
    </row>
    <row r="546">
      <c r="A546" s="575"/>
      <c r="B546" s="546"/>
      <c r="C546" s="546"/>
      <c r="D546" s="546"/>
      <c r="E546" s="546"/>
      <c r="F546" s="546"/>
      <c r="G546" s="546"/>
      <c r="H546" s="546"/>
      <c r="I546" s="546"/>
      <c r="J546" s="546"/>
      <c r="K546" s="546"/>
      <c r="L546" s="546"/>
      <c r="M546" s="546"/>
      <c r="N546" s="546"/>
      <c r="O546" s="546"/>
      <c r="P546" s="546"/>
      <c r="Q546" s="546"/>
      <c r="R546" s="546"/>
      <c r="S546" s="546"/>
      <c r="T546" s="546"/>
      <c r="U546" s="546"/>
      <c r="V546" s="546"/>
      <c r="W546" s="546"/>
      <c r="X546" s="546"/>
      <c r="Y546" s="546"/>
      <c r="Z546" s="115"/>
      <c r="AA546" s="115"/>
      <c r="AB546" s="115"/>
      <c r="AC546" s="115"/>
      <c r="AD546" s="115"/>
      <c r="AE546" s="115"/>
      <c r="AF546" s="115"/>
      <c r="AG546" s="115"/>
      <c r="AH546" s="115"/>
      <c r="AI546" s="115"/>
    </row>
    <row r="547">
      <c r="A547" s="575"/>
      <c r="B547" s="546"/>
      <c r="C547" s="546"/>
      <c r="D547" s="546"/>
      <c r="E547" s="546"/>
      <c r="F547" s="546"/>
      <c r="G547" s="546"/>
      <c r="H547" s="546"/>
      <c r="I547" s="546"/>
      <c r="J547" s="546"/>
      <c r="K547" s="546"/>
      <c r="L547" s="546"/>
      <c r="M547" s="546"/>
      <c r="N547" s="546"/>
      <c r="O547" s="546"/>
      <c r="P547" s="546"/>
      <c r="Q547" s="546"/>
      <c r="R547" s="546"/>
      <c r="S547" s="546"/>
      <c r="T547" s="546"/>
      <c r="U547" s="546"/>
      <c r="V547" s="546"/>
      <c r="W547" s="546"/>
      <c r="X547" s="546"/>
      <c r="Y547" s="546"/>
      <c r="Z547" s="115"/>
      <c r="AA547" s="115"/>
      <c r="AB547" s="115"/>
      <c r="AC547" s="115"/>
      <c r="AD547" s="115"/>
      <c r="AE547" s="115"/>
      <c r="AF547" s="115"/>
      <c r="AG547" s="115"/>
      <c r="AH547" s="115"/>
      <c r="AI547" s="115"/>
    </row>
    <row r="548">
      <c r="A548" s="575"/>
      <c r="B548" s="546"/>
      <c r="C548" s="546"/>
      <c r="D548" s="546"/>
      <c r="E548" s="546"/>
      <c r="F548" s="546"/>
      <c r="G548" s="546"/>
      <c r="H548" s="546"/>
      <c r="I548" s="546"/>
      <c r="J548" s="546"/>
      <c r="K548" s="546"/>
      <c r="L548" s="546"/>
      <c r="M548" s="546"/>
      <c r="N548" s="546"/>
      <c r="O548" s="546"/>
      <c r="P548" s="546"/>
      <c r="Q548" s="546"/>
      <c r="R548" s="546"/>
      <c r="S548" s="546"/>
      <c r="T548" s="546"/>
      <c r="U548" s="546"/>
      <c r="V548" s="546"/>
      <c r="W548" s="546"/>
      <c r="X548" s="546"/>
      <c r="Y548" s="546"/>
      <c r="Z548" s="115"/>
      <c r="AA548" s="115"/>
      <c r="AB548" s="115"/>
      <c r="AC548" s="115"/>
      <c r="AD548" s="115"/>
      <c r="AE548" s="115"/>
      <c r="AF548" s="115"/>
      <c r="AG548" s="115"/>
      <c r="AH548" s="115"/>
      <c r="AI548" s="115"/>
    </row>
    <row r="549">
      <c r="A549" s="575"/>
      <c r="B549" s="546"/>
      <c r="C549" s="546"/>
      <c r="D549" s="546"/>
      <c r="E549" s="546"/>
      <c r="F549" s="546"/>
      <c r="G549" s="546"/>
      <c r="H549" s="546"/>
      <c r="I549" s="546"/>
      <c r="J549" s="546"/>
      <c r="K549" s="546"/>
      <c r="L549" s="546"/>
      <c r="M549" s="546"/>
      <c r="N549" s="546"/>
      <c r="O549" s="546"/>
      <c r="P549" s="546"/>
      <c r="Q549" s="546"/>
      <c r="R549" s="546"/>
      <c r="S549" s="546"/>
      <c r="T549" s="546"/>
      <c r="U549" s="546"/>
      <c r="V549" s="546"/>
      <c r="W549" s="546"/>
      <c r="X549" s="546"/>
      <c r="Y549" s="546"/>
      <c r="Z549" s="115"/>
      <c r="AA549" s="115"/>
      <c r="AB549" s="115"/>
      <c r="AC549" s="115"/>
      <c r="AD549" s="115"/>
      <c r="AE549" s="115"/>
      <c r="AF549" s="115"/>
      <c r="AG549" s="115"/>
      <c r="AH549" s="115"/>
      <c r="AI549" s="115"/>
    </row>
    <row r="550">
      <c r="A550" s="575"/>
      <c r="B550" s="546"/>
      <c r="C550" s="546"/>
      <c r="D550" s="546"/>
      <c r="E550" s="546"/>
      <c r="F550" s="546"/>
      <c r="G550" s="546"/>
      <c r="H550" s="546"/>
      <c r="I550" s="546"/>
      <c r="J550" s="546"/>
      <c r="K550" s="546"/>
      <c r="L550" s="546"/>
      <c r="M550" s="546"/>
      <c r="N550" s="546"/>
      <c r="O550" s="546"/>
      <c r="P550" s="546"/>
      <c r="Q550" s="546"/>
      <c r="R550" s="546"/>
      <c r="S550" s="546"/>
      <c r="T550" s="546"/>
      <c r="U550" s="546"/>
      <c r="V550" s="546"/>
      <c r="W550" s="546"/>
      <c r="X550" s="546"/>
      <c r="Y550" s="546"/>
      <c r="Z550" s="115"/>
      <c r="AA550" s="115"/>
      <c r="AB550" s="115"/>
      <c r="AC550" s="115"/>
      <c r="AD550" s="115"/>
      <c r="AE550" s="115"/>
      <c r="AF550" s="115"/>
      <c r="AG550" s="115"/>
      <c r="AH550" s="115"/>
      <c r="AI550" s="115"/>
    </row>
    <row r="551">
      <c r="A551" s="575"/>
      <c r="B551" s="546"/>
      <c r="C551" s="546"/>
      <c r="D551" s="546"/>
      <c r="E551" s="546"/>
      <c r="F551" s="546"/>
      <c r="G551" s="546"/>
      <c r="H551" s="546"/>
      <c r="I551" s="546"/>
      <c r="J551" s="546"/>
      <c r="K551" s="546"/>
      <c r="L551" s="546"/>
      <c r="M551" s="546"/>
      <c r="N551" s="546"/>
      <c r="O551" s="546"/>
      <c r="P551" s="546"/>
      <c r="Q551" s="546"/>
      <c r="R551" s="546"/>
      <c r="S551" s="546"/>
      <c r="T551" s="546"/>
      <c r="U551" s="546"/>
      <c r="V551" s="546"/>
      <c r="W551" s="546"/>
      <c r="X551" s="546"/>
      <c r="Y551" s="546"/>
      <c r="Z551" s="115"/>
      <c r="AA551" s="115"/>
      <c r="AB551" s="115"/>
      <c r="AC551" s="115"/>
      <c r="AD551" s="115"/>
      <c r="AE551" s="115"/>
      <c r="AF551" s="115"/>
      <c r="AG551" s="115"/>
      <c r="AH551" s="115"/>
      <c r="AI551" s="115"/>
    </row>
    <row r="552">
      <c r="A552" s="575"/>
      <c r="B552" s="546"/>
      <c r="C552" s="546"/>
      <c r="D552" s="546"/>
      <c r="E552" s="546"/>
      <c r="F552" s="546"/>
      <c r="G552" s="546"/>
      <c r="H552" s="546"/>
      <c r="I552" s="546"/>
      <c r="J552" s="546"/>
      <c r="K552" s="546"/>
      <c r="L552" s="546"/>
      <c r="M552" s="546"/>
      <c r="N552" s="546"/>
      <c r="O552" s="546"/>
      <c r="P552" s="546"/>
      <c r="Q552" s="546"/>
      <c r="R552" s="546"/>
      <c r="S552" s="546"/>
      <c r="T552" s="546"/>
      <c r="U552" s="546"/>
      <c r="V552" s="546"/>
      <c r="W552" s="546"/>
      <c r="X552" s="546"/>
      <c r="Y552" s="546"/>
      <c r="Z552" s="115"/>
      <c r="AA552" s="115"/>
      <c r="AB552" s="115"/>
      <c r="AC552" s="115"/>
      <c r="AD552" s="115"/>
      <c r="AE552" s="115"/>
      <c r="AF552" s="115"/>
      <c r="AG552" s="115"/>
      <c r="AH552" s="115"/>
      <c r="AI552" s="115"/>
    </row>
    <row r="553">
      <c r="A553" s="575"/>
      <c r="B553" s="546"/>
      <c r="C553" s="546"/>
      <c r="D553" s="546"/>
      <c r="E553" s="546"/>
      <c r="F553" s="546"/>
      <c r="G553" s="546"/>
      <c r="H553" s="546"/>
      <c r="I553" s="546"/>
      <c r="J553" s="546"/>
      <c r="K553" s="546"/>
      <c r="L553" s="546"/>
      <c r="M553" s="546"/>
      <c r="N553" s="546"/>
      <c r="O553" s="546"/>
      <c r="P553" s="546"/>
      <c r="Q553" s="546"/>
      <c r="R553" s="546"/>
      <c r="S553" s="546"/>
      <c r="T553" s="546"/>
      <c r="U553" s="546"/>
      <c r="V553" s="546"/>
      <c r="W553" s="546"/>
      <c r="X553" s="546"/>
      <c r="Y553" s="546"/>
      <c r="Z553" s="115"/>
      <c r="AA553" s="115"/>
      <c r="AB553" s="115"/>
      <c r="AC553" s="115"/>
      <c r="AD553" s="115"/>
      <c r="AE553" s="115"/>
      <c r="AF553" s="115"/>
      <c r="AG553" s="115"/>
      <c r="AH553" s="115"/>
      <c r="AI553" s="115"/>
    </row>
    <row r="554">
      <c r="A554" s="575"/>
      <c r="B554" s="546"/>
      <c r="C554" s="546"/>
      <c r="D554" s="546"/>
      <c r="E554" s="546"/>
      <c r="F554" s="546"/>
      <c r="G554" s="546"/>
      <c r="H554" s="546"/>
      <c r="I554" s="546"/>
      <c r="J554" s="546"/>
      <c r="K554" s="546"/>
      <c r="L554" s="546"/>
      <c r="M554" s="546"/>
      <c r="N554" s="546"/>
      <c r="O554" s="546"/>
      <c r="P554" s="546"/>
      <c r="Q554" s="546"/>
      <c r="R554" s="546"/>
      <c r="S554" s="546"/>
      <c r="T554" s="546"/>
      <c r="U554" s="546"/>
      <c r="V554" s="546"/>
      <c r="W554" s="546"/>
      <c r="X554" s="546"/>
      <c r="Y554" s="546"/>
      <c r="Z554" s="115"/>
      <c r="AA554" s="115"/>
      <c r="AB554" s="115"/>
      <c r="AC554" s="115"/>
      <c r="AD554" s="115"/>
      <c r="AE554" s="115"/>
      <c r="AF554" s="115"/>
      <c r="AG554" s="115"/>
      <c r="AH554" s="115"/>
      <c r="AI554" s="115"/>
    </row>
    <row r="555">
      <c r="A555" s="575"/>
      <c r="B555" s="546"/>
      <c r="C555" s="546"/>
      <c r="D555" s="546"/>
      <c r="E555" s="546"/>
      <c r="F555" s="546"/>
      <c r="G555" s="546"/>
      <c r="H555" s="546"/>
      <c r="I555" s="546"/>
      <c r="J555" s="546"/>
      <c r="K555" s="546"/>
      <c r="L555" s="546"/>
      <c r="M555" s="546"/>
      <c r="N555" s="546"/>
      <c r="O555" s="546"/>
      <c r="P555" s="546"/>
      <c r="Q555" s="546"/>
      <c r="R555" s="546"/>
      <c r="S555" s="546"/>
      <c r="T555" s="546"/>
      <c r="U555" s="546"/>
      <c r="V555" s="546"/>
      <c r="W555" s="546"/>
      <c r="X555" s="546"/>
      <c r="Y555" s="546"/>
      <c r="Z555" s="115"/>
      <c r="AA555" s="115"/>
      <c r="AB555" s="115"/>
      <c r="AC555" s="115"/>
      <c r="AD555" s="115"/>
      <c r="AE555" s="115"/>
      <c r="AF555" s="115"/>
      <c r="AG555" s="115"/>
      <c r="AH555" s="115"/>
      <c r="AI555" s="115"/>
    </row>
    <row r="556">
      <c r="A556" s="575"/>
      <c r="B556" s="546"/>
      <c r="C556" s="546"/>
      <c r="D556" s="546"/>
      <c r="E556" s="546"/>
      <c r="F556" s="546"/>
      <c r="G556" s="546"/>
      <c r="H556" s="546"/>
      <c r="I556" s="546"/>
      <c r="J556" s="546"/>
      <c r="K556" s="546"/>
      <c r="L556" s="546"/>
      <c r="M556" s="546"/>
      <c r="N556" s="546"/>
      <c r="O556" s="546"/>
      <c r="P556" s="546"/>
      <c r="Q556" s="546"/>
      <c r="R556" s="546"/>
      <c r="S556" s="546"/>
      <c r="T556" s="546"/>
      <c r="U556" s="546"/>
      <c r="V556" s="546"/>
      <c r="W556" s="546"/>
      <c r="X556" s="546"/>
      <c r="Y556" s="546"/>
      <c r="Z556" s="115"/>
      <c r="AA556" s="115"/>
      <c r="AB556" s="115"/>
      <c r="AC556" s="115"/>
      <c r="AD556" s="115"/>
      <c r="AE556" s="115"/>
      <c r="AF556" s="115"/>
      <c r="AG556" s="115"/>
      <c r="AH556" s="115"/>
      <c r="AI556" s="115"/>
    </row>
    <row r="557">
      <c r="A557" s="575"/>
      <c r="B557" s="546"/>
      <c r="C557" s="546"/>
      <c r="D557" s="546"/>
      <c r="E557" s="546"/>
      <c r="F557" s="546"/>
      <c r="G557" s="546"/>
      <c r="H557" s="546"/>
      <c r="I557" s="546"/>
      <c r="J557" s="546"/>
      <c r="K557" s="546"/>
      <c r="L557" s="546"/>
      <c r="M557" s="546"/>
      <c r="N557" s="546"/>
      <c r="O557" s="546"/>
      <c r="P557" s="546"/>
      <c r="Q557" s="546"/>
      <c r="R557" s="546"/>
      <c r="S557" s="546"/>
      <c r="T557" s="546"/>
      <c r="U557" s="546"/>
      <c r="V557" s="546"/>
      <c r="W557" s="546"/>
      <c r="X557" s="546"/>
      <c r="Y557" s="546"/>
      <c r="Z557" s="115"/>
      <c r="AA557" s="115"/>
      <c r="AB557" s="115"/>
      <c r="AC557" s="115"/>
      <c r="AD557" s="115"/>
      <c r="AE557" s="115"/>
      <c r="AF557" s="115"/>
      <c r="AG557" s="115"/>
      <c r="AH557" s="115"/>
      <c r="AI557" s="115"/>
    </row>
    <row r="558">
      <c r="A558" s="575"/>
      <c r="B558" s="546"/>
      <c r="C558" s="546"/>
      <c r="D558" s="546"/>
      <c r="E558" s="546"/>
      <c r="F558" s="546"/>
      <c r="G558" s="546"/>
      <c r="H558" s="546"/>
      <c r="I558" s="546"/>
      <c r="J558" s="546"/>
      <c r="K558" s="546"/>
      <c r="L558" s="546"/>
      <c r="M558" s="546"/>
      <c r="N558" s="546"/>
      <c r="O558" s="546"/>
      <c r="P558" s="546"/>
      <c r="Q558" s="546"/>
      <c r="R558" s="546"/>
      <c r="S558" s="546"/>
      <c r="T558" s="546"/>
      <c r="U558" s="546"/>
      <c r="V558" s="546"/>
      <c r="W558" s="546"/>
      <c r="X558" s="546"/>
      <c r="Y558" s="546"/>
      <c r="Z558" s="115"/>
      <c r="AA558" s="115"/>
      <c r="AB558" s="115"/>
      <c r="AC558" s="115"/>
      <c r="AD558" s="115"/>
      <c r="AE558" s="115"/>
      <c r="AF558" s="115"/>
      <c r="AG558" s="115"/>
      <c r="AH558" s="115"/>
      <c r="AI558" s="115"/>
    </row>
    <row r="559">
      <c r="A559" s="575"/>
      <c r="B559" s="546"/>
      <c r="C559" s="546"/>
      <c r="D559" s="546"/>
      <c r="E559" s="546"/>
      <c r="F559" s="546"/>
      <c r="G559" s="546"/>
      <c r="H559" s="546"/>
      <c r="I559" s="546"/>
      <c r="J559" s="546"/>
      <c r="K559" s="546"/>
      <c r="L559" s="546"/>
      <c r="M559" s="546"/>
      <c r="N559" s="546"/>
      <c r="O559" s="546"/>
      <c r="P559" s="546"/>
      <c r="Q559" s="546"/>
      <c r="R559" s="546"/>
      <c r="S559" s="546"/>
      <c r="T559" s="546"/>
      <c r="U559" s="546"/>
      <c r="V559" s="546"/>
      <c r="W559" s="546"/>
      <c r="X559" s="546"/>
      <c r="Y559" s="546"/>
      <c r="Z559" s="115"/>
      <c r="AA559" s="115"/>
      <c r="AB559" s="115"/>
      <c r="AC559" s="115"/>
      <c r="AD559" s="115"/>
      <c r="AE559" s="115"/>
      <c r="AF559" s="115"/>
      <c r="AG559" s="115"/>
      <c r="AH559" s="115"/>
      <c r="AI559" s="115"/>
    </row>
    <row r="560">
      <c r="A560" s="575"/>
      <c r="B560" s="546"/>
      <c r="C560" s="546"/>
      <c r="D560" s="546"/>
      <c r="E560" s="546"/>
      <c r="F560" s="546"/>
      <c r="G560" s="546"/>
      <c r="H560" s="546"/>
      <c r="I560" s="546"/>
      <c r="J560" s="546"/>
      <c r="K560" s="546"/>
      <c r="L560" s="546"/>
      <c r="M560" s="546"/>
      <c r="N560" s="546"/>
      <c r="O560" s="546"/>
      <c r="P560" s="546"/>
      <c r="Q560" s="546"/>
      <c r="R560" s="546"/>
      <c r="S560" s="546"/>
      <c r="T560" s="546"/>
      <c r="U560" s="546"/>
      <c r="V560" s="546"/>
      <c r="W560" s="546"/>
      <c r="X560" s="546"/>
      <c r="Y560" s="546"/>
      <c r="Z560" s="115"/>
      <c r="AA560" s="115"/>
      <c r="AB560" s="115"/>
      <c r="AC560" s="115"/>
      <c r="AD560" s="115"/>
      <c r="AE560" s="115"/>
      <c r="AF560" s="115"/>
      <c r="AG560" s="115"/>
      <c r="AH560" s="115"/>
      <c r="AI560" s="115"/>
    </row>
    <row r="561">
      <c r="A561" s="575"/>
      <c r="B561" s="546"/>
      <c r="C561" s="546"/>
      <c r="D561" s="546"/>
      <c r="E561" s="546"/>
      <c r="F561" s="546"/>
      <c r="G561" s="546"/>
      <c r="H561" s="546"/>
      <c r="I561" s="546"/>
      <c r="J561" s="546"/>
      <c r="K561" s="546"/>
      <c r="L561" s="546"/>
      <c r="M561" s="546"/>
      <c r="N561" s="546"/>
      <c r="O561" s="546"/>
      <c r="P561" s="546"/>
      <c r="Q561" s="546"/>
      <c r="R561" s="546"/>
      <c r="S561" s="546"/>
      <c r="T561" s="546"/>
      <c r="U561" s="546"/>
      <c r="V561" s="546"/>
      <c r="W561" s="546"/>
      <c r="X561" s="546"/>
      <c r="Y561" s="546"/>
      <c r="Z561" s="115"/>
      <c r="AA561" s="115"/>
      <c r="AB561" s="115"/>
      <c r="AC561" s="115"/>
      <c r="AD561" s="115"/>
      <c r="AE561" s="115"/>
      <c r="AF561" s="115"/>
      <c r="AG561" s="115"/>
      <c r="AH561" s="115"/>
      <c r="AI561" s="115"/>
    </row>
    <row r="562">
      <c r="A562" s="575"/>
      <c r="B562" s="546"/>
      <c r="C562" s="546"/>
      <c r="D562" s="546"/>
      <c r="E562" s="546"/>
      <c r="F562" s="546"/>
      <c r="G562" s="546"/>
      <c r="H562" s="546"/>
      <c r="I562" s="546"/>
      <c r="J562" s="546"/>
      <c r="K562" s="546"/>
      <c r="L562" s="546"/>
      <c r="M562" s="546"/>
      <c r="N562" s="546"/>
      <c r="O562" s="546"/>
      <c r="P562" s="546"/>
      <c r="Q562" s="546"/>
      <c r="R562" s="546"/>
      <c r="S562" s="546"/>
      <c r="T562" s="546"/>
      <c r="U562" s="546"/>
      <c r="V562" s="546"/>
      <c r="W562" s="546"/>
      <c r="X562" s="546"/>
      <c r="Y562" s="546"/>
      <c r="Z562" s="115"/>
      <c r="AA562" s="115"/>
      <c r="AB562" s="115"/>
      <c r="AC562" s="115"/>
      <c r="AD562" s="115"/>
      <c r="AE562" s="115"/>
      <c r="AF562" s="115"/>
      <c r="AG562" s="115"/>
      <c r="AH562" s="115"/>
      <c r="AI562" s="115"/>
    </row>
    <row r="563">
      <c r="A563" s="575"/>
      <c r="B563" s="546"/>
      <c r="C563" s="546"/>
      <c r="D563" s="546"/>
      <c r="E563" s="546"/>
      <c r="F563" s="546"/>
      <c r="G563" s="546"/>
      <c r="H563" s="546"/>
      <c r="I563" s="546"/>
      <c r="J563" s="546"/>
      <c r="K563" s="546"/>
      <c r="L563" s="546"/>
      <c r="M563" s="546"/>
      <c r="N563" s="546"/>
      <c r="O563" s="546"/>
      <c r="P563" s="546"/>
      <c r="Q563" s="546"/>
      <c r="R563" s="546"/>
      <c r="S563" s="546"/>
      <c r="T563" s="546"/>
      <c r="U563" s="546"/>
      <c r="V563" s="546"/>
      <c r="W563" s="546"/>
      <c r="X563" s="546"/>
      <c r="Y563" s="546"/>
      <c r="Z563" s="115"/>
      <c r="AA563" s="115"/>
      <c r="AB563" s="115"/>
      <c r="AC563" s="115"/>
      <c r="AD563" s="115"/>
      <c r="AE563" s="115"/>
      <c r="AF563" s="115"/>
      <c r="AG563" s="115"/>
      <c r="AH563" s="115"/>
      <c r="AI563" s="115"/>
    </row>
    <row r="564">
      <c r="A564" s="575"/>
      <c r="B564" s="546"/>
      <c r="C564" s="546"/>
      <c r="D564" s="546"/>
      <c r="E564" s="546"/>
      <c r="F564" s="546"/>
      <c r="G564" s="546"/>
      <c r="H564" s="546"/>
      <c r="I564" s="546"/>
      <c r="J564" s="546"/>
      <c r="K564" s="546"/>
      <c r="L564" s="546"/>
      <c r="M564" s="546"/>
      <c r="N564" s="546"/>
      <c r="O564" s="546"/>
      <c r="P564" s="546"/>
      <c r="Q564" s="546"/>
      <c r="R564" s="546"/>
      <c r="S564" s="546"/>
      <c r="T564" s="546"/>
      <c r="U564" s="546"/>
      <c r="V564" s="546"/>
      <c r="W564" s="546"/>
      <c r="X564" s="546"/>
      <c r="Y564" s="546"/>
      <c r="Z564" s="115"/>
      <c r="AA564" s="115"/>
      <c r="AB564" s="115"/>
      <c r="AC564" s="115"/>
      <c r="AD564" s="115"/>
      <c r="AE564" s="115"/>
      <c r="AF564" s="115"/>
      <c r="AG564" s="115"/>
      <c r="AH564" s="115"/>
      <c r="AI564" s="115"/>
    </row>
    <row r="565">
      <c r="A565" s="575"/>
      <c r="B565" s="546"/>
      <c r="C565" s="546"/>
      <c r="D565" s="546"/>
      <c r="E565" s="546"/>
      <c r="F565" s="546"/>
      <c r="G565" s="546"/>
      <c r="H565" s="546"/>
      <c r="I565" s="546"/>
      <c r="J565" s="546"/>
      <c r="K565" s="546"/>
      <c r="L565" s="546"/>
      <c r="M565" s="546"/>
      <c r="N565" s="546"/>
      <c r="O565" s="546"/>
      <c r="P565" s="546"/>
      <c r="Q565" s="546"/>
      <c r="R565" s="546"/>
      <c r="S565" s="546"/>
      <c r="T565" s="546"/>
      <c r="U565" s="546"/>
      <c r="V565" s="546"/>
      <c r="W565" s="546"/>
      <c r="X565" s="546"/>
      <c r="Y565" s="546"/>
      <c r="Z565" s="115"/>
      <c r="AA565" s="115"/>
      <c r="AB565" s="115"/>
      <c r="AC565" s="115"/>
      <c r="AD565" s="115"/>
      <c r="AE565" s="115"/>
      <c r="AF565" s="115"/>
      <c r="AG565" s="115"/>
      <c r="AH565" s="115"/>
      <c r="AI565" s="115"/>
    </row>
    <row r="566">
      <c r="A566" s="575"/>
      <c r="B566" s="546"/>
      <c r="C566" s="546"/>
      <c r="D566" s="546"/>
      <c r="E566" s="546"/>
      <c r="F566" s="546"/>
      <c r="G566" s="546"/>
      <c r="H566" s="546"/>
      <c r="I566" s="546"/>
      <c r="J566" s="546"/>
      <c r="K566" s="546"/>
      <c r="L566" s="546"/>
      <c r="M566" s="546"/>
      <c r="N566" s="546"/>
      <c r="O566" s="546"/>
      <c r="P566" s="546"/>
      <c r="Q566" s="546"/>
      <c r="R566" s="546"/>
      <c r="S566" s="546"/>
      <c r="T566" s="546"/>
      <c r="U566" s="546"/>
      <c r="V566" s="546"/>
      <c r="W566" s="546"/>
      <c r="X566" s="546"/>
      <c r="Y566" s="546"/>
      <c r="Z566" s="115"/>
      <c r="AA566" s="115"/>
      <c r="AB566" s="115"/>
      <c r="AC566" s="115"/>
      <c r="AD566" s="115"/>
      <c r="AE566" s="115"/>
      <c r="AF566" s="115"/>
      <c r="AG566" s="115"/>
      <c r="AH566" s="115"/>
      <c r="AI566" s="115"/>
    </row>
    <row r="567">
      <c r="A567" s="575"/>
      <c r="B567" s="546"/>
      <c r="C567" s="546"/>
      <c r="D567" s="546"/>
      <c r="E567" s="546"/>
      <c r="F567" s="546"/>
      <c r="G567" s="546"/>
      <c r="H567" s="546"/>
      <c r="I567" s="546"/>
      <c r="J567" s="546"/>
      <c r="K567" s="546"/>
      <c r="L567" s="546"/>
      <c r="M567" s="546"/>
      <c r="N567" s="546"/>
      <c r="O567" s="546"/>
      <c r="P567" s="546"/>
      <c r="Q567" s="546"/>
      <c r="R567" s="546"/>
      <c r="S567" s="546"/>
      <c r="T567" s="546"/>
      <c r="U567" s="546"/>
      <c r="V567" s="546"/>
      <c r="W567" s="546"/>
      <c r="X567" s="546"/>
      <c r="Y567" s="546"/>
      <c r="Z567" s="115"/>
      <c r="AA567" s="115"/>
      <c r="AB567" s="115"/>
      <c r="AC567" s="115"/>
      <c r="AD567" s="115"/>
      <c r="AE567" s="115"/>
      <c r="AF567" s="115"/>
      <c r="AG567" s="115"/>
      <c r="AH567" s="115"/>
      <c r="AI567" s="115"/>
    </row>
    <row r="568">
      <c r="A568" s="575"/>
      <c r="B568" s="546"/>
      <c r="C568" s="546"/>
      <c r="D568" s="546"/>
      <c r="E568" s="546"/>
      <c r="F568" s="546"/>
      <c r="G568" s="546"/>
      <c r="H568" s="546"/>
      <c r="I568" s="546"/>
      <c r="J568" s="546"/>
      <c r="K568" s="546"/>
      <c r="L568" s="546"/>
      <c r="M568" s="546"/>
      <c r="N568" s="546"/>
      <c r="O568" s="546"/>
      <c r="P568" s="546"/>
      <c r="Q568" s="546"/>
      <c r="R568" s="546"/>
      <c r="S568" s="546"/>
      <c r="T568" s="546"/>
      <c r="U568" s="546"/>
      <c r="V568" s="546"/>
      <c r="W568" s="546"/>
      <c r="X568" s="546"/>
      <c r="Y568" s="546"/>
      <c r="Z568" s="115"/>
      <c r="AA568" s="115"/>
      <c r="AB568" s="115"/>
      <c r="AC568" s="115"/>
      <c r="AD568" s="115"/>
      <c r="AE568" s="115"/>
      <c r="AF568" s="115"/>
      <c r="AG568" s="115"/>
      <c r="AH568" s="115"/>
      <c r="AI568" s="115"/>
    </row>
    <row r="569">
      <c r="A569" s="575"/>
      <c r="B569" s="546"/>
      <c r="C569" s="546"/>
      <c r="D569" s="546"/>
      <c r="E569" s="546"/>
      <c r="F569" s="546"/>
      <c r="G569" s="546"/>
      <c r="H569" s="546"/>
      <c r="I569" s="546"/>
      <c r="J569" s="546"/>
      <c r="K569" s="546"/>
      <c r="L569" s="546"/>
      <c r="M569" s="546"/>
      <c r="N569" s="546"/>
      <c r="O569" s="546"/>
      <c r="P569" s="546"/>
      <c r="Q569" s="546"/>
      <c r="R569" s="546"/>
      <c r="S569" s="546"/>
      <c r="T569" s="546"/>
      <c r="U569" s="546"/>
      <c r="V569" s="546"/>
      <c r="W569" s="546"/>
      <c r="X569" s="546"/>
      <c r="Y569" s="546"/>
      <c r="Z569" s="115"/>
      <c r="AA569" s="115"/>
      <c r="AB569" s="115"/>
      <c r="AC569" s="115"/>
      <c r="AD569" s="115"/>
      <c r="AE569" s="115"/>
      <c r="AF569" s="115"/>
      <c r="AG569" s="115"/>
      <c r="AH569" s="115"/>
      <c r="AI569" s="115"/>
    </row>
    <row r="570">
      <c r="A570" s="575"/>
      <c r="B570" s="546"/>
      <c r="C570" s="546"/>
      <c r="D570" s="546"/>
      <c r="E570" s="546"/>
      <c r="F570" s="546"/>
      <c r="G570" s="546"/>
      <c r="H570" s="546"/>
      <c r="I570" s="546"/>
      <c r="J570" s="546"/>
      <c r="K570" s="546"/>
      <c r="L570" s="546"/>
      <c r="M570" s="546"/>
      <c r="N570" s="546"/>
      <c r="O570" s="546"/>
      <c r="P570" s="546"/>
      <c r="Q570" s="546"/>
      <c r="R570" s="546"/>
      <c r="S570" s="546"/>
      <c r="T570" s="546"/>
      <c r="U570" s="546"/>
      <c r="V570" s="546"/>
      <c r="W570" s="546"/>
      <c r="X570" s="546"/>
      <c r="Y570" s="546"/>
      <c r="Z570" s="115"/>
      <c r="AA570" s="115"/>
      <c r="AB570" s="115"/>
      <c r="AC570" s="115"/>
      <c r="AD570" s="115"/>
      <c r="AE570" s="115"/>
      <c r="AF570" s="115"/>
      <c r="AG570" s="115"/>
      <c r="AH570" s="115"/>
      <c r="AI570" s="115"/>
    </row>
    <row r="571">
      <c r="A571" s="575"/>
      <c r="B571" s="546"/>
      <c r="C571" s="546"/>
      <c r="D571" s="546"/>
      <c r="E571" s="546"/>
      <c r="F571" s="546"/>
      <c r="G571" s="546"/>
      <c r="H571" s="546"/>
      <c r="I571" s="546"/>
      <c r="J571" s="546"/>
      <c r="K571" s="546"/>
      <c r="L571" s="546"/>
      <c r="M571" s="546"/>
      <c r="N571" s="546"/>
      <c r="O571" s="546"/>
      <c r="P571" s="546"/>
      <c r="Q571" s="546"/>
      <c r="R571" s="546"/>
      <c r="S571" s="546"/>
      <c r="T571" s="546"/>
      <c r="U571" s="546"/>
      <c r="V571" s="546"/>
      <c r="W571" s="546"/>
      <c r="X571" s="546"/>
      <c r="Y571" s="546"/>
      <c r="Z571" s="115"/>
      <c r="AA571" s="115"/>
      <c r="AB571" s="115"/>
      <c r="AC571" s="115"/>
      <c r="AD571" s="115"/>
      <c r="AE571" s="115"/>
      <c r="AF571" s="115"/>
      <c r="AG571" s="115"/>
      <c r="AH571" s="115"/>
      <c r="AI571" s="115"/>
    </row>
    <row r="572">
      <c r="A572" s="575"/>
      <c r="B572" s="546"/>
      <c r="C572" s="546"/>
      <c r="D572" s="546"/>
      <c r="E572" s="546"/>
      <c r="F572" s="546"/>
      <c r="G572" s="546"/>
      <c r="H572" s="546"/>
      <c r="I572" s="546"/>
      <c r="J572" s="546"/>
      <c r="K572" s="546"/>
      <c r="L572" s="546"/>
      <c r="M572" s="546"/>
      <c r="N572" s="546"/>
      <c r="O572" s="546"/>
      <c r="P572" s="546"/>
      <c r="Q572" s="546"/>
      <c r="R572" s="546"/>
      <c r="S572" s="546"/>
      <c r="T572" s="546"/>
      <c r="U572" s="546"/>
      <c r="V572" s="546"/>
      <c r="W572" s="546"/>
      <c r="X572" s="546"/>
      <c r="Y572" s="546"/>
      <c r="Z572" s="115"/>
      <c r="AA572" s="115"/>
      <c r="AB572" s="115"/>
      <c r="AC572" s="115"/>
      <c r="AD572" s="115"/>
      <c r="AE572" s="115"/>
      <c r="AF572" s="115"/>
      <c r="AG572" s="115"/>
      <c r="AH572" s="115"/>
      <c r="AI572" s="115"/>
    </row>
    <row r="573">
      <c r="A573" s="575"/>
      <c r="B573" s="546"/>
      <c r="C573" s="546"/>
      <c r="D573" s="546"/>
      <c r="E573" s="546"/>
      <c r="F573" s="546"/>
      <c r="G573" s="546"/>
      <c r="H573" s="546"/>
      <c r="I573" s="546"/>
      <c r="J573" s="546"/>
      <c r="K573" s="546"/>
      <c r="L573" s="546"/>
      <c r="M573" s="546"/>
      <c r="N573" s="546"/>
      <c r="O573" s="546"/>
      <c r="P573" s="546"/>
      <c r="Q573" s="546"/>
      <c r="R573" s="546"/>
      <c r="S573" s="546"/>
      <c r="T573" s="546"/>
      <c r="U573" s="546"/>
      <c r="V573" s="546"/>
      <c r="W573" s="546"/>
      <c r="X573" s="546"/>
      <c r="Y573" s="546"/>
      <c r="Z573" s="115"/>
      <c r="AA573" s="115"/>
      <c r="AB573" s="115"/>
      <c r="AC573" s="115"/>
      <c r="AD573" s="115"/>
      <c r="AE573" s="115"/>
      <c r="AF573" s="115"/>
      <c r="AG573" s="115"/>
      <c r="AH573" s="115"/>
      <c r="AI573" s="115"/>
    </row>
    <row r="574">
      <c r="A574" s="575"/>
      <c r="B574" s="546"/>
      <c r="C574" s="546"/>
      <c r="D574" s="546"/>
      <c r="E574" s="546"/>
      <c r="F574" s="546"/>
      <c r="G574" s="546"/>
      <c r="H574" s="546"/>
      <c r="I574" s="546"/>
      <c r="J574" s="546"/>
      <c r="K574" s="546"/>
      <c r="L574" s="546"/>
      <c r="M574" s="546"/>
      <c r="N574" s="546"/>
      <c r="O574" s="546"/>
      <c r="P574" s="546"/>
      <c r="Q574" s="546"/>
      <c r="R574" s="546"/>
      <c r="S574" s="546"/>
      <c r="T574" s="546"/>
      <c r="U574" s="546"/>
      <c r="V574" s="546"/>
      <c r="W574" s="546"/>
      <c r="X574" s="546"/>
      <c r="Y574" s="546"/>
      <c r="Z574" s="115"/>
      <c r="AA574" s="115"/>
      <c r="AB574" s="115"/>
      <c r="AC574" s="115"/>
      <c r="AD574" s="115"/>
      <c r="AE574" s="115"/>
      <c r="AF574" s="115"/>
      <c r="AG574" s="115"/>
      <c r="AH574" s="115"/>
      <c r="AI574" s="115"/>
    </row>
    <row r="575">
      <c r="A575" s="575"/>
      <c r="B575" s="546"/>
      <c r="C575" s="546"/>
      <c r="D575" s="546"/>
      <c r="E575" s="546"/>
      <c r="F575" s="546"/>
      <c r="G575" s="546"/>
      <c r="H575" s="546"/>
      <c r="I575" s="546"/>
      <c r="J575" s="546"/>
      <c r="K575" s="546"/>
      <c r="L575" s="546"/>
      <c r="M575" s="546"/>
      <c r="N575" s="546"/>
      <c r="O575" s="546"/>
      <c r="P575" s="546"/>
      <c r="Q575" s="546"/>
      <c r="R575" s="546"/>
      <c r="S575" s="546"/>
      <c r="T575" s="546"/>
      <c r="U575" s="546"/>
      <c r="V575" s="546"/>
      <c r="W575" s="546"/>
      <c r="X575" s="546"/>
      <c r="Y575" s="546"/>
      <c r="Z575" s="115"/>
      <c r="AA575" s="115"/>
      <c r="AB575" s="115"/>
      <c r="AC575" s="115"/>
      <c r="AD575" s="115"/>
      <c r="AE575" s="115"/>
      <c r="AF575" s="115"/>
      <c r="AG575" s="115"/>
      <c r="AH575" s="115"/>
      <c r="AI575" s="115"/>
    </row>
    <row r="576">
      <c r="A576" s="575"/>
      <c r="B576" s="546"/>
      <c r="C576" s="546"/>
      <c r="D576" s="546"/>
      <c r="E576" s="546"/>
      <c r="F576" s="546"/>
      <c r="G576" s="546"/>
      <c r="H576" s="546"/>
      <c r="I576" s="546"/>
      <c r="J576" s="546"/>
      <c r="K576" s="546"/>
      <c r="L576" s="546"/>
      <c r="M576" s="546"/>
      <c r="N576" s="546"/>
      <c r="O576" s="546"/>
      <c r="P576" s="546"/>
      <c r="Q576" s="546"/>
      <c r="R576" s="546"/>
      <c r="S576" s="546"/>
      <c r="T576" s="546"/>
      <c r="U576" s="546"/>
      <c r="V576" s="546"/>
      <c r="W576" s="546"/>
      <c r="X576" s="546"/>
      <c r="Y576" s="546"/>
      <c r="Z576" s="115"/>
      <c r="AA576" s="115"/>
      <c r="AB576" s="115"/>
      <c r="AC576" s="115"/>
      <c r="AD576" s="115"/>
      <c r="AE576" s="115"/>
      <c r="AF576" s="115"/>
      <c r="AG576" s="115"/>
      <c r="AH576" s="115"/>
      <c r="AI576" s="115"/>
    </row>
    <row r="577">
      <c r="A577" s="575"/>
      <c r="B577" s="546"/>
      <c r="C577" s="546"/>
      <c r="D577" s="546"/>
      <c r="E577" s="546"/>
      <c r="F577" s="546"/>
      <c r="G577" s="546"/>
      <c r="H577" s="546"/>
      <c r="I577" s="546"/>
      <c r="J577" s="546"/>
      <c r="K577" s="546"/>
      <c r="L577" s="546"/>
      <c r="M577" s="546"/>
      <c r="N577" s="546"/>
      <c r="O577" s="546"/>
      <c r="P577" s="546"/>
      <c r="Q577" s="546"/>
      <c r="R577" s="546"/>
      <c r="S577" s="546"/>
      <c r="T577" s="546"/>
      <c r="U577" s="546"/>
      <c r="V577" s="546"/>
      <c r="W577" s="546"/>
      <c r="X577" s="546"/>
      <c r="Y577" s="546"/>
      <c r="Z577" s="115"/>
      <c r="AA577" s="115"/>
      <c r="AB577" s="115"/>
      <c r="AC577" s="115"/>
      <c r="AD577" s="115"/>
      <c r="AE577" s="115"/>
      <c r="AF577" s="115"/>
      <c r="AG577" s="115"/>
      <c r="AH577" s="115"/>
      <c r="AI577" s="115"/>
    </row>
    <row r="578">
      <c r="A578" s="575"/>
      <c r="B578" s="546"/>
      <c r="C578" s="546"/>
      <c r="D578" s="546"/>
      <c r="E578" s="546"/>
      <c r="F578" s="546"/>
      <c r="G578" s="546"/>
      <c r="H578" s="546"/>
      <c r="I578" s="546"/>
      <c r="J578" s="546"/>
      <c r="K578" s="546"/>
      <c r="L578" s="546"/>
      <c r="M578" s="546"/>
      <c r="N578" s="546"/>
      <c r="O578" s="546"/>
      <c r="P578" s="546"/>
      <c r="Q578" s="546"/>
      <c r="R578" s="546"/>
      <c r="S578" s="546"/>
      <c r="T578" s="546"/>
      <c r="U578" s="546"/>
      <c r="V578" s="546"/>
      <c r="W578" s="546"/>
      <c r="X578" s="546"/>
      <c r="Y578" s="546"/>
      <c r="Z578" s="115"/>
      <c r="AA578" s="115"/>
      <c r="AB578" s="115"/>
      <c r="AC578" s="115"/>
      <c r="AD578" s="115"/>
      <c r="AE578" s="115"/>
      <c r="AF578" s="115"/>
      <c r="AG578" s="115"/>
      <c r="AH578" s="115"/>
      <c r="AI578" s="115"/>
    </row>
    <row r="579">
      <c r="A579" s="575"/>
      <c r="B579" s="546"/>
      <c r="C579" s="546"/>
      <c r="D579" s="546"/>
      <c r="E579" s="546"/>
      <c r="F579" s="546"/>
      <c r="G579" s="546"/>
      <c r="H579" s="546"/>
      <c r="I579" s="546"/>
      <c r="J579" s="546"/>
      <c r="K579" s="546"/>
      <c r="L579" s="546"/>
      <c r="M579" s="546"/>
      <c r="N579" s="546"/>
      <c r="O579" s="546"/>
      <c r="P579" s="546"/>
      <c r="Q579" s="546"/>
      <c r="R579" s="546"/>
      <c r="S579" s="546"/>
      <c r="T579" s="546"/>
      <c r="U579" s="546"/>
      <c r="V579" s="546"/>
      <c r="W579" s="546"/>
      <c r="X579" s="546"/>
      <c r="Y579" s="546"/>
      <c r="Z579" s="115"/>
      <c r="AA579" s="115"/>
      <c r="AB579" s="115"/>
      <c r="AC579" s="115"/>
      <c r="AD579" s="115"/>
      <c r="AE579" s="115"/>
      <c r="AF579" s="115"/>
      <c r="AG579" s="115"/>
      <c r="AH579" s="115"/>
      <c r="AI579" s="115"/>
    </row>
    <row r="580">
      <c r="A580" s="575"/>
      <c r="B580" s="546"/>
      <c r="C580" s="546"/>
      <c r="D580" s="546"/>
      <c r="E580" s="546"/>
      <c r="F580" s="546"/>
      <c r="G580" s="546"/>
      <c r="H580" s="546"/>
      <c r="I580" s="546"/>
      <c r="J580" s="546"/>
      <c r="K580" s="546"/>
      <c r="L580" s="546"/>
      <c r="M580" s="546"/>
      <c r="N580" s="546"/>
      <c r="O580" s="546"/>
      <c r="P580" s="546"/>
      <c r="Q580" s="546"/>
      <c r="R580" s="546"/>
      <c r="S580" s="546"/>
      <c r="T580" s="546"/>
      <c r="U580" s="546"/>
      <c r="V580" s="546"/>
      <c r="W580" s="546"/>
      <c r="X580" s="546"/>
      <c r="Y580" s="546"/>
      <c r="Z580" s="115"/>
      <c r="AA580" s="115"/>
      <c r="AB580" s="115"/>
      <c r="AC580" s="115"/>
      <c r="AD580" s="115"/>
      <c r="AE580" s="115"/>
      <c r="AF580" s="115"/>
      <c r="AG580" s="115"/>
      <c r="AH580" s="115"/>
      <c r="AI580" s="115"/>
    </row>
    <row r="581">
      <c r="A581" s="575"/>
      <c r="B581" s="546"/>
      <c r="C581" s="546"/>
      <c r="D581" s="546"/>
      <c r="E581" s="546"/>
      <c r="F581" s="546"/>
      <c r="G581" s="546"/>
      <c r="H581" s="546"/>
      <c r="I581" s="546"/>
      <c r="J581" s="546"/>
      <c r="K581" s="546"/>
      <c r="L581" s="546"/>
      <c r="M581" s="546"/>
      <c r="N581" s="546"/>
      <c r="O581" s="546"/>
      <c r="P581" s="546"/>
      <c r="Q581" s="546"/>
      <c r="R581" s="546"/>
      <c r="S581" s="546"/>
      <c r="T581" s="546"/>
      <c r="U581" s="546"/>
      <c r="V581" s="546"/>
      <c r="W581" s="546"/>
      <c r="X581" s="546"/>
      <c r="Y581" s="546"/>
      <c r="Z581" s="115"/>
      <c r="AA581" s="115"/>
      <c r="AB581" s="115"/>
      <c r="AC581" s="115"/>
      <c r="AD581" s="115"/>
      <c r="AE581" s="115"/>
      <c r="AF581" s="115"/>
      <c r="AG581" s="115"/>
      <c r="AH581" s="115"/>
      <c r="AI581" s="115"/>
    </row>
    <row r="582">
      <c r="A582" s="575"/>
      <c r="B582" s="546"/>
      <c r="C582" s="546"/>
      <c r="D582" s="546"/>
      <c r="E582" s="546"/>
      <c r="F582" s="546"/>
      <c r="G582" s="546"/>
      <c r="H582" s="546"/>
      <c r="I582" s="546"/>
      <c r="J582" s="546"/>
      <c r="K582" s="546"/>
      <c r="L582" s="546"/>
      <c r="M582" s="546"/>
      <c r="N582" s="546"/>
      <c r="O582" s="546"/>
      <c r="P582" s="546"/>
      <c r="Q582" s="546"/>
      <c r="R582" s="546"/>
      <c r="S582" s="546"/>
      <c r="T582" s="546"/>
      <c r="U582" s="546"/>
      <c r="V582" s="546"/>
      <c r="W582" s="546"/>
      <c r="X582" s="546"/>
      <c r="Y582" s="546"/>
      <c r="Z582" s="115"/>
      <c r="AA582" s="115"/>
      <c r="AB582" s="115"/>
      <c r="AC582" s="115"/>
      <c r="AD582" s="115"/>
      <c r="AE582" s="115"/>
      <c r="AF582" s="115"/>
      <c r="AG582" s="115"/>
      <c r="AH582" s="115"/>
      <c r="AI582" s="115"/>
    </row>
    <row r="583">
      <c r="A583" s="575"/>
      <c r="B583" s="546"/>
      <c r="C583" s="546"/>
      <c r="D583" s="546"/>
      <c r="E583" s="546"/>
      <c r="F583" s="546"/>
      <c r="G583" s="546"/>
      <c r="H583" s="546"/>
      <c r="I583" s="546"/>
      <c r="J583" s="546"/>
      <c r="K583" s="546"/>
      <c r="L583" s="546"/>
      <c r="M583" s="546"/>
      <c r="N583" s="546"/>
      <c r="O583" s="546"/>
      <c r="P583" s="546"/>
      <c r="Q583" s="546"/>
      <c r="R583" s="546"/>
      <c r="S583" s="546"/>
      <c r="T583" s="546"/>
      <c r="U583" s="546"/>
      <c r="V583" s="546"/>
      <c r="W583" s="546"/>
      <c r="X583" s="546"/>
      <c r="Y583" s="546"/>
      <c r="Z583" s="115"/>
      <c r="AA583" s="115"/>
      <c r="AB583" s="115"/>
      <c r="AC583" s="115"/>
      <c r="AD583" s="115"/>
      <c r="AE583" s="115"/>
      <c r="AF583" s="115"/>
      <c r="AG583" s="115"/>
      <c r="AH583" s="115"/>
      <c r="AI583" s="115"/>
    </row>
    <row r="584">
      <c r="A584" s="575"/>
      <c r="B584" s="546"/>
      <c r="C584" s="546"/>
      <c r="D584" s="546"/>
      <c r="E584" s="546"/>
      <c r="F584" s="546"/>
      <c r="G584" s="546"/>
      <c r="H584" s="546"/>
      <c r="I584" s="546"/>
      <c r="J584" s="546"/>
      <c r="K584" s="546"/>
      <c r="L584" s="546"/>
      <c r="M584" s="546"/>
      <c r="N584" s="546"/>
      <c r="O584" s="546"/>
      <c r="P584" s="546"/>
      <c r="Q584" s="546"/>
      <c r="R584" s="546"/>
      <c r="S584" s="546"/>
      <c r="T584" s="546"/>
      <c r="U584" s="546"/>
      <c r="V584" s="546"/>
      <c r="W584" s="546"/>
      <c r="X584" s="546"/>
      <c r="Y584" s="546"/>
      <c r="Z584" s="115"/>
      <c r="AA584" s="115"/>
      <c r="AB584" s="115"/>
      <c r="AC584" s="115"/>
      <c r="AD584" s="115"/>
      <c r="AE584" s="115"/>
      <c r="AF584" s="115"/>
      <c r="AG584" s="115"/>
      <c r="AH584" s="115"/>
      <c r="AI584" s="115"/>
    </row>
    <row r="585">
      <c r="A585" s="575"/>
      <c r="B585" s="546"/>
      <c r="C585" s="546"/>
      <c r="D585" s="546"/>
      <c r="E585" s="546"/>
      <c r="F585" s="546"/>
      <c r="G585" s="546"/>
      <c r="H585" s="546"/>
      <c r="I585" s="546"/>
      <c r="J585" s="546"/>
      <c r="K585" s="546"/>
      <c r="L585" s="546"/>
      <c r="M585" s="546"/>
      <c r="N585" s="546"/>
      <c r="O585" s="546"/>
      <c r="P585" s="546"/>
      <c r="Q585" s="546"/>
      <c r="R585" s="546"/>
      <c r="S585" s="546"/>
      <c r="T585" s="546"/>
      <c r="U585" s="546"/>
      <c r="V585" s="546"/>
      <c r="W585" s="546"/>
      <c r="X585" s="546"/>
      <c r="Y585" s="546"/>
      <c r="Z585" s="115"/>
      <c r="AA585" s="115"/>
      <c r="AB585" s="115"/>
      <c r="AC585" s="115"/>
      <c r="AD585" s="115"/>
      <c r="AE585" s="115"/>
      <c r="AF585" s="115"/>
      <c r="AG585" s="115"/>
      <c r="AH585" s="115"/>
      <c r="AI585" s="115"/>
    </row>
    <row r="586">
      <c r="A586" s="575"/>
      <c r="B586" s="546"/>
      <c r="C586" s="546"/>
      <c r="D586" s="546"/>
      <c r="E586" s="546"/>
      <c r="F586" s="546"/>
      <c r="G586" s="546"/>
      <c r="H586" s="546"/>
      <c r="I586" s="546"/>
      <c r="J586" s="546"/>
      <c r="K586" s="546"/>
      <c r="L586" s="546"/>
      <c r="M586" s="546"/>
      <c r="N586" s="546"/>
      <c r="O586" s="546"/>
      <c r="P586" s="546"/>
      <c r="Q586" s="546"/>
      <c r="R586" s="546"/>
      <c r="S586" s="546"/>
      <c r="T586" s="546"/>
      <c r="U586" s="546"/>
      <c r="V586" s="546"/>
      <c r="W586" s="546"/>
      <c r="X586" s="546"/>
      <c r="Y586" s="546"/>
      <c r="Z586" s="115"/>
      <c r="AA586" s="115"/>
      <c r="AB586" s="115"/>
      <c r="AC586" s="115"/>
      <c r="AD586" s="115"/>
      <c r="AE586" s="115"/>
      <c r="AF586" s="115"/>
      <c r="AG586" s="115"/>
      <c r="AH586" s="115"/>
      <c r="AI586" s="115"/>
    </row>
    <row r="587">
      <c r="A587" s="575"/>
      <c r="B587" s="546"/>
      <c r="C587" s="546"/>
      <c r="D587" s="546"/>
      <c r="E587" s="546"/>
      <c r="F587" s="546"/>
      <c r="G587" s="546"/>
      <c r="H587" s="546"/>
      <c r="I587" s="546"/>
      <c r="J587" s="546"/>
      <c r="K587" s="546"/>
      <c r="L587" s="546"/>
      <c r="M587" s="546"/>
      <c r="N587" s="546"/>
      <c r="O587" s="546"/>
      <c r="P587" s="546"/>
      <c r="Q587" s="546"/>
      <c r="R587" s="546"/>
      <c r="S587" s="546"/>
      <c r="T587" s="546"/>
      <c r="U587" s="546"/>
      <c r="V587" s="546"/>
      <c r="W587" s="546"/>
      <c r="X587" s="546"/>
      <c r="Y587" s="546"/>
      <c r="Z587" s="115"/>
      <c r="AA587" s="115"/>
      <c r="AB587" s="115"/>
      <c r="AC587" s="115"/>
      <c r="AD587" s="115"/>
      <c r="AE587" s="115"/>
      <c r="AF587" s="115"/>
      <c r="AG587" s="115"/>
      <c r="AH587" s="115"/>
      <c r="AI587" s="115"/>
    </row>
    <row r="588">
      <c r="A588" s="575"/>
      <c r="B588" s="546"/>
      <c r="C588" s="546"/>
      <c r="D588" s="546"/>
      <c r="E588" s="546"/>
      <c r="F588" s="546"/>
      <c r="G588" s="546"/>
      <c r="H588" s="546"/>
      <c r="I588" s="546"/>
      <c r="J588" s="546"/>
      <c r="K588" s="546"/>
      <c r="L588" s="546"/>
      <c r="M588" s="546"/>
      <c r="N588" s="546"/>
      <c r="O588" s="546"/>
      <c r="P588" s="546"/>
      <c r="Q588" s="546"/>
      <c r="R588" s="546"/>
      <c r="S588" s="546"/>
      <c r="T588" s="546"/>
      <c r="U588" s="546"/>
      <c r="V588" s="546"/>
      <c r="W588" s="546"/>
      <c r="X588" s="546"/>
      <c r="Y588" s="546"/>
      <c r="Z588" s="115"/>
      <c r="AA588" s="115"/>
      <c r="AB588" s="115"/>
      <c r="AC588" s="115"/>
      <c r="AD588" s="115"/>
      <c r="AE588" s="115"/>
      <c r="AF588" s="115"/>
      <c r="AG588" s="115"/>
      <c r="AH588" s="115"/>
      <c r="AI588" s="115"/>
    </row>
    <row r="589">
      <c r="A589" s="575"/>
      <c r="B589" s="546"/>
      <c r="C589" s="546"/>
      <c r="D589" s="546"/>
      <c r="E589" s="546"/>
      <c r="F589" s="546"/>
      <c r="G589" s="546"/>
      <c r="H589" s="546"/>
      <c r="I589" s="546"/>
      <c r="J589" s="546"/>
      <c r="K589" s="546"/>
      <c r="L589" s="546"/>
      <c r="M589" s="546"/>
      <c r="N589" s="546"/>
      <c r="O589" s="546"/>
      <c r="P589" s="546"/>
      <c r="Q589" s="546"/>
      <c r="R589" s="546"/>
      <c r="S589" s="546"/>
      <c r="T589" s="546"/>
      <c r="U589" s="546"/>
      <c r="V589" s="546"/>
      <c r="W589" s="546"/>
      <c r="X589" s="546"/>
      <c r="Y589" s="546"/>
      <c r="Z589" s="115"/>
      <c r="AA589" s="115"/>
      <c r="AB589" s="115"/>
      <c r="AC589" s="115"/>
      <c r="AD589" s="115"/>
      <c r="AE589" s="115"/>
      <c r="AF589" s="115"/>
      <c r="AG589" s="115"/>
      <c r="AH589" s="115"/>
      <c r="AI589" s="115"/>
    </row>
    <row r="590">
      <c r="A590" s="575"/>
      <c r="B590" s="546"/>
      <c r="C590" s="546"/>
      <c r="D590" s="546"/>
      <c r="E590" s="546"/>
      <c r="F590" s="546"/>
      <c r="G590" s="546"/>
      <c r="H590" s="546"/>
      <c r="I590" s="546"/>
      <c r="J590" s="546"/>
      <c r="K590" s="546"/>
      <c r="L590" s="546"/>
      <c r="M590" s="546"/>
      <c r="N590" s="546"/>
      <c r="O590" s="546"/>
      <c r="P590" s="546"/>
      <c r="Q590" s="546"/>
      <c r="R590" s="546"/>
      <c r="S590" s="546"/>
      <c r="T590" s="546"/>
      <c r="U590" s="546"/>
      <c r="V590" s="546"/>
      <c r="W590" s="546"/>
      <c r="X590" s="546"/>
      <c r="Y590" s="546"/>
      <c r="Z590" s="115"/>
      <c r="AA590" s="115"/>
      <c r="AB590" s="115"/>
      <c r="AC590" s="115"/>
      <c r="AD590" s="115"/>
      <c r="AE590" s="115"/>
      <c r="AF590" s="115"/>
      <c r="AG590" s="115"/>
      <c r="AH590" s="115"/>
      <c r="AI590" s="115"/>
    </row>
    <row r="591">
      <c r="A591" s="575"/>
      <c r="B591" s="546"/>
      <c r="C591" s="546"/>
      <c r="D591" s="546"/>
      <c r="E591" s="546"/>
      <c r="F591" s="546"/>
      <c r="G591" s="546"/>
      <c r="H591" s="546"/>
      <c r="I591" s="546"/>
      <c r="J591" s="546"/>
      <c r="K591" s="546"/>
      <c r="L591" s="546"/>
      <c r="M591" s="546"/>
      <c r="N591" s="546"/>
      <c r="O591" s="546"/>
      <c r="P591" s="546"/>
      <c r="Q591" s="546"/>
      <c r="R591" s="546"/>
      <c r="S591" s="546"/>
      <c r="T591" s="546"/>
      <c r="U591" s="546"/>
      <c r="V591" s="546"/>
      <c r="W591" s="546"/>
      <c r="X591" s="546"/>
      <c r="Y591" s="546"/>
      <c r="Z591" s="115"/>
      <c r="AA591" s="115"/>
      <c r="AB591" s="115"/>
      <c r="AC591" s="115"/>
      <c r="AD591" s="115"/>
      <c r="AE591" s="115"/>
      <c r="AF591" s="115"/>
      <c r="AG591" s="115"/>
      <c r="AH591" s="115"/>
      <c r="AI591" s="115"/>
    </row>
    <row r="592">
      <c r="A592" s="575"/>
      <c r="B592" s="546"/>
      <c r="C592" s="546"/>
      <c r="D592" s="546"/>
      <c r="E592" s="546"/>
      <c r="F592" s="546"/>
      <c r="G592" s="546"/>
      <c r="H592" s="546"/>
      <c r="I592" s="546"/>
      <c r="J592" s="546"/>
      <c r="K592" s="546"/>
      <c r="L592" s="546"/>
      <c r="M592" s="546"/>
      <c r="N592" s="546"/>
      <c r="O592" s="546"/>
      <c r="P592" s="546"/>
      <c r="Q592" s="546"/>
      <c r="R592" s="546"/>
      <c r="S592" s="546"/>
      <c r="T592" s="546"/>
      <c r="U592" s="546"/>
      <c r="V592" s="546"/>
      <c r="W592" s="546"/>
      <c r="X592" s="546"/>
      <c r="Y592" s="546"/>
      <c r="Z592" s="115"/>
      <c r="AA592" s="115"/>
      <c r="AB592" s="115"/>
      <c r="AC592" s="115"/>
      <c r="AD592" s="115"/>
      <c r="AE592" s="115"/>
      <c r="AF592" s="115"/>
      <c r="AG592" s="115"/>
      <c r="AH592" s="115"/>
      <c r="AI592" s="115"/>
    </row>
    <row r="593">
      <c r="A593" s="575"/>
      <c r="B593" s="546"/>
      <c r="C593" s="546"/>
      <c r="D593" s="546"/>
      <c r="E593" s="546"/>
      <c r="F593" s="546"/>
      <c r="G593" s="546"/>
      <c r="H593" s="546"/>
      <c r="I593" s="546"/>
      <c r="J593" s="546"/>
      <c r="K593" s="546"/>
      <c r="L593" s="546"/>
      <c r="M593" s="546"/>
      <c r="N593" s="546"/>
      <c r="O593" s="546"/>
      <c r="P593" s="546"/>
      <c r="Q593" s="546"/>
      <c r="R593" s="546"/>
      <c r="S593" s="546"/>
      <c r="T593" s="546"/>
      <c r="U593" s="546"/>
      <c r="V593" s="546"/>
      <c r="W593" s="546"/>
      <c r="X593" s="546"/>
      <c r="Y593" s="546"/>
      <c r="Z593" s="115"/>
      <c r="AA593" s="115"/>
      <c r="AB593" s="115"/>
      <c r="AC593" s="115"/>
      <c r="AD593" s="115"/>
      <c r="AE593" s="115"/>
      <c r="AF593" s="115"/>
      <c r="AG593" s="115"/>
      <c r="AH593" s="115"/>
      <c r="AI593" s="115"/>
    </row>
    <row r="594">
      <c r="A594" s="575"/>
      <c r="B594" s="546"/>
      <c r="C594" s="546"/>
      <c r="D594" s="546"/>
      <c r="E594" s="546"/>
      <c r="F594" s="546"/>
      <c r="G594" s="546"/>
      <c r="H594" s="546"/>
      <c r="I594" s="546"/>
      <c r="J594" s="546"/>
      <c r="K594" s="546"/>
      <c r="L594" s="546"/>
      <c r="M594" s="546"/>
      <c r="N594" s="546"/>
      <c r="O594" s="546"/>
      <c r="P594" s="546"/>
      <c r="Q594" s="546"/>
      <c r="R594" s="546"/>
      <c r="S594" s="546"/>
      <c r="T594" s="546"/>
      <c r="U594" s="546"/>
      <c r="V594" s="546"/>
      <c r="W594" s="546"/>
      <c r="X594" s="546"/>
      <c r="Y594" s="546"/>
      <c r="Z594" s="115"/>
      <c r="AA594" s="115"/>
      <c r="AB594" s="115"/>
      <c r="AC594" s="115"/>
      <c r="AD594" s="115"/>
      <c r="AE594" s="115"/>
      <c r="AF594" s="115"/>
      <c r="AG594" s="115"/>
      <c r="AH594" s="115"/>
      <c r="AI594" s="115"/>
    </row>
    <row r="595">
      <c r="A595" s="575"/>
      <c r="B595" s="546"/>
      <c r="C595" s="546"/>
      <c r="D595" s="546"/>
      <c r="E595" s="546"/>
      <c r="F595" s="546"/>
      <c r="G595" s="546"/>
      <c r="H595" s="546"/>
      <c r="I595" s="546"/>
      <c r="J595" s="546"/>
      <c r="K595" s="546"/>
      <c r="L595" s="546"/>
      <c r="M595" s="546"/>
      <c r="N595" s="546"/>
      <c r="O595" s="546"/>
      <c r="P595" s="546"/>
      <c r="Q595" s="546"/>
      <c r="R595" s="546"/>
      <c r="S595" s="546"/>
      <c r="T595" s="546"/>
      <c r="U595" s="546"/>
      <c r="V595" s="546"/>
      <c r="W595" s="546"/>
      <c r="X595" s="546"/>
      <c r="Y595" s="546"/>
      <c r="Z595" s="115"/>
      <c r="AA595" s="115"/>
      <c r="AB595" s="115"/>
      <c r="AC595" s="115"/>
      <c r="AD595" s="115"/>
      <c r="AE595" s="115"/>
      <c r="AF595" s="115"/>
      <c r="AG595" s="115"/>
      <c r="AH595" s="115"/>
      <c r="AI595" s="115"/>
    </row>
    <row r="596">
      <c r="A596" s="575"/>
      <c r="B596" s="546"/>
      <c r="C596" s="546"/>
      <c r="D596" s="546"/>
      <c r="E596" s="546"/>
      <c r="F596" s="546"/>
      <c r="G596" s="546"/>
      <c r="H596" s="546"/>
      <c r="I596" s="546"/>
      <c r="J596" s="546"/>
      <c r="K596" s="546"/>
      <c r="L596" s="546"/>
      <c r="M596" s="546"/>
      <c r="N596" s="546"/>
      <c r="O596" s="546"/>
      <c r="P596" s="546"/>
      <c r="Q596" s="546"/>
      <c r="R596" s="546"/>
      <c r="S596" s="546"/>
      <c r="T596" s="546"/>
      <c r="U596" s="546"/>
      <c r="V596" s="546"/>
      <c r="W596" s="546"/>
      <c r="X596" s="546"/>
      <c r="Y596" s="546"/>
      <c r="Z596" s="115"/>
      <c r="AA596" s="115"/>
      <c r="AB596" s="115"/>
      <c r="AC596" s="115"/>
      <c r="AD596" s="115"/>
      <c r="AE596" s="115"/>
      <c r="AF596" s="115"/>
      <c r="AG596" s="115"/>
      <c r="AH596" s="115"/>
      <c r="AI596" s="115"/>
    </row>
    <row r="597">
      <c r="A597" s="575"/>
      <c r="B597" s="546"/>
      <c r="C597" s="546"/>
      <c r="D597" s="546"/>
      <c r="E597" s="546"/>
      <c r="F597" s="546"/>
      <c r="G597" s="546"/>
      <c r="H597" s="546"/>
      <c r="I597" s="546"/>
      <c r="J597" s="546"/>
      <c r="K597" s="546"/>
      <c r="L597" s="546"/>
      <c r="M597" s="546"/>
      <c r="N597" s="546"/>
      <c r="O597" s="546"/>
      <c r="P597" s="546"/>
      <c r="Q597" s="546"/>
      <c r="R597" s="546"/>
      <c r="S597" s="546"/>
      <c r="T597" s="546"/>
      <c r="U597" s="546"/>
      <c r="V597" s="546"/>
      <c r="W597" s="546"/>
      <c r="X597" s="546"/>
      <c r="Y597" s="546"/>
      <c r="Z597" s="115"/>
      <c r="AA597" s="115"/>
      <c r="AB597" s="115"/>
      <c r="AC597" s="115"/>
      <c r="AD597" s="115"/>
      <c r="AE597" s="115"/>
      <c r="AF597" s="115"/>
      <c r="AG597" s="115"/>
      <c r="AH597" s="115"/>
      <c r="AI597" s="115"/>
    </row>
    <row r="598">
      <c r="A598" s="575"/>
      <c r="B598" s="546"/>
      <c r="C598" s="546"/>
      <c r="D598" s="546"/>
      <c r="E598" s="546"/>
      <c r="F598" s="546"/>
      <c r="G598" s="546"/>
      <c r="H598" s="546"/>
      <c r="I598" s="546"/>
      <c r="J598" s="546"/>
      <c r="K598" s="546"/>
      <c r="L598" s="546"/>
      <c r="M598" s="546"/>
      <c r="N598" s="546"/>
      <c r="O598" s="546"/>
      <c r="P598" s="546"/>
      <c r="Q598" s="546"/>
      <c r="R598" s="546"/>
      <c r="S598" s="546"/>
      <c r="T598" s="546"/>
      <c r="U598" s="546"/>
      <c r="V598" s="546"/>
      <c r="W598" s="546"/>
      <c r="X598" s="546"/>
      <c r="Y598" s="546"/>
      <c r="Z598" s="115"/>
      <c r="AA598" s="115"/>
      <c r="AB598" s="115"/>
      <c r="AC598" s="115"/>
      <c r="AD598" s="115"/>
      <c r="AE598" s="115"/>
      <c r="AF598" s="115"/>
      <c r="AG598" s="115"/>
      <c r="AH598" s="115"/>
      <c r="AI598" s="115"/>
    </row>
    <row r="599">
      <c r="A599" s="575"/>
      <c r="B599" s="546"/>
      <c r="C599" s="546"/>
      <c r="D599" s="546"/>
      <c r="E599" s="546"/>
      <c r="F599" s="546"/>
      <c r="G599" s="546"/>
      <c r="H599" s="546"/>
      <c r="I599" s="546"/>
      <c r="J599" s="546"/>
      <c r="K599" s="546"/>
      <c r="L599" s="546"/>
      <c r="M599" s="546"/>
      <c r="N599" s="546"/>
      <c r="O599" s="546"/>
      <c r="P599" s="546"/>
      <c r="Q599" s="546"/>
      <c r="R599" s="546"/>
      <c r="S599" s="546"/>
      <c r="T599" s="546"/>
      <c r="U599" s="546"/>
      <c r="V599" s="546"/>
      <c r="W599" s="546"/>
      <c r="X599" s="546"/>
      <c r="Y599" s="546"/>
      <c r="Z599" s="115"/>
      <c r="AA599" s="115"/>
      <c r="AB599" s="115"/>
      <c r="AC599" s="115"/>
      <c r="AD599" s="115"/>
      <c r="AE599" s="115"/>
      <c r="AF599" s="115"/>
      <c r="AG599" s="115"/>
      <c r="AH599" s="115"/>
      <c r="AI599" s="115"/>
    </row>
    <row r="600">
      <c r="A600" s="575"/>
      <c r="B600" s="546"/>
      <c r="C600" s="546"/>
      <c r="D600" s="546"/>
      <c r="E600" s="546"/>
      <c r="F600" s="546"/>
      <c r="G600" s="546"/>
      <c r="H600" s="546"/>
      <c r="I600" s="546"/>
      <c r="J600" s="546"/>
      <c r="K600" s="546"/>
      <c r="L600" s="546"/>
      <c r="M600" s="546"/>
      <c r="N600" s="546"/>
      <c r="O600" s="546"/>
      <c r="P600" s="546"/>
      <c r="Q600" s="546"/>
      <c r="R600" s="546"/>
      <c r="S600" s="546"/>
      <c r="T600" s="546"/>
      <c r="U600" s="546"/>
      <c r="V600" s="546"/>
      <c r="W600" s="546"/>
      <c r="X600" s="546"/>
      <c r="Y600" s="546"/>
      <c r="Z600" s="115"/>
      <c r="AA600" s="115"/>
      <c r="AB600" s="115"/>
      <c r="AC600" s="115"/>
      <c r="AD600" s="115"/>
      <c r="AE600" s="115"/>
      <c r="AF600" s="115"/>
      <c r="AG600" s="115"/>
      <c r="AH600" s="115"/>
      <c r="AI600" s="115"/>
    </row>
    <row r="601">
      <c r="A601" s="575"/>
      <c r="B601" s="546"/>
      <c r="C601" s="546"/>
      <c r="D601" s="546"/>
      <c r="E601" s="546"/>
      <c r="F601" s="546"/>
      <c r="G601" s="546"/>
      <c r="H601" s="546"/>
      <c r="I601" s="546"/>
      <c r="J601" s="546"/>
      <c r="K601" s="546"/>
      <c r="L601" s="546"/>
      <c r="M601" s="546"/>
      <c r="N601" s="546"/>
      <c r="O601" s="546"/>
      <c r="P601" s="546"/>
      <c r="Q601" s="546"/>
      <c r="R601" s="546"/>
      <c r="S601" s="546"/>
      <c r="T601" s="546"/>
      <c r="U601" s="546"/>
      <c r="V601" s="546"/>
      <c r="W601" s="546"/>
      <c r="X601" s="546"/>
      <c r="Y601" s="546"/>
      <c r="Z601" s="115"/>
      <c r="AA601" s="115"/>
      <c r="AB601" s="115"/>
      <c r="AC601" s="115"/>
      <c r="AD601" s="115"/>
      <c r="AE601" s="115"/>
      <c r="AF601" s="115"/>
      <c r="AG601" s="115"/>
      <c r="AH601" s="115"/>
      <c r="AI601" s="115"/>
    </row>
    <row r="602">
      <c r="A602" s="575"/>
      <c r="B602" s="546"/>
      <c r="C602" s="546"/>
      <c r="D602" s="546"/>
      <c r="E602" s="546"/>
      <c r="F602" s="546"/>
      <c r="G602" s="546"/>
      <c r="H602" s="546"/>
      <c r="I602" s="546"/>
      <c r="J602" s="546"/>
      <c r="K602" s="546"/>
      <c r="L602" s="546"/>
      <c r="M602" s="546"/>
      <c r="N602" s="546"/>
      <c r="O602" s="546"/>
      <c r="P602" s="546"/>
      <c r="Q602" s="546"/>
      <c r="R602" s="546"/>
      <c r="S602" s="546"/>
      <c r="T602" s="546"/>
      <c r="U602" s="546"/>
      <c r="V602" s="546"/>
      <c r="W602" s="546"/>
      <c r="X602" s="546"/>
      <c r="Y602" s="546"/>
      <c r="Z602" s="115"/>
      <c r="AA602" s="115"/>
      <c r="AB602" s="115"/>
      <c r="AC602" s="115"/>
      <c r="AD602" s="115"/>
      <c r="AE602" s="115"/>
      <c r="AF602" s="115"/>
      <c r="AG602" s="115"/>
      <c r="AH602" s="115"/>
      <c r="AI602" s="115"/>
    </row>
    <row r="603">
      <c r="A603" s="575"/>
      <c r="B603" s="546"/>
      <c r="C603" s="546"/>
      <c r="D603" s="546"/>
      <c r="E603" s="546"/>
      <c r="F603" s="546"/>
      <c r="G603" s="546"/>
      <c r="H603" s="546"/>
      <c r="I603" s="546"/>
      <c r="J603" s="546"/>
      <c r="K603" s="546"/>
      <c r="L603" s="546"/>
      <c r="M603" s="546"/>
      <c r="N603" s="546"/>
      <c r="O603" s="546"/>
      <c r="P603" s="546"/>
      <c r="Q603" s="546"/>
      <c r="R603" s="546"/>
      <c r="S603" s="546"/>
      <c r="T603" s="546"/>
      <c r="U603" s="546"/>
      <c r="V603" s="546"/>
      <c r="W603" s="546"/>
      <c r="X603" s="546"/>
      <c r="Y603" s="546"/>
      <c r="Z603" s="115"/>
      <c r="AA603" s="115"/>
      <c r="AB603" s="115"/>
      <c r="AC603" s="115"/>
      <c r="AD603" s="115"/>
      <c r="AE603" s="115"/>
      <c r="AF603" s="115"/>
      <c r="AG603" s="115"/>
      <c r="AH603" s="115"/>
      <c r="AI603" s="115"/>
    </row>
    <row r="604">
      <c r="A604" s="575"/>
      <c r="B604" s="546"/>
      <c r="C604" s="546"/>
      <c r="D604" s="546"/>
      <c r="E604" s="546"/>
      <c r="F604" s="546"/>
      <c r="G604" s="546"/>
      <c r="H604" s="546"/>
      <c r="I604" s="546"/>
      <c r="J604" s="546"/>
      <c r="K604" s="546"/>
      <c r="L604" s="546"/>
      <c r="M604" s="546"/>
      <c r="N604" s="546"/>
      <c r="O604" s="546"/>
      <c r="P604" s="546"/>
      <c r="Q604" s="546"/>
      <c r="R604" s="546"/>
      <c r="S604" s="546"/>
      <c r="T604" s="546"/>
      <c r="U604" s="546"/>
      <c r="V604" s="546"/>
      <c r="W604" s="546"/>
      <c r="X604" s="546"/>
      <c r="Y604" s="546"/>
      <c r="Z604" s="115"/>
      <c r="AA604" s="115"/>
      <c r="AB604" s="115"/>
      <c r="AC604" s="115"/>
      <c r="AD604" s="115"/>
      <c r="AE604" s="115"/>
      <c r="AF604" s="115"/>
      <c r="AG604" s="115"/>
      <c r="AH604" s="115"/>
      <c r="AI604" s="115"/>
    </row>
    <row r="605">
      <c r="A605" s="575"/>
      <c r="B605" s="546"/>
      <c r="C605" s="546"/>
      <c r="D605" s="546"/>
      <c r="E605" s="546"/>
      <c r="F605" s="546"/>
      <c r="G605" s="546"/>
      <c r="H605" s="546"/>
      <c r="I605" s="546"/>
      <c r="J605" s="546"/>
      <c r="K605" s="546"/>
      <c r="L605" s="546"/>
      <c r="M605" s="546"/>
      <c r="N605" s="546"/>
      <c r="O605" s="546"/>
      <c r="P605" s="546"/>
      <c r="Q605" s="546"/>
      <c r="R605" s="546"/>
      <c r="S605" s="546"/>
      <c r="T605" s="546"/>
      <c r="U605" s="546"/>
      <c r="V605" s="546"/>
      <c r="W605" s="546"/>
      <c r="X605" s="546"/>
      <c r="Y605" s="546"/>
      <c r="Z605" s="115"/>
      <c r="AA605" s="115"/>
      <c r="AB605" s="115"/>
      <c r="AC605" s="115"/>
      <c r="AD605" s="115"/>
      <c r="AE605" s="115"/>
      <c r="AF605" s="115"/>
      <c r="AG605" s="115"/>
      <c r="AH605" s="115"/>
      <c r="AI605" s="115"/>
    </row>
    <row r="606">
      <c r="A606" s="575"/>
      <c r="B606" s="546"/>
      <c r="C606" s="546"/>
      <c r="D606" s="546"/>
      <c r="E606" s="546"/>
      <c r="F606" s="546"/>
      <c r="G606" s="546"/>
      <c r="H606" s="546"/>
      <c r="I606" s="546"/>
      <c r="J606" s="546"/>
      <c r="K606" s="546"/>
      <c r="L606" s="546"/>
      <c r="M606" s="546"/>
      <c r="N606" s="546"/>
      <c r="O606" s="546"/>
      <c r="P606" s="546"/>
      <c r="Q606" s="546"/>
      <c r="R606" s="546"/>
      <c r="S606" s="546"/>
      <c r="T606" s="546"/>
      <c r="U606" s="546"/>
      <c r="V606" s="546"/>
      <c r="W606" s="546"/>
      <c r="X606" s="546"/>
      <c r="Y606" s="546"/>
      <c r="Z606" s="115"/>
      <c r="AA606" s="115"/>
      <c r="AB606" s="115"/>
      <c r="AC606" s="115"/>
      <c r="AD606" s="115"/>
      <c r="AE606" s="115"/>
      <c r="AF606" s="115"/>
      <c r="AG606" s="115"/>
      <c r="AH606" s="115"/>
      <c r="AI606" s="115"/>
    </row>
    <row r="607">
      <c r="A607" s="575"/>
      <c r="B607" s="546"/>
      <c r="C607" s="546"/>
      <c r="D607" s="546"/>
      <c r="E607" s="546"/>
      <c r="F607" s="546"/>
      <c r="G607" s="546"/>
      <c r="H607" s="546"/>
      <c r="I607" s="546"/>
      <c r="J607" s="546"/>
      <c r="K607" s="546"/>
      <c r="L607" s="546"/>
      <c r="M607" s="546"/>
      <c r="N607" s="546"/>
      <c r="O607" s="546"/>
      <c r="P607" s="546"/>
      <c r="Q607" s="546"/>
      <c r="R607" s="546"/>
      <c r="S607" s="546"/>
      <c r="T607" s="546"/>
      <c r="U607" s="546"/>
      <c r="V607" s="546"/>
      <c r="W607" s="546"/>
      <c r="X607" s="546"/>
      <c r="Y607" s="546"/>
      <c r="Z607" s="115"/>
      <c r="AA607" s="115"/>
      <c r="AB607" s="115"/>
      <c r="AC607" s="115"/>
      <c r="AD607" s="115"/>
      <c r="AE607" s="115"/>
      <c r="AF607" s="115"/>
      <c r="AG607" s="115"/>
      <c r="AH607" s="115"/>
      <c r="AI607" s="115"/>
    </row>
    <row r="608">
      <c r="A608" s="575"/>
      <c r="B608" s="546"/>
      <c r="C608" s="546"/>
      <c r="D608" s="546"/>
      <c r="E608" s="546"/>
      <c r="F608" s="546"/>
      <c r="G608" s="546"/>
      <c r="H608" s="546"/>
      <c r="I608" s="546"/>
      <c r="J608" s="546"/>
      <c r="K608" s="546"/>
      <c r="L608" s="546"/>
      <c r="M608" s="546"/>
      <c r="N608" s="546"/>
      <c r="O608" s="546"/>
      <c r="P608" s="546"/>
      <c r="Q608" s="546"/>
      <c r="R608" s="546"/>
      <c r="S608" s="546"/>
      <c r="T608" s="546"/>
      <c r="U608" s="546"/>
      <c r="V608" s="546"/>
      <c r="W608" s="546"/>
      <c r="X608" s="546"/>
      <c r="Y608" s="546"/>
      <c r="Z608" s="115"/>
      <c r="AA608" s="115"/>
      <c r="AB608" s="115"/>
      <c r="AC608" s="115"/>
      <c r="AD608" s="115"/>
      <c r="AE608" s="115"/>
      <c r="AF608" s="115"/>
      <c r="AG608" s="115"/>
      <c r="AH608" s="115"/>
      <c r="AI608" s="115"/>
    </row>
    <row r="609">
      <c r="A609" s="575"/>
      <c r="B609" s="546"/>
      <c r="C609" s="546"/>
      <c r="D609" s="546"/>
      <c r="E609" s="546"/>
      <c r="F609" s="546"/>
      <c r="G609" s="546"/>
      <c r="H609" s="546"/>
      <c r="I609" s="546"/>
      <c r="J609" s="546"/>
      <c r="K609" s="546"/>
      <c r="L609" s="546"/>
      <c r="M609" s="546"/>
      <c r="N609" s="546"/>
      <c r="O609" s="546"/>
      <c r="P609" s="546"/>
      <c r="Q609" s="546"/>
      <c r="R609" s="546"/>
      <c r="S609" s="546"/>
      <c r="T609" s="546"/>
      <c r="U609" s="546"/>
      <c r="V609" s="546"/>
      <c r="W609" s="546"/>
      <c r="X609" s="546"/>
      <c r="Y609" s="546"/>
      <c r="Z609" s="115"/>
      <c r="AA609" s="115"/>
      <c r="AB609" s="115"/>
      <c r="AC609" s="115"/>
      <c r="AD609" s="115"/>
      <c r="AE609" s="115"/>
      <c r="AF609" s="115"/>
      <c r="AG609" s="115"/>
      <c r="AH609" s="115"/>
      <c r="AI609" s="115"/>
    </row>
    <row r="610">
      <c r="A610" s="575"/>
      <c r="B610" s="546"/>
      <c r="C610" s="546"/>
      <c r="D610" s="546"/>
      <c r="E610" s="546"/>
      <c r="F610" s="546"/>
      <c r="G610" s="546"/>
      <c r="H610" s="546"/>
      <c r="I610" s="546"/>
      <c r="J610" s="546"/>
      <c r="K610" s="546"/>
      <c r="L610" s="546"/>
      <c r="M610" s="546"/>
      <c r="N610" s="546"/>
      <c r="O610" s="546"/>
      <c r="P610" s="546"/>
      <c r="Q610" s="546"/>
      <c r="R610" s="546"/>
      <c r="S610" s="546"/>
      <c r="T610" s="546"/>
      <c r="U610" s="546"/>
      <c r="V610" s="546"/>
      <c r="W610" s="546"/>
      <c r="X610" s="546"/>
      <c r="Y610" s="546"/>
      <c r="Z610" s="115"/>
      <c r="AA610" s="115"/>
      <c r="AB610" s="115"/>
      <c r="AC610" s="115"/>
      <c r="AD610" s="115"/>
      <c r="AE610" s="115"/>
      <c r="AF610" s="115"/>
      <c r="AG610" s="115"/>
      <c r="AH610" s="115"/>
      <c r="AI610" s="115"/>
    </row>
    <row r="611">
      <c r="A611" s="575"/>
      <c r="B611" s="546"/>
      <c r="C611" s="546"/>
      <c r="D611" s="546"/>
      <c r="E611" s="546"/>
      <c r="F611" s="546"/>
      <c r="G611" s="546"/>
      <c r="H611" s="546"/>
      <c r="I611" s="546"/>
      <c r="J611" s="546"/>
      <c r="K611" s="546"/>
      <c r="L611" s="546"/>
      <c r="M611" s="546"/>
      <c r="N611" s="546"/>
      <c r="O611" s="546"/>
      <c r="P611" s="546"/>
      <c r="Q611" s="546"/>
      <c r="R611" s="546"/>
      <c r="S611" s="546"/>
      <c r="T611" s="546"/>
      <c r="U611" s="546"/>
      <c r="V611" s="546"/>
      <c r="W611" s="546"/>
      <c r="X611" s="546"/>
      <c r="Y611" s="546"/>
      <c r="Z611" s="115"/>
      <c r="AA611" s="115"/>
      <c r="AB611" s="115"/>
      <c r="AC611" s="115"/>
      <c r="AD611" s="115"/>
      <c r="AE611" s="115"/>
      <c r="AF611" s="115"/>
      <c r="AG611" s="115"/>
      <c r="AH611" s="115"/>
      <c r="AI611" s="115"/>
    </row>
    <row r="612">
      <c r="A612" s="575"/>
      <c r="B612" s="546"/>
      <c r="C612" s="546"/>
      <c r="D612" s="546"/>
      <c r="E612" s="546"/>
      <c r="F612" s="546"/>
      <c r="G612" s="546"/>
      <c r="H612" s="546"/>
      <c r="I612" s="546"/>
      <c r="J612" s="546"/>
      <c r="K612" s="546"/>
      <c r="L612" s="546"/>
      <c r="M612" s="546"/>
      <c r="N612" s="546"/>
      <c r="O612" s="546"/>
      <c r="P612" s="546"/>
      <c r="Q612" s="546"/>
      <c r="R612" s="546"/>
      <c r="S612" s="546"/>
      <c r="T612" s="546"/>
      <c r="U612" s="546"/>
      <c r="V612" s="546"/>
      <c r="W612" s="546"/>
      <c r="X612" s="546"/>
      <c r="Y612" s="546"/>
      <c r="Z612" s="115"/>
      <c r="AA612" s="115"/>
      <c r="AB612" s="115"/>
      <c r="AC612" s="115"/>
      <c r="AD612" s="115"/>
      <c r="AE612" s="115"/>
      <c r="AF612" s="115"/>
      <c r="AG612" s="115"/>
      <c r="AH612" s="115"/>
      <c r="AI612" s="115"/>
    </row>
    <row r="613">
      <c r="A613" s="575"/>
      <c r="B613" s="546"/>
      <c r="C613" s="546"/>
      <c r="D613" s="546"/>
      <c r="E613" s="546"/>
      <c r="F613" s="546"/>
      <c r="G613" s="546"/>
      <c r="H613" s="546"/>
      <c r="I613" s="546"/>
      <c r="J613" s="546"/>
      <c r="K613" s="546"/>
      <c r="L613" s="546"/>
      <c r="M613" s="546"/>
      <c r="N613" s="546"/>
      <c r="O613" s="546"/>
      <c r="P613" s="546"/>
      <c r="Q613" s="546"/>
      <c r="R613" s="546"/>
      <c r="S613" s="546"/>
      <c r="T613" s="546"/>
      <c r="U613" s="546"/>
      <c r="V613" s="546"/>
      <c r="W613" s="546"/>
      <c r="X613" s="546"/>
      <c r="Y613" s="546"/>
      <c r="Z613" s="115"/>
      <c r="AA613" s="115"/>
      <c r="AB613" s="115"/>
      <c r="AC613" s="115"/>
      <c r="AD613" s="115"/>
      <c r="AE613" s="115"/>
      <c r="AF613" s="115"/>
      <c r="AG613" s="115"/>
      <c r="AH613" s="115"/>
      <c r="AI613" s="115"/>
    </row>
    <row r="614">
      <c r="A614" s="575"/>
      <c r="B614" s="546"/>
      <c r="C614" s="546"/>
      <c r="D614" s="546"/>
      <c r="E614" s="546"/>
      <c r="F614" s="546"/>
      <c r="G614" s="546"/>
      <c r="H614" s="546"/>
      <c r="I614" s="546"/>
      <c r="J614" s="546"/>
      <c r="K614" s="546"/>
      <c r="L614" s="546"/>
      <c r="M614" s="546"/>
      <c r="N614" s="546"/>
      <c r="O614" s="546"/>
      <c r="P614" s="546"/>
      <c r="Q614" s="546"/>
      <c r="R614" s="546"/>
      <c r="S614" s="546"/>
      <c r="T614" s="546"/>
      <c r="U614" s="546"/>
      <c r="V614" s="546"/>
      <c r="W614" s="546"/>
      <c r="X614" s="546"/>
      <c r="Y614" s="546"/>
      <c r="Z614" s="115"/>
      <c r="AA614" s="115"/>
      <c r="AB614" s="115"/>
      <c r="AC614" s="115"/>
      <c r="AD614" s="115"/>
      <c r="AE614" s="115"/>
      <c r="AF614" s="115"/>
      <c r="AG614" s="115"/>
      <c r="AH614" s="115"/>
      <c r="AI614" s="115"/>
    </row>
    <row r="615">
      <c r="A615" s="575"/>
      <c r="B615" s="546"/>
      <c r="C615" s="546"/>
      <c r="D615" s="546"/>
      <c r="E615" s="546"/>
      <c r="F615" s="546"/>
      <c r="G615" s="546"/>
      <c r="H615" s="546"/>
      <c r="I615" s="546"/>
      <c r="J615" s="546"/>
      <c r="K615" s="546"/>
      <c r="L615" s="546"/>
      <c r="M615" s="546"/>
      <c r="N615" s="546"/>
      <c r="O615" s="546"/>
      <c r="P615" s="546"/>
      <c r="Q615" s="546"/>
      <c r="R615" s="546"/>
      <c r="S615" s="546"/>
      <c r="T615" s="546"/>
      <c r="U615" s="546"/>
      <c r="V615" s="546"/>
      <c r="W615" s="546"/>
      <c r="X615" s="546"/>
      <c r="Y615" s="546"/>
      <c r="Z615" s="115"/>
      <c r="AA615" s="115"/>
      <c r="AB615" s="115"/>
      <c r="AC615" s="115"/>
      <c r="AD615" s="115"/>
      <c r="AE615" s="115"/>
      <c r="AF615" s="115"/>
      <c r="AG615" s="115"/>
      <c r="AH615" s="115"/>
      <c r="AI615" s="115"/>
    </row>
    <row r="616">
      <c r="A616" s="575"/>
      <c r="B616" s="546"/>
      <c r="C616" s="546"/>
      <c r="D616" s="546"/>
      <c r="E616" s="546"/>
      <c r="F616" s="546"/>
      <c r="G616" s="546"/>
      <c r="H616" s="546"/>
      <c r="I616" s="546"/>
      <c r="J616" s="546"/>
      <c r="K616" s="546"/>
      <c r="L616" s="546"/>
      <c r="M616" s="546"/>
      <c r="N616" s="546"/>
      <c r="O616" s="546"/>
      <c r="P616" s="546"/>
      <c r="Q616" s="546"/>
      <c r="R616" s="546"/>
      <c r="S616" s="546"/>
      <c r="T616" s="546"/>
      <c r="U616" s="546"/>
      <c r="V616" s="546"/>
      <c r="W616" s="546"/>
      <c r="X616" s="546"/>
      <c r="Y616" s="546"/>
      <c r="Z616" s="115"/>
      <c r="AA616" s="115"/>
      <c r="AB616" s="115"/>
      <c r="AC616" s="115"/>
      <c r="AD616" s="115"/>
      <c r="AE616" s="115"/>
      <c r="AF616" s="115"/>
      <c r="AG616" s="115"/>
      <c r="AH616" s="115"/>
      <c r="AI616" s="115"/>
    </row>
    <row r="617">
      <c r="A617" s="575"/>
      <c r="B617" s="546"/>
      <c r="C617" s="546"/>
      <c r="D617" s="546"/>
      <c r="E617" s="546"/>
      <c r="F617" s="546"/>
      <c r="G617" s="546"/>
      <c r="H617" s="546"/>
      <c r="I617" s="546"/>
      <c r="J617" s="546"/>
      <c r="K617" s="546"/>
      <c r="L617" s="546"/>
      <c r="M617" s="546"/>
      <c r="N617" s="546"/>
      <c r="O617" s="546"/>
      <c r="P617" s="546"/>
      <c r="Q617" s="546"/>
      <c r="R617" s="546"/>
      <c r="S617" s="546"/>
      <c r="T617" s="546"/>
      <c r="U617" s="546"/>
      <c r="V617" s="546"/>
      <c r="W617" s="546"/>
      <c r="X617" s="546"/>
      <c r="Y617" s="546"/>
      <c r="Z617" s="115"/>
      <c r="AA617" s="115"/>
      <c r="AB617" s="115"/>
      <c r="AC617" s="115"/>
      <c r="AD617" s="115"/>
      <c r="AE617" s="115"/>
      <c r="AF617" s="115"/>
      <c r="AG617" s="115"/>
      <c r="AH617" s="115"/>
      <c r="AI617" s="115"/>
    </row>
    <row r="618">
      <c r="A618" s="575"/>
      <c r="B618" s="546"/>
      <c r="C618" s="546"/>
      <c r="D618" s="546"/>
      <c r="E618" s="546"/>
      <c r="F618" s="546"/>
      <c r="G618" s="546"/>
      <c r="H618" s="546"/>
      <c r="I618" s="546"/>
      <c r="J618" s="546"/>
      <c r="K618" s="546"/>
      <c r="L618" s="546"/>
      <c r="M618" s="546"/>
      <c r="N618" s="546"/>
      <c r="O618" s="546"/>
      <c r="P618" s="546"/>
      <c r="Q618" s="546"/>
      <c r="R618" s="546"/>
      <c r="S618" s="546"/>
      <c r="T618" s="546"/>
      <c r="U618" s="546"/>
      <c r="V618" s="546"/>
      <c r="W618" s="546"/>
      <c r="X618" s="546"/>
      <c r="Y618" s="546"/>
      <c r="Z618" s="115"/>
      <c r="AA618" s="115"/>
      <c r="AB618" s="115"/>
      <c r="AC618" s="115"/>
      <c r="AD618" s="115"/>
      <c r="AE618" s="115"/>
      <c r="AF618" s="115"/>
      <c r="AG618" s="115"/>
      <c r="AH618" s="115"/>
      <c r="AI618" s="115"/>
    </row>
    <row r="619">
      <c r="A619" s="575"/>
      <c r="B619" s="546"/>
      <c r="C619" s="546"/>
      <c r="D619" s="546"/>
      <c r="E619" s="546"/>
      <c r="F619" s="546"/>
      <c r="G619" s="546"/>
      <c r="H619" s="546"/>
      <c r="I619" s="546"/>
      <c r="J619" s="546"/>
      <c r="K619" s="546"/>
      <c r="L619" s="546"/>
      <c r="M619" s="546"/>
      <c r="N619" s="546"/>
      <c r="O619" s="546"/>
      <c r="P619" s="546"/>
      <c r="Q619" s="546"/>
      <c r="R619" s="546"/>
      <c r="S619" s="546"/>
      <c r="T619" s="546"/>
      <c r="U619" s="546"/>
      <c r="V619" s="546"/>
      <c r="W619" s="546"/>
      <c r="X619" s="546"/>
      <c r="Y619" s="546"/>
      <c r="Z619" s="115"/>
      <c r="AA619" s="115"/>
      <c r="AB619" s="115"/>
      <c r="AC619" s="115"/>
      <c r="AD619" s="115"/>
      <c r="AE619" s="115"/>
      <c r="AF619" s="115"/>
      <c r="AG619" s="115"/>
      <c r="AH619" s="115"/>
      <c r="AI619" s="115"/>
    </row>
    <row r="620">
      <c r="A620" s="575"/>
      <c r="B620" s="546"/>
      <c r="C620" s="546"/>
      <c r="D620" s="546"/>
      <c r="E620" s="546"/>
      <c r="F620" s="546"/>
      <c r="G620" s="546"/>
      <c r="H620" s="546"/>
      <c r="I620" s="546"/>
      <c r="J620" s="546"/>
      <c r="K620" s="546"/>
      <c r="L620" s="546"/>
      <c r="M620" s="546"/>
      <c r="N620" s="546"/>
      <c r="O620" s="546"/>
      <c r="P620" s="546"/>
      <c r="Q620" s="546"/>
      <c r="R620" s="546"/>
      <c r="S620" s="546"/>
      <c r="T620" s="546"/>
      <c r="U620" s="546"/>
      <c r="V620" s="546"/>
      <c r="W620" s="546"/>
      <c r="X620" s="546"/>
      <c r="Y620" s="546"/>
      <c r="Z620" s="115"/>
      <c r="AA620" s="115"/>
      <c r="AB620" s="115"/>
      <c r="AC620" s="115"/>
      <c r="AD620" s="115"/>
      <c r="AE620" s="115"/>
      <c r="AF620" s="115"/>
      <c r="AG620" s="115"/>
      <c r="AH620" s="115"/>
      <c r="AI620" s="115"/>
    </row>
    <row r="621">
      <c r="A621" s="575"/>
      <c r="B621" s="546"/>
      <c r="C621" s="546"/>
      <c r="D621" s="546"/>
      <c r="E621" s="546"/>
      <c r="F621" s="546"/>
      <c r="G621" s="546"/>
      <c r="H621" s="546"/>
      <c r="I621" s="546"/>
      <c r="J621" s="546"/>
      <c r="K621" s="546"/>
      <c r="L621" s="546"/>
      <c r="M621" s="546"/>
      <c r="N621" s="546"/>
      <c r="O621" s="546"/>
      <c r="P621" s="546"/>
      <c r="Q621" s="546"/>
      <c r="R621" s="546"/>
      <c r="S621" s="546"/>
      <c r="T621" s="546"/>
      <c r="U621" s="546"/>
      <c r="V621" s="546"/>
      <c r="W621" s="546"/>
      <c r="X621" s="546"/>
      <c r="Y621" s="546"/>
      <c r="Z621" s="115"/>
      <c r="AA621" s="115"/>
      <c r="AB621" s="115"/>
      <c r="AC621" s="115"/>
      <c r="AD621" s="115"/>
      <c r="AE621" s="115"/>
      <c r="AF621" s="115"/>
      <c r="AG621" s="115"/>
      <c r="AH621" s="115"/>
      <c r="AI621" s="115"/>
    </row>
    <row r="622">
      <c r="A622" s="575"/>
      <c r="B622" s="546"/>
      <c r="C622" s="546"/>
      <c r="D622" s="546"/>
      <c r="E622" s="546"/>
      <c r="F622" s="546"/>
      <c r="G622" s="546"/>
      <c r="H622" s="546"/>
      <c r="I622" s="546"/>
      <c r="J622" s="546"/>
      <c r="K622" s="546"/>
      <c r="L622" s="546"/>
      <c r="M622" s="546"/>
      <c r="N622" s="546"/>
      <c r="O622" s="546"/>
      <c r="P622" s="546"/>
      <c r="Q622" s="546"/>
      <c r="R622" s="546"/>
      <c r="S622" s="546"/>
      <c r="T622" s="546"/>
      <c r="U622" s="546"/>
      <c r="V622" s="546"/>
      <c r="W622" s="546"/>
      <c r="X622" s="546"/>
      <c r="Y622" s="546"/>
      <c r="Z622" s="115"/>
      <c r="AA622" s="115"/>
      <c r="AB622" s="115"/>
      <c r="AC622" s="115"/>
      <c r="AD622" s="115"/>
      <c r="AE622" s="115"/>
      <c r="AF622" s="115"/>
      <c r="AG622" s="115"/>
      <c r="AH622" s="115"/>
      <c r="AI622" s="115"/>
    </row>
    <row r="623">
      <c r="A623" s="575"/>
      <c r="B623" s="546"/>
      <c r="C623" s="546"/>
      <c r="D623" s="546"/>
      <c r="E623" s="546"/>
      <c r="F623" s="546"/>
      <c r="G623" s="546"/>
      <c r="H623" s="546"/>
      <c r="I623" s="546"/>
      <c r="J623" s="546"/>
      <c r="K623" s="546"/>
      <c r="L623" s="546"/>
      <c r="M623" s="546"/>
      <c r="N623" s="546"/>
      <c r="O623" s="546"/>
      <c r="P623" s="546"/>
      <c r="Q623" s="546"/>
      <c r="R623" s="546"/>
      <c r="S623" s="546"/>
      <c r="T623" s="546"/>
      <c r="U623" s="546"/>
      <c r="V623" s="546"/>
      <c r="W623" s="546"/>
      <c r="X623" s="546"/>
      <c r="Y623" s="546"/>
      <c r="Z623" s="115"/>
      <c r="AA623" s="115"/>
      <c r="AB623" s="115"/>
      <c r="AC623" s="115"/>
      <c r="AD623" s="115"/>
      <c r="AE623" s="115"/>
      <c r="AF623" s="115"/>
      <c r="AG623" s="115"/>
      <c r="AH623" s="115"/>
      <c r="AI623" s="115"/>
    </row>
    <row r="624">
      <c r="A624" s="575"/>
      <c r="B624" s="546"/>
      <c r="C624" s="546"/>
      <c r="D624" s="546"/>
      <c r="E624" s="546"/>
      <c r="F624" s="546"/>
      <c r="G624" s="546"/>
      <c r="H624" s="546"/>
      <c r="I624" s="546"/>
      <c r="J624" s="546"/>
      <c r="K624" s="546"/>
      <c r="L624" s="546"/>
      <c r="M624" s="546"/>
      <c r="N624" s="546"/>
      <c r="O624" s="546"/>
      <c r="P624" s="546"/>
      <c r="Q624" s="546"/>
      <c r="R624" s="546"/>
      <c r="S624" s="546"/>
      <c r="T624" s="546"/>
      <c r="U624" s="546"/>
      <c r="V624" s="546"/>
      <c r="W624" s="546"/>
      <c r="X624" s="546"/>
      <c r="Y624" s="546"/>
      <c r="Z624" s="115"/>
      <c r="AA624" s="115"/>
      <c r="AB624" s="115"/>
      <c r="AC624" s="115"/>
      <c r="AD624" s="115"/>
      <c r="AE624" s="115"/>
      <c r="AF624" s="115"/>
      <c r="AG624" s="115"/>
      <c r="AH624" s="115"/>
      <c r="AI624" s="115"/>
    </row>
    <row r="625">
      <c r="A625" s="575"/>
      <c r="B625" s="546"/>
      <c r="C625" s="546"/>
      <c r="D625" s="546"/>
      <c r="E625" s="546"/>
      <c r="F625" s="546"/>
      <c r="G625" s="546"/>
      <c r="H625" s="546"/>
      <c r="I625" s="546"/>
      <c r="J625" s="546"/>
      <c r="K625" s="546"/>
      <c r="L625" s="546"/>
      <c r="M625" s="546"/>
      <c r="N625" s="546"/>
      <c r="O625" s="546"/>
      <c r="P625" s="546"/>
      <c r="Q625" s="546"/>
      <c r="R625" s="546"/>
      <c r="S625" s="546"/>
      <c r="T625" s="546"/>
      <c r="U625" s="546"/>
      <c r="V625" s="546"/>
      <c r="W625" s="546"/>
      <c r="X625" s="546"/>
      <c r="Y625" s="546"/>
      <c r="Z625" s="115"/>
      <c r="AA625" s="115"/>
      <c r="AB625" s="115"/>
      <c r="AC625" s="115"/>
      <c r="AD625" s="115"/>
      <c r="AE625" s="115"/>
      <c r="AF625" s="115"/>
      <c r="AG625" s="115"/>
      <c r="AH625" s="115"/>
      <c r="AI625" s="115"/>
    </row>
    <row r="626">
      <c r="A626" s="575"/>
      <c r="B626" s="546"/>
      <c r="C626" s="546"/>
      <c r="D626" s="546"/>
      <c r="E626" s="546"/>
      <c r="F626" s="546"/>
      <c r="G626" s="546"/>
      <c r="H626" s="546"/>
      <c r="I626" s="546"/>
      <c r="J626" s="546"/>
      <c r="K626" s="546"/>
      <c r="L626" s="546"/>
      <c r="M626" s="546"/>
      <c r="N626" s="546"/>
      <c r="O626" s="546"/>
      <c r="P626" s="546"/>
      <c r="Q626" s="546"/>
      <c r="R626" s="546"/>
      <c r="S626" s="546"/>
      <c r="T626" s="546"/>
      <c r="U626" s="546"/>
      <c r="V626" s="546"/>
      <c r="W626" s="546"/>
      <c r="X626" s="546"/>
      <c r="Y626" s="546"/>
      <c r="Z626" s="115"/>
      <c r="AA626" s="115"/>
      <c r="AB626" s="115"/>
      <c r="AC626" s="115"/>
      <c r="AD626" s="115"/>
      <c r="AE626" s="115"/>
      <c r="AF626" s="115"/>
      <c r="AG626" s="115"/>
      <c r="AH626" s="115"/>
      <c r="AI626" s="115"/>
    </row>
    <row r="627">
      <c r="A627" s="575"/>
      <c r="B627" s="546"/>
      <c r="C627" s="546"/>
      <c r="D627" s="546"/>
      <c r="E627" s="546"/>
      <c r="F627" s="546"/>
      <c r="G627" s="546"/>
      <c r="H627" s="546"/>
      <c r="I627" s="546"/>
      <c r="J627" s="546"/>
      <c r="K627" s="546"/>
      <c r="L627" s="546"/>
      <c r="M627" s="546"/>
      <c r="N627" s="546"/>
      <c r="O627" s="546"/>
      <c r="P627" s="546"/>
      <c r="Q627" s="546"/>
      <c r="R627" s="546"/>
      <c r="S627" s="546"/>
      <c r="T627" s="546"/>
      <c r="U627" s="546"/>
      <c r="V627" s="546"/>
      <c r="W627" s="546"/>
      <c r="X627" s="546"/>
      <c r="Y627" s="546"/>
      <c r="Z627" s="115"/>
      <c r="AA627" s="115"/>
      <c r="AB627" s="115"/>
      <c r="AC627" s="115"/>
      <c r="AD627" s="115"/>
      <c r="AE627" s="115"/>
      <c r="AF627" s="115"/>
      <c r="AG627" s="115"/>
      <c r="AH627" s="115"/>
      <c r="AI627" s="115"/>
    </row>
    <row r="628">
      <c r="A628" s="575"/>
      <c r="B628" s="546"/>
      <c r="C628" s="546"/>
      <c r="D628" s="546"/>
      <c r="E628" s="546"/>
      <c r="F628" s="546"/>
      <c r="G628" s="546"/>
      <c r="H628" s="546"/>
      <c r="I628" s="546"/>
      <c r="J628" s="546"/>
      <c r="K628" s="546"/>
      <c r="L628" s="546"/>
      <c r="M628" s="546"/>
      <c r="N628" s="546"/>
      <c r="O628" s="546"/>
      <c r="P628" s="546"/>
      <c r="Q628" s="546"/>
      <c r="R628" s="546"/>
      <c r="S628" s="546"/>
      <c r="T628" s="546"/>
      <c r="U628" s="546"/>
      <c r="V628" s="546"/>
      <c r="W628" s="546"/>
      <c r="X628" s="546"/>
      <c r="Y628" s="546"/>
      <c r="Z628" s="115"/>
      <c r="AA628" s="115"/>
      <c r="AB628" s="115"/>
      <c r="AC628" s="115"/>
      <c r="AD628" s="115"/>
      <c r="AE628" s="115"/>
      <c r="AF628" s="115"/>
      <c r="AG628" s="115"/>
      <c r="AH628" s="115"/>
      <c r="AI628" s="115"/>
    </row>
    <row r="629">
      <c r="A629" s="575"/>
      <c r="B629" s="546"/>
      <c r="C629" s="546"/>
      <c r="D629" s="546"/>
      <c r="E629" s="546"/>
      <c r="F629" s="546"/>
      <c r="G629" s="546"/>
      <c r="H629" s="546"/>
      <c r="I629" s="546"/>
      <c r="J629" s="546"/>
      <c r="K629" s="546"/>
      <c r="L629" s="546"/>
      <c r="M629" s="546"/>
      <c r="N629" s="546"/>
      <c r="O629" s="546"/>
      <c r="P629" s="546"/>
      <c r="Q629" s="546"/>
      <c r="R629" s="546"/>
      <c r="S629" s="546"/>
      <c r="T629" s="546"/>
      <c r="U629" s="546"/>
      <c r="V629" s="546"/>
      <c r="W629" s="546"/>
      <c r="X629" s="546"/>
      <c r="Y629" s="546"/>
      <c r="Z629" s="115"/>
      <c r="AA629" s="115"/>
      <c r="AB629" s="115"/>
      <c r="AC629" s="115"/>
      <c r="AD629" s="115"/>
      <c r="AE629" s="115"/>
      <c r="AF629" s="115"/>
      <c r="AG629" s="115"/>
      <c r="AH629" s="115"/>
      <c r="AI629" s="115"/>
    </row>
    <row r="630">
      <c r="A630" s="575"/>
      <c r="B630" s="546"/>
      <c r="C630" s="546"/>
      <c r="D630" s="546"/>
      <c r="E630" s="546"/>
      <c r="F630" s="546"/>
      <c r="G630" s="546"/>
      <c r="H630" s="546"/>
      <c r="I630" s="546"/>
      <c r="J630" s="546"/>
      <c r="K630" s="546"/>
      <c r="L630" s="546"/>
      <c r="M630" s="546"/>
      <c r="N630" s="546"/>
      <c r="O630" s="546"/>
      <c r="P630" s="546"/>
      <c r="Q630" s="546"/>
      <c r="R630" s="546"/>
      <c r="S630" s="546"/>
      <c r="T630" s="546"/>
      <c r="U630" s="546"/>
      <c r="V630" s="546"/>
      <c r="W630" s="546"/>
      <c r="X630" s="546"/>
      <c r="Y630" s="546"/>
      <c r="Z630" s="115"/>
      <c r="AA630" s="115"/>
      <c r="AB630" s="115"/>
      <c r="AC630" s="115"/>
      <c r="AD630" s="115"/>
      <c r="AE630" s="115"/>
      <c r="AF630" s="115"/>
      <c r="AG630" s="115"/>
      <c r="AH630" s="115"/>
      <c r="AI630" s="115"/>
    </row>
    <row r="631">
      <c r="A631" s="575"/>
      <c r="B631" s="546"/>
      <c r="C631" s="546"/>
      <c r="D631" s="546"/>
      <c r="E631" s="546"/>
      <c r="F631" s="546"/>
      <c r="G631" s="546"/>
      <c r="H631" s="546"/>
      <c r="I631" s="546"/>
      <c r="J631" s="546"/>
      <c r="K631" s="546"/>
      <c r="L631" s="546"/>
      <c r="M631" s="546"/>
      <c r="N631" s="546"/>
      <c r="O631" s="546"/>
      <c r="P631" s="546"/>
      <c r="Q631" s="546"/>
      <c r="R631" s="546"/>
      <c r="S631" s="546"/>
      <c r="T631" s="546"/>
      <c r="U631" s="546"/>
      <c r="V631" s="546"/>
      <c r="W631" s="546"/>
      <c r="X631" s="546"/>
      <c r="Y631" s="546"/>
      <c r="Z631" s="115"/>
      <c r="AA631" s="115"/>
      <c r="AB631" s="115"/>
      <c r="AC631" s="115"/>
      <c r="AD631" s="115"/>
      <c r="AE631" s="115"/>
      <c r="AF631" s="115"/>
      <c r="AG631" s="115"/>
      <c r="AH631" s="115"/>
      <c r="AI631" s="115"/>
    </row>
    <row r="632">
      <c r="A632" s="575"/>
      <c r="B632" s="546"/>
      <c r="C632" s="546"/>
      <c r="D632" s="546"/>
      <c r="E632" s="546"/>
      <c r="F632" s="546"/>
      <c r="G632" s="546"/>
      <c r="H632" s="546"/>
      <c r="I632" s="546"/>
      <c r="J632" s="546"/>
      <c r="K632" s="546"/>
      <c r="L632" s="546"/>
      <c r="M632" s="546"/>
      <c r="N632" s="546"/>
      <c r="O632" s="546"/>
      <c r="P632" s="546"/>
      <c r="Q632" s="546"/>
      <c r="R632" s="546"/>
      <c r="S632" s="546"/>
      <c r="T632" s="546"/>
      <c r="U632" s="546"/>
      <c r="V632" s="546"/>
      <c r="W632" s="546"/>
      <c r="X632" s="546"/>
      <c r="Y632" s="546"/>
      <c r="Z632" s="115"/>
      <c r="AA632" s="115"/>
      <c r="AB632" s="115"/>
      <c r="AC632" s="115"/>
      <c r="AD632" s="115"/>
      <c r="AE632" s="115"/>
      <c r="AF632" s="115"/>
      <c r="AG632" s="115"/>
      <c r="AH632" s="115"/>
      <c r="AI632" s="115"/>
    </row>
    <row r="633">
      <c r="A633" s="575"/>
      <c r="B633" s="546"/>
      <c r="C633" s="546"/>
      <c r="D633" s="546"/>
      <c r="E633" s="546"/>
      <c r="F633" s="546"/>
      <c r="G633" s="546"/>
      <c r="H633" s="546"/>
      <c r="I633" s="546"/>
      <c r="J633" s="546"/>
      <c r="K633" s="546"/>
      <c r="L633" s="546"/>
      <c r="M633" s="546"/>
      <c r="N633" s="546"/>
      <c r="O633" s="546"/>
      <c r="P633" s="546"/>
      <c r="Q633" s="546"/>
      <c r="R633" s="546"/>
      <c r="S633" s="546"/>
      <c r="T633" s="546"/>
      <c r="U633" s="546"/>
      <c r="V633" s="546"/>
      <c r="W633" s="546"/>
      <c r="X633" s="546"/>
      <c r="Y633" s="546"/>
      <c r="Z633" s="115"/>
      <c r="AA633" s="115"/>
      <c r="AB633" s="115"/>
      <c r="AC633" s="115"/>
      <c r="AD633" s="115"/>
      <c r="AE633" s="115"/>
      <c r="AF633" s="115"/>
      <c r="AG633" s="115"/>
      <c r="AH633" s="115"/>
      <c r="AI633" s="115"/>
    </row>
    <row r="634">
      <c r="A634" s="575"/>
      <c r="B634" s="546"/>
      <c r="C634" s="546"/>
      <c r="D634" s="546"/>
      <c r="E634" s="546"/>
      <c r="F634" s="546"/>
      <c r="G634" s="546"/>
      <c r="H634" s="546"/>
      <c r="I634" s="546"/>
      <c r="J634" s="546"/>
      <c r="K634" s="546"/>
      <c r="L634" s="546"/>
      <c r="M634" s="546"/>
      <c r="N634" s="546"/>
      <c r="O634" s="546"/>
      <c r="P634" s="546"/>
      <c r="Q634" s="546"/>
      <c r="R634" s="546"/>
      <c r="S634" s="546"/>
      <c r="T634" s="546"/>
      <c r="U634" s="546"/>
      <c r="V634" s="546"/>
      <c r="W634" s="546"/>
      <c r="X634" s="546"/>
      <c r="Y634" s="546"/>
      <c r="Z634" s="115"/>
      <c r="AA634" s="115"/>
      <c r="AB634" s="115"/>
      <c r="AC634" s="115"/>
      <c r="AD634" s="115"/>
      <c r="AE634" s="115"/>
      <c r="AF634" s="115"/>
      <c r="AG634" s="115"/>
      <c r="AH634" s="115"/>
      <c r="AI634" s="115"/>
    </row>
    <row r="635">
      <c r="A635" s="575"/>
      <c r="B635" s="546"/>
      <c r="C635" s="546"/>
      <c r="D635" s="546"/>
      <c r="E635" s="546"/>
      <c r="F635" s="546"/>
      <c r="G635" s="546"/>
      <c r="H635" s="546"/>
      <c r="I635" s="546"/>
      <c r="J635" s="546"/>
      <c r="K635" s="546"/>
      <c r="L635" s="546"/>
      <c r="M635" s="546"/>
      <c r="N635" s="546"/>
      <c r="O635" s="546"/>
      <c r="P635" s="546"/>
      <c r="Q635" s="546"/>
      <c r="R635" s="546"/>
      <c r="S635" s="546"/>
      <c r="T635" s="546"/>
      <c r="U635" s="546"/>
      <c r="V635" s="546"/>
      <c r="W635" s="546"/>
      <c r="X635" s="546"/>
      <c r="Y635" s="546"/>
      <c r="Z635" s="115"/>
      <c r="AA635" s="115"/>
      <c r="AB635" s="115"/>
      <c r="AC635" s="115"/>
      <c r="AD635" s="115"/>
      <c r="AE635" s="115"/>
      <c r="AF635" s="115"/>
      <c r="AG635" s="115"/>
      <c r="AH635" s="115"/>
      <c r="AI635" s="115"/>
    </row>
    <row r="636">
      <c r="A636" s="575"/>
      <c r="B636" s="546"/>
      <c r="C636" s="546"/>
      <c r="D636" s="546"/>
      <c r="E636" s="546"/>
      <c r="F636" s="546"/>
      <c r="G636" s="546"/>
      <c r="H636" s="546"/>
      <c r="I636" s="546"/>
      <c r="J636" s="546"/>
      <c r="K636" s="546"/>
      <c r="L636" s="546"/>
      <c r="M636" s="546"/>
      <c r="N636" s="546"/>
      <c r="O636" s="546"/>
      <c r="P636" s="546"/>
      <c r="Q636" s="546"/>
      <c r="R636" s="546"/>
      <c r="S636" s="546"/>
      <c r="T636" s="546"/>
      <c r="U636" s="546"/>
      <c r="V636" s="546"/>
      <c r="W636" s="546"/>
      <c r="X636" s="546"/>
      <c r="Y636" s="546"/>
      <c r="Z636" s="115"/>
      <c r="AA636" s="115"/>
      <c r="AB636" s="115"/>
      <c r="AC636" s="115"/>
      <c r="AD636" s="115"/>
      <c r="AE636" s="115"/>
      <c r="AF636" s="115"/>
      <c r="AG636" s="115"/>
      <c r="AH636" s="115"/>
      <c r="AI636" s="115"/>
    </row>
    <row r="637">
      <c r="A637" s="575"/>
      <c r="B637" s="546"/>
      <c r="C637" s="546"/>
      <c r="D637" s="546"/>
      <c r="E637" s="546"/>
      <c r="F637" s="546"/>
      <c r="G637" s="546"/>
      <c r="H637" s="546"/>
      <c r="I637" s="546"/>
      <c r="J637" s="546"/>
      <c r="K637" s="546"/>
      <c r="L637" s="546"/>
      <c r="M637" s="546"/>
      <c r="N637" s="546"/>
      <c r="O637" s="546"/>
      <c r="P637" s="546"/>
      <c r="Q637" s="546"/>
      <c r="R637" s="546"/>
      <c r="S637" s="546"/>
      <c r="T637" s="546"/>
      <c r="U637" s="546"/>
      <c r="V637" s="546"/>
      <c r="W637" s="546"/>
      <c r="X637" s="546"/>
      <c r="Y637" s="546"/>
      <c r="Z637" s="115"/>
      <c r="AA637" s="115"/>
      <c r="AB637" s="115"/>
      <c r="AC637" s="115"/>
      <c r="AD637" s="115"/>
      <c r="AE637" s="115"/>
      <c r="AF637" s="115"/>
      <c r="AG637" s="115"/>
      <c r="AH637" s="115"/>
      <c r="AI637" s="115"/>
    </row>
    <row r="638">
      <c r="A638" s="575"/>
      <c r="B638" s="546"/>
      <c r="C638" s="546"/>
      <c r="D638" s="546"/>
      <c r="E638" s="546"/>
      <c r="F638" s="546"/>
      <c r="G638" s="546"/>
      <c r="H638" s="546"/>
      <c r="I638" s="546"/>
      <c r="J638" s="546"/>
      <c r="K638" s="546"/>
      <c r="L638" s="546"/>
      <c r="M638" s="546"/>
      <c r="N638" s="546"/>
      <c r="O638" s="546"/>
      <c r="P638" s="546"/>
      <c r="Q638" s="546"/>
      <c r="R638" s="546"/>
      <c r="S638" s="546"/>
      <c r="T638" s="546"/>
      <c r="U638" s="546"/>
      <c r="V638" s="546"/>
      <c r="W638" s="546"/>
      <c r="X638" s="546"/>
      <c r="Y638" s="546"/>
      <c r="Z638" s="115"/>
      <c r="AA638" s="115"/>
      <c r="AB638" s="115"/>
      <c r="AC638" s="115"/>
      <c r="AD638" s="115"/>
      <c r="AE638" s="115"/>
      <c r="AF638" s="115"/>
      <c r="AG638" s="115"/>
      <c r="AH638" s="115"/>
      <c r="AI638" s="115"/>
    </row>
    <row r="639">
      <c r="A639" s="575"/>
      <c r="B639" s="546"/>
      <c r="C639" s="546"/>
      <c r="D639" s="546"/>
      <c r="E639" s="546"/>
      <c r="F639" s="546"/>
      <c r="G639" s="546"/>
      <c r="H639" s="546"/>
      <c r="I639" s="546"/>
      <c r="J639" s="546"/>
      <c r="K639" s="546"/>
      <c r="L639" s="546"/>
      <c r="M639" s="546"/>
      <c r="N639" s="546"/>
      <c r="O639" s="546"/>
      <c r="P639" s="546"/>
      <c r="Q639" s="546"/>
      <c r="R639" s="546"/>
      <c r="S639" s="546"/>
      <c r="T639" s="546"/>
      <c r="U639" s="546"/>
      <c r="V639" s="546"/>
      <c r="W639" s="546"/>
      <c r="X639" s="546"/>
      <c r="Y639" s="546"/>
      <c r="Z639" s="115"/>
      <c r="AA639" s="115"/>
      <c r="AB639" s="115"/>
      <c r="AC639" s="115"/>
      <c r="AD639" s="115"/>
      <c r="AE639" s="115"/>
      <c r="AF639" s="115"/>
      <c r="AG639" s="115"/>
      <c r="AH639" s="115"/>
      <c r="AI639" s="115"/>
    </row>
    <row r="640">
      <c r="A640" s="575"/>
      <c r="B640" s="546"/>
      <c r="C640" s="546"/>
      <c r="D640" s="546"/>
      <c r="E640" s="546"/>
      <c r="F640" s="546"/>
      <c r="G640" s="546"/>
      <c r="H640" s="546"/>
      <c r="I640" s="546"/>
      <c r="J640" s="546"/>
      <c r="K640" s="546"/>
      <c r="L640" s="546"/>
      <c r="M640" s="546"/>
      <c r="N640" s="546"/>
      <c r="O640" s="546"/>
      <c r="P640" s="546"/>
      <c r="Q640" s="546"/>
      <c r="R640" s="546"/>
      <c r="S640" s="546"/>
      <c r="T640" s="546"/>
      <c r="U640" s="546"/>
      <c r="V640" s="546"/>
      <c r="W640" s="546"/>
      <c r="X640" s="546"/>
      <c r="Y640" s="546"/>
      <c r="Z640" s="115"/>
      <c r="AA640" s="115"/>
      <c r="AB640" s="115"/>
      <c r="AC640" s="115"/>
      <c r="AD640" s="115"/>
      <c r="AE640" s="115"/>
      <c r="AF640" s="115"/>
      <c r="AG640" s="115"/>
      <c r="AH640" s="115"/>
      <c r="AI640" s="115"/>
    </row>
    <row r="641">
      <c r="A641" s="575"/>
      <c r="B641" s="546"/>
      <c r="C641" s="546"/>
      <c r="D641" s="546"/>
      <c r="E641" s="546"/>
      <c r="F641" s="546"/>
      <c r="G641" s="546"/>
      <c r="H641" s="546"/>
      <c r="I641" s="546"/>
      <c r="J641" s="546"/>
      <c r="K641" s="546"/>
      <c r="L641" s="546"/>
      <c r="M641" s="546"/>
      <c r="N641" s="546"/>
      <c r="O641" s="546"/>
      <c r="P641" s="546"/>
      <c r="Q641" s="546"/>
      <c r="R641" s="546"/>
      <c r="S641" s="546"/>
      <c r="T641" s="546"/>
      <c r="U641" s="546"/>
      <c r="V641" s="546"/>
      <c r="W641" s="546"/>
      <c r="X641" s="546"/>
      <c r="Y641" s="546"/>
      <c r="Z641" s="115"/>
      <c r="AA641" s="115"/>
      <c r="AB641" s="115"/>
      <c r="AC641" s="115"/>
      <c r="AD641" s="115"/>
      <c r="AE641" s="115"/>
      <c r="AF641" s="115"/>
      <c r="AG641" s="115"/>
      <c r="AH641" s="115"/>
      <c r="AI641" s="115"/>
    </row>
    <row r="642">
      <c r="A642" s="575"/>
      <c r="B642" s="546"/>
      <c r="C642" s="546"/>
      <c r="D642" s="546"/>
      <c r="E642" s="546"/>
      <c r="F642" s="546"/>
      <c r="G642" s="546"/>
      <c r="H642" s="546"/>
      <c r="I642" s="546"/>
      <c r="J642" s="546"/>
      <c r="K642" s="546"/>
      <c r="L642" s="546"/>
      <c r="M642" s="546"/>
      <c r="N642" s="546"/>
      <c r="O642" s="546"/>
      <c r="P642" s="546"/>
      <c r="Q642" s="546"/>
      <c r="R642" s="546"/>
      <c r="S642" s="546"/>
      <c r="T642" s="546"/>
      <c r="U642" s="546"/>
      <c r="V642" s="546"/>
      <c r="W642" s="546"/>
      <c r="X642" s="546"/>
      <c r="Y642" s="546"/>
      <c r="Z642" s="115"/>
      <c r="AA642" s="115"/>
      <c r="AB642" s="115"/>
      <c r="AC642" s="115"/>
      <c r="AD642" s="115"/>
      <c r="AE642" s="115"/>
      <c r="AF642" s="115"/>
      <c r="AG642" s="115"/>
      <c r="AH642" s="115"/>
      <c r="AI642" s="115"/>
    </row>
    <row r="643">
      <c r="A643" s="575"/>
      <c r="B643" s="546"/>
      <c r="C643" s="546"/>
      <c r="D643" s="546"/>
      <c r="E643" s="546"/>
      <c r="F643" s="546"/>
      <c r="G643" s="546"/>
      <c r="H643" s="546"/>
      <c r="I643" s="546"/>
      <c r="J643" s="546"/>
      <c r="K643" s="546"/>
      <c r="L643" s="546"/>
      <c r="M643" s="546"/>
      <c r="N643" s="546"/>
      <c r="O643" s="546"/>
      <c r="P643" s="546"/>
      <c r="Q643" s="546"/>
      <c r="R643" s="546"/>
      <c r="S643" s="546"/>
      <c r="T643" s="546"/>
      <c r="U643" s="546"/>
      <c r="V643" s="546"/>
      <c r="W643" s="546"/>
      <c r="X643" s="546"/>
      <c r="Y643" s="546"/>
      <c r="Z643" s="115"/>
      <c r="AA643" s="115"/>
      <c r="AB643" s="115"/>
      <c r="AC643" s="115"/>
      <c r="AD643" s="115"/>
      <c r="AE643" s="115"/>
      <c r="AF643" s="115"/>
      <c r="AG643" s="115"/>
      <c r="AH643" s="115"/>
      <c r="AI643" s="115"/>
    </row>
    <row r="644">
      <c r="A644" s="575"/>
      <c r="B644" s="546"/>
      <c r="C644" s="546"/>
      <c r="D644" s="546"/>
      <c r="E644" s="546"/>
      <c r="F644" s="546"/>
      <c r="G644" s="546"/>
      <c r="H644" s="546"/>
      <c r="I644" s="546"/>
      <c r="J644" s="546"/>
      <c r="K644" s="546"/>
      <c r="L644" s="546"/>
      <c r="M644" s="546"/>
      <c r="N644" s="546"/>
      <c r="O644" s="546"/>
      <c r="P644" s="546"/>
      <c r="Q644" s="546"/>
      <c r="R644" s="546"/>
      <c r="S644" s="546"/>
      <c r="T644" s="546"/>
      <c r="U644" s="546"/>
      <c r="V644" s="546"/>
      <c r="W644" s="546"/>
      <c r="X644" s="546"/>
      <c r="Y644" s="546"/>
      <c r="Z644" s="115"/>
      <c r="AA644" s="115"/>
      <c r="AB644" s="115"/>
      <c r="AC644" s="115"/>
      <c r="AD644" s="115"/>
      <c r="AE644" s="115"/>
      <c r="AF644" s="115"/>
      <c r="AG644" s="115"/>
      <c r="AH644" s="115"/>
      <c r="AI644" s="115"/>
    </row>
    <row r="645">
      <c r="A645" s="575"/>
      <c r="B645" s="546"/>
      <c r="C645" s="546"/>
      <c r="D645" s="546"/>
      <c r="E645" s="546"/>
      <c r="F645" s="546"/>
      <c r="G645" s="546"/>
      <c r="H645" s="546"/>
      <c r="I645" s="546"/>
      <c r="J645" s="546"/>
      <c r="K645" s="546"/>
      <c r="L645" s="546"/>
      <c r="M645" s="546"/>
      <c r="N645" s="546"/>
      <c r="O645" s="546"/>
      <c r="P645" s="546"/>
      <c r="Q645" s="546"/>
      <c r="R645" s="546"/>
      <c r="S645" s="546"/>
      <c r="T645" s="546"/>
      <c r="U645" s="546"/>
      <c r="V645" s="546"/>
      <c r="W645" s="546"/>
      <c r="X645" s="546"/>
      <c r="Y645" s="546"/>
      <c r="Z645" s="115"/>
      <c r="AA645" s="115"/>
      <c r="AB645" s="115"/>
      <c r="AC645" s="115"/>
      <c r="AD645" s="115"/>
      <c r="AE645" s="115"/>
      <c r="AF645" s="115"/>
      <c r="AG645" s="115"/>
      <c r="AH645" s="115"/>
      <c r="AI645" s="115"/>
    </row>
    <row r="646">
      <c r="A646" s="575"/>
      <c r="B646" s="546"/>
      <c r="C646" s="546"/>
      <c r="D646" s="546"/>
      <c r="E646" s="546"/>
      <c r="F646" s="546"/>
      <c r="G646" s="546"/>
      <c r="H646" s="546"/>
      <c r="I646" s="546"/>
      <c r="J646" s="546"/>
      <c r="K646" s="546"/>
      <c r="L646" s="546"/>
      <c r="M646" s="546"/>
      <c r="N646" s="546"/>
      <c r="O646" s="546"/>
      <c r="P646" s="546"/>
      <c r="Q646" s="546"/>
      <c r="R646" s="546"/>
      <c r="S646" s="546"/>
      <c r="T646" s="546"/>
      <c r="U646" s="546"/>
      <c r="V646" s="546"/>
      <c r="W646" s="546"/>
      <c r="X646" s="546"/>
      <c r="Y646" s="546"/>
      <c r="Z646" s="115"/>
      <c r="AA646" s="115"/>
      <c r="AB646" s="115"/>
      <c r="AC646" s="115"/>
      <c r="AD646" s="115"/>
      <c r="AE646" s="115"/>
      <c r="AF646" s="115"/>
      <c r="AG646" s="115"/>
      <c r="AH646" s="115"/>
      <c r="AI646" s="115"/>
    </row>
    <row r="647">
      <c r="A647" s="575"/>
      <c r="B647" s="546"/>
      <c r="C647" s="546"/>
      <c r="D647" s="546"/>
      <c r="E647" s="546"/>
      <c r="F647" s="546"/>
      <c r="G647" s="546"/>
      <c r="H647" s="546"/>
      <c r="I647" s="546"/>
      <c r="J647" s="546"/>
      <c r="K647" s="546"/>
      <c r="L647" s="546"/>
      <c r="M647" s="546"/>
      <c r="N647" s="546"/>
      <c r="O647" s="546"/>
      <c r="P647" s="546"/>
      <c r="Q647" s="546"/>
      <c r="R647" s="546"/>
      <c r="S647" s="546"/>
      <c r="T647" s="546"/>
      <c r="U647" s="546"/>
      <c r="V647" s="546"/>
      <c r="W647" s="546"/>
      <c r="X647" s="546"/>
      <c r="Y647" s="546"/>
      <c r="Z647" s="115"/>
      <c r="AA647" s="115"/>
      <c r="AB647" s="115"/>
      <c r="AC647" s="115"/>
      <c r="AD647" s="115"/>
      <c r="AE647" s="115"/>
      <c r="AF647" s="115"/>
      <c r="AG647" s="115"/>
      <c r="AH647" s="115"/>
      <c r="AI647" s="115"/>
    </row>
    <row r="648">
      <c r="A648" s="575"/>
      <c r="B648" s="546"/>
      <c r="C648" s="546"/>
      <c r="D648" s="546"/>
      <c r="E648" s="546"/>
      <c r="F648" s="546"/>
      <c r="G648" s="546"/>
      <c r="H648" s="546"/>
      <c r="I648" s="546"/>
      <c r="J648" s="546"/>
      <c r="K648" s="546"/>
      <c r="L648" s="546"/>
      <c r="M648" s="546"/>
      <c r="N648" s="546"/>
      <c r="O648" s="546"/>
      <c r="P648" s="546"/>
      <c r="Q648" s="546"/>
      <c r="R648" s="546"/>
      <c r="S648" s="546"/>
      <c r="T648" s="546"/>
      <c r="U648" s="546"/>
      <c r="V648" s="546"/>
      <c r="W648" s="546"/>
      <c r="X648" s="546"/>
      <c r="Y648" s="546"/>
      <c r="Z648" s="115"/>
      <c r="AA648" s="115"/>
      <c r="AB648" s="115"/>
      <c r="AC648" s="115"/>
      <c r="AD648" s="115"/>
      <c r="AE648" s="115"/>
      <c r="AF648" s="115"/>
      <c r="AG648" s="115"/>
      <c r="AH648" s="115"/>
      <c r="AI648" s="115"/>
    </row>
    <row r="649">
      <c r="A649" s="575"/>
      <c r="B649" s="546"/>
      <c r="C649" s="546"/>
      <c r="D649" s="546"/>
      <c r="E649" s="546"/>
      <c r="F649" s="546"/>
      <c r="G649" s="546"/>
      <c r="H649" s="546"/>
      <c r="I649" s="546"/>
      <c r="J649" s="546"/>
      <c r="K649" s="546"/>
      <c r="L649" s="546"/>
      <c r="M649" s="546"/>
      <c r="N649" s="546"/>
      <c r="O649" s="546"/>
      <c r="P649" s="546"/>
      <c r="Q649" s="546"/>
      <c r="R649" s="546"/>
      <c r="S649" s="546"/>
      <c r="T649" s="546"/>
      <c r="U649" s="546"/>
      <c r="V649" s="546"/>
      <c r="W649" s="546"/>
      <c r="X649" s="546"/>
      <c r="Y649" s="546"/>
      <c r="Z649" s="115"/>
      <c r="AA649" s="115"/>
      <c r="AB649" s="115"/>
      <c r="AC649" s="115"/>
      <c r="AD649" s="115"/>
      <c r="AE649" s="115"/>
      <c r="AF649" s="115"/>
      <c r="AG649" s="115"/>
      <c r="AH649" s="115"/>
      <c r="AI649" s="115"/>
    </row>
    <row r="650">
      <c r="A650" s="575"/>
      <c r="B650" s="546"/>
      <c r="C650" s="546"/>
      <c r="D650" s="546"/>
      <c r="E650" s="546"/>
      <c r="F650" s="546"/>
      <c r="G650" s="546"/>
      <c r="H650" s="546"/>
      <c r="I650" s="546"/>
      <c r="J650" s="546"/>
      <c r="K650" s="546"/>
      <c r="L650" s="546"/>
      <c r="M650" s="546"/>
      <c r="N650" s="546"/>
      <c r="O650" s="546"/>
      <c r="P650" s="546"/>
      <c r="Q650" s="546"/>
      <c r="R650" s="546"/>
      <c r="S650" s="546"/>
      <c r="T650" s="546"/>
      <c r="U650" s="546"/>
      <c r="V650" s="546"/>
      <c r="W650" s="546"/>
      <c r="X650" s="546"/>
      <c r="Y650" s="546"/>
      <c r="Z650" s="115"/>
      <c r="AA650" s="115"/>
      <c r="AB650" s="115"/>
      <c r="AC650" s="115"/>
      <c r="AD650" s="115"/>
      <c r="AE650" s="115"/>
      <c r="AF650" s="115"/>
      <c r="AG650" s="115"/>
      <c r="AH650" s="115"/>
      <c r="AI650" s="115"/>
    </row>
    <row r="651">
      <c r="A651" s="575"/>
      <c r="B651" s="546"/>
      <c r="C651" s="546"/>
      <c r="D651" s="546"/>
      <c r="E651" s="546"/>
      <c r="F651" s="546"/>
      <c r="G651" s="546"/>
      <c r="H651" s="546"/>
      <c r="I651" s="546"/>
      <c r="J651" s="546"/>
      <c r="K651" s="546"/>
      <c r="L651" s="546"/>
      <c r="M651" s="546"/>
      <c r="N651" s="546"/>
      <c r="O651" s="546"/>
      <c r="P651" s="546"/>
      <c r="Q651" s="546"/>
      <c r="R651" s="546"/>
      <c r="S651" s="546"/>
      <c r="T651" s="546"/>
      <c r="U651" s="546"/>
      <c r="V651" s="546"/>
      <c r="W651" s="546"/>
      <c r="X651" s="546"/>
      <c r="Y651" s="546"/>
      <c r="Z651" s="115"/>
      <c r="AA651" s="115"/>
      <c r="AB651" s="115"/>
      <c r="AC651" s="115"/>
      <c r="AD651" s="115"/>
      <c r="AE651" s="115"/>
      <c r="AF651" s="115"/>
      <c r="AG651" s="115"/>
      <c r="AH651" s="115"/>
      <c r="AI651" s="115"/>
    </row>
    <row r="652">
      <c r="A652" s="575"/>
      <c r="B652" s="546"/>
      <c r="C652" s="546"/>
      <c r="D652" s="546"/>
      <c r="E652" s="546"/>
      <c r="F652" s="546"/>
      <c r="G652" s="546"/>
      <c r="H652" s="546"/>
      <c r="I652" s="546"/>
      <c r="J652" s="546"/>
      <c r="K652" s="546"/>
      <c r="L652" s="546"/>
      <c r="M652" s="546"/>
      <c r="N652" s="546"/>
      <c r="O652" s="546"/>
      <c r="P652" s="546"/>
      <c r="Q652" s="546"/>
      <c r="R652" s="546"/>
      <c r="S652" s="546"/>
      <c r="T652" s="546"/>
      <c r="U652" s="546"/>
      <c r="V652" s="546"/>
      <c r="W652" s="546"/>
      <c r="X652" s="546"/>
      <c r="Y652" s="546"/>
      <c r="Z652" s="115"/>
      <c r="AA652" s="115"/>
      <c r="AB652" s="115"/>
      <c r="AC652" s="115"/>
      <c r="AD652" s="115"/>
      <c r="AE652" s="115"/>
      <c r="AF652" s="115"/>
      <c r="AG652" s="115"/>
      <c r="AH652" s="115"/>
      <c r="AI652" s="115"/>
    </row>
    <row r="653">
      <c r="A653" s="575"/>
      <c r="B653" s="546"/>
      <c r="C653" s="546"/>
      <c r="D653" s="546"/>
      <c r="E653" s="546"/>
      <c r="F653" s="546"/>
      <c r="G653" s="546"/>
      <c r="H653" s="546"/>
      <c r="I653" s="546"/>
      <c r="J653" s="546"/>
      <c r="K653" s="546"/>
      <c r="L653" s="546"/>
      <c r="M653" s="546"/>
      <c r="N653" s="546"/>
      <c r="O653" s="546"/>
      <c r="P653" s="546"/>
      <c r="Q653" s="546"/>
      <c r="R653" s="546"/>
      <c r="S653" s="546"/>
      <c r="T653" s="546"/>
      <c r="U653" s="546"/>
      <c r="V653" s="546"/>
      <c r="W653" s="546"/>
      <c r="X653" s="546"/>
      <c r="Y653" s="546"/>
      <c r="Z653" s="115"/>
      <c r="AA653" s="115"/>
      <c r="AB653" s="115"/>
      <c r="AC653" s="115"/>
      <c r="AD653" s="115"/>
      <c r="AE653" s="115"/>
      <c r="AF653" s="115"/>
      <c r="AG653" s="115"/>
      <c r="AH653" s="115"/>
      <c r="AI653" s="115"/>
    </row>
    <row r="654">
      <c r="A654" s="575"/>
      <c r="B654" s="546"/>
      <c r="C654" s="546"/>
      <c r="D654" s="546"/>
      <c r="E654" s="546"/>
      <c r="F654" s="546"/>
      <c r="G654" s="546"/>
      <c r="H654" s="546"/>
      <c r="I654" s="546"/>
      <c r="J654" s="546"/>
      <c r="K654" s="546"/>
      <c r="L654" s="546"/>
      <c r="M654" s="546"/>
      <c r="N654" s="546"/>
      <c r="O654" s="546"/>
      <c r="P654" s="546"/>
      <c r="Q654" s="546"/>
      <c r="R654" s="546"/>
      <c r="S654" s="546"/>
      <c r="T654" s="546"/>
      <c r="U654" s="546"/>
      <c r="V654" s="546"/>
      <c r="W654" s="546"/>
      <c r="X654" s="546"/>
      <c r="Y654" s="546"/>
      <c r="Z654" s="115"/>
      <c r="AA654" s="115"/>
      <c r="AB654" s="115"/>
      <c r="AC654" s="115"/>
      <c r="AD654" s="115"/>
      <c r="AE654" s="115"/>
      <c r="AF654" s="115"/>
      <c r="AG654" s="115"/>
      <c r="AH654" s="115"/>
      <c r="AI654" s="115"/>
    </row>
    <row r="655">
      <c r="A655" s="575"/>
      <c r="B655" s="546"/>
      <c r="C655" s="546"/>
      <c r="D655" s="546"/>
      <c r="E655" s="546"/>
      <c r="F655" s="546"/>
      <c r="G655" s="546"/>
      <c r="H655" s="546"/>
      <c r="I655" s="546"/>
      <c r="J655" s="546"/>
      <c r="K655" s="546"/>
      <c r="L655" s="546"/>
      <c r="M655" s="546"/>
      <c r="N655" s="546"/>
      <c r="O655" s="546"/>
      <c r="P655" s="546"/>
      <c r="Q655" s="546"/>
      <c r="R655" s="546"/>
      <c r="S655" s="546"/>
      <c r="T655" s="546"/>
      <c r="U655" s="546"/>
      <c r="V655" s="546"/>
      <c r="W655" s="546"/>
      <c r="X655" s="546"/>
      <c r="Y655" s="546"/>
      <c r="Z655" s="115"/>
      <c r="AA655" s="115"/>
      <c r="AB655" s="115"/>
      <c r="AC655" s="115"/>
      <c r="AD655" s="115"/>
      <c r="AE655" s="115"/>
      <c r="AF655" s="115"/>
      <c r="AG655" s="115"/>
      <c r="AH655" s="115"/>
      <c r="AI655" s="115"/>
    </row>
    <row r="656">
      <c r="A656" s="575"/>
      <c r="B656" s="546"/>
      <c r="C656" s="546"/>
      <c r="D656" s="546"/>
      <c r="E656" s="546"/>
      <c r="F656" s="546"/>
      <c r="G656" s="546"/>
      <c r="H656" s="546"/>
      <c r="I656" s="546"/>
      <c r="J656" s="546"/>
      <c r="K656" s="546"/>
      <c r="L656" s="546"/>
      <c r="M656" s="546"/>
      <c r="N656" s="546"/>
      <c r="O656" s="546"/>
      <c r="P656" s="546"/>
      <c r="Q656" s="546"/>
      <c r="R656" s="546"/>
      <c r="S656" s="546"/>
      <c r="T656" s="546"/>
      <c r="U656" s="546"/>
      <c r="V656" s="546"/>
      <c r="W656" s="546"/>
      <c r="X656" s="546"/>
      <c r="Y656" s="546"/>
      <c r="Z656" s="115"/>
      <c r="AA656" s="115"/>
      <c r="AB656" s="115"/>
      <c r="AC656" s="115"/>
      <c r="AD656" s="115"/>
      <c r="AE656" s="115"/>
      <c r="AF656" s="115"/>
      <c r="AG656" s="115"/>
      <c r="AH656" s="115"/>
      <c r="AI656" s="115"/>
    </row>
    <row r="657">
      <c r="A657" s="575"/>
      <c r="B657" s="546"/>
      <c r="C657" s="546"/>
      <c r="D657" s="546"/>
      <c r="E657" s="546"/>
      <c r="F657" s="546"/>
      <c r="G657" s="546"/>
      <c r="H657" s="546"/>
      <c r="I657" s="546"/>
      <c r="J657" s="546"/>
      <c r="K657" s="546"/>
      <c r="L657" s="546"/>
      <c r="M657" s="546"/>
      <c r="N657" s="546"/>
      <c r="O657" s="546"/>
      <c r="P657" s="546"/>
      <c r="Q657" s="546"/>
      <c r="R657" s="546"/>
      <c r="S657" s="546"/>
      <c r="T657" s="546"/>
      <c r="U657" s="546"/>
      <c r="V657" s="546"/>
      <c r="W657" s="546"/>
      <c r="X657" s="546"/>
      <c r="Y657" s="546"/>
      <c r="Z657" s="115"/>
      <c r="AA657" s="115"/>
      <c r="AB657" s="115"/>
      <c r="AC657" s="115"/>
      <c r="AD657" s="115"/>
      <c r="AE657" s="115"/>
      <c r="AF657" s="115"/>
      <c r="AG657" s="115"/>
      <c r="AH657" s="115"/>
      <c r="AI657" s="115"/>
    </row>
    <row r="658">
      <c r="A658" s="575"/>
      <c r="B658" s="546"/>
      <c r="C658" s="546"/>
      <c r="D658" s="546"/>
      <c r="E658" s="546"/>
      <c r="F658" s="546"/>
      <c r="G658" s="546"/>
      <c r="H658" s="546"/>
      <c r="I658" s="546"/>
      <c r="J658" s="546"/>
      <c r="K658" s="546"/>
      <c r="L658" s="546"/>
      <c r="M658" s="546"/>
      <c r="N658" s="546"/>
      <c r="O658" s="546"/>
      <c r="P658" s="546"/>
      <c r="Q658" s="546"/>
      <c r="R658" s="546"/>
      <c r="S658" s="546"/>
      <c r="T658" s="546"/>
      <c r="U658" s="546"/>
      <c r="V658" s="546"/>
      <c r="W658" s="546"/>
      <c r="X658" s="546"/>
      <c r="Y658" s="546"/>
      <c r="Z658" s="115"/>
      <c r="AA658" s="115"/>
      <c r="AB658" s="115"/>
      <c r="AC658" s="115"/>
      <c r="AD658" s="115"/>
      <c r="AE658" s="115"/>
      <c r="AF658" s="115"/>
      <c r="AG658" s="115"/>
      <c r="AH658" s="115"/>
      <c r="AI658" s="115"/>
    </row>
    <row r="659">
      <c r="A659" s="575"/>
      <c r="B659" s="546"/>
      <c r="C659" s="546"/>
      <c r="D659" s="546"/>
      <c r="E659" s="546"/>
      <c r="F659" s="546"/>
      <c r="G659" s="546"/>
      <c r="H659" s="546"/>
      <c r="I659" s="546"/>
      <c r="J659" s="546"/>
      <c r="K659" s="546"/>
      <c r="L659" s="546"/>
      <c r="M659" s="546"/>
      <c r="N659" s="546"/>
      <c r="O659" s="546"/>
      <c r="P659" s="546"/>
      <c r="Q659" s="546"/>
      <c r="R659" s="546"/>
      <c r="S659" s="546"/>
      <c r="T659" s="546"/>
      <c r="U659" s="546"/>
      <c r="V659" s="546"/>
      <c r="W659" s="546"/>
      <c r="X659" s="546"/>
      <c r="Y659" s="546"/>
      <c r="Z659" s="115"/>
      <c r="AA659" s="115"/>
      <c r="AB659" s="115"/>
      <c r="AC659" s="115"/>
      <c r="AD659" s="115"/>
      <c r="AE659" s="115"/>
      <c r="AF659" s="115"/>
      <c r="AG659" s="115"/>
      <c r="AH659" s="115"/>
      <c r="AI659" s="115"/>
    </row>
    <row r="660">
      <c r="A660" s="575"/>
      <c r="B660" s="546"/>
      <c r="C660" s="546"/>
      <c r="D660" s="546"/>
      <c r="E660" s="546"/>
      <c r="F660" s="546"/>
      <c r="G660" s="546"/>
      <c r="H660" s="546"/>
      <c r="I660" s="546"/>
      <c r="J660" s="546"/>
      <c r="K660" s="546"/>
      <c r="L660" s="546"/>
      <c r="M660" s="546"/>
      <c r="N660" s="546"/>
      <c r="O660" s="546"/>
      <c r="P660" s="546"/>
      <c r="Q660" s="546"/>
      <c r="R660" s="546"/>
      <c r="S660" s="546"/>
      <c r="T660" s="546"/>
      <c r="U660" s="546"/>
      <c r="V660" s="546"/>
      <c r="W660" s="546"/>
      <c r="X660" s="546"/>
      <c r="Y660" s="546"/>
      <c r="Z660" s="115"/>
      <c r="AA660" s="115"/>
      <c r="AB660" s="115"/>
      <c r="AC660" s="115"/>
      <c r="AD660" s="115"/>
      <c r="AE660" s="115"/>
      <c r="AF660" s="115"/>
      <c r="AG660" s="115"/>
      <c r="AH660" s="115"/>
      <c r="AI660" s="115"/>
    </row>
    <row r="661">
      <c r="A661" s="575"/>
      <c r="B661" s="546"/>
      <c r="C661" s="546"/>
      <c r="D661" s="546"/>
      <c r="E661" s="546"/>
      <c r="F661" s="546"/>
      <c r="G661" s="546"/>
      <c r="H661" s="546"/>
      <c r="I661" s="546"/>
      <c r="J661" s="546"/>
      <c r="K661" s="546"/>
      <c r="L661" s="546"/>
      <c r="M661" s="546"/>
      <c r="N661" s="546"/>
      <c r="O661" s="546"/>
      <c r="P661" s="546"/>
      <c r="Q661" s="546"/>
      <c r="R661" s="546"/>
      <c r="S661" s="546"/>
      <c r="T661" s="546"/>
      <c r="U661" s="546"/>
      <c r="V661" s="546"/>
      <c r="W661" s="546"/>
      <c r="X661" s="546"/>
      <c r="Y661" s="546"/>
      <c r="Z661" s="115"/>
      <c r="AA661" s="115"/>
      <c r="AB661" s="115"/>
      <c r="AC661" s="115"/>
      <c r="AD661" s="115"/>
      <c r="AE661" s="115"/>
      <c r="AF661" s="115"/>
      <c r="AG661" s="115"/>
      <c r="AH661" s="115"/>
      <c r="AI661" s="115"/>
    </row>
    <row r="662">
      <c r="A662" s="575"/>
      <c r="B662" s="546"/>
      <c r="C662" s="546"/>
      <c r="D662" s="546"/>
      <c r="E662" s="546"/>
      <c r="F662" s="546"/>
      <c r="G662" s="546"/>
      <c r="H662" s="546"/>
      <c r="I662" s="546"/>
      <c r="J662" s="546"/>
      <c r="K662" s="546"/>
      <c r="L662" s="546"/>
      <c r="M662" s="546"/>
      <c r="N662" s="546"/>
      <c r="O662" s="546"/>
      <c r="P662" s="546"/>
      <c r="Q662" s="546"/>
      <c r="R662" s="546"/>
      <c r="S662" s="546"/>
      <c r="T662" s="546"/>
      <c r="U662" s="546"/>
      <c r="V662" s="546"/>
      <c r="W662" s="546"/>
      <c r="X662" s="546"/>
      <c r="Y662" s="546"/>
      <c r="Z662" s="115"/>
      <c r="AA662" s="115"/>
      <c r="AB662" s="115"/>
      <c r="AC662" s="115"/>
      <c r="AD662" s="115"/>
      <c r="AE662" s="115"/>
      <c r="AF662" s="115"/>
      <c r="AG662" s="115"/>
      <c r="AH662" s="115"/>
      <c r="AI662" s="115"/>
    </row>
    <row r="663">
      <c r="A663" s="575"/>
      <c r="B663" s="546"/>
      <c r="C663" s="546"/>
      <c r="D663" s="546"/>
      <c r="E663" s="546"/>
      <c r="F663" s="546"/>
      <c r="G663" s="546"/>
      <c r="H663" s="546"/>
      <c r="I663" s="546"/>
      <c r="J663" s="546"/>
      <c r="K663" s="546"/>
      <c r="L663" s="546"/>
      <c r="M663" s="546"/>
      <c r="N663" s="546"/>
      <c r="O663" s="546"/>
      <c r="P663" s="546"/>
      <c r="Q663" s="546"/>
      <c r="R663" s="546"/>
      <c r="S663" s="546"/>
      <c r="T663" s="546"/>
      <c r="U663" s="546"/>
      <c r="V663" s="546"/>
      <c r="W663" s="546"/>
      <c r="X663" s="546"/>
      <c r="Y663" s="546"/>
      <c r="Z663" s="115"/>
      <c r="AA663" s="115"/>
      <c r="AB663" s="115"/>
      <c r="AC663" s="115"/>
      <c r="AD663" s="115"/>
      <c r="AE663" s="115"/>
      <c r="AF663" s="115"/>
      <c r="AG663" s="115"/>
      <c r="AH663" s="115"/>
      <c r="AI663" s="115"/>
    </row>
    <row r="664">
      <c r="A664" s="575"/>
      <c r="B664" s="546"/>
      <c r="C664" s="546"/>
      <c r="D664" s="546"/>
      <c r="E664" s="546"/>
      <c r="F664" s="546"/>
      <c r="G664" s="546"/>
      <c r="H664" s="546"/>
      <c r="I664" s="546"/>
      <c r="J664" s="546"/>
      <c r="K664" s="546"/>
      <c r="L664" s="546"/>
      <c r="M664" s="546"/>
      <c r="N664" s="546"/>
      <c r="O664" s="546"/>
      <c r="P664" s="546"/>
      <c r="Q664" s="546"/>
      <c r="R664" s="546"/>
      <c r="S664" s="546"/>
      <c r="T664" s="546"/>
      <c r="U664" s="546"/>
      <c r="V664" s="546"/>
      <c r="W664" s="546"/>
      <c r="X664" s="546"/>
      <c r="Y664" s="546"/>
      <c r="Z664" s="115"/>
      <c r="AA664" s="115"/>
      <c r="AB664" s="115"/>
      <c r="AC664" s="115"/>
      <c r="AD664" s="115"/>
      <c r="AE664" s="115"/>
      <c r="AF664" s="115"/>
      <c r="AG664" s="115"/>
      <c r="AH664" s="115"/>
      <c r="AI664" s="115"/>
    </row>
    <row r="665">
      <c r="A665" s="575"/>
      <c r="B665" s="546"/>
      <c r="C665" s="546"/>
      <c r="D665" s="546"/>
      <c r="E665" s="546"/>
      <c r="F665" s="546"/>
      <c r="G665" s="546"/>
      <c r="H665" s="546"/>
      <c r="I665" s="546"/>
      <c r="J665" s="546"/>
      <c r="K665" s="546"/>
      <c r="L665" s="546"/>
      <c r="M665" s="546"/>
      <c r="N665" s="546"/>
      <c r="O665" s="546"/>
      <c r="P665" s="546"/>
      <c r="Q665" s="546"/>
      <c r="R665" s="546"/>
      <c r="S665" s="546"/>
      <c r="T665" s="546"/>
      <c r="U665" s="546"/>
      <c r="V665" s="546"/>
      <c r="W665" s="546"/>
      <c r="X665" s="546"/>
      <c r="Y665" s="546"/>
      <c r="Z665" s="115"/>
      <c r="AA665" s="115"/>
      <c r="AB665" s="115"/>
      <c r="AC665" s="115"/>
      <c r="AD665" s="115"/>
      <c r="AE665" s="115"/>
      <c r="AF665" s="115"/>
      <c r="AG665" s="115"/>
      <c r="AH665" s="115"/>
      <c r="AI665" s="115"/>
    </row>
    <row r="666">
      <c r="A666" s="575"/>
      <c r="B666" s="546"/>
      <c r="C666" s="546"/>
      <c r="D666" s="546"/>
      <c r="E666" s="546"/>
      <c r="F666" s="546"/>
      <c r="G666" s="546"/>
      <c r="H666" s="546"/>
      <c r="I666" s="546"/>
      <c r="J666" s="546"/>
      <c r="K666" s="546"/>
      <c r="L666" s="546"/>
      <c r="M666" s="546"/>
      <c r="N666" s="546"/>
      <c r="O666" s="546"/>
      <c r="P666" s="546"/>
      <c r="Q666" s="546"/>
      <c r="R666" s="546"/>
      <c r="S666" s="546"/>
      <c r="T666" s="546"/>
      <c r="U666" s="546"/>
      <c r="V666" s="546"/>
      <c r="W666" s="546"/>
      <c r="X666" s="546"/>
      <c r="Y666" s="546"/>
      <c r="Z666" s="115"/>
      <c r="AA666" s="115"/>
      <c r="AB666" s="115"/>
      <c r="AC666" s="115"/>
      <c r="AD666" s="115"/>
      <c r="AE666" s="115"/>
      <c r="AF666" s="115"/>
      <c r="AG666" s="115"/>
      <c r="AH666" s="115"/>
      <c r="AI666" s="115"/>
    </row>
    <row r="667">
      <c r="A667" s="575"/>
      <c r="B667" s="546"/>
      <c r="C667" s="546"/>
      <c r="D667" s="546"/>
      <c r="E667" s="546"/>
      <c r="F667" s="546"/>
      <c r="G667" s="546"/>
      <c r="H667" s="546"/>
      <c r="I667" s="546"/>
      <c r="J667" s="546"/>
      <c r="K667" s="546"/>
      <c r="L667" s="546"/>
      <c r="M667" s="546"/>
      <c r="N667" s="546"/>
      <c r="O667" s="546"/>
      <c r="P667" s="546"/>
      <c r="Q667" s="546"/>
      <c r="R667" s="546"/>
      <c r="S667" s="546"/>
      <c r="T667" s="546"/>
      <c r="U667" s="546"/>
      <c r="V667" s="546"/>
      <c r="W667" s="546"/>
      <c r="X667" s="546"/>
      <c r="Y667" s="546"/>
      <c r="Z667" s="115"/>
      <c r="AA667" s="115"/>
      <c r="AB667" s="115"/>
      <c r="AC667" s="115"/>
      <c r="AD667" s="115"/>
      <c r="AE667" s="115"/>
      <c r="AF667" s="115"/>
      <c r="AG667" s="115"/>
      <c r="AH667" s="115"/>
      <c r="AI667" s="115"/>
    </row>
    <row r="668">
      <c r="A668" s="575"/>
      <c r="B668" s="546"/>
      <c r="C668" s="546"/>
      <c r="D668" s="546"/>
      <c r="E668" s="546"/>
      <c r="F668" s="546"/>
      <c r="G668" s="546"/>
      <c r="H668" s="546"/>
      <c r="I668" s="546"/>
      <c r="J668" s="546"/>
      <c r="K668" s="546"/>
      <c r="L668" s="546"/>
      <c r="M668" s="546"/>
      <c r="N668" s="546"/>
      <c r="O668" s="546"/>
      <c r="P668" s="546"/>
      <c r="Q668" s="546"/>
      <c r="R668" s="546"/>
      <c r="S668" s="546"/>
      <c r="T668" s="546"/>
      <c r="U668" s="546"/>
      <c r="V668" s="546"/>
      <c r="W668" s="546"/>
      <c r="X668" s="546"/>
      <c r="Y668" s="546"/>
      <c r="Z668" s="115"/>
      <c r="AA668" s="115"/>
      <c r="AB668" s="115"/>
      <c r="AC668" s="115"/>
      <c r="AD668" s="115"/>
      <c r="AE668" s="115"/>
      <c r="AF668" s="115"/>
      <c r="AG668" s="115"/>
      <c r="AH668" s="115"/>
      <c r="AI668" s="115"/>
    </row>
    <row r="669">
      <c r="A669" s="575"/>
      <c r="B669" s="546"/>
      <c r="C669" s="546"/>
      <c r="D669" s="546"/>
      <c r="E669" s="546"/>
      <c r="F669" s="546"/>
      <c r="G669" s="546"/>
      <c r="H669" s="546"/>
      <c r="I669" s="546"/>
      <c r="J669" s="546"/>
      <c r="K669" s="546"/>
      <c r="L669" s="546"/>
      <c r="M669" s="546"/>
      <c r="N669" s="546"/>
      <c r="O669" s="546"/>
      <c r="P669" s="546"/>
      <c r="Q669" s="546"/>
      <c r="R669" s="546"/>
      <c r="S669" s="546"/>
      <c r="T669" s="546"/>
      <c r="U669" s="546"/>
      <c r="V669" s="546"/>
      <c r="W669" s="546"/>
      <c r="X669" s="546"/>
      <c r="Y669" s="546"/>
      <c r="Z669" s="115"/>
      <c r="AA669" s="115"/>
      <c r="AB669" s="115"/>
      <c r="AC669" s="115"/>
      <c r="AD669" s="115"/>
      <c r="AE669" s="115"/>
      <c r="AF669" s="115"/>
      <c r="AG669" s="115"/>
      <c r="AH669" s="115"/>
      <c r="AI669" s="115"/>
    </row>
    <row r="670">
      <c r="A670" s="575"/>
      <c r="B670" s="546"/>
      <c r="C670" s="546"/>
      <c r="D670" s="546"/>
      <c r="E670" s="546"/>
      <c r="F670" s="546"/>
      <c r="G670" s="546"/>
      <c r="H670" s="546"/>
      <c r="I670" s="546"/>
      <c r="J670" s="546"/>
      <c r="K670" s="546"/>
      <c r="L670" s="546"/>
      <c r="M670" s="546"/>
      <c r="N670" s="546"/>
      <c r="O670" s="546"/>
      <c r="P670" s="546"/>
      <c r="Q670" s="546"/>
      <c r="R670" s="546"/>
      <c r="S670" s="546"/>
      <c r="T670" s="546"/>
      <c r="U670" s="546"/>
      <c r="V670" s="546"/>
      <c r="W670" s="546"/>
      <c r="X670" s="546"/>
      <c r="Y670" s="546"/>
      <c r="Z670" s="115"/>
      <c r="AA670" s="115"/>
      <c r="AB670" s="115"/>
      <c r="AC670" s="115"/>
      <c r="AD670" s="115"/>
      <c r="AE670" s="115"/>
      <c r="AF670" s="115"/>
      <c r="AG670" s="115"/>
      <c r="AH670" s="115"/>
      <c r="AI670" s="115"/>
    </row>
    <row r="671">
      <c r="A671" s="575"/>
      <c r="B671" s="546"/>
      <c r="C671" s="546"/>
      <c r="D671" s="546"/>
      <c r="E671" s="546"/>
      <c r="F671" s="546"/>
      <c r="G671" s="546"/>
      <c r="H671" s="546"/>
      <c r="I671" s="546"/>
      <c r="J671" s="546"/>
      <c r="K671" s="546"/>
      <c r="L671" s="546"/>
      <c r="M671" s="546"/>
      <c r="N671" s="546"/>
      <c r="O671" s="546"/>
      <c r="P671" s="546"/>
      <c r="Q671" s="546"/>
      <c r="R671" s="546"/>
      <c r="S671" s="546"/>
      <c r="T671" s="546"/>
      <c r="U671" s="546"/>
      <c r="V671" s="546"/>
      <c r="W671" s="546"/>
      <c r="X671" s="546"/>
      <c r="Y671" s="546"/>
      <c r="Z671" s="115"/>
      <c r="AA671" s="115"/>
      <c r="AB671" s="115"/>
      <c r="AC671" s="115"/>
      <c r="AD671" s="115"/>
      <c r="AE671" s="115"/>
      <c r="AF671" s="115"/>
      <c r="AG671" s="115"/>
      <c r="AH671" s="115"/>
      <c r="AI671" s="115"/>
    </row>
    <row r="672">
      <c r="A672" s="575"/>
      <c r="B672" s="546"/>
      <c r="C672" s="546"/>
      <c r="D672" s="546"/>
      <c r="E672" s="546"/>
      <c r="F672" s="546"/>
      <c r="G672" s="546"/>
      <c r="H672" s="546"/>
      <c r="I672" s="546"/>
      <c r="J672" s="546"/>
      <c r="K672" s="546"/>
      <c r="L672" s="546"/>
      <c r="M672" s="546"/>
      <c r="N672" s="546"/>
      <c r="O672" s="546"/>
      <c r="P672" s="546"/>
      <c r="Q672" s="546"/>
      <c r="R672" s="546"/>
      <c r="S672" s="546"/>
      <c r="T672" s="546"/>
      <c r="U672" s="546"/>
      <c r="V672" s="546"/>
      <c r="W672" s="546"/>
      <c r="X672" s="546"/>
      <c r="Y672" s="546"/>
      <c r="Z672" s="115"/>
      <c r="AA672" s="115"/>
      <c r="AB672" s="115"/>
      <c r="AC672" s="115"/>
      <c r="AD672" s="115"/>
      <c r="AE672" s="115"/>
      <c r="AF672" s="115"/>
      <c r="AG672" s="115"/>
      <c r="AH672" s="115"/>
      <c r="AI672" s="115"/>
    </row>
    <row r="673">
      <c r="A673" s="575"/>
      <c r="B673" s="546"/>
      <c r="C673" s="546"/>
      <c r="D673" s="546"/>
      <c r="E673" s="546"/>
      <c r="F673" s="546"/>
      <c r="G673" s="546"/>
      <c r="H673" s="546"/>
      <c r="I673" s="546"/>
      <c r="J673" s="546"/>
      <c r="K673" s="546"/>
      <c r="L673" s="546"/>
      <c r="M673" s="546"/>
      <c r="N673" s="546"/>
      <c r="O673" s="546"/>
      <c r="P673" s="546"/>
      <c r="Q673" s="546"/>
      <c r="R673" s="546"/>
      <c r="S673" s="546"/>
      <c r="T673" s="546"/>
      <c r="U673" s="546"/>
      <c r="V673" s="546"/>
      <c r="W673" s="546"/>
      <c r="X673" s="546"/>
      <c r="Y673" s="546"/>
      <c r="Z673" s="115"/>
      <c r="AA673" s="115"/>
      <c r="AB673" s="115"/>
      <c r="AC673" s="115"/>
      <c r="AD673" s="115"/>
      <c r="AE673" s="115"/>
      <c r="AF673" s="115"/>
      <c r="AG673" s="115"/>
      <c r="AH673" s="115"/>
      <c r="AI673" s="115"/>
    </row>
    <row r="674">
      <c r="A674" s="575"/>
      <c r="B674" s="546"/>
      <c r="C674" s="546"/>
      <c r="D674" s="546"/>
      <c r="E674" s="546"/>
      <c r="F674" s="546"/>
      <c r="G674" s="546"/>
      <c r="H674" s="546"/>
      <c r="I674" s="546"/>
      <c r="J674" s="546"/>
      <c r="K674" s="546"/>
      <c r="L674" s="546"/>
      <c r="M674" s="546"/>
      <c r="N674" s="546"/>
      <c r="O674" s="546"/>
      <c r="P674" s="546"/>
      <c r="Q674" s="546"/>
      <c r="R674" s="546"/>
      <c r="S674" s="546"/>
      <c r="T674" s="546"/>
      <c r="U674" s="546"/>
      <c r="V674" s="546"/>
      <c r="W674" s="546"/>
      <c r="X674" s="546"/>
      <c r="Y674" s="546"/>
      <c r="Z674" s="115"/>
      <c r="AA674" s="115"/>
      <c r="AB674" s="115"/>
      <c r="AC674" s="115"/>
      <c r="AD674" s="115"/>
      <c r="AE674" s="115"/>
      <c r="AF674" s="115"/>
      <c r="AG674" s="115"/>
      <c r="AH674" s="115"/>
      <c r="AI674" s="115"/>
    </row>
    <row r="675">
      <c r="A675" s="575"/>
      <c r="B675" s="546"/>
      <c r="C675" s="546"/>
      <c r="D675" s="546"/>
      <c r="E675" s="546"/>
      <c r="F675" s="546"/>
      <c r="G675" s="546"/>
      <c r="H675" s="546"/>
      <c r="I675" s="546"/>
      <c r="J675" s="546"/>
      <c r="K675" s="546"/>
      <c r="L675" s="546"/>
      <c r="M675" s="546"/>
      <c r="N675" s="546"/>
      <c r="O675" s="546"/>
      <c r="P675" s="546"/>
      <c r="Q675" s="546"/>
      <c r="R675" s="546"/>
      <c r="S675" s="546"/>
      <c r="T675" s="546"/>
      <c r="U675" s="546"/>
      <c r="V675" s="546"/>
      <c r="W675" s="546"/>
      <c r="X675" s="546"/>
      <c r="Y675" s="546"/>
      <c r="Z675" s="115"/>
      <c r="AA675" s="115"/>
      <c r="AB675" s="115"/>
      <c r="AC675" s="115"/>
      <c r="AD675" s="115"/>
      <c r="AE675" s="115"/>
      <c r="AF675" s="115"/>
      <c r="AG675" s="115"/>
      <c r="AH675" s="115"/>
      <c r="AI675" s="115"/>
    </row>
    <row r="676">
      <c r="A676" s="575"/>
      <c r="B676" s="546"/>
      <c r="C676" s="546"/>
      <c r="D676" s="546"/>
      <c r="E676" s="546"/>
      <c r="F676" s="546"/>
      <c r="G676" s="546"/>
      <c r="H676" s="546"/>
      <c r="I676" s="546"/>
      <c r="J676" s="546"/>
      <c r="K676" s="546"/>
      <c r="L676" s="546"/>
      <c r="M676" s="546"/>
      <c r="N676" s="546"/>
      <c r="O676" s="546"/>
      <c r="P676" s="546"/>
      <c r="Q676" s="546"/>
      <c r="R676" s="546"/>
      <c r="S676" s="546"/>
      <c r="T676" s="546"/>
      <c r="U676" s="546"/>
      <c r="V676" s="546"/>
      <c r="W676" s="546"/>
      <c r="X676" s="546"/>
      <c r="Y676" s="546"/>
      <c r="Z676" s="115"/>
      <c r="AA676" s="115"/>
      <c r="AB676" s="115"/>
      <c r="AC676" s="115"/>
      <c r="AD676" s="115"/>
      <c r="AE676" s="115"/>
      <c r="AF676" s="115"/>
      <c r="AG676" s="115"/>
      <c r="AH676" s="115"/>
      <c r="AI676" s="115"/>
    </row>
    <row r="677">
      <c r="A677" s="575"/>
      <c r="B677" s="546"/>
      <c r="C677" s="546"/>
      <c r="D677" s="546"/>
      <c r="E677" s="546"/>
      <c r="F677" s="546"/>
      <c r="G677" s="546"/>
      <c r="H677" s="546"/>
      <c r="I677" s="546"/>
      <c r="J677" s="546"/>
      <c r="K677" s="546"/>
      <c r="L677" s="546"/>
      <c r="M677" s="546"/>
      <c r="N677" s="546"/>
      <c r="O677" s="546"/>
      <c r="P677" s="546"/>
      <c r="Q677" s="546"/>
      <c r="R677" s="546"/>
      <c r="S677" s="546"/>
      <c r="T677" s="546"/>
      <c r="U677" s="546"/>
      <c r="V677" s="546"/>
      <c r="W677" s="546"/>
      <c r="X677" s="546"/>
      <c r="Y677" s="546"/>
      <c r="Z677" s="115"/>
      <c r="AA677" s="115"/>
      <c r="AB677" s="115"/>
      <c r="AC677" s="115"/>
      <c r="AD677" s="115"/>
      <c r="AE677" s="115"/>
      <c r="AF677" s="115"/>
      <c r="AG677" s="115"/>
      <c r="AH677" s="115"/>
      <c r="AI677" s="115"/>
    </row>
    <row r="678">
      <c r="A678" s="575"/>
      <c r="B678" s="546"/>
      <c r="C678" s="546"/>
      <c r="D678" s="546"/>
      <c r="E678" s="546"/>
      <c r="F678" s="546"/>
      <c r="G678" s="546"/>
      <c r="H678" s="546"/>
      <c r="I678" s="546"/>
      <c r="J678" s="546"/>
      <c r="K678" s="546"/>
      <c r="L678" s="546"/>
      <c r="M678" s="546"/>
      <c r="N678" s="546"/>
      <c r="O678" s="546"/>
      <c r="P678" s="546"/>
      <c r="Q678" s="546"/>
      <c r="R678" s="546"/>
      <c r="S678" s="546"/>
      <c r="T678" s="546"/>
      <c r="U678" s="546"/>
      <c r="V678" s="546"/>
      <c r="W678" s="546"/>
      <c r="X678" s="546"/>
      <c r="Y678" s="546"/>
      <c r="Z678" s="115"/>
      <c r="AA678" s="115"/>
      <c r="AB678" s="115"/>
      <c r="AC678" s="115"/>
      <c r="AD678" s="115"/>
      <c r="AE678" s="115"/>
      <c r="AF678" s="115"/>
      <c r="AG678" s="115"/>
      <c r="AH678" s="115"/>
      <c r="AI678" s="115"/>
    </row>
    <row r="679">
      <c r="A679" s="575"/>
      <c r="B679" s="546"/>
      <c r="C679" s="546"/>
      <c r="D679" s="546"/>
      <c r="E679" s="546"/>
      <c r="F679" s="546"/>
      <c r="G679" s="546"/>
      <c r="H679" s="546"/>
      <c r="I679" s="546"/>
      <c r="J679" s="546"/>
      <c r="K679" s="546"/>
      <c r="L679" s="546"/>
      <c r="M679" s="546"/>
      <c r="N679" s="546"/>
      <c r="O679" s="546"/>
      <c r="P679" s="546"/>
      <c r="Q679" s="546"/>
      <c r="R679" s="546"/>
      <c r="S679" s="546"/>
      <c r="T679" s="546"/>
      <c r="U679" s="546"/>
      <c r="V679" s="546"/>
      <c r="W679" s="546"/>
      <c r="X679" s="546"/>
      <c r="Y679" s="546"/>
      <c r="Z679" s="115"/>
      <c r="AA679" s="115"/>
      <c r="AB679" s="115"/>
      <c r="AC679" s="115"/>
      <c r="AD679" s="115"/>
      <c r="AE679" s="115"/>
      <c r="AF679" s="115"/>
      <c r="AG679" s="115"/>
      <c r="AH679" s="115"/>
      <c r="AI679" s="115"/>
    </row>
    <row r="680">
      <c r="A680" s="575"/>
      <c r="B680" s="546"/>
      <c r="C680" s="546"/>
      <c r="D680" s="546"/>
      <c r="E680" s="546"/>
      <c r="F680" s="546"/>
      <c r="G680" s="546"/>
      <c r="H680" s="546"/>
      <c r="I680" s="546"/>
      <c r="J680" s="546"/>
      <c r="K680" s="546"/>
      <c r="L680" s="546"/>
      <c r="M680" s="546"/>
      <c r="N680" s="546"/>
      <c r="O680" s="546"/>
      <c r="P680" s="546"/>
      <c r="Q680" s="546"/>
      <c r="R680" s="546"/>
      <c r="S680" s="546"/>
      <c r="T680" s="546"/>
      <c r="U680" s="546"/>
      <c r="V680" s="546"/>
      <c r="W680" s="546"/>
      <c r="X680" s="546"/>
      <c r="Y680" s="546"/>
      <c r="Z680" s="115"/>
      <c r="AA680" s="115"/>
      <c r="AB680" s="115"/>
      <c r="AC680" s="115"/>
      <c r="AD680" s="115"/>
      <c r="AE680" s="115"/>
      <c r="AF680" s="115"/>
      <c r="AG680" s="115"/>
      <c r="AH680" s="115"/>
      <c r="AI680" s="115"/>
    </row>
    <row r="681">
      <c r="A681" s="575"/>
      <c r="B681" s="546"/>
      <c r="C681" s="546"/>
      <c r="D681" s="546"/>
      <c r="E681" s="546"/>
      <c r="F681" s="546"/>
      <c r="G681" s="546"/>
      <c r="H681" s="546"/>
      <c r="I681" s="546"/>
      <c r="J681" s="546"/>
      <c r="K681" s="546"/>
      <c r="L681" s="546"/>
      <c r="M681" s="546"/>
      <c r="N681" s="546"/>
      <c r="O681" s="546"/>
      <c r="P681" s="546"/>
      <c r="Q681" s="546"/>
      <c r="R681" s="546"/>
      <c r="S681" s="546"/>
      <c r="T681" s="546"/>
      <c r="U681" s="546"/>
      <c r="V681" s="546"/>
      <c r="W681" s="546"/>
      <c r="X681" s="546"/>
      <c r="Y681" s="546"/>
      <c r="Z681" s="115"/>
      <c r="AA681" s="115"/>
      <c r="AB681" s="115"/>
      <c r="AC681" s="115"/>
      <c r="AD681" s="115"/>
      <c r="AE681" s="115"/>
      <c r="AF681" s="115"/>
      <c r="AG681" s="115"/>
      <c r="AH681" s="115"/>
      <c r="AI681" s="115"/>
    </row>
    <row r="682">
      <c r="A682" s="575"/>
      <c r="B682" s="546"/>
      <c r="C682" s="546"/>
      <c r="D682" s="546"/>
      <c r="E682" s="546"/>
      <c r="F682" s="546"/>
      <c r="G682" s="546"/>
      <c r="H682" s="546"/>
      <c r="I682" s="546"/>
      <c r="J682" s="546"/>
      <c r="K682" s="546"/>
      <c r="L682" s="546"/>
      <c r="M682" s="546"/>
      <c r="N682" s="546"/>
      <c r="O682" s="546"/>
      <c r="P682" s="546"/>
      <c r="Q682" s="546"/>
      <c r="R682" s="546"/>
      <c r="S682" s="546"/>
      <c r="T682" s="546"/>
      <c r="U682" s="546"/>
      <c r="V682" s="546"/>
      <c r="W682" s="546"/>
      <c r="X682" s="546"/>
      <c r="Y682" s="546"/>
      <c r="Z682" s="115"/>
      <c r="AA682" s="115"/>
      <c r="AB682" s="115"/>
      <c r="AC682" s="115"/>
      <c r="AD682" s="115"/>
      <c r="AE682" s="115"/>
      <c r="AF682" s="115"/>
      <c r="AG682" s="115"/>
      <c r="AH682" s="115"/>
      <c r="AI682" s="115"/>
    </row>
    <row r="683">
      <c r="A683" s="575"/>
      <c r="B683" s="546"/>
      <c r="C683" s="546"/>
      <c r="D683" s="546"/>
      <c r="E683" s="546"/>
      <c r="F683" s="546"/>
      <c r="G683" s="546"/>
      <c r="H683" s="546"/>
      <c r="I683" s="546"/>
      <c r="J683" s="546"/>
      <c r="K683" s="546"/>
      <c r="L683" s="546"/>
      <c r="M683" s="546"/>
      <c r="N683" s="546"/>
      <c r="O683" s="546"/>
      <c r="P683" s="546"/>
      <c r="Q683" s="546"/>
      <c r="R683" s="546"/>
      <c r="S683" s="546"/>
      <c r="T683" s="546"/>
      <c r="U683" s="546"/>
      <c r="V683" s="546"/>
      <c r="W683" s="546"/>
      <c r="X683" s="546"/>
      <c r="Y683" s="546"/>
      <c r="Z683" s="115"/>
      <c r="AA683" s="115"/>
      <c r="AB683" s="115"/>
      <c r="AC683" s="115"/>
      <c r="AD683" s="115"/>
      <c r="AE683" s="115"/>
      <c r="AF683" s="115"/>
      <c r="AG683" s="115"/>
      <c r="AH683" s="115"/>
      <c r="AI683" s="115"/>
    </row>
    <row r="684">
      <c r="A684" s="575"/>
      <c r="B684" s="546"/>
      <c r="C684" s="546"/>
      <c r="D684" s="546"/>
      <c r="E684" s="546"/>
      <c r="F684" s="546"/>
      <c r="G684" s="546"/>
      <c r="H684" s="546"/>
      <c r="I684" s="546"/>
      <c r="J684" s="546"/>
      <c r="K684" s="546"/>
      <c r="L684" s="546"/>
      <c r="M684" s="546"/>
      <c r="N684" s="546"/>
      <c r="O684" s="546"/>
      <c r="P684" s="546"/>
      <c r="Q684" s="546"/>
      <c r="R684" s="546"/>
      <c r="S684" s="546"/>
      <c r="T684" s="546"/>
      <c r="U684" s="546"/>
      <c r="V684" s="546"/>
      <c r="W684" s="546"/>
      <c r="X684" s="546"/>
      <c r="Y684" s="546"/>
      <c r="Z684" s="115"/>
      <c r="AA684" s="115"/>
      <c r="AB684" s="115"/>
      <c r="AC684" s="115"/>
      <c r="AD684" s="115"/>
      <c r="AE684" s="115"/>
      <c r="AF684" s="115"/>
      <c r="AG684" s="115"/>
      <c r="AH684" s="115"/>
      <c r="AI684" s="115"/>
    </row>
    <row r="685">
      <c r="A685" s="575"/>
      <c r="B685" s="546"/>
      <c r="C685" s="546"/>
      <c r="D685" s="546"/>
      <c r="E685" s="546"/>
      <c r="F685" s="546"/>
      <c r="G685" s="546"/>
      <c r="H685" s="546"/>
      <c r="I685" s="546"/>
      <c r="J685" s="546"/>
      <c r="K685" s="546"/>
      <c r="L685" s="546"/>
      <c r="M685" s="546"/>
      <c r="N685" s="546"/>
      <c r="O685" s="546"/>
      <c r="P685" s="546"/>
      <c r="Q685" s="546"/>
      <c r="R685" s="546"/>
      <c r="S685" s="546"/>
      <c r="T685" s="546"/>
      <c r="U685" s="546"/>
      <c r="V685" s="546"/>
      <c r="W685" s="546"/>
      <c r="X685" s="546"/>
      <c r="Y685" s="546"/>
      <c r="Z685" s="115"/>
      <c r="AA685" s="115"/>
      <c r="AB685" s="115"/>
      <c r="AC685" s="115"/>
      <c r="AD685" s="115"/>
      <c r="AE685" s="115"/>
      <c r="AF685" s="115"/>
      <c r="AG685" s="115"/>
      <c r="AH685" s="115"/>
      <c r="AI685" s="115"/>
    </row>
    <row r="686">
      <c r="A686" s="575"/>
      <c r="B686" s="546"/>
      <c r="C686" s="546"/>
      <c r="D686" s="546"/>
      <c r="E686" s="546"/>
      <c r="F686" s="546"/>
      <c r="G686" s="546"/>
      <c r="H686" s="546"/>
      <c r="I686" s="546"/>
      <c r="J686" s="546"/>
      <c r="K686" s="546"/>
      <c r="L686" s="546"/>
      <c r="M686" s="546"/>
      <c r="N686" s="546"/>
      <c r="O686" s="546"/>
      <c r="P686" s="546"/>
      <c r="Q686" s="546"/>
      <c r="R686" s="546"/>
      <c r="S686" s="546"/>
      <c r="T686" s="546"/>
      <c r="U686" s="546"/>
      <c r="V686" s="546"/>
      <c r="W686" s="546"/>
      <c r="X686" s="546"/>
      <c r="Y686" s="546"/>
      <c r="Z686" s="115"/>
      <c r="AA686" s="115"/>
      <c r="AB686" s="115"/>
      <c r="AC686" s="115"/>
      <c r="AD686" s="115"/>
      <c r="AE686" s="115"/>
      <c r="AF686" s="115"/>
      <c r="AG686" s="115"/>
      <c r="AH686" s="115"/>
      <c r="AI686" s="115"/>
    </row>
    <row r="687">
      <c r="A687" s="575"/>
      <c r="B687" s="546"/>
      <c r="C687" s="546"/>
      <c r="D687" s="546"/>
      <c r="E687" s="546"/>
      <c r="F687" s="546"/>
      <c r="G687" s="546"/>
      <c r="H687" s="546"/>
      <c r="I687" s="546"/>
      <c r="J687" s="546"/>
      <c r="K687" s="546"/>
      <c r="L687" s="546"/>
      <c r="M687" s="546"/>
      <c r="N687" s="546"/>
      <c r="O687" s="546"/>
      <c r="P687" s="546"/>
      <c r="Q687" s="546"/>
      <c r="R687" s="546"/>
      <c r="S687" s="546"/>
      <c r="T687" s="546"/>
      <c r="U687" s="546"/>
      <c r="V687" s="546"/>
      <c r="W687" s="546"/>
      <c r="X687" s="546"/>
      <c r="Y687" s="546"/>
      <c r="Z687" s="115"/>
      <c r="AA687" s="115"/>
      <c r="AB687" s="115"/>
      <c r="AC687" s="115"/>
      <c r="AD687" s="115"/>
      <c r="AE687" s="115"/>
      <c r="AF687" s="115"/>
      <c r="AG687" s="115"/>
      <c r="AH687" s="115"/>
      <c r="AI687" s="115"/>
    </row>
    <row r="688">
      <c r="A688" s="575"/>
      <c r="B688" s="546"/>
      <c r="C688" s="546"/>
      <c r="D688" s="546"/>
      <c r="E688" s="546"/>
      <c r="F688" s="546"/>
      <c r="G688" s="546"/>
      <c r="H688" s="546"/>
      <c r="I688" s="546"/>
      <c r="J688" s="546"/>
      <c r="K688" s="546"/>
      <c r="L688" s="546"/>
      <c r="M688" s="546"/>
      <c r="N688" s="546"/>
      <c r="O688" s="546"/>
      <c r="P688" s="546"/>
      <c r="Q688" s="546"/>
      <c r="R688" s="546"/>
      <c r="S688" s="546"/>
      <c r="T688" s="546"/>
      <c r="U688" s="546"/>
      <c r="V688" s="546"/>
      <c r="W688" s="546"/>
      <c r="X688" s="546"/>
      <c r="Y688" s="546"/>
      <c r="Z688" s="115"/>
      <c r="AA688" s="115"/>
      <c r="AB688" s="115"/>
      <c r="AC688" s="115"/>
      <c r="AD688" s="115"/>
      <c r="AE688" s="115"/>
      <c r="AF688" s="115"/>
      <c r="AG688" s="115"/>
      <c r="AH688" s="115"/>
      <c r="AI688" s="115"/>
    </row>
    <row r="689">
      <c r="A689" s="575"/>
      <c r="B689" s="546"/>
      <c r="C689" s="546"/>
      <c r="D689" s="546"/>
      <c r="E689" s="546"/>
      <c r="F689" s="546"/>
      <c r="G689" s="546"/>
      <c r="H689" s="546"/>
      <c r="I689" s="546"/>
      <c r="J689" s="546"/>
      <c r="K689" s="546"/>
      <c r="L689" s="546"/>
      <c r="M689" s="546"/>
      <c r="N689" s="546"/>
      <c r="O689" s="546"/>
      <c r="P689" s="546"/>
      <c r="Q689" s="546"/>
      <c r="R689" s="546"/>
      <c r="S689" s="546"/>
      <c r="T689" s="546"/>
      <c r="U689" s="546"/>
      <c r="V689" s="546"/>
      <c r="W689" s="546"/>
      <c r="X689" s="546"/>
      <c r="Y689" s="546"/>
      <c r="Z689" s="115"/>
      <c r="AA689" s="115"/>
      <c r="AB689" s="115"/>
      <c r="AC689" s="115"/>
      <c r="AD689" s="115"/>
      <c r="AE689" s="115"/>
      <c r="AF689" s="115"/>
      <c r="AG689" s="115"/>
      <c r="AH689" s="115"/>
      <c r="AI689" s="115"/>
    </row>
    <row r="690">
      <c r="A690" s="575"/>
      <c r="B690" s="546"/>
      <c r="C690" s="546"/>
      <c r="D690" s="546"/>
      <c r="E690" s="546"/>
      <c r="F690" s="546"/>
      <c r="G690" s="546"/>
      <c r="H690" s="546"/>
      <c r="I690" s="546"/>
      <c r="J690" s="546"/>
      <c r="K690" s="546"/>
      <c r="L690" s="546"/>
      <c r="M690" s="546"/>
      <c r="N690" s="546"/>
      <c r="O690" s="546"/>
      <c r="P690" s="546"/>
      <c r="Q690" s="546"/>
      <c r="R690" s="546"/>
      <c r="S690" s="546"/>
      <c r="T690" s="546"/>
      <c r="U690" s="546"/>
      <c r="V690" s="546"/>
      <c r="W690" s="546"/>
      <c r="X690" s="546"/>
      <c r="Y690" s="546"/>
      <c r="Z690" s="115"/>
      <c r="AA690" s="115"/>
      <c r="AB690" s="115"/>
      <c r="AC690" s="115"/>
      <c r="AD690" s="115"/>
      <c r="AE690" s="115"/>
      <c r="AF690" s="115"/>
      <c r="AG690" s="115"/>
      <c r="AH690" s="115"/>
      <c r="AI690" s="115"/>
    </row>
    <row r="691">
      <c r="A691" s="575"/>
      <c r="B691" s="546"/>
      <c r="C691" s="546"/>
      <c r="D691" s="546"/>
      <c r="E691" s="546"/>
      <c r="F691" s="546"/>
      <c r="G691" s="546"/>
      <c r="H691" s="546"/>
      <c r="I691" s="546"/>
      <c r="J691" s="546"/>
      <c r="K691" s="546"/>
      <c r="L691" s="546"/>
      <c r="M691" s="546"/>
      <c r="N691" s="546"/>
      <c r="O691" s="546"/>
      <c r="P691" s="546"/>
      <c r="Q691" s="546"/>
      <c r="R691" s="546"/>
      <c r="S691" s="546"/>
      <c r="T691" s="546"/>
      <c r="U691" s="546"/>
      <c r="V691" s="546"/>
      <c r="W691" s="546"/>
      <c r="X691" s="546"/>
      <c r="Y691" s="546"/>
      <c r="Z691" s="115"/>
      <c r="AA691" s="115"/>
      <c r="AB691" s="115"/>
      <c r="AC691" s="115"/>
      <c r="AD691" s="115"/>
      <c r="AE691" s="115"/>
      <c r="AF691" s="115"/>
      <c r="AG691" s="115"/>
      <c r="AH691" s="115"/>
      <c r="AI691" s="115"/>
    </row>
    <row r="692">
      <c r="A692" s="575"/>
      <c r="B692" s="546"/>
      <c r="C692" s="546"/>
      <c r="D692" s="546"/>
      <c r="E692" s="546"/>
      <c r="F692" s="546"/>
      <c r="G692" s="546"/>
      <c r="H692" s="546"/>
      <c r="I692" s="546"/>
      <c r="J692" s="546"/>
      <c r="K692" s="546"/>
      <c r="L692" s="546"/>
      <c r="M692" s="546"/>
      <c r="N692" s="546"/>
      <c r="O692" s="546"/>
      <c r="P692" s="546"/>
      <c r="Q692" s="546"/>
      <c r="R692" s="546"/>
      <c r="S692" s="546"/>
      <c r="T692" s="546"/>
      <c r="U692" s="546"/>
      <c r="V692" s="546"/>
      <c r="W692" s="546"/>
      <c r="X692" s="546"/>
      <c r="Y692" s="546"/>
      <c r="Z692" s="115"/>
      <c r="AA692" s="115"/>
      <c r="AB692" s="115"/>
      <c r="AC692" s="115"/>
      <c r="AD692" s="115"/>
      <c r="AE692" s="115"/>
      <c r="AF692" s="115"/>
      <c r="AG692" s="115"/>
      <c r="AH692" s="115"/>
      <c r="AI692" s="115"/>
    </row>
    <row r="693">
      <c r="A693" s="575"/>
      <c r="B693" s="546"/>
      <c r="C693" s="546"/>
      <c r="D693" s="546"/>
      <c r="E693" s="546"/>
      <c r="F693" s="546"/>
      <c r="G693" s="546"/>
      <c r="H693" s="546"/>
      <c r="I693" s="546"/>
      <c r="J693" s="546"/>
      <c r="K693" s="546"/>
      <c r="L693" s="546"/>
      <c r="M693" s="546"/>
      <c r="N693" s="546"/>
      <c r="O693" s="546"/>
      <c r="P693" s="546"/>
      <c r="Q693" s="546"/>
      <c r="R693" s="546"/>
      <c r="S693" s="546"/>
      <c r="T693" s="546"/>
      <c r="U693" s="546"/>
      <c r="V693" s="546"/>
      <c r="W693" s="546"/>
      <c r="X693" s="546"/>
      <c r="Y693" s="546"/>
      <c r="Z693" s="115"/>
      <c r="AA693" s="115"/>
      <c r="AB693" s="115"/>
      <c r="AC693" s="115"/>
      <c r="AD693" s="115"/>
      <c r="AE693" s="115"/>
      <c r="AF693" s="115"/>
      <c r="AG693" s="115"/>
      <c r="AH693" s="115"/>
      <c r="AI693" s="115"/>
    </row>
    <row r="694">
      <c r="A694" s="575"/>
      <c r="B694" s="546"/>
      <c r="C694" s="546"/>
      <c r="D694" s="546"/>
      <c r="E694" s="546"/>
      <c r="F694" s="546"/>
      <c r="G694" s="546"/>
      <c r="H694" s="546"/>
      <c r="I694" s="546"/>
      <c r="J694" s="546"/>
      <c r="K694" s="546"/>
      <c r="L694" s="546"/>
      <c r="M694" s="546"/>
      <c r="N694" s="546"/>
      <c r="O694" s="546"/>
      <c r="P694" s="546"/>
      <c r="Q694" s="546"/>
      <c r="R694" s="546"/>
      <c r="S694" s="546"/>
      <c r="T694" s="546"/>
      <c r="U694" s="546"/>
      <c r="V694" s="546"/>
      <c r="W694" s="546"/>
      <c r="X694" s="546"/>
      <c r="Y694" s="546"/>
      <c r="Z694" s="115"/>
      <c r="AA694" s="115"/>
      <c r="AB694" s="115"/>
      <c r="AC694" s="115"/>
      <c r="AD694" s="115"/>
      <c r="AE694" s="115"/>
      <c r="AF694" s="115"/>
      <c r="AG694" s="115"/>
      <c r="AH694" s="115"/>
      <c r="AI694" s="115"/>
    </row>
    <row r="695">
      <c r="A695" s="575"/>
      <c r="B695" s="546"/>
      <c r="C695" s="546"/>
      <c r="D695" s="546"/>
      <c r="E695" s="546"/>
      <c r="F695" s="546"/>
      <c r="G695" s="546"/>
      <c r="H695" s="546"/>
      <c r="I695" s="546"/>
      <c r="J695" s="546"/>
      <c r="K695" s="546"/>
      <c r="L695" s="546"/>
      <c r="M695" s="546"/>
      <c r="N695" s="546"/>
      <c r="O695" s="546"/>
      <c r="P695" s="546"/>
      <c r="Q695" s="546"/>
      <c r="R695" s="546"/>
      <c r="S695" s="546"/>
      <c r="T695" s="546"/>
      <c r="U695" s="546"/>
      <c r="V695" s="546"/>
      <c r="W695" s="546"/>
      <c r="X695" s="546"/>
      <c r="Y695" s="546"/>
      <c r="Z695" s="115"/>
      <c r="AA695" s="115"/>
      <c r="AB695" s="115"/>
      <c r="AC695" s="115"/>
      <c r="AD695" s="115"/>
      <c r="AE695" s="115"/>
      <c r="AF695" s="115"/>
      <c r="AG695" s="115"/>
      <c r="AH695" s="115"/>
      <c r="AI695" s="115"/>
    </row>
    <row r="696">
      <c r="A696" s="575"/>
      <c r="B696" s="546"/>
      <c r="C696" s="546"/>
      <c r="D696" s="546"/>
      <c r="E696" s="546"/>
      <c r="F696" s="546"/>
      <c r="G696" s="546"/>
      <c r="H696" s="546"/>
      <c r="I696" s="546"/>
      <c r="J696" s="546"/>
      <c r="K696" s="546"/>
      <c r="L696" s="546"/>
      <c r="M696" s="546"/>
      <c r="N696" s="546"/>
      <c r="O696" s="546"/>
      <c r="P696" s="546"/>
      <c r="Q696" s="546"/>
      <c r="R696" s="546"/>
      <c r="S696" s="546"/>
      <c r="T696" s="546"/>
      <c r="U696" s="546"/>
      <c r="V696" s="546"/>
      <c r="W696" s="546"/>
      <c r="X696" s="546"/>
      <c r="Y696" s="546"/>
      <c r="Z696" s="115"/>
      <c r="AA696" s="115"/>
      <c r="AB696" s="115"/>
      <c r="AC696" s="115"/>
      <c r="AD696" s="115"/>
      <c r="AE696" s="115"/>
      <c r="AF696" s="115"/>
      <c r="AG696" s="115"/>
      <c r="AH696" s="115"/>
      <c r="AI696" s="115"/>
    </row>
    <row r="697">
      <c r="A697" s="575"/>
      <c r="B697" s="546"/>
      <c r="C697" s="546"/>
      <c r="D697" s="546"/>
      <c r="E697" s="546"/>
      <c r="F697" s="546"/>
      <c r="G697" s="546"/>
      <c r="H697" s="546"/>
      <c r="I697" s="546"/>
      <c r="J697" s="546"/>
      <c r="K697" s="546"/>
      <c r="L697" s="546"/>
      <c r="M697" s="546"/>
      <c r="N697" s="546"/>
      <c r="O697" s="546"/>
      <c r="P697" s="546"/>
      <c r="Q697" s="546"/>
      <c r="R697" s="546"/>
      <c r="S697" s="546"/>
      <c r="T697" s="546"/>
      <c r="U697" s="546"/>
      <c r="V697" s="546"/>
      <c r="W697" s="546"/>
      <c r="X697" s="546"/>
      <c r="Y697" s="546"/>
      <c r="Z697" s="115"/>
      <c r="AA697" s="115"/>
      <c r="AB697" s="115"/>
      <c r="AC697" s="115"/>
      <c r="AD697" s="115"/>
      <c r="AE697" s="115"/>
      <c r="AF697" s="115"/>
      <c r="AG697" s="115"/>
      <c r="AH697" s="115"/>
      <c r="AI697" s="115"/>
    </row>
    <row r="698">
      <c r="A698" s="575"/>
      <c r="B698" s="546"/>
      <c r="C698" s="546"/>
      <c r="D698" s="546"/>
      <c r="E698" s="546"/>
      <c r="F698" s="546"/>
      <c r="G698" s="546"/>
      <c r="H698" s="546"/>
      <c r="I698" s="546"/>
      <c r="J698" s="546"/>
      <c r="K698" s="546"/>
      <c r="L698" s="546"/>
      <c r="M698" s="546"/>
      <c r="N698" s="546"/>
      <c r="O698" s="546"/>
      <c r="P698" s="546"/>
      <c r="Q698" s="546"/>
      <c r="R698" s="546"/>
      <c r="S698" s="546"/>
      <c r="T698" s="546"/>
      <c r="U698" s="546"/>
      <c r="V698" s="546"/>
      <c r="W698" s="546"/>
      <c r="X698" s="546"/>
      <c r="Y698" s="546"/>
      <c r="Z698" s="115"/>
      <c r="AA698" s="115"/>
      <c r="AB698" s="115"/>
      <c r="AC698" s="115"/>
      <c r="AD698" s="115"/>
      <c r="AE698" s="115"/>
      <c r="AF698" s="115"/>
      <c r="AG698" s="115"/>
      <c r="AH698" s="115"/>
      <c r="AI698" s="115"/>
    </row>
    <row r="699">
      <c r="A699" s="575"/>
      <c r="B699" s="546"/>
      <c r="C699" s="546"/>
      <c r="D699" s="546"/>
      <c r="E699" s="546"/>
      <c r="F699" s="546"/>
      <c r="G699" s="546"/>
      <c r="H699" s="546"/>
      <c r="I699" s="546"/>
      <c r="J699" s="546"/>
      <c r="K699" s="546"/>
      <c r="L699" s="546"/>
      <c r="M699" s="546"/>
      <c r="N699" s="546"/>
      <c r="O699" s="546"/>
      <c r="P699" s="546"/>
      <c r="Q699" s="546"/>
      <c r="R699" s="546"/>
      <c r="S699" s="546"/>
      <c r="T699" s="546"/>
      <c r="U699" s="546"/>
      <c r="V699" s="546"/>
      <c r="W699" s="546"/>
      <c r="X699" s="546"/>
      <c r="Y699" s="546"/>
      <c r="Z699" s="115"/>
      <c r="AA699" s="115"/>
      <c r="AB699" s="115"/>
      <c r="AC699" s="115"/>
      <c r="AD699" s="115"/>
      <c r="AE699" s="115"/>
      <c r="AF699" s="115"/>
      <c r="AG699" s="115"/>
      <c r="AH699" s="115"/>
      <c r="AI699" s="115"/>
    </row>
    <row r="700">
      <c r="A700" s="575"/>
      <c r="B700" s="546"/>
      <c r="C700" s="546"/>
      <c r="D700" s="546"/>
      <c r="E700" s="546"/>
      <c r="F700" s="546"/>
      <c r="G700" s="546"/>
      <c r="H700" s="546"/>
      <c r="I700" s="546"/>
      <c r="J700" s="546"/>
      <c r="K700" s="546"/>
      <c r="L700" s="546"/>
      <c r="M700" s="546"/>
      <c r="N700" s="546"/>
      <c r="O700" s="546"/>
      <c r="P700" s="546"/>
      <c r="Q700" s="546"/>
      <c r="R700" s="546"/>
      <c r="S700" s="546"/>
      <c r="T700" s="546"/>
      <c r="U700" s="546"/>
      <c r="V700" s="546"/>
      <c r="W700" s="546"/>
      <c r="X700" s="546"/>
      <c r="Y700" s="546"/>
      <c r="Z700" s="115"/>
      <c r="AA700" s="115"/>
      <c r="AB700" s="115"/>
      <c r="AC700" s="115"/>
      <c r="AD700" s="115"/>
      <c r="AE700" s="115"/>
      <c r="AF700" s="115"/>
      <c r="AG700" s="115"/>
      <c r="AH700" s="115"/>
      <c r="AI700" s="115"/>
    </row>
    <row r="701">
      <c r="A701" s="575"/>
      <c r="B701" s="546"/>
      <c r="C701" s="546"/>
      <c r="D701" s="546"/>
      <c r="E701" s="546"/>
      <c r="F701" s="546"/>
      <c r="G701" s="546"/>
      <c r="H701" s="546"/>
      <c r="I701" s="546"/>
      <c r="J701" s="546"/>
      <c r="K701" s="546"/>
      <c r="L701" s="546"/>
      <c r="M701" s="546"/>
      <c r="N701" s="546"/>
      <c r="O701" s="546"/>
      <c r="P701" s="546"/>
      <c r="Q701" s="546"/>
      <c r="R701" s="546"/>
      <c r="S701" s="546"/>
      <c r="T701" s="546"/>
      <c r="U701" s="546"/>
      <c r="V701" s="546"/>
      <c r="W701" s="546"/>
      <c r="X701" s="546"/>
      <c r="Y701" s="546"/>
      <c r="Z701" s="115"/>
      <c r="AA701" s="115"/>
      <c r="AB701" s="115"/>
      <c r="AC701" s="115"/>
      <c r="AD701" s="115"/>
      <c r="AE701" s="115"/>
      <c r="AF701" s="115"/>
      <c r="AG701" s="115"/>
      <c r="AH701" s="115"/>
      <c r="AI701" s="115"/>
    </row>
    <row r="702">
      <c r="A702" s="575"/>
      <c r="B702" s="546"/>
      <c r="C702" s="546"/>
      <c r="D702" s="546"/>
      <c r="E702" s="546"/>
      <c r="F702" s="546"/>
      <c r="G702" s="546"/>
      <c r="H702" s="546"/>
      <c r="I702" s="546"/>
      <c r="J702" s="546"/>
      <c r="K702" s="546"/>
      <c r="L702" s="546"/>
      <c r="M702" s="546"/>
      <c r="N702" s="546"/>
      <c r="O702" s="546"/>
      <c r="P702" s="546"/>
      <c r="Q702" s="546"/>
      <c r="R702" s="546"/>
      <c r="S702" s="546"/>
      <c r="T702" s="546"/>
      <c r="U702" s="546"/>
      <c r="V702" s="546"/>
      <c r="W702" s="546"/>
      <c r="X702" s="546"/>
      <c r="Y702" s="546"/>
      <c r="Z702" s="115"/>
      <c r="AA702" s="115"/>
      <c r="AB702" s="115"/>
      <c r="AC702" s="115"/>
      <c r="AD702" s="115"/>
      <c r="AE702" s="115"/>
      <c r="AF702" s="115"/>
      <c r="AG702" s="115"/>
      <c r="AH702" s="115"/>
      <c r="AI702" s="115"/>
    </row>
    <row r="703">
      <c r="A703" s="575"/>
      <c r="B703" s="546"/>
      <c r="C703" s="546"/>
      <c r="D703" s="546"/>
      <c r="E703" s="546"/>
      <c r="F703" s="546"/>
      <c r="G703" s="546"/>
      <c r="H703" s="546"/>
      <c r="I703" s="546"/>
      <c r="J703" s="546"/>
      <c r="K703" s="546"/>
      <c r="L703" s="546"/>
      <c r="M703" s="546"/>
      <c r="N703" s="546"/>
      <c r="O703" s="546"/>
      <c r="P703" s="546"/>
      <c r="Q703" s="546"/>
      <c r="R703" s="546"/>
      <c r="S703" s="546"/>
      <c r="T703" s="546"/>
      <c r="U703" s="546"/>
      <c r="V703" s="546"/>
      <c r="W703" s="546"/>
      <c r="X703" s="546"/>
      <c r="Y703" s="546"/>
      <c r="Z703" s="115"/>
      <c r="AA703" s="115"/>
      <c r="AB703" s="115"/>
      <c r="AC703" s="115"/>
      <c r="AD703" s="115"/>
      <c r="AE703" s="115"/>
      <c r="AF703" s="115"/>
      <c r="AG703" s="115"/>
      <c r="AH703" s="115"/>
      <c r="AI703" s="115"/>
    </row>
    <row r="704">
      <c r="A704" s="575"/>
      <c r="B704" s="546"/>
      <c r="C704" s="546"/>
      <c r="D704" s="546"/>
      <c r="E704" s="546"/>
      <c r="F704" s="546"/>
      <c r="G704" s="546"/>
      <c r="H704" s="546"/>
      <c r="I704" s="546"/>
      <c r="J704" s="546"/>
      <c r="K704" s="546"/>
      <c r="L704" s="546"/>
      <c r="M704" s="546"/>
      <c r="N704" s="546"/>
      <c r="O704" s="546"/>
      <c r="P704" s="546"/>
      <c r="Q704" s="546"/>
      <c r="R704" s="546"/>
      <c r="S704" s="546"/>
      <c r="T704" s="546"/>
      <c r="U704" s="546"/>
      <c r="V704" s="546"/>
      <c r="W704" s="546"/>
      <c r="X704" s="546"/>
      <c r="Y704" s="546"/>
      <c r="Z704" s="115"/>
      <c r="AA704" s="115"/>
      <c r="AB704" s="115"/>
      <c r="AC704" s="115"/>
      <c r="AD704" s="115"/>
      <c r="AE704" s="115"/>
      <c r="AF704" s="115"/>
      <c r="AG704" s="115"/>
      <c r="AH704" s="115"/>
      <c r="AI704" s="115"/>
    </row>
    <row r="705">
      <c r="A705" s="575"/>
      <c r="B705" s="546"/>
      <c r="C705" s="546"/>
      <c r="D705" s="546"/>
      <c r="E705" s="546"/>
      <c r="F705" s="546"/>
      <c r="G705" s="546"/>
      <c r="H705" s="546"/>
      <c r="I705" s="546"/>
      <c r="J705" s="546"/>
      <c r="K705" s="546"/>
      <c r="L705" s="546"/>
      <c r="M705" s="546"/>
      <c r="N705" s="546"/>
      <c r="O705" s="546"/>
      <c r="P705" s="546"/>
      <c r="Q705" s="546"/>
      <c r="R705" s="546"/>
      <c r="S705" s="546"/>
      <c r="T705" s="546"/>
      <c r="U705" s="546"/>
      <c r="V705" s="546"/>
      <c r="W705" s="546"/>
      <c r="X705" s="546"/>
      <c r="Y705" s="546"/>
      <c r="Z705" s="115"/>
      <c r="AA705" s="115"/>
      <c r="AB705" s="115"/>
      <c r="AC705" s="115"/>
      <c r="AD705" s="115"/>
      <c r="AE705" s="115"/>
      <c r="AF705" s="115"/>
      <c r="AG705" s="115"/>
      <c r="AH705" s="115"/>
      <c r="AI705" s="115"/>
    </row>
    <row r="706">
      <c r="A706" s="575"/>
      <c r="B706" s="546"/>
      <c r="C706" s="546"/>
      <c r="D706" s="546"/>
      <c r="E706" s="546"/>
      <c r="F706" s="546"/>
      <c r="G706" s="546"/>
      <c r="H706" s="546"/>
      <c r="I706" s="546"/>
      <c r="J706" s="546"/>
      <c r="K706" s="546"/>
      <c r="L706" s="546"/>
      <c r="M706" s="546"/>
      <c r="N706" s="546"/>
      <c r="O706" s="546"/>
      <c r="P706" s="546"/>
      <c r="Q706" s="546"/>
      <c r="R706" s="546"/>
      <c r="S706" s="546"/>
      <c r="T706" s="546"/>
      <c r="U706" s="546"/>
      <c r="V706" s="546"/>
      <c r="W706" s="546"/>
      <c r="X706" s="546"/>
      <c r="Y706" s="546"/>
      <c r="Z706" s="115"/>
      <c r="AA706" s="115"/>
      <c r="AB706" s="115"/>
      <c r="AC706" s="115"/>
      <c r="AD706" s="115"/>
      <c r="AE706" s="115"/>
      <c r="AF706" s="115"/>
      <c r="AG706" s="115"/>
      <c r="AH706" s="115"/>
      <c r="AI706" s="115"/>
    </row>
    <row r="707">
      <c r="A707" s="575"/>
      <c r="B707" s="546"/>
      <c r="C707" s="546"/>
      <c r="D707" s="546"/>
      <c r="E707" s="546"/>
      <c r="F707" s="546"/>
      <c r="G707" s="546"/>
      <c r="H707" s="546"/>
      <c r="I707" s="546"/>
      <c r="J707" s="546"/>
      <c r="K707" s="546"/>
      <c r="L707" s="546"/>
      <c r="M707" s="546"/>
      <c r="N707" s="546"/>
      <c r="O707" s="546"/>
      <c r="P707" s="546"/>
      <c r="Q707" s="546"/>
      <c r="R707" s="546"/>
      <c r="S707" s="546"/>
      <c r="T707" s="546"/>
      <c r="U707" s="546"/>
      <c r="V707" s="546"/>
      <c r="W707" s="546"/>
      <c r="X707" s="546"/>
      <c r="Y707" s="546"/>
      <c r="Z707" s="115"/>
      <c r="AA707" s="115"/>
      <c r="AB707" s="115"/>
      <c r="AC707" s="115"/>
      <c r="AD707" s="115"/>
      <c r="AE707" s="115"/>
      <c r="AF707" s="115"/>
      <c r="AG707" s="115"/>
      <c r="AH707" s="115"/>
      <c r="AI707" s="115"/>
    </row>
    <row r="708">
      <c r="A708" s="575"/>
      <c r="B708" s="546"/>
      <c r="C708" s="546"/>
      <c r="D708" s="546"/>
      <c r="E708" s="546"/>
      <c r="F708" s="546"/>
      <c r="G708" s="546"/>
      <c r="H708" s="546"/>
      <c r="I708" s="546"/>
      <c r="J708" s="546"/>
      <c r="K708" s="546"/>
      <c r="L708" s="546"/>
      <c r="M708" s="546"/>
      <c r="N708" s="546"/>
      <c r="O708" s="546"/>
      <c r="P708" s="546"/>
      <c r="Q708" s="546"/>
      <c r="R708" s="546"/>
      <c r="S708" s="546"/>
      <c r="T708" s="546"/>
      <c r="U708" s="546"/>
      <c r="V708" s="546"/>
      <c r="W708" s="546"/>
      <c r="X708" s="546"/>
      <c r="Y708" s="546"/>
      <c r="Z708" s="115"/>
      <c r="AA708" s="115"/>
      <c r="AB708" s="115"/>
      <c r="AC708" s="115"/>
      <c r="AD708" s="115"/>
      <c r="AE708" s="115"/>
      <c r="AF708" s="115"/>
      <c r="AG708" s="115"/>
      <c r="AH708" s="115"/>
      <c r="AI708" s="115"/>
    </row>
    <row r="709">
      <c r="A709" s="575"/>
      <c r="B709" s="546"/>
      <c r="C709" s="546"/>
      <c r="D709" s="546"/>
      <c r="E709" s="546"/>
      <c r="F709" s="546"/>
      <c r="G709" s="546"/>
      <c r="H709" s="546"/>
      <c r="I709" s="546"/>
      <c r="J709" s="546"/>
      <c r="K709" s="546"/>
      <c r="L709" s="546"/>
      <c r="M709" s="546"/>
      <c r="N709" s="546"/>
      <c r="O709" s="546"/>
      <c r="P709" s="546"/>
      <c r="Q709" s="546"/>
      <c r="R709" s="546"/>
      <c r="S709" s="546"/>
      <c r="T709" s="546"/>
      <c r="U709" s="546"/>
      <c r="V709" s="546"/>
      <c r="W709" s="546"/>
      <c r="X709" s="546"/>
      <c r="Y709" s="546"/>
      <c r="Z709" s="115"/>
      <c r="AA709" s="115"/>
      <c r="AB709" s="115"/>
      <c r="AC709" s="115"/>
      <c r="AD709" s="115"/>
      <c r="AE709" s="115"/>
      <c r="AF709" s="115"/>
      <c r="AG709" s="115"/>
      <c r="AH709" s="115"/>
      <c r="AI709" s="115"/>
    </row>
    <row r="710">
      <c r="A710" s="575"/>
      <c r="B710" s="546"/>
      <c r="C710" s="546"/>
      <c r="D710" s="546"/>
      <c r="E710" s="546"/>
      <c r="F710" s="546"/>
      <c r="G710" s="546"/>
      <c r="H710" s="546"/>
      <c r="I710" s="546"/>
      <c r="J710" s="546"/>
      <c r="K710" s="546"/>
      <c r="L710" s="546"/>
      <c r="M710" s="546"/>
      <c r="N710" s="546"/>
      <c r="O710" s="546"/>
      <c r="P710" s="546"/>
      <c r="Q710" s="546"/>
      <c r="R710" s="546"/>
      <c r="S710" s="546"/>
      <c r="T710" s="546"/>
      <c r="U710" s="546"/>
      <c r="V710" s="546"/>
      <c r="W710" s="546"/>
      <c r="X710" s="546"/>
      <c r="Y710" s="546"/>
      <c r="Z710" s="115"/>
      <c r="AA710" s="115"/>
      <c r="AB710" s="115"/>
      <c r="AC710" s="115"/>
      <c r="AD710" s="115"/>
      <c r="AE710" s="115"/>
      <c r="AF710" s="115"/>
      <c r="AG710" s="115"/>
      <c r="AH710" s="115"/>
      <c r="AI710" s="115"/>
    </row>
    <row r="711">
      <c r="A711" s="575"/>
      <c r="B711" s="546"/>
      <c r="C711" s="546"/>
      <c r="D711" s="546"/>
      <c r="E711" s="546"/>
      <c r="F711" s="546"/>
      <c r="G711" s="546"/>
      <c r="H711" s="546"/>
      <c r="I711" s="546"/>
      <c r="J711" s="546"/>
      <c r="K711" s="546"/>
      <c r="L711" s="546"/>
      <c r="M711" s="546"/>
      <c r="N711" s="546"/>
      <c r="O711" s="546"/>
      <c r="P711" s="546"/>
      <c r="Q711" s="546"/>
      <c r="R711" s="546"/>
      <c r="S711" s="546"/>
      <c r="T711" s="546"/>
      <c r="U711" s="546"/>
      <c r="V711" s="546"/>
      <c r="W711" s="546"/>
      <c r="X711" s="546"/>
      <c r="Y711" s="546"/>
      <c r="Z711" s="115"/>
      <c r="AA711" s="115"/>
      <c r="AB711" s="115"/>
      <c r="AC711" s="115"/>
      <c r="AD711" s="115"/>
      <c r="AE711" s="115"/>
      <c r="AF711" s="115"/>
      <c r="AG711" s="115"/>
      <c r="AH711" s="115"/>
      <c r="AI711" s="115"/>
    </row>
    <row r="712">
      <c r="A712" s="575"/>
      <c r="B712" s="546"/>
      <c r="C712" s="546"/>
      <c r="D712" s="546"/>
      <c r="E712" s="546"/>
      <c r="F712" s="546"/>
      <c r="G712" s="546"/>
      <c r="H712" s="546"/>
      <c r="I712" s="546"/>
      <c r="J712" s="546"/>
      <c r="K712" s="546"/>
      <c r="L712" s="546"/>
      <c r="M712" s="546"/>
      <c r="N712" s="546"/>
      <c r="O712" s="546"/>
      <c r="P712" s="546"/>
      <c r="Q712" s="546"/>
      <c r="R712" s="546"/>
      <c r="S712" s="546"/>
      <c r="T712" s="546"/>
      <c r="U712" s="546"/>
      <c r="V712" s="546"/>
      <c r="W712" s="546"/>
      <c r="X712" s="546"/>
      <c r="Y712" s="546"/>
      <c r="Z712" s="115"/>
      <c r="AA712" s="115"/>
      <c r="AB712" s="115"/>
      <c r="AC712" s="115"/>
      <c r="AD712" s="115"/>
      <c r="AE712" s="115"/>
      <c r="AF712" s="115"/>
      <c r="AG712" s="115"/>
      <c r="AH712" s="115"/>
      <c r="AI712" s="115"/>
    </row>
    <row r="713">
      <c r="A713" s="575"/>
      <c r="B713" s="546"/>
      <c r="C713" s="546"/>
      <c r="D713" s="546"/>
      <c r="E713" s="546"/>
      <c r="F713" s="546"/>
      <c r="G713" s="546"/>
      <c r="H713" s="546"/>
      <c r="I713" s="546"/>
      <c r="J713" s="546"/>
      <c r="K713" s="546"/>
      <c r="L713" s="546"/>
      <c r="M713" s="546"/>
      <c r="N713" s="546"/>
      <c r="O713" s="546"/>
      <c r="P713" s="546"/>
      <c r="Q713" s="546"/>
      <c r="R713" s="546"/>
      <c r="S713" s="546"/>
      <c r="T713" s="546"/>
      <c r="U713" s="546"/>
      <c r="V713" s="546"/>
      <c r="W713" s="546"/>
      <c r="X713" s="546"/>
      <c r="Y713" s="546"/>
      <c r="Z713" s="115"/>
      <c r="AA713" s="115"/>
      <c r="AB713" s="115"/>
      <c r="AC713" s="115"/>
      <c r="AD713" s="115"/>
      <c r="AE713" s="115"/>
      <c r="AF713" s="115"/>
      <c r="AG713" s="115"/>
      <c r="AH713" s="115"/>
      <c r="AI713" s="115"/>
    </row>
    <row r="714">
      <c r="A714" s="575"/>
      <c r="B714" s="546"/>
      <c r="C714" s="546"/>
      <c r="D714" s="546"/>
      <c r="E714" s="546"/>
      <c r="F714" s="546"/>
      <c r="G714" s="546"/>
      <c r="H714" s="546"/>
      <c r="I714" s="546"/>
      <c r="J714" s="546"/>
      <c r="K714" s="546"/>
      <c r="L714" s="546"/>
      <c r="M714" s="546"/>
      <c r="N714" s="546"/>
      <c r="O714" s="546"/>
      <c r="P714" s="546"/>
      <c r="Q714" s="546"/>
      <c r="R714" s="546"/>
      <c r="S714" s="546"/>
      <c r="T714" s="546"/>
      <c r="U714" s="546"/>
      <c r="V714" s="546"/>
      <c r="W714" s="546"/>
      <c r="X714" s="546"/>
      <c r="Y714" s="546"/>
      <c r="Z714" s="115"/>
      <c r="AA714" s="115"/>
      <c r="AB714" s="115"/>
      <c r="AC714" s="115"/>
      <c r="AD714" s="115"/>
      <c r="AE714" s="115"/>
      <c r="AF714" s="115"/>
      <c r="AG714" s="115"/>
      <c r="AH714" s="115"/>
      <c r="AI714" s="115"/>
    </row>
    <row r="715">
      <c r="A715" s="575"/>
      <c r="B715" s="546"/>
      <c r="C715" s="546"/>
      <c r="D715" s="546"/>
      <c r="E715" s="546"/>
      <c r="F715" s="546"/>
      <c r="G715" s="546"/>
      <c r="H715" s="546"/>
      <c r="I715" s="546"/>
      <c r="J715" s="546"/>
      <c r="K715" s="546"/>
      <c r="L715" s="546"/>
      <c r="M715" s="546"/>
      <c r="N715" s="546"/>
      <c r="O715" s="546"/>
      <c r="P715" s="546"/>
      <c r="Q715" s="546"/>
      <c r="R715" s="546"/>
      <c r="S715" s="546"/>
      <c r="T715" s="546"/>
      <c r="U715" s="546"/>
      <c r="V715" s="546"/>
      <c r="W715" s="546"/>
      <c r="X715" s="546"/>
      <c r="Y715" s="546"/>
      <c r="Z715" s="115"/>
      <c r="AA715" s="115"/>
      <c r="AB715" s="115"/>
      <c r="AC715" s="115"/>
      <c r="AD715" s="115"/>
      <c r="AE715" s="115"/>
      <c r="AF715" s="115"/>
      <c r="AG715" s="115"/>
      <c r="AH715" s="115"/>
      <c r="AI715" s="115"/>
    </row>
    <row r="716">
      <c r="A716" s="575"/>
      <c r="B716" s="546"/>
      <c r="C716" s="546"/>
      <c r="D716" s="546"/>
      <c r="E716" s="546"/>
      <c r="F716" s="546"/>
      <c r="G716" s="546"/>
      <c r="H716" s="546"/>
      <c r="I716" s="546"/>
      <c r="J716" s="546"/>
      <c r="K716" s="546"/>
      <c r="L716" s="546"/>
      <c r="M716" s="546"/>
      <c r="N716" s="546"/>
      <c r="O716" s="546"/>
      <c r="P716" s="546"/>
      <c r="Q716" s="546"/>
      <c r="R716" s="546"/>
      <c r="S716" s="546"/>
      <c r="T716" s="546"/>
      <c r="U716" s="546"/>
      <c r="V716" s="546"/>
      <c r="W716" s="546"/>
      <c r="X716" s="546"/>
      <c r="Y716" s="546"/>
      <c r="Z716" s="115"/>
      <c r="AA716" s="115"/>
      <c r="AB716" s="115"/>
      <c r="AC716" s="115"/>
      <c r="AD716" s="115"/>
      <c r="AE716" s="115"/>
      <c r="AF716" s="115"/>
      <c r="AG716" s="115"/>
      <c r="AH716" s="115"/>
      <c r="AI716" s="115"/>
    </row>
    <row r="717">
      <c r="A717" s="575"/>
      <c r="B717" s="546"/>
      <c r="C717" s="546"/>
      <c r="D717" s="546"/>
      <c r="E717" s="546"/>
      <c r="F717" s="546"/>
      <c r="G717" s="546"/>
      <c r="H717" s="546"/>
      <c r="I717" s="546"/>
      <c r="J717" s="546"/>
      <c r="K717" s="546"/>
      <c r="L717" s="546"/>
      <c r="M717" s="546"/>
      <c r="N717" s="546"/>
      <c r="O717" s="546"/>
      <c r="P717" s="546"/>
      <c r="Q717" s="546"/>
      <c r="R717" s="546"/>
      <c r="S717" s="546"/>
      <c r="T717" s="546"/>
      <c r="U717" s="546"/>
      <c r="V717" s="546"/>
      <c r="W717" s="546"/>
      <c r="X717" s="546"/>
      <c r="Y717" s="546"/>
      <c r="Z717" s="115"/>
      <c r="AA717" s="115"/>
      <c r="AB717" s="115"/>
      <c r="AC717" s="115"/>
      <c r="AD717" s="115"/>
      <c r="AE717" s="115"/>
      <c r="AF717" s="115"/>
      <c r="AG717" s="115"/>
      <c r="AH717" s="115"/>
      <c r="AI717" s="115"/>
    </row>
    <row r="718">
      <c r="A718" s="575"/>
      <c r="B718" s="546"/>
      <c r="C718" s="546"/>
      <c r="D718" s="546"/>
      <c r="E718" s="546"/>
      <c r="F718" s="546"/>
      <c r="G718" s="546"/>
      <c r="H718" s="546"/>
      <c r="I718" s="546"/>
      <c r="J718" s="546"/>
      <c r="K718" s="546"/>
      <c r="L718" s="546"/>
      <c r="M718" s="546"/>
      <c r="N718" s="546"/>
      <c r="O718" s="546"/>
      <c r="P718" s="546"/>
      <c r="Q718" s="546"/>
      <c r="R718" s="546"/>
      <c r="S718" s="546"/>
      <c r="T718" s="546"/>
      <c r="U718" s="546"/>
      <c r="V718" s="546"/>
      <c r="W718" s="546"/>
      <c r="X718" s="546"/>
      <c r="Y718" s="546"/>
      <c r="Z718" s="115"/>
      <c r="AA718" s="115"/>
      <c r="AB718" s="115"/>
      <c r="AC718" s="115"/>
      <c r="AD718" s="115"/>
      <c r="AE718" s="115"/>
      <c r="AF718" s="115"/>
      <c r="AG718" s="115"/>
      <c r="AH718" s="115"/>
      <c r="AI718" s="115"/>
    </row>
    <row r="719">
      <c r="A719" s="575"/>
      <c r="B719" s="546"/>
      <c r="C719" s="546"/>
      <c r="D719" s="546"/>
      <c r="E719" s="546"/>
      <c r="F719" s="546"/>
      <c r="G719" s="546"/>
      <c r="H719" s="546"/>
      <c r="I719" s="546"/>
      <c r="J719" s="546"/>
      <c r="K719" s="546"/>
      <c r="L719" s="546"/>
      <c r="M719" s="546"/>
      <c r="N719" s="546"/>
      <c r="O719" s="546"/>
      <c r="P719" s="546"/>
      <c r="Q719" s="546"/>
      <c r="R719" s="546"/>
      <c r="S719" s="546"/>
      <c r="T719" s="546"/>
      <c r="U719" s="546"/>
      <c r="V719" s="546"/>
      <c r="W719" s="546"/>
      <c r="X719" s="546"/>
      <c r="Y719" s="546"/>
      <c r="Z719" s="115"/>
      <c r="AA719" s="115"/>
      <c r="AB719" s="115"/>
      <c r="AC719" s="115"/>
      <c r="AD719" s="115"/>
      <c r="AE719" s="115"/>
      <c r="AF719" s="115"/>
      <c r="AG719" s="115"/>
      <c r="AH719" s="115"/>
      <c r="AI719" s="115"/>
    </row>
    <row r="720">
      <c r="A720" s="575"/>
      <c r="B720" s="546"/>
      <c r="C720" s="546"/>
      <c r="D720" s="546"/>
      <c r="E720" s="546"/>
      <c r="F720" s="546"/>
      <c r="G720" s="546"/>
      <c r="H720" s="546"/>
      <c r="I720" s="546"/>
      <c r="J720" s="546"/>
      <c r="K720" s="546"/>
      <c r="L720" s="546"/>
      <c r="M720" s="546"/>
      <c r="N720" s="546"/>
      <c r="O720" s="546"/>
      <c r="P720" s="546"/>
      <c r="Q720" s="546"/>
      <c r="R720" s="546"/>
      <c r="S720" s="546"/>
      <c r="T720" s="546"/>
      <c r="U720" s="546"/>
      <c r="V720" s="546"/>
      <c r="W720" s="546"/>
      <c r="X720" s="546"/>
      <c r="Y720" s="546"/>
      <c r="Z720" s="115"/>
      <c r="AA720" s="115"/>
      <c r="AB720" s="115"/>
      <c r="AC720" s="115"/>
      <c r="AD720" s="115"/>
      <c r="AE720" s="115"/>
      <c r="AF720" s="115"/>
      <c r="AG720" s="115"/>
      <c r="AH720" s="115"/>
      <c r="AI720" s="115"/>
    </row>
    <row r="721">
      <c r="A721" s="575"/>
      <c r="B721" s="546"/>
      <c r="C721" s="546"/>
      <c r="D721" s="546"/>
      <c r="E721" s="546"/>
      <c r="F721" s="546"/>
      <c r="G721" s="546"/>
      <c r="H721" s="546"/>
      <c r="I721" s="546"/>
      <c r="J721" s="546"/>
      <c r="K721" s="546"/>
      <c r="L721" s="546"/>
      <c r="M721" s="546"/>
      <c r="N721" s="546"/>
      <c r="O721" s="546"/>
      <c r="P721" s="546"/>
      <c r="Q721" s="546"/>
      <c r="R721" s="546"/>
      <c r="S721" s="546"/>
      <c r="T721" s="546"/>
      <c r="U721" s="546"/>
      <c r="V721" s="546"/>
      <c r="W721" s="546"/>
      <c r="X721" s="546"/>
      <c r="Y721" s="546"/>
      <c r="Z721" s="115"/>
      <c r="AA721" s="115"/>
      <c r="AB721" s="115"/>
      <c r="AC721" s="115"/>
      <c r="AD721" s="115"/>
      <c r="AE721" s="115"/>
      <c r="AF721" s="115"/>
      <c r="AG721" s="115"/>
      <c r="AH721" s="115"/>
      <c r="AI721" s="115"/>
    </row>
    <row r="722">
      <c r="A722" s="575"/>
      <c r="B722" s="546"/>
      <c r="C722" s="546"/>
      <c r="D722" s="546"/>
      <c r="E722" s="546"/>
      <c r="F722" s="546"/>
      <c r="G722" s="546"/>
      <c r="H722" s="546"/>
      <c r="I722" s="546"/>
      <c r="J722" s="546"/>
      <c r="K722" s="546"/>
      <c r="L722" s="546"/>
      <c r="M722" s="546"/>
      <c r="N722" s="546"/>
      <c r="O722" s="546"/>
      <c r="P722" s="546"/>
      <c r="Q722" s="546"/>
      <c r="R722" s="546"/>
      <c r="S722" s="546"/>
      <c r="T722" s="546"/>
      <c r="U722" s="546"/>
      <c r="V722" s="546"/>
      <c r="W722" s="546"/>
      <c r="X722" s="546"/>
      <c r="Y722" s="546"/>
      <c r="Z722" s="115"/>
      <c r="AA722" s="115"/>
      <c r="AB722" s="115"/>
      <c r="AC722" s="115"/>
      <c r="AD722" s="115"/>
      <c r="AE722" s="115"/>
      <c r="AF722" s="115"/>
      <c r="AG722" s="115"/>
      <c r="AH722" s="115"/>
      <c r="AI722" s="115"/>
    </row>
    <row r="723">
      <c r="A723" s="575"/>
      <c r="B723" s="546"/>
      <c r="C723" s="546"/>
      <c r="D723" s="546"/>
      <c r="E723" s="546"/>
      <c r="F723" s="546"/>
      <c r="G723" s="546"/>
      <c r="H723" s="546"/>
      <c r="I723" s="546"/>
      <c r="J723" s="546"/>
      <c r="K723" s="546"/>
      <c r="L723" s="546"/>
      <c r="M723" s="546"/>
      <c r="N723" s="546"/>
      <c r="O723" s="546"/>
      <c r="P723" s="546"/>
      <c r="Q723" s="546"/>
      <c r="R723" s="546"/>
      <c r="S723" s="546"/>
      <c r="T723" s="546"/>
      <c r="U723" s="546"/>
      <c r="V723" s="546"/>
      <c r="W723" s="546"/>
      <c r="X723" s="546"/>
      <c r="Y723" s="546"/>
      <c r="Z723" s="115"/>
      <c r="AA723" s="115"/>
      <c r="AB723" s="115"/>
      <c r="AC723" s="115"/>
      <c r="AD723" s="115"/>
      <c r="AE723" s="115"/>
      <c r="AF723" s="115"/>
      <c r="AG723" s="115"/>
      <c r="AH723" s="115"/>
      <c r="AI723" s="115"/>
    </row>
    <row r="724">
      <c r="A724" s="575"/>
      <c r="B724" s="546"/>
      <c r="C724" s="546"/>
      <c r="D724" s="546"/>
      <c r="E724" s="546"/>
      <c r="F724" s="546"/>
      <c r="G724" s="546"/>
      <c r="H724" s="546"/>
      <c r="I724" s="546"/>
      <c r="J724" s="546"/>
      <c r="K724" s="546"/>
      <c r="L724" s="546"/>
      <c r="M724" s="546"/>
      <c r="N724" s="546"/>
      <c r="O724" s="546"/>
      <c r="P724" s="546"/>
      <c r="Q724" s="546"/>
      <c r="R724" s="546"/>
      <c r="S724" s="546"/>
      <c r="T724" s="546"/>
      <c r="U724" s="546"/>
      <c r="V724" s="546"/>
      <c r="W724" s="546"/>
      <c r="X724" s="546"/>
      <c r="Y724" s="546"/>
      <c r="Z724" s="115"/>
      <c r="AA724" s="115"/>
      <c r="AB724" s="115"/>
      <c r="AC724" s="115"/>
      <c r="AD724" s="115"/>
      <c r="AE724" s="115"/>
      <c r="AF724" s="115"/>
      <c r="AG724" s="115"/>
      <c r="AH724" s="115"/>
      <c r="AI724" s="115"/>
    </row>
    <row r="725">
      <c r="A725" s="575"/>
      <c r="B725" s="546"/>
      <c r="C725" s="546"/>
      <c r="D725" s="546"/>
      <c r="E725" s="546"/>
      <c r="F725" s="546"/>
      <c r="G725" s="546"/>
      <c r="H725" s="546"/>
      <c r="I725" s="546"/>
      <c r="J725" s="546"/>
      <c r="K725" s="546"/>
      <c r="L725" s="546"/>
      <c r="M725" s="546"/>
      <c r="N725" s="546"/>
      <c r="O725" s="546"/>
      <c r="P725" s="546"/>
      <c r="Q725" s="546"/>
      <c r="R725" s="546"/>
      <c r="S725" s="546"/>
      <c r="T725" s="546"/>
      <c r="U725" s="546"/>
      <c r="V725" s="546"/>
      <c r="W725" s="546"/>
      <c r="X725" s="546"/>
      <c r="Y725" s="546"/>
      <c r="Z725" s="115"/>
      <c r="AA725" s="115"/>
      <c r="AB725" s="115"/>
      <c r="AC725" s="115"/>
      <c r="AD725" s="115"/>
      <c r="AE725" s="115"/>
      <c r="AF725" s="115"/>
      <c r="AG725" s="115"/>
      <c r="AH725" s="115"/>
      <c r="AI725" s="115"/>
    </row>
    <row r="726">
      <c r="A726" s="575"/>
      <c r="B726" s="546"/>
      <c r="C726" s="546"/>
      <c r="D726" s="546"/>
      <c r="E726" s="546"/>
      <c r="F726" s="546"/>
      <c r="G726" s="546"/>
      <c r="H726" s="546"/>
      <c r="I726" s="546"/>
      <c r="J726" s="546"/>
      <c r="K726" s="546"/>
      <c r="L726" s="546"/>
      <c r="M726" s="546"/>
      <c r="N726" s="546"/>
      <c r="O726" s="546"/>
      <c r="P726" s="546"/>
      <c r="Q726" s="546"/>
      <c r="R726" s="546"/>
      <c r="S726" s="546"/>
      <c r="T726" s="546"/>
      <c r="U726" s="546"/>
      <c r="V726" s="546"/>
      <c r="W726" s="546"/>
      <c r="X726" s="546"/>
      <c r="Y726" s="546"/>
      <c r="Z726" s="115"/>
      <c r="AA726" s="115"/>
      <c r="AB726" s="115"/>
      <c r="AC726" s="115"/>
      <c r="AD726" s="115"/>
      <c r="AE726" s="115"/>
      <c r="AF726" s="115"/>
      <c r="AG726" s="115"/>
      <c r="AH726" s="115"/>
      <c r="AI726" s="115"/>
    </row>
    <row r="727">
      <c r="A727" s="575"/>
      <c r="B727" s="546"/>
      <c r="C727" s="546"/>
      <c r="D727" s="546"/>
      <c r="E727" s="546"/>
      <c r="F727" s="546"/>
      <c r="G727" s="546"/>
      <c r="H727" s="546"/>
      <c r="I727" s="546"/>
      <c r="J727" s="546"/>
      <c r="K727" s="546"/>
      <c r="L727" s="546"/>
      <c r="M727" s="546"/>
      <c r="N727" s="546"/>
      <c r="O727" s="546"/>
      <c r="P727" s="546"/>
      <c r="Q727" s="546"/>
      <c r="R727" s="546"/>
      <c r="S727" s="546"/>
      <c r="T727" s="546"/>
      <c r="U727" s="546"/>
      <c r="V727" s="546"/>
      <c r="W727" s="546"/>
      <c r="X727" s="546"/>
      <c r="Y727" s="546"/>
      <c r="Z727" s="115"/>
      <c r="AA727" s="115"/>
      <c r="AB727" s="115"/>
      <c r="AC727" s="115"/>
      <c r="AD727" s="115"/>
      <c r="AE727" s="115"/>
      <c r="AF727" s="115"/>
      <c r="AG727" s="115"/>
      <c r="AH727" s="115"/>
      <c r="AI727" s="115"/>
    </row>
    <row r="728">
      <c r="A728" s="575"/>
      <c r="B728" s="546"/>
      <c r="C728" s="546"/>
      <c r="D728" s="546"/>
      <c r="E728" s="546"/>
      <c r="F728" s="546"/>
      <c r="G728" s="546"/>
      <c r="H728" s="546"/>
      <c r="I728" s="546"/>
      <c r="J728" s="546"/>
      <c r="K728" s="546"/>
      <c r="L728" s="546"/>
      <c r="M728" s="546"/>
      <c r="N728" s="546"/>
      <c r="O728" s="546"/>
      <c r="P728" s="546"/>
      <c r="Q728" s="546"/>
      <c r="R728" s="546"/>
      <c r="S728" s="546"/>
      <c r="T728" s="546"/>
      <c r="U728" s="546"/>
      <c r="V728" s="546"/>
      <c r="W728" s="546"/>
      <c r="X728" s="546"/>
      <c r="Y728" s="546"/>
      <c r="Z728" s="115"/>
      <c r="AA728" s="115"/>
      <c r="AB728" s="115"/>
      <c r="AC728" s="115"/>
      <c r="AD728" s="115"/>
      <c r="AE728" s="115"/>
      <c r="AF728" s="115"/>
      <c r="AG728" s="115"/>
      <c r="AH728" s="115"/>
      <c r="AI728" s="115"/>
    </row>
    <row r="729">
      <c r="A729" s="575"/>
      <c r="B729" s="546"/>
      <c r="C729" s="546"/>
      <c r="D729" s="546"/>
      <c r="E729" s="546"/>
      <c r="F729" s="546"/>
      <c r="G729" s="546"/>
      <c r="H729" s="546"/>
      <c r="I729" s="546"/>
      <c r="J729" s="546"/>
      <c r="K729" s="546"/>
      <c r="L729" s="546"/>
      <c r="M729" s="546"/>
      <c r="N729" s="546"/>
      <c r="O729" s="546"/>
      <c r="P729" s="546"/>
      <c r="Q729" s="546"/>
      <c r="R729" s="546"/>
      <c r="S729" s="546"/>
      <c r="T729" s="546"/>
      <c r="U729" s="546"/>
      <c r="V729" s="546"/>
      <c r="W729" s="546"/>
      <c r="X729" s="546"/>
      <c r="Y729" s="546"/>
      <c r="Z729" s="115"/>
      <c r="AA729" s="115"/>
      <c r="AB729" s="115"/>
      <c r="AC729" s="115"/>
      <c r="AD729" s="115"/>
      <c r="AE729" s="115"/>
      <c r="AF729" s="115"/>
      <c r="AG729" s="115"/>
      <c r="AH729" s="115"/>
      <c r="AI729" s="115"/>
    </row>
    <row r="730">
      <c r="A730" s="575"/>
      <c r="B730" s="546"/>
      <c r="C730" s="546"/>
      <c r="D730" s="546"/>
      <c r="E730" s="546"/>
      <c r="F730" s="546"/>
      <c r="G730" s="546"/>
      <c r="H730" s="546"/>
      <c r="I730" s="546"/>
      <c r="J730" s="546"/>
      <c r="K730" s="546"/>
      <c r="L730" s="546"/>
      <c r="M730" s="546"/>
      <c r="N730" s="546"/>
      <c r="O730" s="546"/>
      <c r="P730" s="546"/>
      <c r="Q730" s="546"/>
      <c r="R730" s="546"/>
      <c r="S730" s="546"/>
      <c r="T730" s="546"/>
      <c r="U730" s="546"/>
      <c r="V730" s="546"/>
      <c r="W730" s="546"/>
      <c r="X730" s="546"/>
      <c r="Y730" s="546"/>
      <c r="Z730" s="115"/>
      <c r="AA730" s="115"/>
      <c r="AB730" s="115"/>
      <c r="AC730" s="115"/>
      <c r="AD730" s="115"/>
      <c r="AE730" s="115"/>
      <c r="AF730" s="115"/>
      <c r="AG730" s="115"/>
      <c r="AH730" s="115"/>
      <c r="AI730" s="115"/>
    </row>
    <row r="731">
      <c r="A731" s="575"/>
      <c r="B731" s="546"/>
      <c r="C731" s="546"/>
      <c r="D731" s="546"/>
      <c r="E731" s="546"/>
      <c r="F731" s="546"/>
      <c r="G731" s="546"/>
      <c r="H731" s="546"/>
      <c r="I731" s="546"/>
      <c r="J731" s="546"/>
      <c r="K731" s="546"/>
      <c r="L731" s="546"/>
      <c r="M731" s="546"/>
      <c r="N731" s="546"/>
      <c r="O731" s="546"/>
      <c r="P731" s="546"/>
      <c r="Q731" s="546"/>
      <c r="R731" s="546"/>
      <c r="S731" s="546"/>
      <c r="T731" s="546"/>
      <c r="U731" s="546"/>
      <c r="V731" s="546"/>
      <c r="W731" s="546"/>
      <c r="X731" s="546"/>
      <c r="Y731" s="546"/>
      <c r="Z731" s="115"/>
      <c r="AA731" s="115"/>
      <c r="AB731" s="115"/>
      <c r="AC731" s="115"/>
      <c r="AD731" s="115"/>
      <c r="AE731" s="115"/>
      <c r="AF731" s="115"/>
      <c r="AG731" s="115"/>
      <c r="AH731" s="115"/>
      <c r="AI731" s="115"/>
    </row>
    <row r="732">
      <c r="A732" s="575"/>
      <c r="B732" s="546"/>
      <c r="C732" s="546"/>
      <c r="D732" s="546"/>
      <c r="E732" s="546"/>
      <c r="F732" s="546"/>
      <c r="G732" s="546"/>
      <c r="H732" s="546"/>
      <c r="I732" s="546"/>
      <c r="J732" s="546"/>
      <c r="K732" s="546"/>
      <c r="L732" s="546"/>
      <c r="M732" s="546"/>
      <c r="N732" s="546"/>
      <c r="O732" s="546"/>
      <c r="P732" s="546"/>
      <c r="Q732" s="546"/>
      <c r="R732" s="546"/>
      <c r="S732" s="546"/>
      <c r="T732" s="546"/>
      <c r="U732" s="546"/>
      <c r="V732" s="546"/>
      <c r="W732" s="546"/>
      <c r="X732" s="546"/>
      <c r="Y732" s="546"/>
      <c r="Z732" s="115"/>
      <c r="AA732" s="115"/>
      <c r="AB732" s="115"/>
      <c r="AC732" s="115"/>
      <c r="AD732" s="115"/>
      <c r="AE732" s="115"/>
      <c r="AF732" s="115"/>
      <c r="AG732" s="115"/>
      <c r="AH732" s="115"/>
      <c r="AI732" s="115"/>
    </row>
    <row r="733">
      <c r="A733" s="575"/>
      <c r="B733" s="546"/>
      <c r="C733" s="546"/>
      <c r="D733" s="546"/>
      <c r="E733" s="546"/>
      <c r="F733" s="546"/>
      <c r="G733" s="546"/>
      <c r="H733" s="546"/>
      <c r="I733" s="546"/>
      <c r="J733" s="546"/>
      <c r="K733" s="546"/>
      <c r="L733" s="546"/>
      <c r="M733" s="546"/>
      <c r="N733" s="546"/>
      <c r="O733" s="546"/>
      <c r="P733" s="546"/>
      <c r="Q733" s="546"/>
      <c r="R733" s="546"/>
      <c r="S733" s="546"/>
      <c r="T733" s="546"/>
      <c r="U733" s="546"/>
      <c r="V733" s="546"/>
      <c r="W733" s="546"/>
      <c r="X733" s="546"/>
      <c r="Y733" s="546"/>
      <c r="Z733" s="115"/>
      <c r="AA733" s="115"/>
      <c r="AB733" s="115"/>
      <c r="AC733" s="115"/>
      <c r="AD733" s="115"/>
      <c r="AE733" s="115"/>
      <c r="AF733" s="115"/>
      <c r="AG733" s="115"/>
      <c r="AH733" s="115"/>
      <c r="AI733" s="115"/>
    </row>
    <row r="734">
      <c r="A734" s="575"/>
      <c r="B734" s="546"/>
      <c r="C734" s="546"/>
      <c r="D734" s="546"/>
      <c r="E734" s="546"/>
      <c r="F734" s="546"/>
      <c r="G734" s="546"/>
      <c r="H734" s="546"/>
      <c r="I734" s="546"/>
      <c r="J734" s="546"/>
      <c r="K734" s="546"/>
      <c r="L734" s="546"/>
      <c r="M734" s="546"/>
      <c r="N734" s="546"/>
      <c r="O734" s="546"/>
      <c r="P734" s="546"/>
      <c r="Q734" s="546"/>
      <c r="R734" s="546"/>
      <c r="S734" s="546"/>
      <c r="T734" s="546"/>
      <c r="U734" s="546"/>
      <c r="V734" s="546"/>
      <c r="W734" s="546"/>
      <c r="X734" s="546"/>
      <c r="Y734" s="546"/>
      <c r="Z734" s="115"/>
      <c r="AA734" s="115"/>
      <c r="AB734" s="115"/>
      <c r="AC734" s="115"/>
      <c r="AD734" s="115"/>
      <c r="AE734" s="115"/>
      <c r="AF734" s="115"/>
      <c r="AG734" s="115"/>
      <c r="AH734" s="115"/>
      <c r="AI734" s="115"/>
    </row>
    <row r="735">
      <c r="A735" s="575"/>
      <c r="B735" s="546"/>
      <c r="C735" s="546"/>
      <c r="D735" s="546"/>
      <c r="E735" s="546"/>
      <c r="F735" s="546"/>
      <c r="G735" s="546"/>
      <c r="H735" s="546"/>
      <c r="I735" s="546"/>
      <c r="J735" s="546"/>
      <c r="K735" s="546"/>
      <c r="L735" s="546"/>
      <c r="M735" s="546"/>
      <c r="N735" s="546"/>
      <c r="O735" s="546"/>
      <c r="P735" s="546"/>
      <c r="Q735" s="546"/>
      <c r="R735" s="546"/>
      <c r="S735" s="546"/>
      <c r="T735" s="546"/>
      <c r="U735" s="546"/>
      <c r="V735" s="546"/>
      <c r="W735" s="546"/>
      <c r="X735" s="546"/>
      <c r="Y735" s="546"/>
      <c r="Z735" s="115"/>
      <c r="AA735" s="115"/>
      <c r="AB735" s="115"/>
      <c r="AC735" s="115"/>
      <c r="AD735" s="115"/>
      <c r="AE735" s="115"/>
      <c r="AF735" s="115"/>
      <c r="AG735" s="115"/>
      <c r="AH735" s="115"/>
      <c r="AI735" s="115"/>
    </row>
    <row r="736">
      <c r="A736" s="575"/>
      <c r="B736" s="546"/>
      <c r="C736" s="546"/>
      <c r="D736" s="546"/>
      <c r="E736" s="546"/>
      <c r="F736" s="546"/>
      <c r="G736" s="546"/>
      <c r="H736" s="546"/>
      <c r="I736" s="546"/>
      <c r="J736" s="546"/>
      <c r="K736" s="546"/>
      <c r="L736" s="546"/>
      <c r="M736" s="546"/>
      <c r="N736" s="546"/>
      <c r="O736" s="546"/>
      <c r="P736" s="546"/>
      <c r="Q736" s="546"/>
      <c r="R736" s="546"/>
      <c r="S736" s="546"/>
      <c r="T736" s="546"/>
      <c r="U736" s="546"/>
      <c r="V736" s="546"/>
      <c r="W736" s="546"/>
      <c r="X736" s="546"/>
      <c r="Y736" s="546"/>
      <c r="Z736" s="115"/>
      <c r="AA736" s="115"/>
      <c r="AB736" s="115"/>
      <c r="AC736" s="115"/>
      <c r="AD736" s="115"/>
      <c r="AE736" s="115"/>
      <c r="AF736" s="115"/>
      <c r="AG736" s="115"/>
      <c r="AH736" s="115"/>
      <c r="AI736" s="115"/>
    </row>
    <row r="737">
      <c r="A737" s="575"/>
      <c r="B737" s="546"/>
      <c r="C737" s="546"/>
      <c r="D737" s="546"/>
      <c r="E737" s="546"/>
      <c r="F737" s="546"/>
      <c r="G737" s="546"/>
      <c r="H737" s="546"/>
      <c r="I737" s="546"/>
      <c r="J737" s="546"/>
      <c r="K737" s="546"/>
      <c r="L737" s="546"/>
      <c r="M737" s="546"/>
      <c r="N737" s="546"/>
      <c r="O737" s="546"/>
      <c r="P737" s="546"/>
      <c r="Q737" s="546"/>
      <c r="R737" s="546"/>
      <c r="S737" s="546"/>
      <c r="T737" s="546"/>
      <c r="U737" s="546"/>
      <c r="V737" s="546"/>
      <c r="W737" s="546"/>
      <c r="X737" s="546"/>
      <c r="Y737" s="546"/>
      <c r="Z737" s="115"/>
      <c r="AA737" s="115"/>
      <c r="AB737" s="115"/>
      <c r="AC737" s="115"/>
      <c r="AD737" s="115"/>
      <c r="AE737" s="115"/>
      <c r="AF737" s="115"/>
      <c r="AG737" s="115"/>
      <c r="AH737" s="115"/>
      <c r="AI737" s="115"/>
    </row>
    <row r="738">
      <c r="A738" s="575"/>
      <c r="B738" s="546"/>
      <c r="C738" s="546"/>
      <c r="D738" s="546"/>
      <c r="E738" s="546"/>
      <c r="F738" s="546"/>
      <c r="G738" s="546"/>
      <c r="H738" s="546"/>
      <c r="I738" s="546"/>
      <c r="J738" s="546"/>
      <c r="K738" s="546"/>
      <c r="L738" s="546"/>
      <c r="M738" s="546"/>
      <c r="N738" s="546"/>
      <c r="O738" s="546"/>
      <c r="P738" s="546"/>
      <c r="Q738" s="546"/>
      <c r="R738" s="546"/>
      <c r="S738" s="546"/>
      <c r="T738" s="546"/>
      <c r="U738" s="546"/>
      <c r="V738" s="546"/>
      <c r="W738" s="546"/>
      <c r="X738" s="546"/>
      <c r="Y738" s="546"/>
      <c r="Z738" s="115"/>
      <c r="AA738" s="115"/>
      <c r="AB738" s="115"/>
      <c r="AC738" s="115"/>
      <c r="AD738" s="115"/>
      <c r="AE738" s="115"/>
      <c r="AF738" s="115"/>
      <c r="AG738" s="115"/>
      <c r="AH738" s="115"/>
      <c r="AI738" s="115"/>
    </row>
    <row r="739">
      <c r="A739" s="575"/>
      <c r="B739" s="546"/>
      <c r="C739" s="546"/>
      <c r="D739" s="546"/>
      <c r="E739" s="546"/>
      <c r="F739" s="546"/>
      <c r="G739" s="546"/>
      <c r="H739" s="546"/>
      <c r="I739" s="546"/>
      <c r="J739" s="546"/>
      <c r="K739" s="546"/>
      <c r="L739" s="546"/>
      <c r="M739" s="546"/>
      <c r="N739" s="546"/>
      <c r="O739" s="546"/>
      <c r="P739" s="546"/>
      <c r="Q739" s="546"/>
      <c r="R739" s="546"/>
      <c r="S739" s="546"/>
      <c r="T739" s="546"/>
      <c r="U739" s="546"/>
      <c r="V739" s="546"/>
      <c r="W739" s="546"/>
      <c r="X739" s="546"/>
      <c r="Y739" s="546"/>
      <c r="Z739" s="115"/>
      <c r="AA739" s="115"/>
      <c r="AB739" s="115"/>
      <c r="AC739" s="115"/>
      <c r="AD739" s="115"/>
      <c r="AE739" s="115"/>
      <c r="AF739" s="115"/>
      <c r="AG739" s="115"/>
      <c r="AH739" s="115"/>
      <c r="AI739" s="115"/>
    </row>
    <row r="740">
      <c r="A740" s="575"/>
      <c r="B740" s="546"/>
      <c r="C740" s="546"/>
      <c r="D740" s="546"/>
      <c r="E740" s="546"/>
      <c r="F740" s="546"/>
      <c r="G740" s="546"/>
      <c r="H740" s="546"/>
      <c r="I740" s="546"/>
      <c r="J740" s="546"/>
      <c r="K740" s="546"/>
      <c r="L740" s="546"/>
      <c r="M740" s="546"/>
      <c r="N740" s="546"/>
      <c r="O740" s="546"/>
      <c r="P740" s="546"/>
      <c r="Q740" s="546"/>
      <c r="R740" s="546"/>
      <c r="S740" s="546"/>
      <c r="T740" s="546"/>
      <c r="U740" s="546"/>
      <c r="V740" s="546"/>
      <c r="W740" s="546"/>
      <c r="X740" s="546"/>
      <c r="Y740" s="546"/>
      <c r="Z740" s="115"/>
      <c r="AA740" s="115"/>
      <c r="AB740" s="115"/>
      <c r="AC740" s="115"/>
      <c r="AD740" s="115"/>
      <c r="AE740" s="115"/>
      <c r="AF740" s="115"/>
      <c r="AG740" s="115"/>
      <c r="AH740" s="115"/>
      <c r="AI740" s="115"/>
    </row>
    <row r="741">
      <c r="A741" s="575"/>
      <c r="B741" s="546"/>
      <c r="C741" s="546"/>
      <c r="D741" s="546"/>
      <c r="E741" s="546"/>
      <c r="F741" s="546"/>
      <c r="G741" s="546"/>
      <c r="H741" s="546"/>
      <c r="I741" s="546"/>
      <c r="J741" s="546"/>
      <c r="K741" s="546"/>
      <c r="L741" s="546"/>
      <c r="M741" s="546"/>
      <c r="N741" s="546"/>
      <c r="O741" s="546"/>
      <c r="P741" s="546"/>
      <c r="Q741" s="546"/>
      <c r="R741" s="546"/>
      <c r="S741" s="546"/>
      <c r="T741" s="546"/>
      <c r="U741" s="546"/>
      <c r="V741" s="546"/>
      <c r="W741" s="546"/>
      <c r="X741" s="546"/>
      <c r="Y741" s="546"/>
      <c r="Z741" s="115"/>
      <c r="AA741" s="115"/>
      <c r="AB741" s="115"/>
      <c r="AC741" s="115"/>
      <c r="AD741" s="115"/>
      <c r="AE741" s="115"/>
      <c r="AF741" s="115"/>
      <c r="AG741" s="115"/>
      <c r="AH741" s="115"/>
      <c r="AI741" s="115"/>
    </row>
    <row r="742">
      <c r="A742" s="575"/>
      <c r="B742" s="546"/>
      <c r="C742" s="546"/>
      <c r="D742" s="546"/>
      <c r="E742" s="546"/>
      <c r="F742" s="546"/>
      <c r="G742" s="546"/>
      <c r="H742" s="546"/>
      <c r="I742" s="546"/>
      <c r="J742" s="546"/>
      <c r="K742" s="546"/>
      <c r="L742" s="546"/>
      <c r="M742" s="546"/>
      <c r="N742" s="546"/>
      <c r="O742" s="546"/>
      <c r="P742" s="546"/>
      <c r="Q742" s="546"/>
      <c r="R742" s="546"/>
      <c r="S742" s="546"/>
      <c r="T742" s="546"/>
      <c r="U742" s="546"/>
      <c r="V742" s="546"/>
      <c r="W742" s="546"/>
      <c r="X742" s="546"/>
      <c r="Y742" s="546"/>
      <c r="Z742" s="115"/>
      <c r="AA742" s="115"/>
      <c r="AB742" s="115"/>
      <c r="AC742" s="115"/>
      <c r="AD742" s="115"/>
      <c r="AE742" s="115"/>
      <c r="AF742" s="115"/>
      <c r="AG742" s="115"/>
      <c r="AH742" s="115"/>
      <c r="AI742" s="115"/>
    </row>
    <row r="743">
      <c r="A743" s="575"/>
      <c r="B743" s="546"/>
      <c r="C743" s="546"/>
      <c r="D743" s="546"/>
      <c r="E743" s="546"/>
      <c r="F743" s="546"/>
      <c r="G743" s="546"/>
      <c r="H743" s="546"/>
      <c r="I743" s="546"/>
      <c r="J743" s="546"/>
      <c r="K743" s="546"/>
      <c r="L743" s="546"/>
      <c r="M743" s="546"/>
      <c r="N743" s="546"/>
      <c r="O743" s="546"/>
      <c r="P743" s="546"/>
      <c r="Q743" s="546"/>
      <c r="R743" s="546"/>
      <c r="S743" s="546"/>
      <c r="T743" s="546"/>
      <c r="U743" s="546"/>
      <c r="V743" s="546"/>
      <c r="W743" s="546"/>
      <c r="X743" s="546"/>
      <c r="Y743" s="546"/>
      <c r="Z743" s="115"/>
      <c r="AA743" s="115"/>
      <c r="AB743" s="115"/>
      <c r="AC743" s="115"/>
      <c r="AD743" s="115"/>
      <c r="AE743" s="115"/>
      <c r="AF743" s="115"/>
      <c r="AG743" s="115"/>
      <c r="AH743" s="115"/>
      <c r="AI743" s="115"/>
    </row>
    <row r="744">
      <c r="A744" s="575"/>
      <c r="B744" s="546"/>
      <c r="C744" s="546"/>
      <c r="D744" s="546"/>
      <c r="E744" s="546"/>
      <c r="F744" s="546"/>
      <c r="G744" s="546"/>
      <c r="H744" s="546"/>
      <c r="I744" s="546"/>
      <c r="J744" s="546"/>
      <c r="K744" s="546"/>
      <c r="L744" s="546"/>
      <c r="M744" s="546"/>
      <c r="N744" s="546"/>
      <c r="O744" s="546"/>
      <c r="P744" s="546"/>
      <c r="Q744" s="546"/>
      <c r="R744" s="546"/>
      <c r="S744" s="546"/>
      <c r="T744" s="546"/>
      <c r="U744" s="546"/>
      <c r="V744" s="546"/>
      <c r="W744" s="546"/>
      <c r="X744" s="546"/>
      <c r="Y744" s="546"/>
      <c r="Z744" s="115"/>
      <c r="AA744" s="115"/>
      <c r="AB744" s="115"/>
      <c r="AC744" s="115"/>
      <c r="AD744" s="115"/>
      <c r="AE744" s="115"/>
      <c r="AF744" s="115"/>
      <c r="AG744" s="115"/>
      <c r="AH744" s="115"/>
      <c r="AI744" s="115"/>
    </row>
    <row r="745">
      <c r="A745" s="575"/>
      <c r="B745" s="546"/>
      <c r="C745" s="546"/>
      <c r="D745" s="546"/>
      <c r="E745" s="546"/>
      <c r="F745" s="546"/>
      <c r="G745" s="546"/>
      <c r="H745" s="546"/>
      <c r="I745" s="546"/>
      <c r="J745" s="546"/>
      <c r="K745" s="546"/>
      <c r="L745" s="546"/>
      <c r="M745" s="546"/>
      <c r="N745" s="546"/>
      <c r="O745" s="546"/>
      <c r="P745" s="546"/>
      <c r="Q745" s="546"/>
      <c r="R745" s="546"/>
      <c r="S745" s="546"/>
      <c r="T745" s="546"/>
      <c r="U745" s="546"/>
      <c r="V745" s="546"/>
      <c r="W745" s="546"/>
      <c r="X745" s="546"/>
      <c r="Y745" s="546"/>
      <c r="Z745" s="115"/>
      <c r="AA745" s="115"/>
      <c r="AB745" s="115"/>
      <c r="AC745" s="115"/>
      <c r="AD745" s="115"/>
      <c r="AE745" s="115"/>
      <c r="AF745" s="115"/>
      <c r="AG745" s="115"/>
      <c r="AH745" s="115"/>
      <c r="AI745" s="115"/>
    </row>
    <row r="746">
      <c r="A746" s="575"/>
      <c r="B746" s="546"/>
      <c r="C746" s="546"/>
      <c r="D746" s="546"/>
      <c r="E746" s="546"/>
      <c r="F746" s="546"/>
      <c r="G746" s="546"/>
      <c r="H746" s="546"/>
      <c r="I746" s="546"/>
      <c r="J746" s="546"/>
      <c r="K746" s="546"/>
      <c r="L746" s="546"/>
      <c r="M746" s="546"/>
      <c r="N746" s="546"/>
      <c r="O746" s="546"/>
      <c r="P746" s="546"/>
      <c r="Q746" s="546"/>
      <c r="R746" s="546"/>
      <c r="S746" s="546"/>
      <c r="T746" s="546"/>
      <c r="U746" s="546"/>
      <c r="V746" s="546"/>
      <c r="W746" s="546"/>
      <c r="X746" s="546"/>
      <c r="Y746" s="546"/>
      <c r="Z746" s="115"/>
      <c r="AA746" s="115"/>
      <c r="AB746" s="115"/>
      <c r="AC746" s="115"/>
      <c r="AD746" s="115"/>
      <c r="AE746" s="115"/>
      <c r="AF746" s="115"/>
      <c r="AG746" s="115"/>
      <c r="AH746" s="115"/>
      <c r="AI746" s="115"/>
    </row>
    <row r="747">
      <c r="A747" s="575"/>
      <c r="B747" s="546"/>
      <c r="C747" s="546"/>
      <c r="D747" s="546"/>
      <c r="E747" s="546"/>
      <c r="F747" s="546"/>
      <c r="G747" s="546"/>
      <c r="H747" s="546"/>
      <c r="I747" s="546"/>
      <c r="J747" s="546"/>
      <c r="K747" s="546"/>
      <c r="L747" s="546"/>
      <c r="M747" s="546"/>
      <c r="N747" s="546"/>
      <c r="O747" s="546"/>
      <c r="P747" s="546"/>
      <c r="Q747" s="546"/>
      <c r="R747" s="546"/>
      <c r="S747" s="546"/>
      <c r="T747" s="546"/>
      <c r="U747" s="546"/>
      <c r="V747" s="546"/>
      <c r="W747" s="546"/>
      <c r="X747" s="546"/>
      <c r="Y747" s="546"/>
      <c r="Z747" s="115"/>
      <c r="AA747" s="115"/>
      <c r="AB747" s="115"/>
      <c r="AC747" s="115"/>
      <c r="AD747" s="115"/>
      <c r="AE747" s="115"/>
      <c r="AF747" s="115"/>
      <c r="AG747" s="115"/>
      <c r="AH747" s="115"/>
      <c r="AI747" s="115"/>
    </row>
    <row r="748">
      <c r="A748" s="575"/>
      <c r="B748" s="546"/>
      <c r="C748" s="546"/>
      <c r="D748" s="546"/>
      <c r="E748" s="546"/>
      <c r="F748" s="546"/>
      <c r="G748" s="546"/>
      <c r="H748" s="546"/>
      <c r="I748" s="546"/>
      <c r="J748" s="546"/>
      <c r="K748" s="546"/>
      <c r="L748" s="546"/>
      <c r="M748" s="546"/>
      <c r="N748" s="546"/>
      <c r="O748" s="546"/>
      <c r="P748" s="546"/>
      <c r="Q748" s="546"/>
      <c r="R748" s="546"/>
      <c r="S748" s="546"/>
      <c r="T748" s="546"/>
      <c r="U748" s="546"/>
      <c r="V748" s="546"/>
      <c r="W748" s="546"/>
      <c r="X748" s="546"/>
      <c r="Y748" s="546"/>
      <c r="Z748" s="115"/>
      <c r="AA748" s="115"/>
      <c r="AB748" s="115"/>
      <c r="AC748" s="115"/>
      <c r="AD748" s="115"/>
      <c r="AE748" s="115"/>
      <c r="AF748" s="115"/>
      <c r="AG748" s="115"/>
      <c r="AH748" s="115"/>
      <c r="AI748" s="115"/>
    </row>
    <row r="749">
      <c r="A749" s="575"/>
      <c r="B749" s="546"/>
      <c r="C749" s="546"/>
      <c r="D749" s="546"/>
      <c r="E749" s="546"/>
      <c r="F749" s="546"/>
      <c r="G749" s="546"/>
      <c r="H749" s="546"/>
      <c r="I749" s="546"/>
      <c r="J749" s="546"/>
      <c r="K749" s="546"/>
      <c r="L749" s="546"/>
      <c r="M749" s="546"/>
      <c r="N749" s="546"/>
      <c r="O749" s="546"/>
      <c r="P749" s="546"/>
      <c r="Q749" s="546"/>
      <c r="R749" s="546"/>
      <c r="S749" s="546"/>
      <c r="T749" s="546"/>
      <c r="U749" s="546"/>
      <c r="V749" s="546"/>
      <c r="W749" s="546"/>
      <c r="X749" s="546"/>
      <c r="Y749" s="546"/>
      <c r="Z749" s="115"/>
      <c r="AA749" s="115"/>
      <c r="AB749" s="115"/>
      <c r="AC749" s="115"/>
      <c r="AD749" s="115"/>
      <c r="AE749" s="115"/>
      <c r="AF749" s="115"/>
      <c r="AG749" s="115"/>
      <c r="AH749" s="115"/>
      <c r="AI749" s="115"/>
    </row>
    <row r="750">
      <c r="A750" s="575"/>
      <c r="B750" s="546"/>
      <c r="C750" s="546"/>
      <c r="D750" s="546"/>
      <c r="E750" s="546"/>
      <c r="F750" s="546"/>
      <c r="G750" s="546"/>
      <c r="H750" s="546"/>
      <c r="I750" s="546"/>
      <c r="J750" s="546"/>
      <c r="K750" s="546"/>
      <c r="L750" s="546"/>
      <c r="M750" s="546"/>
      <c r="N750" s="546"/>
      <c r="O750" s="546"/>
      <c r="P750" s="546"/>
      <c r="Q750" s="546"/>
      <c r="R750" s="546"/>
      <c r="S750" s="546"/>
      <c r="T750" s="546"/>
      <c r="U750" s="546"/>
      <c r="V750" s="546"/>
      <c r="W750" s="546"/>
      <c r="X750" s="546"/>
      <c r="Y750" s="546"/>
      <c r="Z750" s="115"/>
      <c r="AA750" s="115"/>
      <c r="AB750" s="115"/>
      <c r="AC750" s="115"/>
      <c r="AD750" s="115"/>
      <c r="AE750" s="115"/>
      <c r="AF750" s="115"/>
      <c r="AG750" s="115"/>
      <c r="AH750" s="115"/>
      <c r="AI750" s="115"/>
    </row>
    <row r="751">
      <c r="A751" s="575"/>
      <c r="B751" s="546"/>
      <c r="C751" s="546"/>
      <c r="D751" s="546"/>
      <c r="E751" s="546"/>
      <c r="F751" s="546"/>
      <c r="G751" s="546"/>
      <c r="H751" s="546"/>
      <c r="I751" s="546"/>
      <c r="J751" s="546"/>
      <c r="K751" s="546"/>
      <c r="L751" s="546"/>
      <c r="M751" s="546"/>
      <c r="N751" s="546"/>
      <c r="O751" s="546"/>
      <c r="P751" s="546"/>
      <c r="Q751" s="546"/>
      <c r="R751" s="546"/>
      <c r="S751" s="546"/>
      <c r="T751" s="546"/>
      <c r="U751" s="546"/>
      <c r="V751" s="546"/>
      <c r="W751" s="546"/>
      <c r="X751" s="546"/>
      <c r="Y751" s="546"/>
      <c r="Z751" s="115"/>
      <c r="AA751" s="115"/>
      <c r="AB751" s="115"/>
      <c r="AC751" s="115"/>
      <c r="AD751" s="115"/>
      <c r="AE751" s="115"/>
      <c r="AF751" s="115"/>
      <c r="AG751" s="115"/>
      <c r="AH751" s="115"/>
      <c r="AI751" s="115"/>
    </row>
    <row r="752">
      <c r="A752" s="575"/>
      <c r="B752" s="546"/>
      <c r="C752" s="546"/>
      <c r="D752" s="546"/>
      <c r="E752" s="546"/>
      <c r="F752" s="546"/>
      <c r="G752" s="546"/>
      <c r="H752" s="546"/>
      <c r="I752" s="546"/>
      <c r="J752" s="546"/>
      <c r="K752" s="546"/>
      <c r="L752" s="546"/>
      <c r="M752" s="546"/>
      <c r="N752" s="546"/>
      <c r="O752" s="546"/>
      <c r="P752" s="546"/>
      <c r="Q752" s="546"/>
      <c r="R752" s="546"/>
      <c r="S752" s="546"/>
      <c r="T752" s="546"/>
      <c r="U752" s="546"/>
      <c r="V752" s="546"/>
      <c r="W752" s="546"/>
      <c r="X752" s="546"/>
      <c r="Y752" s="546"/>
      <c r="Z752" s="115"/>
      <c r="AA752" s="115"/>
      <c r="AB752" s="115"/>
      <c r="AC752" s="115"/>
      <c r="AD752" s="115"/>
      <c r="AE752" s="115"/>
      <c r="AF752" s="115"/>
      <c r="AG752" s="115"/>
      <c r="AH752" s="115"/>
      <c r="AI752" s="115"/>
    </row>
    <row r="753">
      <c r="A753" s="575"/>
      <c r="B753" s="546"/>
      <c r="C753" s="546"/>
      <c r="D753" s="546"/>
      <c r="E753" s="546"/>
      <c r="F753" s="546"/>
      <c r="G753" s="546"/>
      <c r="H753" s="546"/>
      <c r="I753" s="546"/>
      <c r="J753" s="546"/>
      <c r="K753" s="546"/>
      <c r="L753" s="546"/>
      <c r="M753" s="546"/>
      <c r="N753" s="546"/>
      <c r="O753" s="546"/>
      <c r="P753" s="546"/>
      <c r="Q753" s="546"/>
      <c r="R753" s="546"/>
      <c r="S753" s="546"/>
      <c r="T753" s="546"/>
      <c r="U753" s="546"/>
      <c r="V753" s="546"/>
      <c r="W753" s="546"/>
      <c r="X753" s="546"/>
      <c r="Y753" s="546"/>
      <c r="Z753" s="115"/>
      <c r="AA753" s="115"/>
      <c r="AB753" s="115"/>
      <c r="AC753" s="115"/>
      <c r="AD753" s="115"/>
      <c r="AE753" s="115"/>
      <c r="AF753" s="115"/>
      <c r="AG753" s="115"/>
      <c r="AH753" s="115"/>
      <c r="AI753" s="115"/>
    </row>
    <row r="754">
      <c r="A754" s="575"/>
      <c r="B754" s="546"/>
      <c r="C754" s="546"/>
      <c r="D754" s="546"/>
      <c r="E754" s="546"/>
      <c r="F754" s="546"/>
      <c r="G754" s="546"/>
      <c r="H754" s="546"/>
      <c r="I754" s="546"/>
      <c r="J754" s="546"/>
      <c r="K754" s="546"/>
      <c r="L754" s="546"/>
      <c r="M754" s="546"/>
      <c r="N754" s="546"/>
      <c r="O754" s="546"/>
      <c r="P754" s="546"/>
      <c r="Q754" s="546"/>
      <c r="R754" s="546"/>
      <c r="S754" s="546"/>
      <c r="T754" s="546"/>
      <c r="U754" s="546"/>
      <c r="V754" s="546"/>
      <c r="W754" s="546"/>
      <c r="X754" s="546"/>
      <c r="Y754" s="546"/>
      <c r="Z754" s="115"/>
      <c r="AA754" s="115"/>
      <c r="AB754" s="115"/>
      <c r="AC754" s="115"/>
      <c r="AD754" s="115"/>
      <c r="AE754" s="115"/>
      <c r="AF754" s="115"/>
      <c r="AG754" s="115"/>
      <c r="AH754" s="115"/>
      <c r="AI754" s="115"/>
    </row>
    <row r="755">
      <c r="A755" s="575"/>
      <c r="B755" s="546"/>
      <c r="C755" s="546"/>
      <c r="D755" s="546"/>
      <c r="E755" s="546"/>
      <c r="F755" s="546"/>
      <c r="G755" s="546"/>
      <c r="H755" s="546"/>
      <c r="I755" s="546"/>
      <c r="J755" s="546"/>
      <c r="K755" s="546"/>
      <c r="L755" s="546"/>
      <c r="M755" s="546"/>
      <c r="N755" s="546"/>
      <c r="O755" s="546"/>
      <c r="P755" s="546"/>
      <c r="Q755" s="546"/>
      <c r="R755" s="546"/>
      <c r="S755" s="546"/>
      <c r="T755" s="546"/>
      <c r="U755" s="546"/>
      <c r="V755" s="546"/>
      <c r="W755" s="546"/>
      <c r="X755" s="546"/>
      <c r="Y755" s="546"/>
      <c r="Z755" s="115"/>
      <c r="AA755" s="115"/>
      <c r="AB755" s="115"/>
      <c r="AC755" s="115"/>
      <c r="AD755" s="115"/>
      <c r="AE755" s="115"/>
      <c r="AF755" s="115"/>
      <c r="AG755" s="115"/>
      <c r="AH755" s="115"/>
      <c r="AI755" s="115"/>
    </row>
    <row r="756">
      <c r="A756" s="575"/>
      <c r="B756" s="546"/>
      <c r="C756" s="546"/>
      <c r="D756" s="546"/>
      <c r="E756" s="546"/>
      <c r="F756" s="546"/>
      <c r="G756" s="546"/>
      <c r="H756" s="546"/>
      <c r="I756" s="546"/>
      <c r="J756" s="546"/>
      <c r="K756" s="546"/>
      <c r="L756" s="546"/>
      <c r="M756" s="546"/>
      <c r="N756" s="546"/>
      <c r="O756" s="546"/>
      <c r="P756" s="546"/>
      <c r="Q756" s="546"/>
      <c r="R756" s="546"/>
      <c r="S756" s="546"/>
      <c r="T756" s="546"/>
      <c r="U756" s="546"/>
      <c r="V756" s="546"/>
      <c r="W756" s="546"/>
      <c r="X756" s="546"/>
      <c r="Y756" s="546"/>
      <c r="Z756" s="115"/>
      <c r="AA756" s="115"/>
      <c r="AB756" s="115"/>
      <c r="AC756" s="115"/>
      <c r="AD756" s="115"/>
      <c r="AE756" s="115"/>
      <c r="AF756" s="115"/>
      <c r="AG756" s="115"/>
      <c r="AH756" s="115"/>
      <c r="AI756" s="115"/>
    </row>
    <row r="757">
      <c r="A757" s="575"/>
      <c r="B757" s="546"/>
      <c r="C757" s="546"/>
      <c r="D757" s="546"/>
      <c r="E757" s="546"/>
      <c r="F757" s="546"/>
      <c r="G757" s="546"/>
      <c r="H757" s="546"/>
      <c r="I757" s="546"/>
      <c r="J757" s="546"/>
      <c r="K757" s="546"/>
      <c r="L757" s="546"/>
      <c r="M757" s="546"/>
      <c r="N757" s="546"/>
      <c r="O757" s="546"/>
      <c r="P757" s="546"/>
      <c r="Q757" s="546"/>
      <c r="R757" s="546"/>
      <c r="S757" s="546"/>
      <c r="T757" s="546"/>
      <c r="U757" s="546"/>
      <c r="V757" s="546"/>
      <c r="W757" s="546"/>
      <c r="X757" s="546"/>
      <c r="Y757" s="546"/>
      <c r="Z757" s="115"/>
      <c r="AA757" s="115"/>
      <c r="AB757" s="115"/>
      <c r="AC757" s="115"/>
      <c r="AD757" s="115"/>
      <c r="AE757" s="115"/>
      <c r="AF757" s="115"/>
      <c r="AG757" s="115"/>
      <c r="AH757" s="115"/>
      <c r="AI757" s="115"/>
    </row>
    <row r="758">
      <c r="A758" s="575"/>
      <c r="B758" s="546"/>
      <c r="C758" s="546"/>
      <c r="D758" s="546"/>
      <c r="E758" s="546"/>
      <c r="F758" s="546"/>
      <c r="G758" s="546"/>
      <c r="H758" s="546"/>
      <c r="I758" s="546"/>
      <c r="J758" s="546"/>
      <c r="K758" s="546"/>
      <c r="L758" s="546"/>
      <c r="M758" s="546"/>
      <c r="N758" s="546"/>
      <c r="O758" s="546"/>
      <c r="P758" s="546"/>
      <c r="Q758" s="546"/>
      <c r="R758" s="546"/>
      <c r="S758" s="546"/>
      <c r="T758" s="546"/>
      <c r="U758" s="546"/>
      <c r="V758" s="546"/>
      <c r="W758" s="546"/>
      <c r="X758" s="546"/>
      <c r="Y758" s="546"/>
      <c r="Z758" s="115"/>
      <c r="AA758" s="115"/>
      <c r="AB758" s="115"/>
      <c r="AC758" s="115"/>
      <c r="AD758" s="115"/>
      <c r="AE758" s="115"/>
      <c r="AF758" s="115"/>
      <c r="AG758" s="115"/>
      <c r="AH758" s="115"/>
      <c r="AI758" s="115"/>
    </row>
    <row r="759">
      <c r="A759" s="575"/>
      <c r="B759" s="546"/>
      <c r="C759" s="546"/>
      <c r="D759" s="546"/>
      <c r="E759" s="546"/>
      <c r="F759" s="546"/>
      <c r="G759" s="546"/>
      <c r="H759" s="546"/>
      <c r="I759" s="546"/>
      <c r="J759" s="546"/>
      <c r="K759" s="546"/>
      <c r="L759" s="546"/>
      <c r="M759" s="546"/>
      <c r="N759" s="546"/>
      <c r="O759" s="546"/>
      <c r="P759" s="546"/>
      <c r="Q759" s="546"/>
      <c r="R759" s="546"/>
      <c r="S759" s="546"/>
      <c r="T759" s="546"/>
      <c r="U759" s="546"/>
      <c r="V759" s="546"/>
      <c r="W759" s="546"/>
      <c r="X759" s="546"/>
      <c r="Y759" s="546"/>
      <c r="Z759" s="115"/>
      <c r="AA759" s="115"/>
      <c r="AB759" s="115"/>
      <c r="AC759" s="115"/>
      <c r="AD759" s="115"/>
      <c r="AE759" s="115"/>
      <c r="AF759" s="115"/>
      <c r="AG759" s="115"/>
      <c r="AH759" s="115"/>
      <c r="AI759" s="115"/>
    </row>
    <row r="760">
      <c r="A760" s="575"/>
      <c r="B760" s="546"/>
      <c r="C760" s="546"/>
      <c r="D760" s="546"/>
      <c r="E760" s="546"/>
      <c r="F760" s="546"/>
      <c r="G760" s="546"/>
      <c r="H760" s="546"/>
      <c r="I760" s="546"/>
      <c r="J760" s="546"/>
      <c r="K760" s="546"/>
      <c r="L760" s="546"/>
      <c r="M760" s="546"/>
      <c r="N760" s="546"/>
      <c r="O760" s="546"/>
      <c r="P760" s="546"/>
      <c r="Q760" s="546"/>
      <c r="R760" s="546"/>
      <c r="S760" s="546"/>
      <c r="T760" s="546"/>
      <c r="U760" s="546"/>
      <c r="V760" s="546"/>
      <c r="W760" s="546"/>
      <c r="X760" s="546"/>
      <c r="Y760" s="546"/>
      <c r="Z760" s="115"/>
      <c r="AA760" s="115"/>
      <c r="AB760" s="115"/>
      <c r="AC760" s="115"/>
      <c r="AD760" s="115"/>
      <c r="AE760" s="115"/>
      <c r="AF760" s="115"/>
      <c r="AG760" s="115"/>
      <c r="AH760" s="115"/>
      <c r="AI760" s="115"/>
    </row>
    <row r="761">
      <c r="A761" s="575"/>
      <c r="B761" s="546"/>
      <c r="C761" s="546"/>
      <c r="D761" s="546"/>
      <c r="E761" s="546"/>
      <c r="F761" s="546"/>
      <c r="G761" s="546"/>
      <c r="H761" s="546"/>
      <c r="I761" s="546"/>
      <c r="J761" s="546"/>
      <c r="K761" s="546"/>
      <c r="L761" s="546"/>
      <c r="M761" s="546"/>
      <c r="N761" s="546"/>
      <c r="O761" s="546"/>
      <c r="P761" s="546"/>
      <c r="Q761" s="546"/>
      <c r="R761" s="546"/>
      <c r="S761" s="546"/>
      <c r="T761" s="546"/>
      <c r="U761" s="546"/>
      <c r="V761" s="546"/>
      <c r="W761" s="546"/>
      <c r="X761" s="546"/>
      <c r="Y761" s="546"/>
      <c r="Z761" s="115"/>
      <c r="AA761" s="115"/>
      <c r="AB761" s="115"/>
      <c r="AC761" s="115"/>
      <c r="AD761" s="115"/>
      <c r="AE761" s="115"/>
      <c r="AF761" s="115"/>
      <c r="AG761" s="115"/>
      <c r="AH761" s="115"/>
      <c r="AI761" s="115"/>
    </row>
    <row r="762">
      <c r="A762" s="575"/>
      <c r="B762" s="546"/>
      <c r="C762" s="546"/>
      <c r="D762" s="546"/>
      <c r="E762" s="546"/>
      <c r="F762" s="546"/>
      <c r="G762" s="546"/>
      <c r="H762" s="546"/>
      <c r="I762" s="546"/>
      <c r="J762" s="546"/>
      <c r="K762" s="546"/>
      <c r="L762" s="546"/>
      <c r="M762" s="546"/>
      <c r="N762" s="546"/>
      <c r="O762" s="546"/>
      <c r="P762" s="546"/>
      <c r="Q762" s="546"/>
      <c r="R762" s="546"/>
      <c r="S762" s="546"/>
      <c r="T762" s="546"/>
      <c r="U762" s="546"/>
      <c r="V762" s="546"/>
      <c r="W762" s="546"/>
      <c r="X762" s="546"/>
      <c r="Y762" s="546"/>
      <c r="Z762" s="115"/>
      <c r="AA762" s="115"/>
      <c r="AB762" s="115"/>
      <c r="AC762" s="115"/>
      <c r="AD762" s="115"/>
      <c r="AE762" s="115"/>
      <c r="AF762" s="115"/>
      <c r="AG762" s="115"/>
      <c r="AH762" s="115"/>
      <c r="AI762" s="115"/>
    </row>
    <row r="763">
      <c r="A763" s="575"/>
      <c r="B763" s="546"/>
      <c r="C763" s="546"/>
      <c r="D763" s="546"/>
      <c r="E763" s="546"/>
      <c r="F763" s="546"/>
      <c r="G763" s="546"/>
      <c r="H763" s="546"/>
      <c r="I763" s="546"/>
      <c r="J763" s="546"/>
      <c r="K763" s="546"/>
      <c r="L763" s="546"/>
      <c r="M763" s="546"/>
      <c r="N763" s="546"/>
      <c r="O763" s="546"/>
      <c r="P763" s="546"/>
      <c r="Q763" s="546"/>
      <c r="R763" s="546"/>
      <c r="S763" s="546"/>
      <c r="T763" s="546"/>
      <c r="U763" s="546"/>
      <c r="V763" s="546"/>
      <c r="W763" s="546"/>
      <c r="X763" s="546"/>
      <c r="Y763" s="546"/>
      <c r="Z763" s="115"/>
      <c r="AA763" s="115"/>
      <c r="AB763" s="115"/>
      <c r="AC763" s="115"/>
      <c r="AD763" s="115"/>
      <c r="AE763" s="115"/>
      <c r="AF763" s="115"/>
      <c r="AG763" s="115"/>
      <c r="AH763" s="115"/>
      <c r="AI763" s="115"/>
    </row>
    <row r="764">
      <c r="A764" s="575"/>
      <c r="B764" s="546"/>
      <c r="C764" s="546"/>
      <c r="D764" s="546"/>
      <c r="E764" s="546"/>
      <c r="F764" s="546"/>
      <c r="G764" s="546"/>
      <c r="H764" s="546"/>
      <c r="I764" s="546"/>
      <c r="J764" s="546"/>
      <c r="K764" s="546"/>
      <c r="L764" s="546"/>
      <c r="M764" s="546"/>
      <c r="N764" s="546"/>
      <c r="O764" s="546"/>
      <c r="P764" s="546"/>
      <c r="Q764" s="546"/>
      <c r="R764" s="546"/>
      <c r="S764" s="546"/>
      <c r="T764" s="546"/>
      <c r="U764" s="546"/>
      <c r="V764" s="546"/>
      <c r="W764" s="546"/>
      <c r="X764" s="546"/>
      <c r="Y764" s="546"/>
      <c r="Z764" s="115"/>
      <c r="AA764" s="115"/>
      <c r="AB764" s="115"/>
      <c r="AC764" s="115"/>
      <c r="AD764" s="115"/>
      <c r="AE764" s="115"/>
      <c r="AF764" s="115"/>
      <c r="AG764" s="115"/>
      <c r="AH764" s="115"/>
      <c r="AI764" s="115"/>
    </row>
    <row r="765">
      <c r="A765" s="575"/>
      <c r="B765" s="546"/>
      <c r="C765" s="546"/>
      <c r="D765" s="546"/>
      <c r="E765" s="546"/>
      <c r="F765" s="546"/>
      <c r="G765" s="546"/>
      <c r="H765" s="546"/>
      <c r="I765" s="546"/>
      <c r="J765" s="546"/>
      <c r="K765" s="546"/>
      <c r="L765" s="546"/>
      <c r="M765" s="546"/>
      <c r="N765" s="546"/>
      <c r="O765" s="546"/>
      <c r="P765" s="546"/>
      <c r="Q765" s="546"/>
      <c r="R765" s="546"/>
      <c r="S765" s="546"/>
      <c r="T765" s="546"/>
      <c r="U765" s="546"/>
      <c r="V765" s="546"/>
      <c r="W765" s="546"/>
      <c r="X765" s="546"/>
      <c r="Y765" s="546"/>
      <c r="Z765" s="115"/>
      <c r="AA765" s="115"/>
      <c r="AB765" s="115"/>
      <c r="AC765" s="115"/>
      <c r="AD765" s="115"/>
      <c r="AE765" s="115"/>
      <c r="AF765" s="115"/>
      <c r="AG765" s="115"/>
      <c r="AH765" s="115"/>
      <c r="AI765" s="115"/>
    </row>
    <row r="766">
      <c r="A766" s="575"/>
      <c r="B766" s="546"/>
      <c r="C766" s="546"/>
      <c r="D766" s="546"/>
      <c r="E766" s="546"/>
      <c r="F766" s="546"/>
      <c r="G766" s="546"/>
      <c r="H766" s="546"/>
      <c r="I766" s="546"/>
      <c r="J766" s="546"/>
      <c r="K766" s="546"/>
      <c r="L766" s="546"/>
      <c r="M766" s="546"/>
      <c r="N766" s="546"/>
      <c r="O766" s="546"/>
      <c r="P766" s="546"/>
      <c r="Q766" s="546"/>
      <c r="R766" s="546"/>
      <c r="S766" s="546"/>
      <c r="T766" s="546"/>
      <c r="U766" s="546"/>
      <c r="V766" s="546"/>
      <c r="W766" s="546"/>
      <c r="X766" s="546"/>
      <c r="Y766" s="546"/>
      <c r="Z766" s="115"/>
      <c r="AA766" s="115"/>
      <c r="AB766" s="115"/>
      <c r="AC766" s="115"/>
      <c r="AD766" s="115"/>
      <c r="AE766" s="115"/>
      <c r="AF766" s="115"/>
      <c r="AG766" s="115"/>
      <c r="AH766" s="115"/>
      <c r="AI766" s="115"/>
    </row>
    <row r="767">
      <c r="A767" s="575"/>
      <c r="B767" s="546"/>
      <c r="C767" s="546"/>
      <c r="D767" s="546"/>
      <c r="E767" s="546"/>
      <c r="F767" s="546"/>
      <c r="G767" s="546"/>
      <c r="H767" s="546"/>
      <c r="I767" s="546"/>
      <c r="J767" s="546"/>
      <c r="K767" s="546"/>
      <c r="L767" s="546"/>
      <c r="M767" s="546"/>
      <c r="N767" s="546"/>
      <c r="O767" s="546"/>
      <c r="P767" s="546"/>
      <c r="Q767" s="546"/>
      <c r="R767" s="546"/>
      <c r="S767" s="546"/>
      <c r="T767" s="546"/>
      <c r="U767" s="546"/>
      <c r="V767" s="546"/>
      <c r="W767" s="546"/>
      <c r="X767" s="546"/>
      <c r="Y767" s="546"/>
      <c r="Z767" s="115"/>
      <c r="AA767" s="115"/>
      <c r="AB767" s="115"/>
      <c r="AC767" s="115"/>
      <c r="AD767" s="115"/>
      <c r="AE767" s="115"/>
      <c r="AF767" s="115"/>
      <c r="AG767" s="115"/>
      <c r="AH767" s="115"/>
      <c r="AI767" s="115"/>
    </row>
    <row r="768">
      <c r="A768" s="575"/>
      <c r="B768" s="546"/>
      <c r="C768" s="546"/>
      <c r="D768" s="546"/>
      <c r="E768" s="546"/>
      <c r="F768" s="546"/>
      <c r="G768" s="546"/>
      <c r="H768" s="546"/>
      <c r="I768" s="546"/>
      <c r="J768" s="546"/>
      <c r="K768" s="546"/>
      <c r="L768" s="546"/>
      <c r="M768" s="546"/>
      <c r="N768" s="546"/>
      <c r="O768" s="546"/>
      <c r="P768" s="546"/>
      <c r="Q768" s="546"/>
      <c r="R768" s="546"/>
      <c r="S768" s="546"/>
      <c r="T768" s="546"/>
      <c r="U768" s="546"/>
      <c r="V768" s="546"/>
      <c r="W768" s="546"/>
      <c r="X768" s="546"/>
      <c r="Y768" s="546"/>
      <c r="Z768" s="115"/>
      <c r="AA768" s="115"/>
      <c r="AB768" s="115"/>
      <c r="AC768" s="115"/>
      <c r="AD768" s="115"/>
      <c r="AE768" s="115"/>
      <c r="AF768" s="115"/>
      <c r="AG768" s="115"/>
      <c r="AH768" s="115"/>
      <c r="AI768" s="115"/>
    </row>
    <row r="769">
      <c r="A769" s="575"/>
      <c r="B769" s="546"/>
      <c r="C769" s="546"/>
      <c r="D769" s="546"/>
      <c r="E769" s="546"/>
      <c r="F769" s="546"/>
      <c r="G769" s="546"/>
      <c r="H769" s="546"/>
      <c r="I769" s="546"/>
      <c r="J769" s="546"/>
      <c r="K769" s="546"/>
      <c r="L769" s="546"/>
      <c r="M769" s="546"/>
      <c r="N769" s="546"/>
      <c r="O769" s="546"/>
      <c r="P769" s="546"/>
      <c r="Q769" s="546"/>
      <c r="R769" s="546"/>
      <c r="S769" s="546"/>
      <c r="T769" s="546"/>
      <c r="U769" s="546"/>
      <c r="V769" s="546"/>
      <c r="W769" s="546"/>
      <c r="X769" s="546"/>
      <c r="Y769" s="546"/>
      <c r="Z769" s="115"/>
      <c r="AA769" s="115"/>
      <c r="AB769" s="115"/>
      <c r="AC769" s="115"/>
      <c r="AD769" s="115"/>
      <c r="AE769" s="115"/>
      <c r="AF769" s="115"/>
      <c r="AG769" s="115"/>
      <c r="AH769" s="115"/>
      <c r="AI769" s="115"/>
    </row>
    <row r="770">
      <c r="A770" s="575"/>
      <c r="B770" s="546"/>
      <c r="C770" s="546"/>
      <c r="D770" s="546"/>
      <c r="E770" s="546"/>
      <c r="F770" s="546"/>
      <c r="G770" s="546"/>
      <c r="H770" s="546"/>
      <c r="I770" s="546"/>
      <c r="J770" s="546"/>
      <c r="K770" s="546"/>
      <c r="L770" s="546"/>
      <c r="M770" s="546"/>
      <c r="N770" s="546"/>
      <c r="O770" s="546"/>
      <c r="P770" s="546"/>
      <c r="Q770" s="546"/>
      <c r="R770" s="546"/>
      <c r="S770" s="546"/>
      <c r="T770" s="546"/>
      <c r="U770" s="546"/>
      <c r="V770" s="546"/>
      <c r="W770" s="546"/>
      <c r="X770" s="546"/>
      <c r="Y770" s="546"/>
      <c r="Z770" s="115"/>
      <c r="AA770" s="115"/>
      <c r="AB770" s="115"/>
      <c r="AC770" s="115"/>
      <c r="AD770" s="115"/>
      <c r="AE770" s="115"/>
      <c r="AF770" s="115"/>
      <c r="AG770" s="115"/>
      <c r="AH770" s="115"/>
      <c r="AI770" s="115"/>
    </row>
    <row r="771">
      <c r="A771" s="575"/>
      <c r="B771" s="546"/>
      <c r="C771" s="546"/>
      <c r="D771" s="546"/>
      <c r="E771" s="546"/>
      <c r="F771" s="546"/>
      <c r="G771" s="546"/>
      <c r="H771" s="546"/>
      <c r="I771" s="546"/>
      <c r="J771" s="546"/>
      <c r="K771" s="546"/>
      <c r="L771" s="546"/>
      <c r="M771" s="546"/>
      <c r="N771" s="546"/>
      <c r="O771" s="546"/>
      <c r="P771" s="546"/>
      <c r="Q771" s="546"/>
      <c r="R771" s="546"/>
      <c r="S771" s="546"/>
      <c r="T771" s="546"/>
      <c r="U771" s="546"/>
      <c r="V771" s="546"/>
      <c r="W771" s="546"/>
      <c r="X771" s="546"/>
      <c r="Y771" s="546"/>
      <c r="Z771" s="115"/>
      <c r="AA771" s="115"/>
      <c r="AB771" s="115"/>
      <c r="AC771" s="115"/>
      <c r="AD771" s="115"/>
      <c r="AE771" s="115"/>
      <c r="AF771" s="115"/>
      <c r="AG771" s="115"/>
      <c r="AH771" s="115"/>
      <c r="AI771" s="115"/>
    </row>
    <row r="772">
      <c r="A772" s="575"/>
      <c r="B772" s="546"/>
      <c r="C772" s="546"/>
      <c r="D772" s="546"/>
      <c r="E772" s="546"/>
      <c r="F772" s="546"/>
      <c r="G772" s="546"/>
      <c r="H772" s="546"/>
      <c r="I772" s="546"/>
      <c r="J772" s="546"/>
      <c r="K772" s="546"/>
      <c r="L772" s="546"/>
      <c r="M772" s="546"/>
      <c r="N772" s="546"/>
      <c r="O772" s="546"/>
      <c r="P772" s="546"/>
      <c r="Q772" s="546"/>
      <c r="R772" s="546"/>
      <c r="S772" s="546"/>
      <c r="T772" s="546"/>
      <c r="U772" s="546"/>
      <c r="V772" s="546"/>
      <c r="W772" s="546"/>
      <c r="X772" s="546"/>
      <c r="Y772" s="546"/>
      <c r="Z772" s="115"/>
      <c r="AA772" s="115"/>
      <c r="AB772" s="115"/>
      <c r="AC772" s="115"/>
      <c r="AD772" s="115"/>
      <c r="AE772" s="115"/>
      <c r="AF772" s="115"/>
      <c r="AG772" s="115"/>
      <c r="AH772" s="115"/>
      <c r="AI772" s="115"/>
    </row>
    <row r="773">
      <c r="A773" s="575"/>
      <c r="B773" s="546"/>
      <c r="C773" s="546"/>
      <c r="D773" s="546"/>
      <c r="E773" s="546"/>
      <c r="F773" s="546"/>
      <c r="G773" s="546"/>
      <c r="H773" s="546"/>
      <c r="I773" s="546"/>
      <c r="J773" s="546"/>
      <c r="K773" s="546"/>
      <c r="L773" s="546"/>
      <c r="M773" s="546"/>
      <c r="N773" s="546"/>
      <c r="O773" s="546"/>
      <c r="P773" s="546"/>
      <c r="Q773" s="546"/>
      <c r="R773" s="546"/>
      <c r="S773" s="546"/>
      <c r="T773" s="546"/>
      <c r="U773" s="546"/>
      <c r="V773" s="546"/>
      <c r="W773" s="546"/>
      <c r="X773" s="546"/>
      <c r="Y773" s="546"/>
      <c r="Z773" s="115"/>
      <c r="AA773" s="115"/>
      <c r="AB773" s="115"/>
      <c r="AC773" s="115"/>
      <c r="AD773" s="115"/>
      <c r="AE773" s="115"/>
      <c r="AF773" s="115"/>
      <c r="AG773" s="115"/>
      <c r="AH773" s="115"/>
      <c r="AI773" s="115"/>
    </row>
    <row r="774">
      <c r="A774" s="575"/>
      <c r="B774" s="546"/>
      <c r="C774" s="546"/>
      <c r="D774" s="546"/>
      <c r="E774" s="546"/>
      <c r="F774" s="546"/>
      <c r="G774" s="546"/>
      <c r="H774" s="546"/>
      <c r="I774" s="546"/>
      <c r="J774" s="546"/>
      <c r="K774" s="546"/>
      <c r="L774" s="546"/>
      <c r="M774" s="546"/>
      <c r="N774" s="546"/>
      <c r="O774" s="546"/>
      <c r="P774" s="546"/>
      <c r="Q774" s="546"/>
      <c r="R774" s="546"/>
      <c r="S774" s="546"/>
      <c r="T774" s="546"/>
      <c r="U774" s="546"/>
      <c r="V774" s="546"/>
      <c r="W774" s="546"/>
      <c r="X774" s="546"/>
      <c r="Y774" s="546"/>
      <c r="Z774" s="115"/>
      <c r="AA774" s="115"/>
      <c r="AB774" s="115"/>
      <c r="AC774" s="115"/>
      <c r="AD774" s="115"/>
      <c r="AE774" s="115"/>
      <c r="AF774" s="115"/>
      <c r="AG774" s="115"/>
      <c r="AH774" s="115"/>
      <c r="AI774" s="115"/>
    </row>
    <row r="775">
      <c r="A775" s="575"/>
      <c r="B775" s="546"/>
      <c r="C775" s="546"/>
      <c r="D775" s="546"/>
      <c r="E775" s="546"/>
      <c r="F775" s="546"/>
      <c r="G775" s="546"/>
      <c r="H775" s="546"/>
      <c r="I775" s="546"/>
      <c r="J775" s="546"/>
      <c r="K775" s="546"/>
      <c r="L775" s="546"/>
      <c r="M775" s="546"/>
      <c r="N775" s="546"/>
      <c r="O775" s="546"/>
      <c r="P775" s="546"/>
      <c r="Q775" s="546"/>
      <c r="R775" s="546"/>
      <c r="S775" s="546"/>
      <c r="T775" s="546"/>
      <c r="U775" s="546"/>
      <c r="V775" s="546"/>
      <c r="W775" s="546"/>
      <c r="X775" s="546"/>
      <c r="Y775" s="546"/>
      <c r="Z775" s="115"/>
      <c r="AA775" s="115"/>
      <c r="AB775" s="115"/>
      <c r="AC775" s="115"/>
      <c r="AD775" s="115"/>
      <c r="AE775" s="115"/>
      <c r="AF775" s="115"/>
      <c r="AG775" s="115"/>
      <c r="AH775" s="115"/>
      <c r="AI775" s="115"/>
    </row>
    <row r="776">
      <c r="A776" s="575"/>
      <c r="B776" s="546"/>
      <c r="C776" s="546"/>
      <c r="D776" s="546"/>
      <c r="E776" s="546"/>
      <c r="F776" s="546"/>
      <c r="G776" s="546"/>
      <c r="H776" s="546"/>
      <c r="I776" s="546"/>
      <c r="J776" s="546"/>
      <c r="K776" s="546"/>
      <c r="L776" s="546"/>
      <c r="M776" s="546"/>
      <c r="N776" s="546"/>
      <c r="O776" s="546"/>
      <c r="P776" s="546"/>
      <c r="Q776" s="546"/>
      <c r="R776" s="546"/>
      <c r="S776" s="546"/>
      <c r="T776" s="546"/>
      <c r="U776" s="546"/>
      <c r="V776" s="546"/>
      <c r="W776" s="546"/>
      <c r="X776" s="546"/>
      <c r="Y776" s="546"/>
      <c r="Z776" s="115"/>
      <c r="AA776" s="115"/>
      <c r="AB776" s="115"/>
      <c r="AC776" s="115"/>
      <c r="AD776" s="115"/>
      <c r="AE776" s="115"/>
      <c r="AF776" s="115"/>
      <c r="AG776" s="115"/>
      <c r="AH776" s="115"/>
      <c r="AI776" s="115"/>
    </row>
    <row r="777">
      <c r="A777" s="575"/>
      <c r="B777" s="546"/>
      <c r="C777" s="546"/>
      <c r="D777" s="546"/>
      <c r="E777" s="546"/>
      <c r="F777" s="546"/>
      <c r="G777" s="546"/>
      <c r="H777" s="546"/>
      <c r="I777" s="546"/>
      <c r="J777" s="546"/>
      <c r="K777" s="546"/>
      <c r="L777" s="546"/>
      <c r="M777" s="546"/>
      <c r="N777" s="546"/>
      <c r="O777" s="546"/>
      <c r="P777" s="546"/>
      <c r="Q777" s="546"/>
      <c r="R777" s="546"/>
      <c r="S777" s="546"/>
      <c r="T777" s="546"/>
      <c r="U777" s="546"/>
      <c r="V777" s="546"/>
      <c r="W777" s="546"/>
      <c r="X777" s="546"/>
      <c r="Y777" s="546"/>
      <c r="Z777" s="115"/>
      <c r="AA777" s="115"/>
      <c r="AB777" s="115"/>
      <c r="AC777" s="115"/>
      <c r="AD777" s="115"/>
      <c r="AE777" s="115"/>
      <c r="AF777" s="115"/>
      <c r="AG777" s="115"/>
      <c r="AH777" s="115"/>
      <c r="AI777" s="115"/>
    </row>
    <row r="778">
      <c r="A778" s="575"/>
      <c r="B778" s="546"/>
      <c r="C778" s="546"/>
      <c r="D778" s="546"/>
      <c r="E778" s="546"/>
      <c r="F778" s="546"/>
      <c r="G778" s="546"/>
      <c r="H778" s="546"/>
      <c r="I778" s="546"/>
      <c r="J778" s="546"/>
      <c r="K778" s="546"/>
      <c r="L778" s="546"/>
      <c r="M778" s="546"/>
      <c r="N778" s="546"/>
      <c r="O778" s="546"/>
      <c r="P778" s="546"/>
      <c r="Q778" s="546"/>
      <c r="R778" s="546"/>
      <c r="S778" s="546"/>
      <c r="T778" s="546"/>
      <c r="U778" s="546"/>
      <c r="V778" s="546"/>
      <c r="W778" s="546"/>
      <c r="X778" s="546"/>
      <c r="Y778" s="546"/>
      <c r="Z778" s="115"/>
      <c r="AA778" s="115"/>
      <c r="AB778" s="115"/>
      <c r="AC778" s="115"/>
      <c r="AD778" s="115"/>
      <c r="AE778" s="115"/>
      <c r="AF778" s="115"/>
      <c r="AG778" s="115"/>
      <c r="AH778" s="115"/>
      <c r="AI778" s="115"/>
    </row>
    <row r="779">
      <c r="A779" s="575"/>
      <c r="B779" s="546"/>
      <c r="C779" s="546"/>
      <c r="D779" s="546"/>
      <c r="E779" s="546"/>
      <c r="F779" s="546"/>
      <c r="G779" s="546"/>
      <c r="H779" s="546"/>
      <c r="I779" s="546"/>
      <c r="J779" s="546"/>
      <c r="K779" s="546"/>
      <c r="L779" s="546"/>
      <c r="M779" s="546"/>
      <c r="N779" s="546"/>
      <c r="O779" s="546"/>
      <c r="P779" s="546"/>
      <c r="Q779" s="546"/>
      <c r="R779" s="546"/>
      <c r="S779" s="546"/>
      <c r="T779" s="546"/>
      <c r="U779" s="546"/>
      <c r="V779" s="546"/>
      <c r="W779" s="546"/>
      <c r="X779" s="546"/>
      <c r="Y779" s="546"/>
      <c r="Z779" s="115"/>
      <c r="AA779" s="115"/>
      <c r="AB779" s="115"/>
      <c r="AC779" s="115"/>
      <c r="AD779" s="115"/>
      <c r="AE779" s="115"/>
      <c r="AF779" s="115"/>
      <c r="AG779" s="115"/>
      <c r="AH779" s="115"/>
      <c r="AI779" s="115"/>
    </row>
    <row r="780">
      <c r="A780" s="575"/>
      <c r="B780" s="546"/>
      <c r="C780" s="546"/>
      <c r="D780" s="546"/>
      <c r="E780" s="546"/>
      <c r="F780" s="546"/>
      <c r="G780" s="546"/>
      <c r="H780" s="546"/>
      <c r="I780" s="546"/>
      <c r="J780" s="546"/>
      <c r="K780" s="546"/>
      <c r="L780" s="546"/>
      <c r="M780" s="546"/>
      <c r="N780" s="546"/>
      <c r="O780" s="546"/>
      <c r="P780" s="546"/>
      <c r="Q780" s="546"/>
      <c r="R780" s="546"/>
      <c r="S780" s="546"/>
      <c r="T780" s="546"/>
      <c r="U780" s="546"/>
      <c r="V780" s="546"/>
      <c r="W780" s="546"/>
      <c r="X780" s="546"/>
      <c r="Y780" s="546"/>
      <c r="Z780" s="115"/>
      <c r="AA780" s="115"/>
      <c r="AB780" s="115"/>
      <c r="AC780" s="115"/>
      <c r="AD780" s="115"/>
      <c r="AE780" s="115"/>
      <c r="AF780" s="115"/>
      <c r="AG780" s="115"/>
      <c r="AH780" s="115"/>
      <c r="AI780" s="115"/>
    </row>
    <row r="781">
      <c r="A781" s="575"/>
      <c r="B781" s="546"/>
      <c r="C781" s="546"/>
      <c r="D781" s="546"/>
      <c r="E781" s="546"/>
      <c r="F781" s="546"/>
      <c r="G781" s="546"/>
      <c r="H781" s="546"/>
      <c r="I781" s="546"/>
      <c r="J781" s="546"/>
      <c r="K781" s="546"/>
      <c r="L781" s="546"/>
      <c r="M781" s="546"/>
      <c r="N781" s="546"/>
      <c r="O781" s="546"/>
      <c r="P781" s="546"/>
      <c r="Q781" s="546"/>
      <c r="R781" s="546"/>
      <c r="S781" s="546"/>
      <c r="T781" s="546"/>
      <c r="U781" s="546"/>
      <c r="V781" s="546"/>
      <c r="W781" s="546"/>
      <c r="X781" s="546"/>
      <c r="Y781" s="546"/>
      <c r="Z781" s="115"/>
      <c r="AA781" s="115"/>
      <c r="AB781" s="115"/>
      <c r="AC781" s="115"/>
      <c r="AD781" s="115"/>
      <c r="AE781" s="115"/>
      <c r="AF781" s="115"/>
      <c r="AG781" s="115"/>
      <c r="AH781" s="115"/>
      <c r="AI781" s="115"/>
    </row>
    <row r="782">
      <c r="A782" s="575"/>
      <c r="B782" s="546"/>
      <c r="C782" s="546"/>
      <c r="D782" s="546"/>
      <c r="E782" s="546"/>
      <c r="F782" s="546"/>
      <c r="G782" s="546"/>
      <c r="H782" s="546"/>
      <c r="I782" s="546"/>
      <c r="J782" s="546"/>
      <c r="K782" s="546"/>
      <c r="L782" s="546"/>
      <c r="M782" s="546"/>
      <c r="N782" s="546"/>
      <c r="O782" s="546"/>
      <c r="P782" s="546"/>
      <c r="Q782" s="546"/>
      <c r="R782" s="546"/>
      <c r="S782" s="546"/>
      <c r="T782" s="546"/>
      <c r="U782" s="546"/>
      <c r="V782" s="546"/>
      <c r="W782" s="546"/>
      <c r="X782" s="546"/>
      <c r="Y782" s="546"/>
      <c r="Z782" s="115"/>
      <c r="AA782" s="115"/>
      <c r="AB782" s="115"/>
      <c r="AC782" s="115"/>
      <c r="AD782" s="115"/>
      <c r="AE782" s="115"/>
      <c r="AF782" s="115"/>
      <c r="AG782" s="115"/>
      <c r="AH782" s="115"/>
      <c r="AI782" s="115"/>
    </row>
    <row r="783">
      <c r="A783" s="575"/>
      <c r="B783" s="546"/>
      <c r="C783" s="546"/>
      <c r="D783" s="546"/>
      <c r="E783" s="546"/>
      <c r="F783" s="546"/>
      <c r="G783" s="546"/>
      <c r="H783" s="546"/>
      <c r="I783" s="546"/>
      <c r="J783" s="546"/>
      <c r="K783" s="546"/>
      <c r="L783" s="546"/>
      <c r="M783" s="546"/>
      <c r="N783" s="546"/>
      <c r="O783" s="546"/>
      <c r="P783" s="546"/>
      <c r="Q783" s="546"/>
      <c r="R783" s="546"/>
      <c r="S783" s="546"/>
      <c r="T783" s="546"/>
      <c r="U783" s="546"/>
      <c r="V783" s="546"/>
      <c r="W783" s="546"/>
      <c r="X783" s="546"/>
      <c r="Y783" s="546"/>
      <c r="Z783" s="115"/>
      <c r="AA783" s="115"/>
      <c r="AB783" s="115"/>
      <c r="AC783" s="115"/>
      <c r="AD783" s="115"/>
      <c r="AE783" s="115"/>
      <c r="AF783" s="115"/>
      <c r="AG783" s="115"/>
      <c r="AH783" s="115"/>
      <c r="AI783" s="115"/>
    </row>
    <row r="784">
      <c r="A784" s="575"/>
      <c r="B784" s="546"/>
      <c r="C784" s="546"/>
      <c r="D784" s="546"/>
      <c r="E784" s="546"/>
      <c r="F784" s="546"/>
      <c r="G784" s="546"/>
      <c r="H784" s="546"/>
      <c r="I784" s="546"/>
      <c r="J784" s="546"/>
      <c r="K784" s="546"/>
      <c r="L784" s="546"/>
      <c r="M784" s="546"/>
      <c r="N784" s="546"/>
      <c r="O784" s="546"/>
      <c r="P784" s="546"/>
      <c r="Q784" s="546"/>
      <c r="R784" s="546"/>
      <c r="S784" s="546"/>
      <c r="T784" s="546"/>
      <c r="U784" s="546"/>
      <c r="V784" s="546"/>
      <c r="W784" s="546"/>
      <c r="X784" s="546"/>
      <c r="Y784" s="546"/>
      <c r="Z784" s="115"/>
      <c r="AA784" s="115"/>
      <c r="AB784" s="115"/>
      <c r="AC784" s="115"/>
      <c r="AD784" s="115"/>
      <c r="AE784" s="115"/>
      <c r="AF784" s="115"/>
      <c r="AG784" s="115"/>
      <c r="AH784" s="115"/>
      <c r="AI784" s="115"/>
    </row>
    <row r="785">
      <c r="A785" s="575"/>
      <c r="B785" s="546"/>
      <c r="C785" s="546"/>
      <c r="D785" s="546"/>
      <c r="E785" s="546"/>
      <c r="F785" s="546"/>
      <c r="G785" s="546"/>
      <c r="H785" s="546"/>
      <c r="I785" s="546"/>
      <c r="J785" s="546"/>
      <c r="K785" s="546"/>
      <c r="L785" s="546"/>
      <c r="M785" s="546"/>
      <c r="N785" s="546"/>
      <c r="O785" s="546"/>
      <c r="P785" s="546"/>
      <c r="Q785" s="546"/>
      <c r="R785" s="546"/>
      <c r="S785" s="546"/>
      <c r="T785" s="546"/>
      <c r="U785" s="546"/>
      <c r="V785" s="546"/>
      <c r="W785" s="546"/>
      <c r="X785" s="546"/>
      <c r="Y785" s="546"/>
      <c r="Z785" s="115"/>
      <c r="AA785" s="115"/>
      <c r="AB785" s="115"/>
      <c r="AC785" s="115"/>
      <c r="AD785" s="115"/>
      <c r="AE785" s="115"/>
      <c r="AF785" s="115"/>
      <c r="AG785" s="115"/>
      <c r="AH785" s="115"/>
      <c r="AI785" s="115"/>
    </row>
    <row r="786">
      <c r="A786" s="575"/>
      <c r="B786" s="546"/>
      <c r="C786" s="546"/>
      <c r="D786" s="546"/>
      <c r="E786" s="546"/>
      <c r="F786" s="546"/>
      <c r="G786" s="546"/>
      <c r="H786" s="546"/>
      <c r="I786" s="546"/>
      <c r="J786" s="546"/>
      <c r="K786" s="546"/>
      <c r="L786" s="546"/>
      <c r="M786" s="546"/>
      <c r="N786" s="546"/>
      <c r="O786" s="546"/>
      <c r="P786" s="546"/>
      <c r="Q786" s="546"/>
      <c r="R786" s="546"/>
      <c r="S786" s="546"/>
      <c r="T786" s="546"/>
      <c r="U786" s="546"/>
      <c r="V786" s="546"/>
      <c r="W786" s="546"/>
      <c r="X786" s="546"/>
      <c r="Y786" s="546"/>
      <c r="Z786" s="115"/>
      <c r="AA786" s="115"/>
      <c r="AB786" s="115"/>
      <c r="AC786" s="115"/>
      <c r="AD786" s="115"/>
      <c r="AE786" s="115"/>
      <c r="AF786" s="115"/>
      <c r="AG786" s="115"/>
      <c r="AH786" s="115"/>
      <c r="AI786" s="115"/>
    </row>
    <row r="787">
      <c r="A787" s="575"/>
      <c r="B787" s="546"/>
      <c r="C787" s="546"/>
      <c r="D787" s="546"/>
      <c r="E787" s="546"/>
      <c r="F787" s="546"/>
      <c r="G787" s="546"/>
      <c r="H787" s="546"/>
      <c r="I787" s="546"/>
      <c r="J787" s="546"/>
      <c r="K787" s="546"/>
      <c r="L787" s="546"/>
      <c r="M787" s="546"/>
      <c r="N787" s="546"/>
      <c r="O787" s="546"/>
      <c r="P787" s="546"/>
      <c r="Q787" s="546"/>
      <c r="R787" s="546"/>
      <c r="S787" s="546"/>
      <c r="T787" s="546"/>
      <c r="U787" s="546"/>
      <c r="V787" s="546"/>
      <c r="W787" s="546"/>
      <c r="X787" s="546"/>
      <c r="Y787" s="546"/>
      <c r="Z787" s="115"/>
      <c r="AA787" s="115"/>
      <c r="AB787" s="115"/>
      <c r="AC787" s="115"/>
      <c r="AD787" s="115"/>
      <c r="AE787" s="115"/>
      <c r="AF787" s="115"/>
      <c r="AG787" s="115"/>
      <c r="AH787" s="115"/>
      <c r="AI787" s="115"/>
    </row>
    <row r="788">
      <c r="A788" s="575"/>
      <c r="B788" s="546"/>
      <c r="C788" s="546"/>
      <c r="D788" s="546"/>
      <c r="E788" s="546"/>
      <c r="F788" s="546"/>
      <c r="G788" s="546"/>
      <c r="H788" s="546"/>
      <c r="I788" s="546"/>
      <c r="J788" s="546"/>
      <c r="K788" s="546"/>
      <c r="L788" s="546"/>
      <c r="M788" s="546"/>
      <c r="N788" s="546"/>
      <c r="O788" s="546"/>
      <c r="P788" s="546"/>
      <c r="Q788" s="546"/>
      <c r="R788" s="546"/>
      <c r="S788" s="546"/>
      <c r="T788" s="546"/>
      <c r="U788" s="546"/>
      <c r="V788" s="546"/>
      <c r="W788" s="546"/>
      <c r="X788" s="546"/>
      <c r="Y788" s="546"/>
      <c r="Z788" s="115"/>
      <c r="AA788" s="115"/>
      <c r="AB788" s="115"/>
      <c r="AC788" s="115"/>
      <c r="AD788" s="115"/>
      <c r="AE788" s="115"/>
      <c r="AF788" s="115"/>
      <c r="AG788" s="115"/>
      <c r="AH788" s="115"/>
      <c r="AI788" s="115"/>
    </row>
    <row r="789">
      <c r="A789" s="575"/>
      <c r="B789" s="546"/>
      <c r="C789" s="546"/>
      <c r="D789" s="546"/>
      <c r="E789" s="546"/>
      <c r="F789" s="546"/>
      <c r="G789" s="546"/>
      <c r="H789" s="546"/>
      <c r="I789" s="546"/>
      <c r="J789" s="546"/>
      <c r="K789" s="546"/>
      <c r="L789" s="546"/>
      <c r="M789" s="546"/>
      <c r="N789" s="546"/>
      <c r="O789" s="546"/>
      <c r="P789" s="546"/>
      <c r="Q789" s="546"/>
      <c r="R789" s="546"/>
      <c r="S789" s="546"/>
      <c r="T789" s="546"/>
      <c r="U789" s="546"/>
      <c r="V789" s="546"/>
      <c r="W789" s="546"/>
      <c r="X789" s="546"/>
      <c r="Y789" s="546"/>
      <c r="Z789" s="115"/>
      <c r="AA789" s="115"/>
      <c r="AB789" s="115"/>
      <c r="AC789" s="115"/>
      <c r="AD789" s="115"/>
      <c r="AE789" s="115"/>
      <c r="AF789" s="115"/>
      <c r="AG789" s="115"/>
      <c r="AH789" s="115"/>
      <c r="AI789" s="115"/>
    </row>
    <row r="790">
      <c r="A790" s="575"/>
      <c r="B790" s="546"/>
      <c r="C790" s="546"/>
      <c r="D790" s="546"/>
      <c r="E790" s="546"/>
      <c r="F790" s="546"/>
      <c r="G790" s="546"/>
      <c r="H790" s="546"/>
      <c r="I790" s="546"/>
      <c r="J790" s="546"/>
      <c r="K790" s="546"/>
      <c r="L790" s="546"/>
      <c r="M790" s="546"/>
      <c r="N790" s="546"/>
      <c r="O790" s="546"/>
      <c r="P790" s="546"/>
      <c r="Q790" s="546"/>
      <c r="R790" s="546"/>
      <c r="S790" s="546"/>
      <c r="T790" s="546"/>
      <c r="U790" s="546"/>
      <c r="V790" s="546"/>
      <c r="W790" s="546"/>
      <c r="X790" s="546"/>
      <c r="Y790" s="546"/>
      <c r="Z790" s="115"/>
      <c r="AA790" s="115"/>
      <c r="AB790" s="115"/>
      <c r="AC790" s="115"/>
      <c r="AD790" s="115"/>
      <c r="AE790" s="115"/>
      <c r="AF790" s="115"/>
      <c r="AG790" s="115"/>
      <c r="AH790" s="115"/>
      <c r="AI790" s="115"/>
    </row>
    <row r="791">
      <c r="A791" s="575"/>
      <c r="B791" s="546"/>
      <c r="C791" s="546"/>
      <c r="D791" s="546"/>
      <c r="E791" s="546"/>
      <c r="F791" s="546"/>
      <c r="G791" s="546"/>
      <c r="H791" s="546"/>
      <c r="I791" s="546"/>
      <c r="J791" s="546"/>
      <c r="K791" s="546"/>
      <c r="L791" s="546"/>
      <c r="M791" s="546"/>
      <c r="N791" s="546"/>
      <c r="O791" s="546"/>
      <c r="P791" s="546"/>
      <c r="Q791" s="546"/>
      <c r="R791" s="546"/>
      <c r="S791" s="546"/>
      <c r="T791" s="546"/>
      <c r="U791" s="546"/>
      <c r="V791" s="546"/>
      <c r="W791" s="546"/>
      <c r="X791" s="546"/>
      <c r="Y791" s="546"/>
      <c r="Z791" s="115"/>
      <c r="AA791" s="115"/>
      <c r="AB791" s="115"/>
      <c r="AC791" s="115"/>
      <c r="AD791" s="115"/>
      <c r="AE791" s="115"/>
      <c r="AF791" s="115"/>
      <c r="AG791" s="115"/>
      <c r="AH791" s="115"/>
      <c r="AI791" s="115"/>
    </row>
    <row r="792">
      <c r="A792" s="575"/>
      <c r="B792" s="546"/>
      <c r="C792" s="546"/>
      <c r="D792" s="546"/>
      <c r="E792" s="546"/>
      <c r="F792" s="546"/>
      <c r="G792" s="546"/>
      <c r="H792" s="546"/>
      <c r="I792" s="546"/>
      <c r="J792" s="546"/>
      <c r="K792" s="546"/>
      <c r="L792" s="546"/>
      <c r="M792" s="546"/>
      <c r="N792" s="546"/>
      <c r="O792" s="546"/>
      <c r="P792" s="546"/>
      <c r="Q792" s="546"/>
      <c r="R792" s="546"/>
      <c r="S792" s="546"/>
      <c r="T792" s="546"/>
      <c r="U792" s="546"/>
      <c r="V792" s="546"/>
      <c r="W792" s="546"/>
      <c r="X792" s="546"/>
      <c r="Y792" s="546"/>
      <c r="Z792" s="115"/>
      <c r="AA792" s="115"/>
      <c r="AB792" s="115"/>
      <c r="AC792" s="115"/>
      <c r="AD792" s="115"/>
      <c r="AE792" s="115"/>
      <c r="AF792" s="115"/>
      <c r="AG792" s="115"/>
      <c r="AH792" s="115"/>
      <c r="AI792" s="115"/>
    </row>
    <row r="793">
      <c r="A793" s="575"/>
      <c r="B793" s="546"/>
      <c r="C793" s="546"/>
      <c r="D793" s="546"/>
      <c r="E793" s="546"/>
      <c r="F793" s="546"/>
      <c r="G793" s="546"/>
      <c r="H793" s="546"/>
      <c r="I793" s="546"/>
      <c r="J793" s="546"/>
      <c r="K793" s="546"/>
      <c r="L793" s="546"/>
      <c r="M793" s="546"/>
      <c r="N793" s="546"/>
      <c r="O793" s="546"/>
      <c r="P793" s="546"/>
      <c r="Q793" s="546"/>
      <c r="R793" s="546"/>
      <c r="S793" s="546"/>
      <c r="T793" s="546"/>
      <c r="U793" s="546"/>
      <c r="V793" s="546"/>
      <c r="W793" s="546"/>
      <c r="X793" s="546"/>
      <c r="Y793" s="546"/>
      <c r="Z793" s="115"/>
      <c r="AA793" s="115"/>
      <c r="AB793" s="115"/>
      <c r="AC793" s="115"/>
      <c r="AD793" s="115"/>
      <c r="AE793" s="115"/>
      <c r="AF793" s="115"/>
      <c r="AG793" s="115"/>
      <c r="AH793" s="115"/>
      <c r="AI793" s="115"/>
    </row>
    <row r="794">
      <c r="A794" s="575"/>
      <c r="B794" s="546"/>
      <c r="C794" s="546"/>
      <c r="D794" s="546"/>
      <c r="E794" s="546"/>
      <c r="F794" s="546"/>
      <c r="G794" s="546"/>
      <c r="H794" s="546"/>
      <c r="I794" s="546"/>
      <c r="J794" s="546"/>
      <c r="K794" s="546"/>
      <c r="L794" s="546"/>
      <c r="M794" s="546"/>
      <c r="N794" s="546"/>
      <c r="O794" s="546"/>
      <c r="P794" s="546"/>
      <c r="Q794" s="546"/>
      <c r="R794" s="546"/>
      <c r="S794" s="546"/>
      <c r="T794" s="546"/>
      <c r="U794" s="546"/>
      <c r="V794" s="546"/>
      <c r="W794" s="546"/>
      <c r="X794" s="546"/>
      <c r="Y794" s="546"/>
      <c r="Z794" s="115"/>
      <c r="AA794" s="115"/>
      <c r="AB794" s="115"/>
      <c r="AC794" s="115"/>
      <c r="AD794" s="115"/>
      <c r="AE794" s="115"/>
      <c r="AF794" s="115"/>
      <c r="AG794" s="115"/>
      <c r="AH794" s="115"/>
      <c r="AI794" s="115"/>
    </row>
    <row r="795">
      <c r="A795" s="575"/>
      <c r="B795" s="546"/>
      <c r="C795" s="546"/>
      <c r="D795" s="546"/>
      <c r="E795" s="546"/>
      <c r="F795" s="546"/>
      <c r="G795" s="546"/>
      <c r="H795" s="546"/>
      <c r="I795" s="546"/>
      <c r="J795" s="546"/>
      <c r="K795" s="546"/>
      <c r="L795" s="546"/>
      <c r="M795" s="546"/>
      <c r="N795" s="546"/>
      <c r="O795" s="546"/>
      <c r="P795" s="546"/>
      <c r="Q795" s="546"/>
      <c r="R795" s="546"/>
      <c r="S795" s="546"/>
      <c r="T795" s="546"/>
      <c r="U795" s="546"/>
      <c r="V795" s="546"/>
      <c r="W795" s="546"/>
      <c r="X795" s="546"/>
      <c r="Y795" s="546"/>
      <c r="Z795" s="115"/>
      <c r="AA795" s="115"/>
      <c r="AB795" s="115"/>
      <c r="AC795" s="115"/>
      <c r="AD795" s="115"/>
      <c r="AE795" s="115"/>
      <c r="AF795" s="115"/>
      <c r="AG795" s="115"/>
      <c r="AH795" s="115"/>
      <c r="AI795" s="115"/>
    </row>
    <row r="796">
      <c r="A796" s="575"/>
      <c r="B796" s="546"/>
      <c r="C796" s="546"/>
      <c r="D796" s="546"/>
      <c r="E796" s="546"/>
      <c r="F796" s="546"/>
      <c r="G796" s="546"/>
      <c r="H796" s="546"/>
      <c r="I796" s="546"/>
      <c r="J796" s="546"/>
      <c r="K796" s="546"/>
      <c r="L796" s="546"/>
      <c r="M796" s="546"/>
      <c r="N796" s="546"/>
      <c r="O796" s="546"/>
      <c r="P796" s="546"/>
      <c r="Q796" s="546"/>
      <c r="R796" s="546"/>
      <c r="S796" s="546"/>
      <c r="T796" s="546"/>
      <c r="U796" s="546"/>
      <c r="V796" s="546"/>
      <c r="W796" s="546"/>
      <c r="X796" s="546"/>
      <c r="Y796" s="546"/>
      <c r="Z796" s="115"/>
      <c r="AA796" s="115"/>
      <c r="AB796" s="115"/>
      <c r="AC796" s="115"/>
      <c r="AD796" s="115"/>
      <c r="AE796" s="115"/>
      <c r="AF796" s="115"/>
      <c r="AG796" s="115"/>
      <c r="AH796" s="115"/>
      <c r="AI796" s="115"/>
    </row>
    <row r="797">
      <c r="A797" s="575"/>
      <c r="B797" s="546"/>
      <c r="C797" s="546"/>
      <c r="D797" s="546"/>
      <c r="E797" s="546"/>
      <c r="F797" s="546"/>
      <c r="G797" s="546"/>
      <c r="H797" s="546"/>
      <c r="I797" s="546"/>
      <c r="J797" s="546"/>
      <c r="K797" s="546"/>
      <c r="L797" s="546"/>
      <c r="M797" s="546"/>
      <c r="N797" s="546"/>
      <c r="O797" s="546"/>
      <c r="P797" s="546"/>
      <c r="Q797" s="546"/>
      <c r="R797" s="546"/>
      <c r="S797" s="546"/>
      <c r="T797" s="546"/>
      <c r="U797" s="546"/>
      <c r="V797" s="546"/>
      <c r="W797" s="546"/>
      <c r="X797" s="546"/>
      <c r="Y797" s="546"/>
      <c r="Z797" s="115"/>
      <c r="AA797" s="115"/>
      <c r="AB797" s="115"/>
      <c r="AC797" s="115"/>
      <c r="AD797" s="115"/>
      <c r="AE797" s="115"/>
      <c r="AF797" s="115"/>
      <c r="AG797" s="115"/>
      <c r="AH797" s="115"/>
      <c r="AI797" s="115"/>
    </row>
    <row r="798">
      <c r="A798" s="575"/>
      <c r="B798" s="546"/>
      <c r="C798" s="546"/>
      <c r="D798" s="546"/>
      <c r="E798" s="546"/>
      <c r="F798" s="546"/>
      <c r="G798" s="546"/>
      <c r="H798" s="546"/>
      <c r="I798" s="546"/>
      <c r="J798" s="546"/>
      <c r="K798" s="546"/>
      <c r="L798" s="546"/>
      <c r="M798" s="546"/>
      <c r="N798" s="546"/>
      <c r="O798" s="546"/>
      <c r="P798" s="546"/>
      <c r="Q798" s="546"/>
      <c r="R798" s="546"/>
      <c r="S798" s="546"/>
      <c r="T798" s="546"/>
      <c r="U798" s="546"/>
      <c r="V798" s="546"/>
      <c r="W798" s="546"/>
      <c r="X798" s="546"/>
      <c r="Y798" s="546"/>
      <c r="Z798" s="115"/>
      <c r="AA798" s="115"/>
      <c r="AB798" s="115"/>
      <c r="AC798" s="115"/>
      <c r="AD798" s="115"/>
      <c r="AE798" s="115"/>
      <c r="AF798" s="115"/>
      <c r="AG798" s="115"/>
      <c r="AH798" s="115"/>
      <c r="AI798" s="115"/>
    </row>
    <row r="799">
      <c r="A799" s="575"/>
      <c r="B799" s="546"/>
      <c r="C799" s="546"/>
      <c r="D799" s="546"/>
      <c r="E799" s="546"/>
      <c r="F799" s="546"/>
      <c r="G799" s="546"/>
      <c r="H799" s="546"/>
      <c r="I799" s="546"/>
      <c r="J799" s="546"/>
      <c r="K799" s="546"/>
      <c r="L799" s="546"/>
      <c r="M799" s="546"/>
      <c r="N799" s="546"/>
      <c r="O799" s="546"/>
      <c r="P799" s="546"/>
      <c r="Q799" s="546"/>
      <c r="R799" s="546"/>
      <c r="S799" s="546"/>
      <c r="T799" s="546"/>
      <c r="U799" s="546"/>
      <c r="V799" s="546"/>
      <c r="W799" s="546"/>
      <c r="X799" s="546"/>
      <c r="Y799" s="546"/>
      <c r="Z799" s="115"/>
      <c r="AA799" s="115"/>
      <c r="AB799" s="115"/>
      <c r="AC799" s="115"/>
      <c r="AD799" s="115"/>
      <c r="AE799" s="115"/>
      <c r="AF799" s="115"/>
      <c r="AG799" s="115"/>
      <c r="AH799" s="115"/>
      <c r="AI799" s="115"/>
    </row>
    <row r="800">
      <c r="A800" s="575"/>
      <c r="B800" s="546"/>
      <c r="C800" s="546"/>
      <c r="D800" s="546"/>
      <c r="E800" s="546"/>
      <c r="F800" s="546"/>
      <c r="G800" s="546"/>
      <c r="H800" s="546"/>
      <c r="I800" s="546"/>
      <c r="J800" s="546"/>
      <c r="K800" s="546"/>
      <c r="L800" s="546"/>
      <c r="M800" s="546"/>
      <c r="N800" s="546"/>
      <c r="O800" s="546"/>
      <c r="P800" s="546"/>
      <c r="Q800" s="546"/>
      <c r="R800" s="546"/>
      <c r="S800" s="546"/>
      <c r="T800" s="546"/>
      <c r="U800" s="546"/>
      <c r="V800" s="546"/>
      <c r="W800" s="546"/>
      <c r="X800" s="546"/>
      <c r="Y800" s="546"/>
      <c r="Z800" s="115"/>
      <c r="AA800" s="115"/>
      <c r="AB800" s="115"/>
      <c r="AC800" s="115"/>
      <c r="AD800" s="115"/>
      <c r="AE800" s="115"/>
      <c r="AF800" s="115"/>
      <c r="AG800" s="115"/>
      <c r="AH800" s="115"/>
      <c r="AI800" s="115"/>
    </row>
    <row r="801">
      <c r="A801" s="575"/>
      <c r="B801" s="546"/>
      <c r="C801" s="546"/>
      <c r="D801" s="546"/>
      <c r="E801" s="546"/>
      <c r="F801" s="546"/>
      <c r="G801" s="546"/>
      <c r="H801" s="546"/>
      <c r="I801" s="546"/>
      <c r="J801" s="546"/>
      <c r="K801" s="546"/>
      <c r="L801" s="546"/>
      <c r="M801" s="546"/>
      <c r="N801" s="546"/>
      <c r="O801" s="546"/>
      <c r="P801" s="546"/>
      <c r="Q801" s="546"/>
      <c r="R801" s="546"/>
      <c r="S801" s="546"/>
      <c r="T801" s="546"/>
      <c r="U801" s="546"/>
      <c r="V801" s="546"/>
      <c r="W801" s="546"/>
      <c r="X801" s="546"/>
      <c r="Y801" s="546"/>
      <c r="Z801" s="115"/>
      <c r="AA801" s="115"/>
      <c r="AB801" s="115"/>
      <c r="AC801" s="115"/>
      <c r="AD801" s="115"/>
      <c r="AE801" s="115"/>
      <c r="AF801" s="115"/>
      <c r="AG801" s="115"/>
      <c r="AH801" s="115"/>
      <c r="AI801" s="115"/>
    </row>
    <row r="802">
      <c r="A802" s="575"/>
      <c r="B802" s="546"/>
      <c r="C802" s="546"/>
      <c r="D802" s="546"/>
      <c r="E802" s="546"/>
      <c r="F802" s="546"/>
      <c r="G802" s="546"/>
      <c r="H802" s="546"/>
      <c r="I802" s="546"/>
      <c r="J802" s="546"/>
      <c r="K802" s="546"/>
      <c r="L802" s="546"/>
      <c r="M802" s="546"/>
      <c r="N802" s="546"/>
      <c r="O802" s="546"/>
      <c r="P802" s="546"/>
      <c r="Q802" s="546"/>
      <c r="R802" s="546"/>
      <c r="S802" s="546"/>
      <c r="T802" s="546"/>
      <c r="U802" s="546"/>
      <c r="V802" s="546"/>
      <c r="W802" s="546"/>
      <c r="X802" s="546"/>
      <c r="Y802" s="546"/>
      <c r="Z802" s="115"/>
      <c r="AA802" s="115"/>
      <c r="AB802" s="115"/>
      <c r="AC802" s="115"/>
      <c r="AD802" s="115"/>
      <c r="AE802" s="115"/>
      <c r="AF802" s="115"/>
      <c r="AG802" s="115"/>
      <c r="AH802" s="115"/>
      <c r="AI802" s="115"/>
    </row>
    <row r="803">
      <c r="A803" s="575"/>
      <c r="B803" s="546"/>
      <c r="C803" s="546"/>
      <c r="D803" s="546"/>
      <c r="E803" s="546"/>
      <c r="F803" s="546"/>
      <c r="G803" s="546"/>
      <c r="H803" s="546"/>
      <c r="I803" s="546"/>
      <c r="J803" s="546"/>
      <c r="K803" s="546"/>
      <c r="L803" s="546"/>
      <c r="M803" s="546"/>
      <c r="N803" s="546"/>
      <c r="O803" s="546"/>
      <c r="P803" s="546"/>
      <c r="Q803" s="546"/>
      <c r="R803" s="546"/>
      <c r="S803" s="546"/>
      <c r="T803" s="546"/>
      <c r="U803" s="546"/>
      <c r="V803" s="546"/>
      <c r="W803" s="546"/>
      <c r="X803" s="546"/>
      <c r="Y803" s="546"/>
      <c r="Z803" s="115"/>
      <c r="AA803" s="115"/>
      <c r="AB803" s="115"/>
      <c r="AC803" s="115"/>
      <c r="AD803" s="115"/>
      <c r="AE803" s="115"/>
      <c r="AF803" s="115"/>
      <c r="AG803" s="115"/>
      <c r="AH803" s="115"/>
      <c r="AI803" s="115"/>
    </row>
    <row r="804">
      <c r="A804" s="575"/>
      <c r="B804" s="546"/>
      <c r="C804" s="546"/>
      <c r="D804" s="546"/>
      <c r="E804" s="546"/>
      <c r="F804" s="546"/>
      <c r="G804" s="546"/>
      <c r="H804" s="546"/>
      <c r="I804" s="546"/>
      <c r="J804" s="546"/>
      <c r="K804" s="546"/>
      <c r="L804" s="546"/>
      <c r="M804" s="546"/>
      <c r="N804" s="546"/>
      <c r="O804" s="546"/>
      <c r="P804" s="546"/>
      <c r="Q804" s="546"/>
      <c r="R804" s="546"/>
      <c r="S804" s="546"/>
      <c r="T804" s="546"/>
      <c r="U804" s="546"/>
      <c r="V804" s="546"/>
      <c r="W804" s="546"/>
      <c r="X804" s="546"/>
      <c r="Y804" s="546"/>
      <c r="Z804" s="115"/>
      <c r="AA804" s="115"/>
      <c r="AB804" s="115"/>
      <c r="AC804" s="115"/>
      <c r="AD804" s="115"/>
      <c r="AE804" s="115"/>
      <c r="AF804" s="115"/>
      <c r="AG804" s="115"/>
      <c r="AH804" s="115"/>
      <c r="AI804" s="115"/>
    </row>
    <row r="805">
      <c r="A805" s="575"/>
      <c r="B805" s="546"/>
      <c r="C805" s="546"/>
      <c r="D805" s="546"/>
      <c r="E805" s="546"/>
      <c r="F805" s="546"/>
      <c r="G805" s="546"/>
      <c r="H805" s="546"/>
      <c r="I805" s="546"/>
      <c r="J805" s="546"/>
      <c r="K805" s="546"/>
      <c r="L805" s="546"/>
      <c r="M805" s="546"/>
      <c r="N805" s="546"/>
      <c r="O805" s="546"/>
      <c r="P805" s="546"/>
      <c r="Q805" s="546"/>
      <c r="R805" s="546"/>
      <c r="S805" s="546"/>
      <c r="T805" s="546"/>
      <c r="U805" s="546"/>
      <c r="V805" s="546"/>
      <c r="W805" s="546"/>
      <c r="X805" s="546"/>
      <c r="Y805" s="546"/>
      <c r="Z805" s="115"/>
      <c r="AA805" s="115"/>
      <c r="AB805" s="115"/>
      <c r="AC805" s="115"/>
      <c r="AD805" s="115"/>
      <c r="AE805" s="115"/>
      <c r="AF805" s="115"/>
      <c r="AG805" s="115"/>
      <c r="AH805" s="115"/>
      <c r="AI805" s="115"/>
    </row>
    <row r="806">
      <c r="A806" s="575"/>
      <c r="B806" s="546"/>
      <c r="C806" s="546"/>
      <c r="D806" s="546"/>
      <c r="E806" s="546"/>
      <c r="F806" s="546"/>
      <c r="G806" s="546"/>
      <c r="H806" s="546"/>
      <c r="I806" s="546"/>
      <c r="J806" s="546"/>
      <c r="K806" s="546"/>
      <c r="L806" s="546"/>
      <c r="M806" s="546"/>
      <c r="N806" s="546"/>
      <c r="O806" s="546"/>
      <c r="P806" s="546"/>
      <c r="Q806" s="546"/>
      <c r="R806" s="546"/>
      <c r="S806" s="546"/>
      <c r="T806" s="546"/>
      <c r="U806" s="546"/>
      <c r="V806" s="546"/>
      <c r="W806" s="546"/>
      <c r="X806" s="546"/>
      <c r="Y806" s="546"/>
      <c r="Z806" s="115"/>
      <c r="AA806" s="115"/>
      <c r="AB806" s="115"/>
      <c r="AC806" s="115"/>
      <c r="AD806" s="115"/>
      <c r="AE806" s="115"/>
      <c r="AF806" s="115"/>
      <c r="AG806" s="115"/>
      <c r="AH806" s="115"/>
      <c r="AI806" s="115"/>
    </row>
    <row r="807">
      <c r="A807" s="575"/>
      <c r="B807" s="546"/>
      <c r="C807" s="546"/>
      <c r="D807" s="546"/>
      <c r="E807" s="546"/>
      <c r="F807" s="546"/>
      <c r="G807" s="546"/>
      <c r="H807" s="546"/>
      <c r="I807" s="546"/>
      <c r="J807" s="546"/>
      <c r="K807" s="546"/>
      <c r="L807" s="546"/>
      <c r="M807" s="546"/>
      <c r="N807" s="546"/>
      <c r="O807" s="546"/>
      <c r="P807" s="546"/>
      <c r="Q807" s="546"/>
      <c r="R807" s="546"/>
      <c r="S807" s="546"/>
      <c r="T807" s="546"/>
      <c r="U807" s="546"/>
      <c r="V807" s="546"/>
      <c r="W807" s="546"/>
      <c r="X807" s="546"/>
      <c r="Y807" s="546"/>
      <c r="Z807" s="115"/>
      <c r="AA807" s="115"/>
      <c r="AB807" s="115"/>
      <c r="AC807" s="115"/>
      <c r="AD807" s="115"/>
      <c r="AE807" s="115"/>
      <c r="AF807" s="115"/>
      <c r="AG807" s="115"/>
      <c r="AH807" s="115"/>
      <c r="AI807" s="115"/>
    </row>
    <row r="808">
      <c r="A808" s="575"/>
      <c r="B808" s="546"/>
      <c r="C808" s="546"/>
      <c r="D808" s="546"/>
      <c r="E808" s="546"/>
      <c r="F808" s="546"/>
      <c r="G808" s="546"/>
      <c r="H808" s="546"/>
      <c r="I808" s="546"/>
      <c r="J808" s="546"/>
      <c r="K808" s="546"/>
      <c r="L808" s="546"/>
      <c r="M808" s="546"/>
      <c r="N808" s="546"/>
      <c r="O808" s="546"/>
      <c r="P808" s="546"/>
      <c r="Q808" s="546"/>
      <c r="R808" s="546"/>
      <c r="S808" s="546"/>
      <c r="T808" s="546"/>
      <c r="U808" s="546"/>
      <c r="V808" s="546"/>
      <c r="W808" s="546"/>
      <c r="X808" s="546"/>
      <c r="Y808" s="546"/>
      <c r="Z808" s="115"/>
      <c r="AA808" s="115"/>
      <c r="AB808" s="115"/>
      <c r="AC808" s="115"/>
      <c r="AD808" s="115"/>
      <c r="AE808" s="115"/>
      <c r="AF808" s="115"/>
      <c r="AG808" s="115"/>
      <c r="AH808" s="115"/>
      <c r="AI808" s="115"/>
    </row>
    <row r="809">
      <c r="A809" s="575"/>
      <c r="B809" s="546"/>
      <c r="C809" s="546"/>
      <c r="D809" s="546"/>
      <c r="E809" s="546"/>
      <c r="F809" s="546"/>
      <c r="G809" s="546"/>
      <c r="H809" s="546"/>
      <c r="I809" s="546"/>
      <c r="J809" s="546"/>
      <c r="K809" s="546"/>
      <c r="L809" s="546"/>
      <c r="M809" s="546"/>
      <c r="N809" s="546"/>
      <c r="O809" s="546"/>
      <c r="P809" s="546"/>
      <c r="Q809" s="546"/>
      <c r="R809" s="546"/>
      <c r="S809" s="546"/>
      <c r="T809" s="546"/>
      <c r="U809" s="546"/>
      <c r="V809" s="546"/>
      <c r="W809" s="546"/>
      <c r="X809" s="546"/>
      <c r="Y809" s="546"/>
      <c r="Z809" s="115"/>
      <c r="AA809" s="115"/>
      <c r="AB809" s="115"/>
      <c r="AC809" s="115"/>
      <c r="AD809" s="115"/>
      <c r="AE809" s="115"/>
      <c r="AF809" s="115"/>
      <c r="AG809" s="115"/>
      <c r="AH809" s="115"/>
      <c r="AI809" s="115"/>
    </row>
    <row r="810">
      <c r="A810" s="575"/>
      <c r="B810" s="546"/>
      <c r="C810" s="546"/>
      <c r="D810" s="546"/>
      <c r="E810" s="546"/>
      <c r="F810" s="546"/>
      <c r="G810" s="546"/>
      <c r="H810" s="546"/>
      <c r="I810" s="546"/>
      <c r="J810" s="546"/>
      <c r="K810" s="546"/>
      <c r="L810" s="546"/>
      <c r="M810" s="546"/>
      <c r="N810" s="546"/>
      <c r="O810" s="546"/>
      <c r="P810" s="546"/>
      <c r="Q810" s="546"/>
      <c r="R810" s="546"/>
      <c r="S810" s="546"/>
      <c r="T810" s="546"/>
      <c r="U810" s="546"/>
      <c r="V810" s="546"/>
      <c r="W810" s="546"/>
      <c r="X810" s="546"/>
      <c r="Y810" s="546"/>
      <c r="Z810" s="115"/>
      <c r="AA810" s="115"/>
      <c r="AB810" s="115"/>
      <c r="AC810" s="115"/>
      <c r="AD810" s="115"/>
      <c r="AE810" s="115"/>
      <c r="AF810" s="115"/>
      <c r="AG810" s="115"/>
      <c r="AH810" s="115"/>
      <c r="AI810" s="115"/>
    </row>
    <row r="811">
      <c r="A811" s="575"/>
      <c r="B811" s="546"/>
      <c r="C811" s="546"/>
      <c r="D811" s="546"/>
      <c r="E811" s="546"/>
      <c r="F811" s="546"/>
      <c r="G811" s="546"/>
      <c r="H811" s="546"/>
      <c r="I811" s="546"/>
      <c r="J811" s="546"/>
      <c r="K811" s="546"/>
      <c r="L811" s="546"/>
      <c r="M811" s="546"/>
      <c r="N811" s="546"/>
      <c r="O811" s="546"/>
      <c r="P811" s="546"/>
      <c r="Q811" s="546"/>
      <c r="R811" s="546"/>
      <c r="S811" s="546"/>
      <c r="T811" s="546"/>
      <c r="U811" s="546"/>
      <c r="V811" s="546"/>
      <c r="W811" s="546"/>
      <c r="X811" s="546"/>
      <c r="Y811" s="546"/>
      <c r="Z811" s="115"/>
      <c r="AA811" s="115"/>
      <c r="AB811" s="115"/>
      <c r="AC811" s="115"/>
      <c r="AD811" s="115"/>
      <c r="AE811" s="115"/>
      <c r="AF811" s="115"/>
      <c r="AG811" s="115"/>
      <c r="AH811" s="115"/>
      <c r="AI811" s="115"/>
    </row>
    <row r="812">
      <c r="A812" s="575"/>
      <c r="B812" s="546"/>
      <c r="C812" s="546"/>
      <c r="D812" s="546"/>
      <c r="E812" s="546"/>
      <c r="F812" s="546"/>
      <c r="G812" s="546"/>
      <c r="H812" s="546"/>
      <c r="I812" s="546"/>
      <c r="J812" s="546"/>
      <c r="K812" s="546"/>
      <c r="L812" s="546"/>
      <c r="M812" s="546"/>
      <c r="N812" s="546"/>
      <c r="O812" s="546"/>
      <c r="P812" s="546"/>
      <c r="Q812" s="546"/>
      <c r="R812" s="546"/>
      <c r="S812" s="546"/>
      <c r="T812" s="546"/>
      <c r="U812" s="546"/>
      <c r="V812" s="546"/>
      <c r="W812" s="546"/>
      <c r="X812" s="546"/>
      <c r="Y812" s="546"/>
      <c r="Z812" s="115"/>
      <c r="AA812" s="115"/>
      <c r="AB812" s="115"/>
      <c r="AC812" s="115"/>
      <c r="AD812" s="115"/>
      <c r="AE812" s="115"/>
      <c r="AF812" s="115"/>
      <c r="AG812" s="115"/>
      <c r="AH812" s="115"/>
      <c r="AI812" s="115"/>
    </row>
    <row r="813">
      <c r="A813" s="575"/>
      <c r="B813" s="546"/>
      <c r="C813" s="546"/>
      <c r="D813" s="546"/>
      <c r="E813" s="546"/>
      <c r="F813" s="546"/>
      <c r="G813" s="546"/>
      <c r="H813" s="546"/>
      <c r="I813" s="546"/>
      <c r="J813" s="546"/>
      <c r="K813" s="546"/>
      <c r="L813" s="546"/>
      <c r="M813" s="546"/>
      <c r="N813" s="546"/>
      <c r="O813" s="546"/>
      <c r="P813" s="546"/>
      <c r="Q813" s="546"/>
      <c r="R813" s="546"/>
      <c r="S813" s="546"/>
      <c r="T813" s="546"/>
      <c r="U813" s="546"/>
      <c r="V813" s="546"/>
      <c r="W813" s="546"/>
      <c r="X813" s="546"/>
      <c r="Y813" s="546"/>
      <c r="Z813" s="115"/>
      <c r="AA813" s="115"/>
      <c r="AB813" s="115"/>
      <c r="AC813" s="115"/>
      <c r="AD813" s="115"/>
      <c r="AE813" s="115"/>
      <c r="AF813" s="115"/>
      <c r="AG813" s="115"/>
      <c r="AH813" s="115"/>
      <c r="AI813" s="115"/>
    </row>
    <row r="814">
      <c r="A814" s="575"/>
      <c r="B814" s="546"/>
      <c r="C814" s="546"/>
      <c r="D814" s="546"/>
      <c r="E814" s="546"/>
      <c r="F814" s="546"/>
      <c r="G814" s="546"/>
      <c r="H814" s="546"/>
      <c r="I814" s="546"/>
      <c r="J814" s="546"/>
      <c r="K814" s="546"/>
      <c r="L814" s="546"/>
      <c r="M814" s="546"/>
      <c r="N814" s="546"/>
      <c r="O814" s="546"/>
      <c r="P814" s="546"/>
      <c r="Q814" s="546"/>
      <c r="R814" s="546"/>
      <c r="S814" s="546"/>
      <c r="T814" s="546"/>
      <c r="U814" s="546"/>
      <c r="V814" s="546"/>
      <c r="W814" s="546"/>
      <c r="X814" s="546"/>
      <c r="Y814" s="546"/>
      <c r="Z814" s="115"/>
      <c r="AA814" s="115"/>
      <c r="AB814" s="115"/>
      <c r="AC814" s="115"/>
      <c r="AD814" s="115"/>
      <c r="AE814" s="115"/>
      <c r="AF814" s="115"/>
      <c r="AG814" s="115"/>
      <c r="AH814" s="115"/>
      <c r="AI814" s="115"/>
    </row>
    <row r="815">
      <c r="A815" s="575"/>
      <c r="B815" s="546"/>
      <c r="C815" s="546"/>
      <c r="D815" s="546"/>
      <c r="E815" s="546"/>
      <c r="F815" s="546"/>
      <c r="G815" s="546"/>
      <c r="H815" s="546"/>
      <c r="I815" s="546"/>
      <c r="J815" s="546"/>
      <c r="K815" s="546"/>
      <c r="L815" s="546"/>
      <c r="M815" s="546"/>
      <c r="N815" s="546"/>
      <c r="O815" s="546"/>
      <c r="P815" s="546"/>
      <c r="Q815" s="546"/>
      <c r="R815" s="546"/>
      <c r="S815" s="546"/>
      <c r="T815" s="546"/>
      <c r="U815" s="546"/>
      <c r="V815" s="546"/>
      <c r="W815" s="546"/>
      <c r="X815" s="546"/>
      <c r="Y815" s="546"/>
      <c r="Z815" s="115"/>
      <c r="AA815" s="115"/>
      <c r="AB815" s="115"/>
      <c r="AC815" s="115"/>
      <c r="AD815" s="115"/>
      <c r="AE815" s="115"/>
      <c r="AF815" s="115"/>
      <c r="AG815" s="115"/>
      <c r="AH815" s="115"/>
      <c r="AI815" s="115"/>
    </row>
    <row r="816">
      <c r="A816" s="575"/>
      <c r="B816" s="546"/>
      <c r="C816" s="546"/>
      <c r="D816" s="546"/>
      <c r="E816" s="546"/>
      <c r="F816" s="546"/>
      <c r="G816" s="546"/>
      <c r="H816" s="546"/>
      <c r="I816" s="546"/>
      <c r="J816" s="546"/>
      <c r="K816" s="546"/>
      <c r="L816" s="546"/>
      <c r="M816" s="546"/>
      <c r="N816" s="546"/>
      <c r="O816" s="546"/>
      <c r="P816" s="546"/>
      <c r="Q816" s="546"/>
      <c r="R816" s="546"/>
      <c r="S816" s="546"/>
      <c r="T816" s="546"/>
      <c r="U816" s="546"/>
      <c r="V816" s="546"/>
      <c r="W816" s="546"/>
      <c r="X816" s="546"/>
      <c r="Y816" s="546"/>
      <c r="Z816" s="115"/>
      <c r="AA816" s="115"/>
      <c r="AB816" s="115"/>
      <c r="AC816" s="115"/>
      <c r="AD816" s="115"/>
      <c r="AE816" s="115"/>
      <c r="AF816" s="115"/>
      <c r="AG816" s="115"/>
      <c r="AH816" s="115"/>
      <c r="AI816" s="115"/>
    </row>
    <row r="817">
      <c r="A817" s="575"/>
      <c r="B817" s="546"/>
      <c r="C817" s="546"/>
      <c r="D817" s="546"/>
      <c r="E817" s="546"/>
      <c r="F817" s="546"/>
      <c r="G817" s="546"/>
      <c r="H817" s="546"/>
      <c r="I817" s="546"/>
      <c r="J817" s="546"/>
      <c r="K817" s="546"/>
      <c r="L817" s="546"/>
      <c r="M817" s="546"/>
      <c r="N817" s="546"/>
      <c r="O817" s="546"/>
      <c r="P817" s="546"/>
      <c r="Q817" s="546"/>
      <c r="R817" s="546"/>
      <c r="S817" s="546"/>
      <c r="T817" s="546"/>
      <c r="U817" s="546"/>
      <c r="V817" s="546"/>
      <c r="W817" s="546"/>
      <c r="X817" s="546"/>
      <c r="Y817" s="546"/>
      <c r="Z817" s="115"/>
      <c r="AA817" s="115"/>
      <c r="AB817" s="115"/>
      <c r="AC817" s="115"/>
      <c r="AD817" s="115"/>
      <c r="AE817" s="115"/>
      <c r="AF817" s="115"/>
      <c r="AG817" s="115"/>
      <c r="AH817" s="115"/>
      <c r="AI817" s="115"/>
    </row>
    <row r="818">
      <c r="A818" s="575"/>
      <c r="B818" s="546"/>
      <c r="C818" s="546"/>
      <c r="D818" s="546"/>
      <c r="E818" s="546"/>
      <c r="F818" s="546"/>
      <c r="G818" s="546"/>
      <c r="H818" s="546"/>
      <c r="I818" s="546"/>
      <c r="J818" s="546"/>
      <c r="K818" s="546"/>
      <c r="L818" s="546"/>
      <c r="M818" s="546"/>
      <c r="N818" s="546"/>
      <c r="O818" s="546"/>
      <c r="P818" s="546"/>
      <c r="Q818" s="546"/>
      <c r="R818" s="546"/>
      <c r="S818" s="546"/>
      <c r="T818" s="546"/>
      <c r="U818" s="546"/>
      <c r="V818" s="546"/>
      <c r="W818" s="546"/>
      <c r="X818" s="546"/>
      <c r="Y818" s="546"/>
      <c r="Z818" s="115"/>
      <c r="AA818" s="115"/>
      <c r="AB818" s="115"/>
      <c r="AC818" s="115"/>
      <c r="AD818" s="115"/>
      <c r="AE818" s="115"/>
      <c r="AF818" s="115"/>
      <c r="AG818" s="115"/>
      <c r="AH818" s="115"/>
      <c r="AI818" s="115"/>
    </row>
    <row r="819">
      <c r="A819" s="575"/>
      <c r="B819" s="546"/>
      <c r="C819" s="546"/>
      <c r="D819" s="546"/>
      <c r="E819" s="546"/>
      <c r="F819" s="546"/>
      <c r="G819" s="546"/>
      <c r="H819" s="546"/>
      <c r="I819" s="546"/>
      <c r="J819" s="546"/>
      <c r="K819" s="546"/>
      <c r="L819" s="546"/>
      <c r="M819" s="546"/>
      <c r="N819" s="546"/>
      <c r="O819" s="546"/>
      <c r="P819" s="546"/>
      <c r="Q819" s="546"/>
      <c r="R819" s="546"/>
      <c r="S819" s="546"/>
      <c r="T819" s="546"/>
      <c r="U819" s="546"/>
      <c r="V819" s="546"/>
      <c r="W819" s="546"/>
      <c r="X819" s="546"/>
      <c r="Y819" s="546"/>
      <c r="Z819" s="115"/>
      <c r="AA819" s="115"/>
      <c r="AB819" s="115"/>
      <c r="AC819" s="115"/>
      <c r="AD819" s="115"/>
      <c r="AE819" s="115"/>
      <c r="AF819" s="115"/>
      <c r="AG819" s="115"/>
      <c r="AH819" s="115"/>
      <c r="AI819" s="115"/>
    </row>
    <row r="820">
      <c r="A820" s="575"/>
      <c r="B820" s="546"/>
      <c r="C820" s="546"/>
      <c r="D820" s="546"/>
      <c r="E820" s="546"/>
      <c r="F820" s="546"/>
      <c r="G820" s="546"/>
      <c r="H820" s="546"/>
      <c r="I820" s="546"/>
      <c r="J820" s="546"/>
      <c r="K820" s="546"/>
      <c r="L820" s="546"/>
      <c r="M820" s="546"/>
      <c r="N820" s="546"/>
      <c r="O820" s="546"/>
      <c r="P820" s="546"/>
      <c r="Q820" s="546"/>
      <c r="R820" s="546"/>
      <c r="S820" s="546"/>
      <c r="T820" s="546"/>
      <c r="U820" s="546"/>
      <c r="V820" s="546"/>
      <c r="W820" s="546"/>
      <c r="X820" s="546"/>
      <c r="Y820" s="546"/>
      <c r="Z820" s="115"/>
      <c r="AA820" s="115"/>
      <c r="AB820" s="115"/>
      <c r="AC820" s="115"/>
      <c r="AD820" s="115"/>
      <c r="AE820" s="115"/>
      <c r="AF820" s="115"/>
      <c r="AG820" s="115"/>
      <c r="AH820" s="115"/>
      <c r="AI820" s="115"/>
    </row>
    <row r="821">
      <c r="A821" s="575"/>
      <c r="B821" s="546"/>
      <c r="C821" s="546"/>
      <c r="D821" s="546"/>
      <c r="E821" s="546"/>
      <c r="F821" s="546"/>
      <c r="G821" s="546"/>
      <c r="H821" s="546"/>
      <c r="I821" s="546"/>
      <c r="J821" s="546"/>
      <c r="K821" s="546"/>
      <c r="L821" s="546"/>
      <c r="M821" s="546"/>
      <c r="N821" s="546"/>
      <c r="O821" s="546"/>
      <c r="P821" s="546"/>
      <c r="Q821" s="546"/>
      <c r="R821" s="546"/>
      <c r="S821" s="546"/>
      <c r="T821" s="546"/>
      <c r="U821" s="546"/>
      <c r="V821" s="546"/>
      <c r="W821" s="546"/>
      <c r="X821" s="546"/>
      <c r="Y821" s="546"/>
      <c r="Z821" s="115"/>
      <c r="AA821" s="115"/>
      <c r="AB821" s="115"/>
      <c r="AC821" s="115"/>
      <c r="AD821" s="115"/>
      <c r="AE821" s="115"/>
      <c r="AF821" s="115"/>
      <c r="AG821" s="115"/>
      <c r="AH821" s="115"/>
      <c r="AI821" s="115"/>
    </row>
    <row r="822">
      <c r="A822" s="575"/>
      <c r="B822" s="546"/>
      <c r="C822" s="546"/>
      <c r="D822" s="546"/>
      <c r="E822" s="546"/>
      <c r="F822" s="546"/>
      <c r="G822" s="546"/>
      <c r="H822" s="546"/>
      <c r="I822" s="546"/>
      <c r="J822" s="546"/>
      <c r="K822" s="546"/>
      <c r="L822" s="546"/>
      <c r="M822" s="546"/>
      <c r="N822" s="546"/>
      <c r="O822" s="546"/>
      <c r="P822" s="546"/>
      <c r="Q822" s="546"/>
      <c r="R822" s="546"/>
      <c r="S822" s="546"/>
      <c r="T822" s="546"/>
      <c r="U822" s="546"/>
      <c r="V822" s="546"/>
      <c r="W822" s="546"/>
      <c r="X822" s="546"/>
      <c r="Y822" s="546"/>
      <c r="Z822" s="115"/>
      <c r="AA822" s="115"/>
      <c r="AB822" s="115"/>
      <c r="AC822" s="115"/>
      <c r="AD822" s="115"/>
      <c r="AE822" s="115"/>
      <c r="AF822" s="115"/>
      <c r="AG822" s="115"/>
      <c r="AH822" s="115"/>
      <c r="AI822" s="115"/>
    </row>
    <row r="823">
      <c r="A823" s="575"/>
      <c r="B823" s="546"/>
      <c r="C823" s="546"/>
      <c r="D823" s="546"/>
      <c r="E823" s="546"/>
      <c r="F823" s="546"/>
      <c r="G823" s="546"/>
      <c r="H823" s="546"/>
      <c r="I823" s="546"/>
      <c r="J823" s="546"/>
      <c r="K823" s="546"/>
      <c r="L823" s="546"/>
      <c r="M823" s="546"/>
      <c r="N823" s="546"/>
      <c r="O823" s="546"/>
      <c r="P823" s="546"/>
      <c r="Q823" s="546"/>
      <c r="R823" s="546"/>
      <c r="S823" s="546"/>
      <c r="T823" s="546"/>
      <c r="U823" s="546"/>
      <c r="V823" s="546"/>
      <c r="W823" s="546"/>
      <c r="X823" s="546"/>
      <c r="Y823" s="546"/>
      <c r="Z823" s="115"/>
      <c r="AA823" s="115"/>
      <c r="AB823" s="115"/>
      <c r="AC823" s="115"/>
      <c r="AD823" s="115"/>
      <c r="AE823" s="115"/>
      <c r="AF823" s="115"/>
      <c r="AG823" s="115"/>
      <c r="AH823" s="115"/>
      <c r="AI823" s="115"/>
    </row>
    <row r="824">
      <c r="A824" s="575"/>
      <c r="B824" s="546"/>
      <c r="C824" s="546"/>
      <c r="D824" s="546"/>
      <c r="E824" s="546"/>
      <c r="F824" s="546"/>
      <c r="G824" s="546"/>
      <c r="H824" s="546"/>
      <c r="I824" s="546"/>
      <c r="J824" s="546"/>
      <c r="K824" s="546"/>
      <c r="L824" s="546"/>
      <c r="M824" s="546"/>
      <c r="N824" s="546"/>
      <c r="O824" s="546"/>
      <c r="P824" s="546"/>
      <c r="Q824" s="546"/>
      <c r="R824" s="546"/>
      <c r="S824" s="546"/>
      <c r="T824" s="546"/>
      <c r="U824" s="546"/>
      <c r="V824" s="546"/>
      <c r="W824" s="546"/>
      <c r="X824" s="546"/>
      <c r="Y824" s="546"/>
      <c r="Z824" s="115"/>
      <c r="AA824" s="115"/>
      <c r="AB824" s="115"/>
      <c r="AC824" s="115"/>
      <c r="AD824" s="115"/>
      <c r="AE824" s="115"/>
      <c r="AF824" s="115"/>
      <c r="AG824" s="115"/>
      <c r="AH824" s="115"/>
      <c r="AI824" s="115"/>
    </row>
    <row r="825">
      <c r="A825" s="575"/>
      <c r="B825" s="546"/>
      <c r="C825" s="546"/>
      <c r="D825" s="546"/>
      <c r="E825" s="546"/>
      <c r="F825" s="546"/>
      <c r="G825" s="546"/>
      <c r="H825" s="546"/>
      <c r="I825" s="546"/>
      <c r="J825" s="546"/>
      <c r="K825" s="546"/>
      <c r="L825" s="546"/>
      <c r="M825" s="546"/>
      <c r="N825" s="546"/>
      <c r="O825" s="546"/>
      <c r="P825" s="546"/>
      <c r="Q825" s="546"/>
      <c r="R825" s="546"/>
      <c r="S825" s="546"/>
      <c r="T825" s="546"/>
      <c r="U825" s="546"/>
      <c r="V825" s="546"/>
      <c r="W825" s="546"/>
      <c r="X825" s="546"/>
      <c r="Y825" s="546"/>
      <c r="Z825" s="115"/>
      <c r="AA825" s="115"/>
      <c r="AB825" s="115"/>
      <c r="AC825" s="115"/>
      <c r="AD825" s="115"/>
      <c r="AE825" s="115"/>
      <c r="AF825" s="115"/>
      <c r="AG825" s="115"/>
      <c r="AH825" s="115"/>
      <c r="AI825" s="115"/>
    </row>
    <row r="826">
      <c r="A826" s="575"/>
      <c r="B826" s="546"/>
      <c r="C826" s="546"/>
      <c r="D826" s="546"/>
      <c r="E826" s="546"/>
      <c r="F826" s="546"/>
      <c r="G826" s="546"/>
      <c r="H826" s="546"/>
      <c r="I826" s="546"/>
      <c r="J826" s="546"/>
      <c r="K826" s="546"/>
      <c r="L826" s="546"/>
      <c r="M826" s="546"/>
      <c r="N826" s="546"/>
      <c r="O826" s="546"/>
      <c r="P826" s="546"/>
      <c r="Q826" s="546"/>
      <c r="R826" s="546"/>
      <c r="S826" s="546"/>
      <c r="T826" s="546"/>
      <c r="U826" s="546"/>
      <c r="V826" s="546"/>
      <c r="W826" s="546"/>
      <c r="X826" s="546"/>
      <c r="Y826" s="546"/>
      <c r="Z826" s="115"/>
      <c r="AA826" s="115"/>
      <c r="AB826" s="115"/>
      <c r="AC826" s="115"/>
      <c r="AD826" s="115"/>
      <c r="AE826" s="115"/>
      <c r="AF826" s="115"/>
      <c r="AG826" s="115"/>
      <c r="AH826" s="115"/>
      <c r="AI826" s="115"/>
    </row>
    <row r="827">
      <c r="A827" s="575"/>
      <c r="B827" s="546"/>
      <c r="C827" s="546"/>
      <c r="D827" s="546"/>
      <c r="E827" s="546"/>
      <c r="F827" s="546"/>
      <c r="G827" s="546"/>
      <c r="H827" s="546"/>
      <c r="I827" s="546"/>
      <c r="J827" s="546"/>
      <c r="K827" s="546"/>
      <c r="L827" s="546"/>
      <c r="M827" s="546"/>
      <c r="N827" s="546"/>
      <c r="O827" s="546"/>
      <c r="P827" s="546"/>
      <c r="Q827" s="546"/>
      <c r="R827" s="546"/>
      <c r="S827" s="546"/>
      <c r="T827" s="546"/>
      <c r="U827" s="546"/>
      <c r="V827" s="546"/>
      <c r="W827" s="546"/>
      <c r="X827" s="546"/>
      <c r="Y827" s="546"/>
      <c r="Z827" s="115"/>
      <c r="AA827" s="115"/>
      <c r="AB827" s="115"/>
      <c r="AC827" s="115"/>
      <c r="AD827" s="115"/>
      <c r="AE827" s="115"/>
      <c r="AF827" s="115"/>
      <c r="AG827" s="115"/>
      <c r="AH827" s="115"/>
      <c r="AI827" s="115"/>
    </row>
    <row r="828">
      <c r="A828" s="575"/>
      <c r="B828" s="546"/>
      <c r="C828" s="546"/>
      <c r="D828" s="546"/>
      <c r="E828" s="546"/>
      <c r="F828" s="546"/>
      <c r="G828" s="546"/>
      <c r="H828" s="546"/>
      <c r="I828" s="546"/>
      <c r="J828" s="546"/>
      <c r="K828" s="546"/>
      <c r="L828" s="546"/>
      <c r="M828" s="546"/>
      <c r="N828" s="546"/>
      <c r="O828" s="546"/>
      <c r="P828" s="546"/>
      <c r="Q828" s="546"/>
      <c r="R828" s="546"/>
      <c r="S828" s="546"/>
      <c r="T828" s="546"/>
      <c r="U828" s="546"/>
      <c r="V828" s="546"/>
      <c r="W828" s="546"/>
      <c r="X828" s="546"/>
      <c r="Y828" s="546"/>
      <c r="Z828" s="115"/>
      <c r="AA828" s="115"/>
      <c r="AB828" s="115"/>
      <c r="AC828" s="115"/>
      <c r="AD828" s="115"/>
      <c r="AE828" s="115"/>
      <c r="AF828" s="115"/>
      <c r="AG828" s="115"/>
      <c r="AH828" s="115"/>
      <c r="AI828" s="115"/>
    </row>
    <row r="829">
      <c r="A829" s="575"/>
      <c r="B829" s="546"/>
      <c r="C829" s="546"/>
      <c r="D829" s="546"/>
      <c r="E829" s="546"/>
      <c r="F829" s="546"/>
      <c r="G829" s="546"/>
      <c r="H829" s="546"/>
      <c r="I829" s="546"/>
      <c r="J829" s="546"/>
      <c r="K829" s="546"/>
      <c r="L829" s="546"/>
      <c r="M829" s="546"/>
      <c r="N829" s="546"/>
      <c r="O829" s="546"/>
      <c r="P829" s="546"/>
      <c r="Q829" s="546"/>
      <c r="R829" s="546"/>
      <c r="S829" s="546"/>
      <c r="T829" s="546"/>
      <c r="U829" s="546"/>
      <c r="V829" s="546"/>
      <c r="W829" s="546"/>
      <c r="X829" s="546"/>
      <c r="Y829" s="546"/>
      <c r="Z829" s="115"/>
      <c r="AA829" s="115"/>
      <c r="AB829" s="115"/>
      <c r="AC829" s="115"/>
      <c r="AD829" s="115"/>
      <c r="AE829" s="115"/>
      <c r="AF829" s="115"/>
      <c r="AG829" s="115"/>
      <c r="AH829" s="115"/>
      <c r="AI829" s="115"/>
    </row>
    <row r="830">
      <c r="A830" s="575"/>
      <c r="B830" s="546"/>
      <c r="C830" s="546"/>
      <c r="D830" s="546"/>
      <c r="E830" s="546"/>
      <c r="F830" s="546"/>
      <c r="G830" s="546"/>
      <c r="H830" s="546"/>
      <c r="I830" s="546"/>
      <c r="J830" s="546"/>
      <c r="K830" s="546"/>
      <c r="L830" s="546"/>
      <c r="M830" s="546"/>
      <c r="N830" s="546"/>
      <c r="O830" s="546"/>
      <c r="P830" s="546"/>
      <c r="Q830" s="546"/>
      <c r="R830" s="546"/>
      <c r="S830" s="546"/>
      <c r="T830" s="546"/>
      <c r="U830" s="546"/>
      <c r="V830" s="546"/>
      <c r="W830" s="546"/>
      <c r="X830" s="546"/>
      <c r="Y830" s="546"/>
      <c r="Z830" s="115"/>
      <c r="AA830" s="115"/>
      <c r="AB830" s="115"/>
      <c r="AC830" s="115"/>
      <c r="AD830" s="115"/>
      <c r="AE830" s="115"/>
      <c r="AF830" s="115"/>
      <c r="AG830" s="115"/>
      <c r="AH830" s="115"/>
      <c r="AI830" s="115"/>
    </row>
    <row r="831">
      <c r="A831" s="575"/>
      <c r="B831" s="546"/>
      <c r="C831" s="546"/>
      <c r="D831" s="546"/>
      <c r="E831" s="546"/>
      <c r="F831" s="546"/>
      <c r="G831" s="546"/>
      <c r="H831" s="546"/>
      <c r="I831" s="546"/>
      <c r="J831" s="546"/>
      <c r="K831" s="546"/>
      <c r="L831" s="546"/>
      <c r="M831" s="546"/>
      <c r="N831" s="546"/>
      <c r="O831" s="546"/>
      <c r="P831" s="546"/>
      <c r="Q831" s="546"/>
      <c r="R831" s="546"/>
      <c r="S831" s="546"/>
      <c r="T831" s="546"/>
      <c r="U831" s="546"/>
      <c r="V831" s="546"/>
      <c r="W831" s="546"/>
      <c r="X831" s="546"/>
      <c r="Y831" s="546"/>
      <c r="Z831" s="115"/>
      <c r="AA831" s="115"/>
      <c r="AB831" s="115"/>
      <c r="AC831" s="115"/>
      <c r="AD831" s="115"/>
      <c r="AE831" s="115"/>
      <c r="AF831" s="115"/>
      <c r="AG831" s="115"/>
      <c r="AH831" s="115"/>
      <c r="AI831" s="115"/>
    </row>
    <row r="832">
      <c r="A832" s="575"/>
      <c r="B832" s="546"/>
      <c r="C832" s="546"/>
      <c r="D832" s="546"/>
      <c r="E832" s="546"/>
      <c r="F832" s="546"/>
      <c r="G832" s="546"/>
      <c r="H832" s="546"/>
      <c r="I832" s="546"/>
      <c r="J832" s="546"/>
      <c r="K832" s="546"/>
      <c r="L832" s="546"/>
      <c r="M832" s="546"/>
      <c r="N832" s="546"/>
      <c r="O832" s="546"/>
      <c r="P832" s="546"/>
      <c r="Q832" s="546"/>
      <c r="R832" s="546"/>
      <c r="S832" s="546"/>
      <c r="T832" s="546"/>
      <c r="U832" s="546"/>
      <c r="V832" s="546"/>
      <c r="W832" s="546"/>
      <c r="X832" s="546"/>
      <c r="Y832" s="546"/>
      <c r="Z832" s="115"/>
      <c r="AA832" s="115"/>
      <c r="AB832" s="115"/>
      <c r="AC832" s="115"/>
      <c r="AD832" s="115"/>
      <c r="AE832" s="115"/>
      <c r="AF832" s="115"/>
      <c r="AG832" s="115"/>
      <c r="AH832" s="115"/>
      <c r="AI832" s="115"/>
    </row>
    <row r="833">
      <c r="A833" s="575"/>
      <c r="B833" s="546"/>
      <c r="C833" s="546"/>
      <c r="D833" s="546"/>
      <c r="E833" s="546"/>
      <c r="F833" s="546"/>
      <c r="G833" s="546"/>
      <c r="H833" s="546"/>
      <c r="I833" s="546"/>
      <c r="J833" s="546"/>
      <c r="K833" s="546"/>
      <c r="L833" s="546"/>
      <c r="M833" s="546"/>
      <c r="N833" s="546"/>
      <c r="O833" s="546"/>
      <c r="P833" s="546"/>
      <c r="Q833" s="546"/>
      <c r="R833" s="546"/>
      <c r="S833" s="546"/>
      <c r="T833" s="546"/>
      <c r="U833" s="546"/>
      <c r="V833" s="546"/>
      <c r="W833" s="546"/>
      <c r="X833" s="546"/>
      <c r="Y833" s="546"/>
      <c r="Z833" s="115"/>
      <c r="AA833" s="115"/>
      <c r="AB833" s="115"/>
      <c r="AC833" s="115"/>
      <c r="AD833" s="115"/>
      <c r="AE833" s="115"/>
      <c r="AF833" s="115"/>
      <c r="AG833" s="115"/>
      <c r="AH833" s="115"/>
      <c r="AI833" s="115"/>
    </row>
    <row r="834">
      <c r="A834" s="575"/>
      <c r="B834" s="546"/>
      <c r="C834" s="546"/>
      <c r="D834" s="546"/>
      <c r="E834" s="546"/>
      <c r="F834" s="546"/>
      <c r="G834" s="546"/>
      <c r="H834" s="546"/>
      <c r="I834" s="546"/>
      <c r="J834" s="546"/>
      <c r="K834" s="546"/>
      <c r="L834" s="546"/>
      <c r="M834" s="546"/>
      <c r="N834" s="546"/>
      <c r="O834" s="546"/>
      <c r="P834" s="546"/>
      <c r="Q834" s="546"/>
      <c r="R834" s="546"/>
      <c r="S834" s="546"/>
      <c r="T834" s="546"/>
      <c r="U834" s="546"/>
      <c r="V834" s="546"/>
      <c r="W834" s="546"/>
      <c r="X834" s="546"/>
      <c r="Y834" s="546"/>
      <c r="Z834" s="115"/>
      <c r="AA834" s="115"/>
      <c r="AB834" s="115"/>
      <c r="AC834" s="115"/>
      <c r="AD834" s="115"/>
      <c r="AE834" s="115"/>
      <c r="AF834" s="115"/>
      <c r="AG834" s="115"/>
      <c r="AH834" s="115"/>
      <c r="AI834" s="115"/>
    </row>
    <row r="835">
      <c r="A835" s="575"/>
      <c r="B835" s="546"/>
      <c r="C835" s="546"/>
      <c r="D835" s="546"/>
      <c r="E835" s="546"/>
      <c r="F835" s="546"/>
      <c r="G835" s="546"/>
      <c r="H835" s="546"/>
      <c r="I835" s="546"/>
      <c r="J835" s="546"/>
      <c r="K835" s="546"/>
      <c r="L835" s="546"/>
      <c r="M835" s="546"/>
      <c r="N835" s="546"/>
      <c r="O835" s="546"/>
      <c r="P835" s="546"/>
      <c r="Q835" s="546"/>
      <c r="R835" s="546"/>
      <c r="S835" s="546"/>
      <c r="T835" s="546"/>
      <c r="U835" s="546"/>
      <c r="V835" s="546"/>
      <c r="W835" s="546"/>
      <c r="X835" s="546"/>
      <c r="Y835" s="546"/>
      <c r="Z835" s="115"/>
      <c r="AA835" s="115"/>
      <c r="AB835" s="115"/>
      <c r="AC835" s="115"/>
      <c r="AD835" s="115"/>
      <c r="AE835" s="115"/>
      <c r="AF835" s="115"/>
      <c r="AG835" s="115"/>
      <c r="AH835" s="115"/>
      <c r="AI835" s="115"/>
    </row>
    <row r="836">
      <c r="A836" s="575"/>
      <c r="B836" s="546"/>
      <c r="C836" s="546"/>
      <c r="D836" s="546"/>
      <c r="E836" s="546"/>
      <c r="F836" s="546"/>
      <c r="G836" s="546"/>
      <c r="H836" s="546"/>
      <c r="I836" s="546"/>
      <c r="J836" s="546"/>
      <c r="K836" s="546"/>
      <c r="L836" s="546"/>
      <c r="M836" s="546"/>
      <c r="N836" s="546"/>
      <c r="O836" s="546"/>
      <c r="P836" s="546"/>
      <c r="Q836" s="546"/>
      <c r="R836" s="546"/>
      <c r="S836" s="546"/>
      <c r="T836" s="546"/>
      <c r="U836" s="546"/>
      <c r="V836" s="546"/>
      <c r="W836" s="546"/>
      <c r="X836" s="546"/>
      <c r="Y836" s="546"/>
      <c r="Z836" s="115"/>
      <c r="AA836" s="115"/>
      <c r="AB836" s="115"/>
      <c r="AC836" s="115"/>
      <c r="AD836" s="115"/>
      <c r="AE836" s="115"/>
      <c r="AF836" s="115"/>
      <c r="AG836" s="115"/>
      <c r="AH836" s="115"/>
      <c r="AI836" s="115"/>
    </row>
    <row r="837">
      <c r="A837" s="575"/>
      <c r="B837" s="546"/>
      <c r="C837" s="546"/>
      <c r="D837" s="546"/>
      <c r="E837" s="546"/>
      <c r="F837" s="546"/>
      <c r="G837" s="546"/>
      <c r="H837" s="546"/>
      <c r="I837" s="546"/>
      <c r="J837" s="546"/>
      <c r="K837" s="546"/>
      <c r="L837" s="546"/>
      <c r="M837" s="546"/>
      <c r="N837" s="546"/>
      <c r="O837" s="546"/>
      <c r="P837" s="546"/>
      <c r="Q837" s="546"/>
      <c r="R837" s="546"/>
      <c r="S837" s="546"/>
      <c r="T837" s="546"/>
      <c r="U837" s="546"/>
      <c r="V837" s="546"/>
      <c r="W837" s="546"/>
      <c r="X837" s="546"/>
      <c r="Y837" s="546"/>
      <c r="Z837" s="115"/>
      <c r="AA837" s="115"/>
      <c r="AB837" s="115"/>
      <c r="AC837" s="115"/>
      <c r="AD837" s="115"/>
      <c r="AE837" s="115"/>
      <c r="AF837" s="115"/>
      <c r="AG837" s="115"/>
      <c r="AH837" s="115"/>
      <c r="AI837" s="115"/>
    </row>
    <row r="838">
      <c r="A838" s="575"/>
      <c r="B838" s="546"/>
      <c r="C838" s="546"/>
      <c r="D838" s="546"/>
      <c r="E838" s="546"/>
      <c r="F838" s="546"/>
      <c r="G838" s="546"/>
      <c r="H838" s="546"/>
      <c r="I838" s="546"/>
      <c r="J838" s="546"/>
      <c r="K838" s="546"/>
      <c r="L838" s="546"/>
      <c r="M838" s="546"/>
      <c r="N838" s="546"/>
      <c r="O838" s="546"/>
      <c r="P838" s="546"/>
      <c r="Q838" s="546"/>
      <c r="R838" s="546"/>
      <c r="S838" s="546"/>
      <c r="T838" s="546"/>
      <c r="U838" s="546"/>
      <c r="V838" s="546"/>
      <c r="W838" s="546"/>
      <c r="X838" s="546"/>
      <c r="Y838" s="546"/>
      <c r="Z838" s="115"/>
      <c r="AA838" s="115"/>
      <c r="AB838" s="115"/>
      <c r="AC838" s="115"/>
      <c r="AD838" s="115"/>
      <c r="AE838" s="115"/>
      <c r="AF838" s="115"/>
      <c r="AG838" s="115"/>
      <c r="AH838" s="115"/>
      <c r="AI838" s="115"/>
    </row>
    <row r="839">
      <c r="A839" s="575"/>
      <c r="B839" s="546"/>
      <c r="C839" s="546"/>
      <c r="D839" s="546"/>
      <c r="E839" s="546"/>
      <c r="F839" s="546"/>
      <c r="G839" s="546"/>
      <c r="H839" s="546"/>
      <c r="I839" s="546"/>
      <c r="J839" s="546"/>
      <c r="K839" s="546"/>
      <c r="L839" s="546"/>
      <c r="M839" s="546"/>
      <c r="N839" s="546"/>
      <c r="O839" s="546"/>
      <c r="P839" s="546"/>
      <c r="Q839" s="546"/>
      <c r="R839" s="546"/>
      <c r="S839" s="546"/>
      <c r="T839" s="546"/>
      <c r="U839" s="546"/>
      <c r="V839" s="546"/>
      <c r="W839" s="546"/>
      <c r="X839" s="546"/>
      <c r="Y839" s="546"/>
      <c r="Z839" s="115"/>
      <c r="AA839" s="115"/>
      <c r="AB839" s="115"/>
      <c r="AC839" s="115"/>
      <c r="AD839" s="115"/>
      <c r="AE839" s="115"/>
      <c r="AF839" s="115"/>
      <c r="AG839" s="115"/>
      <c r="AH839" s="115"/>
      <c r="AI839" s="115"/>
    </row>
    <row r="840">
      <c r="A840" s="575"/>
      <c r="B840" s="546"/>
      <c r="C840" s="546"/>
      <c r="D840" s="546"/>
      <c r="E840" s="546"/>
      <c r="F840" s="546"/>
      <c r="G840" s="546"/>
      <c r="H840" s="546"/>
      <c r="I840" s="546"/>
      <c r="J840" s="546"/>
      <c r="K840" s="546"/>
      <c r="L840" s="546"/>
      <c r="M840" s="546"/>
      <c r="N840" s="546"/>
      <c r="O840" s="546"/>
      <c r="P840" s="546"/>
      <c r="Q840" s="546"/>
      <c r="R840" s="546"/>
      <c r="S840" s="546"/>
      <c r="T840" s="546"/>
      <c r="U840" s="546"/>
      <c r="V840" s="546"/>
      <c r="W840" s="546"/>
      <c r="X840" s="546"/>
      <c r="Y840" s="546"/>
      <c r="Z840" s="115"/>
      <c r="AA840" s="115"/>
      <c r="AB840" s="115"/>
      <c r="AC840" s="115"/>
      <c r="AD840" s="115"/>
      <c r="AE840" s="115"/>
      <c r="AF840" s="115"/>
      <c r="AG840" s="115"/>
      <c r="AH840" s="115"/>
      <c r="AI840" s="115"/>
    </row>
    <row r="841">
      <c r="A841" s="575"/>
      <c r="B841" s="546"/>
      <c r="C841" s="546"/>
      <c r="D841" s="546"/>
      <c r="E841" s="546"/>
      <c r="F841" s="546"/>
      <c r="G841" s="546"/>
      <c r="H841" s="546"/>
      <c r="I841" s="546"/>
      <c r="J841" s="546"/>
      <c r="K841" s="546"/>
      <c r="L841" s="546"/>
      <c r="M841" s="546"/>
      <c r="N841" s="546"/>
      <c r="O841" s="546"/>
      <c r="P841" s="546"/>
      <c r="Q841" s="546"/>
      <c r="R841" s="546"/>
      <c r="S841" s="546"/>
      <c r="T841" s="546"/>
      <c r="U841" s="546"/>
      <c r="V841" s="546"/>
      <c r="W841" s="546"/>
      <c r="X841" s="546"/>
      <c r="Y841" s="546"/>
      <c r="Z841" s="115"/>
      <c r="AA841" s="115"/>
      <c r="AB841" s="115"/>
      <c r="AC841" s="115"/>
      <c r="AD841" s="115"/>
      <c r="AE841" s="115"/>
      <c r="AF841" s="115"/>
      <c r="AG841" s="115"/>
      <c r="AH841" s="115"/>
      <c r="AI841" s="115"/>
    </row>
    <row r="842">
      <c r="A842" s="575"/>
      <c r="B842" s="546"/>
      <c r="C842" s="546"/>
      <c r="D842" s="546"/>
      <c r="E842" s="546"/>
      <c r="F842" s="546"/>
      <c r="G842" s="546"/>
      <c r="H842" s="546"/>
      <c r="I842" s="546"/>
      <c r="J842" s="546"/>
      <c r="K842" s="546"/>
      <c r="L842" s="546"/>
      <c r="M842" s="546"/>
      <c r="N842" s="546"/>
      <c r="O842" s="546"/>
      <c r="P842" s="546"/>
      <c r="Q842" s="546"/>
      <c r="R842" s="546"/>
      <c r="S842" s="546"/>
      <c r="T842" s="546"/>
      <c r="U842" s="546"/>
      <c r="V842" s="546"/>
      <c r="W842" s="546"/>
      <c r="X842" s="546"/>
      <c r="Y842" s="546"/>
      <c r="Z842" s="115"/>
      <c r="AA842" s="115"/>
      <c r="AB842" s="115"/>
      <c r="AC842" s="115"/>
      <c r="AD842" s="115"/>
      <c r="AE842" s="115"/>
      <c r="AF842" s="115"/>
      <c r="AG842" s="115"/>
      <c r="AH842" s="115"/>
      <c r="AI842" s="115"/>
    </row>
    <row r="843">
      <c r="A843" s="575"/>
      <c r="B843" s="546"/>
      <c r="C843" s="546"/>
      <c r="D843" s="546"/>
      <c r="E843" s="546"/>
      <c r="F843" s="546"/>
      <c r="G843" s="546"/>
      <c r="H843" s="546"/>
      <c r="I843" s="546"/>
      <c r="J843" s="546"/>
      <c r="K843" s="546"/>
      <c r="L843" s="546"/>
      <c r="M843" s="546"/>
      <c r="N843" s="546"/>
      <c r="O843" s="546"/>
      <c r="P843" s="546"/>
      <c r="Q843" s="546"/>
      <c r="R843" s="546"/>
      <c r="S843" s="546"/>
      <c r="T843" s="546"/>
      <c r="U843" s="546"/>
      <c r="V843" s="546"/>
      <c r="W843" s="546"/>
      <c r="X843" s="546"/>
      <c r="Y843" s="546"/>
      <c r="Z843" s="115"/>
      <c r="AA843" s="115"/>
      <c r="AB843" s="115"/>
      <c r="AC843" s="115"/>
      <c r="AD843" s="115"/>
      <c r="AE843" s="115"/>
      <c r="AF843" s="115"/>
      <c r="AG843" s="115"/>
      <c r="AH843" s="115"/>
      <c r="AI843" s="115"/>
    </row>
    <row r="844">
      <c r="A844" s="575"/>
      <c r="B844" s="546"/>
      <c r="C844" s="546"/>
      <c r="D844" s="546"/>
      <c r="E844" s="546"/>
      <c r="F844" s="546"/>
      <c r="G844" s="546"/>
      <c r="H844" s="546"/>
      <c r="I844" s="546"/>
      <c r="J844" s="546"/>
      <c r="K844" s="546"/>
      <c r="L844" s="546"/>
      <c r="M844" s="546"/>
      <c r="N844" s="546"/>
      <c r="O844" s="546"/>
      <c r="P844" s="546"/>
      <c r="Q844" s="546"/>
      <c r="R844" s="546"/>
      <c r="S844" s="546"/>
      <c r="T844" s="546"/>
      <c r="U844" s="546"/>
      <c r="V844" s="546"/>
      <c r="W844" s="546"/>
      <c r="X844" s="546"/>
      <c r="Y844" s="546"/>
      <c r="Z844" s="115"/>
      <c r="AA844" s="115"/>
      <c r="AB844" s="115"/>
      <c r="AC844" s="115"/>
      <c r="AD844" s="115"/>
      <c r="AE844" s="115"/>
      <c r="AF844" s="115"/>
      <c r="AG844" s="115"/>
      <c r="AH844" s="115"/>
      <c r="AI844" s="115"/>
    </row>
    <row r="845">
      <c r="A845" s="575"/>
      <c r="B845" s="546"/>
      <c r="C845" s="546"/>
      <c r="D845" s="546"/>
      <c r="E845" s="546"/>
      <c r="F845" s="546"/>
      <c r="G845" s="546"/>
      <c r="H845" s="546"/>
      <c r="I845" s="546"/>
      <c r="J845" s="546"/>
      <c r="K845" s="546"/>
      <c r="L845" s="546"/>
      <c r="M845" s="546"/>
      <c r="N845" s="546"/>
      <c r="O845" s="546"/>
      <c r="P845" s="546"/>
      <c r="Q845" s="546"/>
      <c r="R845" s="546"/>
      <c r="S845" s="546"/>
      <c r="T845" s="546"/>
      <c r="U845" s="546"/>
      <c r="V845" s="546"/>
      <c r="W845" s="546"/>
      <c r="X845" s="546"/>
      <c r="Y845" s="546"/>
      <c r="Z845" s="115"/>
      <c r="AA845" s="115"/>
      <c r="AB845" s="115"/>
      <c r="AC845" s="115"/>
      <c r="AD845" s="115"/>
      <c r="AE845" s="115"/>
      <c r="AF845" s="115"/>
      <c r="AG845" s="115"/>
      <c r="AH845" s="115"/>
      <c r="AI845" s="115"/>
    </row>
    <row r="846">
      <c r="A846" s="575"/>
      <c r="B846" s="546"/>
      <c r="C846" s="546"/>
      <c r="D846" s="546"/>
      <c r="E846" s="546"/>
      <c r="F846" s="546"/>
      <c r="G846" s="546"/>
      <c r="H846" s="546"/>
      <c r="I846" s="546"/>
      <c r="J846" s="546"/>
      <c r="K846" s="546"/>
      <c r="L846" s="546"/>
      <c r="M846" s="546"/>
      <c r="N846" s="546"/>
      <c r="O846" s="546"/>
      <c r="P846" s="546"/>
      <c r="Q846" s="546"/>
      <c r="R846" s="546"/>
      <c r="S846" s="546"/>
      <c r="T846" s="546"/>
      <c r="U846" s="546"/>
      <c r="V846" s="546"/>
      <c r="W846" s="546"/>
      <c r="X846" s="546"/>
      <c r="Y846" s="546"/>
      <c r="Z846" s="115"/>
      <c r="AA846" s="115"/>
      <c r="AB846" s="115"/>
      <c r="AC846" s="115"/>
      <c r="AD846" s="115"/>
      <c r="AE846" s="115"/>
      <c r="AF846" s="115"/>
      <c r="AG846" s="115"/>
      <c r="AH846" s="115"/>
      <c r="AI846" s="115"/>
    </row>
    <row r="847">
      <c r="A847" s="575"/>
      <c r="B847" s="546"/>
      <c r="C847" s="546"/>
      <c r="D847" s="546"/>
      <c r="E847" s="546"/>
      <c r="F847" s="546"/>
      <c r="G847" s="546"/>
      <c r="H847" s="546"/>
      <c r="I847" s="546"/>
      <c r="J847" s="546"/>
      <c r="K847" s="546"/>
      <c r="L847" s="546"/>
      <c r="M847" s="546"/>
      <c r="N847" s="546"/>
      <c r="O847" s="546"/>
      <c r="P847" s="546"/>
      <c r="Q847" s="546"/>
      <c r="R847" s="546"/>
      <c r="S847" s="546"/>
      <c r="T847" s="546"/>
      <c r="U847" s="546"/>
      <c r="V847" s="546"/>
      <c r="W847" s="546"/>
      <c r="X847" s="546"/>
      <c r="Y847" s="546"/>
      <c r="Z847" s="115"/>
      <c r="AA847" s="115"/>
      <c r="AB847" s="115"/>
      <c r="AC847" s="115"/>
      <c r="AD847" s="115"/>
      <c r="AE847" s="115"/>
      <c r="AF847" s="115"/>
      <c r="AG847" s="115"/>
      <c r="AH847" s="115"/>
      <c r="AI847" s="115"/>
    </row>
    <row r="848">
      <c r="A848" s="575"/>
      <c r="B848" s="546"/>
      <c r="C848" s="546"/>
      <c r="D848" s="546"/>
      <c r="E848" s="546"/>
      <c r="F848" s="546"/>
      <c r="G848" s="546"/>
      <c r="H848" s="546"/>
      <c r="I848" s="546"/>
      <c r="J848" s="546"/>
      <c r="K848" s="546"/>
      <c r="L848" s="546"/>
      <c r="M848" s="546"/>
      <c r="N848" s="546"/>
      <c r="O848" s="546"/>
      <c r="P848" s="546"/>
      <c r="Q848" s="546"/>
      <c r="R848" s="546"/>
      <c r="S848" s="546"/>
      <c r="T848" s="546"/>
      <c r="U848" s="546"/>
      <c r="V848" s="546"/>
      <c r="W848" s="546"/>
      <c r="X848" s="546"/>
      <c r="Y848" s="546"/>
      <c r="Z848" s="115"/>
      <c r="AA848" s="115"/>
      <c r="AB848" s="115"/>
      <c r="AC848" s="115"/>
      <c r="AD848" s="115"/>
      <c r="AE848" s="115"/>
      <c r="AF848" s="115"/>
      <c r="AG848" s="115"/>
      <c r="AH848" s="115"/>
      <c r="AI848" s="115"/>
    </row>
    <row r="849">
      <c r="A849" s="575"/>
      <c r="B849" s="546"/>
      <c r="C849" s="546"/>
      <c r="D849" s="546"/>
      <c r="E849" s="546"/>
      <c r="F849" s="546"/>
      <c r="G849" s="546"/>
      <c r="H849" s="546"/>
      <c r="I849" s="546"/>
      <c r="J849" s="546"/>
      <c r="K849" s="546"/>
      <c r="L849" s="546"/>
      <c r="M849" s="546"/>
      <c r="N849" s="546"/>
      <c r="O849" s="546"/>
      <c r="P849" s="546"/>
      <c r="Q849" s="546"/>
      <c r="R849" s="546"/>
      <c r="S849" s="546"/>
      <c r="T849" s="546"/>
      <c r="U849" s="546"/>
      <c r="V849" s="546"/>
      <c r="W849" s="546"/>
      <c r="X849" s="546"/>
      <c r="Y849" s="546"/>
      <c r="Z849" s="115"/>
      <c r="AA849" s="115"/>
      <c r="AB849" s="115"/>
      <c r="AC849" s="115"/>
      <c r="AD849" s="115"/>
      <c r="AE849" s="115"/>
      <c r="AF849" s="115"/>
      <c r="AG849" s="115"/>
      <c r="AH849" s="115"/>
      <c r="AI849" s="115"/>
    </row>
    <row r="850">
      <c r="A850" s="575"/>
      <c r="B850" s="546"/>
      <c r="C850" s="546"/>
      <c r="D850" s="546"/>
      <c r="E850" s="546"/>
      <c r="F850" s="546"/>
      <c r="G850" s="546"/>
      <c r="H850" s="546"/>
      <c r="I850" s="546"/>
      <c r="J850" s="546"/>
      <c r="K850" s="546"/>
      <c r="L850" s="546"/>
      <c r="M850" s="546"/>
      <c r="N850" s="546"/>
      <c r="O850" s="546"/>
      <c r="P850" s="546"/>
      <c r="Q850" s="546"/>
      <c r="R850" s="546"/>
      <c r="S850" s="546"/>
      <c r="T850" s="546"/>
      <c r="U850" s="546"/>
      <c r="V850" s="546"/>
      <c r="W850" s="546"/>
      <c r="X850" s="546"/>
      <c r="Y850" s="546"/>
      <c r="Z850" s="115"/>
      <c r="AA850" s="115"/>
      <c r="AB850" s="115"/>
      <c r="AC850" s="115"/>
      <c r="AD850" s="115"/>
      <c r="AE850" s="115"/>
      <c r="AF850" s="115"/>
      <c r="AG850" s="115"/>
      <c r="AH850" s="115"/>
      <c r="AI850" s="115"/>
    </row>
    <row r="851">
      <c r="A851" s="575"/>
      <c r="B851" s="546"/>
      <c r="C851" s="546"/>
      <c r="D851" s="546"/>
      <c r="E851" s="546"/>
      <c r="F851" s="546"/>
      <c r="G851" s="546"/>
      <c r="H851" s="546"/>
      <c r="I851" s="546"/>
      <c r="J851" s="546"/>
      <c r="K851" s="546"/>
      <c r="L851" s="546"/>
      <c r="M851" s="546"/>
      <c r="N851" s="546"/>
      <c r="O851" s="546"/>
      <c r="P851" s="546"/>
      <c r="Q851" s="546"/>
      <c r="R851" s="546"/>
      <c r="S851" s="546"/>
      <c r="T851" s="546"/>
      <c r="U851" s="546"/>
      <c r="V851" s="546"/>
      <c r="W851" s="546"/>
      <c r="X851" s="546"/>
      <c r="Y851" s="546"/>
      <c r="Z851" s="115"/>
      <c r="AA851" s="115"/>
      <c r="AB851" s="115"/>
      <c r="AC851" s="115"/>
      <c r="AD851" s="115"/>
      <c r="AE851" s="115"/>
      <c r="AF851" s="115"/>
      <c r="AG851" s="115"/>
      <c r="AH851" s="115"/>
      <c r="AI851" s="115"/>
    </row>
    <row r="852">
      <c r="A852" s="575"/>
      <c r="B852" s="546"/>
      <c r="C852" s="546"/>
      <c r="D852" s="546"/>
      <c r="E852" s="546"/>
      <c r="F852" s="546"/>
      <c r="G852" s="546"/>
      <c r="H852" s="546"/>
      <c r="I852" s="546"/>
      <c r="J852" s="546"/>
      <c r="K852" s="546"/>
      <c r="L852" s="546"/>
      <c r="M852" s="546"/>
      <c r="N852" s="546"/>
      <c r="O852" s="546"/>
      <c r="P852" s="546"/>
      <c r="Q852" s="546"/>
      <c r="R852" s="546"/>
      <c r="S852" s="546"/>
      <c r="T852" s="546"/>
      <c r="U852" s="546"/>
      <c r="V852" s="546"/>
      <c r="W852" s="546"/>
      <c r="X852" s="546"/>
      <c r="Y852" s="546"/>
      <c r="Z852" s="115"/>
      <c r="AA852" s="115"/>
      <c r="AB852" s="115"/>
      <c r="AC852" s="115"/>
      <c r="AD852" s="115"/>
      <c r="AE852" s="115"/>
      <c r="AF852" s="115"/>
      <c r="AG852" s="115"/>
      <c r="AH852" s="115"/>
      <c r="AI852" s="115"/>
    </row>
    <row r="853">
      <c r="A853" s="575"/>
      <c r="B853" s="546"/>
      <c r="C853" s="546"/>
      <c r="D853" s="546"/>
      <c r="E853" s="546"/>
      <c r="F853" s="546"/>
      <c r="G853" s="546"/>
      <c r="H853" s="546"/>
      <c r="I853" s="546"/>
      <c r="J853" s="546"/>
      <c r="K853" s="546"/>
      <c r="L853" s="546"/>
      <c r="M853" s="546"/>
      <c r="N853" s="546"/>
      <c r="O853" s="546"/>
      <c r="P853" s="546"/>
      <c r="Q853" s="546"/>
      <c r="R853" s="546"/>
      <c r="S853" s="546"/>
      <c r="T853" s="546"/>
      <c r="U853" s="546"/>
      <c r="V853" s="546"/>
      <c r="W853" s="546"/>
      <c r="X853" s="546"/>
      <c r="Y853" s="546"/>
      <c r="Z853" s="115"/>
      <c r="AA853" s="115"/>
      <c r="AB853" s="115"/>
      <c r="AC853" s="115"/>
      <c r="AD853" s="115"/>
      <c r="AE853" s="115"/>
      <c r="AF853" s="115"/>
      <c r="AG853" s="115"/>
      <c r="AH853" s="115"/>
      <c r="AI853" s="115"/>
    </row>
    <row r="854">
      <c r="A854" s="575"/>
      <c r="B854" s="546"/>
      <c r="C854" s="546"/>
      <c r="D854" s="546"/>
      <c r="E854" s="546"/>
      <c r="F854" s="546"/>
      <c r="G854" s="546"/>
      <c r="H854" s="546"/>
      <c r="I854" s="546"/>
      <c r="J854" s="546"/>
      <c r="K854" s="546"/>
      <c r="L854" s="546"/>
      <c r="M854" s="546"/>
      <c r="N854" s="546"/>
      <c r="O854" s="546"/>
      <c r="P854" s="546"/>
      <c r="Q854" s="546"/>
      <c r="R854" s="546"/>
      <c r="S854" s="546"/>
      <c r="T854" s="546"/>
      <c r="U854" s="546"/>
      <c r="V854" s="546"/>
      <c r="W854" s="546"/>
      <c r="X854" s="546"/>
      <c r="Y854" s="546"/>
      <c r="Z854" s="115"/>
      <c r="AA854" s="115"/>
      <c r="AB854" s="115"/>
      <c r="AC854" s="115"/>
      <c r="AD854" s="115"/>
      <c r="AE854" s="115"/>
      <c r="AF854" s="115"/>
      <c r="AG854" s="115"/>
      <c r="AH854" s="115"/>
      <c r="AI854" s="115"/>
    </row>
    <row r="855">
      <c r="A855" s="575"/>
      <c r="B855" s="546"/>
      <c r="C855" s="546"/>
      <c r="D855" s="546"/>
      <c r="E855" s="546"/>
      <c r="F855" s="546"/>
      <c r="G855" s="546"/>
      <c r="H855" s="546"/>
      <c r="I855" s="546"/>
      <c r="J855" s="546"/>
      <c r="K855" s="546"/>
      <c r="L855" s="546"/>
      <c r="M855" s="546"/>
      <c r="N855" s="546"/>
      <c r="O855" s="546"/>
      <c r="P855" s="546"/>
      <c r="Q855" s="546"/>
      <c r="R855" s="546"/>
      <c r="S855" s="546"/>
      <c r="T855" s="546"/>
      <c r="U855" s="546"/>
      <c r="V855" s="546"/>
      <c r="W855" s="546"/>
      <c r="X855" s="546"/>
      <c r="Y855" s="546"/>
      <c r="Z855" s="115"/>
      <c r="AA855" s="115"/>
      <c r="AB855" s="115"/>
      <c r="AC855" s="115"/>
      <c r="AD855" s="115"/>
      <c r="AE855" s="115"/>
      <c r="AF855" s="115"/>
      <c r="AG855" s="115"/>
      <c r="AH855" s="115"/>
      <c r="AI855" s="115"/>
    </row>
    <row r="856">
      <c r="A856" s="575"/>
      <c r="B856" s="546"/>
      <c r="C856" s="546"/>
      <c r="D856" s="546"/>
      <c r="E856" s="546"/>
      <c r="F856" s="546"/>
      <c r="G856" s="546"/>
      <c r="H856" s="546"/>
      <c r="I856" s="546"/>
      <c r="J856" s="546"/>
      <c r="K856" s="546"/>
      <c r="L856" s="546"/>
      <c r="M856" s="546"/>
      <c r="N856" s="546"/>
      <c r="O856" s="546"/>
      <c r="P856" s="546"/>
      <c r="Q856" s="546"/>
      <c r="R856" s="546"/>
      <c r="S856" s="546"/>
      <c r="T856" s="546"/>
      <c r="U856" s="546"/>
      <c r="V856" s="546"/>
      <c r="W856" s="546"/>
      <c r="X856" s="546"/>
      <c r="Y856" s="546"/>
      <c r="Z856" s="115"/>
      <c r="AA856" s="115"/>
      <c r="AB856" s="115"/>
      <c r="AC856" s="115"/>
      <c r="AD856" s="115"/>
      <c r="AE856" s="115"/>
      <c r="AF856" s="115"/>
      <c r="AG856" s="115"/>
      <c r="AH856" s="115"/>
      <c r="AI856" s="115"/>
    </row>
    <row r="857">
      <c r="A857" s="575"/>
      <c r="B857" s="546"/>
      <c r="C857" s="546"/>
      <c r="D857" s="546"/>
      <c r="E857" s="546"/>
      <c r="F857" s="546"/>
      <c r="G857" s="546"/>
      <c r="H857" s="546"/>
      <c r="I857" s="546"/>
      <c r="J857" s="546"/>
      <c r="K857" s="546"/>
      <c r="L857" s="546"/>
      <c r="M857" s="546"/>
      <c r="N857" s="546"/>
      <c r="O857" s="546"/>
      <c r="P857" s="546"/>
      <c r="Q857" s="546"/>
      <c r="R857" s="546"/>
      <c r="S857" s="546"/>
      <c r="T857" s="546"/>
      <c r="U857" s="546"/>
      <c r="V857" s="546"/>
      <c r="W857" s="546"/>
      <c r="X857" s="546"/>
      <c r="Y857" s="546"/>
      <c r="Z857" s="115"/>
      <c r="AA857" s="115"/>
      <c r="AB857" s="115"/>
      <c r="AC857" s="115"/>
      <c r="AD857" s="115"/>
      <c r="AE857" s="115"/>
      <c r="AF857" s="115"/>
      <c r="AG857" s="115"/>
      <c r="AH857" s="115"/>
      <c r="AI857" s="115"/>
    </row>
    <row r="858">
      <c r="A858" s="575"/>
      <c r="B858" s="546"/>
      <c r="C858" s="546"/>
      <c r="D858" s="546"/>
      <c r="E858" s="546"/>
      <c r="F858" s="546"/>
      <c r="G858" s="546"/>
      <c r="H858" s="546"/>
      <c r="I858" s="546"/>
      <c r="J858" s="546"/>
      <c r="K858" s="546"/>
      <c r="L858" s="546"/>
      <c r="M858" s="546"/>
      <c r="N858" s="546"/>
      <c r="O858" s="546"/>
      <c r="P858" s="546"/>
      <c r="Q858" s="546"/>
      <c r="R858" s="546"/>
      <c r="S858" s="546"/>
      <c r="T858" s="546"/>
      <c r="U858" s="546"/>
      <c r="V858" s="546"/>
      <c r="W858" s="546"/>
      <c r="X858" s="546"/>
      <c r="Y858" s="546"/>
      <c r="Z858" s="115"/>
      <c r="AA858" s="115"/>
      <c r="AB858" s="115"/>
      <c r="AC858" s="115"/>
      <c r="AD858" s="115"/>
      <c r="AE858" s="115"/>
      <c r="AF858" s="115"/>
      <c r="AG858" s="115"/>
      <c r="AH858" s="115"/>
      <c r="AI858" s="115"/>
    </row>
    <row r="859">
      <c r="A859" s="575"/>
      <c r="B859" s="546"/>
      <c r="C859" s="546"/>
      <c r="D859" s="546"/>
      <c r="E859" s="546"/>
      <c r="F859" s="546"/>
      <c r="G859" s="546"/>
      <c r="H859" s="546"/>
      <c r="I859" s="546"/>
      <c r="J859" s="546"/>
      <c r="K859" s="546"/>
      <c r="L859" s="546"/>
      <c r="M859" s="546"/>
      <c r="N859" s="546"/>
      <c r="O859" s="546"/>
      <c r="P859" s="546"/>
      <c r="Q859" s="546"/>
      <c r="R859" s="546"/>
      <c r="S859" s="546"/>
      <c r="T859" s="546"/>
      <c r="U859" s="546"/>
      <c r="V859" s="546"/>
      <c r="W859" s="546"/>
      <c r="X859" s="546"/>
      <c r="Y859" s="546"/>
      <c r="Z859" s="115"/>
      <c r="AA859" s="115"/>
      <c r="AB859" s="115"/>
      <c r="AC859" s="115"/>
      <c r="AD859" s="115"/>
      <c r="AE859" s="115"/>
      <c r="AF859" s="115"/>
      <c r="AG859" s="115"/>
      <c r="AH859" s="115"/>
      <c r="AI859" s="115"/>
    </row>
    <row r="860">
      <c r="A860" s="575"/>
      <c r="B860" s="546"/>
      <c r="C860" s="546"/>
      <c r="D860" s="546"/>
      <c r="E860" s="546"/>
      <c r="F860" s="546"/>
      <c r="G860" s="546"/>
      <c r="H860" s="546"/>
      <c r="I860" s="546"/>
      <c r="J860" s="546"/>
      <c r="K860" s="546"/>
      <c r="L860" s="546"/>
      <c r="M860" s="546"/>
      <c r="N860" s="546"/>
      <c r="O860" s="546"/>
      <c r="P860" s="546"/>
      <c r="Q860" s="546"/>
      <c r="R860" s="546"/>
      <c r="S860" s="546"/>
      <c r="T860" s="546"/>
      <c r="U860" s="546"/>
      <c r="V860" s="546"/>
      <c r="W860" s="546"/>
      <c r="X860" s="546"/>
      <c r="Y860" s="546"/>
      <c r="Z860" s="115"/>
      <c r="AA860" s="115"/>
      <c r="AB860" s="115"/>
      <c r="AC860" s="115"/>
      <c r="AD860" s="115"/>
      <c r="AE860" s="115"/>
      <c r="AF860" s="115"/>
      <c r="AG860" s="115"/>
      <c r="AH860" s="115"/>
      <c r="AI860" s="115"/>
    </row>
    <row r="861">
      <c r="A861" s="575"/>
      <c r="B861" s="546"/>
      <c r="C861" s="546"/>
      <c r="D861" s="546"/>
      <c r="E861" s="546"/>
      <c r="F861" s="546"/>
      <c r="G861" s="546"/>
      <c r="H861" s="546"/>
      <c r="I861" s="546"/>
      <c r="J861" s="546"/>
      <c r="K861" s="546"/>
      <c r="L861" s="546"/>
      <c r="M861" s="546"/>
      <c r="N861" s="546"/>
      <c r="O861" s="546"/>
      <c r="P861" s="546"/>
      <c r="Q861" s="546"/>
      <c r="R861" s="546"/>
      <c r="S861" s="546"/>
      <c r="T861" s="546"/>
      <c r="U861" s="546"/>
      <c r="V861" s="546"/>
      <c r="W861" s="546"/>
      <c r="X861" s="546"/>
      <c r="Y861" s="546"/>
      <c r="Z861" s="115"/>
      <c r="AA861" s="115"/>
      <c r="AB861" s="115"/>
      <c r="AC861" s="115"/>
      <c r="AD861" s="115"/>
      <c r="AE861" s="115"/>
      <c r="AF861" s="115"/>
      <c r="AG861" s="115"/>
      <c r="AH861" s="115"/>
      <c r="AI861" s="115"/>
    </row>
    <row r="862">
      <c r="A862" s="575"/>
      <c r="B862" s="546"/>
      <c r="C862" s="546"/>
      <c r="D862" s="546"/>
      <c r="E862" s="546"/>
      <c r="F862" s="546"/>
      <c r="G862" s="546"/>
      <c r="H862" s="546"/>
      <c r="I862" s="546"/>
      <c r="J862" s="546"/>
      <c r="K862" s="546"/>
      <c r="L862" s="546"/>
      <c r="M862" s="546"/>
      <c r="N862" s="546"/>
      <c r="O862" s="546"/>
      <c r="P862" s="546"/>
      <c r="Q862" s="546"/>
      <c r="R862" s="546"/>
      <c r="S862" s="546"/>
      <c r="T862" s="546"/>
      <c r="U862" s="546"/>
      <c r="V862" s="546"/>
      <c r="W862" s="546"/>
      <c r="X862" s="546"/>
      <c r="Y862" s="546"/>
      <c r="Z862" s="115"/>
      <c r="AA862" s="115"/>
      <c r="AB862" s="115"/>
      <c r="AC862" s="115"/>
      <c r="AD862" s="115"/>
      <c r="AE862" s="115"/>
      <c r="AF862" s="115"/>
      <c r="AG862" s="115"/>
      <c r="AH862" s="115"/>
      <c r="AI862" s="115"/>
    </row>
    <row r="863">
      <c r="A863" s="575"/>
      <c r="B863" s="546"/>
      <c r="C863" s="546"/>
      <c r="D863" s="546"/>
      <c r="E863" s="546"/>
      <c r="F863" s="546"/>
      <c r="G863" s="546"/>
      <c r="H863" s="546"/>
      <c r="I863" s="546"/>
      <c r="J863" s="546"/>
      <c r="K863" s="546"/>
      <c r="L863" s="546"/>
      <c r="M863" s="546"/>
      <c r="N863" s="546"/>
      <c r="O863" s="546"/>
      <c r="P863" s="546"/>
      <c r="Q863" s="546"/>
      <c r="R863" s="546"/>
      <c r="S863" s="546"/>
      <c r="T863" s="546"/>
      <c r="U863" s="546"/>
      <c r="V863" s="546"/>
      <c r="W863" s="546"/>
      <c r="X863" s="546"/>
      <c r="Y863" s="546"/>
      <c r="Z863" s="115"/>
      <c r="AA863" s="115"/>
      <c r="AB863" s="115"/>
      <c r="AC863" s="115"/>
      <c r="AD863" s="115"/>
      <c r="AE863" s="115"/>
      <c r="AF863" s="115"/>
      <c r="AG863" s="115"/>
      <c r="AH863" s="115"/>
      <c r="AI863" s="115"/>
    </row>
    <row r="864">
      <c r="A864" s="575"/>
      <c r="B864" s="546"/>
      <c r="C864" s="546"/>
      <c r="D864" s="546"/>
      <c r="E864" s="546"/>
      <c r="F864" s="546"/>
      <c r="G864" s="546"/>
      <c r="H864" s="546"/>
      <c r="I864" s="546"/>
      <c r="J864" s="546"/>
      <c r="K864" s="546"/>
      <c r="L864" s="546"/>
      <c r="M864" s="546"/>
      <c r="N864" s="546"/>
      <c r="O864" s="546"/>
      <c r="P864" s="546"/>
      <c r="Q864" s="546"/>
      <c r="R864" s="546"/>
      <c r="S864" s="546"/>
      <c r="T864" s="546"/>
      <c r="U864" s="546"/>
      <c r="V864" s="546"/>
      <c r="W864" s="546"/>
      <c r="X864" s="546"/>
      <c r="Y864" s="546"/>
      <c r="Z864" s="115"/>
      <c r="AA864" s="115"/>
      <c r="AB864" s="115"/>
      <c r="AC864" s="115"/>
      <c r="AD864" s="115"/>
      <c r="AE864" s="115"/>
      <c r="AF864" s="115"/>
      <c r="AG864" s="115"/>
      <c r="AH864" s="115"/>
      <c r="AI864" s="115"/>
    </row>
    <row r="865">
      <c r="A865" s="575"/>
      <c r="B865" s="546"/>
      <c r="C865" s="546"/>
      <c r="D865" s="546"/>
      <c r="E865" s="546"/>
      <c r="F865" s="546"/>
      <c r="G865" s="546"/>
      <c r="H865" s="546"/>
      <c r="I865" s="546"/>
      <c r="J865" s="546"/>
      <c r="K865" s="546"/>
      <c r="L865" s="546"/>
      <c r="M865" s="546"/>
      <c r="N865" s="546"/>
      <c r="O865" s="546"/>
      <c r="P865" s="546"/>
      <c r="Q865" s="546"/>
      <c r="R865" s="546"/>
      <c r="S865" s="546"/>
      <c r="T865" s="546"/>
      <c r="U865" s="546"/>
      <c r="V865" s="546"/>
      <c r="W865" s="546"/>
      <c r="X865" s="546"/>
      <c r="Y865" s="546"/>
      <c r="Z865" s="115"/>
      <c r="AA865" s="115"/>
      <c r="AB865" s="115"/>
      <c r="AC865" s="115"/>
      <c r="AD865" s="115"/>
      <c r="AE865" s="115"/>
      <c r="AF865" s="115"/>
      <c r="AG865" s="115"/>
      <c r="AH865" s="115"/>
      <c r="AI865" s="115"/>
    </row>
    <row r="866">
      <c r="A866" s="575"/>
      <c r="B866" s="546"/>
      <c r="C866" s="546"/>
      <c r="D866" s="546"/>
      <c r="E866" s="546"/>
      <c r="F866" s="546"/>
      <c r="G866" s="546"/>
      <c r="H866" s="546"/>
      <c r="I866" s="546"/>
      <c r="J866" s="546"/>
      <c r="K866" s="546"/>
      <c r="L866" s="546"/>
      <c r="M866" s="546"/>
      <c r="N866" s="546"/>
      <c r="O866" s="546"/>
      <c r="P866" s="546"/>
      <c r="Q866" s="546"/>
      <c r="R866" s="546"/>
      <c r="S866" s="546"/>
      <c r="T866" s="546"/>
      <c r="U866" s="546"/>
      <c r="V866" s="546"/>
      <c r="W866" s="546"/>
      <c r="X866" s="546"/>
      <c r="Y866" s="546"/>
      <c r="Z866" s="115"/>
      <c r="AA866" s="115"/>
      <c r="AB866" s="115"/>
      <c r="AC866" s="115"/>
      <c r="AD866" s="115"/>
      <c r="AE866" s="115"/>
      <c r="AF866" s="115"/>
      <c r="AG866" s="115"/>
      <c r="AH866" s="115"/>
      <c r="AI866" s="115"/>
    </row>
    <row r="867">
      <c r="A867" s="575"/>
      <c r="B867" s="546"/>
      <c r="C867" s="546"/>
      <c r="D867" s="546"/>
      <c r="E867" s="546"/>
      <c r="F867" s="546"/>
      <c r="G867" s="546"/>
      <c r="H867" s="546"/>
      <c r="I867" s="546"/>
      <c r="J867" s="546"/>
      <c r="K867" s="546"/>
      <c r="L867" s="546"/>
      <c r="M867" s="546"/>
      <c r="N867" s="546"/>
      <c r="O867" s="546"/>
      <c r="P867" s="546"/>
      <c r="Q867" s="546"/>
      <c r="R867" s="546"/>
      <c r="S867" s="546"/>
      <c r="T867" s="546"/>
      <c r="U867" s="546"/>
      <c r="V867" s="546"/>
      <c r="W867" s="546"/>
      <c r="X867" s="546"/>
      <c r="Y867" s="546"/>
      <c r="Z867" s="115"/>
      <c r="AA867" s="115"/>
      <c r="AB867" s="115"/>
      <c r="AC867" s="115"/>
      <c r="AD867" s="115"/>
      <c r="AE867" s="115"/>
      <c r="AF867" s="115"/>
      <c r="AG867" s="115"/>
      <c r="AH867" s="115"/>
      <c r="AI867" s="115"/>
    </row>
    <row r="868">
      <c r="A868" s="575"/>
      <c r="B868" s="546"/>
      <c r="C868" s="546"/>
      <c r="D868" s="546"/>
      <c r="E868" s="546"/>
      <c r="F868" s="546"/>
      <c r="G868" s="546"/>
      <c r="H868" s="546"/>
      <c r="I868" s="546"/>
      <c r="J868" s="546"/>
      <c r="K868" s="546"/>
      <c r="L868" s="546"/>
      <c r="M868" s="546"/>
      <c r="N868" s="546"/>
      <c r="O868" s="546"/>
      <c r="P868" s="546"/>
      <c r="Q868" s="546"/>
      <c r="R868" s="546"/>
      <c r="S868" s="546"/>
      <c r="T868" s="546"/>
      <c r="U868" s="546"/>
      <c r="V868" s="546"/>
      <c r="W868" s="546"/>
      <c r="X868" s="546"/>
      <c r="Y868" s="546"/>
      <c r="Z868" s="115"/>
      <c r="AA868" s="115"/>
      <c r="AB868" s="115"/>
      <c r="AC868" s="115"/>
      <c r="AD868" s="115"/>
      <c r="AE868" s="115"/>
      <c r="AF868" s="115"/>
      <c r="AG868" s="115"/>
      <c r="AH868" s="115"/>
      <c r="AI868" s="115"/>
    </row>
    <row r="869">
      <c r="A869" s="575"/>
      <c r="B869" s="546"/>
      <c r="C869" s="546"/>
      <c r="D869" s="546"/>
      <c r="E869" s="546"/>
      <c r="F869" s="546"/>
      <c r="G869" s="546"/>
      <c r="H869" s="546"/>
      <c r="I869" s="546"/>
      <c r="J869" s="546"/>
      <c r="K869" s="546"/>
      <c r="L869" s="546"/>
      <c r="M869" s="546"/>
      <c r="N869" s="546"/>
      <c r="O869" s="546"/>
      <c r="P869" s="546"/>
      <c r="Q869" s="546"/>
      <c r="R869" s="546"/>
      <c r="S869" s="546"/>
      <c r="T869" s="546"/>
      <c r="U869" s="546"/>
      <c r="V869" s="546"/>
      <c r="W869" s="546"/>
      <c r="X869" s="546"/>
      <c r="Y869" s="546"/>
      <c r="Z869" s="115"/>
      <c r="AA869" s="115"/>
      <c r="AB869" s="115"/>
      <c r="AC869" s="115"/>
      <c r="AD869" s="115"/>
      <c r="AE869" s="115"/>
      <c r="AF869" s="115"/>
      <c r="AG869" s="115"/>
      <c r="AH869" s="115"/>
      <c r="AI869" s="115"/>
    </row>
    <row r="870">
      <c r="A870" s="575"/>
      <c r="B870" s="546"/>
      <c r="C870" s="546"/>
      <c r="D870" s="546"/>
      <c r="E870" s="546"/>
      <c r="F870" s="546"/>
      <c r="G870" s="546"/>
      <c r="H870" s="546"/>
      <c r="I870" s="546"/>
      <c r="J870" s="546"/>
      <c r="K870" s="546"/>
      <c r="L870" s="546"/>
      <c r="M870" s="546"/>
      <c r="N870" s="546"/>
      <c r="O870" s="546"/>
      <c r="P870" s="546"/>
      <c r="Q870" s="546"/>
      <c r="R870" s="546"/>
      <c r="S870" s="546"/>
      <c r="T870" s="546"/>
      <c r="U870" s="546"/>
      <c r="V870" s="546"/>
      <c r="W870" s="546"/>
      <c r="X870" s="546"/>
      <c r="Y870" s="546"/>
      <c r="Z870" s="115"/>
      <c r="AA870" s="115"/>
      <c r="AB870" s="115"/>
      <c r="AC870" s="115"/>
      <c r="AD870" s="115"/>
      <c r="AE870" s="115"/>
      <c r="AF870" s="115"/>
      <c r="AG870" s="115"/>
      <c r="AH870" s="115"/>
      <c r="AI870" s="115"/>
    </row>
    <row r="871">
      <c r="A871" s="575"/>
      <c r="B871" s="546"/>
      <c r="C871" s="546"/>
      <c r="D871" s="546"/>
      <c r="E871" s="546"/>
      <c r="F871" s="546"/>
      <c r="G871" s="546"/>
      <c r="H871" s="546"/>
      <c r="I871" s="546"/>
      <c r="J871" s="546"/>
      <c r="K871" s="546"/>
      <c r="L871" s="546"/>
      <c r="M871" s="546"/>
      <c r="N871" s="546"/>
      <c r="O871" s="546"/>
      <c r="P871" s="546"/>
      <c r="Q871" s="546"/>
      <c r="R871" s="546"/>
      <c r="S871" s="546"/>
      <c r="T871" s="546"/>
      <c r="U871" s="546"/>
      <c r="V871" s="546"/>
      <c r="W871" s="546"/>
      <c r="X871" s="546"/>
      <c r="Y871" s="546"/>
      <c r="Z871" s="115"/>
      <c r="AA871" s="115"/>
      <c r="AB871" s="115"/>
      <c r="AC871" s="115"/>
      <c r="AD871" s="115"/>
      <c r="AE871" s="115"/>
      <c r="AF871" s="115"/>
      <c r="AG871" s="115"/>
      <c r="AH871" s="115"/>
      <c r="AI871" s="115"/>
    </row>
    <row r="872">
      <c r="A872" s="575"/>
      <c r="B872" s="546"/>
      <c r="C872" s="546"/>
      <c r="D872" s="546"/>
      <c r="E872" s="546"/>
      <c r="F872" s="546"/>
      <c r="G872" s="546"/>
      <c r="H872" s="546"/>
      <c r="I872" s="546"/>
      <c r="J872" s="546"/>
      <c r="K872" s="546"/>
      <c r="L872" s="546"/>
      <c r="M872" s="546"/>
      <c r="N872" s="546"/>
      <c r="O872" s="546"/>
      <c r="P872" s="546"/>
      <c r="Q872" s="546"/>
      <c r="R872" s="546"/>
      <c r="S872" s="546"/>
      <c r="T872" s="546"/>
      <c r="U872" s="546"/>
      <c r="V872" s="546"/>
      <c r="W872" s="546"/>
      <c r="X872" s="546"/>
      <c r="Y872" s="546"/>
      <c r="Z872" s="115"/>
      <c r="AA872" s="115"/>
      <c r="AB872" s="115"/>
      <c r="AC872" s="115"/>
      <c r="AD872" s="115"/>
      <c r="AE872" s="115"/>
      <c r="AF872" s="115"/>
      <c r="AG872" s="115"/>
      <c r="AH872" s="115"/>
      <c r="AI872" s="115"/>
    </row>
    <row r="873">
      <c r="A873" s="575"/>
      <c r="B873" s="546"/>
      <c r="C873" s="546"/>
      <c r="D873" s="546"/>
      <c r="E873" s="546"/>
      <c r="F873" s="546"/>
      <c r="G873" s="546"/>
      <c r="H873" s="546"/>
      <c r="I873" s="546"/>
      <c r="J873" s="546"/>
      <c r="K873" s="546"/>
      <c r="L873" s="546"/>
      <c r="M873" s="546"/>
      <c r="N873" s="546"/>
      <c r="O873" s="546"/>
      <c r="P873" s="546"/>
      <c r="Q873" s="546"/>
      <c r="R873" s="546"/>
      <c r="S873" s="546"/>
      <c r="T873" s="546"/>
      <c r="U873" s="546"/>
      <c r="V873" s="546"/>
      <c r="W873" s="546"/>
      <c r="X873" s="546"/>
      <c r="Y873" s="546"/>
      <c r="Z873" s="115"/>
      <c r="AA873" s="115"/>
      <c r="AB873" s="115"/>
      <c r="AC873" s="115"/>
      <c r="AD873" s="115"/>
      <c r="AE873" s="115"/>
      <c r="AF873" s="115"/>
      <c r="AG873" s="115"/>
      <c r="AH873" s="115"/>
      <c r="AI873" s="115"/>
    </row>
    <row r="874">
      <c r="A874" s="575"/>
      <c r="B874" s="546"/>
      <c r="C874" s="546"/>
      <c r="D874" s="546"/>
      <c r="E874" s="546"/>
      <c r="F874" s="546"/>
      <c r="G874" s="546"/>
      <c r="H874" s="546"/>
      <c r="I874" s="546"/>
      <c r="J874" s="546"/>
      <c r="K874" s="546"/>
      <c r="L874" s="546"/>
      <c r="M874" s="546"/>
      <c r="N874" s="546"/>
      <c r="O874" s="546"/>
      <c r="P874" s="546"/>
      <c r="Q874" s="546"/>
      <c r="R874" s="546"/>
      <c r="S874" s="546"/>
      <c r="T874" s="546"/>
      <c r="U874" s="546"/>
      <c r="V874" s="546"/>
      <c r="W874" s="546"/>
      <c r="X874" s="546"/>
      <c r="Y874" s="546"/>
      <c r="Z874" s="115"/>
      <c r="AA874" s="115"/>
      <c r="AB874" s="115"/>
      <c r="AC874" s="115"/>
      <c r="AD874" s="115"/>
      <c r="AE874" s="115"/>
      <c r="AF874" s="115"/>
      <c r="AG874" s="115"/>
      <c r="AH874" s="115"/>
      <c r="AI874" s="115"/>
    </row>
    <row r="875">
      <c r="A875" s="575"/>
      <c r="B875" s="546"/>
      <c r="C875" s="546"/>
      <c r="D875" s="546"/>
      <c r="E875" s="546"/>
      <c r="F875" s="546"/>
      <c r="G875" s="546"/>
      <c r="H875" s="546"/>
      <c r="I875" s="546"/>
      <c r="J875" s="546"/>
      <c r="K875" s="546"/>
      <c r="L875" s="546"/>
      <c r="M875" s="546"/>
      <c r="N875" s="546"/>
      <c r="O875" s="546"/>
      <c r="P875" s="546"/>
      <c r="Q875" s="546"/>
      <c r="R875" s="546"/>
      <c r="S875" s="546"/>
      <c r="T875" s="546"/>
      <c r="U875" s="546"/>
      <c r="V875" s="546"/>
      <c r="W875" s="546"/>
      <c r="X875" s="546"/>
      <c r="Y875" s="546"/>
      <c r="Z875" s="115"/>
      <c r="AA875" s="115"/>
      <c r="AB875" s="115"/>
      <c r="AC875" s="115"/>
      <c r="AD875" s="115"/>
      <c r="AE875" s="115"/>
      <c r="AF875" s="115"/>
      <c r="AG875" s="115"/>
      <c r="AH875" s="115"/>
      <c r="AI875" s="115"/>
    </row>
    <row r="876">
      <c r="A876" s="575"/>
      <c r="B876" s="546"/>
      <c r="C876" s="546"/>
      <c r="D876" s="546"/>
      <c r="E876" s="546"/>
      <c r="F876" s="546"/>
      <c r="G876" s="546"/>
      <c r="H876" s="546"/>
      <c r="I876" s="546"/>
      <c r="J876" s="546"/>
      <c r="K876" s="546"/>
      <c r="L876" s="546"/>
      <c r="M876" s="546"/>
      <c r="N876" s="546"/>
      <c r="O876" s="546"/>
      <c r="P876" s="546"/>
      <c r="Q876" s="546"/>
      <c r="R876" s="546"/>
      <c r="S876" s="546"/>
      <c r="T876" s="546"/>
      <c r="U876" s="546"/>
      <c r="V876" s="546"/>
      <c r="W876" s="546"/>
      <c r="X876" s="546"/>
      <c r="Y876" s="546"/>
      <c r="Z876" s="115"/>
      <c r="AA876" s="115"/>
      <c r="AB876" s="115"/>
      <c r="AC876" s="115"/>
      <c r="AD876" s="115"/>
      <c r="AE876" s="115"/>
      <c r="AF876" s="115"/>
      <c r="AG876" s="115"/>
      <c r="AH876" s="115"/>
      <c r="AI876" s="115"/>
    </row>
    <row r="877">
      <c r="A877" s="575"/>
      <c r="B877" s="546"/>
      <c r="C877" s="546"/>
      <c r="D877" s="546"/>
      <c r="E877" s="546"/>
      <c r="F877" s="546"/>
      <c r="G877" s="546"/>
      <c r="H877" s="546"/>
      <c r="I877" s="546"/>
      <c r="J877" s="546"/>
      <c r="K877" s="546"/>
      <c r="L877" s="546"/>
      <c r="M877" s="546"/>
      <c r="N877" s="546"/>
      <c r="O877" s="546"/>
      <c r="P877" s="546"/>
      <c r="Q877" s="546"/>
      <c r="R877" s="546"/>
      <c r="S877" s="546"/>
      <c r="T877" s="546"/>
      <c r="U877" s="546"/>
      <c r="V877" s="546"/>
      <c r="W877" s="546"/>
      <c r="X877" s="546"/>
      <c r="Y877" s="546"/>
      <c r="Z877" s="115"/>
      <c r="AA877" s="115"/>
      <c r="AB877" s="115"/>
      <c r="AC877" s="115"/>
      <c r="AD877" s="115"/>
      <c r="AE877" s="115"/>
      <c r="AF877" s="115"/>
      <c r="AG877" s="115"/>
      <c r="AH877" s="115"/>
      <c r="AI877" s="115"/>
    </row>
    <row r="878">
      <c r="A878" s="575"/>
      <c r="B878" s="546"/>
      <c r="C878" s="546"/>
      <c r="D878" s="546"/>
      <c r="E878" s="546"/>
      <c r="F878" s="546"/>
      <c r="G878" s="546"/>
      <c r="H878" s="546"/>
      <c r="I878" s="546"/>
      <c r="J878" s="546"/>
      <c r="K878" s="546"/>
      <c r="L878" s="546"/>
      <c r="M878" s="546"/>
      <c r="N878" s="546"/>
      <c r="O878" s="546"/>
      <c r="P878" s="546"/>
      <c r="Q878" s="546"/>
      <c r="R878" s="546"/>
      <c r="S878" s="546"/>
      <c r="T878" s="546"/>
      <c r="U878" s="546"/>
      <c r="V878" s="546"/>
      <c r="W878" s="546"/>
      <c r="X878" s="546"/>
      <c r="Y878" s="546"/>
      <c r="Z878" s="115"/>
      <c r="AA878" s="115"/>
      <c r="AB878" s="115"/>
      <c r="AC878" s="115"/>
      <c r="AD878" s="115"/>
      <c r="AE878" s="115"/>
      <c r="AF878" s="115"/>
      <c r="AG878" s="115"/>
      <c r="AH878" s="115"/>
      <c r="AI878" s="115"/>
    </row>
    <row r="879">
      <c r="A879" s="575"/>
      <c r="B879" s="546"/>
      <c r="C879" s="546"/>
      <c r="D879" s="546"/>
      <c r="E879" s="546"/>
      <c r="F879" s="546"/>
      <c r="G879" s="546"/>
      <c r="H879" s="546"/>
      <c r="I879" s="546"/>
      <c r="J879" s="546"/>
      <c r="K879" s="546"/>
      <c r="L879" s="546"/>
      <c r="M879" s="546"/>
      <c r="N879" s="546"/>
      <c r="O879" s="546"/>
      <c r="P879" s="546"/>
      <c r="Q879" s="546"/>
      <c r="R879" s="546"/>
      <c r="S879" s="546"/>
      <c r="T879" s="546"/>
      <c r="U879" s="546"/>
      <c r="V879" s="546"/>
      <c r="W879" s="546"/>
      <c r="X879" s="546"/>
      <c r="Y879" s="546"/>
      <c r="Z879" s="115"/>
      <c r="AA879" s="115"/>
      <c r="AB879" s="115"/>
      <c r="AC879" s="115"/>
      <c r="AD879" s="115"/>
      <c r="AE879" s="115"/>
      <c r="AF879" s="115"/>
      <c r="AG879" s="115"/>
      <c r="AH879" s="115"/>
      <c r="AI879" s="115"/>
    </row>
    <row r="880">
      <c r="A880" s="575"/>
      <c r="B880" s="546"/>
      <c r="C880" s="546"/>
      <c r="D880" s="546"/>
      <c r="E880" s="546"/>
      <c r="F880" s="546"/>
      <c r="G880" s="546"/>
      <c r="H880" s="546"/>
      <c r="I880" s="546"/>
      <c r="J880" s="546"/>
      <c r="K880" s="546"/>
      <c r="L880" s="546"/>
      <c r="M880" s="546"/>
      <c r="N880" s="546"/>
      <c r="O880" s="546"/>
      <c r="P880" s="546"/>
      <c r="Q880" s="546"/>
      <c r="R880" s="546"/>
      <c r="S880" s="546"/>
      <c r="T880" s="546"/>
      <c r="U880" s="546"/>
      <c r="V880" s="546"/>
      <c r="W880" s="546"/>
      <c r="X880" s="546"/>
      <c r="Y880" s="546"/>
      <c r="Z880" s="115"/>
      <c r="AA880" s="115"/>
      <c r="AB880" s="115"/>
      <c r="AC880" s="115"/>
      <c r="AD880" s="115"/>
      <c r="AE880" s="115"/>
      <c r="AF880" s="115"/>
      <c r="AG880" s="115"/>
      <c r="AH880" s="115"/>
      <c r="AI880" s="115"/>
    </row>
    <row r="881">
      <c r="A881" s="575"/>
      <c r="B881" s="546"/>
      <c r="C881" s="546"/>
      <c r="D881" s="546"/>
      <c r="E881" s="546"/>
      <c r="F881" s="546"/>
      <c r="G881" s="546"/>
      <c r="H881" s="546"/>
      <c r="I881" s="546"/>
      <c r="J881" s="546"/>
      <c r="K881" s="546"/>
      <c r="L881" s="546"/>
      <c r="M881" s="546"/>
      <c r="N881" s="546"/>
      <c r="O881" s="546"/>
      <c r="P881" s="546"/>
      <c r="Q881" s="546"/>
      <c r="R881" s="546"/>
      <c r="S881" s="546"/>
      <c r="T881" s="546"/>
      <c r="U881" s="546"/>
      <c r="V881" s="546"/>
      <c r="W881" s="546"/>
      <c r="X881" s="546"/>
      <c r="Y881" s="546"/>
      <c r="Z881" s="115"/>
      <c r="AA881" s="115"/>
      <c r="AB881" s="115"/>
      <c r="AC881" s="115"/>
      <c r="AD881" s="115"/>
      <c r="AE881" s="115"/>
      <c r="AF881" s="115"/>
      <c r="AG881" s="115"/>
      <c r="AH881" s="115"/>
      <c r="AI881" s="115"/>
    </row>
    <row r="882">
      <c r="A882" s="575"/>
      <c r="B882" s="546"/>
      <c r="C882" s="546"/>
      <c r="D882" s="546"/>
      <c r="E882" s="546"/>
      <c r="F882" s="546"/>
      <c r="G882" s="546"/>
      <c r="H882" s="546"/>
      <c r="I882" s="546"/>
      <c r="J882" s="546"/>
      <c r="K882" s="546"/>
      <c r="L882" s="546"/>
      <c r="M882" s="546"/>
      <c r="N882" s="546"/>
      <c r="O882" s="546"/>
      <c r="P882" s="546"/>
      <c r="Q882" s="546"/>
      <c r="R882" s="546"/>
      <c r="S882" s="546"/>
      <c r="T882" s="546"/>
      <c r="U882" s="546"/>
      <c r="V882" s="546"/>
      <c r="W882" s="546"/>
      <c r="X882" s="546"/>
      <c r="Y882" s="546"/>
      <c r="Z882" s="115"/>
      <c r="AA882" s="115"/>
      <c r="AB882" s="115"/>
      <c r="AC882" s="115"/>
      <c r="AD882" s="115"/>
      <c r="AE882" s="115"/>
      <c r="AF882" s="115"/>
      <c r="AG882" s="115"/>
      <c r="AH882" s="115"/>
      <c r="AI882" s="115"/>
    </row>
    <row r="883">
      <c r="A883" s="575"/>
      <c r="B883" s="546"/>
      <c r="C883" s="546"/>
      <c r="D883" s="546"/>
      <c r="E883" s="546"/>
      <c r="F883" s="546"/>
      <c r="G883" s="546"/>
      <c r="H883" s="546"/>
      <c r="I883" s="546"/>
      <c r="J883" s="546"/>
      <c r="K883" s="546"/>
      <c r="L883" s="546"/>
      <c r="M883" s="546"/>
      <c r="N883" s="546"/>
      <c r="O883" s="546"/>
      <c r="P883" s="546"/>
      <c r="Q883" s="546"/>
      <c r="R883" s="546"/>
      <c r="S883" s="546"/>
      <c r="T883" s="546"/>
      <c r="U883" s="546"/>
      <c r="V883" s="546"/>
      <c r="W883" s="546"/>
      <c r="X883" s="546"/>
      <c r="Y883" s="546"/>
      <c r="Z883" s="115"/>
      <c r="AA883" s="115"/>
      <c r="AB883" s="115"/>
      <c r="AC883" s="115"/>
      <c r="AD883" s="115"/>
      <c r="AE883" s="115"/>
      <c r="AF883" s="115"/>
      <c r="AG883" s="115"/>
      <c r="AH883" s="115"/>
      <c r="AI883" s="115"/>
    </row>
    <row r="884">
      <c r="A884" s="575"/>
      <c r="B884" s="546"/>
      <c r="C884" s="546"/>
      <c r="D884" s="546"/>
      <c r="E884" s="546"/>
      <c r="F884" s="546"/>
      <c r="G884" s="546"/>
      <c r="H884" s="546"/>
      <c r="I884" s="546"/>
      <c r="J884" s="546"/>
      <c r="K884" s="546"/>
      <c r="L884" s="546"/>
      <c r="M884" s="546"/>
      <c r="N884" s="546"/>
      <c r="O884" s="546"/>
      <c r="P884" s="546"/>
      <c r="Q884" s="546"/>
      <c r="R884" s="546"/>
      <c r="S884" s="546"/>
      <c r="T884" s="546"/>
      <c r="U884" s="546"/>
      <c r="V884" s="546"/>
      <c r="W884" s="546"/>
      <c r="X884" s="546"/>
      <c r="Y884" s="546"/>
      <c r="Z884" s="115"/>
      <c r="AA884" s="115"/>
      <c r="AB884" s="115"/>
      <c r="AC884" s="115"/>
      <c r="AD884" s="115"/>
      <c r="AE884" s="115"/>
      <c r="AF884" s="115"/>
      <c r="AG884" s="115"/>
      <c r="AH884" s="115"/>
      <c r="AI884" s="115"/>
    </row>
    <row r="885">
      <c r="A885" s="575"/>
      <c r="B885" s="546"/>
      <c r="C885" s="546"/>
      <c r="D885" s="546"/>
      <c r="E885" s="546"/>
      <c r="F885" s="546"/>
      <c r="G885" s="546"/>
      <c r="H885" s="546"/>
      <c r="I885" s="546"/>
      <c r="J885" s="546"/>
      <c r="K885" s="546"/>
      <c r="L885" s="546"/>
      <c r="M885" s="546"/>
      <c r="N885" s="546"/>
      <c r="O885" s="546"/>
      <c r="P885" s="546"/>
      <c r="Q885" s="546"/>
      <c r="R885" s="546"/>
      <c r="S885" s="546"/>
      <c r="T885" s="546"/>
      <c r="U885" s="546"/>
      <c r="V885" s="546"/>
      <c r="W885" s="546"/>
      <c r="X885" s="546"/>
      <c r="Y885" s="546"/>
      <c r="Z885" s="115"/>
      <c r="AA885" s="115"/>
      <c r="AB885" s="115"/>
      <c r="AC885" s="115"/>
      <c r="AD885" s="115"/>
      <c r="AE885" s="115"/>
      <c r="AF885" s="115"/>
      <c r="AG885" s="115"/>
      <c r="AH885" s="115"/>
      <c r="AI885" s="115"/>
    </row>
    <row r="886">
      <c r="A886" s="575"/>
      <c r="B886" s="546"/>
      <c r="C886" s="546"/>
      <c r="D886" s="546"/>
      <c r="E886" s="546"/>
      <c r="F886" s="546"/>
      <c r="G886" s="546"/>
      <c r="H886" s="546"/>
      <c r="I886" s="546"/>
      <c r="J886" s="546"/>
      <c r="K886" s="546"/>
      <c r="L886" s="546"/>
      <c r="M886" s="546"/>
      <c r="N886" s="546"/>
      <c r="O886" s="546"/>
      <c r="P886" s="546"/>
      <c r="Q886" s="546"/>
      <c r="R886" s="546"/>
      <c r="S886" s="546"/>
      <c r="T886" s="546"/>
      <c r="U886" s="546"/>
      <c r="V886" s="546"/>
      <c r="W886" s="546"/>
      <c r="X886" s="546"/>
      <c r="Y886" s="546"/>
      <c r="Z886" s="115"/>
      <c r="AA886" s="115"/>
      <c r="AB886" s="115"/>
      <c r="AC886" s="115"/>
      <c r="AD886" s="115"/>
      <c r="AE886" s="115"/>
      <c r="AF886" s="115"/>
      <c r="AG886" s="115"/>
      <c r="AH886" s="115"/>
      <c r="AI886" s="115"/>
    </row>
    <row r="887">
      <c r="A887" s="575"/>
      <c r="B887" s="546"/>
      <c r="C887" s="546"/>
      <c r="D887" s="546"/>
      <c r="E887" s="546"/>
      <c r="F887" s="546"/>
      <c r="G887" s="546"/>
      <c r="H887" s="546"/>
      <c r="I887" s="546"/>
      <c r="J887" s="546"/>
      <c r="K887" s="546"/>
      <c r="L887" s="546"/>
      <c r="M887" s="546"/>
      <c r="N887" s="546"/>
      <c r="O887" s="546"/>
      <c r="P887" s="546"/>
      <c r="Q887" s="546"/>
      <c r="R887" s="546"/>
      <c r="S887" s="546"/>
      <c r="T887" s="546"/>
      <c r="U887" s="546"/>
      <c r="V887" s="546"/>
      <c r="W887" s="546"/>
      <c r="X887" s="546"/>
      <c r="Y887" s="546"/>
      <c r="Z887" s="115"/>
      <c r="AA887" s="115"/>
      <c r="AB887" s="115"/>
      <c r="AC887" s="115"/>
      <c r="AD887" s="115"/>
      <c r="AE887" s="115"/>
      <c r="AF887" s="115"/>
      <c r="AG887" s="115"/>
      <c r="AH887" s="115"/>
      <c r="AI887" s="115"/>
    </row>
    <row r="888">
      <c r="A888" s="575"/>
      <c r="B888" s="546"/>
      <c r="C888" s="546"/>
      <c r="D888" s="546"/>
      <c r="E888" s="546"/>
      <c r="F888" s="546"/>
      <c r="G888" s="546"/>
      <c r="H888" s="546"/>
      <c r="I888" s="546"/>
      <c r="J888" s="546"/>
      <c r="K888" s="546"/>
      <c r="L888" s="546"/>
      <c r="M888" s="546"/>
      <c r="N888" s="546"/>
      <c r="O888" s="546"/>
      <c r="P888" s="546"/>
      <c r="Q888" s="546"/>
      <c r="R888" s="546"/>
      <c r="S888" s="546"/>
      <c r="T888" s="546"/>
      <c r="U888" s="546"/>
      <c r="V888" s="546"/>
      <c r="W888" s="546"/>
      <c r="X888" s="546"/>
      <c r="Y888" s="546"/>
      <c r="Z888" s="115"/>
      <c r="AA888" s="115"/>
      <c r="AB888" s="115"/>
      <c r="AC888" s="115"/>
      <c r="AD888" s="115"/>
      <c r="AE888" s="115"/>
      <c r="AF888" s="115"/>
      <c r="AG888" s="115"/>
      <c r="AH888" s="115"/>
      <c r="AI888" s="115"/>
    </row>
    <row r="889">
      <c r="A889" s="575"/>
      <c r="B889" s="546"/>
      <c r="C889" s="546"/>
      <c r="D889" s="546"/>
      <c r="E889" s="546"/>
      <c r="F889" s="546"/>
      <c r="G889" s="546"/>
      <c r="H889" s="546"/>
      <c r="I889" s="546"/>
      <c r="J889" s="546"/>
      <c r="K889" s="546"/>
      <c r="L889" s="546"/>
      <c r="M889" s="546"/>
      <c r="N889" s="546"/>
      <c r="O889" s="546"/>
      <c r="P889" s="546"/>
      <c r="Q889" s="546"/>
      <c r="R889" s="546"/>
      <c r="S889" s="546"/>
      <c r="T889" s="546"/>
      <c r="U889" s="546"/>
      <c r="V889" s="546"/>
      <c r="W889" s="546"/>
      <c r="X889" s="546"/>
      <c r="Y889" s="546"/>
      <c r="Z889" s="115"/>
      <c r="AA889" s="115"/>
      <c r="AB889" s="115"/>
      <c r="AC889" s="115"/>
      <c r="AD889" s="115"/>
      <c r="AE889" s="115"/>
      <c r="AF889" s="115"/>
      <c r="AG889" s="115"/>
      <c r="AH889" s="115"/>
      <c r="AI889" s="115"/>
    </row>
    <row r="890">
      <c r="A890" s="575"/>
      <c r="B890" s="546"/>
      <c r="C890" s="546"/>
      <c r="D890" s="546"/>
      <c r="E890" s="546"/>
      <c r="F890" s="546"/>
      <c r="G890" s="546"/>
      <c r="H890" s="546"/>
      <c r="I890" s="546"/>
      <c r="J890" s="546"/>
      <c r="K890" s="546"/>
      <c r="L890" s="546"/>
      <c r="M890" s="546"/>
      <c r="N890" s="546"/>
      <c r="O890" s="546"/>
      <c r="P890" s="546"/>
      <c r="Q890" s="546"/>
      <c r="R890" s="546"/>
      <c r="S890" s="546"/>
      <c r="T890" s="546"/>
      <c r="U890" s="546"/>
      <c r="V890" s="546"/>
      <c r="W890" s="546"/>
      <c r="X890" s="546"/>
      <c r="Y890" s="546"/>
      <c r="Z890" s="115"/>
      <c r="AA890" s="115"/>
      <c r="AB890" s="115"/>
      <c r="AC890" s="115"/>
      <c r="AD890" s="115"/>
      <c r="AE890" s="115"/>
      <c r="AF890" s="115"/>
      <c r="AG890" s="115"/>
      <c r="AH890" s="115"/>
      <c r="AI890" s="115"/>
    </row>
    <row r="891">
      <c r="A891" s="575"/>
      <c r="B891" s="546"/>
      <c r="C891" s="546"/>
      <c r="D891" s="546"/>
      <c r="E891" s="546"/>
      <c r="F891" s="546"/>
      <c r="G891" s="546"/>
      <c r="H891" s="546"/>
      <c r="I891" s="546"/>
      <c r="J891" s="546"/>
      <c r="K891" s="546"/>
      <c r="L891" s="546"/>
      <c r="M891" s="546"/>
      <c r="N891" s="546"/>
      <c r="O891" s="546"/>
      <c r="P891" s="546"/>
      <c r="Q891" s="546"/>
      <c r="R891" s="546"/>
      <c r="S891" s="546"/>
      <c r="T891" s="546"/>
      <c r="U891" s="546"/>
      <c r="V891" s="546"/>
      <c r="W891" s="546"/>
      <c r="X891" s="546"/>
      <c r="Y891" s="546"/>
      <c r="Z891" s="115"/>
      <c r="AA891" s="115"/>
      <c r="AB891" s="115"/>
      <c r="AC891" s="115"/>
      <c r="AD891" s="115"/>
      <c r="AE891" s="115"/>
      <c r="AF891" s="115"/>
      <c r="AG891" s="115"/>
      <c r="AH891" s="115"/>
      <c r="AI891" s="115"/>
    </row>
    <row r="892">
      <c r="A892" s="575"/>
      <c r="B892" s="546"/>
      <c r="C892" s="546"/>
      <c r="D892" s="546"/>
      <c r="E892" s="546"/>
      <c r="F892" s="546"/>
      <c r="G892" s="546"/>
      <c r="H892" s="546"/>
      <c r="I892" s="546"/>
      <c r="J892" s="546"/>
      <c r="K892" s="546"/>
      <c r="L892" s="546"/>
      <c r="M892" s="546"/>
      <c r="N892" s="546"/>
      <c r="O892" s="546"/>
      <c r="P892" s="546"/>
      <c r="Q892" s="546"/>
      <c r="R892" s="546"/>
      <c r="S892" s="546"/>
      <c r="T892" s="546"/>
      <c r="U892" s="546"/>
      <c r="V892" s="546"/>
      <c r="W892" s="546"/>
      <c r="X892" s="546"/>
      <c r="Y892" s="546"/>
      <c r="Z892" s="115"/>
      <c r="AA892" s="115"/>
      <c r="AB892" s="115"/>
      <c r="AC892" s="115"/>
      <c r="AD892" s="115"/>
      <c r="AE892" s="115"/>
      <c r="AF892" s="115"/>
      <c r="AG892" s="115"/>
      <c r="AH892" s="115"/>
      <c r="AI892" s="115"/>
    </row>
    <row r="893">
      <c r="A893" s="575"/>
      <c r="B893" s="546"/>
      <c r="C893" s="546"/>
      <c r="D893" s="546"/>
      <c r="E893" s="546"/>
      <c r="F893" s="546"/>
      <c r="G893" s="546"/>
      <c r="H893" s="546"/>
      <c r="I893" s="546"/>
      <c r="J893" s="546"/>
      <c r="K893" s="546"/>
      <c r="L893" s="546"/>
      <c r="M893" s="546"/>
      <c r="N893" s="546"/>
      <c r="O893" s="546"/>
      <c r="P893" s="546"/>
      <c r="Q893" s="546"/>
      <c r="R893" s="546"/>
      <c r="S893" s="546"/>
      <c r="T893" s="546"/>
      <c r="U893" s="546"/>
      <c r="V893" s="546"/>
      <c r="W893" s="546"/>
      <c r="X893" s="546"/>
      <c r="Y893" s="546"/>
      <c r="Z893" s="115"/>
      <c r="AA893" s="115"/>
      <c r="AB893" s="115"/>
      <c r="AC893" s="115"/>
      <c r="AD893" s="115"/>
      <c r="AE893" s="115"/>
      <c r="AF893" s="115"/>
      <c r="AG893" s="115"/>
      <c r="AH893" s="115"/>
      <c r="AI893" s="115"/>
    </row>
    <row r="894">
      <c r="A894" s="575"/>
      <c r="B894" s="546"/>
      <c r="C894" s="546"/>
      <c r="D894" s="546"/>
      <c r="E894" s="546"/>
      <c r="F894" s="546"/>
      <c r="G894" s="546"/>
      <c r="H894" s="546"/>
      <c r="I894" s="546"/>
      <c r="J894" s="546"/>
      <c r="K894" s="546"/>
      <c r="L894" s="546"/>
      <c r="M894" s="546"/>
      <c r="N894" s="546"/>
      <c r="O894" s="546"/>
      <c r="P894" s="546"/>
      <c r="Q894" s="546"/>
      <c r="R894" s="546"/>
      <c r="S894" s="546"/>
      <c r="T894" s="546"/>
      <c r="U894" s="546"/>
      <c r="V894" s="546"/>
      <c r="W894" s="546"/>
      <c r="X894" s="546"/>
      <c r="Y894" s="546"/>
      <c r="Z894" s="115"/>
      <c r="AA894" s="115"/>
      <c r="AB894" s="115"/>
      <c r="AC894" s="115"/>
      <c r="AD894" s="115"/>
      <c r="AE894" s="115"/>
      <c r="AF894" s="115"/>
      <c r="AG894" s="115"/>
      <c r="AH894" s="115"/>
      <c r="AI894" s="115"/>
    </row>
    <row r="895">
      <c r="A895" s="575"/>
      <c r="B895" s="546"/>
      <c r="C895" s="546"/>
      <c r="D895" s="546"/>
      <c r="E895" s="546"/>
      <c r="F895" s="546"/>
      <c r="G895" s="546"/>
      <c r="H895" s="546"/>
      <c r="I895" s="546"/>
      <c r="J895" s="546"/>
      <c r="K895" s="546"/>
      <c r="L895" s="546"/>
      <c r="M895" s="546"/>
      <c r="N895" s="546"/>
      <c r="O895" s="546"/>
      <c r="P895" s="546"/>
      <c r="Q895" s="546"/>
      <c r="R895" s="546"/>
      <c r="S895" s="546"/>
      <c r="T895" s="546"/>
      <c r="U895" s="546"/>
      <c r="V895" s="546"/>
      <c r="W895" s="546"/>
      <c r="X895" s="546"/>
      <c r="Y895" s="546"/>
      <c r="Z895" s="115"/>
      <c r="AA895" s="115"/>
      <c r="AB895" s="115"/>
      <c r="AC895" s="115"/>
      <c r="AD895" s="115"/>
      <c r="AE895" s="115"/>
      <c r="AF895" s="115"/>
      <c r="AG895" s="115"/>
      <c r="AH895" s="115"/>
      <c r="AI895" s="115"/>
    </row>
    <row r="896">
      <c r="A896" s="575"/>
      <c r="B896" s="546"/>
      <c r="C896" s="546"/>
      <c r="D896" s="546"/>
      <c r="E896" s="546"/>
      <c r="F896" s="546"/>
      <c r="G896" s="546"/>
      <c r="H896" s="546"/>
      <c r="I896" s="546"/>
      <c r="J896" s="546"/>
      <c r="K896" s="546"/>
      <c r="L896" s="546"/>
      <c r="M896" s="546"/>
      <c r="N896" s="546"/>
      <c r="O896" s="546"/>
      <c r="P896" s="546"/>
      <c r="Q896" s="546"/>
      <c r="R896" s="546"/>
      <c r="S896" s="546"/>
      <c r="T896" s="546"/>
      <c r="U896" s="546"/>
      <c r="V896" s="546"/>
      <c r="W896" s="546"/>
      <c r="X896" s="546"/>
      <c r="Y896" s="546"/>
      <c r="Z896" s="115"/>
      <c r="AA896" s="115"/>
      <c r="AB896" s="115"/>
      <c r="AC896" s="115"/>
      <c r="AD896" s="115"/>
      <c r="AE896" s="115"/>
      <c r="AF896" s="115"/>
      <c r="AG896" s="115"/>
      <c r="AH896" s="115"/>
      <c r="AI896" s="115"/>
    </row>
    <row r="897">
      <c r="A897" s="575"/>
      <c r="B897" s="546"/>
      <c r="C897" s="546"/>
      <c r="D897" s="546"/>
      <c r="E897" s="546"/>
      <c r="F897" s="546"/>
      <c r="G897" s="546"/>
      <c r="H897" s="546"/>
      <c r="I897" s="546"/>
      <c r="J897" s="546"/>
      <c r="K897" s="546"/>
      <c r="L897" s="546"/>
      <c r="M897" s="546"/>
      <c r="N897" s="546"/>
      <c r="O897" s="546"/>
      <c r="P897" s="546"/>
      <c r="Q897" s="546"/>
      <c r="R897" s="546"/>
      <c r="S897" s="546"/>
      <c r="T897" s="546"/>
      <c r="U897" s="546"/>
      <c r="V897" s="546"/>
      <c r="W897" s="546"/>
      <c r="X897" s="546"/>
      <c r="Y897" s="546"/>
      <c r="Z897" s="115"/>
      <c r="AA897" s="115"/>
      <c r="AB897" s="115"/>
      <c r="AC897" s="115"/>
      <c r="AD897" s="115"/>
      <c r="AE897" s="115"/>
      <c r="AF897" s="115"/>
      <c r="AG897" s="115"/>
      <c r="AH897" s="115"/>
      <c r="AI897" s="115"/>
    </row>
    <row r="898">
      <c r="A898" s="575"/>
      <c r="B898" s="546"/>
      <c r="C898" s="546"/>
      <c r="D898" s="546"/>
      <c r="E898" s="546"/>
      <c r="F898" s="546"/>
      <c r="G898" s="546"/>
      <c r="H898" s="546"/>
      <c r="I898" s="546"/>
      <c r="J898" s="546"/>
      <c r="K898" s="546"/>
      <c r="L898" s="546"/>
      <c r="M898" s="546"/>
      <c r="N898" s="546"/>
      <c r="O898" s="546"/>
      <c r="P898" s="546"/>
      <c r="Q898" s="546"/>
      <c r="R898" s="546"/>
      <c r="S898" s="546"/>
      <c r="T898" s="546"/>
      <c r="U898" s="546"/>
      <c r="V898" s="546"/>
      <c r="W898" s="546"/>
      <c r="X898" s="546"/>
      <c r="Y898" s="546"/>
      <c r="Z898" s="115"/>
      <c r="AA898" s="115"/>
      <c r="AB898" s="115"/>
      <c r="AC898" s="115"/>
      <c r="AD898" s="115"/>
      <c r="AE898" s="115"/>
      <c r="AF898" s="115"/>
      <c r="AG898" s="115"/>
      <c r="AH898" s="115"/>
      <c r="AI898" s="115"/>
    </row>
    <row r="899">
      <c r="A899" s="575"/>
      <c r="B899" s="546"/>
      <c r="C899" s="546"/>
      <c r="D899" s="546"/>
      <c r="E899" s="546"/>
      <c r="F899" s="546"/>
      <c r="G899" s="546"/>
      <c r="H899" s="546"/>
      <c r="I899" s="546"/>
      <c r="J899" s="546"/>
      <c r="K899" s="546"/>
      <c r="L899" s="546"/>
      <c r="M899" s="546"/>
      <c r="N899" s="546"/>
      <c r="O899" s="546"/>
      <c r="P899" s="546"/>
      <c r="Q899" s="546"/>
      <c r="R899" s="546"/>
      <c r="S899" s="546"/>
      <c r="T899" s="546"/>
      <c r="U899" s="546"/>
      <c r="V899" s="546"/>
      <c r="W899" s="546"/>
      <c r="X899" s="546"/>
      <c r="Y899" s="546"/>
      <c r="Z899" s="115"/>
      <c r="AA899" s="115"/>
      <c r="AB899" s="115"/>
      <c r="AC899" s="115"/>
      <c r="AD899" s="115"/>
      <c r="AE899" s="115"/>
      <c r="AF899" s="115"/>
      <c r="AG899" s="115"/>
      <c r="AH899" s="115"/>
      <c r="AI899" s="115"/>
    </row>
    <row r="900">
      <c r="A900" s="575"/>
      <c r="B900" s="546"/>
      <c r="C900" s="546"/>
      <c r="D900" s="546"/>
      <c r="E900" s="546"/>
      <c r="F900" s="546"/>
      <c r="G900" s="546"/>
      <c r="H900" s="546"/>
      <c r="I900" s="546"/>
      <c r="J900" s="546"/>
      <c r="K900" s="546"/>
      <c r="L900" s="546"/>
      <c r="M900" s="546"/>
      <c r="N900" s="546"/>
      <c r="O900" s="546"/>
      <c r="P900" s="546"/>
      <c r="Q900" s="546"/>
      <c r="R900" s="546"/>
      <c r="S900" s="546"/>
      <c r="T900" s="546"/>
      <c r="U900" s="546"/>
      <c r="V900" s="546"/>
      <c r="W900" s="546"/>
      <c r="X900" s="546"/>
      <c r="Y900" s="546"/>
      <c r="Z900" s="115"/>
      <c r="AA900" s="115"/>
      <c r="AB900" s="115"/>
      <c r="AC900" s="115"/>
      <c r="AD900" s="115"/>
      <c r="AE900" s="115"/>
      <c r="AF900" s="115"/>
      <c r="AG900" s="115"/>
      <c r="AH900" s="115"/>
      <c r="AI900" s="115"/>
    </row>
    <row r="901">
      <c r="A901" s="575"/>
      <c r="B901" s="546"/>
      <c r="C901" s="546"/>
      <c r="D901" s="546"/>
      <c r="E901" s="546"/>
      <c r="F901" s="546"/>
      <c r="G901" s="546"/>
      <c r="H901" s="546"/>
      <c r="I901" s="546"/>
      <c r="J901" s="546"/>
      <c r="K901" s="546"/>
      <c r="L901" s="546"/>
      <c r="M901" s="546"/>
      <c r="N901" s="546"/>
      <c r="O901" s="546"/>
      <c r="P901" s="546"/>
      <c r="Q901" s="546"/>
      <c r="R901" s="546"/>
      <c r="S901" s="546"/>
      <c r="T901" s="546"/>
      <c r="U901" s="546"/>
      <c r="V901" s="546"/>
      <c r="W901" s="546"/>
      <c r="X901" s="546"/>
      <c r="Y901" s="546"/>
      <c r="Z901" s="115"/>
      <c r="AA901" s="115"/>
      <c r="AB901" s="115"/>
      <c r="AC901" s="115"/>
      <c r="AD901" s="115"/>
      <c r="AE901" s="115"/>
      <c r="AF901" s="115"/>
      <c r="AG901" s="115"/>
      <c r="AH901" s="115"/>
      <c r="AI901" s="115"/>
    </row>
    <row r="902">
      <c r="A902" s="575"/>
      <c r="B902" s="546"/>
      <c r="C902" s="546"/>
      <c r="D902" s="546"/>
      <c r="E902" s="546"/>
      <c r="F902" s="546"/>
      <c r="G902" s="546"/>
      <c r="H902" s="546"/>
      <c r="I902" s="546"/>
      <c r="J902" s="546"/>
      <c r="K902" s="546"/>
      <c r="L902" s="546"/>
      <c r="M902" s="546"/>
      <c r="N902" s="546"/>
      <c r="O902" s="546"/>
      <c r="P902" s="546"/>
      <c r="Q902" s="546"/>
      <c r="R902" s="546"/>
      <c r="S902" s="546"/>
      <c r="T902" s="546"/>
      <c r="U902" s="546"/>
      <c r="V902" s="546"/>
      <c r="W902" s="546"/>
      <c r="X902" s="546"/>
      <c r="Y902" s="546"/>
      <c r="Z902" s="115"/>
      <c r="AA902" s="115"/>
      <c r="AB902" s="115"/>
      <c r="AC902" s="115"/>
      <c r="AD902" s="115"/>
      <c r="AE902" s="115"/>
      <c r="AF902" s="115"/>
      <c r="AG902" s="115"/>
      <c r="AH902" s="115"/>
      <c r="AI902" s="115"/>
    </row>
    <row r="903">
      <c r="A903" s="575"/>
      <c r="B903" s="546"/>
      <c r="C903" s="546"/>
      <c r="D903" s="546"/>
      <c r="E903" s="546"/>
      <c r="F903" s="546"/>
      <c r="G903" s="546"/>
      <c r="H903" s="546"/>
      <c r="I903" s="546"/>
      <c r="J903" s="546"/>
      <c r="K903" s="546"/>
      <c r="L903" s="546"/>
      <c r="M903" s="546"/>
      <c r="N903" s="546"/>
      <c r="O903" s="546"/>
      <c r="P903" s="546"/>
      <c r="Q903" s="546"/>
      <c r="R903" s="546"/>
      <c r="S903" s="546"/>
      <c r="T903" s="546"/>
      <c r="U903" s="546"/>
      <c r="V903" s="546"/>
      <c r="W903" s="546"/>
      <c r="X903" s="546"/>
      <c r="Y903" s="546"/>
      <c r="Z903" s="115"/>
      <c r="AA903" s="115"/>
      <c r="AB903" s="115"/>
      <c r="AC903" s="115"/>
      <c r="AD903" s="115"/>
      <c r="AE903" s="115"/>
      <c r="AF903" s="115"/>
      <c r="AG903" s="115"/>
      <c r="AH903" s="115"/>
      <c r="AI903" s="115"/>
    </row>
    <row r="904">
      <c r="A904" s="575"/>
      <c r="B904" s="546"/>
      <c r="C904" s="546"/>
      <c r="D904" s="546"/>
      <c r="E904" s="546"/>
      <c r="F904" s="546"/>
      <c r="G904" s="546"/>
      <c r="H904" s="546"/>
      <c r="I904" s="546"/>
      <c r="J904" s="546"/>
      <c r="K904" s="546"/>
      <c r="L904" s="546"/>
      <c r="M904" s="546"/>
      <c r="N904" s="546"/>
      <c r="O904" s="546"/>
      <c r="P904" s="546"/>
      <c r="Q904" s="546"/>
      <c r="R904" s="546"/>
      <c r="S904" s="546"/>
      <c r="T904" s="546"/>
      <c r="U904" s="546"/>
      <c r="V904" s="546"/>
      <c r="W904" s="546"/>
      <c r="X904" s="546"/>
      <c r="Y904" s="546"/>
      <c r="Z904" s="115"/>
      <c r="AA904" s="115"/>
      <c r="AB904" s="115"/>
      <c r="AC904" s="115"/>
      <c r="AD904" s="115"/>
      <c r="AE904" s="115"/>
      <c r="AF904" s="115"/>
      <c r="AG904" s="115"/>
      <c r="AH904" s="115"/>
      <c r="AI904" s="115"/>
    </row>
    <row r="905">
      <c r="A905" s="575"/>
      <c r="B905" s="546"/>
      <c r="C905" s="546"/>
      <c r="D905" s="546"/>
      <c r="E905" s="546"/>
      <c r="F905" s="546"/>
      <c r="G905" s="546"/>
      <c r="H905" s="546"/>
      <c r="I905" s="546"/>
      <c r="J905" s="546"/>
      <c r="K905" s="546"/>
      <c r="L905" s="546"/>
      <c r="M905" s="546"/>
      <c r="N905" s="546"/>
      <c r="O905" s="546"/>
      <c r="P905" s="546"/>
      <c r="Q905" s="546"/>
      <c r="R905" s="546"/>
      <c r="S905" s="546"/>
      <c r="T905" s="546"/>
      <c r="U905" s="546"/>
      <c r="V905" s="546"/>
      <c r="W905" s="546"/>
      <c r="X905" s="546"/>
      <c r="Y905" s="546"/>
      <c r="Z905" s="115"/>
      <c r="AA905" s="115"/>
      <c r="AB905" s="115"/>
      <c r="AC905" s="115"/>
      <c r="AD905" s="115"/>
      <c r="AE905" s="115"/>
      <c r="AF905" s="115"/>
      <c r="AG905" s="115"/>
      <c r="AH905" s="115"/>
      <c r="AI905" s="115"/>
    </row>
    <row r="906">
      <c r="A906" s="575"/>
      <c r="B906" s="546"/>
      <c r="C906" s="546"/>
      <c r="D906" s="546"/>
      <c r="E906" s="546"/>
      <c r="F906" s="546"/>
      <c r="G906" s="546"/>
      <c r="H906" s="546"/>
      <c r="I906" s="546"/>
      <c r="J906" s="546"/>
      <c r="K906" s="546"/>
      <c r="L906" s="546"/>
      <c r="M906" s="546"/>
      <c r="N906" s="546"/>
      <c r="O906" s="546"/>
      <c r="P906" s="546"/>
      <c r="Q906" s="546"/>
      <c r="R906" s="546"/>
      <c r="S906" s="546"/>
      <c r="T906" s="546"/>
      <c r="U906" s="546"/>
      <c r="V906" s="546"/>
      <c r="W906" s="546"/>
      <c r="X906" s="546"/>
      <c r="Y906" s="546"/>
      <c r="Z906" s="115"/>
      <c r="AA906" s="115"/>
      <c r="AB906" s="115"/>
      <c r="AC906" s="115"/>
      <c r="AD906" s="115"/>
      <c r="AE906" s="115"/>
      <c r="AF906" s="115"/>
      <c r="AG906" s="115"/>
      <c r="AH906" s="115"/>
      <c r="AI906" s="115"/>
    </row>
    <row r="907">
      <c r="A907" s="575"/>
      <c r="B907" s="546"/>
      <c r="C907" s="546"/>
      <c r="D907" s="546"/>
      <c r="E907" s="546"/>
      <c r="F907" s="546"/>
      <c r="G907" s="546"/>
      <c r="H907" s="546"/>
      <c r="I907" s="546"/>
      <c r="J907" s="546"/>
      <c r="K907" s="546"/>
      <c r="L907" s="546"/>
      <c r="M907" s="546"/>
      <c r="N907" s="546"/>
      <c r="O907" s="546"/>
      <c r="P907" s="546"/>
      <c r="Q907" s="546"/>
      <c r="R907" s="546"/>
      <c r="S907" s="546"/>
      <c r="T907" s="546"/>
      <c r="U907" s="546"/>
      <c r="V907" s="546"/>
      <c r="W907" s="546"/>
      <c r="X907" s="546"/>
      <c r="Y907" s="546"/>
      <c r="Z907" s="115"/>
      <c r="AA907" s="115"/>
      <c r="AB907" s="115"/>
      <c r="AC907" s="115"/>
      <c r="AD907" s="115"/>
      <c r="AE907" s="115"/>
      <c r="AF907" s="115"/>
      <c r="AG907" s="115"/>
      <c r="AH907" s="115"/>
      <c r="AI907" s="115"/>
    </row>
    <row r="908">
      <c r="A908" s="575"/>
      <c r="B908" s="546"/>
      <c r="C908" s="546"/>
      <c r="D908" s="546"/>
      <c r="E908" s="546"/>
      <c r="F908" s="546"/>
      <c r="G908" s="546"/>
      <c r="H908" s="546"/>
      <c r="I908" s="546"/>
      <c r="J908" s="546"/>
      <c r="K908" s="546"/>
      <c r="L908" s="546"/>
      <c r="M908" s="546"/>
      <c r="N908" s="546"/>
      <c r="O908" s="546"/>
      <c r="P908" s="546"/>
      <c r="Q908" s="546"/>
      <c r="R908" s="546"/>
      <c r="S908" s="546"/>
      <c r="T908" s="546"/>
      <c r="U908" s="546"/>
      <c r="V908" s="546"/>
      <c r="W908" s="546"/>
      <c r="X908" s="546"/>
      <c r="Y908" s="546"/>
      <c r="Z908" s="115"/>
      <c r="AA908" s="115"/>
      <c r="AB908" s="115"/>
      <c r="AC908" s="115"/>
      <c r="AD908" s="115"/>
      <c r="AE908" s="115"/>
      <c r="AF908" s="115"/>
      <c r="AG908" s="115"/>
      <c r="AH908" s="115"/>
      <c r="AI908" s="115"/>
    </row>
    <row r="909">
      <c r="A909" s="575"/>
      <c r="B909" s="546"/>
      <c r="C909" s="546"/>
      <c r="D909" s="546"/>
      <c r="E909" s="546"/>
      <c r="F909" s="546"/>
      <c r="G909" s="546"/>
      <c r="H909" s="546"/>
      <c r="I909" s="546"/>
      <c r="J909" s="546"/>
      <c r="K909" s="546"/>
      <c r="L909" s="546"/>
      <c r="M909" s="546"/>
      <c r="N909" s="546"/>
      <c r="O909" s="546"/>
      <c r="P909" s="546"/>
      <c r="Q909" s="546"/>
      <c r="R909" s="546"/>
      <c r="S909" s="546"/>
      <c r="T909" s="546"/>
      <c r="U909" s="546"/>
      <c r="V909" s="546"/>
      <c r="W909" s="546"/>
      <c r="X909" s="546"/>
      <c r="Y909" s="546"/>
      <c r="Z909" s="115"/>
      <c r="AA909" s="115"/>
      <c r="AB909" s="115"/>
      <c r="AC909" s="115"/>
      <c r="AD909" s="115"/>
      <c r="AE909" s="115"/>
      <c r="AF909" s="115"/>
      <c r="AG909" s="115"/>
      <c r="AH909" s="115"/>
      <c r="AI909" s="115"/>
    </row>
    <row r="910">
      <c r="A910" s="575"/>
      <c r="B910" s="546"/>
      <c r="C910" s="546"/>
      <c r="D910" s="546"/>
      <c r="E910" s="546"/>
      <c r="F910" s="546"/>
      <c r="G910" s="546"/>
      <c r="H910" s="546"/>
      <c r="I910" s="546"/>
      <c r="J910" s="546"/>
      <c r="K910" s="546"/>
      <c r="L910" s="546"/>
      <c r="M910" s="546"/>
      <c r="N910" s="546"/>
      <c r="O910" s="546"/>
      <c r="P910" s="546"/>
      <c r="Q910" s="546"/>
      <c r="R910" s="546"/>
      <c r="S910" s="546"/>
      <c r="T910" s="546"/>
      <c r="U910" s="546"/>
      <c r="V910" s="546"/>
      <c r="W910" s="546"/>
      <c r="X910" s="546"/>
      <c r="Y910" s="546"/>
      <c r="Z910" s="115"/>
      <c r="AA910" s="115"/>
      <c r="AB910" s="115"/>
      <c r="AC910" s="115"/>
      <c r="AD910" s="115"/>
      <c r="AE910" s="115"/>
      <c r="AF910" s="115"/>
      <c r="AG910" s="115"/>
      <c r="AH910" s="115"/>
      <c r="AI910" s="115"/>
    </row>
    <row r="911">
      <c r="A911" s="575"/>
      <c r="B911" s="546"/>
      <c r="C911" s="546"/>
      <c r="D911" s="546"/>
      <c r="E911" s="546"/>
      <c r="F911" s="546"/>
      <c r="G911" s="546"/>
      <c r="H911" s="546"/>
      <c r="I911" s="546"/>
      <c r="J911" s="546"/>
      <c r="K911" s="546"/>
      <c r="L911" s="546"/>
      <c r="M911" s="546"/>
      <c r="N911" s="546"/>
      <c r="O911" s="546"/>
      <c r="P911" s="546"/>
      <c r="Q911" s="546"/>
      <c r="R911" s="546"/>
      <c r="S911" s="546"/>
      <c r="T911" s="546"/>
      <c r="U911" s="546"/>
      <c r="V911" s="546"/>
      <c r="W911" s="546"/>
      <c r="X911" s="546"/>
      <c r="Y911" s="546"/>
      <c r="Z911" s="115"/>
      <c r="AA911" s="115"/>
      <c r="AB911" s="115"/>
      <c r="AC911" s="115"/>
      <c r="AD911" s="115"/>
      <c r="AE911" s="115"/>
      <c r="AF911" s="115"/>
      <c r="AG911" s="115"/>
      <c r="AH911" s="115"/>
      <c r="AI911" s="115"/>
    </row>
    <row r="912">
      <c r="A912" s="575"/>
      <c r="B912" s="546"/>
      <c r="C912" s="546"/>
      <c r="D912" s="546"/>
      <c r="E912" s="546"/>
      <c r="F912" s="546"/>
      <c r="G912" s="546"/>
      <c r="H912" s="546"/>
      <c r="I912" s="546"/>
      <c r="J912" s="546"/>
      <c r="K912" s="546"/>
      <c r="L912" s="546"/>
      <c r="M912" s="546"/>
      <c r="N912" s="546"/>
      <c r="O912" s="546"/>
      <c r="P912" s="546"/>
      <c r="Q912" s="546"/>
      <c r="R912" s="546"/>
      <c r="S912" s="546"/>
      <c r="T912" s="546"/>
      <c r="U912" s="546"/>
      <c r="V912" s="546"/>
      <c r="W912" s="546"/>
      <c r="X912" s="546"/>
      <c r="Y912" s="546"/>
      <c r="Z912" s="115"/>
      <c r="AA912" s="115"/>
      <c r="AB912" s="115"/>
      <c r="AC912" s="115"/>
      <c r="AD912" s="115"/>
      <c r="AE912" s="115"/>
      <c r="AF912" s="115"/>
      <c r="AG912" s="115"/>
      <c r="AH912" s="115"/>
      <c r="AI912" s="115"/>
    </row>
    <row r="913">
      <c r="A913" s="575"/>
      <c r="B913" s="546"/>
      <c r="C913" s="546"/>
      <c r="D913" s="546"/>
      <c r="E913" s="546"/>
      <c r="F913" s="546"/>
      <c r="G913" s="546"/>
      <c r="H913" s="546"/>
      <c r="I913" s="546"/>
      <c r="J913" s="546"/>
      <c r="K913" s="546"/>
      <c r="L913" s="546"/>
      <c r="M913" s="546"/>
      <c r="N913" s="546"/>
      <c r="O913" s="546"/>
      <c r="P913" s="546"/>
      <c r="Q913" s="546"/>
      <c r="R913" s="546"/>
      <c r="S913" s="546"/>
      <c r="T913" s="546"/>
      <c r="U913" s="546"/>
      <c r="V913" s="546"/>
      <c r="W913" s="546"/>
      <c r="X913" s="546"/>
      <c r="Y913" s="546"/>
      <c r="Z913" s="115"/>
      <c r="AA913" s="115"/>
      <c r="AB913" s="115"/>
      <c r="AC913" s="115"/>
      <c r="AD913" s="115"/>
      <c r="AE913" s="115"/>
      <c r="AF913" s="115"/>
      <c r="AG913" s="115"/>
      <c r="AH913" s="115"/>
      <c r="AI913" s="115"/>
    </row>
    <row r="914">
      <c r="A914" s="575"/>
      <c r="B914" s="546"/>
      <c r="C914" s="546"/>
      <c r="D914" s="546"/>
      <c r="E914" s="546"/>
      <c r="F914" s="546"/>
      <c r="G914" s="546"/>
      <c r="H914" s="546"/>
      <c r="I914" s="546"/>
      <c r="J914" s="546"/>
      <c r="K914" s="546"/>
      <c r="L914" s="546"/>
      <c r="M914" s="546"/>
      <c r="N914" s="546"/>
      <c r="O914" s="546"/>
      <c r="P914" s="546"/>
      <c r="Q914" s="546"/>
      <c r="R914" s="546"/>
      <c r="S914" s="546"/>
      <c r="T914" s="546"/>
      <c r="U914" s="546"/>
      <c r="V914" s="546"/>
      <c r="W914" s="546"/>
      <c r="X914" s="546"/>
      <c r="Y914" s="546"/>
      <c r="Z914" s="115"/>
      <c r="AA914" s="115"/>
      <c r="AB914" s="115"/>
      <c r="AC914" s="115"/>
      <c r="AD914" s="115"/>
      <c r="AE914" s="115"/>
      <c r="AF914" s="115"/>
      <c r="AG914" s="115"/>
      <c r="AH914" s="115"/>
      <c r="AI914" s="115"/>
    </row>
    <row r="915">
      <c r="A915" s="575"/>
      <c r="B915" s="546"/>
      <c r="C915" s="546"/>
      <c r="D915" s="546"/>
      <c r="E915" s="546"/>
      <c r="F915" s="546"/>
      <c r="G915" s="546"/>
      <c r="H915" s="546"/>
      <c r="I915" s="546"/>
      <c r="J915" s="546"/>
      <c r="K915" s="546"/>
      <c r="L915" s="546"/>
      <c r="M915" s="546"/>
      <c r="N915" s="546"/>
      <c r="O915" s="546"/>
      <c r="P915" s="546"/>
      <c r="Q915" s="546"/>
      <c r="R915" s="546"/>
      <c r="S915" s="546"/>
      <c r="T915" s="546"/>
      <c r="U915" s="546"/>
      <c r="V915" s="546"/>
      <c r="W915" s="546"/>
      <c r="X915" s="546"/>
      <c r="Y915" s="546"/>
      <c r="Z915" s="115"/>
      <c r="AA915" s="115"/>
      <c r="AB915" s="115"/>
      <c r="AC915" s="115"/>
      <c r="AD915" s="115"/>
      <c r="AE915" s="115"/>
      <c r="AF915" s="115"/>
      <c r="AG915" s="115"/>
      <c r="AH915" s="115"/>
      <c r="AI915" s="115"/>
    </row>
    <row r="916">
      <c r="A916" s="575"/>
      <c r="B916" s="546"/>
      <c r="C916" s="546"/>
      <c r="D916" s="546"/>
      <c r="E916" s="546"/>
      <c r="F916" s="546"/>
      <c r="G916" s="546"/>
      <c r="H916" s="546"/>
      <c r="I916" s="546"/>
      <c r="J916" s="546"/>
      <c r="K916" s="546"/>
      <c r="L916" s="546"/>
      <c r="M916" s="546"/>
      <c r="N916" s="546"/>
      <c r="O916" s="546"/>
      <c r="P916" s="546"/>
      <c r="Q916" s="546"/>
      <c r="R916" s="546"/>
      <c r="S916" s="546"/>
      <c r="T916" s="546"/>
      <c r="U916" s="546"/>
      <c r="V916" s="546"/>
      <c r="W916" s="546"/>
      <c r="X916" s="546"/>
      <c r="Y916" s="546"/>
      <c r="Z916" s="115"/>
      <c r="AA916" s="115"/>
      <c r="AB916" s="115"/>
      <c r="AC916" s="115"/>
      <c r="AD916" s="115"/>
      <c r="AE916" s="115"/>
      <c r="AF916" s="115"/>
      <c r="AG916" s="115"/>
      <c r="AH916" s="115"/>
      <c r="AI916" s="115"/>
    </row>
    <row r="917">
      <c r="A917" s="575"/>
      <c r="B917" s="546"/>
      <c r="C917" s="546"/>
      <c r="D917" s="546"/>
      <c r="E917" s="546"/>
      <c r="F917" s="546"/>
      <c r="G917" s="546"/>
      <c r="H917" s="546"/>
      <c r="I917" s="546"/>
      <c r="J917" s="546"/>
      <c r="K917" s="546"/>
      <c r="L917" s="546"/>
      <c r="M917" s="546"/>
      <c r="N917" s="546"/>
      <c r="O917" s="546"/>
      <c r="P917" s="546"/>
      <c r="Q917" s="546"/>
      <c r="R917" s="546"/>
      <c r="S917" s="546"/>
      <c r="T917" s="546"/>
      <c r="U917" s="546"/>
      <c r="V917" s="546"/>
      <c r="W917" s="546"/>
      <c r="X917" s="546"/>
      <c r="Y917" s="546"/>
      <c r="Z917" s="115"/>
      <c r="AA917" s="115"/>
      <c r="AB917" s="115"/>
      <c r="AC917" s="115"/>
      <c r="AD917" s="115"/>
      <c r="AE917" s="115"/>
      <c r="AF917" s="115"/>
      <c r="AG917" s="115"/>
      <c r="AH917" s="115"/>
      <c r="AI917" s="115"/>
    </row>
    <row r="918">
      <c r="A918" s="575"/>
      <c r="B918" s="546"/>
      <c r="C918" s="546"/>
      <c r="D918" s="546"/>
      <c r="E918" s="546"/>
      <c r="F918" s="546"/>
      <c r="G918" s="546"/>
      <c r="H918" s="546"/>
      <c r="I918" s="546"/>
      <c r="J918" s="546"/>
      <c r="K918" s="546"/>
      <c r="L918" s="546"/>
      <c r="M918" s="546"/>
      <c r="N918" s="546"/>
      <c r="O918" s="546"/>
      <c r="P918" s="546"/>
      <c r="Q918" s="546"/>
      <c r="R918" s="546"/>
      <c r="S918" s="546"/>
      <c r="T918" s="546"/>
      <c r="U918" s="546"/>
      <c r="V918" s="546"/>
      <c r="W918" s="546"/>
      <c r="X918" s="546"/>
      <c r="Y918" s="546"/>
      <c r="Z918" s="115"/>
      <c r="AA918" s="115"/>
      <c r="AB918" s="115"/>
      <c r="AC918" s="115"/>
      <c r="AD918" s="115"/>
      <c r="AE918" s="115"/>
      <c r="AF918" s="115"/>
      <c r="AG918" s="115"/>
      <c r="AH918" s="115"/>
      <c r="AI918" s="115"/>
    </row>
    <row r="919">
      <c r="A919" s="575"/>
      <c r="B919" s="546"/>
      <c r="C919" s="546"/>
      <c r="D919" s="546"/>
      <c r="E919" s="546"/>
      <c r="F919" s="546"/>
      <c r="G919" s="546"/>
      <c r="H919" s="546"/>
      <c r="I919" s="546"/>
      <c r="J919" s="546"/>
      <c r="K919" s="546"/>
      <c r="L919" s="546"/>
      <c r="M919" s="546"/>
      <c r="N919" s="546"/>
      <c r="O919" s="546"/>
      <c r="P919" s="546"/>
      <c r="Q919" s="546"/>
      <c r="R919" s="546"/>
      <c r="S919" s="546"/>
      <c r="T919" s="546"/>
      <c r="U919" s="546"/>
      <c r="V919" s="546"/>
      <c r="W919" s="546"/>
      <c r="X919" s="546"/>
      <c r="Y919" s="546"/>
      <c r="Z919" s="115"/>
      <c r="AA919" s="115"/>
      <c r="AB919" s="115"/>
      <c r="AC919" s="115"/>
      <c r="AD919" s="115"/>
      <c r="AE919" s="115"/>
      <c r="AF919" s="115"/>
      <c r="AG919" s="115"/>
      <c r="AH919" s="115"/>
      <c r="AI919" s="115"/>
    </row>
    <row r="920">
      <c r="A920" s="575"/>
      <c r="B920" s="546"/>
      <c r="C920" s="546"/>
      <c r="D920" s="546"/>
      <c r="E920" s="546"/>
      <c r="F920" s="546"/>
      <c r="G920" s="546"/>
      <c r="H920" s="546"/>
      <c r="I920" s="546"/>
      <c r="J920" s="546"/>
      <c r="K920" s="546"/>
      <c r="L920" s="546"/>
      <c r="M920" s="546"/>
      <c r="N920" s="546"/>
      <c r="O920" s="546"/>
      <c r="P920" s="546"/>
      <c r="Q920" s="546"/>
      <c r="R920" s="546"/>
      <c r="S920" s="546"/>
      <c r="T920" s="546"/>
      <c r="U920" s="546"/>
      <c r="V920" s="546"/>
      <c r="W920" s="546"/>
      <c r="X920" s="546"/>
      <c r="Y920" s="546"/>
      <c r="Z920" s="115"/>
      <c r="AA920" s="115"/>
      <c r="AB920" s="115"/>
      <c r="AC920" s="115"/>
      <c r="AD920" s="115"/>
      <c r="AE920" s="115"/>
      <c r="AF920" s="115"/>
      <c r="AG920" s="115"/>
      <c r="AH920" s="115"/>
      <c r="AI920" s="115"/>
    </row>
    <row r="921">
      <c r="A921" s="575"/>
      <c r="B921" s="546"/>
      <c r="C921" s="546"/>
      <c r="D921" s="546"/>
      <c r="E921" s="546"/>
      <c r="F921" s="546"/>
      <c r="G921" s="546"/>
      <c r="H921" s="546"/>
      <c r="I921" s="546"/>
      <c r="J921" s="546"/>
      <c r="K921" s="546"/>
      <c r="L921" s="546"/>
      <c r="M921" s="546"/>
      <c r="N921" s="546"/>
      <c r="O921" s="546"/>
      <c r="P921" s="546"/>
      <c r="Q921" s="546"/>
      <c r="R921" s="546"/>
      <c r="S921" s="546"/>
      <c r="T921" s="546"/>
      <c r="U921" s="546"/>
      <c r="V921" s="546"/>
      <c r="W921" s="546"/>
      <c r="X921" s="546"/>
      <c r="Y921" s="546"/>
      <c r="Z921" s="115"/>
      <c r="AA921" s="115"/>
      <c r="AB921" s="115"/>
      <c r="AC921" s="115"/>
      <c r="AD921" s="115"/>
      <c r="AE921" s="115"/>
      <c r="AF921" s="115"/>
      <c r="AG921" s="115"/>
      <c r="AH921" s="115"/>
      <c r="AI921" s="115"/>
    </row>
    <row r="922">
      <c r="A922" s="575"/>
      <c r="B922" s="546"/>
      <c r="C922" s="546"/>
      <c r="D922" s="546"/>
      <c r="E922" s="546"/>
      <c r="F922" s="546"/>
      <c r="G922" s="546"/>
      <c r="H922" s="546"/>
      <c r="I922" s="546"/>
      <c r="J922" s="546"/>
      <c r="K922" s="546"/>
      <c r="L922" s="546"/>
      <c r="M922" s="546"/>
      <c r="N922" s="546"/>
      <c r="O922" s="546"/>
      <c r="P922" s="546"/>
      <c r="Q922" s="546"/>
      <c r="R922" s="546"/>
      <c r="S922" s="546"/>
      <c r="T922" s="546"/>
      <c r="U922" s="546"/>
      <c r="V922" s="546"/>
      <c r="W922" s="546"/>
      <c r="X922" s="546"/>
      <c r="Y922" s="546"/>
      <c r="Z922" s="115"/>
      <c r="AA922" s="115"/>
      <c r="AB922" s="115"/>
      <c r="AC922" s="115"/>
      <c r="AD922" s="115"/>
      <c r="AE922" s="115"/>
      <c r="AF922" s="115"/>
      <c r="AG922" s="115"/>
      <c r="AH922" s="115"/>
      <c r="AI922" s="115"/>
    </row>
    <row r="923">
      <c r="A923" s="575"/>
      <c r="B923" s="546"/>
      <c r="C923" s="546"/>
      <c r="D923" s="546"/>
      <c r="E923" s="546"/>
      <c r="F923" s="546"/>
      <c r="G923" s="546"/>
      <c r="H923" s="546"/>
      <c r="I923" s="546"/>
      <c r="J923" s="546"/>
      <c r="K923" s="546"/>
      <c r="L923" s="546"/>
      <c r="M923" s="546"/>
      <c r="N923" s="546"/>
      <c r="O923" s="546"/>
      <c r="P923" s="546"/>
      <c r="Q923" s="546"/>
      <c r="R923" s="546"/>
      <c r="S923" s="546"/>
      <c r="T923" s="546"/>
      <c r="U923" s="546"/>
      <c r="V923" s="546"/>
      <c r="W923" s="546"/>
      <c r="X923" s="546"/>
      <c r="Y923" s="546"/>
      <c r="Z923" s="115"/>
      <c r="AA923" s="115"/>
      <c r="AB923" s="115"/>
      <c r="AC923" s="115"/>
      <c r="AD923" s="115"/>
      <c r="AE923" s="115"/>
      <c r="AF923" s="115"/>
      <c r="AG923" s="115"/>
      <c r="AH923" s="115"/>
      <c r="AI923" s="115"/>
    </row>
    <row r="924">
      <c r="A924" s="575"/>
      <c r="B924" s="546"/>
      <c r="C924" s="546"/>
      <c r="D924" s="546"/>
      <c r="E924" s="546"/>
      <c r="F924" s="546"/>
      <c r="G924" s="546"/>
      <c r="H924" s="546"/>
      <c r="I924" s="546"/>
      <c r="J924" s="546"/>
      <c r="K924" s="546"/>
      <c r="L924" s="546"/>
      <c r="M924" s="546"/>
      <c r="N924" s="546"/>
      <c r="O924" s="546"/>
      <c r="P924" s="546"/>
      <c r="Q924" s="546"/>
      <c r="R924" s="546"/>
      <c r="S924" s="546"/>
      <c r="T924" s="546"/>
      <c r="U924" s="546"/>
      <c r="V924" s="546"/>
      <c r="W924" s="546"/>
      <c r="X924" s="546"/>
      <c r="Y924" s="546"/>
      <c r="Z924" s="115"/>
      <c r="AA924" s="115"/>
      <c r="AB924" s="115"/>
      <c r="AC924" s="115"/>
      <c r="AD924" s="115"/>
      <c r="AE924" s="115"/>
      <c r="AF924" s="115"/>
      <c r="AG924" s="115"/>
      <c r="AH924" s="115"/>
      <c r="AI924" s="115"/>
    </row>
    <row r="925">
      <c r="A925" s="575"/>
      <c r="B925" s="546"/>
      <c r="C925" s="546"/>
      <c r="D925" s="546"/>
      <c r="E925" s="546"/>
      <c r="F925" s="546"/>
      <c r="G925" s="546"/>
      <c r="H925" s="546"/>
      <c r="I925" s="546"/>
      <c r="J925" s="546"/>
      <c r="K925" s="546"/>
      <c r="L925" s="546"/>
      <c r="M925" s="546"/>
      <c r="N925" s="546"/>
      <c r="O925" s="546"/>
      <c r="P925" s="546"/>
      <c r="Q925" s="546"/>
      <c r="R925" s="546"/>
      <c r="S925" s="546"/>
      <c r="T925" s="546"/>
      <c r="U925" s="546"/>
      <c r="V925" s="546"/>
      <c r="W925" s="546"/>
      <c r="X925" s="546"/>
      <c r="Y925" s="546"/>
      <c r="Z925" s="115"/>
      <c r="AA925" s="115"/>
      <c r="AB925" s="115"/>
      <c r="AC925" s="115"/>
      <c r="AD925" s="115"/>
      <c r="AE925" s="115"/>
      <c r="AF925" s="115"/>
      <c r="AG925" s="115"/>
      <c r="AH925" s="115"/>
      <c r="AI925" s="115"/>
    </row>
    <row r="926">
      <c r="A926" s="575"/>
      <c r="B926" s="546"/>
      <c r="C926" s="546"/>
      <c r="D926" s="546"/>
      <c r="E926" s="546"/>
      <c r="F926" s="546"/>
      <c r="G926" s="546"/>
      <c r="H926" s="546"/>
      <c r="I926" s="546"/>
      <c r="J926" s="546"/>
      <c r="K926" s="546"/>
      <c r="L926" s="546"/>
      <c r="M926" s="546"/>
      <c r="N926" s="546"/>
      <c r="O926" s="546"/>
      <c r="P926" s="546"/>
      <c r="Q926" s="546"/>
      <c r="R926" s="546"/>
      <c r="S926" s="546"/>
      <c r="T926" s="546"/>
      <c r="U926" s="546"/>
      <c r="V926" s="546"/>
      <c r="W926" s="546"/>
      <c r="X926" s="546"/>
      <c r="Y926" s="546"/>
      <c r="Z926" s="115"/>
      <c r="AA926" s="115"/>
      <c r="AB926" s="115"/>
      <c r="AC926" s="115"/>
      <c r="AD926" s="115"/>
      <c r="AE926" s="115"/>
      <c r="AF926" s="115"/>
      <c r="AG926" s="115"/>
      <c r="AH926" s="115"/>
      <c r="AI926" s="115"/>
    </row>
    <row r="927">
      <c r="A927" s="575"/>
      <c r="B927" s="546"/>
      <c r="C927" s="546"/>
      <c r="D927" s="546"/>
      <c r="E927" s="546"/>
      <c r="F927" s="546"/>
      <c r="G927" s="546"/>
      <c r="H927" s="546"/>
      <c r="I927" s="546"/>
      <c r="J927" s="546"/>
      <c r="K927" s="546"/>
      <c r="L927" s="546"/>
      <c r="M927" s="546"/>
      <c r="N927" s="546"/>
      <c r="O927" s="546"/>
      <c r="P927" s="546"/>
      <c r="Q927" s="546"/>
      <c r="R927" s="546"/>
      <c r="S927" s="546"/>
      <c r="T927" s="546"/>
      <c r="U927" s="546"/>
      <c r="V927" s="546"/>
      <c r="W927" s="546"/>
      <c r="X927" s="546"/>
      <c r="Y927" s="546"/>
      <c r="Z927" s="115"/>
      <c r="AA927" s="115"/>
      <c r="AB927" s="115"/>
      <c r="AC927" s="115"/>
      <c r="AD927" s="115"/>
      <c r="AE927" s="115"/>
      <c r="AF927" s="115"/>
      <c r="AG927" s="115"/>
      <c r="AH927" s="115"/>
      <c r="AI927" s="115"/>
    </row>
    <row r="928">
      <c r="A928" s="575"/>
      <c r="B928" s="546"/>
      <c r="C928" s="546"/>
      <c r="D928" s="546"/>
      <c r="E928" s="546"/>
      <c r="F928" s="546"/>
      <c r="G928" s="546"/>
      <c r="H928" s="546"/>
      <c r="I928" s="546"/>
      <c r="J928" s="546"/>
      <c r="K928" s="546"/>
      <c r="L928" s="546"/>
      <c r="M928" s="546"/>
      <c r="N928" s="546"/>
      <c r="O928" s="546"/>
      <c r="P928" s="546"/>
      <c r="Q928" s="546"/>
      <c r="R928" s="546"/>
      <c r="S928" s="546"/>
      <c r="T928" s="546"/>
      <c r="U928" s="546"/>
      <c r="V928" s="546"/>
      <c r="W928" s="546"/>
      <c r="X928" s="546"/>
      <c r="Y928" s="546"/>
      <c r="Z928" s="115"/>
      <c r="AA928" s="115"/>
      <c r="AB928" s="115"/>
      <c r="AC928" s="115"/>
      <c r="AD928" s="115"/>
      <c r="AE928" s="115"/>
      <c r="AF928" s="115"/>
      <c r="AG928" s="115"/>
      <c r="AH928" s="115"/>
      <c r="AI928" s="115"/>
    </row>
    <row r="929">
      <c r="A929" s="575"/>
      <c r="B929" s="546"/>
      <c r="C929" s="546"/>
      <c r="D929" s="546"/>
      <c r="E929" s="546"/>
      <c r="F929" s="546"/>
      <c r="G929" s="546"/>
      <c r="H929" s="546"/>
      <c r="I929" s="546"/>
      <c r="J929" s="546"/>
      <c r="K929" s="546"/>
      <c r="L929" s="546"/>
      <c r="M929" s="546"/>
      <c r="N929" s="546"/>
      <c r="O929" s="546"/>
      <c r="P929" s="546"/>
      <c r="Q929" s="546"/>
      <c r="R929" s="546"/>
      <c r="S929" s="546"/>
      <c r="T929" s="546"/>
      <c r="U929" s="546"/>
      <c r="V929" s="546"/>
      <c r="W929" s="546"/>
      <c r="X929" s="546"/>
      <c r="Y929" s="546"/>
      <c r="Z929" s="115"/>
      <c r="AA929" s="115"/>
      <c r="AB929" s="115"/>
      <c r="AC929" s="115"/>
      <c r="AD929" s="115"/>
      <c r="AE929" s="115"/>
      <c r="AF929" s="115"/>
      <c r="AG929" s="115"/>
      <c r="AH929" s="115"/>
      <c r="AI929" s="115"/>
    </row>
    <row r="930">
      <c r="A930" s="575"/>
      <c r="B930" s="546"/>
      <c r="C930" s="546"/>
      <c r="D930" s="546"/>
      <c r="E930" s="546"/>
      <c r="F930" s="546"/>
      <c r="G930" s="546"/>
      <c r="H930" s="546"/>
      <c r="I930" s="546"/>
      <c r="J930" s="546"/>
      <c r="K930" s="546"/>
      <c r="L930" s="546"/>
      <c r="M930" s="546"/>
      <c r="N930" s="546"/>
      <c r="O930" s="546"/>
      <c r="P930" s="546"/>
      <c r="Q930" s="546"/>
      <c r="R930" s="546"/>
      <c r="S930" s="546"/>
      <c r="T930" s="546"/>
      <c r="U930" s="546"/>
      <c r="V930" s="546"/>
      <c r="W930" s="546"/>
      <c r="X930" s="546"/>
      <c r="Y930" s="546"/>
      <c r="Z930" s="115"/>
      <c r="AA930" s="115"/>
      <c r="AB930" s="115"/>
      <c r="AC930" s="115"/>
      <c r="AD930" s="115"/>
      <c r="AE930" s="115"/>
      <c r="AF930" s="115"/>
      <c r="AG930" s="115"/>
      <c r="AH930" s="115"/>
      <c r="AI930" s="115"/>
    </row>
    <row r="931">
      <c r="A931" s="575"/>
      <c r="B931" s="546"/>
      <c r="C931" s="546"/>
      <c r="D931" s="546"/>
      <c r="E931" s="546"/>
      <c r="F931" s="546"/>
      <c r="G931" s="546"/>
      <c r="H931" s="546"/>
      <c r="I931" s="546"/>
      <c r="J931" s="546"/>
      <c r="K931" s="546"/>
      <c r="L931" s="546"/>
      <c r="M931" s="546"/>
      <c r="N931" s="546"/>
      <c r="O931" s="546"/>
      <c r="P931" s="546"/>
      <c r="Q931" s="546"/>
      <c r="R931" s="546"/>
      <c r="S931" s="546"/>
      <c r="T931" s="546"/>
      <c r="U931" s="546"/>
      <c r="V931" s="546"/>
      <c r="W931" s="546"/>
      <c r="X931" s="546"/>
      <c r="Y931" s="546"/>
      <c r="Z931" s="115"/>
      <c r="AA931" s="115"/>
      <c r="AB931" s="115"/>
      <c r="AC931" s="115"/>
      <c r="AD931" s="115"/>
      <c r="AE931" s="115"/>
      <c r="AF931" s="115"/>
      <c r="AG931" s="115"/>
      <c r="AH931" s="115"/>
      <c r="AI931" s="115"/>
    </row>
    <row r="932">
      <c r="A932" s="575"/>
      <c r="B932" s="546"/>
      <c r="C932" s="546"/>
      <c r="D932" s="546"/>
      <c r="E932" s="546"/>
      <c r="F932" s="546"/>
      <c r="G932" s="546"/>
      <c r="H932" s="546"/>
      <c r="I932" s="546"/>
      <c r="J932" s="546"/>
      <c r="K932" s="546"/>
      <c r="L932" s="546"/>
      <c r="M932" s="546"/>
      <c r="N932" s="546"/>
      <c r="O932" s="546"/>
      <c r="P932" s="546"/>
      <c r="Q932" s="546"/>
      <c r="R932" s="546"/>
      <c r="S932" s="546"/>
      <c r="T932" s="546"/>
      <c r="U932" s="546"/>
      <c r="V932" s="546"/>
      <c r="W932" s="546"/>
      <c r="X932" s="546"/>
      <c r="Y932" s="546"/>
      <c r="Z932" s="115"/>
      <c r="AA932" s="115"/>
      <c r="AB932" s="115"/>
      <c r="AC932" s="115"/>
      <c r="AD932" s="115"/>
      <c r="AE932" s="115"/>
      <c r="AF932" s="115"/>
      <c r="AG932" s="115"/>
      <c r="AH932" s="115"/>
      <c r="AI932" s="115"/>
    </row>
    <row r="933">
      <c r="A933" s="575"/>
      <c r="B933" s="546"/>
      <c r="C933" s="546"/>
      <c r="D933" s="546"/>
      <c r="E933" s="546"/>
      <c r="F933" s="546"/>
      <c r="G933" s="546"/>
      <c r="H933" s="546"/>
      <c r="I933" s="546"/>
      <c r="J933" s="546"/>
      <c r="K933" s="546"/>
      <c r="L933" s="546"/>
      <c r="M933" s="546"/>
      <c r="N933" s="546"/>
      <c r="O933" s="546"/>
      <c r="P933" s="546"/>
      <c r="Q933" s="546"/>
      <c r="R933" s="546"/>
      <c r="S933" s="546"/>
      <c r="T933" s="546"/>
      <c r="U933" s="546"/>
      <c r="V933" s="546"/>
      <c r="W933" s="546"/>
      <c r="X933" s="546"/>
      <c r="Y933" s="546"/>
      <c r="Z933" s="115"/>
      <c r="AA933" s="115"/>
      <c r="AB933" s="115"/>
      <c r="AC933" s="115"/>
      <c r="AD933" s="115"/>
      <c r="AE933" s="115"/>
      <c r="AF933" s="115"/>
      <c r="AG933" s="115"/>
      <c r="AH933" s="115"/>
      <c r="AI933" s="115"/>
    </row>
    <row r="934">
      <c r="A934" s="575"/>
      <c r="B934" s="546"/>
      <c r="C934" s="546"/>
      <c r="D934" s="546"/>
      <c r="E934" s="546"/>
      <c r="F934" s="546"/>
      <c r="G934" s="546"/>
      <c r="H934" s="546"/>
      <c r="I934" s="546"/>
      <c r="J934" s="546"/>
      <c r="K934" s="546"/>
      <c r="L934" s="546"/>
      <c r="M934" s="546"/>
      <c r="N934" s="546"/>
      <c r="O934" s="546"/>
      <c r="P934" s="546"/>
      <c r="Q934" s="546"/>
      <c r="R934" s="546"/>
      <c r="S934" s="546"/>
      <c r="T934" s="546"/>
      <c r="U934" s="546"/>
      <c r="V934" s="546"/>
      <c r="W934" s="546"/>
      <c r="X934" s="546"/>
      <c r="Y934" s="546"/>
      <c r="Z934" s="115"/>
      <c r="AA934" s="115"/>
      <c r="AB934" s="115"/>
      <c r="AC934" s="115"/>
      <c r="AD934" s="115"/>
      <c r="AE934" s="115"/>
      <c r="AF934" s="115"/>
      <c r="AG934" s="115"/>
      <c r="AH934" s="115"/>
      <c r="AI934" s="115"/>
    </row>
    <row r="935">
      <c r="A935" s="575"/>
      <c r="B935" s="546"/>
      <c r="C935" s="546"/>
      <c r="D935" s="546"/>
      <c r="E935" s="546"/>
      <c r="F935" s="546"/>
      <c r="G935" s="546"/>
      <c r="H935" s="546"/>
      <c r="I935" s="546"/>
      <c r="J935" s="546"/>
      <c r="K935" s="546"/>
      <c r="L935" s="546"/>
      <c r="M935" s="546"/>
      <c r="N935" s="546"/>
      <c r="O935" s="546"/>
      <c r="P935" s="546"/>
      <c r="Q935" s="546"/>
      <c r="R935" s="546"/>
      <c r="S935" s="546"/>
      <c r="T935" s="546"/>
      <c r="U935" s="546"/>
      <c r="V935" s="546"/>
      <c r="W935" s="546"/>
      <c r="X935" s="546"/>
      <c r="Y935" s="546"/>
      <c r="Z935" s="115"/>
      <c r="AA935" s="115"/>
      <c r="AB935" s="115"/>
      <c r="AC935" s="115"/>
      <c r="AD935" s="115"/>
      <c r="AE935" s="115"/>
      <c r="AF935" s="115"/>
      <c r="AG935" s="115"/>
      <c r="AH935" s="115"/>
      <c r="AI935" s="115"/>
    </row>
    <row r="936">
      <c r="A936" s="575"/>
      <c r="B936" s="546"/>
      <c r="C936" s="546"/>
      <c r="D936" s="546"/>
      <c r="E936" s="546"/>
      <c r="F936" s="546"/>
      <c r="G936" s="546"/>
      <c r="H936" s="546"/>
      <c r="I936" s="546"/>
      <c r="J936" s="546"/>
      <c r="K936" s="546"/>
      <c r="L936" s="546"/>
      <c r="M936" s="546"/>
      <c r="N936" s="546"/>
      <c r="O936" s="546"/>
      <c r="P936" s="546"/>
      <c r="Q936" s="546"/>
      <c r="R936" s="546"/>
      <c r="S936" s="546"/>
      <c r="T936" s="546"/>
      <c r="U936" s="546"/>
      <c r="V936" s="546"/>
      <c r="W936" s="546"/>
      <c r="X936" s="546"/>
      <c r="Y936" s="546"/>
      <c r="Z936" s="115"/>
      <c r="AA936" s="115"/>
      <c r="AB936" s="115"/>
      <c r="AC936" s="115"/>
      <c r="AD936" s="115"/>
      <c r="AE936" s="115"/>
      <c r="AF936" s="115"/>
      <c r="AG936" s="115"/>
      <c r="AH936" s="115"/>
      <c r="AI936" s="115"/>
    </row>
    <row r="937">
      <c r="A937" s="575"/>
      <c r="B937" s="546"/>
      <c r="C937" s="546"/>
      <c r="D937" s="546"/>
      <c r="E937" s="546"/>
      <c r="F937" s="546"/>
      <c r="G937" s="546"/>
      <c r="H937" s="546"/>
      <c r="I937" s="546"/>
      <c r="J937" s="546"/>
      <c r="K937" s="546"/>
      <c r="L937" s="546"/>
      <c r="M937" s="546"/>
      <c r="N937" s="546"/>
      <c r="O937" s="546"/>
      <c r="P937" s="546"/>
      <c r="Q937" s="546"/>
      <c r="R937" s="546"/>
      <c r="S937" s="546"/>
      <c r="T937" s="546"/>
      <c r="U937" s="546"/>
      <c r="V937" s="546"/>
      <c r="W937" s="546"/>
      <c r="X937" s="546"/>
      <c r="Y937" s="546"/>
      <c r="Z937" s="115"/>
      <c r="AA937" s="115"/>
      <c r="AB937" s="115"/>
      <c r="AC937" s="115"/>
      <c r="AD937" s="115"/>
      <c r="AE937" s="115"/>
      <c r="AF937" s="115"/>
      <c r="AG937" s="115"/>
      <c r="AH937" s="115"/>
      <c r="AI937" s="115"/>
    </row>
    <row r="938">
      <c r="A938" s="575"/>
      <c r="B938" s="546"/>
      <c r="C938" s="546"/>
      <c r="D938" s="546"/>
      <c r="E938" s="546"/>
      <c r="F938" s="546"/>
      <c r="G938" s="546"/>
      <c r="H938" s="546"/>
      <c r="I938" s="546"/>
      <c r="J938" s="546"/>
      <c r="K938" s="546"/>
      <c r="L938" s="546"/>
      <c r="M938" s="546"/>
      <c r="N938" s="546"/>
      <c r="O938" s="546"/>
      <c r="P938" s="546"/>
      <c r="Q938" s="546"/>
      <c r="R938" s="546"/>
      <c r="S938" s="546"/>
      <c r="T938" s="546"/>
      <c r="U938" s="546"/>
      <c r="V938" s="546"/>
      <c r="W938" s="546"/>
      <c r="X938" s="546"/>
      <c r="Y938" s="546"/>
      <c r="Z938" s="115"/>
      <c r="AA938" s="115"/>
      <c r="AB938" s="115"/>
      <c r="AC938" s="115"/>
      <c r="AD938" s="115"/>
      <c r="AE938" s="115"/>
      <c r="AF938" s="115"/>
      <c r="AG938" s="115"/>
      <c r="AH938" s="115"/>
      <c r="AI938" s="115"/>
    </row>
    <row r="939">
      <c r="A939" s="575"/>
      <c r="B939" s="546"/>
      <c r="C939" s="546"/>
      <c r="D939" s="546"/>
      <c r="E939" s="546"/>
      <c r="F939" s="546"/>
      <c r="G939" s="546"/>
      <c r="H939" s="546"/>
      <c r="I939" s="546"/>
      <c r="J939" s="546"/>
      <c r="K939" s="546"/>
      <c r="L939" s="546"/>
      <c r="M939" s="546"/>
      <c r="N939" s="546"/>
      <c r="O939" s="546"/>
      <c r="P939" s="546"/>
      <c r="Q939" s="546"/>
      <c r="R939" s="546"/>
      <c r="S939" s="546"/>
      <c r="T939" s="546"/>
      <c r="U939" s="546"/>
      <c r="V939" s="546"/>
      <c r="W939" s="546"/>
      <c r="X939" s="546"/>
      <c r="Y939" s="546"/>
      <c r="Z939" s="115"/>
      <c r="AA939" s="115"/>
      <c r="AB939" s="115"/>
      <c r="AC939" s="115"/>
      <c r="AD939" s="115"/>
      <c r="AE939" s="115"/>
      <c r="AF939" s="115"/>
      <c r="AG939" s="115"/>
      <c r="AH939" s="115"/>
      <c r="AI939" s="115"/>
    </row>
    <row r="940">
      <c r="A940" s="575"/>
      <c r="B940" s="546"/>
      <c r="C940" s="546"/>
      <c r="D940" s="546"/>
      <c r="E940" s="546"/>
      <c r="F940" s="546"/>
      <c r="G940" s="546"/>
      <c r="H940" s="546"/>
      <c r="I940" s="546"/>
      <c r="J940" s="546"/>
      <c r="K940" s="546"/>
      <c r="L940" s="546"/>
      <c r="M940" s="546"/>
      <c r="N940" s="546"/>
      <c r="O940" s="546"/>
      <c r="P940" s="546"/>
      <c r="Q940" s="546"/>
      <c r="R940" s="546"/>
      <c r="S940" s="546"/>
      <c r="T940" s="546"/>
      <c r="U940" s="546"/>
      <c r="V940" s="546"/>
      <c r="W940" s="546"/>
      <c r="X940" s="546"/>
      <c r="Y940" s="546"/>
      <c r="Z940" s="115"/>
      <c r="AA940" s="115"/>
      <c r="AB940" s="115"/>
      <c r="AC940" s="115"/>
      <c r="AD940" s="115"/>
      <c r="AE940" s="115"/>
      <c r="AF940" s="115"/>
      <c r="AG940" s="115"/>
      <c r="AH940" s="115"/>
      <c r="AI940" s="115"/>
    </row>
    <row r="941">
      <c r="A941" s="575"/>
      <c r="B941" s="546"/>
      <c r="C941" s="546"/>
      <c r="D941" s="546"/>
      <c r="E941" s="546"/>
      <c r="F941" s="546"/>
      <c r="G941" s="546"/>
      <c r="H941" s="546"/>
      <c r="I941" s="546"/>
      <c r="J941" s="546"/>
      <c r="K941" s="546"/>
      <c r="L941" s="546"/>
      <c r="M941" s="546"/>
      <c r="N941" s="546"/>
      <c r="O941" s="546"/>
      <c r="P941" s="546"/>
      <c r="Q941" s="546"/>
      <c r="R941" s="546"/>
      <c r="S941" s="546"/>
      <c r="T941" s="546"/>
      <c r="U941" s="546"/>
      <c r="V941" s="546"/>
      <c r="W941" s="546"/>
      <c r="X941" s="546"/>
      <c r="Y941" s="546"/>
      <c r="Z941" s="115"/>
      <c r="AA941" s="115"/>
      <c r="AB941" s="115"/>
      <c r="AC941" s="115"/>
      <c r="AD941" s="115"/>
      <c r="AE941" s="115"/>
      <c r="AF941" s="115"/>
      <c r="AG941" s="115"/>
      <c r="AH941" s="115"/>
      <c r="AI941" s="115"/>
    </row>
    <row r="942">
      <c r="A942" s="575"/>
      <c r="B942" s="546"/>
      <c r="C942" s="546"/>
      <c r="D942" s="546"/>
      <c r="E942" s="546"/>
      <c r="F942" s="546"/>
      <c r="G942" s="546"/>
      <c r="H942" s="546"/>
      <c r="I942" s="546"/>
      <c r="J942" s="546"/>
      <c r="K942" s="546"/>
      <c r="L942" s="546"/>
      <c r="M942" s="546"/>
      <c r="N942" s="546"/>
      <c r="O942" s="546"/>
      <c r="P942" s="546"/>
      <c r="Q942" s="546"/>
      <c r="R942" s="546"/>
      <c r="S942" s="546"/>
      <c r="T942" s="546"/>
      <c r="U942" s="546"/>
      <c r="V942" s="546"/>
      <c r="W942" s="546"/>
      <c r="X942" s="546"/>
      <c r="Y942" s="546"/>
      <c r="Z942" s="115"/>
      <c r="AA942" s="115"/>
      <c r="AB942" s="115"/>
      <c r="AC942" s="115"/>
      <c r="AD942" s="115"/>
      <c r="AE942" s="115"/>
      <c r="AF942" s="115"/>
      <c r="AG942" s="115"/>
      <c r="AH942" s="115"/>
      <c r="AI942" s="115"/>
    </row>
    <row r="943">
      <c r="A943" s="575"/>
      <c r="B943" s="546"/>
      <c r="C943" s="546"/>
      <c r="D943" s="546"/>
      <c r="E943" s="546"/>
      <c r="F943" s="546"/>
      <c r="G943" s="546"/>
      <c r="H943" s="546"/>
      <c r="I943" s="546"/>
      <c r="J943" s="546"/>
      <c r="K943" s="546"/>
      <c r="L943" s="546"/>
      <c r="M943" s="546"/>
      <c r="N943" s="546"/>
      <c r="O943" s="546"/>
      <c r="P943" s="546"/>
      <c r="Q943" s="546"/>
      <c r="R943" s="546"/>
      <c r="S943" s="546"/>
      <c r="T943" s="546"/>
      <c r="U943" s="546"/>
      <c r="V943" s="546"/>
      <c r="W943" s="546"/>
      <c r="X943" s="546"/>
      <c r="Y943" s="546"/>
      <c r="Z943" s="115"/>
      <c r="AA943" s="115"/>
      <c r="AB943" s="115"/>
      <c r="AC943" s="115"/>
      <c r="AD943" s="115"/>
      <c r="AE943" s="115"/>
      <c r="AF943" s="115"/>
      <c r="AG943" s="115"/>
      <c r="AH943" s="115"/>
      <c r="AI943" s="115"/>
    </row>
    <row r="944">
      <c r="A944" s="575"/>
      <c r="B944" s="546"/>
      <c r="C944" s="546"/>
      <c r="D944" s="546"/>
      <c r="E944" s="546"/>
      <c r="F944" s="546"/>
      <c r="G944" s="546"/>
      <c r="H944" s="546"/>
      <c r="I944" s="546"/>
      <c r="J944" s="546"/>
      <c r="K944" s="546"/>
      <c r="L944" s="546"/>
      <c r="M944" s="546"/>
      <c r="N944" s="546"/>
      <c r="O944" s="546"/>
      <c r="P944" s="546"/>
      <c r="Q944" s="546"/>
      <c r="R944" s="546"/>
      <c r="S944" s="546"/>
      <c r="T944" s="546"/>
      <c r="U944" s="546"/>
      <c r="V944" s="546"/>
      <c r="W944" s="546"/>
      <c r="X944" s="546"/>
      <c r="Y944" s="546"/>
      <c r="Z944" s="115"/>
      <c r="AA944" s="115"/>
      <c r="AB944" s="115"/>
      <c r="AC944" s="115"/>
      <c r="AD944" s="115"/>
      <c r="AE944" s="115"/>
      <c r="AF944" s="115"/>
      <c r="AG944" s="115"/>
      <c r="AH944" s="115"/>
      <c r="AI944" s="115"/>
    </row>
    <row r="945">
      <c r="A945" s="575"/>
      <c r="B945" s="546"/>
      <c r="C945" s="546"/>
      <c r="D945" s="546"/>
      <c r="E945" s="546"/>
      <c r="F945" s="546"/>
      <c r="G945" s="546"/>
      <c r="H945" s="546"/>
      <c r="I945" s="546"/>
      <c r="J945" s="546"/>
      <c r="K945" s="546"/>
      <c r="L945" s="546"/>
      <c r="M945" s="546"/>
      <c r="N945" s="546"/>
      <c r="O945" s="546"/>
      <c r="P945" s="546"/>
      <c r="Q945" s="546"/>
      <c r="R945" s="546"/>
      <c r="S945" s="546"/>
      <c r="T945" s="546"/>
      <c r="U945" s="546"/>
      <c r="V945" s="546"/>
      <c r="W945" s="546"/>
      <c r="X945" s="546"/>
      <c r="Y945" s="546"/>
      <c r="Z945" s="115"/>
      <c r="AA945" s="115"/>
      <c r="AB945" s="115"/>
      <c r="AC945" s="115"/>
      <c r="AD945" s="115"/>
      <c r="AE945" s="115"/>
      <c r="AF945" s="115"/>
      <c r="AG945" s="115"/>
      <c r="AH945" s="115"/>
      <c r="AI945" s="115"/>
    </row>
    <row r="946">
      <c r="A946" s="575"/>
      <c r="B946" s="546"/>
      <c r="C946" s="546"/>
      <c r="D946" s="546"/>
      <c r="E946" s="546"/>
      <c r="F946" s="546"/>
      <c r="G946" s="546"/>
      <c r="H946" s="546"/>
      <c r="I946" s="546"/>
      <c r="J946" s="546"/>
      <c r="K946" s="546"/>
      <c r="L946" s="546"/>
      <c r="M946" s="546"/>
      <c r="N946" s="546"/>
      <c r="O946" s="546"/>
      <c r="P946" s="546"/>
      <c r="Q946" s="546"/>
      <c r="R946" s="546"/>
      <c r="S946" s="546"/>
      <c r="T946" s="546"/>
      <c r="U946" s="546"/>
      <c r="V946" s="546"/>
      <c r="W946" s="546"/>
      <c r="X946" s="546"/>
      <c r="Y946" s="546"/>
      <c r="Z946" s="115"/>
      <c r="AA946" s="115"/>
      <c r="AB946" s="115"/>
      <c r="AC946" s="115"/>
      <c r="AD946" s="115"/>
      <c r="AE946" s="115"/>
      <c r="AF946" s="115"/>
      <c r="AG946" s="115"/>
      <c r="AH946" s="115"/>
      <c r="AI946" s="115"/>
    </row>
    <row r="947">
      <c r="A947" s="575"/>
      <c r="B947" s="546"/>
      <c r="C947" s="546"/>
      <c r="D947" s="546"/>
      <c r="E947" s="546"/>
      <c r="F947" s="546"/>
      <c r="G947" s="546"/>
      <c r="H947" s="546"/>
      <c r="I947" s="546"/>
      <c r="J947" s="546"/>
      <c r="K947" s="546"/>
      <c r="L947" s="546"/>
      <c r="M947" s="546"/>
      <c r="N947" s="546"/>
      <c r="O947" s="546"/>
      <c r="P947" s="546"/>
      <c r="Q947" s="546"/>
      <c r="R947" s="546"/>
      <c r="S947" s="546"/>
      <c r="T947" s="546"/>
      <c r="U947" s="546"/>
      <c r="V947" s="546"/>
      <c r="W947" s="546"/>
      <c r="X947" s="546"/>
      <c r="Y947" s="546"/>
      <c r="Z947" s="115"/>
      <c r="AA947" s="115"/>
      <c r="AB947" s="115"/>
      <c r="AC947" s="115"/>
      <c r="AD947" s="115"/>
      <c r="AE947" s="115"/>
      <c r="AF947" s="115"/>
      <c r="AG947" s="115"/>
      <c r="AH947" s="115"/>
      <c r="AI947" s="115"/>
    </row>
    <row r="948">
      <c r="A948" s="575"/>
      <c r="B948" s="546"/>
      <c r="C948" s="546"/>
      <c r="D948" s="546"/>
      <c r="E948" s="546"/>
      <c r="F948" s="546"/>
      <c r="G948" s="546"/>
      <c r="H948" s="546"/>
      <c r="I948" s="546"/>
      <c r="J948" s="546"/>
      <c r="K948" s="546"/>
      <c r="L948" s="546"/>
      <c r="M948" s="546"/>
      <c r="N948" s="546"/>
      <c r="O948" s="546"/>
      <c r="P948" s="546"/>
      <c r="Q948" s="546"/>
      <c r="R948" s="546"/>
      <c r="S948" s="546"/>
      <c r="T948" s="546"/>
      <c r="U948" s="546"/>
      <c r="V948" s="546"/>
      <c r="W948" s="546"/>
      <c r="X948" s="546"/>
      <c r="Y948" s="546"/>
      <c r="Z948" s="115"/>
      <c r="AA948" s="115"/>
      <c r="AB948" s="115"/>
      <c r="AC948" s="115"/>
      <c r="AD948" s="115"/>
      <c r="AE948" s="115"/>
      <c r="AF948" s="115"/>
      <c r="AG948" s="115"/>
      <c r="AH948" s="115"/>
      <c r="AI948" s="115"/>
    </row>
    <row r="949">
      <c r="A949" s="575"/>
      <c r="B949" s="546"/>
      <c r="C949" s="546"/>
      <c r="D949" s="546"/>
      <c r="E949" s="546"/>
      <c r="F949" s="546"/>
      <c r="G949" s="546"/>
      <c r="H949" s="546"/>
      <c r="I949" s="546"/>
      <c r="J949" s="546"/>
      <c r="K949" s="546"/>
      <c r="L949" s="546"/>
      <c r="M949" s="546"/>
      <c r="N949" s="546"/>
      <c r="O949" s="546"/>
      <c r="P949" s="546"/>
      <c r="Q949" s="546"/>
      <c r="R949" s="546"/>
      <c r="S949" s="546"/>
      <c r="T949" s="546"/>
      <c r="U949" s="546"/>
      <c r="V949" s="546"/>
      <c r="W949" s="546"/>
      <c r="X949" s="546"/>
      <c r="Y949" s="546"/>
      <c r="Z949" s="115"/>
      <c r="AA949" s="115"/>
      <c r="AB949" s="115"/>
      <c r="AC949" s="115"/>
      <c r="AD949" s="115"/>
      <c r="AE949" s="115"/>
      <c r="AF949" s="115"/>
      <c r="AG949" s="115"/>
      <c r="AH949" s="115"/>
      <c r="AI949" s="115"/>
    </row>
    <row r="950">
      <c r="A950" s="575"/>
      <c r="B950" s="546"/>
      <c r="C950" s="546"/>
      <c r="D950" s="546"/>
      <c r="E950" s="546"/>
      <c r="F950" s="546"/>
      <c r="G950" s="546"/>
      <c r="H950" s="546"/>
      <c r="I950" s="546"/>
      <c r="J950" s="546"/>
      <c r="K950" s="546"/>
      <c r="L950" s="546"/>
      <c r="M950" s="546"/>
      <c r="N950" s="546"/>
      <c r="O950" s="546"/>
      <c r="P950" s="546"/>
      <c r="Q950" s="546"/>
      <c r="R950" s="546"/>
      <c r="S950" s="546"/>
      <c r="T950" s="546"/>
      <c r="U950" s="546"/>
      <c r="V950" s="546"/>
      <c r="W950" s="546"/>
      <c r="X950" s="546"/>
      <c r="Y950" s="546"/>
      <c r="Z950" s="115"/>
      <c r="AA950" s="115"/>
      <c r="AB950" s="115"/>
      <c r="AC950" s="115"/>
      <c r="AD950" s="115"/>
      <c r="AE950" s="115"/>
      <c r="AF950" s="115"/>
      <c r="AG950" s="115"/>
      <c r="AH950" s="115"/>
      <c r="AI950" s="115"/>
    </row>
    <row r="951">
      <c r="A951" s="575"/>
      <c r="B951" s="546"/>
      <c r="C951" s="546"/>
      <c r="D951" s="546"/>
      <c r="E951" s="546"/>
      <c r="F951" s="546"/>
      <c r="G951" s="546"/>
      <c r="H951" s="546"/>
      <c r="I951" s="546"/>
      <c r="J951" s="546"/>
      <c r="K951" s="546"/>
      <c r="L951" s="546"/>
      <c r="M951" s="546"/>
      <c r="N951" s="546"/>
      <c r="O951" s="546"/>
      <c r="P951" s="546"/>
      <c r="Q951" s="546"/>
      <c r="R951" s="546"/>
      <c r="S951" s="546"/>
      <c r="T951" s="546"/>
      <c r="U951" s="546"/>
      <c r="V951" s="546"/>
      <c r="W951" s="546"/>
      <c r="X951" s="546"/>
      <c r="Y951" s="546"/>
      <c r="Z951" s="115"/>
      <c r="AA951" s="115"/>
      <c r="AB951" s="115"/>
      <c r="AC951" s="115"/>
      <c r="AD951" s="115"/>
      <c r="AE951" s="115"/>
      <c r="AF951" s="115"/>
      <c r="AG951" s="115"/>
      <c r="AH951" s="115"/>
      <c r="AI951" s="115"/>
    </row>
    <row r="952">
      <c r="A952" s="575"/>
      <c r="B952" s="546"/>
      <c r="C952" s="546"/>
      <c r="D952" s="546"/>
      <c r="E952" s="546"/>
      <c r="F952" s="546"/>
      <c r="G952" s="546"/>
      <c r="H952" s="546"/>
      <c r="I952" s="546"/>
      <c r="J952" s="546"/>
      <c r="K952" s="546"/>
      <c r="L952" s="546"/>
      <c r="M952" s="546"/>
      <c r="N952" s="546"/>
      <c r="O952" s="546"/>
      <c r="P952" s="546"/>
      <c r="Q952" s="546"/>
      <c r="R952" s="546"/>
      <c r="S952" s="546"/>
      <c r="T952" s="546"/>
      <c r="U952" s="546"/>
      <c r="V952" s="546"/>
      <c r="W952" s="546"/>
      <c r="X952" s="546"/>
      <c r="Y952" s="546"/>
      <c r="Z952" s="115"/>
      <c r="AA952" s="115"/>
      <c r="AB952" s="115"/>
      <c r="AC952" s="115"/>
      <c r="AD952" s="115"/>
      <c r="AE952" s="115"/>
      <c r="AF952" s="115"/>
      <c r="AG952" s="115"/>
      <c r="AH952" s="115"/>
      <c r="AI952" s="115"/>
    </row>
    <row r="953">
      <c r="A953" s="575"/>
      <c r="B953" s="546"/>
      <c r="C953" s="546"/>
      <c r="D953" s="546"/>
      <c r="E953" s="546"/>
      <c r="F953" s="546"/>
      <c r="G953" s="546"/>
      <c r="H953" s="546"/>
      <c r="I953" s="546"/>
      <c r="J953" s="546"/>
      <c r="K953" s="546"/>
      <c r="L953" s="546"/>
      <c r="M953" s="546"/>
      <c r="N953" s="546"/>
      <c r="O953" s="546"/>
      <c r="P953" s="546"/>
      <c r="Q953" s="546"/>
      <c r="R953" s="546"/>
      <c r="S953" s="546"/>
      <c r="T953" s="546"/>
      <c r="U953" s="546"/>
      <c r="V953" s="546"/>
      <c r="W953" s="546"/>
      <c r="X953" s="546"/>
      <c r="Y953" s="546"/>
      <c r="Z953" s="115"/>
      <c r="AA953" s="115"/>
      <c r="AB953" s="115"/>
      <c r="AC953" s="115"/>
      <c r="AD953" s="115"/>
      <c r="AE953" s="115"/>
      <c r="AF953" s="115"/>
      <c r="AG953" s="115"/>
      <c r="AH953" s="115"/>
      <c r="AI953" s="115"/>
    </row>
    <row r="954">
      <c r="A954" s="575"/>
      <c r="B954" s="546"/>
      <c r="C954" s="546"/>
      <c r="D954" s="546"/>
      <c r="E954" s="546"/>
      <c r="F954" s="546"/>
      <c r="G954" s="546"/>
      <c r="H954" s="546"/>
      <c r="I954" s="546"/>
      <c r="J954" s="546"/>
      <c r="K954" s="546"/>
      <c r="L954" s="546"/>
      <c r="M954" s="546"/>
      <c r="N954" s="546"/>
      <c r="O954" s="546"/>
      <c r="P954" s="546"/>
      <c r="Q954" s="546"/>
      <c r="R954" s="546"/>
      <c r="S954" s="546"/>
      <c r="T954" s="546"/>
      <c r="U954" s="546"/>
      <c r="V954" s="546"/>
      <c r="W954" s="546"/>
      <c r="X954" s="546"/>
      <c r="Y954" s="546"/>
      <c r="Z954" s="115"/>
      <c r="AA954" s="115"/>
      <c r="AB954" s="115"/>
      <c r="AC954" s="115"/>
      <c r="AD954" s="115"/>
      <c r="AE954" s="115"/>
      <c r="AF954" s="115"/>
      <c r="AG954" s="115"/>
      <c r="AH954" s="115"/>
      <c r="AI954" s="115"/>
    </row>
    <row r="955">
      <c r="A955" s="575"/>
      <c r="B955" s="546"/>
      <c r="C955" s="546"/>
      <c r="D955" s="546"/>
      <c r="E955" s="546"/>
      <c r="F955" s="546"/>
      <c r="G955" s="546"/>
      <c r="H955" s="546"/>
      <c r="I955" s="546"/>
      <c r="J955" s="546"/>
      <c r="K955" s="546"/>
      <c r="L955" s="546"/>
      <c r="M955" s="546"/>
      <c r="N955" s="546"/>
      <c r="O955" s="546"/>
      <c r="P955" s="546"/>
      <c r="Q955" s="546"/>
      <c r="R955" s="546"/>
      <c r="S955" s="546"/>
      <c r="T955" s="546"/>
      <c r="U955" s="546"/>
      <c r="V955" s="546"/>
      <c r="W955" s="546"/>
      <c r="X955" s="546"/>
      <c r="Y955" s="546"/>
      <c r="Z955" s="115"/>
      <c r="AA955" s="115"/>
      <c r="AB955" s="115"/>
      <c r="AC955" s="115"/>
      <c r="AD955" s="115"/>
      <c r="AE955" s="115"/>
      <c r="AF955" s="115"/>
      <c r="AG955" s="115"/>
      <c r="AH955" s="115"/>
      <c r="AI955" s="115"/>
    </row>
    <row r="956">
      <c r="A956" s="575"/>
      <c r="B956" s="546"/>
      <c r="C956" s="546"/>
      <c r="D956" s="546"/>
      <c r="E956" s="546"/>
      <c r="F956" s="546"/>
      <c r="G956" s="546"/>
      <c r="H956" s="546"/>
      <c r="I956" s="546"/>
      <c r="J956" s="546"/>
      <c r="K956" s="546"/>
      <c r="L956" s="546"/>
      <c r="M956" s="546"/>
      <c r="N956" s="546"/>
      <c r="O956" s="546"/>
      <c r="P956" s="546"/>
      <c r="Q956" s="546"/>
      <c r="R956" s="546"/>
      <c r="S956" s="546"/>
      <c r="T956" s="546"/>
      <c r="U956" s="546"/>
      <c r="V956" s="546"/>
      <c r="W956" s="546"/>
      <c r="X956" s="546"/>
      <c r="Y956" s="546"/>
      <c r="Z956" s="115"/>
      <c r="AA956" s="115"/>
      <c r="AB956" s="115"/>
      <c r="AC956" s="115"/>
      <c r="AD956" s="115"/>
      <c r="AE956" s="115"/>
      <c r="AF956" s="115"/>
      <c r="AG956" s="115"/>
      <c r="AH956" s="115"/>
      <c r="AI956" s="115"/>
    </row>
    <row r="957">
      <c r="A957" s="575"/>
      <c r="B957" s="546"/>
      <c r="C957" s="546"/>
      <c r="D957" s="546"/>
      <c r="E957" s="546"/>
      <c r="F957" s="546"/>
      <c r="G957" s="546"/>
      <c r="H957" s="546"/>
      <c r="I957" s="546"/>
      <c r="J957" s="546"/>
      <c r="K957" s="546"/>
      <c r="L957" s="546"/>
      <c r="M957" s="546"/>
      <c r="N957" s="546"/>
      <c r="O957" s="546"/>
      <c r="P957" s="546"/>
      <c r="Q957" s="546"/>
      <c r="R957" s="546"/>
      <c r="S957" s="546"/>
      <c r="T957" s="546"/>
      <c r="U957" s="546"/>
      <c r="V957" s="546"/>
      <c r="W957" s="546"/>
      <c r="X957" s="546"/>
      <c r="Y957" s="546"/>
      <c r="Z957" s="115"/>
      <c r="AA957" s="115"/>
      <c r="AB957" s="115"/>
      <c r="AC957" s="115"/>
      <c r="AD957" s="115"/>
      <c r="AE957" s="115"/>
      <c r="AF957" s="115"/>
      <c r="AG957" s="115"/>
      <c r="AH957" s="115"/>
      <c r="AI957" s="115"/>
    </row>
    <row r="958">
      <c r="A958" s="575"/>
      <c r="B958" s="546"/>
      <c r="C958" s="546"/>
      <c r="D958" s="546"/>
      <c r="E958" s="546"/>
      <c r="F958" s="546"/>
      <c r="G958" s="546"/>
      <c r="H958" s="546"/>
      <c r="I958" s="546"/>
      <c r="J958" s="546"/>
      <c r="K958" s="546"/>
      <c r="L958" s="546"/>
      <c r="M958" s="546"/>
      <c r="N958" s="546"/>
      <c r="O958" s="546"/>
      <c r="P958" s="546"/>
      <c r="Q958" s="546"/>
      <c r="R958" s="546"/>
      <c r="S958" s="546"/>
      <c r="T958" s="546"/>
      <c r="U958" s="546"/>
      <c r="V958" s="546"/>
      <c r="W958" s="546"/>
      <c r="X958" s="546"/>
      <c r="Y958" s="546"/>
      <c r="Z958" s="115"/>
      <c r="AA958" s="115"/>
      <c r="AB958" s="115"/>
      <c r="AC958" s="115"/>
      <c r="AD958" s="115"/>
      <c r="AE958" s="115"/>
      <c r="AF958" s="115"/>
      <c r="AG958" s="115"/>
      <c r="AH958" s="115"/>
      <c r="AI958" s="115"/>
    </row>
    <row r="959">
      <c r="A959" s="575"/>
      <c r="B959" s="546"/>
      <c r="C959" s="546"/>
      <c r="D959" s="546"/>
      <c r="E959" s="546"/>
      <c r="F959" s="546"/>
      <c r="G959" s="546"/>
      <c r="H959" s="546"/>
      <c r="I959" s="546"/>
      <c r="J959" s="546"/>
      <c r="K959" s="546"/>
      <c r="L959" s="546"/>
      <c r="M959" s="546"/>
      <c r="N959" s="546"/>
      <c r="O959" s="546"/>
      <c r="P959" s="546"/>
      <c r="Q959" s="546"/>
      <c r="R959" s="546"/>
      <c r="S959" s="546"/>
      <c r="T959" s="546"/>
      <c r="U959" s="546"/>
      <c r="V959" s="546"/>
      <c r="W959" s="546"/>
      <c r="X959" s="546"/>
      <c r="Y959" s="546"/>
      <c r="Z959" s="115"/>
      <c r="AA959" s="115"/>
      <c r="AB959" s="115"/>
      <c r="AC959" s="115"/>
      <c r="AD959" s="115"/>
      <c r="AE959" s="115"/>
      <c r="AF959" s="115"/>
      <c r="AG959" s="115"/>
      <c r="AH959" s="115"/>
      <c r="AI959" s="115"/>
    </row>
    <row r="960">
      <c r="A960" s="575"/>
      <c r="B960" s="546"/>
      <c r="C960" s="546"/>
      <c r="D960" s="546"/>
      <c r="E960" s="546"/>
      <c r="F960" s="546"/>
      <c r="G960" s="546"/>
      <c r="H960" s="546"/>
      <c r="I960" s="546"/>
      <c r="J960" s="546"/>
      <c r="K960" s="546"/>
      <c r="L960" s="546"/>
      <c r="M960" s="546"/>
      <c r="N960" s="546"/>
      <c r="O960" s="546"/>
      <c r="P960" s="546"/>
      <c r="Q960" s="546"/>
      <c r="R960" s="546"/>
      <c r="S960" s="546"/>
      <c r="T960" s="546"/>
      <c r="U960" s="546"/>
      <c r="V960" s="546"/>
      <c r="W960" s="546"/>
      <c r="X960" s="546"/>
      <c r="Y960" s="546"/>
      <c r="Z960" s="115"/>
      <c r="AA960" s="115"/>
      <c r="AB960" s="115"/>
      <c r="AC960" s="115"/>
      <c r="AD960" s="115"/>
      <c r="AE960" s="115"/>
      <c r="AF960" s="115"/>
      <c r="AG960" s="115"/>
      <c r="AH960" s="115"/>
      <c r="AI960" s="115"/>
    </row>
    <row r="961">
      <c r="A961" s="575"/>
      <c r="B961" s="546"/>
      <c r="C961" s="546"/>
      <c r="D961" s="546"/>
      <c r="E961" s="546"/>
      <c r="F961" s="546"/>
      <c r="G961" s="546"/>
      <c r="H961" s="546"/>
      <c r="I961" s="546"/>
      <c r="J961" s="546"/>
      <c r="K961" s="546"/>
      <c r="L961" s="546"/>
      <c r="M961" s="546"/>
      <c r="N961" s="546"/>
      <c r="O961" s="546"/>
      <c r="P961" s="546"/>
      <c r="Q961" s="546"/>
      <c r="R961" s="546"/>
      <c r="S961" s="546"/>
      <c r="T961" s="546"/>
      <c r="U961" s="546"/>
      <c r="V961" s="546"/>
      <c r="W961" s="546"/>
      <c r="X961" s="546"/>
      <c r="Y961" s="546"/>
      <c r="Z961" s="115"/>
      <c r="AA961" s="115"/>
      <c r="AB961" s="115"/>
      <c r="AC961" s="115"/>
      <c r="AD961" s="115"/>
      <c r="AE961" s="115"/>
      <c r="AF961" s="115"/>
      <c r="AG961" s="115"/>
      <c r="AH961" s="115"/>
      <c r="AI961" s="115"/>
    </row>
    <row r="962">
      <c r="A962" s="575"/>
      <c r="B962" s="546"/>
      <c r="C962" s="546"/>
      <c r="D962" s="546"/>
      <c r="E962" s="546"/>
      <c r="F962" s="546"/>
      <c r="G962" s="546"/>
      <c r="H962" s="546"/>
      <c r="I962" s="546"/>
      <c r="J962" s="546"/>
      <c r="K962" s="546"/>
      <c r="L962" s="546"/>
      <c r="M962" s="546"/>
      <c r="N962" s="546"/>
      <c r="O962" s="546"/>
      <c r="P962" s="546"/>
      <c r="Q962" s="546"/>
      <c r="R962" s="546"/>
      <c r="S962" s="546"/>
      <c r="T962" s="546"/>
      <c r="U962" s="546"/>
      <c r="V962" s="546"/>
      <c r="W962" s="546"/>
      <c r="X962" s="546"/>
      <c r="Y962" s="546"/>
      <c r="Z962" s="115"/>
      <c r="AA962" s="115"/>
      <c r="AB962" s="115"/>
      <c r="AC962" s="115"/>
      <c r="AD962" s="115"/>
      <c r="AE962" s="115"/>
      <c r="AF962" s="115"/>
      <c r="AG962" s="115"/>
      <c r="AH962" s="115"/>
      <c r="AI962" s="115"/>
    </row>
    <row r="963">
      <c r="A963" s="575"/>
      <c r="B963" s="546"/>
      <c r="C963" s="546"/>
      <c r="D963" s="546"/>
      <c r="E963" s="546"/>
      <c r="F963" s="546"/>
      <c r="G963" s="546"/>
      <c r="H963" s="546"/>
      <c r="I963" s="546"/>
      <c r="J963" s="546"/>
      <c r="K963" s="546"/>
      <c r="L963" s="546"/>
      <c r="M963" s="546"/>
      <c r="N963" s="546"/>
      <c r="O963" s="546"/>
      <c r="P963" s="546"/>
      <c r="Q963" s="546"/>
      <c r="R963" s="546"/>
      <c r="S963" s="546"/>
      <c r="T963" s="546"/>
      <c r="U963" s="546"/>
      <c r="V963" s="546"/>
      <c r="W963" s="546"/>
      <c r="X963" s="546"/>
      <c r="Y963" s="546"/>
      <c r="Z963" s="115"/>
      <c r="AA963" s="115"/>
      <c r="AB963" s="115"/>
      <c r="AC963" s="115"/>
      <c r="AD963" s="115"/>
      <c r="AE963" s="115"/>
      <c r="AF963" s="115"/>
      <c r="AG963" s="115"/>
      <c r="AH963" s="115"/>
      <c r="AI963" s="115"/>
    </row>
    <row r="964">
      <c r="A964" s="575"/>
      <c r="B964" s="546"/>
      <c r="C964" s="546"/>
      <c r="D964" s="546"/>
      <c r="E964" s="546"/>
      <c r="F964" s="546"/>
      <c r="G964" s="546"/>
      <c r="H964" s="546"/>
      <c r="I964" s="546"/>
      <c r="J964" s="546"/>
      <c r="K964" s="546"/>
      <c r="L964" s="546"/>
      <c r="M964" s="546"/>
      <c r="N964" s="546"/>
      <c r="O964" s="546"/>
      <c r="P964" s="546"/>
      <c r="Q964" s="546"/>
      <c r="R964" s="546"/>
      <c r="S964" s="546"/>
      <c r="T964" s="546"/>
      <c r="U964" s="546"/>
      <c r="V964" s="546"/>
      <c r="W964" s="546"/>
      <c r="X964" s="546"/>
      <c r="Y964" s="546"/>
      <c r="Z964" s="115"/>
      <c r="AA964" s="115"/>
      <c r="AB964" s="115"/>
      <c r="AC964" s="115"/>
      <c r="AD964" s="115"/>
      <c r="AE964" s="115"/>
      <c r="AF964" s="115"/>
      <c r="AG964" s="115"/>
      <c r="AH964" s="115"/>
      <c r="AI964" s="115"/>
    </row>
    <row r="965">
      <c r="A965" s="575"/>
      <c r="B965" s="546"/>
      <c r="C965" s="546"/>
      <c r="D965" s="546"/>
      <c r="E965" s="546"/>
      <c r="F965" s="546"/>
      <c r="G965" s="546"/>
      <c r="H965" s="546"/>
      <c r="I965" s="546"/>
      <c r="J965" s="546"/>
      <c r="K965" s="546"/>
      <c r="L965" s="546"/>
      <c r="M965" s="546"/>
      <c r="N965" s="546"/>
      <c r="O965" s="546"/>
      <c r="P965" s="546"/>
      <c r="Q965" s="546"/>
      <c r="R965" s="546"/>
      <c r="S965" s="546"/>
      <c r="T965" s="546"/>
      <c r="U965" s="546"/>
      <c r="V965" s="546"/>
      <c r="W965" s="546"/>
      <c r="X965" s="546"/>
      <c r="Y965" s="546"/>
      <c r="Z965" s="115"/>
      <c r="AA965" s="115"/>
      <c r="AB965" s="115"/>
      <c r="AC965" s="115"/>
      <c r="AD965" s="115"/>
      <c r="AE965" s="115"/>
      <c r="AF965" s="115"/>
      <c r="AG965" s="115"/>
      <c r="AH965" s="115"/>
      <c r="AI965" s="115"/>
    </row>
    <row r="966">
      <c r="A966" s="575"/>
      <c r="B966" s="546"/>
      <c r="C966" s="546"/>
      <c r="D966" s="546"/>
      <c r="E966" s="546"/>
      <c r="F966" s="546"/>
      <c r="G966" s="546"/>
      <c r="H966" s="546"/>
      <c r="I966" s="546"/>
      <c r="J966" s="546"/>
      <c r="K966" s="546"/>
      <c r="L966" s="546"/>
      <c r="M966" s="546"/>
      <c r="N966" s="546"/>
      <c r="O966" s="546"/>
      <c r="P966" s="546"/>
      <c r="Q966" s="546"/>
      <c r="R966" s="546"/>
      <c r="S966" s="546"/>
      <c r="T966" s="546"/>
      <c r="U966" s="546"/>
      <c r="V966" s="546"/>
      <c r="W966" s="546"/>
      <c r="X966" s="546"/>
      <c r="Y966" s="546"/>
      <c r="Z966" s="115"/>
      <c r="AA966" s="115"/>
      <c r="AB966" s="115"/>
      <c r="AC966" s="115"/>
      <c r="AD966" s="115"/>
      <c r="AE966" s="115"/>
      <c r="AF966" s="115"/>
      <c r="AG966" s="115"/>
      <c r="AH966" s="115"/>
      <c r="AI966" s="115"/>
    </row>
    <row r="967">
      <c r="A967" s="575"/>
      <c r="B967" s="546"/>
      <c r="C967" s="546"/>
      <c r="D967" s="546"/>
      <c r="E967" s="546"/>
      <c r="F967" s="546"/>
      <c r="G967" s="546"/>
      <c r="H967" s="546"/>
      <c r="I967" s="546"/>
      <c r="J967" s="546"/>
      <c r="K967" s="546"/>
      <c r="L967" s="546"/>
      <c r="M967" s="546"/>
      <c r="N967" s="546"/>
      <c r="O967" s="546"/>
      <c r="P967" s="546"/>
      <c r="Q967" s="546"/>
      <c r="R967" s="546"/>
      <c r="S967" s="546"/>
      <c r="T967" s="546"/>
      <c r="U967" s="546"/>
      <c r="V967" s="546"/>
      <c r="W967" s="546"/>
      <c r="X967" s="546"/>
      <c r="Y967" s="546"/>
      <c r="Z967" s="115"/>
      <c r="AA967" s="115"/>
      <c r="AB967" s="115"/>
      <c r="AC967" s="115"/>
      <c r="AD967" s="115"/>
      <c r="AE967" s="115"/>
      <c r="AF967" s="115"/>
      <c r="AG967" s="115"/>
      <c r="AH967" s="115"/>
      <c r="AI967" s="115"/>
    </row>
    <row r="968">
      <c r="A968" s="575"/>
      <c r="B968" s="546"/>
      <c r="C968" s="546"/>
      <c r="D968" s="546"/>
      <c r="E968" s="546"/>
      <c r="F968" s="546"/>
      <c r="G968" s="546"/>
      <c r="H968" s="546"/>
      <c r="I968" s="546"/>
      <c r="J968" s="546"/>
      <c r="K968" s="546"/>
      <c r="L968" s="546"/>
      <c r="M968" s="546"/>
      <c r="N968" s="546"/>
      <c r="O968" s="546"/>
      <c r="P968" s="546"/>
      <c r="Q968" s="546"/>
      <c r="R968" s="546"/>
      <c r="S968" s="546"/>
      <c r="T968" s="546"/>
      <c r="U968" s="546"/>
      <c r="V968" s="546"/>
      <c r="W968" s="546"/>
      <c r="X968" s="546"/>
      <c r="Y968" s="546"/>
      <c r="Z968" s="115"/>
      <c r="AA968" s="115"/>
      <c r="AB968" s="115"/>
      <c r="AC968" s="115"/>
      <c r="AD968" s="115"/>
      <c r="AE968" s="115"/>
      <c r="AF968" s="115"/>
      <c r="AG968" s="115"/>
      <c r="AH968" s="115"/>
      <c r="AI968" s="115"/>
    </row>
    <row r="969">
      <c r="A969" s="575"/>
      <c r="B969" s="546"/>
      <c r="C969" s="546"/>
      <c r="D969" s="546"/>
      <c r="E969" s="546"/>
      <c r="F969" s="546"/>
      <c r="G969" s="546"/>
      <c r="H969" s="546"/>
      <c r="I969" s="546"/>
      <c r="J969" s="546"/>
      <c r="K969" s="546"/>
      <c r="L969" s="546"/>
      <c r="M969" s="546"/>
      <c r="N969" s="546"/>
      <c r="O969" s="546"/>
      <c r="P969" s="546"/>
      <c r="Q969" s="546"/>
      <c r="R969" s="546"/>
      <c r="S969" s="546"/>
      <c r="T969" s="546"/>
      <c r="U969" s="546"/>
      <c r="V969" s="546"/>
      <c r="W969" s="546"/>
      <c r="X969" s="546"/>
      <c r="Y969" s="546"/>
      <c r="Z969" s="115"/>
      <c r="AA969" s="115"/>
      <c r="AB969" s="115"/>
      <c r="AC969" s="115"/>
      <c r="AD969" s="115"/>
      <c r="AE969" s="115"/>
      <c r="AF969" s="115"/>
      <c r="AG969" s="115"/>
      <c r="AH969" s="115"/>
      <c r="AI969" s="115"/>
    </row>
    <row r="970">
      <c r="A970" s="575"/>
      <c r="B970" s="546"/>
      <c r="C970" s="546"/>
      <c r="D970" s="546"/>
      <c r="E970" s="546"/>
      <c r="F970" s="546"/>
      <c r="G970" s="546"/>
      <c r="H970" s="546"/>
      <c r="I970" s="546"/>
      <c r="J970" s="546"/>
      <c r="K970" s="546"/>
      <c r="L970" s="546"/>
      <c r="M970" s="546"/>
      <c r="N970" s="546"/>
      <c r="O970" s="546"/>
      <c r="P970" s="546"/>
      <c r="Q970" s="546"/>
      <c r="R970" s="546"/>
      <c r="S970" s="546"/>
      <c r="T970" s="546"/>
      <c r="U970" s="546"/>
      <c r="V970" s="546"/>
      <c r="W970" s="546"/>
      <c r="X970" s="546"/>
      <c r="Y970" s="546"/>
      <c r="Z970" s="115"/>
      <c r="AA970" s="115"/>
      <c r="AB970" s="115"/>
      <c r="AC970" s="115"/>
      <c r="AD970" s="115"/>
      <c r="AE970" s="115"/>
      <c r="AF970" s="115"/>
      <c r="AG970" s="115"/>
      <c r="AH970" s="115"/>
      <c r="AI970" s="115"/>
    </row>
    <row r="971">
      <c r="A971" s="575"/>
      <c r="B971" s="546"/>
      <c r="C971" s="546"/>
      <c r="D971" s="546"/>
      <c r="E971" s="546"/>
      <c r="F971" s="546"/>
      <c r="G971" s="546"/>
      <c r="H971" s="546"/>
      <c r="I971" s="546"/>
      <c r="J971" s="546"/>
      <c r="K971" s="546"/>
      <c r="L971" s="546"/>
      <c r="M971" s="546"/>
      <c r="N971" s="546"/>
      <c r="O971" s="546"/>
      <c r="P971" s="546"/>
      <c r="Q971" s="546"/>
      <c r="R971" s="546"/>
      <c r="S971" s="546"/>
      <c r="T971" s="546"/>
      <c r="U971" s="546"/>
      <c r="V971" s="546"/>
      <c r="W971" s="546"/>
      <c r="X971" s="546"/>
      <c r="Y971" s="546"/>
      <c r="Z971" s="115"/>
      <c r="AA971" s="115"/>
      <c r="AB971" s="115"/>
      <c r="AC971" s="115"/>
      <c r="AD971" s="115"/>
      <c r="AE971" s="115"/>
      <c r="AF971" s="115"/>
      <c r="AG971" s="115"/>
      <c r="AH971" s="115"/>
      <c r="AI971" s="115"/>
    </row>
    <row r="972">
      <c r="A972" s="575"/>
      <c r="B972" s="546"/>
      <c r="C972" s="546"/>
      <c r="D972" s="546"/>
      <c r="E972" s="546"/>
      <c r="F972" s="546"/>
      <c r="G972" s="546"/>
      <c r="H972" s="546"/>
      <c r="I972" s="546"/>
      <c r="J972" s="546"/>
      <c r="K972" s="546"/>
      <c r="L972" s="546"/>
      <c r="M972" s="546"/>
      <c r="N972" s="546"/>
      <c r="O972" s="546"/>
      <c r="P972" s="546"/>
      <c r="Q972" s="546"/>
      <c r="R972" s="546"/>
      <c r="S972" s="546"/>
      <c r="T972" s="546"/>
      <c r="U972" s="546"/>
      <c r="V972" s="546"/>
      <c r="W972" s="546"/>
      <c r="X972" s="546"/>
      <c r="Y972" s="546"/>
      <c r="Z972" s="115"/>
      <c r="AA972" s="115"/>
      <c r="AB972" s="115"/>
      <c r="AC972" s="115"/>
      <c r="AD972" s="115"/>
      <c r="AE972" s="115"/>
      <c r="AF972" s="115"/>
      <c r="AG972" s="115"/>
      <c r="AH972" s="115"/>
      <c r="AI972" s="115"/>
    </row>
    <row r="973">
      <c r="A973" s="575"/>
      <c r="B973" s="546"/>
      <c r="C973" s="546"/>
      <c r="D973" s="546"/>
      <c r="E973" s="546"/>
      <c r="F973" s="546"/>
      <c r="G973" s="546"/>
      <c r="H973" s="546"/>
      <c r="I973" s="546"/>
      <c r="J973" s="546"/>
      <c r="K973" s="546"/>
      <c r="L973" s="546"/>
      <c r="M973" s="546"/>
      <c r="N973" s="546"/>
      <c r="O973" s="546"/>
      <c r="P973" s="546"/>
      <c r="Q973" s="546"/>
      <c r="R973" s="546"/>
      <c r="S973" s="546"/>
      <c r="T973" s="546"/>
      <c r="U973" s="546"/>
      <c r="V973" s="546"/>
      <c r="W973" s="546"/>
      <c r="X973" s="546"/>
      <c r="Y973" s="546"/>
      <c r="Z973" s="115"/>
      <c r="AA973" s="115"/>
      <c r="AB973" s="115"/>
      <c r="AC973" s="115"/>
      <c r="AD973" s="115"/>
      <c r="AE973" s="115"/>
      <c r="AF973" s="115"/>
      <c r="AG973" s="115"/>
      <c r="AH973" s="115"/>
      <c r="AI973" s="115"/>
    </row>
    <row r="974">
      <c r="A974" s="575"/>
      <c r="B974" s="546"/>
      <c r="C974" s="546"/>
      <c r="D974" s="546"/>
      <c r="E974" s="546"/>
      <c r="F974" s="546"/>
      <c r="G974" s="546"/>
      <c r="H974" s="546"/>
      <c r="I974" s="546"/>
      <c r="J974" s="546"/>
      <c r="K974" s="546"/>
      <c r="L974" s="546"/>
      <c r="M974" s="546"/>
      <c r="N974" s="546"/>
      <c r="O974" s="546"/>
      <c r="P974" s="546"/>
      <c r="Q974" s="546"/>
      <c r="R974" s="546"/>
      <c r="S974" s="546"/>
      <c r="T974" s="546"/>
      <c r="U974" s="546"/>
      <c r="V974" s="546"/>
      <c r="W974" s="546"/>
      <c r="X974" s="546"/>
      <c r="Y974" s="546"/>
      <c r="Z974" s="115"/>
      <c r="AA974" s="115"/>
      <c r="AB974" s="115"/>
      <c r="AC974" s="115"/>
      <c r="AD974" s="115"/>
      <c r="AE974" s="115"/>
      <c r="AF974" s="115"/>
      <c r="AG974" s="115"/>
      <c r="AH974" s="115"/>
      <c r="AI974" s="115"/>
    </row>
    <row r="975">
      <c r="A975" s="575"/>
      <c r="B975" s="546"/>
      <c r="C975" s="546"/>
      <c r="D975" s="546"/>
      <c r="E975" s="546"/>
      <c r="F975" s="546"/>
      <c r="G975" s="546"/>
      <c r="H975" s="546"/>
      <c r="I975" s="546"/>
      <c r="J975" s="546"/>
      <c r="K975" s="546"/>
      <c r="L975" s="546"/>
      <c r="M975" s="546"/>
      <c r="N975" s="546"/>
      <c r="O975" s="546"/>
      <c r="P975" s="546"/>
      <c r="Q975" s="546"/>
      <c r="R975" s="546"/>
      <c r="S975" s="546"/>
      <c r="T975" s="546"/>
      <c r="U975" s="546"/>
      <c r="V975" s="546"/>
      <c r="W975" s="546"/>
      <c r="X975" s="546"/>
      <c r="Y975" s="546"/>
      <c r="Z975" s="115"/>
      <c r="AA975" s="115"/>
      <c r="AB975" s="115"/>
      <c r="AC975" s="115"/>
      <c r="AD975" s="115"/>
      <c r="AE975" s="115"/>
      <c r="AF975" s="115"/>
      <c r="AG975" s="115"/>
      <c r="AH975" s="115"/>
      <c r="AI975" s="115"/>
    </row>
    <row r="976">
      <c r="A976" s="575"/>
      <c r="B976" s="546"/>
      <c r="C976" s="546"/>
      <c r="D976" s="546"/>
      <c r="E976" s="546"/>
      <c r="F976" s="546"/>
      <c r="G976" s="546"/>
      <c r="H976" s="546"/>
      <c r="I976" s="546"/>
      <c r="J976" s="546"/>
      <c r="K976" s="546"/>
      <c r="L976" s="546"/>
      <c r="M976" s="546"/>
      <c r="N976" s="546"/>
      <c r="O976" s="546"/>
      <c r="P976" s="546"/>
      <c r="Q976" s="546"/>
      <c r="R976" s="546"/>
      <c r="S976" s="546"/>
      <c r="T976" s="546"/>
      <c r="U976" s="546"/>
      <c r="V976" s="546"/>
      <c r="W976" s="546"/>
      <c r="X976" s="546"/>
      <c r="Y976" s="546"/>
      <c r="Z976" s="115"/>
      <c r="AA976" s="115"/>
      <c r="AB976" s="115"/>
      <c r="AC976" s="115"/>
      <c r="AD976" s="115"/>
      <c r="AE976" s="115"/>
      <c r="AF976" s="115"/>
      <c r="AG976" s="115"/>
      <c r="AH976" s="115"/>
      <c r="AI976" s="115"/>
    </row>
    <row r="977">
      <c r="A977" s="575"/>
      <c r="B977" s="546"/>
      <c r="C977" s="546"/>
      <c r="D977" s="546"/>
      <c r="E977" s="546"/>
      <c r="F977" s="546"/>
      <c r="G977" s="546"/>
      <c r="H977" s="546"/>
      <c r="I977" s="546"/>
      <c r="J977" s="546"/>
      <c r="K977" s="546"/>
      <c r="L977" s="546"/>
      <c r="M977" s="546"/>
      <c r="N977" s="546"/>
      <c r="O977" s="546"/>
      <c r="P977" s="546"/>
      <c r="Q977" s="546"/>
      <c r="R977" s="546"/>
      <c r="S977" s="546"/>
      <c r="T977" s="546"/>
      <c r="U977" s="546"/>
      <c r="V977" s="546"/>
      <c r="W977" s="546"/>
      <c r="X977" s="546"/>
      <c r="Y977" s="546"/>
      <c r="Z977" s="115"/>
      <c r="AA977" s="115"/>
      <c r="AB977" s="115"/>
      <c r="AC977" s="115"/>
      <c r="AD977" s="115"/>
      <c r="AE977" s="115"/>
      <c r="AF977" s="115"/>
      <c r="AG977" s="115"/>
      <c r="AH977" s="115"/>
      <c r="AI977" s="115"/>
    </row>
    <row r="978">
      <c r="A978" s="575"/>
      <c r="B978" s="546"/>
      <c r="C978" s="546"/>
      <c r="D978" s="546"/>
      <c r="E978" s="546"/>
      <c r="F978" s="546"/>
      <c r="G978" s="546"/>
      <c r="H978" s="546"/>
      <c r="I978" s="546"/>
      <c r="J978" s="546"/>
      <c r="K978" s="546"/>
      <c r="L978" s="546"/>
      <c r="M978" s="546"/>
      <c r="N978" s="546"/>
      <c r="O978" s="546"/>
      <c r="P978" s="546"/>
      <c r="Q978" s="546"/>
      <c r="R978" s="546"/>
      <c r="S978" s="546"/>
      <c r="T978" s="546"/>
      <c r="U978" s="546"/>
      <c r="V978" s="546"/>
      <c r="W978" s="546"/>
      <c r="X978" s="546"/>
      <c r="Y978" s="546"/>
      <c r="Z978" s="115"/>
      <c r="AA978" s="115"/>
      <c r="AB978" s="115"/>
      <c r="AC978" s="115"/>
      <c r="AD978" s="115"/>
      <c r="AE978" s="115"/>
      <c r="AF978" s="115"/>
      <c r="AG978" s="115"/>
      <c r="AH978" s="115"/>
      <c r="AI978" s="115"/>
    </row>
    <row r="979">
      <c r="A979" s="575"/>
      <c r="B979" s="546"/>
      <c r="C979" s="546"/>
      <c r="D979" s="546"/>
      <c r="E979" s="546"/>
      <c r="F979" s="546"/>
      <c r="G979" s="546"/>
      <c r="H979" s="546"/>
      <c r="I979" s="546"/>
      <c r="J979" s="546"/>
      <c r="K979" s="546"/>
      <c r="L979" s="546"/>
      <c r="M979" s="546"/>
      <c r="N979" s="546"/>
      <c r="O979" s="546"/>
      <c r="P979" s="546"/>
      <c r="Q979" s="546"/>
      <c r="R979" s="546"/>
      <c r="S979" s="546"/>
      <c r="T979" s="546"/>
      <c r="U979" s="546"/>
      <c r="V979" s="546"/>
      <c r="W979" s="546"/>
      <c r="X979" s="546"/>
      <c r="Y979" s="546"/>
      <c r="Z979" s="115"/>
      <c r="AA979" s="115"/>
      <c r="AB979" s="115"/>
      <c r="AC979" s="115"/>
      <c r="AD979" s="115"/>
      <c r="AE979" s="115"/>
      <c r="AF979" s="115"/>
      <c r="AG979" s="115"/>
      <c r="AH979" s="115"/>
      <c r="AI979" s="115"/>
    </row>
    <row r="980">
      <c r="A980" s="575"/>
      <c r="B980" s="546"/>
      <c r="C980" s="546"/>
      <c r="D980" s="546"/>
      <c r="E980" s="546"/>
      <c r="F980" s="546"/>
      <c r="G980" s="546"/>
      <c r="H980" s="546"/>
      <c r="I980" s="546"/>
      <c r="J980" s="546"/>
      <c r="K980" s="546"/>
      <c r="L980" s="546"/>
      <c r="M980" s="546"/>
      <c r="N980" s="546"/>
      <c r="O980" s="546"/>
      <c r="P980" s="546"/>
      <c r="Q980" s="546"/>
      <c r="R980" s="546"/>
      <c r="S980" s="546"/>
      <c r="T980" s="546"/>
      <c r="U980" s="546"/>
      <c r="V980" s="546"/>
      <c r="W980" s="546"/>
      <c r="X980" s="546"/>
      <c r="Y980" s="546"/>
      <c r="Z980" s="115"/>
      <c r="AA980" s="115"/>
      <c r="AB980" s="115"/>
      <c r="AC980" s="115"/>
      <c r="AD980" s="115"/>
      <c r="AE980" s="115"/>
      <c r="AF980" s="115"/>
      <c r="AG980" s="115"/>
      <c r="AH980" s="115"/>
      <c r="AI980" s="115"/>
    </row>
    <row r="981">
      <c r="A981" s="575"/>
      <c r="B981" s="546"/>
      <c r="C981" s="546"/>
      <c r="D981" s="546"/>
      <c r="E981" s="546"/>
      <c r="F981" s="546"/>
      <c r="G981" s="546"/>
      <c r="H981" s="546"/>
      <c r="I981" s="546"/>
      <c r="J981" s="546"/>
      <c r="K981" s="546"/>
      <c r="L981" s="546"/>
      <c r="M981" s="546"/>
      <c r="N981" s="546"/>
      <c r="O981" s="546"/>
      <c r="P981" s="546"/>
      <c r="Q981" s="546"/>
      <c r="R981" s="546"/>
      <c r="S981" s="546"/>
      <c r="T981" s="546"/>
      <c r="U981" s="546"/>
      <c r="V981" s="546"/>
      <c r="W981" s="546"/>
      <c r="X981" s="546"/>
      <c r="Y981" s="546"/>
      <c r="Z981" s="115"/>
      <c r="AA981" s="115"/>
      <c r="AB981" s="115"/>
      <c r="AC981" s="115"/>
      <c r="AD981" s="115"/>
      <c r="AE981" s="115"/>
      <c r="AF981" s="115"/>
      <c r="AG981" s="115"/>
      <c r="AH981" s="115"/>
      <c r="AI981" s="115"/>
    </row>
    <row r="982">
      <c r="A982" s="575"/>
      <c r="B982" s="546"/>
      <c r="C982" s="546"/>
      <c r="D982" s="546"/>
      <c r="E982" s="546"/>
      <c r="F982" s="546"/>
      <c r="G982" s="546"/>
      <c r="H982" s="546"/>
      <c r="I982" s="546"/>
      <c r="J982" s="546"/>
      <c r="K982" s="546"/>
      <c r="L982" s="546"/>
      <c r="M982" s="546"/>
      <c r="N982" s="546"/>
      <c r="O982" s="546"/>
      <c r="P982" s="546"/>
      <c r="Q982" s="546"/>
      <c r="R982" s="546"/>
      <c r="S982" s="546"/>
      <c r="T982" s="546"/>
      <c r="U982" s="546"/>
      <c r="V982" s="546"/>
      <c r="W982" s="546"/>
      <c r="X982" s="546"/>
      <c r="Y982" s="546"/>
      <c r="Z982" s="115"/>
      <c r="AA982" s="115"/>
      <c r="AB982" s="115"/>
      <c r="AC982" s="115"/>
      <c r="AD982" s="115"/>
      <c r="AE982" s="115"/>
      <c r="AF982" s="115"/>
      <c r="AG982" s="115"/>
      <c r="AH982" s="115"/>
      <c r="AI982" s="115"/>
    </row>
    <row r="983">
      <c r="A983" s="575"/>
      <c r="B983" s="546"/>
      <c r="C983" s="546"/>
      <c r="D983" s="546"/>
      <c r="E983" s="546"/>
      <c r="F983" s="546"/>
      <c r="G983" s="546"/>
      <c r="H983" s="546"/>
      <c r="I983" s="546"/>
      <c r="J983" s="546"/>
      <c r="K983" s="546"/>
      <c r="L983" s="546"/>
      <c r="M983" s="546"/>
      <c r="N983" s="546"/>
      <c r="O983" s="546"/>
      <c r="P983" s="546"/>
      <c r="Q983" s="546"/>
      <c r="R983" s="546"/>
      <c r="S983" s="546"/>
      <c r="T983" s="546"/>
      <c r="U983" s="546"/>
      <c r="V983" s="546"/>
      <c r="W983" s="546"/>
      <c r="X983" s="546"/>
      <c r="Y983" s="546"/>
      <c r="Z983" s="115"/>
      <c r="AA983" s="115"/>
      <c r="AB983" s="115"/>
      <c r="AC983" s="115"/>
      <c r="AD983" s="115"/>
      <c r="AE983" s="115"/>
      <c r="AF983" s="115"/>
      <c r="AG983" s="115"/>
      <c r="AH983" s="115"/>
      <c r="AI983" s="115"/>
    </row>
    <row r="984">
      <c r="A984" s="575"/>
      <c r="B984" s="546"/>
      <c r="C984" s="546"/>
      <c r="D984" s="546"/>
      <c r="E984" s="546"/>
      <c r="F984" s="546"/>
      <c r="G984" s="546"/>
      <c r="H984" s="546"/>
      <c r="I984" s="546"/>
      <c r="J984" s="546"/>
      <c r="K984" s="546"/>
      <c r="L984" s="546"/>
      <c r="M984" s="546"/>
      <c r="N984" s="546"/>
      <c r="O984" s="546"/>
      <c r="P984" s="546"/>
      <c r="Q984" s="546"/>
      <c r="R984" s="546"/>
      <c r="S984" s="546"/>
      <c r="T984" s="546"/>
      <c r="U984" s="546"/>
      <c r="V984" s="546"/>
      <c r="W984" s="546"/>
      <c r="X984" s="546"/>
      <c r="Y984" s="546"/>
      <c r="Z984" s="115"/>
      <c r="AA984" s="115"/>
      <c r="AB984" s="115"/>
      <c r="AC984" s="115"/>
      <c r="AD984" s="115"/>
      <c r="AE984" s="115"/>
      <c r="AF984" s="115"/>
      <c r="AG984" s="115"/>
      <c r="AH984" s="115"/>
      <c r="AI984" s="115"/>
    </row>
    <row r="985">
      <c r="A985" s="575"/>
      <c r="B985" s="546"/>
      <c r="C985" s="546"/>
      <c r="D985" s="546"/>
      <c r="E985" s="546"/>
      <c r="F985" s="546"/>
      <c r="G985" s="546"/>
      <c r="H985" s="546"/>
      <c r="I985" s="546"/>
      <c r="J985" s="546"/>
      <c r="K985" s="546"/>
      <c r="L985" s="546"/>
      <c r="M985" s="546"/>
      <c r="N985" s="546"/>
      <c r="O985" s="546"/>
      <c r="P985" s="546"/>
      <c r="Q985" s="546"/>
      <c r="R985" s="546"/>
      <c r="S985" s="546"/>
      <c r="T985" s="546"/>
      <c r="U985" s="546"/>
      <c r="V985" s="546"/>
      <c r="W985" s="546"/>
      <c r="X985" s="546"/>
      <c r="Y985" s="546"/>
      <c r="Z985" s="115"/>
      <c r="AA985" s="115"/>
      <c r="AB985" s="115"/>
      <c r="AC985" s="115"/>
      <c r="AD985" s="115"/>
      <c r="AE985" s="115"/>
      <c r="AF985" s="115"/>
      <c r="AG985" s="115"/>
      <c r="AH985" s="115"/>
      <c r="AI985" s="115"/>
    </row>
    <row r="986">
      <c r="A986" s="575"/>
      <c r="B986" s="546"/>
      <c r="C986" s="546"/>
      <c r="D986" s="546"/>
      <c r="E986" s="546"/>
      <c r="F986" s="546"/>
      <c r="G986" s="546"/>
      <c r="H986" s="546"/>
      <c r="I986" s="546"/>
      <c r="J986" s="546"/>
      <c r="K986" s="546"/>
      <c r="L986" s="546"/>
      <c r="M986" s="546"/>
      <c r="N986" s="546"/>
      <c r="O986" s="546"/>
      <c r="P986" s="546"/>
      <c r="Q986" s="546"/>
      <c r="R986" s="546"/>
      <c r="S986" s="546"/>
      <c r="T986" s="546"/>
      <c r="U986" s="546"/>
      <c r="V986" s="546"/>
      <c r="W986" s="546"/>
      <c r="X986" s="546"/>
      <c r="Y986" s="546"/>
      <c r="Z986" s="115"/>
      <c r="AA986" s="115"/>
      <c r="AB986" s="115"/>
      <c r="AC986" s="115"/>
      <c r="AD986" s="115"/>
      <c r="AE986" s="115"/>
      <c r="AF986" s="115"/>
      <c r="AG986" s="115"/>
      <c r="AH986" s="115"/>
      <c r="AI986" s="115"/>
    </row>
    <row r="987">
      <c r="A987" s="575"/>
      <c r="B987" s="546"/>
      <c r="C987" s="546"/>
      <c r="D987" s="546"/>
      <c r="E987" s="546"/>
      <c r="F987" s="546"/>
      <c r="G987" s="546"/>
      <c r="H987" s="546"/>
      <c r="I987" s="546"/>
      <c r="J987" s="546"/>
      <c r="K987" s="546"/>
      <c r="L987" s="546"/>
      <c r="M987" s="546"/>
      <c r="N987" s="546"/>
      <c r="O987" s="546"/>
      <c r="P987" s="546"/>
      <c r="Q987" s="546"/>
      <c r="R987" s="546"/>
      <c r="S987" s="546"/>
      <c r="T987" s="546"/>
      <c r="U987" s="546"/>
      <c r="V987" s="546"/>
      <c r="W987" s="546"/>
      <c r="X987" s="546"/>
      <c r="Y987" s="546"/>
      <c r="Z987" s="115"/>
      <c r="AA987" s="115"/>
      <c r="AB987" s="115"/>
      <c r="AC987" s="115"/>
      <c r="AD987" s="115"/>
      <c r="AE987" s="115"/>
      <c r="AF987" s="115"/>
      <c r="AG987" s="115"/>
      <c r="AH987" s="115"/>
      <c r="AI987" s="115"/>
    </row>
    <row r="988">
      <c r="A988" s="575"/>
      <c r="B988" s="546"/>
      <c r="C988" s="546"/>
      <c r="D988" s="546"/>
      <c r="E988" s="546"/>
      <c r="F988" s="546"/>
      <c r="G988" s="546"/>
      <c r="H988" s="546"/>
      <c r="I988" s="546"/>
      <c r="J988" s="546"/>
      <c r="K988" s="546"/>
      <c r="L988" s="546"/>
      <c r="M988" s="546"/>
      <c r="N988" s="546"/>
      <c r="O988" s="546"/>
      <c r="P988" s="546"/>
      <c r="Q988" s="546"/>
      <c r="R988" s="546"/>
      <c r="S988" s="546"/>
      <c r="T988" s="546"/>
      <c r="U988" s="546"/>
      <c r="V988" s="546"/>
      <c r="W988" s="546"/>
      <c r="X988" s="546"/>
      <c r="Y988" s="546"/>
      <c r="Z988" s="115"/>
      <c r="AA988" s="115"/>
      <c r="AB988" s="115"/>
      <c r="AC988" s="115"/>
      <c r="AD988" s="115"/>
      <c r="AE988" s="115"/>
      <c r="AF988" s="115"/>
      <c r="AG988" s="115"/>
      <c r="AH988" s="115"/>
      <c r="AI988" s="115"/>
    </row>
    <row r="989">
      <c r="A989" s="575"/>
      <c r="B989" s="546"/>
      <c r="C989" s="546"/>
      <c r="D989" s="546"/>
      <c r="E989" s="546"/>
      <c r="F989" s="546"/>
      <c r="G989" s="546"/>
      <c r="H989" s="546"/>
      <c r="I989" s="546"/>
      <c r="J989" s="546"/>
      <c r="K989" s="546"/>
      <c r="L989" s="546"/>
      <c r="M989" s="546"/>
      <c r="N989" s="546"/>
      <c r="O989" s="546"/>
      <c r="P989" s="546"/>
      <c r="Q989" s="546"/>
      <c r="R989" s="546"/>
      <c r="S989" s="546"/>
      <c r="T989" s="546"/>
      <c r="U989" s="546"/>
      <c r="V989" s="546"/>
      <c r="W989" s="546"/>
      <c r="X989" s="546"/>
      <c r="Y989" s="546"/>
      <c r="Z989" s="115"/>
      <c r="AA989" s="115"/>
      <c r="AB989" s="115"/>
      <c r="AC989" s="115"/>
      <c r="AD989" s="115"/>
      <c r="AE989" s="115"/>
      <c r="AF989" s="115"/>
      <c r="AG989" s="115"/>
      <c r="AH989" s="115"/>
      <c r="AI989" s="115"/>
    </row>
    <row r="990">
      <c r="A990" s="575"/>
      <c r="B990" s="546"/>
      <c r="C990" s="546"/>
      <c r="D990" s="546"/>
      <c r="E990" s="546"/>
      <c r="F990" s="546"/>
      <c r="G990" s="546"/>
      <c r="H990" s="546"/>
      <c r="I990" s="546"/>
      <c r="J990" s="546"/>
      <c r="K990" s="546"/>
      <c r="L990" s="546"/>
      <c r="M990" s="546"/>
      <c r="N990" s="546"/>
      <c r="O990" s="546"/>
      <c r="P990" s="546"/>
      <c r="Q990" s="546"/>
      <c r="R990" s="546"/>
      <c r="S990" s="546"/>
      <c r="T990" s="546"/>
      <c r="U990" s="546"/>
      <c r="V990" s="546"/>
      <c r="W990" s="546"/>
      <c r="X990" s="546"/>
      <c r="Y990" s="546"/>
      <c r="Z990" s="115"/>
      <c r="AA990" s="115"/>
      <c r="AB990" s="115"/>
      <c r="AC990" s="115"/>
      <c r="AD990" s="115"/>
      <c r="AE990" s="115"/>
      <c r="AF990" s="115"/>
      <c r="AG990" s="115"/>
      <c r="AH990" s="115"/>
      <c r="AI990" s="115"/>
    </row>
    <row r="991">
      <c r="A991" s="575"/>
      <c r="B991" s="546"/>
      <c r="C991" s="546"/>
      <c r="D991" s="546"/>
      <c r="E991" s="546"/>
      <c r="F991" s="546"/>
      <c r="G991" s="546"/>
      <c r="H991" s="546"/>
      <c r="I991" s="546"/>
      <c r="J991" s="546"/>
      <c r="K991" s="546"/>
      <c r="L991" s="546"/>
      <c r="M991" s="546"/>
      <c r="N991" s="546"/>
      <c r="O991" s="546"/>
      <c r="P991" s="546"/>
      <c r="Q991" s="546"/>
      <c r="R991" s="546"/>
      <c r="S991" s="546"/>
      <c r="T991" s="546"/>
      <c r="U991" s="546"/>
      <c r="V991" s="546"/>
      <c r="W991" s="546"/>
      <c r="X991" s="546"/>
      <c r="Y991" s="546"/>
      <c r="Z991" s="115"/>
      <c r="AA991" s="115"/>
      <c r="AB991" s="115"/>
      <c r="AC991" s="115"/>
      <c r="AD991" s="115"/>
      <c r="AE991" s="115"/>
      <c r="AF991" s="115"/>
      <c r="AG991" s="115"/>
      <c r="AH991" s="115"/>
      <c r="AI991" s="115"/>
    </row>
    <row r="992">
      <c r="A992" s="575"/>
      <c r="B992" s="546"/>
      <c r="C992" s="546"/>
      <c r="D992" s="546"/>
      <c r="E992" s="546"/>
      <c r="F992" s="546"/>
      <c r="G992" s="546"/>
      <c r="H992" s="546"/>
      <c r="I992" s="546"/>
      <c r="J992" s="546"/>
      <c r="K992" s="546"/>
      <c r="L992" s="546"/>
      <c r="M992" s="546"/>
      <c r="N992" s="546"/>
      <c r="O992" s="546"/>
      <c r="P992" s="546"/>
      <c r="Q992" s="546"/>
      <c r="R992" s="546"/>
      <c r="S992" s="546"/>
      <c r="T992" s="546"/>
      <c r="U992" s="546"/>
      <c r="V992" s="546"/>
      <c r="W992" s="546"/>
      <c r="X992" s="546"/>
      <c r="Y992" s="546"/>
      <c r="Z992" s="115"/>
      <c r="AA992" s="115"/>
      <c r="AB992" s="115"/>
      <c r="AC992" s="115"/>
      <c r="AD992" s="115"/>
      <c r="AE992" s="115"/>
      <c r="AF992" s="115"/>
      <c r="AG992" s="115"/>
      <c r="AH992" s="115"/>
      <c r="AI992" s="115"/>
    </row>
    <row r="993">
      <c r="A993" s="575"/>
      <c r="B993" s="546"/>
      <c r="C993" s="546"/>
      <c r="D993" s="546"/>
      <c r="E993" s="546"/>
      <c r="F993" s="546"/>
      <c r="G993" s="546"/>
      <c r="H993" s="546"/>
      <c r="I993" s="546"/>
      <c r="J993" s="546"/>
      <c r="K993" s="546"/>
      <c r="L993" s="546"/>
      <c r="M993" s="546"/>
      <c r="N993" s="546"/>
      <c r="O993" s="546"/>
      <c r="P993" s="546"/>
      <c r="Q993" s="546"/>
      <c r="R993" s="546"/>
      <c r="S993" s="546"/>
      <c r="T993" s="546"/>
      <c r="U993" s="546"/>
      <c r="V993" s="546"/>
      <c r="W993" s="546"/>
      <c r="X993" s="546"/>
      <c r="Y993" s="546"/>
      <c r="Z993" s="115"/>
      <c r="AA993" s="115"/>
      <c r="AB993" s="115"/>
      <c r="AC993" s="115"/>
      <c r="AD993" s="115"/>
      <c r="AE993" s="115"/>
      <c r="AF993" s="115"/>
      <c r="AG993" s="115"/>
      <c r="AH993" s="115"/>
      <c r="AI993" s="115"/>
    </row>
    <row r="994">
      <c r="A994" s="575"/>
      <c r="B994" s="546"/>
      <c r="C994" s="546"/>
      <c r="D994" s="546"/>
      <c r="E994" s="546"/>
      <c r="F994" s="546"/>
      <c r="G994" s="546"/>
      <c r="H994" s="546"/>
      <c r="I994" s="546"/>
      <c r="J994" s="546"/>
      <c r="K994" s="546"/>
      <c r="L994" s="546"/>
      <c r="M994" s="546"/>
      <c r="N994" s="546"/>
      <c r="O994" s="546"/>
      <c r="P994" s="546"/>
      <c r="Q994" s="546"/>
      <c r="R994" s="546"/>
      <c r="S994" s="546"/>
      <c r="T994" s="546"/>
      <c r="U994" s="546"/>
      <c r="V994" s="546"/>
      <c r="W994" s="546"/>
      <c r="X994" s="546"/>
      <c r="Y994" s="546"/>
      <c r="Z994" s="115"/>
      <c r="AA994" s="115"/>
      <c r="AB994" s="115"/>
      <c r="AC994" s="115"/>
      <c r="AD994" s="115"/>
      <c r="AE994" s="115"/>
      <c r="AF994" s="115"/>
      <c r="AG994" s="115"/>
      <c r="AH994" s="115"/>
      <c r="AI994" s="115"/>
    </row>
    <row r="995">
      <c r="A995" s="575"/>
      <c r="B995" s="546"/>
      <c r="C995" s="546"/>
      <c r="D995" s="546"/>
      <c r="E995" s="546"/>
      <c r="F995" s="546"/>
      <c r="G995" s="546"/>
      <c r="H995" s="546"/>
      <c r="I995" s="546"/>
      <c r="J995" s="546"/>
      <c r="K995" s="546"/>
      <c r="L995" s="546"/>
      <c r="M995" s="546"/>
      <c r="N995" s="546"/>
      <c r="O995" s="546"/>
      <c r="P995" s="546"/>
      <c r="Q995" s="546"/>
      <c r="R995" s="546"/>
      <c r="S995" s="546"/>
      <c r="T995" s="546"/>
      <c r="U995" s="546"/>
      <c r="V995" s="546"/>
      <c r="W995" s="546"/>
      <c r="X995" s="546"/>
      <c r="Y995" s="546"/>
      <c r="Z995" s="115"/>
      <c r="AA995" s="115"/>
      <c r="AB995" s="115"/>
      <c r="AC995" s="115"/>
      <c r="AD995" s="115"/>
      <c r="AE995" s="115"/>
      <c r="AF995" s="115"/>
      <c r="AG995" s="115"/>
      <c r="AH995" s="115"/>
      <c r="AI995" s="115"/>
    </row>
    <row r="996">
      <c r="A996" s="575"/>
      <c r="B996" s="546"/>
      <c r="C996" s="546"/>
      <c r="D996" s="546"/>
      <c r="E996" s="546"/>
      <c r="F996" s="546"/>
      <c r="G996" s="546"/>
      <c r="H996" s="546"/>
      <c r="I996" s="546"/>
      <c r="J996" s="546"/>
      <c r="K996" s="546"/>
      <c r="L996" s="546"/>
      <c r="M996" s="546"/>
      <c r="N996" s="546"/>
      <c r="O996" s="546"/>
      <c r="P996" s="546"/>
      <c r="Q996" s="546"/>
      <c r="R996" s="546"/>
      <c r="S996" s="546"/>
      <c r="T996" s="546"/>
      <c r="U996" s="546"/>
      <c r="V996" s="546"/>
      <c r="W996" s="546"/>
      <c r="X996" s="546"/>
      <c r="Y996" s="546"/>
      <c r="Z996" s="115"/>
      <c r="AA996" s="115"/>
      <c r="AB996" s="115"/>
      <c r="AC996" s="115"/>
      <c r="AD996" s="115"/>
      <c r="AE996" s="115"/>
      <c r="AF996" s="115"/>
      <c r="AG996" s="115"/>
      <c r="AH996" s="115"/>
      <c r="AI996" s="115"/>
    </row>
    <row r="997">
      <c r="A997" s="575"/>
      <c r="B997" s="546"/>
      <c r="C997" s="546"/>
      <c r="D997" s="546"/>
      <c r="E997" s="546"/>
      <c r="F997" s="546"/>
      <c r="G997" s="546"/>
      <c r="H997" s="546"/>
      <c r="I997" s="546"/>
      <c r="J997" s="546"/>
      <c r="K997" s="546"/>
      <c r="L997" s="546"/>
      <c r="M997" s="546"/>
      <c r="N997" s="546"/>
      <c r="O997" s="546"/>
      <c r="P997" s="546"/>
      <c r="Q997" s="546"/>
      <c r="R997" s="546"/>
      <c r="S997" s="546"/>
      <c r="T997" s="546"/>
      <c r="U997" s="546"/>
      <c r="V997" s="546"/>
      <c r="W997" s="546"/>
      <c r="X997" s="546"/>
      <c r="Y997" s="546"/>
      <c r="Z997" s="115"/>
      <c r="AA997" s="115"/>
      <c r="AB997" s="115"/>
      <c r="AC997" s="115"/>
      <c r="AD997" s="115"/>
      <c r="AE997" s="115"/>
      <c r="AF997" s="115"/>
      <c r="AG997" s="115"/>
      <c r="AH997" s="115"/>
      <c r="AI997" s="115"/>
    </row>
    <row r="998">
      <c r="A998" s="575"/>
      <c r="B998" s="546"/>
      <c r="C998" s="546"/>
      <c r="D998" s="546"/>
      <c r="E998" s="546"/>
      <c r="F998" s="546"/>
      <c r="G998" s="546"/>
      <c r="H998" s="546"/>
      <c r="I998" s="546"/>
      <c r="J998" s="546"/>
      <c r="K998" s="546"/>
      <c r="L998" s="546"/>
      <c r="M998" s="546"/>
      <c r="N998" s="546"/>
      <c r="O998" s="546"/>
      <c r="P998" s="546"/>
      <c r="Q998" s="546"/>
      <c r="R998" s="546"/>
      <c r="S998" s="546"/>
      <c r="T998" s="546"/>
      <c r="U998" s="546"/>
      <c r="V998" s="546"/>
      <c r="W998" s="546"/>
      <c r="X998" s="546"/>
      <c r="Y998" s="546"/>
      <c r="Z998" s="115"/>
      <c r="AA998" s="115"/>
      <c r="AB998" s="115"/>
      <c r="AC998" s="115"/>
      <c r="AD998" s="115"/>
      <c r="AE998" s="115"/>
      <c r="AF998" s="115"/>
      <c r="AG998" s="115"/>
      <c r="AH998" s="115"/>
      <c r="AI998" s="115"/>
    </row>
    <row r="999">
      <c r="A999" s="575"/>
      <c r="B999" s="546"/>
      <c r="C999" s="546"/>
      <c r="D999" s="546"/>
      <c r="E999" s="546"/>
      <c r="F999" s="546"/>
      <c r="G999" s="546"/>
      <c r="H999" s="546"/>
      <c r="I999" s="546"/>
      <c r="J999" s="546"/>
      <c r="K999" s="546"/>
      <c r="L999" s="546"/>
      <c r="M999" s="546"/>
      <c r="N999" s="546"/>
      <c r="O999" s="546"/>
      <c r="P999" s="546"/>
      <c r="Q999" s="546"/>
      <c r="R999" s="546"/>
      <c r="S999" s="546"/>
      <c r="T999" s="546"/>
      <c r="U999" s="546"/>
      <c r="V999" s="546"/>
      <c r="W999" s="546"/>
      <c r="X999" s="546"/>
      <c r="Y999" s="546"/>
      <c r="Z999" s="115"/>
      <c r="AA999" s="115"/>
      <c r="AB999" s="115"/>
      <c r="AC999" s="115"/>
      <c r="AD999" s="115"/>
      <c r="AE999" s="115"/>
      <c r="AF999" s="115"/>
      <c r="AG999" s="115"/>
      <c r="AH999" s="115"/>
      <c r="AI999" s="115"/>
    </row>
    <row r="1000">
      <c r="A1000" s="575"/>
      <c r="B1000" s="546"/>
      <c r="C1000" s="546"/>
      <c r="D1000" s="546"/>
      <c r="E1000" s="546"/>
      <c r="F1000" s="546"/>
      <c r="G1000" s="546"/>
      <c r="H1000" s="546"/>
      <c r="I1000" s="546"/>
      <c r="J1000" s="546"/>
      <c r="K1000" s="546"/>
      <c r="L1000" s="546"/>
      <c r="M1000" s="546"/>
      <c r="N1000" s="546"/>
      <c r="O1000" s="546"/>
      <c r="P1000" s="546"/>
      <c r="Q1000" s="546"/>
      <c r="R1000" s="546"/>
      <c r="S1000" s="546"/>
      <c r="T1000" s="546"/>
      <c r="U1000" s="546"/>
      <c r="V1000" s="546"/>
      <c r="W1000" s="546"/>
      <c r="X1000" s="546"/>
      <c r="Y1000" s="546"/>
      <c r="Z1000" s="115"/>
      <c r="AA1000" s="115"/>
      <c r="AB1000" s="115"/>
      <c r="AC1000" s="115"/>
      <c r="AD1000" s="115"/>
      <c r="AE1000" s="115"/>
      <c r="AF1000" s="115"/>
      <c r="AG1000" s="115"/>
      <c r="AH1000" s="115"/>
      <c r="AI1000" s="115"/>
    </row>
    <row r="1001">
      <c r="A1001" s="575"/>
      <c r="B1001" s="546"/>
      <c r="C1001" s="546"/>
      <c r="D1001" s="546"/>
      <c r="E1001" s="546"/>
      <c r="F1001" s="546"/>
      <c r="G1001" s="546"/>
      <c r="H1001" s="546"/>
      <c r="I1001" s="546"/>
      <c r="J1001" s="546"/>
      <c r="K1001" s="546"/>
      <c r="L1001" s="546"/>
      <c r="M1001" s="546"/>
      <c r="N1001" s="546"/>
      <c r="O1001" s="546"/>
      <c r="P1001" s="546"/>
      <c r="Q1001" s="546"/>
      <c r="R1001" s="546"/>
      <c r="S1001" s="546"/>
      <c r="T1001" s="546"/>
      <c r="U1001" s="546"/>
      <c r="V1001" s="546"/>
      <c r="W1001" s="546"/>
      <c r="X1001" s="546"/>
      <c r="Y1001" s="546"/>
      <c r="Z1001" s="115"/>
      <c r="AA1001" s="115"/>
      <c r="AB1001" s="115"/>
      <c r="AC1001" s="115"/>
      <c r="AD1001" s="115"/>
      <c r="AE1001" s="115"/>
      <c r="AF1001" s="115"/>
      <c r="AG1001" s="115"/>
      <c r="AH1001" s="115"/>
      <c r="AI1001" s="115"/>
    </row>
    <row r="1002">
      <c r="A1002" s="575"/>
      <c r="B1002" s="546"/>
      <c r="C1002" s="546"/>
      <c r="D1002" s="546"/>
      <c r="E1002" s="546"/>
      <c r="F1002" s="546"/>
      <c r="G1002" s="546"/>
      <c r="H1002" s="546"/>
      <c r="I1002" s="546"/>
      <c r="J1002" s="546"/>
      <c r="K1002" s="546"/>
      <c r="L1002" s="546"/>
      <c r="M1002" s="546"/>
      <c r="N1002" s="546"/>
      <c r="O1002" s="546"/>
      <c r="P1002" s="546"/>
      <c r="Q1002" s="546"/>
      <c r="R1002" s="546"/>
      <c r="S1002" s="546"/>
      <c r="T1002" s="546"/>
      <c r="U1002" s="546"/>
      <c r="V1002" s="546"/>
      <c r="W1002" s="546"/>
      <c r="X1002" s="546"/>
      <c r="Y1002" s="546"/>
      <c r="Z1002" s="115"/>
      <c r="AA1002" s="115"/>
      <c r="AB1002" s="115"/>
      <c r="AC1002" s="115"/>
      <c r="AD1002" s="115"/>
      <c r="AE1002" s="115"/>
      <c r="AF1002" s="115"/>
      <c r="AG1002" s="115"/>
      <c r="AH1002" s="115"/>
      <c r="AI1002" s="115"/>
    </row>
    <row r="1003">
      <c r="A1003" s="575"/>
      <c r="B1003" s="546"/>
      <c r="C1003" s="546"/>
      <c r="D1003" s="546"/>
      <c r="E1003" s="546"/>
      <c r="F1003" s="546"/>
      <c r="G1003" s="546"/>
      <c r="H1003" s="546"/>
      <c r="I1003" s="546"/>
      <c r="J1003" s="546"/>
      <c r="K1003" s="546"/>
      <c r="L1003" s="546"/>
      <c r="M1003" s="546"/>
      <c r="N1003" s="546"/>
      <c r="O1003" s="546"/>
      <c r="P1003" s="546"/>
      <c r="Q1003" s="546"/>
      <c r="R1003" s="546"/>
      <c r="S1003" s="546"/>
      <c r="T1003" s="546"/>
      <c r="U1003" s="546"/>
      <c r="V1003" s="546"/>
      <c r="W1003" s="546"/>
      <c r="X1003" s="546"/>
      <c r="Y1003" s="546"/>
      <c r="Z1003" s="115"/>
      <c r="AA1003" s="115"/>
      <c r="AB1003" s="115"/>
      <c r="AC1003" s="115"/>
      <c r="AD1003" s="115"/>
      <c r="AE1003" s="115"/>
      <c r="AF1003" s="115"/>
      <c r="AG1003" s="115"/>
      <c r="AH1003" s="115"/>
      <c r="AI1003" s="115"/>
    </row>
  </sheetData>
  <dataValidations>
    <dataValidation type="list" allowBlank="1" showErrorMessage="1" sqref="C2:C10">
      <formula1>"Pre-Event,D-Day"</formula1>
    </dataValidation>
    <dataValidation type="list" allowBlank="1" showErrorMessage="1" sqref="G2:G5">
      <formula1>"Information,Spirit"</formula1>
    </dataValidation>
  </dataValidations>
  <hyperlinks>
    <hyperlink r:id="rId2" ref="M2"/>
    <hyperlink r:id="rId3" ref="N2"/>
    <hyperlink r:id="rId4" ref="N3"/>
    <hyperlink r:id="rId5" ref="M4"/>
    <hyperlink r:id="rId6" location="gid=766312011" ref="P4"/>
    <hyperlink r:id="rId7" ref="N5"/>
    <hyperlink r:id="rId8" ref="M7"/>
    <hyperlink r:id="rId9" ref="M8"/>
  </hyperlinks>
  <drawing r:id="rId10"/>
  <legacyDrawing r:id="rId1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0"/>
  <cols>
    <col customWidth="1" min="1" max="1" width="25.75"/>
    <col customWidth="1" min="2" max="22" width="37.63"/>
    <col customWidth="1" min="23" max="23" width="41.0"/>
    <col customWidth="1" min="24" max="36" width="37.63"/>
  </cols>
  <sheetData>
    <row r="1">
      <c r="A1" s="577"/>
      <c r="B1" s="577"/>
      <c r="C1" s="578" t="s">
        <v>1582</v>
      </c>
      <c r="E1" s="578" t="s">
        <v>1583</v>
      </c>
      <c r="F1" s="578" t="s">
        <v>1584</v>
      </c>
      <c r="I1" s="579" t="s">
        <v>1585</v>
      </c>
      <c r="J1" s="579" t="s">
        <v>1586</v>
      </c>
      <c r="K1" s="579" t="s">
        <v>1582</v>
      </c>
      <c r="L1" s="579" t="s">
        <v>1583</v>
      </c>
      <c r="M1" s="579" t="s">
        <v>1584</v>
      </c>
      <c r="N1" s="578" t="s">
        <v>1585</v>
      </c>
      <c r="O1" s="578" t="s">
        <v>1586</v>
      </c>
      <c r="P1" s="578" t="s">
        <v>1582</v>
      </c>
      <c r="Q1" s="578" t="s">
        <v>1583</v>
      </c>
      <c r="R1" s="578" t="s">
        <v>1584</v>
      </c>
      <c r="S1" s="579" t="s">
        <v>1585</v>
      </c>
      <c r="T1" s="579" t="s">
        <v>1585</v>
      </c>
      <c r="U1" s="579" t="s">
        <v>1586</v>
      </c>
      <c r="V1" s="579" t="s">
        <v>1582</v>
      </c>
      <c r="W1" s="579" t="s">
        <v>1583</v>
      </c>
      <c r="X1" s="579" t="s">
        <v>1584</v>
      </c>
      <c r="Y1" s="578" t="s">
        <v>1585</v>
      </c>
      <c r="Z1" s="578" t="s">
        <v>1586</v>
      </c>
      <c r="AA1" s="578" t="s">
        <v>1582</v>
      </c>
      <c r="AB1" s="578" t="s">
        <v>1583</v>
      </c>
      <c r="AC1" s="578" t="s">
        <v>1584</v>
      </c>
      <c r="AD1" s="580" t="s">
        <v>1585</v>
      </c>
      <c r="AE1" s="580" t="s">
        <v>1586</v>
      </c>
      <c r="AF1" s="580" t="s">
        <v>1582</v>
      </c>
      <c r="AG1" s="580" t="s">
        <v>1583</v>
      </c>
      <c r="AH1" s="580" t="s">
        <v>1584</v>
      </c>
      <c r="AI1" s="580"/>
      <c r="AJ1" s="580"/>
    </row>
    <row r="2">
      <c r="A2" s="581"/>
      <c r="B2" s="581"/>
      <c r="C2" s="582">
        <v>45931.0</v>
      </c>
      <c r="E2" s="582">
        <v>45932.0</v>
      </c>
      <c r="F2" s="582">
        <v>45933.0</v>
      </c>
      <c r="I2" s="582">
        <v>45936.0</v>
      </c>
      <c r="J2" s="582">
        <v>45937.0</v>
      </c>
      <c r="K2" s="582">
        <v>45938.0</v>
      </c>
      <c r="L2" s="582">
        <v>45939.0</v>
      </c>
      <c r="M2" s="582">
        <v>45940.0</v>
      </c>
      <c r="N2" s="582">
        <v>45943.0</v>
      </c>
      <c r="O2" s="582">
        <v>45944.0</v>
      </c>
      <c r="P2" s="582">
        <v>45945.0</v>
      </c>
      <c r="Q2" s="582">
        <v>45946.0</v>
      </c>
      <c r="R2" s="583">
        <v>45947.0</v>
      </c>
      <c r="S2" s="583">
        <v>45950.0</v>
      </c>
      <c r="T2" s="583">
        <v>45950.0</v>
      </c>
      <c r="U2" s="583">
        <v>45951.0</v>
      </c>
      <c r="V2" s="583">
        <v>45952.0</v>
      </c>
      <c r="W2" s="583">
        <v>45953.0</v>
      </c>
      <c r="X2" s="583">
        <v>45954.0</v>
      </c>
      <c r="Y2" s="583">
        <v>45957.0</v>
      </c>
      <c r="Z2" s="583">
        <v>45958.0</v>
      </c>
      <c r="AA2" s="583">
        <v>45959.0</v>
      </c>
      <c r="AB2" s="583">
        <v>45960.0</v>
      </c>
      <c r="AC2" s="583">
        <v>45961.0</v>
      </c>
      <c r="AD2" s="583">
        <v>45964.0</v>
      </c>
      <c r="AE2" s="583">
        <v>45965.0</v>
      </c>
      <c r="AF2" s="583">
        <v>45966.0</v>
      </c>
      <c r="AG2" s="583">
        <v>45967.0</v>
      </c>
      <c r="AH2" s="583">
        <v>45968.0</v>
      </c>
      <c r="AI2" s="584"/>
      <c r="AJ2" s="584"/>
    </row>
    <row r="3">
      <c r="A3" s="585" t="s">
        <v>1587</v>
      </c>
      <c r="B3" s="586" t="s">
        <v>1588</v>
      </c>
      <c r="C3" s="587" t="s">
        <v>1589</v>
      </c>
      <c r="D3" s="172"/>
      <c r="E3" s="587" t="s">
        <v>1589</v>
      </c>
      <c r="F3" s="587" t="s">
        <v>1589</v>
      </c>
      <c r="G3" s="587" t="s">
        <v>1590</v>
      </c>
      <c r="H3" s="172"/>
      <c r="I3" s="587" t="s">
        <v>1590</v>
      </c>
      <c r="J3" s="587" t="s">
        <v>1590</v>
      </c>
      <c r="K3" s="587" t="s">
        <v>1591</v>
      </c>
      <c r="L3" s="587" t="s">
        <v>1591</v>
      </c>
      <c r="M3" s="172"/>
      <c r="N3" s="587" t="s">
        <v>1591</v>
      </c>
      <c r="O3" s="172"/>
      <c r="P3" s="587" t="s">
        <v>1592</v>
      </c>
      <c r="Q3" s="587" t="s">
        <v>1592</v>
      </c>
      <c r="R3" s="587" t="s">
        <v>1592</v>
      </c>
      <c r="S3" s="172"/>
      <c r="T3" s="172"/>
      <c r="U3" s="172"/>
      <c r="V3" s="588"/>
      <c r="W3" s="588"/>
      <c r="X3" s="588"/>
      <c r="Y3" s="588"/>
      <c r="Z3" s="588"/>
      <c r="AA3" s="172"/>
      <c r="AB3" s="172"/>
      <c r="AC3" s="172"/>
      <c r="AD3" s="172"/>
      <c r="AE3" s="172"/>
      <c r="AF3" s="172"/>
      <c r="AG3" s="172"/>
      <c r="AH3" s="172"/>
      <c r="AI3" s="172"/>
      <c r="AJ3" s="172"/>
    </row>
    <row r="4">
      <c r="B4" s="586" t="s">
        <v>1593</v>
      </c>
      <c r="C4" s="587" t="s">
        <v>1594</v>
      </c>
      <c r="D4" s="172"/>
      <c r="E4" s="587" t="s">
        <v>1594</v>
      </c>
      <c r="F4" s="587" t="s">
        <v>1595</v>
      </c>
      <c r="G4" s="587" t="s">
        <v>1596</v>
      </c>
      <c r="H4" s="587" t="s">
        <v>1594</v>
      </c>
      <c r="I4" s="587" t="s">
        <v>1597</v>
      </c>
      <c r="J4" s="587" t="s">
        <v>1594</v>
      </c>
      <c r="K4" s="587" t="s">
        <v>1595</v>
      </c>
      <c r="L4" s="587" t="s">
        <v>1596</v>
      </c>
      <c r="M4" s="587" t="s">
        <v>1598</v>
      </c>
      <c r="N4" s="587" t="s">
        <v>1595</v>
      </c>
      <c r="O4" s="172"/>
      <c r="P4" s="587" t="s">
        <v>1595</v>
      </c>
      <c r="Q4" s="587" t="s">
        <v>1599</v>
      </c>
      <c r="R4" s="587" t="s">
        <v>1595</v>
      </c>
      <c r="S4" s="172"/>
      <c r="T4" s="172"/>
      <c r="U4" s="172"/>
      <c r="V4" s="588"/>
      <c r="W4" s="589"/>
      <c r="X4" s="589" t="s">
        <v>1595</v>
      </c>
      <c r="Y4" s="588"/>
      <c r="Z4" s="588"/>
      <c r="AA4" s="172"/>
      <c r="AB4" s="172"/>
      <c r="AC4" s="172"/>
      <c r="AD4" s="172"/>
      <c r="AE4" s="172"/>
      <c r="AF4" s="172"/>
      <c r="AG4" s="172"/>
      <c r="AH4" s="172"/>
      <c r="AI4" s="172"/>
      <c r="AJ4" s="172"/>
    </row>
    <row r="5">
      <c r="B5" s="586" t="s">
        <v>1600</v>
      </c>
      <c r="C5" s="83"/>
      <c r="D5" s="83"/>
      <c r="E5" s="590" t="s">
        <v>1601</v>
      </c>
      <c r="F5" s="587" t="s">
        <v>1601</v>
      </c>
      <c r="G5" s="172"/>
      <c r="H5" s="172"/>
      <c r="I5" s="587" t="s">
        <v>1601</v>
      </c>
      <c r="J5" s="587" t="s">
        <v>1601</v>
      </c>
      <c r="K5" s="587" t="s">
        <v>1601</v>
      </c>
      <c r="L5" s="172"/>
      <c r="M5" s="587" t="s">
        <v>1601</v>
      </c>
      <c r="N5" s="587" t="s">
        <v>1601</v>
      </c>
      <c r="O5" s="172"/>
      <c r="P5" s="587" t="s">
        <v>1601</v>
      </c>
      <c r="Q5" s="587" t="s">
        <v>1601</v>
      </c>
      <c r="R5" s="587" t="s">
        <v>1601</v>
      </c>
      <c r="S5" s="172"/>
      <c r="T5" s="172"/>
      <c r="U5" s="172"/>
      <c r="V5" s="588"/>
      <c r="W5" s="591"/>
      <c r="X5" s="591" t="s">
        <v>1601</v>
      </c>
      <c r="Y5" s="588"/>
      <c r="Z5" s="588"/>
      <c r="AA5" s="172"/>
      <c r="AB5" s="172"/>
      <c r="AC5" s="172"/>
      <c r="AD5" s="172"/>
      <c r="AE5" s="172"/>
      <c r="AF5" s="172"/>
      <c r="AG5" s="172"/>
      <c r="AH5" s="172"/>
      <c r="AI5" s="172"/>
      <c r="AJ5" s="172"/>
    </row>
    <row r="6">
      <c r="B6" s="592" t="s">
        <v>1602</v>
      </c>
      <c r="C6" s="593" t="s">
        <v>1603</v>
      </c>
      <c r="D6" s="594" t="s">
        <v>1604</v>
      </c>
      <c r="E6" s="595" t="s">
        <v>1605</v>
      </c>
      <c r="F6" s="595" t="s">
        <v>1606</v>
      </c>
      <c r="G6" s="596"/>
      <c r="H6" s="597"/>
      <c r="I6" s="595" t="s">
        <v>1607</v>
      </c>
      <c r="J6" s="595" t="s">
        <v>1608</v>
      </c>
      <c r="K6" s="595" t="s">
        <v>1609</v>
      </c>
      <c r="L6" s="595" t="s">
        <v>1610</v>
      </c>
      <c r="M6" s="595" t="s">
        <v>1611</v>
      </c>
      <c r="N6" s="595" t="s">
        <v>1612</v>
      </c>
      <c r="O6" s="597"/>
      <c r="P6" s="595" t="s">
        <v>1613</v>
      </c>
      <c r="Q6" s="594" t="s">
        <v>1614</v>
      </c>
      <c r="R6" s="594" t="s">
        <v>1615</v>
      </c>
      <c r="S6" s="597"/>
      <c r="T6" s="597"/>
      <c r="U6" s="597"/>
      <c r="V6" s="594"/>
      <c r="W6" s="598"/>
      <c r="X6" s="599" t="s">
        <v>1616</v>
      </c>
      <c r="Y6" s="594"/>
      <c r="Z6" s="594"/>
      <c r="AA6" s="597"/>
      <c r="AB6" s="597"/>
      <c r="AC6" s="597"/>
      <c r="AD6" s="597"/>
      <c r="AE6" s="597"/>
      <c r="AF6" s="515"/>
      <c r="AG6" s="515"/>
      <c r="AH6" s="515"/>
      <c r="AI6" s="515"/>
      <c r="AJ6" s="515"/>
    </row>
    <row r="7">
      <c r="A7" s="600" t="s">
        <v>1617</v>
      </c>
      <c r="B7" s="586" t="s">
        <v>1588</v>
      </c>
      <c r="C7" s="172"/>
      <c r="D7" s="172"/>
      <c r="E7" s="172"/>
      <c r="F7" s="172"/>
      <c r="G7" s="172"/>
      <c r="H7" s="172"/>
      <c r="I7" s="172"/>
      <c r="J7" s="172"/>
      <c r="K7" s="172"/>
      <c r="L7" s="172"/>
      <c r="M7" s="172"/>
      <c r="N7" s="172"/>
      <c r="O7" s="172"/>
      <c r="P7" s="172"/>
      <c r="Q7" s="172"/>
      <c r="R7" s="172"/>
      <c r="S7" s="172"/>
      <c r="T7" s="172"/>
      <c r="U7" s="172"/>
      <c r="V7" s="588"/>
      <c r="W7" s="588"/>
      <c r="X7" s="588"/>
      <c r="Y7" s="588"/>
      <c r="Z7" s="588"/>
      <c r="AA7" s="172"/>
      <c r="AB7" s="172"/>
      <c r="AC7" s="172"/>
      <c r="AD7" s="172"/>
      <c r="AE7" s="172"/>
      <c r="AF7" s="172"/>
      <c r="AG7" s="172"/>
      <c r="AH7" s="172"/>
      <c r="AI7" s="172"/>
      <c r="AJ7" s="172"/>
    </row>
    <row r="8">
      <c r="B8" s="586" t="s">
        <v>1593</v>
      </c>
      <c r="C8" s="172"/>
      <c r="D8" s="172"/>
      <c r="E8" s="172"/>
      <c r="F8" s="172"/>
      <c r="G8" s="172"/>
      <c r="H8" s="172"/>
      <c r="I8" s="587" t="s">
        <v>1594</v>
      </c>
      <c r="J8" s="172"/>
      <c r="K8" s="172"/>
      <c r="L8" s="587" t="s">
        <v>1596</v>
      </c>
      <c r="M8" s="172"/>
      <c r="N8" s="587" t="s">
        <v>1594</v>
      </c>
      <c r="O8" s="172"/>
      <c r="P8" s="587" t="s">
        <v>1596</v>
      </c>
      <c r="Q8" s="172"/>
      <c r="R8" s="172"/>
      <c r="S8" s="172"/>
      <c r="T8" s="172"/>
      <c r="U8" s="172"/>
      <c r="V8" s="588"/>
      <c r="W8" s="588"/>
      <c r="X8" s="588"/>
      <c r="Y8" s="588"/>
      <c r="Z8" s="588"/>
      <c r="AA8" s="172"/>
      <c r="AB8" s="172"/>
      <c r="AC8" s="172"/>
      <c r="AD8" s="172"/>
      <c r="AE8" s="172"/>
      <c r="AF8" s="172"/>
      <c r="AG8" s="172"/>
      <c r="AH8" s="172"/>
      <c r="AI8" s="172"/>
      <c r="AJ8" s="172"/>
    </row>
    <row r="9">
      <c r="B9" s="586" t="s">
        <v>1600</v>
      </c>
      <c r="C9" s="172"/>
      <c r="D9" s="172"/>
      <c r="E9" s="172"/>
      <c r="F9" s="172"/>
      <c r="G9" s="601"/>
      <c r="H9" s="172"/>
      <c r="I9" s="587" t="s">
        <v>1601</v>
      </c>
      <c r="J9" s="172"/>
      <c r="K9" s="172"/>
      <c r="L9" s="587" t="s">
        <v>1601</v>
      </c>
      <c r="M9" s="601"/>
      <c r="N9" s="587" t="s">
        <v>1601</v>
      </c>
      <c r="O9" s="172"/>
      <c r="P9" s="587" t="s">
        <v>1601</v>
      </c>
      <c r="Q9" s="172"/>
      <c r="R9" s="172"/>
      <c r="S9" s="172"/>
      <c r="T9" s="172"/>
      <c r="U9" s="172"/>
      <c r="V9" s="588"/>
      <c r="W9" s="588"/>
      <c r="X9" s="588"/>
      <c r="Y9" s="588"/>
      <c r="Z9" s="588"/>
      <c r="AA9" s="172"/>
      <c r="AB9" s="172"/>
      <c r="AC9" s="172"/>
      <c r="AD9" s="172"/>
      <c r="AE9" s="172"/>
      <c r="AF9" s="172"/>
      <c r="AG9" s="172"/>
      <c r="AH9" s="172"/>
      <c r="AI9" s="172"/>
      <c r="AJ9" s="172"/>
    </row>
    <row r="10">
      <c r="B10" s="592" t="s">
        <v>1602</v>
      </c>
      <c r="C10" s="597"/>
      <c r="D10" s="597"/>
      <c r="E10" s="597"/>
      <c r="F10" s="597"/>
      <c r="G10" s="596"/>
      <c r="H10" s="597"/>
      <c r="I10" s="595" t="s">
        <v>1618</v>
      </c>
      <c r="J10" s="597"/>
      <c r="K10" s="597"/>
      <c r="L10" s="595" t="s">
        <v>1619</v>
      </c>
      <c r="M10" s="596"/>
      <c r="N10" s="594" t="s">
        <v>1620</v>
      </c>
      <c r="O10" s="597"/>
      <c r="P10" s="595" t="s">
        <v>1621</v>
      </c>
      <c r="Q10" s="597"/>
      <c r="R10" s="597"/>
      <c r="S10" s="597"/>
      <c r="T10" s="597"/>
      <c r="U10" s="597"/>
      <c r="V10" s="594"/>
      <c r="W10" s="594"/>
      <c r="X10" s="594"/>
      <c r="Y10" s="594"/>
      <c r="Z10" s="594"/>
      <c r="AA10" s="597"/>
      <c r="AB10" s="597"/>
      <c r="AC10" s="597"/>
      <c r="AD10" s="597"/>
      <c r="AE10" s="597"/>
      <c r="AF10" s="515"/>
      <c r="AG10" s="515"/>
      <c r="AH10" s="515"/>
      <c r="AI10" s="515"/>
      <c r="AJ10" s="515"/>
    </row>
    <row r="11">
      <c r="A11" s="602" t="s">
        <v>1622</v>
      </c>
      <c r="B11" s="586" t="s">
        <v>1588</v>
      </c>
      <c r="C11" s="172"/>
      <c r="D11" s="172"/>
      <c r="E11" s="172"/>
      <c r="F11" s="172"/>
      <c r="G11" s="587" t="s">
        <v>1590</v>
      </c>
      <c r="H11" s="172"/>
      <c r="I11" s="172"/>
      <c r="J11" s="172"/>
      <c r="K11" s="172"/>
      <c r="L11" s="172"/>
      <c r="M11" s="587" t="s">
        <v>1591</v>
      </c>
      <c r="N11" s="172"/>
      <c r="O11" s="172"/>
      <c r="P11" s="172"/>
      <c r="Q11" s="587" t="s">
        <v>1592</v>
      </c>
      <c r="R11" s="172"/>
      <c r="S11" s="587" t="s">
        <v>1592</v>
      </c>
      <c r="T11" s="587" t="s">
        <v>1592</v>
      </c>
      <c r="U11" s="587" t="s">
        <v>1592</v>
      </c>
      <c r="V11" s="587" t="s">
        <v>1591</v>
      </c>
      <c r="W11" s="587" t="s">
        <v>1591</v>
      </c>
      <c r="X11" s="587" t="s">
        <v>1591</v>
      </c>
      <c r="Y11" s="587"/>
      <c r="Z11" s="587"/>
      <c r="AA11" s="587"/>
      <c r="AB11" s="587"/>
      <c r="AC11" s="587"/>
      <c r="AD11" s="587"/>
      <c r="AE11" s="587"/>
      <c r="AF11" s="587"/>
      <c r="AG11" s="172"/>
      <c r="AH11" s="172"/>
      <c r="AI11" s="172"/>
      <c r="AJ11" s="172"/>
    </row>
    <row r="12">
      <c r="B12" s="586" t="s">
        <v>1593</v>
      </c>
      <c r="C12" s="172"/>
      <c r="D12" s="172"/>
      <c r="E12" s="172"/>
      <c r="F12" s="172"/>
      <c r="G12" s="587" t="s">
        <v>1596</v>
      </c>
      <c r="H12" s="172"/>
      <c r="I12" s="172"/>
      <c r="J12" s="172"/>
      <c r="K12" s="172"/>
      <c r="L12" s="172"/>
      <c r="M12" s="587" t="s">
        <v>1596</v>
      </c>
      <c r="N12" s="172"/>
      <c r="O12" s="172"/>
      <c r="P12" s="172"/>
      <c r="Q12" s="587" t="s">
        <v>1596</v>
      </c>
      <c r="R12" s="172"/>
      <c r="S12" s="587" t="s">
        <v>1596</v>
      </c>
      <c r="T12" s="587" t="s">
        <v>1596</v>
      </c>
      <c r="U12" s="589" t="s">
        <v>1596</v>
      </c>
      <c r="V12" s="589" t="s">
        <v>1596</v>
      </c>
      <c r="W12" s="589" t="s">
        <v>1596</v>
      </c>
      <c r="X12" s="589" t="s">
        <v>1596</v>
      </c>
      <c r="Y12" s="589"/>
      <c r="AA12" s="172"/>
      <c r="AB12" s="172"/>
      <c r="AC12" s="172"/>
      <c r="AD12" s="172"/>
      <c r="AE12" s="172"/>
      <c r="AF12" s="172"/>
      <c r="AG12" s="172"/>
      <c r="AH12" s="172"/>
      <c r="AI12" s="172"/>
      <c r="AJ12" s="172"/>
    </row>
    <row r="13">
      <c r="B13" s="586" t="s">
        <v>1600</v>
      </c>
      <c r="C13" s="172"/>
      <c r="D13" s="172"/>
      <c r="E13" s="172"/>
      <c r="F13" s="172"/>
      <c r="G13" s="172"/>
      <c r="H13" s="172"/>
      <c r="I13" s="172"/>
      <c r="J13" s="172"/>
      <c r="K13" s="172"/>
      <c r="L13" s="172"/>
      <c r="M13" s="172"/>
      <c r="N13" s="172"/>
      <c r="O13" s="172"/>
      <c r="P13" s="172"/>
      <c r="Q13" s="172"/>
      <c r="R13" s="172"/>
      <c r="S13" s="172"/>
      <c r="T13" s="172"/>
      <c r="U13" s="588"/>
      <c r="V13" s="588"/>
      <c r="W13" s="588"/>
      <c r="X13" s="588"/>
      <c r="Y13" s="588"/>
      <c r="AA13" s="172"/>
      <c r="AB13" s="172"/>
      <c r="AC13" s="172"/>
      <c r="AD13" s="172"/>
      <c r="AE13" s="172"/>
      <c r="AF13" s="172"/>
      <c r="AG13" s="172"/>
      <c r="AH13" s="172"/>
      <c r="AI13" s="172"/>
      <c r="AJ13" s="172"/>
    </row>
    <row r="14">
      <c r="B14" s="592" t="s">
        <v>1602</v>
      </c>
      <c r="C14" s="597"/>
      <c r="D14" s="597"/>
      <c r="E14" s="597"/>
      <c r="F14" s="597"/>
      <c r="G14" s="594" t="s">
        <v>1623</v>
      </c>
      <c r="H14" s="597"/>
      <c r="I14" s="597"/>
      <c r="J14" s="597"/>
      <c r="K14" s="597"/>
      <c r="L14" s="597"/>
      <c r="M14" s="594" t="s">
        <v>1624</v>
      </c>
      <c r="N14" s="597"/>
      <c r="O14" s="597"/>
      <c r="P14" s="597"/>
      <c r="Q14" s="598"/>
      <c r="R14" s="597"/>
      <c r="S14" s="598" t="s">
        <v>1625</v>
      </c>
      <c r="T14" s="598" t="s">
        <v>1626</v>
      </c>
      <c r="U14" s="565" t="s">
        <v>1627</v>
      </c>
      <c r="V14" s="598" t="s">
        <v>1628</v>
      </c>
      <c r="W14" s="598" t="s">
        <v>1629</v>
      </c>
      <c r="X14" s="598" t="s">
        <v>1630</v>
      </c>
      <c r="Y14" s="598"/>
      <c r="AA14" s="597"/>
      <c r="AB14" s="597"/>
      <c r="AC14" s="597"/>
      <c r="AD14" s="597"/>
      <c r="AE14" s="597"/>
      <c r="AF14" s="515"/>
      <c r="AG14" s="515"/>
      <c r="AH14" s="603" t="s">
        <v>1631</v>
      </c>
      <c r="AI14" s="515"/>
      <c r="AJ14" s="515"/>
    </row>
    <row r="15">
      <c r="A15" s="604" t="s">
        <v>1632</v>
      </c>
      <c r="B15" s="586" t="s">
        <v>1588</v>
      </c>
      <c r="C15" s="587" t="s">
        <v>1589</v>
      </c>
      <c r="D15" s="172"/>
      <c r="E15" s="587" t="s">
        <v>1589</v>
      </c>
      <c r="F15" s="587" t="s">
        <v>1589</v>
      </c>
      <c r="G15" s="587" t="s">
        <v>1590</v>
      </c>
      <c r="H15" s="172"/>
      <c r="I15" s="587" t="s">
        <v>1590</v>
      </c>
      <c r="J15" s="587" t="s">
        <v>1590</v>
      </c>
      <c r="K15" s="587" t="s">
        <v>1591</v>
      </c>
      <c r="L15" s="587" t="s">
        <v>1591</v>
      </c>
      <c r="M15" s="172"/>
      <c r="N15" s="587" t="s">
        <v>1591</v>
      </c>
      <c r="O15" s="172"/>
      <c r="P15" s="587" t="s">
        <v>1592</v>
      </c>
      <c r="Q15" s="587" t="s">
        <v>1592</v>
      </c>
      <c r="R15" s="587" t="s">
        <v>1592</v>
      </c>
      <c r="S15" s="172"/>
      <c r="T15" s="172"/>
      <c r="U15" s="172"/>
      <c r="V15" s="588"/>
      <c r="W15" s="588"/>
      <c r="X15" s="588"/>
      <c r="Y15" s="588"/>
      <c r="Z15" s="588"/>
      <c r="AA15" s="172"/>
      <c r="AB15" s="172"/>
      <c r="AC15" s="172"/>
      <c r="AD15" s="597"/>
      <c r="AE15" s="597"/>
      <c r="AF15" s="515"/>
      <c r="AG15" s="515"/>
      <c r="AH15" s="515"/>
      <c r="AI15" s="515"/>
      <c r="AJ15" s="515"/>
    </row>
    <row r="16">
      <c r="B16" s="586" t="s">
        <v>1593</v>
      </c>
      <c r="C16" s="587" t="s">
        <v>1594</v>
      </c>
      <c r="D16" s="172"/>
      <c r="E16" s="587" t="s">
        <v>1594</v>
      </c>
      <c r="F16" s="587" t="s">
        <v>1595</v>
      </c>
      <c r="G16" s="587" t="s">
        <v>1596</v>
      </c>
      <c r="H16" s="587" t="s">
        <v>1594</v>
      </c>
      <c r="I16" s="587" t="s">
        <v>1597</v>
      </c>
      <c r="J16" s="587" t="s">
        <v>1594</v>
      </c>
      <c r="K16" s="587" t="s">
        <v>1595</v>
      </c>
      <c r="L16" s="587" t="s">
        <v>1596</v>
      </c>
      <c r="M16" s="587" t="s">
        <v>1598</v>
      </c>
      <c r="N16" s="587" t="s">
        <v>1595</v>
      </c>
      <c r="O16" s="172"/>
      <c r="P16" s="587" t="s">
        <v>1595</v>
      </c>
      <c r="Q16" s="587" t="s">
        <v>1599</v>
      </c>
      <c r="R16" s="587" t="s">
        <v>1595</v>
      </c>
      <c r="S16" s="172"/>
      <c r="T16" s="172"/>
      <c r="U16" s="172"/>
      <c r="V16" s="588"/>
      <c r="W16" s="589"/>
      <c r="X16" s="589" t="s">
        <v>1595</v>
      </c>
      <c r="Y16" s="588"/>
      <c r="Z16" s="588"/>
      <c r="AA16" s="172"/>
      <c r="AB16" s="172"/>
      <c r="AC16" s="172"/>
      <c r="AD16" s="172"/>
      <c r="AE16" s="172"/>
      <c r="AF16" s="172"/>
      <c r="AG16" s="172"/>
      <c r="AH16" s="172"/>
      <c r="AI16" s="172"/>
      <c r="AJ16" s="172"/>
    </row>
    <row r="17">
      <c r="B17" s="586" t="s">
        <v>1600</v>
      </c>
      <c r="C17" s="83"/>
      <c r="D17" s="83"/>
      <c r="E17" s="590" t="s">
        <v>1601</v>
      </c>
      <c r="F17" s="587" t="s">
        <v>1601</v>
      </c>
      <c r="G17" s="172"/>
      <c r="H17" s="172"/>
      <c r="I17" s="587" t="s">
        <v>1601</v>
      </c>
      <c r="J17" s="587" t="s">
        <v>1601</v>
      </c>
      <c r="K17" s="587" t="s">
        <v>1601</v>
      </c>
      <c r="L17" s="172"/>
      <c r="M17" s="587" t="s">
        <v>1601</v>
      </c>
      <c r="N17" s="587" t="s">
        <v>1601</v>
      </c>
      <c r="O17" s="172"/>
      <c r="P17" s="587" t="s">
        <v>1601</v>
      </c>
      <c r="Q17" s="587" t="s">
        <v>1601</v>
      </c>
      <c r="R17" s="587" t="s">
        <v>1601</v>
      </c>
      <c r="S17" s="172"/>
      <c r="T17" s="172"/>
      <c r="U17" s="172"/>
      <c r="V17" s="588"/>
      <c r="W17" s="591"/>
      <c r="X17" s="591" t="s">
        <v>1601</v>
      </c>
      <c r="Y17" s="588"/>
      <c r="Z17" s="588"/>
      <c r="AA17" s="172"/>
      <c r="AB17" s="172"/>
      <c r="AC17" s="172"/>
      <c r="AD17" s="172"/>
      <c r="AE17" s="172"/>
      <c r="AF17" s="172"/>
      <c r="AG17" s="172"/>
      <c r="AH17" s="172"/>
      <c r="AI17" s="172"/>
      <c r="AJ17" s="172"/>
    </row>
    <row r="18">
      <c r="B18" s="592" t="s">
        <v>1602</v>
      </c>
      <c r="C18" s="597"/>
      <c r="D18" s="597"/>
      <c r="E18" s="597"/>
      <c r="F18" s="597"/>
      <c r="G18" s="594"/>
      <c r="H18" s="597"/>
      <c r="I18" s="597"/>
      <c r="J18" s="597"/>
      <c r="K18" s="597"/>
      <c r="L18" s="597"/>
      <c r="M18" s="594"/>
      <c r="N18" s="597"/>
      <c r="O18" s="597"/>
      <c r="P18" s="597"/>
      <c r="Q18" s="598"/>
      <c r="R18" s="597"/>
      <c r="S18" s="598"/>
      <c r="T18" s="598"/>
      <c r="U18" s="565"/>
      <c r="V18" s="598" t="s">
        <v>1633</v>
      </c>
      <c r="W18" s="598" t="s">
        <v>1634</v>
      </c>
      <c r="X18" s="598"/>
      <c r="Y18" s="598"/>
      <c r="AA18" s="597"/>
      <c r="AB18" s="597"/>
      <c r="AC18" s="597"/>
      <c r="AD18" s="172"/>
      <c r="AE18" s="172"/>
      <c r="AF18" s="172"/>
      <c r="AG18" s="172"/>
      <c r="AH18" s="172"/>
      <c r="AI18" s="172"/>
      <c r="AJ18" s="172"/>
    </row>
    <row r="19">
      <c r="A19" s="577"/>
      <c r="B19" s="577"/>
      <c r="C19" s="172"/>
      <c r="D19" s="172"/>
      <c r="E19" s="172"/>
      <c r="F19" s="172"/>
      <c r="G19" s="172"/>
      <c r="H19" s="172"/>
      <c r="I19" s="172"/>
      <c r="J19" s="172"/>
      <c r="K19" s="172"/>
      <c r="L19" s="172"/>
      <c r="M19" s="172"/>
      <c r="N19" s="172"/>
      <c r="O19" s="172"/>
      <c r="P19" s="172"/>
      <c r="Q19" s="172"/>
      <c r="R19" s="172"/>
      <c r="S19" s="172"/>
      <c r="T19" s="172"/>
      <c r="U19" s="172"/>
      <c r="V19" s="588"/>
      <c r="X19" s="588"/>
      <c r="Y19" s="588"/>
      <c r="Z19" s="588"/>
      <c r="AA19" s="172"/>
      <c r="AB19" s="172"/>
      <c r="AC19" s="172"/>
      <c r="AD19" s="172"/>
      <c r="AE19" s="172"/>
      <c r="AF19" s="172"/>
      <c r="AG19" s="172"/>
      <c r="AH19" s="172"/>
      <c r="AI19" s="172"/>
      <c r="AJ19" s="172"/>
    </row>
    <row r="20">
      <c r="A20" s="577"/>
      <c r="B20" s="577"/>
      <c r="C20" s="172"/>
      <c r="D20" s="172"/>
      <c r="E20" s="172"/>
      <c r="F20" s="172"/>
      <c r="G20" s="172"/>
      <c r="H20" s="172"/>
      <c r="I20" s="172"/>
      <c r="J20" s="172"/>
      <c r="K20" s="172"/>
      <c r="L20" s="172"/>
      <c r="M20" s="172"/>
      <c r="N20" s="172"/>
      <c r="O20" s="172"/>
      <c r="P20" s="172"/>
      <c r="Q20" s="172"/>
      <c r="R20" s="172"/>
      <c r="S20" s="172"/>
      <c r="T20" s="172"/>
      <c r="U20" s="172"/>
      <c r="V20" s="588"/>
      <c r="X20" s="588"/>
      <c r="Y20" s="588"/>
      <c r="Z20" s="588"/>
      <c r="AA20" s="172"/>
      <c r="AB20" s="172"/>
      <c r="AC20" s="172"/>
      <c r="AD20" s="172"/>
      <c r="AE20" s="172"/>
      <c r="AF20" s="172"/>
      <c r="AG20" s="172"/>
      <c r="AH20" s="172"/>
      <c r="AI20" s="172"/>
      <c r="AJ20" s="172"/>
    </row>
    <row r="21">
      <c r="A21" s="577"/>
      <c r="B21" s="577"/>
      <c r="C21" s="172"/>
      <c r="D21" s="172"/>
      <c r="E21" s="172"/>
      <c r="F21" s="172"/>
      <c r="G21" s="172"/>
      <c r="H21" s="172"/>
      <c r="I21" s="172"/>
      <c r="J21" s="172"/>
      <c r="K21" s="172"/>
      <c r="L21" s="172"/>
      <c r="M21" s="172"/>
      <c r="N21" s="172"/>
      <c r="O21" s="172"/>
      <c r="P21" s="172"/>
      <c r="Q21" s="172"/>
      <c r="R21" s="172"/>
      <c r="S21" s="172"/>
      <c r="T21" s="172"/>
      <c r="U21" s="172"/>
      <c r="V21" s="588"/>
      <c r="X21" s="588"/>
      <c r="Y21" s="588"/>
      <c r="Z21" s="588"/>
      <c r="AA21" s="172"/>
      <c r="AB21" s="172"/>
      <c r="AC21" s="172"/>
      <c r="AD21" s="172"/>
      <c r="AE21" s="172"/>
      <c r="AF21" s="172"/>
      <c r="AG21" s="172"/>
      <c r="AH21" s="172"/>
      <c r="AI21" s="172"/>
      <c r="AJ21" s="172"/>
    </row>
    <row r="22">
      <c r="A22" s="577"/>
      <c r="B22" s="577"/>
      <c r="C22" s="172"/>
      <c r="D22" s="172"/>
      <c r="E22" s="172"/>
      <c r="F22" s="172"/>
      <c r="G22" s="172"/>
      <c r="H22" s="172"/>
      <c r="I22" s="172"/>
      <c r="J22" s="172"/>
      <c r="K22" s="172"/>
      <c r="L22" s="172"/>
      <c r="M22" s="172"/>
      <c r="N22" s="172"/>
      <c r="O22" s="172"/>
      <c r="P22" s="172"/>
      <c r="Q22" s="172"/>
      <c r="R22" s="172"/>
      <c r="S22" s="172"/>
      <c r="T22" s="172"/>
      <c r="U22" s="172"/>
      <c r="V22" s="588"/>
      <c r="X22" s="588"/>
      <c r="Y22" s="588"/>
      <c r="Z22" s="588"/>
      <c r="AA22" s="172"/>
      <c r="AB22" s="172"/>
      <c r="AC22" s="172"/>
      <c r="AD22" s="172"/>
      <c r="AE22" s="172"/>
      <c r="AF22" s="172"/>
      <c r="AG22" s="172"/>
      <c r="AH22" s="172"/>
      <c r="AI22" s="172"/>
      <c r="AJ22" s="172"/>
    </row>
    <row r="23">
      <c r="A23" s="577"/>
      <c r="B23" s="577"/>
      <c r="C23" s="172"/>
      <c r="D23" s="172"/>
      <c r="E23" s="172"/>
      <c r="F23" s="172"/>
      <c r="G23" s="172"/>
      <c r="H23" s="172"/>
      <c r="I23" s="172"/>
      <c r="J23" s="172"/>
      <c r="K23" s="172"/>
      <c r="L23" s="172"/>
      <c r="M23" s="172"/>
      <c r="N23" s="172"/>
      <c r="O23" s="172"/>
      <c r="P23" s="172"/>
      <c r="Q23" s="172"/>
      <c r="R23" s="172"/>
      <c r="S23" s="172"/>
      <c r="T23" s="172"/>
      <c r="U23" s="172"/>
      <c r="V23" s="588"/>
      <c r="X23" s="588"/>
      <c r="Y23" s="588"/>
      <c r="Z23" s="588"/>
      <c r="AA23" s="172"/>
      <c r="AB23" s="172"/>
      <c r="AC23" s="172"/>
      <c r="AD23" s="172"/>
      <c r="AE23" s="172"/>
      <c r="AF23" s="172"/>
      <c r="AG23" s="172"/>
      <c r="AH23" s="172"/>
      <c r="AI23" s="172"/>
      <c r="AJ23" s="172"/>
    </row>
    <row r="24">
      <c r="A24" s="577"/>
      <c r="B24" s="577"/>
      <c r="C24" s="172"/>
      <c r="D24" s="172"/>
      <c r="E24" s="172"/>
      <c r="F24" s="172"/>
      <c r="G24" s="172"/>
      <c r="H24" s="172"/>
      <c r="I24" s="172"/>
      <c r="J24" s="172"/>
      <c r="K24" s="172"/>
      <c r="L24" s="172"/>
      <c r="M24" s="172"/>
      <c r="N24" s="172"/>
      <c r="O24" s="172"/>
      <c r="P24" s="172"/>
      <c r="Q24" s="172"/>
      <c r="R24" s="172"/>
      <c r="S24" s="172"/>
      <c r="T24" s="172"/>
      <c r="U24" s="172"/>
      <c r="V24" s="588"/>
      <c r="X24" s="588"/>
      <c r="Y24" s="588"/>
      <c r="Z24" s="588"/>
      <c r="AA24" s="172"/>
      <c r="AB24" s="172"/>
      <c r="AC24" s="172"/>
      <c r="AD24" s="172"/>
      <c r="AE24" s="172"/>
      <c r="AF24" s="172"/>
      <c r="AG24" s="172"/>
      <c r="AH24" s="172"/>
      <c r="AI24" s="172"/>
      <c r="AJ24" s="172"/>
    </row>
    <row r="25">
      <c r="A25" s="577"/>
      <c r="B25" s="577"/>
      <c r="C25" s="172"/>
      <c r="D25" s="172"/>
      <c r="E25" s="172"/>
      <c r="F25" s="172"/>
      <c r="G25" s="172"/>
      <c r="H25" s="172"/>
      <c r="I25" s="172"/>
      <c r="J25" s="172"/>
      <c r="K25" s="172"/>
      <c r="L25" s="172"/>
      <c r="M25" s="172"/>
      <c r="N25" s="172"/>
      <c r="O25" s="172"/>
      <c r="P25" s="172"/>
      <c r="Q25" s="172"/>
      <c r="R25" s="172"/>
      <c r="S25" s="172"/>
      <c r="T25" s="172"/>
      <c r="U25" s="172"/>
      <c r="V25" s="588"/>
      <c r="X25" s="588"/>
      <c r="Y25" s="588"/>
      <c r="Z25" s="588"/>
      <c r="AA25" s="172"/>
      <c r="AB25" s="172"/>
      <c r="AC25" s="172"/>
      <c r="AD25" s="172"/>
      <c r="AE25" s="172"/>
      <c r="AF25" s="172"/>
      <c r="AG25" s="172"/>
      <c r="AH25" s="172"/>
      <c r="AI25" s="172"/>
      <c r="AJ25" s="172"/>
    </row>
    <row r="26">
      <c r="A26" s="577"/>
      <c r="B26" s="577"/>
      <c r="C26" s="172"/>
      <c r="D26" s="172"/>
      <c r="E26" s="172"/>
      <c r="F26" s="172"/>
      <c r="G26" s="172"/>
      <c r="H26" s="172"/>
      <c r="I26" s="172"/>
      <c r="J26" s="172"/>
      <c r="K26" s="172"/>
      <c r="L26" s="172"/>
      <c r="M26" s="172"/>
      <c r="N26" s="172"/>
      <c r="O26" s="172"/>
      <c r="P26" s="172"/>
      <c r="Q26" s="172"/>
      <c r="R26" s="172"/>
      <c r="S26" s="172"/>
      <c r="T26" s="172"/>
      <c r="U26" s="172"/>
      <c r="V26" s="588"/>
      <c r="X26" s="588"/>
      <c r="Y26" s="588"/>
      <c r="Z26" s="588"/>
      <c r="AA26" s="172"/>
      <c r="AB26" s="172"/>
      <c r="AC26" s="172"/>
      <c r="AD26" s="172"/>
      <c r="AE26" s="172"/>
      <c r="AF26" s="172"/>
      <c r="AG26" s="172"/>
      <c r="AH26" s="172"/>
      <c r="AI26" s="172"/>
      <c r="AJ26" s="172"/>
    </row>
    <row r="27">
      <c r="A27" s="577"/>
      <c r="B27" s="577"/>
      <c r="C27" s="172"/>
      <c r="D27" s="172"/>
      <c r="E27" s="172"/>
      <c r="F27" s="172"/>
      <c r="G27" s="172"/>
      <c r="H27" s="172"/>
      <c r="I27" s="172"/>
      <c r="J27" s="172"/>
      <c r="K27" s="172"/>
      <c r="L27" s="172"/>
      <c r="M27" s="172"/>
      <c r="N27" s="172"/>
      <c r="O27" s="172"/>
      <c r="P27" s="172"/>
      <c r="Q27" s="172"/>
      <c r="R27" s="172"/>
      <c r="S27" s="172"/>
      <c r="T27" s="172"/>
      <c r="U27" s="172"/>
      <c r="V27" s="588"/>
      <c r="X27" s="588"/>
      <c r="Y27" s="588"/>
      <c r="Z27" s="588"/>
      <c r="AA27" s="172"/>
      <c r="AB27" s="172"/>
      <c r="AC27" s="172"/>
      <c r="AD27" s="172"/>
      <c r="AE27" s="172"/>
      <c r="AF27" s="172"/>
      <c r="AG27" s="172"/>
      <c r="AH27" s="172"/>
      <c r="AI27" s="172"/>
      <c r="AJ27" s="172"/>
    </row>
    <row r="28">
      <c r="A28" s="577"/>
      <c r="B28" s="577"/>
      <c r="C28" s="172"/>
      <c r="D28" s="172"/>
      <c r="E28" s="172"/>
      <c r="F28" s="172"/>
      <c r="G28" s="172"/>
      <c r="H28" s="172"/>
      <c r="I28" s="172"/>
      <c r="J28" s="172"/>
      <c r="K28" s="172"/>
      <c r="L28" s="172"/>
      <c r="M28" s="172"/>
      <c r="N28" s="172"/>
      <c r="O28" s="172"/>
      <c r="P28" s="172"/>
      <c r="Q28" s="172"/>
      <c r="R28" s="172"/>
      <c r="S28" s="172"/>
      <c r="T28" s="172"/>
      <c r="U28" s="172"/>
      <c r="V28" s="588"/>
      <c r="X28" s="588"/>
      <c r="Y28" s="588"/>
      <c r="Z28" s="588"/>
      <c r="AA28" s="172"/>
      <c r="AB28" s="172"/>
      <c r="AC28" s="172"/>
      <c r="AD28" s="172"/>
      <c r="AE28" s="172"/>
      <c r="AF28" s="172"/>
      <c r="AG28" s="172"/>
      <c r="AH28" s="172"/>
      <c r="AI28" s="172"/>
      <c r="AJ28" s="172"/>
    </row>
    <row r="29">
      <c r="A29" s="577"/>
      <c r="B29" s="577"/>
      <c r="C29" s="172"/>
      <c r="D29" s="172"/>
      <c r="E29" s="172"/>
      <c r="F29" s="172"/>
      <c r="G29" s="172"/>
      <c r="H29" s="172"/>
      <c r="I29" s="172"/>
      <c r="J29" s="172"/>
      <c r="K29" s="172"/>
      <c r="L29" s="172"/>
      <c r="M29" s="172"/>
      <c r="N29" s="172"/>
      <c r="O29" s="172"/>
      <c r="P29" s="172"/>
      <c r="Q29" s="172"/>
      <c r="R29" s="172"/>
      <c r="S29" s="172"/>
      <c r="T29" s="172"/>
      <c r="U29" s="172"/>
      <c r="V29" s="588"/>
      <c r="X29" s="588"/>
      <c r="Y29" s="588"/>
      <c r="Z29" s="588"/>
      <c r="AA29" s="172"/>
      <c r="AB29" s="172"/>
      <c r="AC29" s="172"/>
      <c r="AD29" s="172"/>
      <c r="AE29" s="172"/>
      <c r="AF29" s="172"/>
      <c r="AG29" s="172"/>
      <c r="AH29" s="172"/>
      <c r="AI29" s="172"/>
      <c r="AJ29" s="172"/>
    </row>
    <row r="30">
      <c r="A30" s="577"/>
      <c r="B30" s="577"/>
      <c r="C30" s="172"/>
      <c r="D30" s="172"/>
      <c r="E30" s="172"/>
      <c r="F30" s="172"/>
      <c r="G30" s="172"/>
      <c r="H30" s="172"/>
      <c r="I30" s="172"/>
      <c r="J30" s="172"/>
      <c r="K30" s="172"/>
      <c r="L30" s="172"/>
      <c r="M30" s="172"/>
      <c r="N30" s="172"/>
      <c r="O30" s="172"/>
      <c r="P30" s="172"/>
      <c r="Q30" s="172"/>
      <c r="R30" s="172"/>
      <c r="S30" s="172"/>
      <c r="T30" s="172"/>
      <c r="U30" s="172"/>
      <c r="V30" s="588"/>
      <c r="X30" s="588"/>
      <c r="Y30" s="588"/>
      <c r="Z30" s="588"/>
      <c r="AA30" s="172"/>
      <c r="AB30" s="172"/>
      <c r="AC30" s="172"/>
      <c r="AD30" s="172"/>
      <c r="AE30" s="172"/>
      <c r="AF30" s="172"/>
      <c r="AG30" s="172"/>
      <c r="AH30" s="172"/>
      <c r="AI30" s="172"/>
      <c r="AJ30" s="172"/>
    </row>
    <row r="31">
      <c r="A31" s="577"/>
      <c r="B31" s="577"/>
      <c r="C31" s="172"/>
      <c r="D31" s="172"/>
      <c r="E31" s="172"/>
      <c r="F31" s="172"/>
      <c r="G31" s="172"/>
      <c r="H31" s="172"/>
      <c r="I31" s="172"/>
      <c r="J31" s="172"/>
      <c r="K31" s="172"/>
      <c r="L31" s="172"/>
      <c r="M31" s="172"/>
      <c r="N31" s="172"/>
      <c r="O31" s="172"/>
      <c r="P31" s="172"/>
      <c r="Q31" s="172"/>
      <c r="R31" s="172"/>
      <c r="S31" s="172"/>
      <c r="T31" s="172"/>
      <c r="U31" s="172"/>
      <c r="V31" s="588"/>
      <c r="X31" s="588"/>
      <c r="Y31" s="588"/>
      <c r="Z31" s="588"/>
      <c r="AA31" s="172"/>
      <c r="AB31" s="172"/>
      <c r="AC31" s="172"/>
      <c r="AD31" s="172"/>
      <c r="AE31" s="172"/>
      <c r="AF31" s="172"/>
      <c r="AG31" s="172"/>
      <c r="AH31" s="172"/>
      <c r="AI31" s="172"/>
      <c r="AJ31" s="172"/>
    </row>
    <row r="32">
      <c r="A32" s="577"/>
      <c r="B32" s="577"/>
      <c r="C32" s="172"/>
      <c r="D32" s="172"/>
      <c r="E32" s="172"/>
      <c r="F32" s="172"/>
      <c r="G32" s="172"/>
      <c r="H32" s="172"/>
      <c r="I32" s="172"/>
      <c r="J32" s="172"/>
      <c r="K32" s="172"/>
      <c r="L32" s="172"/>
      <c r="M32" s="172"/>
      <c r="N32" s="172"/>
      <c r="O32" s="172"/>
      <c r="P32" s="172"/>
      <c r="Q32" s="172"/>
      <c r="R32" s="172"/>
      <c r="S32" s="172"/>
      <c r="T32" s="172"/>
      <c r="U32" s="172"/>
      <c r="V32" s="588"/>
      <c r="X32" s="588"/>
      <c r="Y32" s="588"/>
      <c r="Z32" s="588"/>
      <c r="AA32" s="172"/>
      <c r="AB32" s="172"/>
      <c r="AC32" s="172"/>
      <c r="AD32" s="172"/>
      <c r="AE32" s="172"/>
      <c r="AF32" s="172"/>
      <c r="AG32" s="172"/>
      <c r="AH32" s="172"/>
      <c r="AI32" s="172"/>
      <c r="AJ32" s="172"/>
    </row>
    <row r="33">
      <c r="A33" s="577"/>
      <c r="B33" s="577"/>
      <c r="C33" s="172"/>
      <c r="D33" s="172"/>
      <c r="E33" s="172"/>
      <c r="F33" s="172"/>
      <c r="G33" s="172"/>
      <c r="H33" s="172"/>
      <c r="I33" s="172"/>
      <c r="J33" s="172"/>
      <c r="K33" s="172"/>
      <c r="L33" s="172"/>
      <c r="M33" s="172"/>
      <c r="N33" s="172"/>
      <c r="O33" s="172"/>
      <c r="P33" s="172"/>
      <c r="Q33" s="172"/>
      <c r="R33" s="172"/>
      <c r="S33" s="172"/>
      <c r="T33" s="172"/>
      <c r="U33" s="172"/>
      <c r="V33" s="588"/>
      <c r="X33" s="588"/>
      <c r="Y33" s="588"/>
      <c r="Z33" s="588"/>
      <c r="AA33" s="172"/>
      <c r="AB33" s="172"/>
      <c r="AC33" s="172"/>
      <c r="AD33" s="172"/>
      <c r="AE33" s="172"/>
      <c r="AF33" s="172"/>
      <c r="AG33" s="172"/>
      <c r="AH33" s="172"/>
      <c r="AI33" s="172"/>
      <c r="AJ33" s="172"/>
    </row>
    <row r="34">
      <c r="A34" s="577"/>
      <c r="B34" s="577"/>
      <c r="C34" s="172"/>
      <c r="D34" s="172"/>
      <c r="E34" s="172"/>
      <c r="F34" s="172"/>
      <c r="G34" s="172"/>
      <c r="H34" s="172"/>
      <c r="I34" s="172"/>
      <c r="J34" s="172"/>
      <c r="K34" s="172"/>
      <c r="L34" s="172"/>
      <c r="M34" s="172"/>
      <c r="N34" s="172"/>
      <c r="O34" s="172"/>
      <c r="P34" s="172"/>
      <c r="Q34" s="172"/>
      <c r="R34" s="172"/>
      <c r="S34" s="172"/>
      <c r="T34" s="172"/>
      <c r="U34" s="172"/>
      <c r="V34" s="588"/>
      <c r="X34" s="588"/>
      <c r="Y34" s="588"/>
      <c r="Z34" s="588"/>
      <c r="AA34" s="172"/>
      <c r="AB34" s="172"/>
      <c r="AC34" s="172"/>
      <c r="AD34" s="172"/>
      <c r="AE34" s="172"/>
      <c r="AF34" s="172"/>
      <c r="AG34" s="172"/>
      <c r="AH34" s="172"/>
      <c r="AI34" s="172"/>
      <c r="AJ34" s="172"/>
    </row>
    <row r="35">
      <c r="A35" s="577"/>
      <c r="B35" s="577"/>
      <c r="C35" s="172"/>
      <c r="D35" s="172"/>
      <c r="E35" s="172"/>
      <c r="F35" s="172"/>
      <c r="G35" s="172"/>
      <c r="H35" s="172"/>
      <c r="I35" s="172"/>
      <c r="J35" s="172"/>
      <c r="K35" s="172"/>
      <c r="L35" s="172"/>
      <c r="M35" s="172"/>
      <c r="N35" s="172"/>
      <c r="O35" s="172"/>
      <c r="P35" s="172"/>
      <c r="Q35" s="172"/>
      <c r="R35" s="172"/>
      <c r="S35" s="172"/>
      <c r="T35" s="172"/>
      <c r="U35" s="172"/>
      <c r="V35" s="588"/>
      <c r="X35" s="588"/>
      <c r="Y35" s="588"/>
      <c r="Z35" s="588"/>
      <c r="AA35" s="172"/>
      <c r="AB35" s="172"/>
      <c r="AC35" s="172"/>
      <c r="AD35" s="172"/>
      <c r="AE35" s="172"/>
      <c r="AF35" s="172"/>
      <c r="AG35" s="172"/>
      <c r="AH35" s="172"/>
      <c r="AI35" s="172"/>
      <c r="AJ35" s="172"/>
    </row>
    <row r="36">
      <c r="A36" s="577"/>
      <c r="B36" s="577"/>
      <c r="C36" s="172"/>
      <c r="D36" s="172"/>
      <c r="E36" s="172"/>
      <c r="F36" s="172"/>
      <c r="G36" s="172"/>
      <c r="H36" s="172"/>
      <c r="I36" s="172"/>
      <c r="J36" s="172"/>
      <c r="K36" s="172"/>
      <c r="L36" s="172"/>
      <c r="M36" s="172"/>
      <c r="N36" s="172"/>
      <c r="O36" s="172"/>
      <c r="P36" s="172"/>
      <c r="Q36" s="172"/>
      <c r="R36" s="172"/>
      <c r="S36" s="172"/>
      <c r="T36" s="172"/>
      <c r="U36" s="172"/>
      <c r="V36" s="588"/>
      <c r="X36" s="588"/>
      <c r="Y36" s="588"/>
      <c r="Z36" s="588"/>
      <c r="AA36" s="172"/>
      <c r="AB36" s="172"/>
      <c r="AC36" s="172"/>
      <c r="AD36" s="172"/>
      <c r="AE36" s="172"/>
      <c r="AF36" s="172"/>
      <c r="AG36" s="172"/>
      <c r="AH36" s="172"/>
      <c r="AI36" s="172"/>
      <c r="AJ36" s="172"/>
    </row>
    <row r="37">
      <c r="A37" s="577"/>
      <c r="B37" s="577"/>
      <c r="C37" s="172"/>
      <c r="D37" s="172"/>
      <c r="E37" s="172"/>
      <c r="F37" s="172"/>
      <c r="G37" s="172"/>
      <c r="H37" s="172"/>
      <c r="I37" s="172"/>
      <c r="J37" s="172"/>
      <c r="K37" s="172"/>
      <c r="L37" s="172"/>
      <c r="M37" s="172"/>
      <c r="N37" s="172"/>
      <c r="O37" s="172"/>
      <c r="P37" s="172"/>
      <c r="Q37" s="172"/>
      <c r="R37" s="172"/>
      <c r="S37" s="172"/>
      <c r="T37" s="172"/>
      <c r="U37" s="172"/>
      <c r="V37" s="588"/>
      <c r="W37" s="588"/>
      <c r="X37" s="588"/>
      <c r="Y37" s="588"/>
      <c r="Z37" s="588"/>
      <c r="AA37" s="172"/>
      <c r="AB37" s="172"/>
      <c r="AC37" s="172"/>
      <c r="AD37" s="172"/>
      <c r="AE37" s="172"/>
      <c r="AF37" s="172"/>
      <c r="AG37" s="172"/>
      <c r="AH37" s="172"/>
      <c r="AI37" s="172"/>
      <c r="AJ37" s="172"/>
    </row>
    <row r="38">
      <c r="A38" s="577"/>
      <c r="B38" s="577"/>
      <c r="C38" s="172"/>
      <c r="D38" s="172"/>
      <c r="E38" s="172"/>
      <c r="F38" s="172"/>
      <c r="G38" s="172"/>
      <c r="H38" s="172"/>
      <c r="I38" s="172"/>
      <c r="J38" s="172"/>
      <c r="K38" s="172"/>
      <c r="L38" s="172"/>
      <c r="M38" s="172"/>
      <c r="N38" s="172"/>
      <c r="O38" s="172"/>
      <c r="P38" s="172"/>
      <c r="Q38" s="172"/>
      <c r="R38" s="172"/>
      <c r="S38" s="172"/>
      <c r="T38" s="172"/>
      <c r="U38" s="172"/>
      <c r="V38" s="588"/>
      <c r="W38" s="588"/>
      <c r="X38" s="588"/>
      <c r="Y38" s="588"/>
      <c r="Z38" s="588"/>
      <c r="AA38" s="172"/>
      <c r="AB38" s="172"/>
      <c r="AC38" s="172"/>
      <c r="AD38" s="172"/>
      <c r="AE38" s="172"/>
      <c r="AF38" s="172"/>
      <c r="AG38" s="172"/>
      <c r="AH38" s="172"/>
      <c r="AI38" s="172"/>
      <c r="AJ38" s="172"/>
    </row>
    <row r="39">
      <c r="A39" s="577"/>
      <c r="B39" s="577"/>
      <c r="C39" s="172"/>
      <c r="D39" s="172"/>
      <c r="E39" s="172"/>
      <c r="F39" s="172"/>
      <c r="G39" s="172"/>
      <c r="H39" s="172"/>
      <c r="I39" s="172"/>
      <c r="J39" s="172"/>
      <c r="K39" s="172"/>
      <c r="L39" s="172"/>
      <c r="M39" s="172"/>
      <c r="N39" s="172"/>
      <c r="O39" s="172"/>
      <c r="P39" s="172"/>
      <c r="Q39" s="172"/>
      <c r="R39" s="172"/>
      <c r="S39" s="172"/>
      <c r="T39" s="172"/>
      <c r="U39" s="172"/>
      <c r="V39" s="588"/>
      <c r="W39" s="588"/>
      <c r="X39" s="588"/>
      <c r="Y39" s="588"/>
      <c r="Z39" s="588"/>
      <c r="AA39" s="172"/>
      <c r="AB39" s="172"/>
      <c r="AC39" s="172"/>
      <c r="AD39" s="172"/>
      <c r="AE39" s="172"/>
      <c r="AF39" s="172"/>
      <c r="AG39" s="172"/>
      <c r="AH39" s="172"/>
      <c r="AI39" s="172"/>
      <c r="AJ39" s="172"/>
    </row>
    <row r="40">
      <c r="A40" s="577"/>
      <c r="B40" s="577"/>
      <c r="C40" s="172"/>
      <c r="D40" s="172"/>
      <c r="E40" s="172"/>
      <c r="F40" s="172"/>
      <c r="G40" s="172"/>
      <c r="H40" s="172"/>
      <c r="I40" s="172"/>
      <c r="J40" s="172"/>
      <c r="K40" s="172"/>
      <c r="L40" s="172"/>
      <c r="M40" s="172"/>
      <c r="N40" s="172"/>
      <c r="O40" s="172"/>
      <c r="P40" s="172"/>
      <c r="Q40" s="172"/>
      <c r="R40" s="172"/>
      <c r="S40" s="172"/>
      <c r="T40" s="172"/>
      <c r="U40" s="172"/>
      <c r="V40" s="588"/>
      <c r="W40" s="588"/>
      <c r="X40" s="588"/>
      <c r="Y40" s="588"/>
      <c r="Z40" s="588"/>
      <c r="AA40" s="172"/>
      <c r="AB40" s="172"/>
      <c r="AC40" s="172"/>
      <c r="AD40" s="172"/>
      <c r="AE40" s="172"/>
      <c r="AF40" s="172"/>
      <c r="AG40" s="172"/>
      <c r="AH40" s="172"/>
      <c r="AI40" s="172"/>
      <c r="AJ40" s="172"/>
    </row>
    <row r="41">
      <c r="A41" s="577"/>
      <c r="B41" s="577"/>
      <c r="C41" s="172"/>
      <c r="D41" s="172"/>
      <c r="E41" s="172"/>
      <c r="F41" s="172"/>
      <c r="G41" s="172"/>
      <c r="H41" s="172"/>
      <c r="I41" s="172"/>
      <c r="J41" s="172"/>
      <c r="K41" s="172"/>
      <c r="L41" s="172"/>
      <c r="M41" s="172"/>
      <c r="N41" s="172"/>
      <c r="O41" s="172"/>
      <c r="P41" s="172"/>
      <c r="Q41" s="172"/>
      <c r="R41" s="172"/>
      <c r="S41" s="172"/>
      <c r="T41" s="172"/>
      <c r="U41" s="172"/>
      <c r="V41" s="588"/>
      <c r="W41" s="588"/>
      <c r="X41" s="588"/>
      <c r="Y41" s="588"/>
      <c r="Z41" s="588"/>
      <c r="AA41" s="172"/>
      <c r="AB41" s="172"/>
      <c r="AC41" s="172"/>
      <c r="AD41" s="172"/>
      <c r="AE41" s="172"/>
      <c r="AF41" s="172"/>
      <c r="AG41" s="172"/>
      <c r="AH41" s="172"/>
      <c r="AI41" s="172"/>
      <c r="AJ41" s="172"/>
    </row>
    <row r="42">
      <c r="A42" s="577"/>
      <c r="B42" s="577"/>
      <c r="C42" s="172"/>
      <c r="D42" s="172"/>
      <c r="E42" s="172"/>
      <c r="F42" s="172"/>
      <c r="G42" s="172"/>
      <c r="H42" s="172"/>
      <c r="I42" s="172"/>
      <c r="J42" s="172"/>
      <c r="K42" s="172"/>
      <c r="L42" s="172"/>
      <c r="M42" s="172"/>
      <c r="N42" s="172"/>
      <c r="O42" s="172"/>
      <c r="P42" s="172"/>
      <c r="Q42" s="172"/>
      <c r="R42" s="172"/>
      <c r="S42" s="172"/>
      <c r="T42" s="172"/>
      <c r="U42" s="172"/>
      <c r="V42" s="588"/>
      <c r="W42" s="588"/>
      <c r="X42" s="588"/>
      <c r="Y42" s="588"/>
      <c r="Z42" s="588"/>
      <c r="AA42" s="172"/>
      <c r="AB42" s="172"/>
      <c r="AC42" s="172"/>
      <c r="AD42" s="172"/>
      <c r="AE42" s="172"/>
      <c r="AF42" s="172"/>
      <c r="AG42" s="172"/>
      <c r="AH42" s="172"/>
      <c r="AI42" s="172"/>
      <c r="AJ42" s="172"/>
    </row>
    <row r="43">
      <c r="A43" s="577"/>
      <c r="B43" s="577"/>
      <c r="C43" s="172"/>
      <c r="D43" s="172"/>
      <c r="E43" s="172"/>
      <c r="F43" s="172"/>
      <c r="G43" s="172"/>
      <c r="H43" s="172"/>
      <c r="I43" s="172"/>
      <c r="J43" s="172"/>
      <c r="K43" s="172"/>
      <c r="L43" s="172"/>
      <c r="M43" s="172"/>
      <c r="N43" s="172"/>
      <c r="O43" s="172"/>
      <c r="P43" s="172"/>
      <c r="Q43" s="172"/>
      <c r="R43" s="172"/>
      <c r="S43" s="172"/>
      <c r="T43" s="172"/>
      <c r="U43" s="172"/>
      <c r="V43" s="588"/>
      <c r="W43" s="588"/>
      <c r="X43" s="588"/>
      <c r="Y43" s="588"/>
      <c r="Z43" s="588"/>
      <c r="AA43" s="172"/>
      <c r="AB43" s="172"/>
      <c r="AC43" s="172"/>
      <c r="AD43" s="172"/>
      <c r="AE43" s="172"/>
      <c r="AF43" s="172"/>
      <c r="AG43" s="172"/>
      <c r="AH43" s="172"/>
      <c r="AI43" s="172"/>
      <c r="AJ43" s="172"/>
    </row>
    <row r="44">
      <c r="A44" s="577"/>
      <c r="B44" s="577"/>
      <c r="C44" s="172"/>
      <c r="D44" s="172"/>
      <c r="E44" s="172"/>
      <c r="F44" s="172"/>
      <c r="G44" s="172"/>
      <c r="H44" s="172"/>
      <c r="I44" s="172"/>
      <c r="J44" s="172"/>
      <c r="K44" s="172"/>
      <c r="L44" s="172"/>
      <c r="M44" s="172"/>
      <c r="N44" s="172"/>
      <c r="O44" s="172"/>
      <c r="P44" s="172"/>
      <c r="Q44" s="172"/>
      <c r="R44" s="172"/>
      <c r="S44" s="172"/>
      <c r="T44" s="172"/>
      <c r="U44" s="172"/>
      <c r="V44" s="588"/>
      <c r="W44" s="588"/>
      <c r="X44" s="588"/>
      <c r="Y44" s="588"/>
      <c r="Z44" s="588"/>
      <c r="AA44" s="172"/>
      <c r="AB44" s="172"/>
      <c r="AC44" s="172"/>
      <c r="AD44" s="172"/>
      <c r="AE44" s="172"/>
      <c r="AF44" s="172"/>
      <c r="AG44" s="172"/>
      <c r="AH44" s="172"/>
      <c r="AI44" s="172"/>
      <c r="AJ44" s="172"/>
    </row>
    <row r="45">
      <c r="A45" s="577"/>
      <c r="B45" s="577"/>
      <c r="C45" s="172"/>
      <c r="D45" s="172"/>
      <c r="E45" s="172"/>
      <c r="F45" s="172"/>
      <c r="G45" s="172"/>
      <c r="H45" s="172"/>
      <c r="I45" s="172"/>
      <c r="J45" s="172"/>
      <c r="K45" s="172"/>
      <c r="L45" s="172"/>
      <c r="M45" s="172"/>
      <c r="N45" s="172"/>
      <c r="O45" s="172"/>
      <c r="P45" s="172"/>
      <c r="Q45" s="172"/>
      <c r="R45" s="172"/>
      <c r="S45" s="172"/>
      <c r="T45" s="172"/>
      <c r="U45" s="172"/>
      <c r="V45" s="588"/>
      <c r="W45" s="588"/>
      <c r="X45" s="588"/>
      <c r="Y45" s="588"/>
      <c r="Z45" s="588"/>
      <c r="AA45" s="172"/>
      <c r="AB45" s="172"/>
      <c r="AC45" s="172"/>
      <c r="AD45" s="172"/>
      <c r="AE45" s="172"/>
      <c r="AF45" s="172"/>
      <c r="AG45" s="172"/>
      <c r="AH45" s="172"/>
      <c r="AI45" s="172"/>
      <c r="AJ45" s="172"/>
    </row>
    <row r="46">
      <c r="A46" s="577"/>
      <c r="B46" s="577"/>
      <c r="C46" s="172"/>
      <c r="D46" s="172"/>
      <c r="E46" s="172"/>
      <c r="F46" s="172"/>
      <c r="G46" s="172"/>
      <c r="H46" s="172"/>
      <c r="I46" s="172"/>
      <c r="J46" s="172"/>
      <c r="K46" s="172"/>
      <c r="L46" s="172"/>
      <c r="M46" s="172"/>
      <c r="N46" s="172"/>
      <c r="O46" s="172"/>
      <c r="P46" s="172"/>
      <c r="Q46" s="172"/>
      <c r="R46" s="172"/>
      <c r="S46" s="172"/>
      <c r="T46" s="172"/>
      <c r="U46" s="172"/>
      <c r="V46" s="588"/>
      <c r="W46" s="588"/>
      <c r="X46" s="588"/>
      <c r="Y46" s="588"/>
      <c r="Z46" s="588"/>
      <c r="AA46" s="172"/>
      <c r="AB46" s="172"/>
      <c r="AC46" s="172"/>
      <c r="AD46" s="172"/>
      <c r="AE46" s="172"/>
      <c r="AF46" s="172"/>
      <c r="AG46" s="172"/>
      <c r="AH46" s="172"/>
      <c r="AI46" s="172"/>
      <c r="AJ46" s="172"/>
    </row>
    <row r="47">
      <c r="A47" s="577"/>
      <c r="B47" s="577"/>
      <c r="C47" s="172"/>
      <c r="D47" s="172"/>
      <c r="E47" s="172"/>
      <c r="F47" s="172"/>
      <c r="G47" s="172"/>
      <c r="H47" s="172"/>
      <c r="I47" s="172"/>
      <c r="J47" s="172"/>
      <c r="K47" s="172"/>
      <c r="L47" s="172"/>
      <c r="M47" s="172"/>
      <c r="N47" s="172"/>
      <c r="O47" s="172"/>
      <c r="P47" s="172"/>
      <c r="Q47" s="172"/>
      <c r="R47" s="172"/>
      <c r="S47" s="172"/>
      <c r="T47" s="172"/>
      <c r="U47" s="172"/>
      <c r="V47" s="588"/>
      <c r="W47" s="588"/>
      <c r="X47" s="588"/>
      <c r="Y47" s="588"/>
      <c r="Z47" s="588"/>
      <c r="AA47" s="172"/>
      <c r="AB47" s="172"/>
      <c r="AC47" s="172"/>
      <c r="AD47" s="172"/>
      <c r="AE47" s="172"/>
      <c r="AF47" s="172"/>
      <c r="AG47" s="172"/>
      <c r="AH47" s="172"/>
      <c r="AI47" s="172"/>
      <c r="AJ47" s="172"/>
    </row>
    <row r="48">
      <c r="A48" s="577"/>
      <c r="B48" s="577"/>
      <c r="C48" s="172"/>
      <c r="D48" s="172"/>
      <c r="E48" s="172"/>
      <c r="F48" s="172"/>
      <c r="G48" s="172"/>
      <c r="H48" s="172"/>
      <c r="I48" s="172"/>
      <c r="J48" s="172"/>
      <c r="K48" s="172"/>
      <c r="L48" s="172"/>
      <c r="M48" s="172"/>
      <c r="N48" s="172"/>
      <c r="O48" s="172"/>
      <c r="P48" s="172"/>
      <c r="Q48" s="172"/>
      <c r="R48" s="172"/>
      <c r="S48" s="172"/>
      <c r="T48" s="172"/>
      <c r="U48" s="172"/>
      <c r="V48" s="588"/>
      <c r="W48" s="588"/>
      <c r="X48" s="588"/>
      <c r="Y48" s="588"/>
      <c r="Z48" s="588"/>
      <c r="AA48" s="172"/>
      <c r="AB48" s="172"/>
      <c r="AC48" s="172"/>
      <c r="AD48" s="172"/>
      <c r="AE48" s="172"/>
      <c r="AF48" s="172"/>
      <c r="AG48" s="172"/>
      <c r="AH48" s="172"/>
      <c r="AI48" s="172"/>
      <c r="AJ48" s="172"/>
    </row>
    <row r="49">
      <c r="A49" s="577"/>
      <c r="B49" s="577"/>
      <c r="C49" s="172"/>
      <c r="D49" s="172"/>
      <c r="E49" s="172"/>
      <c r="F49" s="172"/>
      <c r="G49" s="172"/>
      <c r="H49" s="172"/>
      <c r="I49" s="172"/>
      <c r="J49" s="172"/>
      <c r="K49" s="172"/>
      <c r="L49" s="172"/>
      <c r="M49" s="172"/>
      <c r="N49" s="172"/>
      <c r="O49" s="172"/>
      <c r="P49" s="172"/>
      <c r="Q49" s="172"/>
      <c r="R49" s="172"/>
      <c r="S49" s="172"/>
      <c r="T49" s="172"/>
      <c r="U49" s="172"/>
      <c r="V49" s="588"/>
      <c r="W49" s="588"/>
      <c r="X49" s="588"/>
      <c r="Y49" s="588"/>
      <c r="Z49" s="588"/>
      <c r="AA49" s="172"/>
      <c r="AB49" s="172"/>
      <c r="AC49" s="172"/>
      <c r="AD49" s="172"/>
      <c r="AE49" s="172"/>
      <c r="AF49" s="172"/>
      <c r="AG49" s="172"/>
      <c r="AH49" s="172"/>
      <c r="AI49" s="172"/>
      <c r="AJ49" s="172"/>
    </row>
    <row r="50">
      <c r="A50" s="577"/>
      <c r="B50" s="577"/>
      <c r="C50" s="172"/>
      <c r="D50" s="172"/>
      <c r="E50" s="172"/>
      <c r="F50" s="172"/>
      <c r="G50" s="172"/>
      <c r="H50" s="172"/>
      <c r="I50" s="172"/>
      <c r="J50" s="172"/>
      <c r="K50" s="172"/>
      <c r="L50" s="172"/>
      <c r="M50" s="172"/>
      <c r="N50" s="172"/>
      <c r="O50" s="172"/>
      <c r="P50" s="172"/>
      <c r="Q50" s="172"/>
      <c r="R50" s="172"/>
      <c r="S50" s="172"/>
      <c r="T50" s="172"/>
      <c r="U50" s="172"/>
      <c r="V50" s="588"/>
      <c r="W50" s="588"/>
      <c r="X50" s="588"/>
      <c r="Y50" s="588"/>
      <c r="Z50" s="588"/>
      <c r="AA50" s="172"/>
      <c r="AB50" s="172"/>
      <c r="AC50" s="172"/>
      <c r="AD50" s="172"/>
      <c r="AE50" s="172"/>
      <c r="AF50" s="172"/>
      <c r="AG50" s="172"/>
      <c r="AH50" s="172"/>
      <c r="AI50" s="172"/>
      <c r="AJ50" s="172"/>
    </row>
    <row r="51">
      <c r="A51" s="577"/>
      <c r="B51" s="577"/>
      <c r="C51" s="172"/>
      <c r="D51" s="172"/>
      <c r="E51" s="172"/>
      <c r="F51" s="172"/>
      <c r="G51" s="172"/>
      <c r="H51" s="172"/>
      <c r="I51" s="172"/>
      <c r="J51" s="172"/>
      <c r="K51" s="172"/>
      <c r="L51" s="172"/>
      <c r="M51" s="172"/>
      <c r="N51" s="172"/>
      <c r="O51" s="172"/>
      <c r="P51" s="172"/>
      <c r="Q51" s="172"/>
      <c r="R51" s="172"/>
      <c r="S51" s="172"/>
      <c r="T51" s="172"/>
      <c r="U51" s="172"/>
      <c r="V51" s="588"/>
      <c r="W51" s="588"/>
      <c r="X51" s="588"/>
      <c r="Y51" s="588"/>
      <c r="Z51" s="588"/>
      <c r="AA51" s="172"/>
      <c r="AB51" s="172"/>
      <c r="AC51" s="172"/>
      <c r="AD51" s="172"/>
      <c r="AE51" s="172"/>
      <c r="AF51" s="172"/>
      <c r="AG51" s="172"/>
      <c r="AH51" s="172"/>
      <c r="AI51" s="172"/>
      <c r="AJ51" s="172"/>
    </row>
    <row r="52">
      <c r="A52" s="577"/>
      <c r="B52" s="577"/>
      <c r="C52" s="172"/>
      <c r="D52" s="172"/>
      <c r="E52" s="172"/>
      <c r="F52" s="172"/>
      <c r="G52" s="172"/>
      <c r="H52" s="172"/>
      <c r="I52" s="172"/>
      <c r="J52" s="172"/>
      <c r="K52" s="172"/>
      <c r="L52" s="172"/>
      <c r="M52" s="172"/>
      <c r="N52" s="172"/>
      <c r="O52" s="172"/>
      <c r="P52" s="172"/>
      <c r="Q52" s="172"/>
      <c r="R52" s="172"/>
      <c r="S52" s="172"/>
      <c r="T52" s="172"/>
      <c r="U52" s="172"/>
      <c r="V52" s="588"/>
      <c r="W52" s="588"/>
      <c r="X52" s="588"/>
      <c r="Y52" s="588"/>
      <c r="Z52" s="588"/>
      <c r="AA52" s="172"/>
      <c r="AB52" s="172"/>
      <c r="AC52" s="172"/>
      <c r="AD52" s="172"/>
      <c r="AE52" s="172"/>
      <c r="AF52" s="172"/>
      <c r="AG52" s="172"/>
      <c r="AH52" s="172"/>
      <c r="AI52" s="172"/>
      <c r="AJ52" s="172"/>
    </row>
    <row r="53">
      <c r="A53" s="577"/>
      <c r="B53" s="577"/>
      <c r="C53" s="172"/>
      <c r="D53" s="172"/>
      <c r="E53" s="172"/>
      <c r="F53" s="172"/>
      <c r="G53" s="172"/>
      <c r="H53" s="172"/>
      <c r="I53" s="172"/>
      <c r="J53" s="172"/>
      <c r="K53" s="172"/>
      <c r="L53" s="172"/>
      <c r="M53" s="172"/>
      <c r="N53" s="172"/>
      <c r="O53" s="172"/>
      <c r="P53" s="172"/>
      <c r="Q53" s="172"/>
      <c r="R53" s="172"/>
      <c r="S53" s="172"/>
      <c r="T53" s="172"/>
      <c r="U53" s="172"/>
      <c r="V53" s="588"/>
      <c r="W53" s="588"/>
      <c r="X53" s="588"/>
      <c r="Y53" s="588"/>
      <c r="Z53" s="588"/>
      <c r="AA53" s="172"/>
      <c r="AB53" s="172"/>
      <c r="AC53" s="172"/>
      <c r="AD53" s="172"/>
      <c r="AE53" s="172"/>
      <c r="AF53" s="172"/>
      <c r="AG53" s="172"/>
      <c r="AH53" s="172"/>
      <c r="AI53" s="172"/>
      <c r="AJ53" s="172"/>
    </row>
    <row r="54">
      <c r="A54" s="577"/>
      <c r="B54" s="577"/>
      <c r="C54" s="172"/>
      <c r="D54" s="172"/>
      <c r="E54" s="172"/>
      <c r="F54" s="172"/>
      <c r="G54" s="172"/>
      <c r="H54" s="172"/>
      <c r="I54" s="172"/>
      <c r="J54" s="172"/>
      <c r="K54" s="172"/>
      <c r="L54" s="172"/>
      <c r="M54" s="172"/>
      <c r="N54" s="172"/>
      <c r="O54" s="172"/>
      <c r="P54" s="172"/>
      <c r="Q54" s="172"/>
      <c r="R54" s="172"/>
      <c r="S54" s="172"/>
      <c r="T54" s="172"/>
      <c r="U54" s="172"/>
      <c r="V54" s="588"/>
      <c r="W54" s="588"/>
      <c r="X54" s="588"/>
      <c r="Y54" s="588"/>
      <c r="Z54" s="588"/>
      <c r="AA54" s="172"/>
      <c r="AB54" s="172"/>
      <c r="AC54" s="172"/>
      <c r="AD54" s="172"/>
      <c r="AE54" s="172"/>
      <c r="AF54" s="172"/>
      <c r="AG54" s="172"/>
      <c r="AH54" s="172"/>
      <c r="AI54" s="172"/>
      <c r="AJ54" s="172"/>
    </row>
    <row r="55">
      <c r="A55" s="577"/>
      <c r="B55" s="577"/>
      <c r="C55" s="172"/>
      <c r="D55" s="172"/>
      <c r="E55" s="172"/>
      <c r="F55" s="172"/>
      <c r="G55" s="172"/>
      <c r="H55" s="172"/>
      <c r="I55" s="172"/>
      <c r="J55" s="172"/>
      <c r="K55" s="172"/>
      <c r="L55" s="172"/>
      <c r="M55" s="172"/>
      <c r="N55" s="172"/>
      <c r="O55" s="172"/>
      <c r="P55" s="172"/>
      <c r="Q55" s="172"/>
      <c r="R55" s="172"/>
      <c r="S55" s="172"/>
      <c r="T55" s="172"/>
      <c r="U55" s="172"/>
      <c r="V55" s="588"/>
      <c r="W55" s="588"/>
      <c r="X55" s="588"/>
      <c r="Y55" s="588"/>
      <c r="Z55" s="588"/>
      <c r="AA55" s="172"/>
      <c r="AB55" s="172"/>
      <c r="AC55" s="172"/>
      <c r="AD55" s="172"/>
      <c r="AE55" s="172"/>
      <c r="AF55" s="172"/>
      <c r="AG55" s="172"/>
      <c r="AH55" s="172"/>
      <c r="AI55" s="172"/>
      <c r="AJ55" s="172"/>
    </row>
    <row r="56">
      <c r="A56" s="577"/>
      <c r="B56" s="577"/>
      <c r="C56" s="172"/>
      <c r="D56" s="172"/>
      <c r="E56" s="172"/>
      <c r="F56" s="172"/>
      <c r="G56" s="172"/>
      <c r="H56" s="172"/>
      <c r="I56" s="172"/>
      <c r="J56" s="172"/>
      <c r="K56" s="172"/>
      <c r="L56" s="172"/>
      <c r="M56" s="172"/>
      <c r="N56" s="172"/>
      <c r="O56" s="172"/>
      <c r="P56" s="172"/>
      <c r="Q56" s="172"/>
      <c r="R56" s="172"/>
      <c r="S56" s="172"/>
      <c r="T56" s="172"/>
      <c r="U56" s="172"/>
      <c r="V56" s="588"/>
      <c r="W56" s="588"/>
      <c r="X56" s="588"/>
      <c r="Y56" s="588"/>
      <c r="Z56" s="588"/>
      <c r="AA56" s="172"/>
      <c r="AB56" s="172"/>
      <c r="AC56" s="172"/>
      <c r="AD56" s="172"/>
      <c r="AE56" s="172"/>
      <c r="AF56" s="172"/>
      <c r="AG56" s="172"/>
      <c r="AH56" s="172"/>
      <c r="AI56" s="172"/>
      <c r="AJ56" s="172"/>
    </row>
    <row r="57">
      <c r="A57" s="577"/>
      <c r="B57" s="577"/>
      <c r="C57" s="172"/>
      <c r="D57" s="172"/>
      <c r="E57" s="172"/>
      <c r="F57" s="172"/>
      <c r="G57" s="172"/>
      <c r="H57" s="172"/>
      <c r="I57" s="172"/>
      <c r="J57" s="172"/>
      <c r="K57" s="172"/>
      <c r="L57" s="172"/>
      <c r="M57" s="172"/>
      <c r="N57" s="172"/>
      <c r="O57" s="172"/>
      <c r="P57" s="172"/>
      <c r="Q57" s="172"/>
      <c r="R57" s="172"/>
      <c r="S57" s="172"/>
      <c r="T57" s="172"/>
      <c r="U57" s="172"/>
      <c r="V57" s="588"/>
      <c r="W57" s="588"/>
      <c r="X57" s="588"/>
      <c r="Y57" s="588"/>
      <c r="Z57" s="588"/>
      <c r="AA57" s="172"/>
      <c r="AB57" s="172"/>
      <c r="AC57" s="172"/>
      <c r="AD57" s="172"/>
      <c r="AE57" s="172"/>
      <c r="AF57" s="172"/>
      <c r="AG57" s="172"/>
      <c r="AH57" s="172"/>
      <c r="AI57" s="172"/>
      <c r="AJ57" s="172"/>
    </row>
    <row r="58">
      <c r="A58" s="577"/>
      <c r="B58" s="577"/>
      <c r="C58" s="172"/>
      <c r="D58" s="172"/>
      <c r="E58" s="172"/>
      <c r="F58" s="172"/>
      <c r="G58" s="172"/>
      <c r="H58" s="172"/>
      <c r="I58" s="172"/>
      <c r="J58" s="172"/>
      <c r="K58" s="172"/>
      <c r="L58" s="172"/>
      <c r="M58" s="172"/>
      <c r="N58" s="172"/>
      <c r="O58" s="172"/>
      <c r="P58" s="172"/>
      <c r="Q58" s="172"/>
      <c r="R58" s="172"/>
      <c r="S58" s="172"/>
      <c r="T58" s="172"/>
      <c r="U58" s="172"/>
      <c r="V58" s="588"/>
      <c r="W58" s="588"/>
      <c r="X58" s="588"/>
      <c r="Y58" s="588"/>
      <c r="Z58" s="588"/>
      <c r="AA58" s="172"/>
      <c r="AB58" s="172"/>
      <c r="AC58" s="172"/>
      <c r="AD58" s="172"/>
      <c r="AE58" s="172"/>
      <c r="AF58" s="172"/>
      <c r="AG58" s="172"/>
      <c r="AH58" s="172"/>
      <c r="AI58" s="172"/>
      <c r="AJ58" s="172"/>
    </row>
    <row r="59">
      <c r="A59" s="577"/>
      <c r="B59" s="577"/>
      <c r="C59" s="172"/>
      <c r="D59" s="172"/>
      <c r="E59" s="172"/>
      <c r="F59" s="172"/>
      <c r="G59" s="172"/>
      <c r="H59" s="172"/>
      <c r="I59" s="172"/>
      <c r="J59" s="172"/>
      <c r="K59" s="172"/>
      <c r="L59" s="172"/>
      <c r="M59" s="172"/>
      <c r="N59" s="172"/>
      <c r="O59" s="172"/>
      <c r="P59" s="172"/>
      <c r="Q59" s="172"/>
      <c r="R59" s="172"/>
      <c r="S59" s="172"/>
      <c r="T59" s="172"/>
      <c r="U59" s="172"/>
      <c r="V59" s="588"/>
      <c r="W59" s="588"/>
      <c r="X59" s="588"/>
      <c r="Y59" s="588"/>
      <c r="Z59" s="588"/>
      <c r="AA59" s="172"/>
      <c r="AB59" s="172"/>
      <c r="AC59" s="172"/>
      <c r="AD59" s="172"/>
      <c r="AE59" s="172"/>
      <c r="AF59" s="172"/>
      <c r="AG59" s="172"/>
      <c r="AH59" s="172"/>
      <c r="AI59" s="172"/>
      <c r="AJ59" s="172"/>
    </row>
    <row r="60">
      <c r="A60" s="577"/>
      <c r="B60" s="577"/>
      <c r="C60" s="172"/>
      <c r="D60" s="172"/>
      <c r="E60" s="172"/>
      <c r="F60" s="172"/>
      <c r="G60" s="172"/>
      <c r="H60" s="172"/>
      <c r="I60" s="172"/>
      <c r="J60" s="172"/>
      <c r="K60" s="172"/>
      <c r="L60" s="172"/>
      <c r="M60" s="172"/>
      <c r="N60" s="172"/>
      <c r="O60" s="172"/>
      <c r="P60" s="172"/>
      <c r="Q60" s="172"/>
      <c r="R60" s="172"/>
      <c r="S60" s="172"/>
      <c r="T60" s="172"/>
      <c r="U60" s="172"/>
      <c r="V60" s="588"/>
      <c r="W60" s="588"/>
      <c r="X60" s="588"/>
      <c r="Y60" s="588"/>
      <c r="Z60" s="588"/>
      <c r="AA60" s="172"/>
      <c r="AB60" s="172"/>
      <c r="AC60" s="172"/>
      <c r="AD60" s="172"/>
      <c r="AE60" s="172"/>
      <c r="AF60" s="172"/>
      <c r="AG60" s="172"/>
      <c r="AH60" s="172"/>
      <c r="AI60" s="172"/>
      <c r="AJ60" s="172"/>
    </row>
    <row r="61">
      <c r="A61" s="577"/>
      <c r="B61" s="577"/>
      <c r="C61" s="172"/>
      <c r="D61" s="172"/>
      <c r="E61" s="172"/>
      <c r="F61" s="172"/>
      <c r="G61" s="172"/>
      <c r="H61" s="172"/>
      <c r="I61" s="172"/>
      <c r="J61" s="172"/>
      <c r="K61" s="172"/>
      <c r="L61" s="172"/>
      <c r="M61" s="172"/>
      <c r="N61" s="172"/>
      <c r="O61" s="172"/>
      <c r="P61" s="172"/>
      <c r="Q61" s="172"/>
      <c r="R61" s="172"/>
      <c r="S61" s="172"/>
      <c r="T61" s="172"/>
      <c r="U61" s="172"/>
      <c r="V61" s="588"/>
      <c r="W61" s="588"/>
      <c r="X61" s="588"/>
      <c r="Y61" s="588"/>
      <c r="Z61" s="588"/>
      <c r="AA61" s="172"/>
      <c r="AB61" s="172"/>
      <c r="AC61" s="172"/>
      <c r="AD61" s="172"/>
      <c r="AE61" s="172"/>
      <c r="AF61" s="172"/>
      <c r="AG61" s="172"/>
      <c r="AH61" s="172"/>
      <c r="AI61" s="172"/>
      <c r="AJ61" s="172"/>
    </row>
    <row r="62">
      <c r="A62" s="577"/>
      <c r="B62" s="577"/>
      <c r="C62" s="172"/>
      <c r="D62" s="172"/>
      <c r="E62" s="172"/>
      <c r="F62" s="172"/>
      <c r="G62" s="172"/>
      <c r="H62" s="172"/>
      <c r="I62" s="172"/>
      <c r="J62" s="172"/>
      <c r="K62" s="172"/>
      <c r="L62" s="172"/>
      <c r="M62" s="172"/>
      <c r="N62" s="172"/>
      <c r="O62" s="172"/>
      <c r="P62" s="172"/>
      <c r="Q62" s="172"/>
      <c r="R62" s="172"/>
      <c r="S62" s="172"/>
      <c r="T62" s="172"/>
      <c r="U62" s="172"/>
      <c r="V62" s="588"/>
      <c r="W62" s="588"/>
      <c r="X62" s="588"/>
      <c r="Y62" s="588"/>
      <c r="Z62" s="588"/>
      <c r="AA62" s="172"/>
      <c r="AB62" s="172"/>
      <c r="AC62" s="172"/>
      <c r="AD62" s="172"/>
      <c r="AE62" s="172"/>
      <c r="AF62" s="172"/>
      <c r="AG62" s="172"/>
      <c r="AH62" s="172"/>
      <c r="AI62" s="172"/>
      <c r="AJ62" s="172"/>
    </row>
    <row r="63">
      <c r="A63" s="577"/>
      <c r="B63" s="577"/>
      <c r="C63" s="172"/>
      <c r="D63" s="172"/>
      <c r="E63" s="172"/>
      <c r="F63" s="172"/>
      <c r="G63" s="172"/>
      <c r="H63" s="172"/>
      <c r="I63" s="172"/>
      <c r="J63" s="172"/>
      <c r="K63" s="172"/>
      <c r="L63" s="172"/>
      <c r="M63" s="172"/>
      <c r="N63" s="172"/>
      <c r="O63" s="172"/>
      <c r="P63" s="172"/>
      <c r="Q63" s="172"/>
      <c r="R63" s="172"/>
      <c r="S63" s="172"/>
      <c r="T63" s="172"/>
      <c r="U63" s="172"/>
      <c r="V63" s="588"/>
      <c r="W63" s="588"/>
      <c r="X63" s="588"/>
      <c r="Y63" s="588"/>
      <c r="Z63" s="588"/>
      <c r="AA63" s="172"/>
      <c r="AB63" s="172"/>
      <c r="AC63" s="172"/>
      <c r="AD63" s="172"/>
      <c r="AE63" s="172"/>
      <c r="AF63" s="172"/>
      <c r="AG63" s="172"/>
      <c r="AH63" s="172"/>
      <c r="AI63" s="172"/>
      <c r="AJ63" s="172"/>
    </row>
    <row r="64">
      <c r="A64" s="577"/>
      <c r="B64" s="577"/>
      <c r="C64" s="172"/>
      <c r="D64" s="172"/>
      <c r="E64" s="172"/>
      <c r="F64" s="172"/>
      <c r="G64" s="172"/>
      <c r="H64" s="172"/>
      <c r="I64" s="172"/>
      <c r="J64" s="172"/>
      <c r="K64" s="172"/>
      <c r="L64" s="172"/>
      <c r="M64" s="172"/>
      <c r="N64" s="172"/>
      <c r="O64" s="172"/>
      <c r="P64" s="172"/>
      <c r="Q64" s="172"/>
      <c r="R64" s="172"/>
      <c r="S64" s="172"/>
      <c r="T64" s="172"/>
      <c r="U64" s="172"/>
      <c r="V64" s="588"/>
      <c r="W64" s="588"/>
      <c r="X64" s="588"/>
      <c r="Y64" s="588"/>
      <c r="Z64" s="588"/>
      <c r="AA64" s="172"/>
      <c r="AB64" s="172"/>
      <c r="AC64" s="172"/>
      <c r="AD64" s="172"/>
      <c r="AE64" s="172"/>
      <c r="AF64" s="172"/>
      <c r="AG64" s="172"/>
      <c r="AH64" s="172"/>
      <c r="AI64" s="172"/>
      <c r="AJ64" s="172"/>
    </row>
    <row r="65">
      <c r="A65" s="577"/>
      <c r="B65" s="577"/>
      <c r="C65" s="172"/>
      <c r="D65" s="172"/>
      <c r="E65" s="172"/>
      <c r="F65" s="172"/>
      <c r="G65" s="172"/>
      <c r="H65" s="172"/>
      <c r="I65" s="172"/>
      <c r="J65" s="172"/>
      <c r="K65" s="172"/>
      <c r="L65" s="172"/>
      <c r="M65" s="172"/>
      <c r="N65" s="172"/>
      <c r="O65" s="172"/>
      <c r="P65" s="172"/>
      <c r="Q65" s="172"/>
      <c r="R65" s="172"/>
      <c r="S65" s="172"/>
      <c r="T65" s="172"/>
      <c r="U65" s="172"/>
      <c r="V65" s="588"/>
      <c r="W65" s="588"/>
      <c r="X65" s="588"/>
      <c r="Y65" s="588"/>
      <c r="Z65" s="588"/>
      <c r="AA65" s="172"/>
      <c r="AB65" s="172"/>
      <c r="AC65" s="172"/>
      <c r="AD65" s="172"/>
      <c r="AE65" s="172"/>
      <c r="AF65" s="172"/>
      <c r="AG65" s="172"/>
      <c r="AH65" s="172"/>
      <c r="AI65" s="172"/>
      <c r="AJ65" s="172"/>
    </row>
    <row r="66">
      <c r="A66" s="577"/>
      <c r="B66" s="577"/>
      <c r="C66" s="172"/>
      <c r="D66" s="172"/>
      <c r="E66" s="172"/>
      <c r="F66" s="172"/>
      <c r="G66" s="172"/>
      <c r="H66" s="172"/>
      <c r="I66" s="172"/>
      <c r="J66" s="172"/>
      <c r="K66" s="172"/>
      <c r="L66" s="172"/>
      <c r="M66" s="172"/>
      <c r="N66" s="172"/>
      <c r="O66" s="172"/>
      <c r="P66" s="172"/>
      <c r="Q66" s="172"/>
      <c r="R66" s="172"/>
      <c r="S66" s="172"/>
      <c r="T66" s="172"/>
      <c r="U66" s="172"/>
      <c r="V66" s="588"/>
      <c r="W66" s="588"/>
      <c r="X66" s="588"/>
      <c r="Y66" s="588"/>
      <c r="Z66" s="588"/>
      <c r="AA66" s="172"/>
      <c r="AB66" s="172"/>
      <c r="AC66" s="172"/>
      <c r="AD66" s="172"/>
      <c r="AE66" s="172"/>
      <c r="AF66" s="172"/>
      <c r="AG66" s="172"/>
      <c r="AH66" s="172"/>
      <c r="AI66" s="172"/>
      <c r="AJ66" s="172"/>
    </row>
    <row r="67">
      <c r="A67" s="577"/>
      <c r="B67" s="577"/>
      <c r="C67" s="172"/>
      <c r="D67" s="172"/>
      <c r="E67" s="172"/>
      <c r="F67" s="172"/>
      <c r="G67" s="172"/>
      <c r="H67" s="172"/>
      <c r="I67" s="172"/>
      <c r="J67" s="172"/>
      <c r="K67" s="172"/>
      <c r="L67" s="172"/>
      <c r="M67" s="172"/>
      <c r="N67" s="172"/>
      <c r="O67" s="172"/>
      <c r="P67" s="172"/>
      <c r="Q67" s="172"/>
      <c r="R67" s="172"/>
      <c r="S67" s="172"/>
      <c r="T67" s="172"/>
      <c r="U67" s="172"/>
      <c r="V67" s="588"/>
      <c r="W67" s="588"/>
      <c r="X67" s="588"/>
      <c r="Y67" s="588"/>
      <c r="Z67" s="588"/>
      <c r="AA67" s="172"/>
      <c r="AB67" s="172"/>
      <c r="AC67" s="172"/>
      <c r="AD67" s="172"/>
      <c r="AE67" s="172"/>
      <c r="AF67" s="172"/>
      <c r="AG67" s="172"/>
      <c r="AH67" s="172"/>
      <c r="AI67" s="172"/>
      <c r="AJ67" s="172"/>
    </row>
    <row r="68">
      <c r="A68" s="577"/>
      <c r="B68" s="577"/>
      <c r="C68" s="172"/>
      <c r="D68" s="172"/>
      <c r="E68" s="172"/>
      <c r="F68" s="172"/>
      <c r="G68" s="172"/>
      <c r="H68" s="172"/>
      <c r="I68" s="172"/>
      <c r="J68" s="172"/>
      <c r="K68" s="172"/>
      <c r="L68" s="172"/>
      <c r="M68" s="172"/>
      <c r="N68" s="172"/>
      <c r="O68" s="172"/>
      <c r="P68" s="172"/>
      <c r="Q68" s="172"/>
      <c r="R68" s="172"/>
      <c r="S68" s="172"/>
      <c r="T68" s="172"/>
      <c r="U68" s="172"/>
      <c r="V68" s="588"/>
      <c r="W68" s="588"/>
      <c r="X68" s="588"/>
      <c r="Y68" s="588"/>
      <c r="Z68" s="588"/>
      <c r="AA68" s="172"/>
      <c r="AB68" s="172"/>
      <c r="AC68" s="172"/>
      <c r="AD68" s="172"/>
      <c r="AE68" s="172"/>
      <c r="AF68" s="172"/>
      <c r="AG68" s="172"/>
      <c r="AH68" s="172"/>
      <c r="AI68" s="172"/>
      <c r="AJ68" s="172"/>
    </row>
    <row r="69">
      <c r="A69" s="577"/>
      <c r="B69" s="577"/>
      <c r="C69" s="172"/>
      <c r="D69" s="172"/>
      <c r="E69" s="172"/>
      <c r="F69" s="172"/>
      <c r="G69" s="172"/>
      <c r="H69" s="172"/>
      <c r="I69" s="172"/>
      <c r="J69" s="172"/>
      <c r="K69" s="172"/>
      <c r="L69" s="172"/>
      <c r="M69" s="172"/>
      <c r="N69" s="172"/>
      <c r="O69" s="172"/>
      <c r="P69" s="172"/>
      <c r="Q69" s="172"/>
      <c r="R69" s="172"/>
      <c r="S69" s="172"/>
      <c r="T69" s="172"/>
      <c r="U69" s="172"/>
      <c r="V69" s="588"/>
      <c r="W69" s="588"/>
      <c r="X69" s="588"/>
      <c r="Y69" s="588"/>
      <c r="Z69" s="588"/>
      <c r="AA69" s="172"/>
      <c r="AB69" s="172"/>
      <c r="AC69" s="172"/>
      <c r="AD69" s="172"/>
      <c r="AE69" s="172"/>
      <c r="AF69" s="172"/>
      <c r="AG69" s="172"/>
      <c r="AH69" s="172"/>
      <c r="AI69" s="172"/>
      <c r="AJ69" s="172"/>
    </row>
    <row r="70">
      <c r="A70" s="577"/>
      <c r="B70" s="577"/>
      <c r="C70" s="172"/>
      <c r="D70" s="172"/>
      <c r="E70" s="172"/>
      <c r="F70" s="172"/>
      <c r="G70" s="172"/>
      <c r="H70" s="172"/>
      <c r="I70" s="172"/>
      <c r="J70" s="172"/>
      <c r="K70" s="172"/>
      <c r="L70" s="172"/>
      <c r="M70" s="172"/>
      <c r="N70" s="172"/>
      <c r="O70" s="172"/>
      <c r="P70" s="172"/>
      <c r="Q70" s="172"/>
      <c r="R70" s="172"/>
      <c r="S70" s="172"/>
      <c r="T70" s="172"/>
      <c r="U70" s="172"/>
      <c r="V70" s="588"/>
      <c r="W70" s="588"/>
      <c r="X70" s="588"/>
      <c r="Y70" s="588"/>
      <c r="Z70" s="588"/>
      <c r="AA70" s="172"/>
      <c r="AB70" s="172"/>
      <c r="AC70" s="172"/>
      <c r="AD70" s="172"/>
      <c r="AE70" s="172"/>
      <c r="AF70" s="172"/>
      <c r="AG70" s="172"/>
      <c r="AH70" s="172"/>
      <c r="AI70" s="172"/>
      <c r="AJ70" s="172"/>
    </row>
    <row r="71">
      <c r="A71" s="577"/>
      <c r="B71" s="577"/>
      <c r="C71" s="172"/>
      <c r="D71" s="172"/>
      <c r="E71" s="172"/>
      <c r="F71" s="172"/>
      <c r="G71" s="172"/>
      <c r="H71" s="172"/>
      <c r="I71" s="172"/>
      <c r="J71" s="172"/>
      <c r="K71" s="172"/>
      <c r="L71" s="172"/>
      <c r="M71" s="172"/>
      <c r="N71" s="172"/>
      <c r="O71" s="172"/>
      <c r="P71" s="172"/>
      <c r="Q71" s="172"/>
      <c r="R71" s="172"/>
      <c r="S71" s="172"/>
      <c r="T71" s="172"/>
      <c r="U71" s="172"/>
      <c r="V71" s="588"/>
      <c r="W71" s="588"/>
      <c r="X71" s="588"/>
      <c r="Y71" s="588"/>
      <c r="Z71" s="588"/>
      <c r="AA71" s="172"/>
      <c r="AB71" s="172"/>
      <c r="AC71" s="172"/>
      <c r="AD71" s="172"/>
      <c r="AE71" s="172"/>
      <c r="AF71" s="172"/>
      <c r="AG71" s="172"/>
      <c r="AH71" s="172"/>
      <c r="AI71" s="172"/>
      <c r="AJ71" s="172"/>
    </row>
    <row r="72">
      <c r="A72" s="577"/>
      <c r="B72" s="577"/>
      <c r="C72" s="172"/>
      <c r="D72" s="172"/>
      <c r="E72" s="172"/>
      <c r="F72" s="172"/>
      <c r="G72" s="172"/>
      <c r="H72" s="172"/>
      <c r="I72" s="172"/>
      <c r="J72" s="172"/>
      <c r="K72" s="172"/>
      <c r="L72" s="172"/>
      <c r="M72" s="172"/>
      <c r="N72" s="172"/>
      <c r="O72" s="172"/>
      <c r="P72" s="172"/>
      <c r="Q72" s="172"/>
      <c r="R72" s="172"/>
      <c r="S72" s="172"/>
      <c r="T72" s="172"/>
      <c r="U72" s="172"/>
      <c r="V72" s="588"/>
      <c r="W72" s="588"/>
      <c r="X72" s="588"/>
      <c r="Y72" s="588"/>
      <c r="Z72" s="588"/>
      <c r="AA72" s="172"/>
      <c r="AB72" s="172"/>
      <c r="AC72" s="172"/>
      <c r="AD72" s="172"/>
      <c r="AE72" s="172"/>
      <c r="AF72" s="172"/>
      <c r="AG72" s="172"/>
      <c r="AH72" s="172"/>
      <c r="AI72" s="172"/>
      <c r="AJ72" s="172"/>
    </row>
    <row r="73">
      <c r="A73" s="577"/>
      <c r="B73" s="577"/>
      <c r="C73" s="172"/>
      <c r="D73" s="172"/>
      <c r="E73" s="172"/>
      <c r="F73" s="172"/>
      <c r="G73" s="172"/>
      <c r="H73" s="172"/>
      <c r="I73" s="172"/>
      <c r="J73" s="172"/>
      <c r="K73" s="172"/>
      <c r="L73" s="172"/>
      <c r="M73" s="172"/>
      <c r="N73" s="172"/>
      <c r="O73" s="172"/>
      <c r="P73" s="172"/>
      <c r="Q73" s="172"/>
      <c r="R73" s="172"/>
      <c r="S73" s="172"/>
      <c r="T73" s="172"/>
      <c r="U73" s="172"/>
      <c r="V73" s="588"/>
      <c r="W73" s="588"/>
      <c r="X73" s="588"/>
      <c r="Y73" s="588"/>
      <c r="Z73" s="588"/>
      <c r="AA73" s="172"/>
      <c r="AB73" s="172"/>
      <c r="AC73" s="172"/>
      <c r="AD73" s="172"/>
      <c r="AE73" s="172"/>
      <c r="AF73" s="172"/>
      <c r="AG73" s="172"/>
      <c r="AH73" s="172"/>
      <c r="AI73" s="172"/>
      <c r="AJ73" s="172"/>
    </row>
    <row r="74">
      <c r="A74" s="577"/>
      <c r="B74" s="577"/>
      <c r="C74" s="172"/>
      <c r="D74" s="172"/>
      <c r="E74" s="172"/>
      <c r="F74" s="172"/>
      <c r="G74" s="172"/>
      <c r="H74" s="172"/>
      <c r="I74" s="172"/>
      <c r="J74" s="172"/>
      <c r="K74" s="172"/>
      <c r="L74" s="172"/>
      <c r="M74" s="172"/>
      <c r="N74" s="172"/>
      <c r="O74" s="172"/>
      <c r="P74" s="172"/>
      <c r="Q74" s="172"/>
      <c r="R74" s="172"/>
      <c r="S74" s="172"/>
      <c r="T74" s="172"/>
      <c r="U74" s="172"/>
      <c r="V74" s="588"/>
      <c r="W74" s="588"/>
      <c r="X74" s="588"/>
      <c r="Y74" s="588"/>
      <c r="Z74" s="588"/>
      <c r="AA74" s="172"/>
      <c r="AB74" s="172"/>
      <c r="AC74" s="172"/>
      <c r="AD74" s="172"/>
      <c r="AE74" s="172"/>
      <c r="AF74" s="172"/>
      <c r="AG74" s="172"/>
      <c r="AH74" s="172"/>
      <c r="AI74" s="172"/>
      <c r="AJ74" s="172"/>
    </row>
    <row r="75">
      <c r="A75" s="577"/>
      <c r="B75" s="577"/>
      <c r="C75" s="172"/>
      <c r="D75" s="172"/>
      <c r="E75" s="172"/>
      <c r="F75" s="172"/>
      <c r="G75" s="172"/>
      <c r="H75" s="172"/>
      <c r="I75" s="172"/>
      <c r="J75" s="172"/>
      <c r="K75" s="172"/>
      <c r="L75" s="172"/>
      <c r="M75" s="172"/>
      <c r="N75" s="172"/>
      <c r="O75" s="172"/>
      <c r="P75" s="172"/>
      <c r="Q75" s="172"/>
      <c r="R75" s="172"/>
      <c r="S75" s="172"/>
      <c r="T75" s="172"/>
      <c r="U75" s="172"/>
      <c r="V75" s="588"/>
      <c r="W75" s="588"/>
      <c r="X75" s="588"/>
      <c r="Y75" s="588"/>
      <c r="Z75" s="588"/>
      <c r="AA75" s="172"/>
      <c r="AB75" s="172"/>
      <c r="AC75" s="172"/>
      <c r="AD75" s="172"/>
      <c r="AE75" s="172"/>
      <c r="AF75" s="172"/>
      <c r="AG75" s="172"/>
      <c r="AH75" s="172"/>
      <c r="AI75" s="172"/>
      <c r="AJ75" s="172"/>
    </row>
    <row r="76">
      <c r="A76" s="577"/>
      <c r="B76" s="577"/>
      <c r="C76" s="172"/>
      <c r="D76" s="172"/>
      <c r="E76" s="172"/>
      <c r="F76" s="172"/>
      <c r="G76" s="172"/>
      <c r="H76" s="172"/>
      <c r="I76" s="172"/>
      <c r="J76" s="172"/>
      <c r="K76" s="172"/>
      <c r="L76" s="172"/>
      <c r="M76" s="172"/>
      <c r="N76" s="172"/>
      <c r="O76" s="172"/>
      <c r="P76" s="172"/>
      <c r="Q76" s="172"/>
      <c r="R76" s="172"/>
      <c r="S76" s="172"/>
      <c r="T76" s="172"/>
      <c r="U76" s="172"/>
      <c r="V76" s="588"/>
      <c r="W76" s="588"/>
      <c r="X76" s="588"/>
      <c r="Y76" s="588"/>
      <c r="Z76" s="588"/>
      <c r="AA76" s="172"/>
      <c r="AB76" s="172"/>
      <c r="AC76" s="172"/>
      <c r="AD76" s="172"/>
      <c r="AE76" s="172"/>
      <c r="AF76" s="172"/>
      <c r="AG76" s="172"/>
      <c r="AH76" s="172"/>
      <c r="AI76" s="172"/>
      <c r="AJ76" s="172"/>
    </row>
    <row r="77">
      <c r="A77" s="577"/>
      <c r="B77" s="577"/>
      <c r="C77" s="172"/>
      <c r="D77" s="172"/>
      <c r="E77" s="172"/>
      <c r="F77" s="172"/>
      <c r="G77" s="172"/>
      <c r="H77" s="172"/>
      <c r="I77" s="172"/>
      <c r="J77" s="172"/>
      <c r="K77" s="172"/>
      <c r="L77" s="172"/>
      <c r="M77" s="172"/>
      <c r="N77" s="172"/>
      <c r="O77" s="172"/>
      <c r="P77" s="172"/>
      <c r="Q77" s="172"/>
      <c r="R77" s="172"/>
      <c r="S77" s="172"/>
      <c r="T77" s="172"/>
      <c r="U77" s="172"/>
      <c r="V77" s="588"/>
      <c r="W77" s="588"/>
      <c r="X77" s="588"/>
      <c r="Y77" s="588"/>
      <c r="Z77" s="588"/>
      <c r="AA77" s="172"/>
      <c r="AB77" s="172"/>
      <c r="AC77" s="172"/>
      <c r="AD77" s="172"/>
      <c r="AE77" s="172"/>
      <c r="AF77" s="172"/>
      <c r="AG77" s="172"/>
      <c r="AH77" s="172"/>
      <c r="AI77" s="172"/>
      <c r="AJ77" s="172"/>
    </row>
    <row r="78">
      <c r="A78" s="577"/>
      <c r="B78" s="577"/>
      <c r="C78" s="172"/>
      <c r="D78" s="172"/>
      <c r="E78" s="172"/>
      <c r="F78" s="172"/>
      <c r="G78" s="172"/>
      <c r="H78" s="172"/>
      <c r="I78" s="172"/>
      <c r="J78" s="172"/>
      <c r="K78" s="172"/>
      <c r="L78" s="172"/>
      <c r="M78" s="172"/>
      <c r="N78" s="172"/>
      <c r="O78" s="172"/>
      <c r="P78" s="172"/>
      <c r="Q78" s="172"/>
      <c r="R78" s="172"/>
      <c r="S78" s="172"/>
      <c r="T78" s="172"/>
      <c r="U78" s="172"/>
      <c r="V78" s="588"/>
      <c r="W78" s="588"/>
      <c r="X78" s="588"/>
      <c r="Y78" s="588"/>
      <c r="Z78" s="588"/>
      <c r="AA78" s="172"/>
      <c r="AB78" s="172"/>
      <c r="AC78" s="172"/>
      <c r="AD78" s="172"/>
      <c r="AE78" s="172"/>
      <c r="AF78" s="172"/>
      <c r="AG78" s="172"/>
      <c r="AH78" s="172"/>
      <c r="AI78" s="172"/>
      <c r="AJ78" s="172"/>
    </row>
    <row r="79">
      <c r="A79" s="577"/>
      <c r="B79" s="577"/>
      <c r="C79" s="172"/>
      <c r="D79" s="172"/>
      <c r="E79" s="172"/>
      <c r="F79" s="172"/>
      <c r="G79" s="172"/>
      <c r="H79" s="172"/>
      <c r="I79" s="172"/>
      <c r="J79" s="172"/>
      <c r="K79" s="172"/>
      <c r="L79" s="172"/>
      <c r="M79" s="172"/>
      <c r="N79" s="172"/>
      <c r="O79" s="172"/>
      <c r="P79" s="172"/>
      <c r="Q79" s="172"/>
      <c r="R79" s="172"/>
      <c r="S79" s="172"/>
      <c r="T79" s="172"/>
      <c r="U79" s="172"/>
      <c r="V79" s="588"/>
      <c r="W79" s="588"/>
      <c r="X79" s="588"/>
      <c r="Y79" s="588"/>
      <c r="Z79" s="588"/>
      <c r="AA79" s="172"/>
      <c r="AB79" s="172"/>
      <c r="AC79" s="172"/>
      <c r="AD79" s="172"/>
      <c r="AE79" s="172"/>
      <c r="AF79" s="172"/>
      <c r="AG79" s="172"/>
      <c r="AH79" s="172"/>
      <c r="AI79" s="172"/>
      <c r="AJ79" s="172"/>
    </row>
    <row r="80">
      <c r="A80" s="577"/>
      <c r="B80" s="577"/>
      <c r="C80" s="172"/>
      <c r="D80" s="172"/>
      <c r="E80" s="172"/>
      <c r="F80" s="172"/>
      <c r="G80" s="172"/>
      <c r="H80" s="172"/>
      <c r="I80" s="172"/>
      <c r="J80" s="172"/>
      <c r="K80" s="172"/>
      <c r="L80" s="172"/>
      <c r="M80" s="172"/>
      <c r="N80" s="172"/>
      <c r="O80" s="172"/>
      <c r="P80" s="172"/>
      <c r="Q80" s="172"/>
      <c r="R80" s="172"/>
      <c r="S80" s="172"/>
      <c r="T80" s="172"/>
      <c r="U80" s="172"/>
      <c r="V80" s="588"/>
      <c r="W80" s="588"/>
      <c r="X80" s="588"/>
      <c r="Y80" s="588"/>
      <c r="Z80" s="588"/>
      <c r="AA80" s="172"/>
      <c r="AB80" s="172"/>
      <c r="AC80" s="172"/>
      <c r="AD80" s="172"/>
      <c r="AE80" s="172"/>
      <c r="AF80" s="172"/>
      <c r="AG80" s="172"/>
      <c r="AH80" s="172"/>
      <c r="AI80" s="172"/>
      <c r="AJ80" s="172"/>
    </row>
    <row r="81">
      <c r="A81" s="577"/>
      <c r="B81" s="577"/>
      <c r="C81" s="172"/>
      <c r="D81" s="172"/>
      <c r="E81" s="172"/>
      <c r="F81" s="172"/>
      <c r="G81" s="172"/>
      <c r="H81" s="172"/>
      <c r="I81" s="172"/>
      <c r="J81" s="172"/>
      <c r="K81" s="172"/>
      <c r="L81" s="172"/>
      <c r="M81" s="172"/>
      <c r="N81" s="172"/>
      <c r="O81" s="172"/>
      <c r="P81" s="172"/>
      <c r="Q81" s="172"/>
      <c r="R81" s="172"/>
      <c r="S81" s="172"/>
      <c r="T81" s="172"/>
      <c r="U81" s="172"/>
      <c r="V81" s="588"/>
      <c r="W81" s="588"/>
      <c r="X81" s="588"/>
      <c r="Y81" s="588"/>
      <c r="Z81" s="588"/>
      <c r="AA81" s="172"/>
      <c r="AB81" s="172"/>
      <c r="AC81" s="172"/>
      <c r="AD81" s="172"/>
      <c r="AE81" s="172"/>
      <c r="AF81" s="172"/>
      <c r="AG81" s="172"/>
      <c r="AH81" s="172"/>
      <c r="AI81" s="172"/>
      <c r="AJ81" s="172"/>
    </row>
    <row r="82">
      <c r="A82" s="577"/>
      <c r="B82" s="577"/>
      <c r="C82" s="172"/>
      <c r="D82" s="172"/>
      <c r="E82" s="172"/>
      <c r="F82" s="172"/>
      <c r="G82" s="172"/>
      <c r="H82" s="172"/>
      <c r="I82" s="172"/>
      <c r="J82" s="172"/>
      <c r="K82" s="172"/>
      <c r="L82" s="172"/>
      <c r="M82" s="172"/>
      <c r="N82" s="172"/>
      <c r="O82" s="172"/>
      <c r="P82" s="172"/>
      <c r="Q82" s="172"/>
      <c r="R82" s="172"/>
      <c r="S82" s="172"/>
      <c r="T82" s="172"/>
      <c r="U82" s="172"/>
      <c r="V82" s="588"/>
      <c r="W82" s="588"/>
      <c r="X82" s="588"/>
      <c r="Y82" s="588"/>
      <c r="Z82" s="588"/>
      <c r="AA82" s="172"/>
      <c r="AB82" s="172"/>
      <c r="AC82" s="172"/>
      <c r="AD82" s="172"/>
      <c r="AE82" s="172"/>
      <c r="AF82" s="172"/>
      <c r="AG82" s="172"/>
      <c r="AH82" s="172"/>
      <c r="AI82" s="172"/>
      <c r="AJ82" s="172"/>
    </row>
    <row r="83">
      <c r="A83" s="577"/>
      <c r="B83" s="577"/>
      <c r="C83" s="172"/>
      <c r="D83" s="172"/>
      <c r="E83" s="172"/>
      <c r="F83" s="172"/>
      <c r="G83" s="172"/>
      <c r="H83" s="172"/>
      <c r="I83" s="172"/>
      <c r="J83" s="172"/>
      <c r="K83" s="172"/>
      <c r="L83" s="172"/>
      <c r="M83" s="172"/>
      <c r="N83" s="172"/>
      <c r="O83" s="172"/>
      <c r="P83" s="172"/>
      <c r="Q83" s="172"/>
      <c r="R83" s="172"/>
      <c r="S83" s="172"/>
      <c r="T83" s="172"/>
      <c r="U83" s="172"/>
      <c r="V83" s="588"/>
      <c r="W83" s="588"/>
      <c r="X83" s="588"/>
      <c r="Y83" s="588"/>
      <c r="Z83" s="588"/>
      <c r="AA83" s="172"/>
      <c r="AB83" s="172"/>
      <c r="AC83" s="172"/>
      <c r="AD83" s="172"/>
      <c r="AE83" s="172"/>
      <c r="AF83" s="172"/>
      <c r="AG83" s="172"/>
      <c r="AH83" s="172"/>
      <c r="AI83" s="172"/>
      <c r="AJ83" s="172"/>
    </row>
    <row r="84">
      <c r="A84" s="577"/>
      <c r="B84" s="577"/>
      <c r="C84" s="172"/>
      <c r="D84" s="172"/>
      <c r="E84" s="172"/>
      <c r="F84" s="172"/>
      <c r="G84" s="172"/>
      <c r="H84" s="172"/>
      <c r="I84" s="172"/>
      <c r="J84" s="172"/>
      <c r="K84" s="172"/>
      <c r="L84" s="172"/>
      <c r="M84" s="172"/>
      <c r="N84" s="172"/>
      <c r="O84" s="172"/>
      <c r="P84" s="172"/>
      <c r="Q84" s="172"/>
      <c r="R84" s="172"/>
      <c r="S84" s="172"/>
      <c r="T84" s="172"/>
      <c r="U84" s="172"/>
      <c r="V84" s="588"/>
      <c r="W84" s="588"/>
      <c r="X84" s="588"/>
      <c r="Y84" s="588"/>
      <c r="Z84" s="588"/>
      <c r="AA84" s="172"/>
      <c r="AB84" s="172"/>
      <c r="AC84" s="172"/>
      <c r="AD84" s="172"/>
      <c r="AE84" s="172"/>
      <c r="AF84" s="172"/>
      <c r="AG84" s="172"/>
      <c r="AH84" s="172"/>
      <c r="AI84" s="172"/>
      <c r="AJ84" s="172"/>
    </row>
    <row r="85">
      <c r="A85" s="577"/>
      <c r="B85" s="577"/>
      <c r="C85" s="172"/>
      <c r="D85" s="172"/>
      <c r="E85" s="172"/>
      <c r="F85" s="172"/>
      <c r="G85" s="172"/>
      <c r="H85" s="172"/>
      <c r="I85" s="172"/>
      <c r="J85" s="172"/>
      <c r="K85" s="172"/>
      <c r="L85" s="172"/>
      <c r="M85" s="172"/>
      <c r="N85" s="172"/>
      <c r="O85" s="172"/>
      <c r="P85" s="172"/>
      <c r="Q85" s="172"/>
      <c r="R85" s="172"/>
      <c r="S85" s="172"/>
      <c r="T85" s="172"/>
      <c r="U85" s="172"/>
      <c r="V85" s="588"/>
      <c r="W85" s="588"/>
      <c r="X85" s="588"/>
      <c r="Y85" s="588"/>
      <c r="Z85" s="588"/>
      <c r="AA85" s="172"/>
      <c r="AB85" s="172"/>
      <c r="AC85" s="172"/>
      <c r="AD85" s="172"/>
      <c r="AE85" s="172"/>
      <c r="AF85" s="172"/>
      <c r="AG85" s="172"/>
      <c r="AH85" s="172"/>
      <c r="AI85" s="172"/>
      <c r="AJ85" s="172"/>
    </row>
    <row r="86">
      <c r="A86" s="577"/>
      <c r="B86" s="577"/>
      <c r="C86" s="172"/>
      <c r="D86" s="172"/>
      <c r="E86" s="172"/>
      <c r="F86" s="172"/>
      <c r="G86" s="172"/>
      <c r="H86" s="172"/>
      <c r="I86" s="172"/>
      <c r="J86" s="172"/>
      <c r="K86" s="172"/>
      <c r="L86" s="172"/>
      <c r="M86" s="172"/>
      <c r="N86" s="172"/>
      <c r="O86" s="172"/>
      <c r="P86" s="172"/>
      <c r="Q86" s="172"/>
      <c r="R86" s="172"/>
      <c r="S86" s="172"/>
      <c r="T86" s="172"/>
      <c r="U86" s="172"/>
      <c r="V86" s="588"/>
      <c r="W86" s="588"/>
      <c r="X86" s="588"/>
      <c r="Y86" s="588"/>
      <c r="Z86" s="588"/>
      <c r="AA86" s="172"/>
      <c r="AB86" s="172"/>
      <c r="AC86" s="172"/>
      <c r="AD86" s="172"/>
      <c r="AE86" s="172"/>
      <c r="AF86" s="172"/>
      <c r="AG86" s="172"/>
      <c r="AH86" s="172"/>
      <c r="AI86" s="172"/>
      <c r="AJ86" s="172"/>
    </row>
    <row r="87">
      <c r="A87" s="577"/>
      <c r="B87" s="577"/>
      <c r="C87" s="172"/>
      <c r="D87" s="172"/>
      <c r="E87" s="172"/>
      <c r="F87" s="172"/>
      <c r="G87" s="172"/>
      <c r="H87" s="172"/>
      <c r="I87" s="172"/>
      <c r="J87" s="172"/>
      <c r="K87" s="172"/>
      <c r="L87" s="172"/>
      <c r="M87" s="172"/>
      <c r="N87" s="172"/>
      <c r="O87" s="172"/>
      <c r="P87" s="172"/>
      <c r="Q87" s="172"/>
      <c r="R87" s="172"/>
      <c r="S87" s="172"/>
      <c r="T87" s="172"/>
      <c r="U87" s="172"/>
      <c r="V87" s="588"/>
      <c r="W87" s="588"/>
      <c r="X87" s="588"/>
      <c r="Y87" s="588"/>
      <c r="Z87" s="588"/>
      <c r="AA87" s="172"/>
      <c r="AB87" s="172"/>
      <c r="AC87" s="172"/>
      <c r="AD87" s="172"/>
      <c r="AE87" s="172"/>
      <c r="AF87" s="172"/>
      <c r="AG87" s="172"/>
      <c r="AH87" s="172"/>
      <c r="AI87" s="172"/>
      <c r="AJ87" s="172"/>
    </row>
    <row r="88">
      <c r="A88" s="577"/>
      <c r="B88" s="577"/>
      <c r="C88" s="172"/>
      <c r="D88" s="172"/>
      <c r="E88" s="172"/>
      <c r="F88" s="172"/>
      <c r="G88" s="172"/>
      <c r="H88" s="172"/>
      <c r="I88" s="172"/>
      <c r="J88" s="172"/>
      <c r="K88" s="172"/>
      <c r="L88" s="172"/>
      <c r="M88" s="172"/>
      <c r="N88" s="172"/>
      <c r="O88" s="172"/>
      <c r="P88" s="172"/>
      <c r="Q88" s="172"/>
      <c r="R88" s="172"/>
      <c r="S88" s="172"/>
      <c r="T88" s="172"/>
      <c r="U88" s="172"/>
      <c r="V88" s="588"/>
      <c r="W88" s="588"/>
      <c r="X88" s="588"/>
      <c r="Y88" s="588"/>
      <c r="Z88" s="588"/>
      <c r="AA88" s="172"/>
      <c r="AB88" s="172"/>
      <c r="AC88" s="172"/>
      <c r="AD88" s="172"/>
      <c r="AE88" s="172"/>
      <c r="AF88" s="172"/>
      <c r="AG88" s="172"/>
      <c r="AH88" s="172"/>
      <c r="AI88" s="172"/>
      <c r="AJ88" s="172"/>
    </row>
    <row r="89">
      <c r="A89" s="577"/>
      <c r="B89" s="577"/>
      <c r="C89" s="172"/>
      <c r="D89" s="172"/>
      <c r="E89" s="172"/>
      <c r="F89" s="172"/>
      <c r="G89" s="172"/>
      <c r="H89" s="172"/>
      <c r="I89" s="172"/>
      <c r="J89" s="172"/>
      <c r="K89" s="172"/>
      <c r="L89" s="172"/>
      <c r="M89" s="172"/>
      <c r="N89" s="172"/>
      <c r="O89" s="172"/>
      <c r="P89" s="172"/>
      <c r="Q89" s="172"/>
      <c r="R89" s="172"/>
      <c r="S89" s="172"/>
      <c r="T89" s="172"/>
      <c r="U89" s="172"/>
      <c r="V89" s="588"/>
      <c r="W89" s="588"/>
      <c r="X89" s="588"/>
      <c r="Y89" s="588"/>
      <c r="Z89" s="588"/>
      <c r="AA89" s="172"/>
      <c r="AB89" s="172"/>
      <c r="AC89" s="172"/>
      <c r="AD89" s="172"/>
      <c r="AE89" s="172"/>
      <c r="AF89" s="172"/>
      <c r="AG89" s="172"/>
      <c r="AH89" s="172"/>
      <c r="AI89" s="172"/>
      <c r="AJ89" s="172"/>
    </row>
    <row r="90">
      <c r="A90" s="577"/>
      <c r="B90" s="577"/>
      <c r="C90" s="172"/>
      <c r="D90" s="172"/>
      <c r="E90" s="172"/>
      <c r="F90" s="172"/>
      <c r="G90" s="172"/>
      <c r="H90" s="172"/>
      <c r="I90" s="172"/>
      <c r="J90" s="172"/>
      <c r="K90" s="172"/>
      <c r="L90" s="172"/>
      <c r="M90" s="172"/>
      <c r="N90" s="172"/>
      <c r="O90" s="172"/>
      <c r="P90" s="172"/>
      <c r="Q90" s="172"/>
      <c r="R90" s="172"/>
      <c r="S90" s="172"/>
      <c r="T90" s="172"/>
      <c r="U90" s="172"/>
      <c r="V90" s="588"/>
      <c r="W90" s="588"/>
      <c r="X90" s="588"/>
      <c r="Y90" s="588"/>
      <c r="Z90" s="588"/>
      <c r="AA90" s="172"/>
      <c r="AB90" s="172"/>
      <c r="AC90" s="172"/>
      <c r="AD90" s="172"/>
      <c r="AE90" s="172"/>
      <c r="AF90" s="172"/>
      <c r="AG90" s="172"/>
      <c r="AH90" s="172"/>
      <c r="AI90" s="172"/>
      <c r="AJ90" s="172"/>
    </row>
    <row r="91">
      <c r="A91" s="577"/>
      <c r="B91" s="577"/>
      <c r="C91" s="172"/>
      <c r="D91" s="172"/>
      <c r="E91" s="172"/>
      <c r="F91" s="172"/>
      <c r="G91" s="172"/>
      <c r="H91" s="172"/>
      <c r="I91" s="172"/>
      <c r="J91" s="172"/>
      <c r="K91" s="172"/>
      <c r="L91" s="172"/>
      <c r="M91" s="172"/>
      <c r="N91" s="172"/>
      <c r="O91" s="172"/>
      <c r="P91" s="172"/>
      <c r="Q91" s="172"/>
      <c r="R91" s="172"/>
      <c r="S91" s="172"/>
      <c r="T91" s="172"/>
      <c r="U91" s="172"/>
      <c r="V91" s="588"/>
      <c r="W91" s="588"/>
      <c r="X91" s="588"/>
      <c r="Y91" s="588"/>
      <c r="Z91" s="588"/>
      <c r="AA91" s="172"/>
      <c r="AB91" s="172"/>
      <c r="AC91" s="172"/>
      <c r="AD91" s="172"/>
      <c r="AE91" s="172"/>
      <c r="AF91" s="172"/>
      <c r="AG91" s="172"/>
      <c r="AH91" s="172"/>
      <c r="AI91" s="172"/>
      <c r="AJ91" s="172"/>
    </row>
    <row r="92">
      <c r="A92" s="577"/>
      <c r="B92" s="577"/>
      <c r="C92" s="172"/>
      <c r="D92" s="172"/>
      <c r="E92" s="172"/>
      <c r="F92" s="172"/>
      <c r="G92" s="172"/>
      <c r="H92" s="172"/>
      <c r="I92" s="172"/>
      <c r="J92" s="172"/>
      <c r="K92" s="172"/>
      <c r="L92" s="172"/>
      <c r="M92" s="172"/>
      <c r="N92" s="172"/>
      <c r="O92" s="172"/>
      <c r="P92" s="172"/>
      <c r="Q92" s="172"/>
      <c r="R92" s="172"/>
      <c r="S92" s="172"/>
      <c r="T92" s="172"/>
      <c r="U92" s="172"/>
      <c r="V92" s="588"/>
      <c r="W92" s="588"/>
      <c r="X92" s="588"/>
      <c r="Y92" s="588"/>
      <c r="Z92" s="588"/>
      <c r="AA92" s="172"/>
      <c r="AB92" s="172"/>
      <c r="AC92" s="172"/>
      <c r="AD92" s="172"/>
      <c r="AE92" s="172"/>
      <c r="AF92" s="172"/>
      <c r="AG92" s="172"/>
      <c r="AH92" s="172"/>
      <c r="AI92" s="172"/>
      <c r="AJ92" s="172"/>
    </row>
    <row r="93">
      <c r="A93" s="577"/>
      <c r="B93" s="577"/>
      <c r="C93" s="172"/>
      <c r="D93" s="172"/>
      <c r="E93" s="172"/>
      <c r="F93" s="172"/>
      <c r="G93" s="172"/>
      <c r="H93" s="172"/>
      <c r="I93" s="172"/>
      <c r="J93" s="172"/>
      <c r="K93" s="172"/>
      <c r="L93" s="172"/>
      <c r="M93" s="172"/>
      <c r="N93" s="172"/>
      <c r="O93" s="172"/>
      <c r="P93" s="172"/>
      <c r="Q93" s="172"/>
      <c r="R93" s="172"/>
      <c r="S93" s="172"/>
      <c r="T93" s="172"/>
      <c r="U93" s="172"/>
      <c r="V93" s="588"/>
      <c r="W93" s="588"/>
      <c r="X93" s="588"/>
      <c r="Y93" s="588"/>
      <c r="Z93" s="588"/>
      <c r="AA93" s="172"/>
      <c r="AB93" s="172"/>
      <c r="AC93" s="172"/>
      <c r="AD93" s="172"/>
      <c r="AE93" s="172"/>
      <c r="AF93" s="172"/>
      <c r="AG93" s="172"/>
      <c r="AH93" s="172"/>
      <c r="AI93" s="172"/>
      <c r="AJ93" s="172"/>
    </row>
    <row r="94">
      <c r="A94" s="577"/>
      <c r="B94" s="577"/>
      <c r="C94" s="172"/>
      <c r="D94" s="172"/>
      <c r="E94" s="172"/>
      <c r="F94" s="172"/>
      <c r="G94" s="172"/>
      <c r="H94" s="172"/>
      <c r="I94" s="172"/>
      <c r="J94" s="172"/>
      <c r="K94" s="172"/>
      <c r="L94" s="172"/>
      <c r="M94" s="172"/>
      <c r="N94" s="172"/>
      <c r="O94" s="172"/>
      <c r="P94" s="172"/>
      <c r="Q94" s="172"/>
      <c r="R94" s="172"/>
      <c r="S94" s="172"/>
      <c r="T94" s="172"/>
      <c r="U94" s="172"/>
      <c r="V94" s="588"/>
      <c r="W94" s="588"/>
      <c r="X94" s="588"/>
      <c r="Y94" s="588"/>
      <c r="Z94" s="588"/>
      <c r="AA94" s="172"/>
      <c r="AB94" s="172"/>
      <c r="AC94" s="172"/>
      <c r="AD94" s="172"/>
      <c r="AE94" s="172"/>
      <c r="AF94" s="172"/>
      <c r="AG94" s="172"/>
      <c r="AH94" s="172"/>
      <c r="AI94" s="172"/>
      <c r="AJ94" s="172"/>
    </row>
    <row r="95">
      <c r="A95" s="577"/>
      <c r="B95" s="577"/>
      <c r="C95" s="172"/>
      <c r="D95" s="172"/>
      <c r="E95" s="172"/>
      <c r="F95" s="172"/>
      <c r="G95" s="172"/>
      <c r="H95" s="172"/>
      <c r="I95" s="172"/>
      <c r="J95" s="172"/>
      <c r="K95" s="172"/>
      <c r="L95" s="172"/>
      <c r="M95" s="172"/>
      <c r="N95" s="172"/>
      <c r="O95" s="172"/>
      <c r="P95" s="172"/>
      <c r="Q95" s="172"/>
      <c r="R95" s="172"/>
      <c r="S95" s="172"/>
      <c r="T95" s="172"/>
      <c r="U95" s="172"/>
      <c r="V95" s="588"/>
      <c r="W95" s="588"/>
      <c r="X95" s="588"/>
      <c r="Y95" s="588"/>
      <c r="Z95" s="588"/>
      <c r="AA95" s="172"/>
      <c r="AB95" s="172"/>
      <c r="AC95" s="172"/>
      <c r="AD95" s="172"/>
      <c r="AE95" s="172"/>
      <c r="AF95" s="172"/>
      <c r="AG95" s="172"/>
      <c r="AH95" s="172"/>
      <c r="AI95" s="172"/>
      <c r="AJ95" s="172"/>
    </row>
    <row r="96">
      <c r="A96" s="577"/>
      <c r="B96" s="577"/>
      <c r="C96" s="172"/>
      <c r="D96" s="172"/>
      <c r="E96" s="172"/>
      <c r="F96" s="172"/>
      <c r="G96" s="172"/>
      <c r="H96" s="172"/>
      <c r="I96" s="172"/>
      <c r="J96" s="172"/>
      <c r="K96" s="172"/>
      <c r="L96" s="172"/>
      <c r="M96" s="172"/>
      <c r="N96" s="172"/>
      <c r="O96" s="172"/>
      <c r="P96" s="172"/>
      <c r="Q96" s="172"/>
      <c r="R96" s="172"/>
      <c r="S96" s="172"/>
      <c r="T96" s="172"/>
      <c r="U96" s="172"/>
      <c r="V96" s="588"/>
      <c r="W96" s="588"/>
      <c r="X96" s="588"/>
      <c r="Y96" s="588"/>
      <c r="Z96" s="588"/>
      <c r="AA96" s="172"/>
      <c r="AB96" s="172"/>
      <c r="AC96" s="172"/>
      <c r="AD96" s="172"/>
      <c r="AE96" s="172"/>
      <c r="AF96" s="172"/>
      <c r="AG96" s="172"/>
      <c r="AH96" s="172"/>
      <c r="AI96" s="172"/>
      <c r="AJ96" s="172"/>
    </row>
    <row r="97">
      <c r="A97" s="577"/>
      <c r="B97" s="577"/>
      <c r="C97" s="172"/>
      <c r="D97" s="172"/>
      <c r="E97" s="172"/>
      <c r="F97" s="172"/>
      <c r="G97" s="172"/>
      <c r="H97" s="172"/>
      <c r="I97" s="172"/>
      <c r="J97" s="172"/>
      <c r="K97" s="172"/>
      <c r="L97" s="172"/>
      <c r="M97" s="172"/>
      <c r="N97" s="172"/>
      <c r="O97" s="172"/>
      <c r="P97" s="172"/>
      <c r="Q97" s="172"/>
      <c r="R97" s="172"/>
      <c r="S97" s="172"/>
      <c r="T97" s="172"/>
      <c r="U97" s="172"/>
      <c r="V97" s="588"/>
      <c r="W97" s="588"/>
      <c r="X97" s="588"/>
      <c r="Y97" s="588"/>
      <c r="Z97" s="588"/>
      <c r="AA97" s="172"/>
      <c r="AB97" s="172"/>
      <c r="AC97" s="172"/>
      <c r="AD97" s="172"/>
      <c r="AE97" s="172"/>
      <c r="AF97" s="172"/>
      <c r="AG97" s="172"/>
      <c r="AH97" s="172"/>
      <c r="AI97" s="172"/>
      <c r="AJ97" s="172"/>
    </row>
    <row r="98">
      <c r="A98" s="577"/>
      <c r="B98" s="577"/>
      <c r="C98" s="172"/>
      <c r="D98" s="172"/>
      <c r="E98" s="172"/>
      <c r="F98" s="172"/>
      <c r="G98" s="172"/>
      <c r="H98" s="172"/>
      <c r="I98" s="172"/>
      <c r="J98" s="172"/>
      <c r="K98" s="172"/>
      <c r="L98" s="172"/>
      <c r="M98" s="172"/>
      <c r="N98" s="172"/>
      <c r="O98" s="172"/>
      <c r="P98" s="172"/>
      <c r="Q98" s="172"/>
      <c r="R98" s="172"/>
      <c r="S98" s="172"/>
      <c r="T98" s="172"/>
      <c r="U98" s="172"/>
      <c r="V98" s="588"/>
      <c r="W98" s="588"/>
      <c r="X98" s="588"/>
      <c r="Y98" s="588"/>
      <c r="Z98" s="588"/>
      <c r="AA98" s="172"/>
      <c r="AB98" s="172"/>
      <c r="AC98" s="172"/>
      <c r="AD98" s="172"/>
      <c r="AE98" s="172"/>
      <c r="AF98" s="172"/>
      <c r="AG98" s="172"/>
      <c r="AH98" s="172"/>
      <c r="AI98" s="172"/>
      <c r="AJ98" s="172"/>
    </row>
    <row r="99">
      <c r="A99" s="577"/>
      <c r="B99" s="577"/>
      <c r="C99" s="172"/>
      <c r="D99" s="172"/>
      <c r="E99" s="172"/>
      <c r="F99" s="172"/>
      <c r="G99" s="172"/>
      <c r="H99" s="172"/>
      <c r="I99" s="172"/>
      <c r="J99" s="172"/>
      <c r="K99" s="172"/>
      <c r="L99" s="172"/>
      <c r="M99" s="172"/>
      <c r="N99" s="172"/>
      <c r="O99" s="172"/>
      <c r="P99" s="172"/>
      <c r="Q99" s="172"/>
      <c r="R99" s="172"/>
      <c r="S99" s="172"/>
      <c r="T99" s="172"/>
      <c r="U99" s="172"/>
      <c r="V99" s="588"/>
      <c r="W99" s="588"/>
      <c r="X99" s="588"/>
      <c r="Y99" s="588"/>
      <c r="Z99" s="588"/>
      <c r="AA99" s="172"/>
      <c r="AB99" s="172"/>
      <c r="AC99" s="172"/>
      <c r="AD99" s="172"/>
      <c r="AE99" s="172"/>
      <c r="AF99" s="172"/>
      <c r="AG99" s="172"/>
      <c r="AH99" s="172"/>
      <c r="AI99" s="172"/>
      <c r="AJ99" s="172"/>
    </row>
    <row r="100">
      <c r="A100" s="577"/>
      <c r="B100" s="577"/>
      <c r="C100" s="172"/>
      <c r="D100" s="172"/>
      <c r="E100" s="172"/>
      <c r="F100" s="172"/>
      <c r="G100" s="172"/>
      <c r="H100" s="172"/>
      <c r="I100" s="172"/>
      <c r="J100" s="172"/>
      <c r="K100" s="172"/>
      <c r="L100" s="172"/>
      <c r="M100" s="172"/>
      <c r="N100" s="172"/>
      <c r="O100" s="172"/>
      <c r="P100" s="172"/>
      <c r="Q100" s="172"/>
      <c r="R100" s="172"/>
      <c r="S100" s="172"/>
      <c r="T100" s="172"/>
      <c r="U100" s="172"/>
      <c r="V100" s="588"/>
      <c r="W100" s="588"/>
      <c r="X100" s="588"/>
      <c r="Y100" s="588"/>
      <c r="Z100" s="588"/>
      <c r="AA100" s="172"/>
      <c r="AB100" s="172"/>
      <c r="AC100" s="172"/>
      <c r="AD100" s="172"/>
      <c r="AE100" s="172"/>
      <c r="AF100" s="172"/>
      <c r="AG100" s="172"/>
      <c r="AH100" s="172"/>
      <c r="AI100" s="172"/>
      <c r="AJ100" s="172"/>
    </row>
    <row r="101">
      <c r="A101" s="577"/>
      <c r="B101" s="577"/>
      <c r="C101" s="172"/>
      <c r="D101" s="172"/>
      <c r="E101" s="172"/>
      <c r="F101" s="172"/>
      <c r="G101" s="172"/>
      <c r="H101" s="172"/>
      <c r="I101" s="172"/>
      <c r="J101" s="172"/>
      <c r="K101" s="172"/>
      <c r="L101" s="172"/>
      <c r="M101" s="172"/>
      <c r="N101" s="172"/>
      <c r="O101" s="172"/>
      <c r="P101" s="172"/>
      <c r="Q101" s="172"/>
      <c r="R101" s="172"/>
      <c r="S101" s="172"/>
      <c r="T101" s="172"/>
      <c r="U101" s="172"/>
      <c r="V101" s="588"/>
      <c r="W101" s="588"/>
      <c r="X101" s="588"/>
      <c r="Y101" s="588"/>
      <c r="Z101" s="588"/>
      <c r="AA101" s="172"/>
      <c r="AB101" s="172"/>
      <c r="AC101" s="172"/>
      <c r="AD101" s="172"/>
      <c r="AE101" s="172"/>
      <c r="AF101" s="172"/>
      <c r="AG101" s="172"/>
      <c r="AH101" s="172"/>
      <c r="AI101" s="172"/>
      <c r="AJ101" s="172"/>
    </row>
    <row r="102">
      <c r="A102" s="577"/>
      <c r="B102" s="577"/>
      <c r="C102" s="172"/>
      <c r="D102" s="172"/>
      <c r="E102" s="172"/>
      <c r="F102" s="172"/>
      <c r="G102" s="172"/>
      <c r="H102" s="172"/>
      <c r="I102" s="172"/>
      <c r="J102" s="172"/>
      <c r="K102" s="172"/>
      <c r="L102" s="172"/>
      <c r="M102" s="172"/>
      <c r="N102" s="172"/>
      <c r="O102" s="172"/>
      <c r="P102" s="172"/>
      <c r="Q102" s="172"/>
      <c r="R102" s="172"/>
      <c r="S102" s="172"/>
      <c r="T102" s="172"/>
      <c r="U102" s="172"/>
      <c r="V102" s="588"/>
      <c r="W102" s="588"/>
      <c r="X102" s="588"/>
      <c r="Y102" s="588"/>
      <c r="Z102" s="588"/>
      <c r="AA102" s="172"/>
      <c r="AB102" s="172"/>
      <c r="AC102" s="172"/>
      <c r="AD102" s="172"/>
      <c r="AE102" s="172"/>
      <c r="AF102" s="172"/>
      <c r="AG102" s="172"/>
      <c r="AH102" s="172"/>
      <c r="AI102" s="172"/>
      <c r="AJ102" s="172"/>
    </row>
    <row r="103">
      <c r="A103" s="577"/>
      <c r="B103" s="577"/>
      <c r="C103" s="172"/>
      <c r="D103" s="172"/>
      <c r="E103" s="172"/>
      <c r="F103" s="172"/>
      <c r="G103" s="172"/>
      <c r="H103" s="172"/>
      <c r="I103" s="172"/>
      <c r="J103" s="172"/>
      <c r="K103" s="172"/>
      <c r="L103" s="172"/>
      <c r="M103" s="172"/>
      <c r="N103" s="172"/>
      <c r="O103" s="172"/>
      <c r="P103" s="172"/>
      <c r="Q103" s="172"/>
      <c r="R103" s="172"/>
      <c r="S103" s="172"/>
      <c r="T103" s="172"/>
      <c r="U103" s="172"/>
      <c r="V103" s="588"/>
      <c r="W103" s="588"/>
      <c r="X103" s="588"/>
      <c r="Y103" s="588"/>
      <c r="Z103" s="588"/>
      <c r="AA103" s="172"/>
      <c r="AB103" s="172"/>
      <c r="AC103" s="172"/>
      <c r="AD103" s="172"/>
      <c r="AE103" s="172"/>
      <c r="AF103" s="172"/>
      <c r="AG103" s="172"/>
      <c r="AH103" s="172"/>
      <c r="AI103" s="172"/>
      <c r="AJ103" s="172"/>
    </row>
    <row r="104">
      <c r="A104" s="577"/>
      <c r="B104" s="577"/>
      <c r="C104" s="172"/>
      <c r="D104" s="172"/>
      <c r="E104" s="172"/>
      <c r="F104" s="172"/>
      <c r="G104" s="172"/>
      <c r="H104" s="172"/>
      <c r="I104" s="172"/>
      <c r="J104" s="172"/>
      <c r="K104" s="172"/>
      <c r="L104" s="172"/>
      <c r="M104" s="172"/>
      <c r="N104" s="172"/>
      <c r="O104" s="172"/>
      <c r="P104" s="172"/>
      <c r="Q104" s="172"/>
      <c r="R104" s="172"/>
      <c r="S104" s="172"/>
      <c r="T104" s="172"/>
      <c r="U104" s="172"/>
      <c r="V104" s="588"/>
      <c r="W104" s="588"/>
      <c r="X104" s="588"/>
      <c r="Y104" s="588"/>
      <c r="Z104" s="588"/>
      <c r="AA104" s="172"/>
      <c r="AB104" s="172"/>
      <c r="AC104" s="172"/>
      <c r="AD104" s="172"/>
      <c r="AE104" s="172"/>
      <c r="AF104" s="172"/>
      <c r="AG104" s="172"/>
      <c r="AH104" s="172"/>
      <c r="AI104" s="172"/>
      <c r="AJ104" s="172"/>
    </row>
    <row r="105">
      <c r="A105" s="577"/>
      <c r="B105" s="577"/>
      <c r="C105" s="172"/>
      <c r="D105" s="172"/>
      <c r="E105" s="172"/>
      <c r="F105" s="172"/>
      <c r="G105" s="172"/>
      <c r="H105" s="172"/>
      <c r="I105" s="172"/>
      <c r="J105" s="172"/>
      <c r="K105" s="172"/>
      <c r="L105" s="172"/>
      <c r="M105" s="172"/>
      <c r="N105" s="172"/>
      <c r="O105" s="172"/>
      <c r="P105" s="172"/>
      <c r="Q105" s="172"/>
      <c r="R105" s="172"/>
      <c r="S105" s="172"/>
      <c r="T105" s="172"/>
      <c r="U105" s="172"/>
      <c r="V105" s="588"/>
      <c r="W105" s="588"/>
      <c r="X105" s="588"/>
      <c r="Y105" s="588"/>
      <c r="Z105" s="588"/>
      <c r="AA105" s="172"/>
      <c r="AB105" s="172"/>
      <c r="AC105" s="172"/>
      <c r="AD105" s="172"/>
      <c r="AE105" s="172"/>
      <c r="AF105" s="172"/>
      <c r="AG105" s="172"/>
      <c r="AH105" s="172"/>
      <c r="AI105" s="172"/>
      <c r="AJ105" s="172"/>
    </row>
    <row r="106">
      <c r="A106" s="577"/>
      <c r="B106" s="577"/>
      <c r="C106" s="172"/>
      <c r="D106" s="172"/>
      <c r="E106" s="172"/>
      <c r="F106" s="172"/>
      <c r="G106" s="172"/>
      <c r="H106" s="172"/>
      <c r="I106" s="172"/>
      <c r="J106" s="172"/>
      <c r="K106" s="172"/>
      <c r="L106" s="172"/>
      <c r="M106" s="172"/>
      <c r="N106" s="172"/>
      <c r="O106" s="172"/>
      <c r="P106" s="172"/>
      <c r="Q106" s="172"/>
      <c r="R106" s="172"/>
      <c r="S106" s="172"/>
      <c r="T106" s="172"/>
      <c r="U106" s="172"/>
      <c r="V106" s="588"/>
      <c r="W106" s="588"/>
      <c r="X106" s="588"/>
      <c r="Y106" s="588"/>
      <c r="Z106" s="588"/>
      <c r="AA106" s="172"/>
      <c r="AB106" s="172"/>
      <c r="AC106" s="172"/>
      <c r="AD106" s="172"/>
      <c r="AE106" s="172"/>
      <c r="AF106" s="172"/>
      <c r="AG106" s="172"/>
      <c r="AH106" s="172"/>
      <c r="AI106" s="172"/>
      <c r="AJ106" s="172"/>
    </row>
    <row r="107">
      <c r="A107" s="577"/>
      <c r="B107" s="577"/>
      <c r="C107" s="172"/>
      <c r="D107" s="172"/>
      <c r="E107" s="172"/>
      <c r="F107" s="172"/>
      <c r="G107" s="172"/>
      <c r="H107" s="172"/>
      <c r="I107" s="172"/>
      <c r="J107" s="172"/>
      <c r="K107" s="172"/>
      <c r="L107" s="172"/>
      <c r="M107" s="172"/>
      <c r="N107" s="172"/>
      <c r="O107" s="172"/>
      <c r="P107" s="172"/>
      <c r="Q107" s="172"/>
      <c r="R107" s="172"/>
      <c r="S107" s="172"/>
      <c r="T107" s="172"/>
      <c r="U107" s="172"/>
      <c r="V107" s="588"/>
      <c r="W107" s="588"/>
      <c r="X107" s="588"/>
      <c r="Y107" s="588"/>
      <c r="Z107" s="588"/>
      <c r="AA107" s="172"/>
      <c r="AB107" s="172"/>
      <c r="AC107" s="172"/>
      <c r="AD107" s="172"/>
      <c r="AE107" s="172"/>
      <c r="AF107" s="172"/>
      <c r="AG107" s="172"/>
      <c r="AH107" s="172"/>
      <c r="AI107" s="172"/>
      <c r="AJ107" s="172"/>
    </row>
    <row r="108">
      <c r="A108" s="577"/>
      <c r="B108" s="577"/>
      <c r="C108" s="172"/>
      <c r="D108" s="172"/>
      <c r="E108" s="172"/>
      <c r="F108" s="172"/>
      <c r="G108" s="172"/>
      <c r="H108" s="172"/>
      <c r="I108" s="172"/>
      <c r="J108" s="172"/>
      <c r="K108" s="172"/>
      <c r="L108" s="172"/>
      <c r="M108" s="172"/>
      <c r="N108" s="172"/>
      <c r="O108" s="172"/>
      <c r="P108" s="172"/>
      <c r="Q108" s="172"/>
      <c r="R108" s="172"/>
      <c r="S108" s="172"/>
      <c r="T108" s="172"/>
      <c r="U108" s="172"/>
      <c r="V108" s="588"/>
      <c r="W108" s="588"/>
      <c r="X108" s="588"/>
      <c r="Y108" s="588"/>
      <c r="Z108" s="588"/>
      <c r="AA108" s="172"/>
      <c r="AB108" s="172"/>
      <c r="AC108" s="172"/>
      <c r="AD108" s="172"/>
      <c r="AE108" s="172"/>
      <c r="AF108" s="172"/>
      <c r="AG108" s="172"/>
      <c r="AH108" s="172"/>
      <c r="AI108" s="172"/>
      <c r="AJ108" s="172"/>
    </row>
    <row r="109">
      <c r="A109" s="577"/>
      <c r="B109" s="577"/>
      <c r="C109" s="172"/>
      <c r="D109" s="172"/>
      <c r="E109" s="172"/>
      <c r="F109" s="172"/>
      <c r="G109" s="172"/>
      <c r="H109" s="172"/>
      <c r="I109" s="172"/>
      <c r="J109" s="172"/>
      <c r="K109" s="172"/>
      <c r="L109" s="172"/>
      <c r="M109" s="172"/>
      <c r="N109" s="172"/>
      <c r="O109" s="172"/>
      <c r="P109" s="172"/>
      <c r="Q109" s="172"/>
      <c r="R109" s="172"/>
      <c r="S109" s="172"/>
      <c r="T109" s="172"/>
      <c r="U109" s="172"/>
      <c r="V109" s="588"/>
      <c r="W109" s="588"/>
      <c r="X109" s="588"/>
      <c r="Y109" s="588"/>
      <c r="Z109" s="588"/>
      <c r="AA109" s="172"/>
      <c r="AB109" s="172"/>
      <c r="AC109" s="172"/>
      <c r="AD109" s="172"/>
      <c r="AE109" s="172"/>
      <c r="AF109" s="172"/>
      <c r="AG109" s="172"/>
      <c r="AH109" s="172"/>
      <c r="AI109" s="172"/>
      <c r="AJ109" s="172"/>
    </row>
    <row r="110">
      <c r="A110" s="577"/>
      <c r="B110" s="577"/>
      <c r="C110" s="172"/>
      <c r="D110" s="172"/>
      <c r="E110" s="172"/>
      <c r="F110" s="172"/>
      <c r="G110" s="172"/>
      <c r="H110" s="172"/>
      <c r="I110" s="172"/>
      <c r="J110" s="172"/>
      <c r="K110" s="172"/>
      <c r="L110" s="172"/>
      <c r="M110" s="172"/>
      <c r="N110" s="172"/>
      <c r="O110" s="172"/>
      <c r="P110" s="172"/>
      <c r="Q110" s="172"/>
      <c r="R110" s="172"/>
      <c r="S110" s="172"/>
      <c r="T110" s="172"/>
      <c r="U110" s="172"/>
      <c r="V110" s="588"/>
      <c r="W110" s="588"/>
      <c r="X110" s="588"/>
      <c r="Y110" s="588"/>
      <c r="Z110" s="588"/>
      <c r="AA110" s="172"/>
      <c r="AB110" s="172"/>
      <c r="AC110" s="172"/>
      <c r="AD110" s="172"/>
      <c r="AE110" s="172"/>
      <c r="AF110" s="172"/>
      <c r="AG110" s="172"/>
      <c r="AH110" s="172"/>
      <c r="AI110" s="172"/>
      <c r="AJ110" s="172"/>
    </row>
    <row r="111">
      <c r="A111" s="577"/>
      <c r="B111" s="577"/>
      <c r="C111" s="172"/>
      <c r="D111" s="172"/>
      <c r="E111" s="172"/>
      <c r="F111" s="172"/>
      <c r="G111" s="172"/>
      <c r="H111" s="172"/>
      <c r="I111" s="172"/>
      <c r="J111" s="172"/>
      <c r="K111" s="172"/>
      <c r="L111" s="172"/>
      <c r="M111" s="172"/>
      <c r="N111" s="172"/>
      <c r="O111" s="172"/>
      <c r="P111" s="172"/>
      <c r="Q111" s="172"/>
      <c r="R111" s="172"/>
      <c r="S111" s="172"/>
      <c r="T111" s="172"/>
      <c r="U111" s="172"/>
      <c r="V111" s="588"/>
      <c r="W111" s="588"/>
      <c r="X111" s="588"/>
      <c r="Y111" s="588"/>
      <c r="Z111" s="588"/>
      <c r="AA111" s="172"/>
      <c r="AB111" s="172"/>
      <c r="AC111" s="172"/>
      <c r="AD111" s="172"/>
      <c r="AE111" s="172"/>
      <c r="AF111" s="172"/>
      <c r="AG111" s="172"/>
      <c r="AH111" s="172"/>
      <c r="AI111" s="172"/>
      <c r="AJ111" s="172"/>
    </row>
    <row r="112">
      <c r="A112" s="577"/>
      <c r="B112" s="577"/>
      <c r="C112" s="172"/>
      <c r="D112" s="172"/>
      <c r="E112" s="172"/>
      <c r="F112" s="172"/>
      <c r="G112" s="172"/>
      <c r="H112" s="172"/>
      <c r="I112" s="172"/>
      <c r="J112" s="172"/>
      <c r="K112" s="172"/>
      <c r="L112" s="172"/>
      <c r="M112" s="172"/>
      <c r="N112" s="172"/>
      <c r="O112" s="172"/>
      <c r="P112" s="172"/>
      <c r="Q112" s="172"/>
      <c r="R112" s="172"/>
      <c r="S112" s="172"/>
      <c r="T112" s="172"/>
      <c r="U112" s="172"/>
      <c r="V112" s="588"/>
      <c r="W112" s="588"/>
      <c r="X112" s="588"/>
      <c r="Y112" s="588"/>
      <c r="Z112" s="588"/>
      <c r="AA112" s="172"/>
      <c r="AB112" s="172"/>
      <c r="AC112" s="172"/>
      <c r="AD112" s="172"/>
      <c r="AE112" s="172"/>
      <c r="AF112" s="172"/>
      <c r="AG112" s="172"/>
      <c r="AH112" s="172"/>
      <c r="AI112" s="172"/>
      <c r="AJ112" s="172"/>
    </row>
    <row r="113">
      <c r="A113" s="577"/>
      <c r="B113" s="577"/>
      <c r="C113" s="172"/>
      <c r="D113" s="172"/>
      <c r="E113" s="172"/>
      <c r="F113" s="172"/>
      <c r="G113" s="172"/>
      <c r="H113" s="172"/>
      <c r="I113" s="172"/>
      <c r="J113" s="172"/>
      <c r="K113" s="172"/>
      <c r="L113" s="172"/>
      <c r="M113" s="172"/>
      <c r="N113" s="172"/>
      <c r="O113" s="172"/>
      <c r="P113" s="172"/>
      <c r="Q113" s="172"/>
      <c r="R113" s="172"/>
      <c r="S113" s="172"/>
      <c r="T113" s="172"/>
      <c r="U113" s="172"/>
      <c r="V113" s="588"/>
      <c r="W113" s="588"/>
      <c r="X113" s="588"/>
      <c r="Y113" s="588"/>
      <c r="Z113" s="588"/>
      <c r="AA113" s="172"/>
      <c r="AB113" s="172"/>
      <c r="AC113" s="172"/>
      <c r="AD113" s="172"/>
      <c r="AE113" s="172"/>
      <c r="AF113" s="172"/>
      <c r="AG113" s="172"/>
      <c r="AH113" s="172"/>
      <c r="AI113" s="172"/>
      <c r="AJ113" s="172"/>
    </row>
    <row r="114">
      <c r="A114" s="577"/>
      <c r="B114" s="577"/>
      <c r="C114" s="172"/>
      <c r="D114" s="172"/>
      <c r="E114" s="172"/>
      <c r="F114" s="172"/>
      <c r="G114" s="172"/>
      <c r="H114" s="172"/>
      <c r="I114" s="172"/>
      <c r="J114" s="172"/>
      <c r="K114" s="172"/>
      <c r="L114" s="172"/>
      <c r="M114" s="172"/>
      <c r="N114" s="172"/>
      <c r="O114" s="172"/>
      <c r="P114" s="172"/>
      <c r="Q114" s="172"/>
      <c r="R114" s="172"/>
      <c r="S114" s="172"/>
      <c r="T114" s="172"/>
      <c r="U114" s="172"/>
      <c r="V114" s="588"/>
      <c r="W114" s="588"/>
      <c r="X114" s="588"/>
      <c r="Y114" s="588"/>
      <c r="Z114" s="588"/>
      <c r="AA114" s="172"/>
      <c r="AB114" s="172"/>
      <c r="AC114" s="172"/>
      <c r="AD114" s="172"/>
      <c r="AE114" s="172"/>
      <c r="AF114" s="172"/>
      <c r="AG114" s="172"/>
      <c r="AH114" s="172"/>
      <c r="AI114" s="172"/>
      <c r="AJ114" s="172"/>
    </row>
    <row r="115">
      <c r="A115" s="577"/>
      <c r="B115" s="577"/>
      <c r="C115" s="172"/>
      <c r="D115" s="172"/>
      <c r="E115" s="172"/>
      <c r="F115" s="172"/>
      <c r="G115" s="172"/>
      <c r="H115" s="172"/>
      <c r="I115" s="172"/>
      <c r="J115" s="172"/>
      <c r="K115" s="172"/>
      <c r="L115" s="172"/>
      <c r="M115" s="172"/>
      <c r="N115" s="172"/>
      <c r="O115" s="172"/>
      <c r="P115" s="172"/>
      <c r="Q115" s="172"/>
      <c r="R115" s="172"/>
      <c r="S115" s="172"/>
      <c r="T115" s="172"/>
      <c r="U115" s="172"/>
      <c r="V115" s="588"/>
      <c r="W115" s="588"/>
      <c r="X115" s="588"/>
      <c r="Y115" s="588"/>
      <c r="Z115" s="588"/>
      <c r="AA115" s="172"/>
      <c r="AB115" s="172"/>
      <c r="AC115" s="172"/>
      <c r="AD115" s="172"/>
      <c r="AE115" s="172"/>
      <c r="AF115" s="172"/>
      <c r="AG115" s="172"/>
      <c r="AH115" s="172"/>
      <c r="AI115" s="172"/>
      <c r="AJ115" s="172"/>
    </row>
    <row r="116">
      <c r="A116" s="577"/>
      <c r="B116" s="577"/>
      <c r="C116" s="172"/>
      <c r="D116" s="172"/>
      <c r="E116" s="172"/>
      <c r="F116" s="172"/>
      <c r="G116" s="172"/>
      <c r="H116" s="172"/>
      <c r="I116" s="172"/>
      <c r="J116" s="172"/>
      <c r="K116" s="172"/>
      <c r="L116" s="172"/>
      <c r="M116" s="172"/>
      <c r="N116" s="172"/>
      <c r="O116" s="172"/>
      <c r="P116" s="172"/>
      <c r="Q116" s="172"/>
      <c r="R116" s="172"/>
      <c r="S116" s="172"/>
      <c r="T116" s="172"/>
      <c r="U116" s="172"/>
      <c r="V116" s="588"/>
      <c r="W116" s="588"/>
      <c r="X116" s="588"/>
      <c r="Y116" s="588"/>
      <c r="Z116" s="588"/>
      <c r="AA116" s="172"/>
      <c r="AB116" s="172"/>
      <c r="AC116" s="172"/>
      <c r="AD116" s="172"/>
      <c r="AE116" s="172"/>
      <c r="AF116" s="172"/>
      <c r="AG116" s="172"/>
      <c r="AH116" s="172"/>
      <c r="AI116" s="172"/>
      <c r="AJ116" s="172"/>
    </row>
    <row r="117">
      <c r="A117" s="577"/>
      <c r="B117" s="577"/>
      <c r="C117" s="172"/>
      <c r="D117" s="172"/>
      <c r="E117" s="172"/>
      <c r="F117" s="172"/>
      <c r="G117" s="172"/>
      <c r="H117" s="172"/>
      <c r="I117" s="172"/>
      <c r="J117" s="172"/>
      <c r="K117" s="172"/>
      <c r="L117" s="172"/>
      <c r="M117" s="172"/>
      <c r="N117" s="172"/>
      <c r="O117" s="172"/>
      <c r="P117" s="172"/>
      <c r="Q117" s="172"/>
      <c r="R117" s="172"/>
      <c r="S117" s="172"/>
      <c r="T117" s="172"/>
      <c r="U117" s="172"/>
      <c r="V117" s="588"/>
      <c r="W117" s="588"/>
      <c r="X117" s="588"/>
      <c r="Y117" s="588"/>
      <c r="Z117" s="588"/>
      <c r="AA117" s="172"/>
      <c r="AB117" s="172"/>
      <c r="AC117" s="172"/>
      <c r="AD117" s="172"/>
      <c r="AE117" s="172"/>
      <c r="AF117" s="172"/>
      <c r="AG117" s="172"/>
      <c r="AH117" s="172"/>
      <c r="AI117" s="172"/>
      <c r="AJ117" s="172"/>
    </row>
    <row r="118">
      <c r="A118" s="577"/>
      <c r="B118" s="577"/>
      <c r="C118" s="172"/>
      <c r="D118" s="172"/>
      <c r="E118" s="172"/>
      <c r="F118" s="172"/>
      <c r="G118" s="172"/>
      <c r="H118" s="172"/>
      <c r="I118" s="172"/>
      <c r="J118" s="172"/>
      <c r="K118" s="172"/>
      <c r="L118" s="172"/>
      <c r="M118" s="172"/>
      <c r="N118" s="172"/>
      <c r="O118" s="172"/>
      <c r="P118" s="172"/>
      <c r="Q118" s="172"/>
      <c r="R118" s="172"/>
      <c r="S118" s="172"/>
      <c r="T118" s="172"/>
      <c r="U118" s="172"/>
      <c r="V118" s="588"/>
      <c r="W118" s="588"/>
      <c r="X118" s="588"/>
      <c r="Y118" s="588"/>
      <c r="Z118" s="588"/>
      <c r="AA118" s="172"/>
      <c r="AB118" s="172"/>
      <c r="AC118" s="172"/>
      <c r="AD118" s="172"/>
      <c r="AE118" s="172"/>
      <c r="AF118" s="172"/>
      <c r="AG118" s="172"/>
      <c r="AH118" s="172"/>
      <c r="AI118" s="172"/>
      <c r="AJ118" s="172"/>
    </row>
    <row r="119">
      <c r="A119" s="577"/>
      <c r="B119" s="577"/>
      <c r="C119" s="172"/>
      <c r="D119" s="172"/>
      <c r="E119" s="172"/>
      <c r="F119" s="172"/>
      <c r="G119" s="172"/>
      <c r="H119" s="172"/>
      <c r="I119" s="172"/>
      <c r="J119" s="172"/>
      <c r="K119" s="172"/>
      <c r="L119" s="172"/>
      <c r="M119" s="172"/>
      <c r="N119" s="172"/>
      <c r="O119" s="172"/>
      <c r="P119" s="172"/>
      <c r="Q119" s="172"/>
      <c r="R119" s="172"/>
      <c r="S119" s="172"/>
      <c r="T119" s="172"/>
      <c r="U119" s="172"/>
      <c r="V119" s="588"/>
      <c r="W119" s="588"/>
      <c r="X119" s="588"/>
      <c r="Y119" s="588"/>
      <c r="Z119" s="588"/>
      <c r="AA119" s="172"/>
      <c r="AB119" s="172"/>
      <c r="AC119" s="172"/>
      <c r="AD119" s="172"/>
      <c r="AE119" s="172"/>
      <c r="AF119" s="172"/>
      <c r="AG119" s="172"/>
      <c r="AH119" s="172"/>
      <c r="AI119" s="172"/>
      <c r="AJ119" s="172"/>
    </row>
    <row r="120">
      <c r="A120" s="577"/>
      <c r="B120" s="577"/>
      <c r="C120" s="172"/>
      <c r="D120" s="172"/>
      <c r="E120" s="172"/>
      <c r="F120" s="172"/>
      <c r="G120" s="172"/>
      <c r="H120" s="172"/>
      <c r="I120" s="172"/>
      <c r="J120" s="172"/>
      <c r="K120" s="172"/>
      <c r="L120" s="172"/>
      <c r="M120" s="172"/>
      <c r="N120" s="172"/>
      <c r="O120" s="172"/>
      <c r="P120" s="172"/>
      <c r="Q120" s="172"/>
      <c r="R120" s="172"/>
      <c r="S120" s="172"/>
      <c r="T120" s="172"/>
      <c r="U120" s="172"/>
      <c r="V120" s="588"/>
      <c r="W120" s="588"/>
      <c r="X120" s="588"/>
      <c r="Y120" s="588"/>
      <c r="Z120" s="588"/>
      <c r="AA120" s="172"/>
      <c r="AB120" s="172"/>
      <c r="AC120" s="172"/>
      <c r="AD120" s="172"/>
      <c r="AE120" s="172"/>
      <c r="AF120" s="172"/>
      <c r="AG120" s="172"/>
      <c r="AH120" s="172"/>
      <c r="AI120" s="172"/>
      <c r="AJ120" s="172"/>
    </row>
    <row r="121">
      <c r="A121" s="577"/>
      <c r="B121" s="577"/>
      <c r="C121" s="172"/>
      <c r="D121" s="172"/>
      <c r="E121" s="172"/>
      <c r="F121" s="172"/>
      <c r="G121" s="172"/>
      <c r="H121" s="172"/>
      <c r="I121" s="172"/>
      <c r="J121" s="172"/>
      <c r="K121" s="172"/>
      <c r="L121" s="172"/>
      <c r="M121" s="172"/>
      <c r="N121" s="172"/>
      <c r="O121" s="172"/>
      <c r="P121" s="172"/>
      <c r="Q121" s="172"/>
      <c r="R121" s="172"/>
      <c r="S121" s="172"/>
      <c r="T121" s="172"/>
      <c r="U121" s="172"/>
      <c r="V121" s="588"/>
      <c r="W121" s="588"/>
      <c r="X121" s="588"/>
      <c r="Y121" s="588"/>
      <c r="Z121" s="588"/>
      <c r="AA121" s="172"/>
      <c r="AB121" s="172"/>
      <c r="AC121" s="172"/>
      <c r="AD121" s="172"/>
      <c r="AE121" s="172"/>
      <c r="AF121" s="172"/>
      <c r="AG121" s="172"/>
      <c r="AH121" s="172"/>
      <c r="AI121" s="172"/>
      <c r="AJ121" s="172"/>
    </row>
    <row r="122">
      <c r="A122" s="577"/>
      <c r="B122" s="577"/>
      <c r="C122" s="172"/>
      <c r="D122" s="172"/>
      <c r="E122" s="172"/>
      <c r="F122" s="172"/>
      <c r="G122" s="172"/>
      <c r="H122" s="172"/>
      <c r="I122" s="172"/>
      <c r="J122" s="172"/>
      <c r="K122" s="172"/>
      <c r="L122" s="172"/>
      <c r="M122" s="172"/>
      <c r="N122" s="172"/>
      <c r="O122" s="172"/>
      <c r="P122" s="172"/>
      <c r="Q122" s="172"/>
      <c r="R122" s="172"/>
      <c r="S122" s="172"/>
      <c r="T122" s="172"/>
      <c r="U122" s="172"/>
      <c r="V122" s="588"/>
      <c r="W122" s="588"/>
      <c r="X122" s="588"/>
      <c r="Y122" s="588"/>
      <c r="Z122" s="588"/>
      <c r="AA122" s="172"/>
      <c r="AB122" s="172"/>
      <c r="AC122" s="172"/>
      <c r="AD122" s="172"/>
      <c r="AE122" s="172"/>
      <c r="AF122" s="172"/>
      <c r="AG122" s="172"/>
      <c r="AH122" s="172"/>
      <c r="AI122" s="172"/>
      <c r="AJ122" s="172"/>
    </row>
    <row r="123">
      <c r="A123" s="577"/>
      <c r="B123" s="577"/>
      <c r="C123" s="172"/>
      <c r="D123" s="172"/>
      <c r="E123" s="172"/>
      <c r="F123" s="172"/>
      <c r="G123" s="172"/>
      <c r="H123" s="172"/>
      <c r="I123" s="172"/>
      <c r="J123" s="172"/>
      <c r="K123" s="172"/>
      <c r="L123" s="172"/>
      <c r="M123" s="172"/>
      <c r="N123" s="172"/>
      <c r="O123" s="172"/>
      <c r="P123" s="172"/>
      <c r="Q123" s="172"/>
      <c r="R123" s="172"/>
      <c r="S123" s="172"/>
      <c r="T123" s="172"/>
      <c r="U123" s="172"/>
      <c r="V123" s="588"/>
      <c r="W123" s="588"/>
      <c r="X123" s="588"/>
      <c r="Y123" s="588"/>
      <c r="Z123" s="588"/>
      <c r="AA123" s="172"/>
      <c r="AB123" s="172"/>
      <c r="AC123" s="172"/>
      <c r="AD123" s="172"/>
      <c r="AE123" s="172"/>
      <c r="AF123" s="172"/>
      <c r="AG123" s="172"/>
      <c r="AH123" s="172"/>
      <c r="AI123" s="172"/>
      <c r="AJ123" s="172"/>
    </row>
    <row r="124">
      <c r="A124" s="577"/>
      <c r="B124" s="577"/>
      <c r="C124" s="172"/>
      <c r="D124" s="172"/>
      <c r="E124" s="172"/>
      <c r="F124" s="172"/>
      <c r="G124" s="172"/>
      <c r="H124" s="172"/>
      <c r="I124" s="172"/>
      <c r="J124" s="172"/>
      <c r="K124" s="172"/>
      <c r="L124" s="172"/>
      <c r="M124" s="172"/>
      <c r="N124" s="172"/>
      <c r="O124" s="172"/>
      <c r="P124" s="172"/>
      <c r="Q124" s="172"/>
      <c r="R124" s="172"/>
      <c r="S124" s="172"/>
      <c r="T124" s="172"/>
      <c r="U124" s="172"/>
      <c r="V124" s="588"/>
      <c r="W124" s="588"/>
      <c r="X124" s="588"/>
      <c r="Y124" s="588"/>
      <c r="Z124" s="588"/>
      <c r="AA124" s="172"/>
      <c r="AB124" s="172"/>
      <c r="AC124" s="172"/>
      <c r="AD124" s="172"/>
      <c r="AE124" s="172"/>
      <c r="AF124" s="172"/>
      <c r="AG124" s="172"/>
      <c r="AH124" s="172"/>
      <c r="AI124" s="172"/>
      <c r="AJ124" s="172"/>
    </row>
    <row r="125">
      <c r="A125" s="577"/>
      <c r="B125" s="577"/>
      <c r="C125" s="172"/>
      <c r="D125" s="172"/>
      <c r="E125" s="172"/>
      <c r="F125" s="172"/>
      <c r="G125" s="172"/>
      <c r="H125" s="172"/>
      <c r="I125" s="172"/>
      <c r="J125" s="172"/>
      <c r="K125" s="172"/>
      <c r="L125" s="172"/>
      <c r="M125" s="172"/>
      <c r="N125" s="172"/>
      <c r="O125" s="172"/>
      <c r="P125" s="172"/>
      <c r="Q125" s="172"/>
      <c r="R125" s="172"/>
      <c r="S125" s="172"/>
      <c r="T125" s="172"/>
      <c r="U125" s="172"/>
      <c r="V125" s="588"/>
      <c r="W125" s="588"/>
      <c r="X125" s="588"/>
      <c r="Y125" s="588"/>
      <c r="Z125" s="588"/>
      <c r="AA125" s="172"/>
      <c r="AB125" s="172"/>
      <c r="AC125" s="172"/>
      <c r="AD125" s="172"/>
      <c r="AE125" s="172"/>
      <c r="AF125" s="172"/>
      <c r="AG125" s="172"/>
      <c r="AH125" s="172"/>
      <c r="AI125" s="172"/>
      <c r="AJ125" s="172"/>
    </row>
    <row r="126">
      <c r="A126" s="577"/>
      <c r="B126" s="577"/>
      <c r="C126" s="172"/>
      <c r="D126" s="172"/>
      <c r="E126" s="172"/>
      <c r="F126" s="172"/>
      <c r="G126" s="172"/>
      <c r="H126" s="172"/>
      <c r="I126" s="172"/>
      <c r="J126" s="172"/>
      <c r="K126" s="172"/>
      <c r="L126" s="172"/>
      <c r="M126" s="172"/>
      <c r="N126" s="172"/>
      <c r="O126" s="172"/>
      <c r="P126" s="172"/>
      <c r="Q126" s="172"/>
      <c r="R126" s="172"/>
      <c r="S126" s="172"/>
      <c r="T126" s="172"/>
      <c r="U126" s="172"/>
      <c r="V126" s="588"/>
      <c r="W126" s="588"/>
      <c r="X126" s="588"/>
      <c r="Y126" s="588"/>
      <c r="Z126" s="588"/>
      <c r="AA126" s="172"/>
      <c r="AB126" s="172"/>
      <c r="AC126" s="172"/>
      <c r="AD126" s="172"/>
      <c r="AE126" s="172"/>
      <c r="AF126" s="172"/>
      <c r="AG126" s="172"/>
      <c r="AH126" s="172"/>
      <c r="AI126" s="172"/>
      <c r="AJ126" s="172"/>
    </row>
    <row r="127">
      <c r="A127" s="577"/>
      <c r="B127" s="577"/>
      <c r="C127" s="172"/>
      <c r="D127" s="172"/>
      <c r="E127" s="172"/>
      <c r="F127" s="172"/>
      <c r="G127" s="172"/>
      <c r="H127" s="172"/>
      <c r="I127" s="172"/>
      <c r="J127" s="172"/>
      <c r="K127" s="172"/>
      <c r="L127" s="172"/>
      <c r="M127" s="172"/>
      <c r="N127" s="172"/>
      <c r="O127" s="172"/>
      <c r="P127" s="172"/>
      <c r="Q127" s="172"/>
      <c r="R127" s="172"/>
      <c r="S127" s="172"/>
      <c r="T127" s="172"/>
      <c r="U127" s="172"/>
      <c r="V127" s="588"/>
      <c r="W127" s="588"/>
      <c r="X127" s="588"/>
      <c r="Y127" s="588"/>
      <c r="Z127" s="588"/>
      <c r="AA127" s="172"/>
      <c r="AB127" s="172"/>
      <c r="AC127" s="172"/>
      <c r="AD127" s="172"/>
      <c r="AE127" s="172"/>
      <c r="AF127" s="172"/>
      <c r="AG127" s="172"/>
      <c r="AH127" s="172"/>
      <c r="AI127" s="172"/>
      <c r="AJ127" s="172"/>
    </row>
    <row r="128">
      <c r="A128" s="577"/>
      <c r="B128" s="577"/>
      <c r="C128" s="172"/>
      <c r="D128" s="172"/>
      <c r="E128" s="172"/>
      <c r="F128" s="172"/>
      <c r="G128" s="172"/>
      <c r="H128" s="172"/>
      <c r="I128" s="172"/>
      <c r="J128" s="172"/>
      <c r="K128" s="172"/>
      <c r="L128" s="172"/>
      <c r="M128" s="172"/>
      <c r="N128" s="172"/>
      <c r="O128" s="172"/>
      <c r="P128" s="172"/>
      <c r="Q128" s="172"/>
      <c r="R128" s="172"/>
      <c r="S128" s="172"/>
      <c r="T128" s="172"/>
      <c r="U128" s="172"/>
      <c r="V128" s="588"/>
      <c r="W128" s="588"/>
      <c r="X128" s="588"/>
      <c r="Y128" s="588"/>
      <c r="Z128" s="588"/>
      <c r="AA128" s="172"/>
      <c r="AB128" s="172"/>
      <c r="AC128" s="172"/>
      <c r="AD128" s="172"/>
      <c r="AE128" s="172"/>
      <c r="AF128" s="172"/>
      <c r="AG128" s="172"/>
      <c r="AH128" s="172"/>
      <c r="AI128" s="172"/>
      <c r="AJ128" s="172"/>
    </row>
    <row r="129">
      <c r="A129" s="577"/>
      <c r="B129" s="577"/>
      <c r="C129" s="172"/>
      <c r="D129" s="172"/>
      <c r="E129" s="172"/>
      <c r="F129" s="172"/>
      <c r="G129" s="172"/>
      <c r="H129" s="172"/>
      <c r="I129" s="172"/>
      <c r="J129" s="172"/>
      <c r="K129" s="172"/>
      <c r="L129" s="172"/>
      <c r="M129" s="172"/>
      <c r="N129" s="172"/>
      <c r="O129" s="172"/>
      <c r="P129" s="172"/>
      <c r="Q129" s="172"/>
      <c r="R129" s="172"/>
      <c r="S129" s="172"/>
      <c r="T129" s="172"/>
      <c r="U129" s="172"/>
      <c r="V129" s="588"/>
      <c r="W129" s="588"/>
      <c r="X129" s="588"/>
      <c r="Y129" s="588"/>
      <c r="Z129" s="588"/>
      <c r="AA129" s="172"/>
      <c r="AB129" s="172"/>
      <c r="AC129" s="172"/>
      <c r="AD129" s="172"/>
      <c r="AE129" s="172"/>
      <c r="AF129" s="172"/>
      <c r="AG129" s="172"/>
      <c r="AH129" s="172"/>
      <c r="AI129" s="172"/>
      <c r="AJ129" s="172"/>
    </row>
    <row r="130">
      <c r="A130" s="577"/>
      <c r="B130" s="577"/>
      <c r="C130" s="172"/>
      <c r="D130" s="172"/>
      <c r="E130" s="172"/>
      <c r="F130" s="172"/>
      <c r="G130" s="172"/>
      <c r="H130" s="172"/>
      <c r="I130" s="172"/>
      <c r="J130" s="172"/>
      <c r="K130" s="172"/>
      <c r="L130" s="172"/>
      <c r="M130" s="172"/>
      <c r="N130" s="172"/>
      <c r="O130" s="172"/>
      <c r="P130" s="172"/>
      <c r="Q130" s="172"/>
      <c r="R130" s="172"/>
      <c r="S130" s="172"/>
      <c r="T130" s="172"/>
      <c r="U130" s="172"/>
      <c r="V130" s="588"/>
      <c r="W130" s="588"/>
      <c r="X130" s="588"/>
      <c r="Y130" s="588"/>
      <c r="Z130" s="588"/>
      <c r="AA130" s="172"/>
      <c r="AB130" s="172"/>
      <c r="AC130" s="172"/>
      <c r="AD130" s="172"/>
      <c r="AE130" s="172"/>
      <c r="AF130" s="172"/>
      <c r="AG130" s="172"/>
      <c r="AH130" s="172"/>
      <c r="AI130" s="172"/>
      <c r="AJ130" s="172"/>
    </row>
    <row r="131">
      <c r="A131" s="577"/>
      <c r="B131" s="577"/>
      <c r="C131" s="172"/>
      <c r="D131" s="172"/>
      <c r="E131" s="172"/>
      <c r="F131" s="172"/>
      <c r="G131" s="172"/>
      <c r="H131" s="172"/>
      <c r="I131" s="172"/>
      <c r="J131" s="172"/>
      <c r="K131" s="172"/>
      <c r="L131" s="172"/>
      <c r="M131" s="172"/>
      <c r="N131" s="172"/>
      <c r="O131" s="172"/>
      <c r="P131" s="172"/>
      <c r="Q131" s="172"/>
      <c r="R131" s="172"/>
      <c r="S131" s="172"/>
      <c r="T131" s="172"/>
      <c r="U131" s="172"/>
      <c r="V131" s="588"/>
      <c r="W131" s="588"/>
      <c r="X131" s="588"/>
      <c r="Y131" s="588"/>
      <c r="Z131" s="588"/>
      <c r="AA131" s="172"/>
      <c r="AB131" s="172"/>
      <c r="AC131" s="172"/>
      <c r="AD131" s="172"/>
      <c r="AE131" s="172"/>
      <c r="AF131" s="172"/>
      <c r="AG131" s="172"/>
      <c r="AH131" s="172"/>
      <c r="AI131" s="172"/>
      <c r="AJ131" s="172"/>
    </row>
    <row r="132">
      <c r="A132" s="577"/>
      <c r="B132" s="577"/>
      <c r="C132" s="172"/>
      <c r="D132" s="172"/>
      <c r="E132" s="172"/>
      <c r="F132" s="172"/>
      <c r="G132" s="172"/>
      <c r="H132" s="172"/>
      <c r="I132" s="172"/>
      <c r="J132" s="172"/>
      <c r="K132" s="172"/>
      <c r="L132" s="172"/>
      <c r="M132" s="172"/>
      <c r="N132" s="172"/>
      <c r="O132" s="172"/>
      <c r="P132" s="172"/>
      <c r="Q132" s="172"/>
      <c r="R132" s="172"/>
      <c r="S132" s="172"/>
      <c r="T132" s="172"/>
      <c r="U132" s="172"/>
      <c r="V132" s="588"/>
      <c r="W132" s="588"/>
      <c r="X132" s="588"/>
      <c r="Y132" s="588"/>
      <c r="Z132" s="588"/>
      <c r="AA132" s="172"/>
      <c r="AB132" s="172"/>
      <c r="AC132" s="172"/>
      <c r="AD132" s="172"/>
      <c r="AE132" s="172"/>
      <c r="AF132" s="172"/>
      <c r="AG132" s="172"/>
      <c r="AH132" s="172"/>
      <c r="AI132" s="172"/>
      <c r="AJ132" s="172"/>
    </row>
    <row r="133">
      <c r="A133" s="577"/>
      <c r="B133" s="577"/>
      <c r="C133" s="172"/>
      <c r="D133" s="172"/>
      <c r="E133" s="172"/>
      <c r="F133" s="172"/>
      <c r="G133" s="172"/>
      <c r="H133" s="172"/>
      <c r="I133" s="172"/>
      <c r="J133" s="172"/>
      <c r="K133" s="172"/>
      <c r="L133" s="172"/>
      <c r="M133" s="172"/>
      <c r="N133" s="172"/>
      <c r="O133" s="172"/>
      <c r="P133" s="172"/>
      <c r="Q133" s="172"/>
      <c r="R133" s="172"/>
      <c r="S133" s="172"/>
      <c r="T133" s="172"/>
      <c r="U133" s="172"/>
      <c r="V133" s="588"/>
      <c r="W133" s="588"/>
      <c r="X133" s="588"/>
      <c r="Y133" s="588"/>
      <c r="Z133" s="588"/>
      <c r="AA133" s="172"/>
      <c r="AB133" s="172"/>
      <c r="AC133" s="172"/>
      <c r="AD133" s="172"/>
      <c r="AE133" s="172"/>
      <c r="AF133" s="172"/>
      <c r="AG133" s="172"/>
      <c r="AH133" s="172"/>
      <c r="AI133" s="172"/>
      <c r="AJ133" s="172"/>
    </row>
    <row r="134">
      <c r="A134" s="577"/>
      <c r="B134" s="577"/>
      <c r="C134" s="172"/>
      <c r="D134" s="172"/>
      <c r="E134" s="172"/>
      <c r="F134" s="172"/>
      <c r="G134" s="172"/>
      <c r="H134" s="172"/>
      <c r="I134" s="172"/>
      <c r="J134" s="172"/>
      <c r="K134" s="172"/>
      <c r="L134" s="172"/>
      <c r="M134" s="172"/>
      <c r="N134" s="172"/>
      <c r="O134" s="172"/>
      <c r="P134" s="172"/>
      <c r="Q134" s="172"/>
      <c r="R134" s="172"/>
      <c r="S134" s="172"/>
      <c r="T134" s="172"/>
      <c r="U134" s="172"/>
      <c r="V134" s="588"/>
      <c r="W134" s="588"/>
      <c r="X134" s="588"/>
      <c r="Y134" s="588"/>
      <c r="Z134" s="588"/>
      <c r="AA134" s="172"/>
      <c r="AB134" s="172"/>
      <c r="AC134" s="172"/>
      <c r="AD134" s="172"/>
      <c r="AE134" s="172"/>
      <c r="AF134" s="172"/>
      <c r="AG134" s="172"/>
      <c r="AH134" s="172"/>
      <c r="AI134" s="172"/>
      <c r="AJ134" s="172"/>
    </row>
    <row r="135">
      <c r="A135" s="577"/>
      <c r="B135" s="577"/>
      <c r="C135" s="172"/>
      <c r="D135" s="172"/>
      <c r="E135" s="172"/>
      <c r="F135" s="172"/>
      <c r="G135" s="172"/>
      <c r="H135" s="172"/>
      <c r="I135" s="172"/>
      <c r="J135" s="172"/>
      <c r="K135" s="172"/>
      <c r="L135" s="172"/>
      <c r="M135" s="172"/>
      <c r="N135" s="172"/>
      <c r="O135" s="172"/>
      <c r="P135" s="172"/>
      <c r="Q135" s="172"/>
      <c r="R135" s="172"/>
      <c r="S135" s="172"/>
      <c r="T135" s="172"/>
      <c r="U135" s="172"/>
      <c r="V135" s="588"/>
      <c r="W135" s="588"/>
      <c r="X135" s="588"/>
      <c r="Y135" s="588"/>
      <c r="Z135" s="588"/>
      <c r="AA135" s="172"/>
      <c r="AB135" s="172"/>
      <c r="AC135" s="172"/>
      <c r="AD135" s="172"/>
      <c r="AE135" s="172"/>
      <c r="AF135" s="172"/>
      <c r="AG135" s="172"/>
      <c r="AH135" s="172"/>
      <c r="AI135" s="172"/>
      <c r="AJ135" s="172"/>
    </row>
    <row r="136">
      <c r="A136" s="577"/>
      <c r="B136" s="577"/>
      <c r="C136" s="172"/>
      <c r="D136" s="172"/>
      <c r="E136" s="172"/>
      <c r="F136" s="172"/>
      <c r="G136" s="172"/>
      <c r="H136" s="172"/>
      <c r="I136" s="172"/>
      <c r="J136" s="172"/>
      <c r="K136" s="172"/>
      <c r="L136" s="172"/>
      <c r="M136" s="172"/>
      <c r="N136" s="172"/>
      <c r="O136" s="172"/>
      <c r="P136" s="172"/>
      <c r="Q136" s="172"/>
      <c r="R136" s="172"/>
      <c r="S136" s="172"/>
      <c r="T136" s="172"/>
      <c r="U136" s="172"/>
      <c r="V136" s="588"/>
      <c r="W136" s="588"/>
      <c r="X136" s="588"/>
      <c r="Y136" s="588"/>
      <c r="Z136" s="588"/>
      <c r="AA136" s="172"/>
      <c r="AB136" s="172"/>
      <c r="AC136" s="172"/>
      <c r="AD136" s="172"/>
      <c r="AE136" s="172"/>
      <c r="AF136" s="172"/>
      <c r="AG136" s="172"/>
      <c r="AH136" s="172"/>
      <c r="AI136" s="172"/>
      <c r="AJ136" s="172"/>
    </row>
    <row r="137">
      <c r="A137" s="577"/>
      <c r="B137" s="577"/>
      <c r="C137" s="172"/>
      <c r="D137" s="172"/>
      <c r="E137" s="172"/>
      <c r="F137" s="172"/>
      <c r="G137" s="172"/>
      <c r="H137" s="172"/>
      <c r="I137" s="172"/>
      <c r="J137" s="172"/>
      <c r="K137" s="172"/>
      <c r="L137" s="172"/>
      <c r="M137" s="172"/>
      <c r="N137" s="172"/>
      <c r="O137" s="172"/>
      <c r="P137" s="172"/>
      <c r="Q137" s="172"/>
      <c r="R137" s="172"/>
      <c r="S137" s="172"/>
      <c r="T137" s="172"/>
      <c r="U137" s="172"/>
      <c r="V137" s="588"/>
      <c r="W137" s="588"/>
      <c r="X137" s="588"/>
      <c r="Y137" s="588"/>
      <c r="Z137" s="588"/>
      <c r="AA137" s="172"/>
      <c r="AB137" s="172"/>
      <c r="AC137" s="172"/>
      <c r="AD137" s="172"/>
      <c r="AE137" s="172"/>
      <c r="AF137" s="172"/>
      <c r="AG137" s="172"/>
      <c r="AH137" s="172"/>
      <c r="AI137" s="172"/>
      <c r="AJ137" s="172"/>
    </row>
    <row r="138">
      <c r="A138" s="577"/>
      <c r="B138" s="577"/>
      <c r="C138" s="172"/>
      <c r="D138" s="172"/>
      <c r="E138" s="172"/>
      <c r="F138" s="172"/>
      <c r="G138" s="172"/>
      <c r="H138" s="172"/>
      <c r="I138" s="172"/>
      <c r="J138" s="172"/>
      <c r="K138" s="172"/>
      <c r="L138" s="172"/>
      <c r="M138" s="172"/>
      <c r="N138" s="172"/>
      <c r="O138" s="172"/>
      <c r="P138" s="172"/>
      <c r="Q138" s="172"/>
      <c r="R138" s="172"/>
      <c r="S138" s="172"/>
      <c r="T138" s="172"/>
      <c r="U138" s="172"/>
      <c r="V138" s="588"/>
      <c r="W138" s="588"/>
      <c r="X138" s="588"/>
      <c r="Y138" s="588"/>
      <c r="Z138" s="588"/>
      <c r="AA138" s="172"/>
      <c r="AB138" s="172"/>
      <c r="AC138" s="172"/>
      <c r="AD138" s="172"/>
      <c r="AE138" s="172"/>
      <c r="AF138" s="172"/>
      <c r="AG138" s="172"/>
      <c r="AH138" s="172"/>
      <c r="AI138" s="172"/>
      <c r="AJ138" s="172"/>
    </row>
    <row r="139">
      <c r="A139" s="577"/>
      <c r="B139" s="577"/>
      <c r="C139" s="172"/>
      <c r="D139" s="172"/>
      <c r="E139" s="172"/>
      <c r="F139" s="172"/>
      <c r="G139" s="172"/>
      <c r="H139" s="172"/>
      <c r="I139" s="172"/>
      <c r="J139" s="172"/>
      <c r="K139" s="172"/>
      <c r="L139" s="172"/>
      <c r="M139" s="172"/>
      <c r="N139" s="172"/>
      <c r="O139" s="172"/>
      <c r="P139" s="172"/>
      <c r="Q139" s="172"/>
      <c r="R139" s="172"/>
      <c r="S139" s="172"/>
      <c r="T139" s="172"/>
      <c r="U139" s="172"/>
      <c r="V139" s="588"/>
      <c r="W139" s="588"/>
      <c r="X139" s="588"/>
      <c r="Y139" s="588"/>
      <c r="Z139" s="588"/>
      <c r="AA139" s="172"/>
      <c r="AB139" s="172"/>
      <c r="AC139" s="172"/>
      <c r="AD139" s="172"/>
      <c r="AE139" s="172"/>
      <c r="AF139" s="172"/>
      <c r="AG139" s="172"/>
      <c r="AH139" s="172"/>
      <c r="AI139" s="172"/>
      <c r="AJ139" s="172"/>
    </row>
    <row r="140">
      <c r="A140" s="577"/>
      <c r="B140" s="577"/>
      <c r="C140" s="172"/>
      <c r="D140" s="172"/>
      <c r="E140" s="172"/>
      <c r="F140" s="172"/>
      <c r="G140" s="172"/>
      <c r="H140" s="172"/>
      <c r="I140" s="172"/>
      <c r="J140" s="172"/>
      <c r="K140" s="172"/>
      <c r="L140" s="172"/>
      <c r="M140" s="172"/>
      <c r="N140" s="172"/>
      <c r="O140" s="172"/>
      <c r="P140" s="172"/>
      <c r="Q140" s="172"/>
      <c r="R140" s="172"/>
      <c r="S140" s="172"/>
      <c r="T140" s="172"/>
      <c r="U140" s="172"/>
      <c r="V140" s="588"/>
      <c r="W140" s="588"/>
      <c r="X140" s="588"/>
      <c r="Y140" s="588"/>
      <c r="Z140" s="588"/>
      <c r="AA140" s="172"/>
      <c r="AB140" s="172"/>
      <c r="AC140" s="172"/>
      <c r="AD140" s="172"/>
      <c r="AE140" s="172"/>
      <c r="AF140" s="172"/>
      <c r="AG140" s="172"/>
      <c r="AH140" s="172"/>
      <c r="AI140" s="172"/>
      <c r="AJ140" s="172"/>
    </row>
    <row r="141">
      <c r="A141" s="577"/>
      <c r="B141" s="577"/>
      <c r="C141" s="172"/>
      <c r="D141" s="172"/>
      <c r="E141" s="172"/>
      <c r="F141" s="172"/>
      <c r="G141" s="172"/>
      <c r="H141" s="172"/>
      <c r="I141" s="172"/>
      <c r="J141" s="172"/>
      <c r="K141" s="172"/>
      <c r="L141" s="172"/>
      <c r="M141" s="172"/>
      <c r="N141" s="172"/>
      <c r="O141" s="172"/>
      <c r="P141" s="172"/>
      <c r="Q141" s="172"/>
      <c r="R141" s="172"/>
      <c r="S141" s="172"/>
      <c r="T141" s="172"/>
      <c r="U141" s="172"/>
      <c r="V141" s="588"/>
      <c r="W141" s="588"/>
      <c r="X141" s="588"/>
      <c r="Y141" s="588"/>
      <c r="Z141" s="588"/>
      <c r="AA141" s="172"/>
      <c r="AB141" s="172"/>
      <c r="AC141" s="172"/>
      <c r="AD141" s="172"/>
      <c r="AE141" s="172"/>
      <c r="AF141" s="172"/>
      <c r="AG141" s="172"/>
      <c r="AH141" s="172"/>
      <c r="AI141" s="172"/>
      <c r="AJ141" s="172"/>
    </row>
    <row r="142">
      <c r="A142" s="577"/>
      <c r="B142" s="577"/>
      <c r="C142" s="172"/>
      <c r="D142" s="172"/>
      <c r="E142" s="172"/>
      <c r="F142" s="172"/>
      <c r="G142" s="172"/>
      <c r="H142" s="172"/>
      <c r="I142" s="172"/>
      <c r="J142" s="172"/>
      <c r="K142" s="172"/>
      <c r="L142" s="172"/>
      <c r="M142" s="172"/>
      <c r="N142" s="172"/>
      <c r="O142" s="172"/>
      <c r="P142" s="172"/>
      <c r="Q142" s="172"/>
      <c r="R142" s="172"/>
      <c r="S142" s="172"/>
      <c r="T142" s="172"/>
      <c r="U142" s="172"/>
      <c r="V142" s="588"/>
      <c r="W142" s="588"/>
      <c r="X142" s="588"/>
      <c r="Y142" s="588"/>
      <c r="Z142" s="588"/>
      <c r="AA142" s="172"/>
      <c r="AB142" s="172"/>
      <c r="AC142" s="172"/>
      <c r="AD142" s="172"/>
      <c r="AE142" s="172"/>
      <c r="AF142" s="172"/>
      <c r="AG142" s="172"/>
      <c r="AH142" s="172"/>
      <c r="AI142" s="172"/>
      <c r="AJ142" s="172"/>
    </row>
    <row r="143">
      <c r="A143" s="577"/>
      <c r="B143" s="577"/>
      <c r="C143" s="172"/>
      <c r="D143" s="172"/>
      <c r="E143" s="172"/>
      <c r="F143" s="172"/>
      <c r="G143" s="172"/>
      <c r="H143" s="172"/>
      <c r="I143" s="172"/>
      <c r="J143" s="172"/>
      <c r="K143" s="172"/>
      <c r="L143" s="172"/>
      <c r="M143" s="172"/>
      <c r="N143" s="172"/>
      <c r="O143" s="172"/>
      <c r="P143" s="172"/>
      <c r="Q143" s="172"/>
      <c r="R143" s="172"/>
      <c r="S143" s="172"/>
      <c r="T143" s="172"/>
      <c r="U143" s="172"/>
      <c r="V143" s="588"/>
      <c r="W143" s="588"/>
      <c r="X143" s="588"/>
      <c r="Y143" s="588"/>
      <c r="Z143" s="588"/>
      <c r="AA143" s="172"/>
      <c r="AB143" s="172"/>
      <c r="AC143" s="172"/>
      <c r="AD143" s="172"/>
      <c r="AE143" s="172"/>
      <c r="AF143" s="172"/>
      <c r="AG143" s="172"/>
      <c r="AH143" s="172"/>
      <c r="AI143" s="172"/>
      <c r="AJ143" s="172"/>
    </row>
    <row r="144">
      <c r="A144" s="577"/>
      <c r="B144" s="577"/>
      <c r="C144" s="172"/>
      <c r="D144" s="172"/>
      <c r="E144" s="172"/>
      <c r="F144" s="172"/>
      <c r="G144" s="172"/>
      <c r="H144" s="172"/>
      <c r="I144" s="172"/>
      <c r="J144" s="172"/>
      <c r="K144" s="172"/>
      <c r="L144" s="172"/>
      <c r="M144" s="172"/>
      <c r="N144" s="172"/>
      <c r="O144" s="172"/>
      <c r="P144" s="172"/>
      <c r="Q144" s="172"/>
      <c r="R144" s="172"/>
      <c r="S144" s="172"/>
      <c r="T144" s="172"/>
      <c r="U144" s="172"/>
      <c r="V144" s="588"/>
      <c r="W144" s="588"/>
      <c r="X144" s="588"/>
      <c r="Y144" s="588"/>
      <c r="Z144" s="588"/>
      <c r="AA144" s="172"/>
      <c r="AB144" s="172"/>
      <c r="AC144" s="172"/>
      <c r="AD144" s="172"/>
      <c r="AE144" s="172"/>
      <c r="AF144" s="172"/>
      <c r="AG144" s="172"/>
      <c r="AH144" s="172"/>
      <c r="AI144" s="172"/>
      <c r="AJ144" s="172"/>
    </row>
    <row r="145">
      <c r="A145" s="577"/>
      <c r="B145" s="577"/>
      <c r="C145" s="172"/>
      <c r="D145" s="172"/>
      <c r="E145" s="172"/>
      <c r="F145" s="172"/>
      <c r="G145" s="172"/>
      <c r="H145" s="172"/>
      <c r="I145" s="172"/>
      <c r="J145" s="172"/>
      <c r="K145" s="172"/>
      <c r="L145" s="172"/>
      <c r="M145" s="172"/>
      <c r="N145" s="172"/>
      <c r="O145" s="172"/>
      <c r="P145" s="172"/>
      <c r="Q145" s="172"/>
      <c r="R145" s="172"/>
      <c r="S145" s="172"/>
      <c r="T145" s="172"/>
      <c r="U145" s="172"/>
      <c r="V145" s="588"/>
      <c r="W145" s="588"/>
      <c r="X145" s="588"/>
      <c r="Y145" s="588"/>
      <c r="Z145" s="588"/>
      <c r="AA145" s="172"/>
      <c r="AB145" s="172"/>
      <c r="AC145" s="172"/>
      <c r="AD145" s="172"/>
      <c r="AE145" s="172"/>
      <c r="AF145" s="172"/>
      <c r="AG145" s="172"/>
      <c r="AH145" s="172"/>
      <c r="AI145" s="172"/>
      <c r="AJ145" s="172"/>
    </row>
    <row r="146">
      <c r="A146" s="577"/>
      <c r="B146" s="577"/>
      <c r="C146" s="172"/>
      <c r="D146" s="172"/>
      <c r="E146" s="172"/>
      <c r="F146" s="172"/>
      <c r="G146" s="172"/>
      <c r="H146" s="172"/>
      <c r="I146" s="172"/>
      <c r="J146" s="172"/>
      <c r="K146" s="172"/>
      <c r="L146" s="172"/>
      <c r="M146" s="172"/>
      <c r="N146" s="172"/>
      <c r="O146" s="172"/>
      <c r="P146" s="172"/>
      <c r="Q146" s="172"/>
      <c r="R146" s="172"/>
      <c r="S146" s="172"/>
      <c r="T146" s="172"/>
      <c r="U146" s="172"/>
      <c r="V146" s="588"/>
      <c r="W146" s="588"/>
      <c r="X146" s="588"/>
      <c r="Y146" s="588"/>
      <c r="Z146" s="588"/>
      <c r="AA146" s="172"/>
      <c r="AB146" s="172"/>
      <c r="AC146" s="172"/>
      <c r="AD146" s="172"/>
      <c r="AE146" s="172"/>
      <c r="AF146" s="172"/>
      <c r="AG146" s="172"/>
      <c r="AH146" s="172"/>
      <c r="AI146" s="172"/>
      <c r="AJ146" s="172"/>
    </row>
    <row r="147">
      <c r="A147" s="577"/>
      <c r="B147" s="577"/>
      <c r="C147" s="172"/>
      <c r="D147" s="172"/>
      <c r="E147" s="172"/>
      <c r="F147" s="172"/>
      <c r="G147" s="172"/>
      <c r="H147" s="172"/>
      <c r="I147" s="172"/>
      <c r="J147" s="172"/>
      <c r="K147" s="172"/>
      <c r="L147" s="172"/>
      <c r="M147" s="172"/>
      <c r="N147" s="172"/>
      <c r="O147" s="172"/>
      <c r="P147" s="172"/>
      <c r="Q147" s="172"/>
      <c r="R147" s="172"/>
      <c r="S147" s="172"/>
      <c r="T147" s="172"/>
      <c r="U147" s="172"/>
      <c r="V147" s="588"/>
      <c r="W147" s="588"/>
      <c r="X147" s="588"/>
      <c r="Y147" s="588"/>
      <c r="Z147" s="588"/>
      <c r="AA147" s="172"/>
      <c r="AB147" s="172"/>
      <c r="AC147" s="172"/>
      <c r="AD147" s="172"/>
      <c r="AE147" s="172"/>
      <c r="AF147" s="172"/>
      <c r="AG147" s="172"/>
      <c r="AH147" s="172"/>
      <c r="AI147" s="172"/>
      <c r="AJ147" s="172"/>
    </row>
    <row r="148">
      <c r="A148" s="577"/>
      <c r="B148" s="577"/>
      <c r="C148" s="172"/>
      <c r="D148" s="172"/>
      <c r="E148" s="172"/>
      <c r="F148" s="172"/>
      <c r="G148" s="172"/>
      <c r="H148" s="172"/>
      <c r="I148" s="172"/>
      <c r="J148" s="172"/>
      <c r="K148" s="172"/>
      <c r="L148" s="172"/>
      <c r="M148" s="172"/>
      <c r="N148" s="172"/>
      <c r="O148" s="172"/>
      <c r="P148" s="172"/>
      <c r="Q148" s="172"/>
      <c r="R148" s="172"/>
      <c r="S148" s="172"/>
      <c r="T148" s="172"/>
      <c r="U148" s="172"/>
      <c r="V148" s="588"/>
      <c r="W148" s="588"/>
      <c r="X148" s="588"/>
      <c r="Y148" s="588"/>
      <c r="Z148" s="588"/>
      <c r="AA148" s="172"/>
      <c r="AB148" s="172"/>
      <c r="AC148" s="172"/>
      <c r="AD148" s="172"/>
      <c r="AE148" s="172"/>
      <c r="AF148" s="172"/>
      <c r="AG148" s="172"/>
      <c r="AH148" s="172"/>
      <c r="AI148" s="172"/>
      <c r="AJ148" s="172"/>
    </row>
    <row r="149">
      <c r="A149" s="577"/>
      <c r="B149" s="577"/>
      <c r="C149" s="172"/>
      <c r="D149" s="172"/>
      <c r="E149" s="172"/>
      <c r="F149" s="172"/>
      <c r="G149" s="172"/>
      <c r="H149" s="172"/>
      <c r="I149" s="172"/>
      <c r="J149" s="172"/>
      <c r="K149" s="172"/>
      <c r="L149" s="172"/>
      <c r="M149" s="172"/>
      <c r="N149" s="172"/>
      <c r="O149" s="172"/>
      <c r="P149" s="172"/>
      <c r="Q149" s="172"/>
      <c r="R149" s="172"/>
      <c r="S149" s="172"/>
      <c r="T149" s="172"/>
      <c r="U149" s="172"/>
      <c r="V149" s="588"/>
      <c r="W149" s="588"/>
      <c r="X149" s="588"/>
      <c r="Y149" s="588"/>
      <c r="Z149" s="588"/>
      <c r="AA149" s="172"/>
      <c r="AB149" s="172"/>
      <c r="AC149" s="172"/>
      <c r="AD149" s="172"/>
      <c r="AE149" s="172"/>
      <c r="AF149" s="172"/>
      <c r="AG149" s="172"/>
      <c r="AH149" s="172"/>
      <c r="AI149" s="172"/>
      <c r="AJ149" s="172"/>
    </row>
    <row r="150">
      <c r="A150" s="577"/>
      <c r="B150" s="577"/>
      <c r="C150" s="172"/>
      <c r="D150" s="172"/>
      <c r="E150" s="172"/>
      <c r="F150" s="172"/>
      <c r="G150" s="172"/>
      <c r="H150" s="172"/>
      <c r="I150" s="172"/>
      <c r="J150" s="172"/>
      <c r="K150" s="172"/>
      <c r="L150" s="172"/>
      <c r="M150" s="172"/>
      <c r="N150" s="172"/>
      <c r="O150" s="172"/>
      <c r="P150" s="172"/>
      <c r="Q150" s="172"/>
      <c r="R150" s="172"/>
      <c r="S150" s="172"/>
      <c r="T150" s="172"/>
      <c r="U150" s="172"/>
      <c r="V150" s="588"/>
      <c r="W150" s="588"/>
      <c r="X150" s="588"/>
      <c r="Y150" s="588"/>
      <c r="Z150" s="588"/>
      <c r="AA150" s="172"/>
      <c r="AB150" s="172"/>
      <c r="AC150" s="172"/>
      <c r="AD150" s="172"/>
      <c r="AE150" s="172"/>
      <c r="AF150" s="172"/>
      <c r="AG150" s="172"/>
      <c r="AH150" s="172"/>
      <c r="AI150" s="172"/>
      <c r="AJ150" s="172"/>
    </row>
    <row r="151">
      <c r="A151" s="577"/>
      <c r="B151" s="577"/>
      <c r="C151" s="172"/>
      <c r="D151" s="172"/>
      <c r="E151" s="172"/>
      <c r="F151" s="172"/>
      <c r="G151" s="172"/>
      <c r="H151" s="172"/>
      <c r="I151" s="172"/>
      <c r="J151" s="172"/>
      <c r="K151" s="172"/>
      <c r="L151" s="172"/>
      <c r="M151" s="172"/>
      <c r="N151" s="172"/>
      <c r="O151" s="172"/>
      <c r="P151" s="172"/>
      <c r="Q151" s="172"/>
      <c r="R151" s="172"/>
      <c r="S151" s="172"/>
      <c r="T151" s="172"/>
      <c r="U151" s="172"/>
      <c r="V151" s="588"/>
      <c r="W151" s="588"/>
      <c r="X151" s="588"/>
      <c r="Y151" s="588"/>
      <c r="Z151" s="588"/>
      <c r="AA151" s="172"/>
      <c r="AB151" s="172"/>
      <c r="AC151" s="172"/>
      <c r="AD151" s="172"/>
      <c r="AE151" s="172"/>
      <c r="AF151" s="172"/>
      <c r="AG151" s="172"/>
      <c r="AH151" s="172"/>
      <c r="AI151" s="172"/>
      <c r="AJ151" s="172"/>
    </row>
    <row r="152">
      <c r="A152" s="577"/>
      <c r="B152" s="577"/>
      <c r="C152" s="172"/>
      <c r="D152" s="172"/>
      <c r="E152" s="172"/>
      <c r="F152" s="172"/>
      <c r="G152" s="172"/>
      <c r="H152" s="172"/>
      <c r="I152" s="172"/>
      <c r="J152" s="172"/>
      <c r="K152" s="172"/>
      <c r="L152" s="172"/>
      <c r="M152" s="172"/>
      <c r="N152" s="172"/>
      <c r="O152" s="172"/>
      <c r="P152" s="172"/>
      <c r="Q152" s="172"/>
      <c r="R152" s="172"/>
      <c r="S152" s="172"/>
      <c r="T152" s="172"/>
      <c r="U152" s="172"/>
      <c r="V152" s="588"/>
      <c r="W152" s="588"/>
      <c r="X152" s="588"/>
      <c r="Y152" s="588"/>
      <c r="Z152" s="588"/>
      <c r="AA152" s="172"/>
      <c r="AB152" s="172"/>
      <c r="AC152" s="172"/>
      <c r="AD152" s="172"/>
      <c r="AE152" s="172"/>
      <c r="AF152" s="172"/>
      <c r="AG152" s="172"/>
      <c r="AH152" s="172"/>
      <c r="AI152" s="172"/>
      <c r="AJ152" s="172"/>
    </row>
    <row r="153">
      <c r="A153" s="577"/>
      <c r="B153" s="577"/>
      <c r="C153" s="172"/>
      <c r="D153" s="172"/>
      <c r="E153" s="172"/>
      <c r="F153" s="172"/>
      <c r="G153" s="172"/>
      <c r="H153" s="172"/>
      <c r="I153" s="172"/>
      <c r="J153" s="172"/>
      <c r="K153" s="172"/>
      <c r="L153" s="172"/>
      <c r="M153" s="172"/>
      <c r="N153" s="172"/>
      <c r="O153" s="172"/>
      <c r="P153" s="172"/>
      <c r="Q153" s="172"/>
      <c r="R153" s="172"/>
      <c r="S153" s="172"/>
      <c r="T153" s="172"/>
      <c r="U153" s="172"/>
      <c r="V153" s="588"/>
      <c r="W153" s="588"/>
      <c r="X153" s="588"/>
      <c r="Y153" s="588"/>
      <c r="Z153" s="588"/>
      <c r="AA153" s="172"/>
      <c r="AB153" s="172"/>
      <c r="AC153" s="172"/>
      <c r="AD153" s="172"/>
      <c r="AE153" s="172"/>
      <c r="AF153" s="172"/>
      <c r="AG153" s="172"/>
      <c r="AH153" s="172"/>
      <c r="AI153" s="172"/>
      <c r="AJ153" s="172"/>
    </row>
    <row r="154">
      <c r="A154" s="577"/>
      <c r="B154" s="577"/>
      <c r="C154" s="172"/>
      <c r="D154" s="172"/>
      <c r="E154" s="172"/>
      <c r="F154" s="172"/>
      <c r="G154" s="172"/>
      <c r="H154" s="172"/>
      <c r="I154" s="172"/>
      <c r="J154" s="172"/>
      <c r="K154" s="172"/>
      <c r="L154" s="172"/>
      <c r="M154" s="172"/>
      <c r="N154" s="172"/>
      <c r="O154" s="172"/>
      <c r="P154" s="172"/>
      <c r="Q154" s="172"/>
      <c r="R154" s="172"/>
      <c r="S154" s="172"/>
      <c r="T154" s="172"/>
      <c r="U154" s="172"/>
      <c r="V154" s="588"/>
      <c r="W154" s="588"/>
      <c r="X154" s="588"/>
      <c r="Y154" s="588"/>
      <c r="Z154" s="588"/>
      <c r="AA154" s="172"/>
      <c r="AB154" s="172"/>
      <c r="AC154" s="172"/>
      <c r="AD154" s="172"/>
      <c r="AE154" s="172"/>
      <c r="AF154" s="172"/>
      <c r="AG154" s="172"/>
      <c r="AH154" s="172"/>
      <c r="AI154" s="172"/>
      <c r="AJ154" s="172"/>
    </row>
    <row r="155">
      <c r="A155" s="577"/>
      <c r="B155" s="577"/>
      <c r="C155" s="172"/>
      <c r="D155" s="172"/>
      <c r="E155" s="172"/>
      <c r="F155" s="172"/>
      <c r="G155" s="172"/>
      <c r="H155" s="172"/>
      <c r="I155" s="172"/>
      <c r="J155" s="172"/>
      <c r="K155" s="172"/>
      <c r="L155" s="172"/>
      <c r="M155" s="172"/>
      <c r="N155" s="172"/>
      <c r="O155" s="172"/>
      <c r="P155" s="172"/>
      <c r="Q155" s="172"/>
      <c r="R155" s="172"/>
      <c r="S155" s="172"/>
      <c r="T155" s="172"/>
      <c r="U155" s="172"/>
      <c r="V155" s="588"/>
      <c r="W155" s="588"/>
      <c r="X155" s="588"/>
      <c r="Y155" s="588"/>
      <c r="Z155" s="588"/>
      <c r="AA155" s="172"/>
      <c r="AB155" s="172"/>
      <c r="AC155" s="172"/>
      <c r="AD155" s="172"/>
      <c r="AE155" s="172"/>
      <c r="AF155" s="172"/>
      <c r="AG155" s="172"/>
      <c r="AH155" s="172"/>
      <c r="AI155" s="172"/>
      <c r="AJ155" s="172"/>
    </row>
    <row r="156">
      <c r="A156" s="577"/>
      <c r="B156" s="577"/>
      <c r="C156" s="172"/>
      <c r="D156" s="172"/>
      <c r="E156" s="172"/>
      <c r="F156" s="172"/>
      <c r="G156" s="172"/>
      <c r="H156" s="172"/>
      <c r="I156" s="172"/>
      <c r="J156" s="172"/>
      <c r="K156" s="172"/>
      <c r="L156" s="172"/>
      <c r="M156" s="172"/>
      <c r="N156" s="172"/>
      <c r="O156" s="172"/>
      <c r="P156" s="172"/>
      <c r="Q156" s="172"/>
      <c r="R156" s="172"/>
      <c r="S156" s="172"/>
      <c r="T156" s="172"/>
      <c r="U156" s="172"/>
      <c r="V156" s="588"/>
      <c r="W156" s="588"/>
      <c r="X156" s="588"/>
      <c r="Y156" s="588"/>
      <c r="Z156" s="588"/>
      <c r="AA156" s="172"/>
      <c r="AB156" s="172"/>
      <c r="AC156" s="172"/>
      <c r="AD156" s="172"/>
      <c r="AE156" s="172"/>
      <c r="AF156" s="172"/>
      <c r="AG156" s="172"/>
      <c r="AH156" s="172"/>
      <c r="AI156" s="172"/>
      <c r="AJ156" s="172"/>
    </row>
    <row r="157">
      <c r="A157" s="577"/>
      <c r="B157" s="577"/>
      <c r="C157" s="172"/>
      <c r="D157" s="172"/>
      <c r="E157" s="172"/>
      <c r="F157" s="172"/>
      <c r="G157" s="172"/>
      <c r="H157" s="172"/>
      <c r="I157" s="172"/>
      <c r="J157" s="172"/>
      <c r="K157" s="172"/>
      <c r="L157" s="172"/>
      <c r="M157" s="172"/>
      <c r="N157" s="172"/>
      <c r="O157" s="172"/>
      <c r="P157" s="172"/>
      <c r="Q157" s="172"/>
      <c r="R157" s="172"/>
      <c r="S157" s="172"/>
      <c r="T157" s="172"/>
      <c r="U157" s="172"/>
      <c r="V157" s="588"/>
      <c r="W157" s="588"/>
      <c r="X157" s="588"/>
      <c r="Y157" s="588"/>
      <c r="Z157" s="588"/>
      <c r="AA157" s="172"/>
      <c r="AB157" s="172"/>
      <c r="AC157" s="172"/>
      <c r="AD157" s="172"/>
      <c r="AE157" s="172"/>
      <c r="AF157" s="172"/>
      <c r="AG157" s="172"/>
      <c r="AH157" s="172"/>
      <c r="AI157" s="172"/>
      <c r="AJ157" s="172"/>
    </row>
    <row r="158">
      <c r="A158" s="577"/>
      <c r="B158" s="577"/>
      <c r="C158" s="172"/>
      <c r="D158" s="172"/>
      <c r="E158" s="172"/>
      <c r="F158" s="172"/>
      <c r="G158" s="172"/>
      <c r="H158" s="172"/>
      <c r="I158" s="172"/>
      <c r="J158" s="172"/>
      <c r="K158" s="172"/>
      <c r="L158" s="172"/>
      <c r="M158" s="172"/>
      <c r="N158" s="172"/>
      <c r="O158" s="172"/>
      <c r="P158" s="172"/>
      <c r="Q158" s="172"/>
      <c r="R158" s="172"/>
      <c r="S158" s="172"/>
      <c r="T158" s="172"/>
      <c r="U158" s="172"/>
      <c r="V158" s="588"/>
      <c r="W158" s="588"/>
      <c r="X158" s="588"/>
      <c r="Y158" s="588"/>
      <c r="Z158" s="588"/>
      <c r="AA158" s="172"/>
      <c r="AB158" s="172"/>
      <c r="AC158" s="172"/>
      <c r="AD158" s="172"/>
      <c r="AE158" s="172"/>
      <c r="AF158" s="172"/>
      <c r="AG158" s="172"/>
      <c r="AH158" s="172"/>
      <c r="AI158" s="172"/>
      <c r="AJ158" s="172"/>
    </row>
    <row r="159">
      <c r="A159" s="577"/>
      <c r="B159" s="577"/>
      <c r="C159" s="172"/>
      <c r="D159" s="172"/>
      <c r="E159" s="172"/>
      <c r="F159" s="172"/>
      <c r="G159" s="172"/>
      <c r="H159" s="172"/>
      <c r="I159" s="172"/>
      <c r="J159" s="172"/>
      <c r="K159" s="172"/>
      <c r="L159" s="172"/>
      <c r="M159" s="172"/>
      <c r="N159" s="172"/>
      <c r="O159" s="172"/>
      <c r="P159" s="172"/>
      <c r="Q159" s="172"/>
      <c r="R159" s="172"/>
      <c r="S159" s="172"/>
      <c r="T159" s="172"/>
      <c r="U159" s="172"/>
      <c r="V159" s="588"/>
      <c r="W159" s="588"/>
      <c r="X159" s="588"/>
      <c r="Y159" s="588"/>
      <c r="Z159" s="588"/>
      <c r="AA159" s="172"/>
      <c r="AB159" s="172"/>
      <c r="AC159" s="172"/>
      <c r="AD159" s="172"/>
      <c r="AE159" s="172"/>
      <c r="AF159" s="172"/>
      <c r="AG159" s="172"/>
      <c r="AH159" s="172"/>
      <c r="AI159" s="172"/>
      <c r="AJ159" s="172"/>
    </row>
    <row r="160">
      <c r="A160" s="577"/>
      <c r="B160" s="577"/>
      <c r="C160" s="172"/>
      <c r="D160" s="172"/>
      <c r="E160" s="172"/>
      <c r="F160" s="172"/>
      <c r="G160" s="172"/>
      <c r="H160" s="172"/>
      <c r="I160" s="172"/>
      <c r="J160" s="172"/>
      <c r="K160" s="172"/>
      <c r="L160" s="172"/>
      <c r="M160" s="172"/>
      <c r="N160" s="172"/>
      <c r="O160" s="172"/>
      <c r="P160" s="172"/>
      <c r="Q160" s="172"/>
      <c r="R160" s="172"/>
      <c r="S160" s="172"/>
      <c r="T160" s="172"/>
      <c r="U160" s="172"/>
      <c r="V160" s="588"/>
      <c r="W160" s="588"/>
      <c r="X160" s="588"/>
      <c r="Y160" s="588"/>
      <c r="Z160" s="588"/>
      <c r="AA160" s="172"/>
      <c r="AB160" s="172"/>
      <c r="AC160" s="172"/>
      <c r="AD160" s="172"/>
      <c r="AE160" s="172"/>
      <c r="AF160" s="172"/>
      <c r="AG160" s="172"/>
      <c r="AH160" s="172"/>
      <c r="AI160" s="172"/>
      <c r="AJ160" s="172"/>
    </row>
    <row r="161">
      <c r="A161" s="577"/>
      <c r="B161" s="577"/>
      <c r="C161" s="172"/>
      <c r="D161" s="172"/>
      <c r="E161" s="172"/>
      <c r="F161" s="172"/>
      <c r="G161" s="172"/>
      <c r="H161" s="172"/>
      <c r="I161" s="172"/>
      <c r="J161" s="172"/>
      <c r="K161" s="172"/>
      <c r="L161" s="172"/>
      <c r="M161" s="172"/>
      <c r="N161" s="172"/>
      <c r="O161" s="172"/>
      <c r="P161" s="172"/>
      <c r="Q161" s="172"/>
      <c r="R161" s="172"/>
      <c r="S161" s="172"/>
      <c r="T161" s="172"/>
      <c r="U161" s="172"/>
      <c r="V161" s="588"/>
      <c r="W161" s="588"/>
      <c r="X161" s="588"/>
      <c r="Y161" s="588"/>
      <c r="Z161" s="588"/>
      <c r="AA161" s="172"/>
      <c r="AB161" s="172"/>
      <c r="AC161" s="172"/>
      <c r="AD161" s="172"/>
      <c r="AE161" s="172"/>
      <c r="AF161" s="172"/>
      <c r="AG161" s="172"/>
      <c r="AH161" s="172"/>
      <c r="AI161" s="172"/>
      <c r="AJ161" s="172"/>
    </row>
    <row r="162">
      <c r="A162" s="577"/>
      <c r="B162" s="577"/>
      <c r="C162" s="172"/>
      <c r="D162" s="172"/>
      <c r="E162" s="172"/>
      <c r="F162" s="172"/>
      <c r="G162" s="172"/>
      <c r="H162" s="172"/>
      <c r="I162" s="172"/>
      <c r="J162" s="172"/>
      <c r="K162" s="172"/>
      <c r="L162" s="172"/>
      <c r="M162" s="172"/>
      <c r="N162" s="172"/>
      <c r="O162" s="172"/>
      <c r="P162" s="172"/>
      <c r="Q162" s="172"/>
      <c r="R162" s="172"/>
      <c r="S162" s="172"/>
      <c r="T162" s="172"/>
      <c r="U162" s="172"/>
      <c r="V162" s="588"/>
      <c r="W162" s="588"/>
      <c r="X162" s="588"/>
      <c r="Y162" s="588"/>
      <c r="Z162" s="588"/>
      <c r="AA162" s="172"/>
      <c r="AB162" s="172"/>
      <c r="AC162" s="172"/>
      <c r="AD162" s="172"/>
      <c r="AE162" s="172"/>
      <c r="AF162" s="172"/>
      <c r="AG162" s="172"/>
      <c r="AH162" s="172"/>
      <c r="AI162" s="172"/>
      <c r="AJ162" s="172"/>
    </row>
    <row r="163">
      <c r="A163" s="577"/>
      <c r="B163" s="577"/>
      <c r="C163" s="172"/>
      <c r="D163" s="172"/>
      <c r="E163" s="172"/>
      <c r="F163" s="172"/>
      <c r="G163" s="172"/>
      <c r="H163" s="172"/>
      <c r="I163" s="172"/>
      <c r="J163" s="172"/>
      <c r="K163" s="172"/>
      <c r="L163" s="172"/>
      <c r="M163" s="172"/>
      <c r="N163" s="172"/>
      <c r="O163" s="172"/>
      <c r="P163" s="172"/>
      <c r="Q163" s="172"/>
      <c r="R163" s="172"/>
      <c r="S163" s="172"/>
      <c r="T163" s="172"/>
      <c r="U163" s="172"/>
      <c r="V163" s="588"/>
      <c r="W163" s="588"/>
      <c r="X163" s="588"/>
      <c r="Y163" s="588"/>
      <c r="Z163" s="588"/>
      <c r="AA163" s="172"/>
      <c r="AB163" s="172"/>
      <c r="AC163" s="172"/>
      <c r="AD163" s="172"/>
      <c r="AE163" s="172"/>
      <c r="AF163" s="172"/>
      <c r="AG163" s="172"/>
      <c r="AH163" s="172"/>
      <c r="AI163" s="172"/>
      <c r="AJ163" s="172"/>
    </row>
    <row r="164">
      <c r="A164" s="577"/>
      <c r="B164" s="577"/>
      <c r="C164" s="172"/>
      <c r="D164" s="172"/>
      <c r="E164" s="172"/>
      <c r="F164" s="172"/>
      <c r="G164" s="172"/>
      <c r="H164" s="172"/>
      <c r="I164" s="172"/>
      <c r="J164" s="172"/>
      <c r="K164" s="172"/>
      <c r="L164" s="172"/>
      <c r="M164" s="172"/>
      <c r="N164" s="172"/>
      <c r="O164" s="172"/>
      <c r="P164" s="172"/>
      <c r="Q164" s="172"/>
      <c r="R164" s="172"/>
      <c r="S164" s="172"/>
      <c r="T164" s="172"/>
      <c r="U164" s="172"/>
      <c r="V164" s="588"/>
      <c r="W164" s="588"/>
      <c r="X164" s="588"/>
      <c r="Y164" s="588"/>
      <c r="Z164" s="588"/>
      <c r="AA164" s="172"/>
      <c r="AB164" s="172"/>
      <c r="AC164" s="172"/>
      <c r="AD164" s="172"/>
      <c r="AE164" s="172"/>
      <c r="AF164" s="172"/>
      <c r="AG164" s="172"/>
      <c r="AH164" s="172"/>
      <c r="AI164" s="172"/>
      <c r="AJ164" s="172"/>
    </row>
    <row r="165">
      <c r="A165" s="577"/>
      <c r="B165" s="577"/>
      <c r="C165" s="172"/>
      <c r="D165" s="172"/>
      <c r="E165" s="172"/>
      <c r="F165" s="172"/>
      <c r="G165" s="172"/>
      <c r="H165" s="172"/>
      <c r="I165" s="172"/>
      <c r="J165" s="172"/>
      <c r="K165" s="172"/>
      <c r="L165" s="172"/>
      <c r="M165" s="172"/>
      <c r="N165" s="172"/>
      <c r="O165" s="172"/>
      <c r="P165" s="172"/>
      <c r="Q165" s="172"/>
      <c r="R165" s="172"/>
      <c r="S165" s="172"/>
      <c r="T165" s="172"/>
      <c r="U165" s="172"/>
      <c r="V165" s="588"/>
      <c r="W165" s="588"/>
      <c r="X165" s="588"/>
      <c r="Y165" s="588"/>
      <c r="Z165" s="588"/>
      <c r="AA165" s="172"/>
      <c r="AB165" s="172"/>
      <c r="AC165" s="172"/>
      <c r="AD165" s="172"/>
      <c r="AE165" s="172"/>
      <c r="AF165" s="172"/>
      <c r="AG165" s="172"/>
      <c r="AH165" s="172"/>
      <c r="AI165" s="172"/>
      <c r="AJ165" s="172"/>
    </row>
    <row r="166">
      <c r="A166" s="577"/>
      <c r="B166" s="577"/>
      <c r="C166" s="172"/>
      <c r="D166" s="172"/>
      <c r="E166" s="172"/>
      <c r="F166" s="172"/>
      <c r="G166" s="172"/>
      <c r="H166" s="172"/>
      <c r="I166" s="172"/>
      <c r="J166" s="172"/>
      <c r="K166" s="172"/>
      <c r="L166" s="172"/>
      <c r="M166" s="172"/>
      <c r="N166" s="172"/>
      <c r="O166" s="172"/>
      <c r="P166" s="172"/>
      <c r="Q166" s="172"/>
      <c r="R166" s="172"/>
      <c r="S166" s="172"/>
      <c r="T166" s="172"/>
      <c r="U166" s="172"/>
      <c r="V166" s="588"/>
      <c r="W166" s="588"/>
      <c r="X166" s="588"/>
      <c r="Y166" s="588"/>
      <c r="Z166" s="588"/>
      <c r="AA166" s="172"/>
      <c r="AB166" s="172"/>
      <c r="AC166" s="172"/>
      <c r="AD166" s="172"/>
      <c r="AE166" s="172"/>
      <c r="AF166" s="172"/>
      <c r="AG166" s="172"/>
      <c r="AH166" s="172"/>
      <c r="AI166" s="172"/>
      <c r="AJ166" s="172"/>
    </row>
    <row r="167">
      <c r="A167" s="577"/>
      <c r="B167" s="577"/>
      <c r="C167" s="172"/>
      <c r="D167" s="172"/>
      <c r="E167" s="172"/>
      <c r="F167" s="172"/>
      <c r="G167" s="172"/>
      <c r="H167" s="172"/>
      <c r="I167" s="172"/>
      <c r="J167" s="172"/>
      <c r="K167" s="172"/>
      <c r="L167" s="172"/>
      <c r="M167" s="172"/>
      <c r="N167" s="172"/>
      <c r="O167" s="172"/>
      <c r="P167" s="172"/>
      <c r="Q167" s="172"/>
      <c r="R167" s="172"/>
      <c r="S167" s="172"/>
      <c r="T167" s="172"/>
      <c r="U167" s="172"/>
      <c r="V167" s="588"/>
      <c r="W167" s="588"/>
      <c r="X167" s="588"/>
      <c r="Y167" s="588"/>
      <c r="Z167" s="588"/>
      <c r="AA167" s="172"/>
      <c r="AB167" s="172"/>
      <c r="AC167" s="172"/>
      <c r="AD167" s="172"/>
      <c r="AE167" s="172"/>
      <c r="AF167" s="172"/>
      <c r="AG167" s="172"/>
      <c r="AH167" s="172"/>
      <c r="AI167" s="172"/>
      <c r="AJ167" s="172"/>
    </row>
    <row r="168">
      <c r="A168" s="577"/>
      <c r="B168" s="577"/>
      <c r="C168" s="172"/>
      <c r="D168" s="172"/>
      <c r="E168" s="172"/>
      <c r="F168" s="172"/>
      <c r="G168" s="172"/>
      <c r="H168" s="172"/>
      <c r="I168" s="172"/>
      <c r="J168" s="172"/>
      <c r="K168" s="172"/>
      <c r="L168" s="172"/>
      <c r="M168" s="172"/>
      <c r="N168" s="172"/>
      <c r="O168" s="172"/>
      <c r="P168" s="172"/>
      <c r="Q168" s="172"/>
      <c r="R168" s="172"/>
      <c r="S168" s="172"/>
      <c r="T168" s="172"/>
      <c r="U168" s="172"/>
      <c r="V168" s="588"/>
      <c r="W168" s="588"/>
      <c r="X168" s="588"/>
      <c r="Y168" s="588"/>
      <c r="Z168" s="588"/>
      <c r="AA168" s="172"/>
      <c r="AB168" s="172"/>
      <c r="AC168" s="172"/>
      <c r="AD168" s="172"/>
      <c r="AE168" s="172"/>
      <c r="AF168" s="172"/>
      <c r="AG168" s="172"/>
      <c r="AH168" s="172"/>
      <c r="AI168" s="172"/>
      <c r="AJ168" s="172"/>
    </row>
    <row r="169">
      <c r="A169" s="577"/>
      <c r="B169" s="577"/>
      <c r="C169" s="172"/>
      <c r="D169" s="172"/>
      <c r="E169" s="172"/>
      <c r="F169" s="172"/>
      <c r="G169" s="172"/>
      <c r="H169" s="172"/>
      <c r="I169" s="172"/>
      <c r="J169" s="172"/>
      <c r="K169" s="172"/>
      <c r="L169" s="172"/>
      <c r="M169" s="172"/>
      <c r="N169" s="172"/>
      <c r="O169" s="172"/>
      <c r="P169" s="172"/>
      <c r="Q169" s="172"/>
      <c r="R169" s="172"/>
      <c r="S169" s="172"/>
      <c r="T169" s="172"/>
      <c r="U169" s="172"/>
      <c r="V169" s="588"/>
      <c r="W169" s="588"/>
      <c r="X169" s="588"/>
      <c r="Y169" s="588"/>
      <c r="Z169" s="588"/>
      <c r="AA169" s="172"/>
      <c r="AB169" s="172"/>
      <c r="AC169" s="172"/>
      <c r="AD169" s="172"/>
      <c r="AE169" s="172"/>
      <c r="AF169" s="172"/>
      <c r="AG169" s="172"/>
      <c r="AH169" s="172"/>
      <c r="AI169" s="172"/>
      <c r="AJ169" s="172"/>
    </row>
    <row r="170">
      <c r="A170" s="577"/>
      <c r="B170" s="577"/>
      <c r="C170" s="172"/>
      <c r="D170" s="172"/>
      <c r="E170" s="172"/>
      <c r="F170" s="172"/>
      <c r="G170" s="172"/>
      <c r="H170" s="172"/>
      <c r="I170" s="172"/>
      <c r="J170" s="172"/>
      <c r="K170" s="172"/>
      <c r="L170" s="172"/>
      <c r="M170" s="172"/>
      <c r="N170" s="172"/>
      <c r="O170" s="172"/>
      <c r="P170" s="172"/>
      <c r="Q170" s="172"/>
      <c r="R170" s="172"/>
      <c r="S170" s="172"/>
      <c r="T170" s="172"/>
      <c r="U170" s="172"/>
      <c r="V170" s="588"/>
      <c r="W170" s="588"/>
      <c r="X170" s="588"/>
      <c r="Y170" s="588"/>
      <c r="Z170" s="588"/>
      <c r="AA170" s="172"/>
      <c r="AB170" s="172"/>
      <c r="AC170" s="172"/>
      <c r="AD170" s="172"/>
      <c r="AE170" s="172"/>
      <c r="AF170" s="172"/>
      <c r="AG170" s="172"/>
      <c r="AH170" s="172"/>
      <c r="AI170" s="172"/>
      <c r="AJ170" s="172"/>
    </row>
    <row r="171">
      <c r="A171" s="577"/>
      <c r="B171" s="577"/>
      <c r="C171" s="172"/>
      <c r="D171" s="172"/>
      <c r="E171" s="172"/>
      <c r="F171" s="172"/>
      <c r="G171" s="172"/>
      <c r="H171" s="172"/>
      <c r="I171" s="172"/>
      <c r="J171" s="172"/>
      <c r="K171" s="172"/>
      <c r="L171" s="172"/>
      <c r="M171" s="172"/>
      <c r="N171" s="172"/>
      <c r="O171" s="172"/>
      <c r="P171" s="172"/>
      <c r="Q171" s="172"/>
      <c r="R171" s="172"/>
      <c r="S171" s="172"/>
      <c r="T171" s="172"/>
      <c r="U171" s="172"/>
      <c r="V171" s="588"/>
      <c r="W171" s="588"/>
      <c r="X171" s="588"/>
      <c r="Y171" s="588"/>
      <c r="Z171" s="588"/>
      <c r="AA171" s="172"/>
      <c r="AB171" s="172"/>
      <c r="AC171" s="172"/>
      <c r="AD171" s="172"/>
      <c r="AE171" s="172"/>
      <c r="AF171" s="172"/>
      <c r="AG171" s="172"/>
      <c r="AH171" s="172"/>
      <c r="AI171" s="172"/>
      <c r="AJ171" s="172"/>
    </row>
    <row r="172">
      <c r="A172" s="577"/>
      <c r="B172" s="577"/>
      <c r="C172" s="172"/>
      <c r="D172" s="172"/>
      <c r="E172" s="172"/>
      <c r="F172" s="172"/>
      <c r="G172" s="172"/>
      <c r="H172" s="172"/>
      <c r="I172" s="172"/>
      <c r="J172" s="172"/>
      <c r="K172" s="172"/>
      <c r="L172" s="172"/>
      <c r="M172" s="172"/>
      <c r="N172" s="172"/>
      <c r="O172" s="172"/>
      <c r="P172" s="172"/>
      <c r="Q172" s="172"/>
      <c r="R172" s="172"/>
      <c r="S172" s="172"/>
      <c r="T172" s="172"/>
      <c r="U172" s="172"/>
      <c r="V172" s="588"/>
      <c r="W172" s="588"/>
      <c r="X172" s="588"/>
      <c r="Y172" s="588"/>
      <c r="Z172" s="588"/>
      <c r="AA172" s="172"/>
      <c r="AB172" s="172"/>
      <c r="AC172" s="172"/>
      <c r="AD172" s="172"/>
      <c r="AE172" s="172"/>
      <c r="AF172" s="172"/>
      <c r="AG172" s="172"/>
      <c r="AH172" s="172"/>
      <c r="AI172" s="172"/>
      <c r="AJ172" s="172"/>
    </row>
    <row r="173">
      <c r="A173" s="577"/>
      <c r="B173" s="577"/>
      <c r="C173" s="172"/>
      <c r="D173" s="172"/>
      <c r="E173" s="172"/>
      <c r="F173" s="172"/>
      <c r="G173" s="172"/>
      <c r="H173" s="172"/>
      <c r="I173" s="172"/>
      <c r="J173" s="172"/>
      <c r="K173" s="172"/>
      <c r="L173" s="172"/>
      <c r="M173" s="172"/>
      <c r="N173" s="172"/>
      <c r="O173" s="172"/>
      <c r="P173" s="172"/>
      <c r="Q173" s="172"/>
      <c r="R173" s="172"/>
      <c r="S173" s="172"/>
      <c r="T173" s="172"/>
      <c r="U173" s="172"/>
      <c r="V173" s="588"/>
      <c r="W173" s="588"/>
      <c r="X173" s="588"/>
      <c r="Y173" s="588"/>
      <c r="Z173" s="588"/>
      <c r="AA173" s="172"/>
      <c r="AB173" s="172"/>
      <c r="AC173" s="172"/>
      <c r="AD173" s="172"/>
      <c r="AE173" s="172"/>
      <c r="AF173" s="172"/>
      <c r="AG173" s="172"/>
      <c r="AH173" s="172"/>
      <c r="AI173" s="172"/>
      <c r="AJ173" s="172"/>
    </row>
    <row r="174">
      <c r="A174" s="577"/>
      <c r="B174" s="577"/>
      <c r="C174" s="172"/>
      <c r="D174" s="172"/>
      <c r="E174" s="172"/>
      <c r="F174" s="172"/>
      <c r="G174" s="172"/>
      <c r="H174" s="172"/>
      <c r="I174" s="172"/>
      <c r="J174" s="172"/>
      <c r="K174" s="172"/>
      <c r="L174" s="172"/>
      <c r="M174" s="172"/>
      <c r="N174" s="172"/>
      <c r="O174" s="172"/>
      <c r="P174" s="172"/>
      <c r="Q174" s="172"/>
      <c r="R174" s="172"/>
      <c r="S174" s="172"/>
      <c r="T174" s="172"/>
      <c r="U174" s="172"/>
      <c r="V174" s="588"/>
      <c r="W174" s="588"/>
      <c r="X174" s="588"/>
      <c r="Y174" s="588"/>
      <c r="Z174" s="588"/>
      <c r="AA174" s="172"/>
      <c r="AB174" s="172"/>
      <c r="AC174" s="172"/>
      <c r="AD174" s="172"/>
      <c r="AE174" s="172"/>
      <c r="AF174" s="172"/>
      <c r="AG174" s="172"/>
      <c r="AH174" s="172"/>
      <c r="AI174" s="172"/>
      <c r="AJ174" s="172"/>
    </row>
    <row r="175">
      <c r="A175" s="577"/>
      <c r="B175" s="577"/>
      <c r="C175" s="172"/>
      <c r="D175" s="172"/>
      <c r="E175" s="172"/>
      <c r="F175" s="172"/>
      <c r="G175" s="172"/>
      <c r="H175" s="172"/>
      <c r="I175" s="172"/>
      <c r="J175" s="172"/>
      <c r="K175" s="172"/>
      <c r="L175" s="172"/>
      <c r="M175" s="172"/>
      <c r="N175" s="172"/>
      <c r="O175" s="172"/>
      <c r="P175" s="172"/>
      <c r="Q175" s="172"/>
      <c r="R175" s="172"/>
      <c r="S175" s="172"/>
      <c r="T175" s="172"/>
      <c r="U175" s="172"/>
      <c r="V175" s="588"/>
      <c r="W175" s="588"/>
      <c r="X175" s="588"/>
      <c r="Y175" s="588"/>
      <c r="Z175" s="588"/>
      <c r="AA175" s="172"/>
      <c r="AB175" s="172"/>
      <c r="AC175" s="172"/>
      <c r="AD175" s="172"/>
      <c r="AE175" s="172"/>
      <c r="AF175" s="172"/>
      <c r="AG175" s="172"/>
      <c r="AH175" s="172"/>
      <c r="AI175" s="172"/>
      <c r="AJ175" s="172"/>
    </row>
    <row r="176">
      <c r="A176" s="577"/>
      <c r="B176" s="577"/>
      <c r="C176" s="172"/>
      <c r="D176" s="172"/>
      <c r="E176" s="172"/>
      <c r="F176" s="172"/>
      <c r="G176" s="172"/>
      <c r="H176" s="172"/>
      <c r="I176" s="172"/>
      <c r="J176" s="172"/>
      <c r="K176" s="172"/>
      <c r="L176" s="172"/>
      <c r="M176" s="172"/>
      <c r="N176" s="172"/>
      <c r="O176" s="172"/>
      <c r="P176" s="172"/>
      <c r="Q176" s="172"/>
      <c r="R176" s="172"/>
      <c r="S176" s="172"/>
      <c r="T176" s="172"/>
      <c r="U176" s="172"/>
      <c r="V176" s="588"/>
      <c r="W176" s="588"/>
      <c r="X176" s="588"/>
      <c r="Y176" s="588"/>
      <c r="Z176" s="588"/>
      <c r="AA176" s="172"/>
      <c r="AB176" s="172"/>
      <c r="AC176" s="172"/>
      <c r="AD176" s="172"/>
      <c r="AE176" s="172"/>
      <c r="AF176" s="172"/>
      <c r="AG176" s="172"/>
      <c r="AH176" s="172"/>
      <c r="AI176" s="172"/>
      <c r="AJ176" s="172"/>
    </row>
    <row r="177">
      <c r="A177" s="577"/>
      <c r="B177" s="577"/>
      <c r="C177" s="172"/>
      <c r="D177" s="172"/>
      <c r="E177" s="172"/>
      <c r="F177" s="172"/>
      <c r="G177" s="172"/>
      <c r="H177" s="172"/>
      <c r="I177" s="172"/>
      <c r="J177" s="172"/>
      <c r="K177" s="172"/>
      <c r="L177" s="172"/>
      <c r="M177" s="172"/>
      <c r="N177" s="172"/>
      <c r="O177" s="172"/>
      <c r="P177" s="172"/>
      <c r="Q177" s="172"/>
      <c r="R177" s="172"/>
      <c r="S177" s="172"/>
      <c r="T177" s="172"/>
      <c r="U177" s="172"/>
      <c r="V177" s="588"/>
      <c r="W177" s="588"/>
      <c r="X177" s="588"/>
      <c r="Y177" s="588"/>
      <c r="Z177" s="588"/>
      <c r="AA177" s="172"/>
      <c r="AB177" s="172"/>
      <c r="AC177" s="172"/>
      <c r="AD177" s="172"/>
      <c r="AE177" s="172"/>
      <c r="AF177" s="172"/>
      <c r="AG177" s="172"/>
      <c r="AH177" s="172"/>
      <c r="AI177" s="172"/>
      <c r="AJ177" s="172"/>
    </row>
    <row r="178">
      <c r="A178" s="577"/>
      <c r="B178" s="577"/>
      <c r="C178" s="172"/>
      <c r="D178" s="172"/>
      <c r="E178" s="172"/>
      <c r="F178" s="172"/>
      <c r="G178" s="172"/>
      <c r="H178" s="172"/>
      <c r="I178" s="172"/>
      <c r="J178" s="172"/>
      <c r="K178" s="172"/>
      <c r="L178" s="172"/>
      <c r="M178" s="172"/>
      <c r="N178" s="172"/>
      <c r="O178" s="172"/>
      <c r="P178" s="172"/>
      <c r="Q178" s="172"/>
      <c r="R178" s="172"/>
      <c r="S178" s="172"/>
      <c r="T178" s="172"/>
      <c r="U178" s="172"/>
      <c r="V178" s="588"/>
      <c r="W178" s="588"/>
      <c r="X178" s="588"/>
      <c r="Y178" s="588"/>
      <c r="Z178" s="588"/>
      <c r="AA178" s="172"/>
      <c r="AB178" s="172"/>
      <c r="AC178" s="172"/>
      <c r="AD178" s="172"/>
      <c r="AE178" s="172"/>
      <c r="AF178" s="172"/>
      <c r="AG178" s="172"/>
      <c r="AH178" s="172"/>
      <c r="AI178" s="172"/>
      <c r="AJ178" s="172"/>
    </row>
    <row r="179">
      <c r="A179" s="577"/>
      <c r="B179" s="577"/>
      <c r="C179" s="172"/>
      <c r="D179" s="172"/>
      <c r="E179" s="172"/>
      <c r="F179" s="172"/>
      <c r="G179" s="172"/>
      <c r="H179" s="172"/>
      <c r="I179" s="172"/>
      <c r="J179" s="172"/>
      <c r="K179" s="172"/>
      <c r="L179" s="172"/>
      <c r="M179" s="172"/>
      <c r="N179" s="172"/>
      <c r="O179" s="172"/>
      <c r="P179" s="172"/>
      <c r="Q179" s="172"/>
      <c r="R179" s="172"/>
      <c r="S179" s="172"/>
      <c r="T179" s="172"/>
      <c r="U179" s="172"/>
      <c r="V179" s="588"/>
      <c r="W179" s="588"/>
      <c r="X179" s="588"/>
      <c r="Y179" s="588"/>
      <c r="Z179" s="588"/>
      <c r="AA179" s="172"/>
      <c r="AB179" s="172"/>
      <c r="AC179" s="172"/>
      <c r="AD179" s="172"/>
      <c r="AE179" s="172"/>
      <c r="AF179" s="172"/>
      <c r="AG179" s="172"/>
      <c r="AH179" s="172"/>
      <c r="AI179" s="172"/>
      <c r="AJ179" s="172"/>
    </row>
    <row r="180">
      <c r="A180" s="577"/>
      <c r="B180" s="577"/>
      <c r="C180" s="172"/>
      <c r="D180" s="172"/>
      <c r="E180" s="172"/>
      <c r="F180" s="172"/>
      <c r="G180" s="172"/>
      <c r="H180" s="172"/>
      <c r="I180" s="172"/>
      <c r="J180" s="172"/>
      <c r="K180" s="172"/>
      <c r="L180" s="172"/>
      <c r="M180" s="172"/>
      <c r="N180" s="172"/>
      <c r="O180" s="172"/>
      <c r="P180" s="172"/>
      <c r="Q180" s="172"/>
      <c r="R180" s="172"/>
      <c r="S180" s="172"/>
      <c r="T180" s="172"/>
      <c r="U180" s="172"/>
      <c r="V180" s="588"/>
      <c r="W180" s="588"/>
      <c r="X180" s="588"/>
      <c r="Y180" s="588"/>
      <c r="Z180" s="588"/>
      <c r="AA180" s="172"/>
      <c r="AB180" s="172"/>
      <c r="AC180" s="172"/>
      <c r="AD180" s="172"/>
      <c r="AE180" s="172"/>
      <c r="AF180" s="172"/>
      <c r="AG180" s="172"/>
      <c r="AH180" s="172"/>
      <c r="AI180" s="172"/>
      <c r="AJ180" s="172"/>
    </row>
    <row r="181">
      <c r="A181" s="577"/>
      <c r="B181" s="577"/>
      <c r="C181" s="172"/>
      <c r="D181" s="172"/>
      <c r="E181" s="172"/>
      <c r="F181" s="172"/>
      <c r="G181" s="172"/>
      <c r="H181" s="172"/>
      <c r="I181" s="172"/>
      <c r="J181" s="172"/>
      <c r="K181" s="172"/>
      <c r="L181" s="172"/>
      <c r="M181" s="172"/>
      <c r="N181" s="172"/>
      <c r="O181" s="172"/>
      <c r="P181" s="172"/>
      <c r="Q181" s="172"/>
      <c r="R181" s="172"/>
      <c r="S181" s="172"/>
      <c r="T181" s="172"/>
      <c r="U181" s="172"/>
      <c r="V181" s="588"/>
      <c r="W181" s="588"/>
      <c r="X181" s="588"/>
      <c r="Y181" s="588"/>
      <c r="Z181" s="588"/>
      <c r="AA181" s="172"/>
      <c r="AB181" s="172"/>
      <c r="AC181" s="172"/>
      <c r="AD181" s="172"/>
      <c r="AE181" s="172"/>
      <c r="AF181" s="172"/>
      <c r="AG181" s="172"/>
      <c r="AH181" s="172"/>
      <c r="AI181" s="172"/>
      <c r="AJ181" s="172"/>
    </row>
    <row r="182">
      <c r="A182" s="577"/>
      <c r="B182" s="577"/>
      <c r="C182" s="172"/>
      <c r="D182" s="172"/>
      <c r="E182" s="172"/>
      <c r="F182" s="172"/>
      <c r="G182" s="172"/>
      <c r="H182" s="172"/>
      <c r="I182" s="172"/>
      <c r="J182" s="172"/>
      <c r="K182" s="172"/>
      <c r="L182" s="172"/>
      <c r="M182" s="172"/>
      <c r="N182" s="172"/>
      <c r="O182" s="172"/>
      <c r="P182" s="172"/>
      <c r="Q182" s="172"/>
      <c r="R182" s="172"/>
      <c r="S182" s="172"/>
      <c r="T182" s="172"/>
      <c r="U182" s="172"/>
      <c r="V182" s="588"/>
      <c r="W182" s="588"/>
      <c r="X182" s="588"/>
      <c r="Y182" s="588"/>
      <c r="Z182" s="588"/>
      <c r="AA182" s="172"/>
      <c r="AB182" s="172"/>
      <c r="AC182" s="172"/>
      <c r="AD182" s="172"/>
      <c r="AE182" s="172"/>
      <c r="AF182" s="172"/>
      <c r="AG182" s="172"/>
      <c r="AH182" s="172"/>
      <c r="AI182" s="172"/>
      <c r="AJ182" s="172"/>
    </row>
    <row r="183">
      <c r="A183" s="577"/>
      <c r="B183" s="577"/>
      <c r="C183" s="172"/>
      <c r="D183" s="172"/>
      <c r="E183" s="172"/>
      <c r="F183" s="172"/>
      <c r="G183" s="172"/>
      <c r="H183" s="172"/>
      <c r="I183" s="172"/>
      <c r="J183" s="172"/>
      <c r="K183" s="172"/>
      <c r="L183" s="172"/>
      <c r="M183" s="172"/>
      <c r="N183" s="172"/>
      <c r="O183" s="172"/>
      <c r="P183" s="172"/>
      <c r="Q183" s="172"/>
      <c r="R183" s="172"/>
      <c r="S183" s="172"/>
      <c r="T183" s="172"/>
      <c r="U183" s="172"/>
      <c r="V183" s="588"/>
      <c r="W183" s="588"/>
      <c r="X183" s="588"/>
      <c r="Y183" s="588"/>
      <c r="Z183" s="588"/>
      <c r="AA183" s="172"/>
      <c r="AB183" s="172"/>
      <c r="AC183" s="172"/>
      <c r="AD183" s="172"/>
      <c r="AE183" s="172"/>
      <c r="AF183" s="172"/>
      <c r="AG183" s="172"/>
      <c r="AH183" s="172"/>
      <c r="AI183" s="172"/>
      <c r="AJ183" s="172"/>
    </row>
    <row r="184">
      <c r="A184" s="577"/>
      <c r="B184" s="577"/>
      <c r="C184" s="172"/>
      <c r="D184" s="172"/>
      <c r="E184" s="172"/>
      <c r="F184" s="172"/>
      <c r="G184" s="172"/>
      <c r="H184" s="172"/>
      <c r="I184" s="172"/>
      <c r="J184" s="172"/>
      <c r="K184" s="172"/>
      <c r="L184" s="172"/>
      <c r="M184" s="172"/>
      <c r="N184" s="172"/>
      <c r="O184" s="172"/>
      <c r="P184" s="172"/>
      <c r="Q184" s="172"/>
      <c r="R184" s="172"/>
      <c r="S184" s="172"/>
      <c r="T184" s="172"/>
      <c r="U184" s="172"/>
      <c r="V184" s="588"/>
      <c r="W184" s="588"/>
      <c r="X184" s="588"/>
      <c r="Y184" s="588"/>
      <c r="Z184" s="588"/>
      <c r="AA184" s="172"/>
      <c r="AB184" s="172"/>
      <c r="AC184" s="172"/>
      <c r="AD184" s="172"/>
      <c r="AE184" s="172"/>
      <c r="AF184" s="172"/>
      <c r="AG184" s="172"/>
      <c r="AH184" s="172"/>
      <c r="AI184" s="172"/>
      <c r="AJ184" s="172"/>
    </row>
    <row r="185">
      <c r="A185" s="577"/>
      <c r="B185" s="577"/>
      <c r="C185" s="172"/>
      <c r="D185" s="172"/>
      <c r="E185" s="172"/>
      <c r="F185" s="172"/>
      <c r="G185" s="172"/>
      <c r="H185" s="172"/>
      <c r="I185" s="172"/>
      <c r="J185" s="172"/>
      <c r="K185" s="172"/>
      <c r="L185" s="172"/>
      <c r="M185" s="172"/>
      <c r="N185" s="172"/>
      <c r="O185" s="172"/>
      <c r="P185" s="172"/>
      <c r="Q185" s="172"/>
      <c r="R185" s="172"/>
      <c r="S185" s="172"/>
      <c r="T185" s="172"/>
      <c r="U185" s="172"/>
      <c r="V185" s="588"/>
      <c r="W185" s="588"/>
      <c r="X185" s="588"/>
      <c r="Y185" s="588"/>
      <c r="Z185" s="588"/>
      <c r="AA185" s="172"/>
      <c r="AB185" s="172"/>
      <c r="AC185" s="172"/>
      <c r="AD185" s="172"/>
      <c r="AE185" s="172"/>
      <c r="AF185" s="172"/>
      <c r="AG185" s="172"/>
      <c r="AH185" s="172"/>
      <c r="AI185" s="172"/>
      <c r="AJ185" s="172"/>
    </row>
    <row r="186">
      <c r="A186" s="577"/>
      <c r="B186" s="577"/>
      <c r="C186" s="172"/>
      <c r="D186" s="172"/>
      <c r="E186" s="172"/>
      <c r="F186" s="172"/>
      <c r="G186" s="172"/>
      <c r="H186" s="172"/>
      <c r="I186" s="172"/>
      <c r="J186" s="172"/>
      <c r="K186" s="172"/>
      <c r="L186" s="172"/>
      <c r="M186" s="172"/>
      <c r="N186" s="172"/>
      <c r="O186" s="172"/>
      <c r="P186" s="172"/>
      <c r="Q186" s="172"/>
      <c r="R186" s="172"/>
      <c r="S186" s="172"/>
      <c r="T186" s="172"/>
      <c r="U186" s="172"/>
      <c r="V186" s="588"/>
      <c r="W186" s="588"/>
      <c r="X186" s="588"/>
      <c r="Y186" s="588"/>
      <c r="Z186" s="588"/>
      <c r="AA186" s="172"/>
      <c r="AB186" s="172"/>
      <c r="AC186" s="172"/>
      <c r="AD186" s="172"/>
      <c r="AE186" s="172"/>
      <c r="AF186" s="172"/>
      <c r="AG186" s="172"/>
      <c r="AH186" s="172"/>
      <c r="AI186" s="172"/>
      <c r="AJ186" s="172"/>
    </row>
    <row r="187">
      <c r="A187" s="577"/>
      <c r="B187" s="577"/>
      <c r="C187" s="172"/>
      <c r="D187" s="172"/>
      <c r="E187" s="172"/>
      <c r="F187" s="172"/>
      <c r="G187" s="172"/>
      <c r="H187" s="172"/>
      <c r="I187" s="172"/>
      <c r="J187" s="172"/>
      <c r="K187" s="172"/>
      <c r="L187" s="172"/>
      <c r="M187" s="172"/>
      <c r="N187" s="172"/>
      <c r="O187" s="172"/>
      <c r="P187" s="172"/>
      <c r="Q187" s="172"/>
      <c r="R187" s="172"/>
      <c r="S187" s="172"/>
      <c r="T187" s="172"/>
      <c r="U187" s="172"/>
      <c r="V187" s="588"/>
      <c r="W187" s="588"/>
      <c r="X187" s="588"/>
      <c r="Y187" s="588"/>
      <c r="Z187" s="588"/>
      <c r="AA187" s="172"/>
      <c r="AB187" s="172"/>
      <c r="AC187" s="172"/>
      <c r="AD187" s="172"/>
      <c r="AE187" s="172"/>
      <c r="AF187" s="172"/>
      <c r="AG187" s="172"/>
      <c r="AH187" s="172"/>
      <c r="AI187" s="172"/>
      <c r="AJ187" s="172"/>
    </row>
    <row r="188">
      <c r="A188" s="577"/>
      <c r="B188" s="577"/>
      <c r="C188" s="172"/>
      <c r="D188" s="172"/>
      <c r="E188" s="172"/>
      <c r="F188" s="172"/>
      <c r="G188" s="172"/>
      <c r="H188" s="172"/>
      <c r="I188" s="172"/>
      <c r="J188" s="172"/>
      <c r="K188" s="172"/>
      <c r="L188" s="172"/>
      <c r="M188" s="172"/>
      <c r="N188" s="172"/>
      <c r="O188" s="172"/>
      <c r="P188" s="172"/>
      <c r="Q188" s="172"/>
      <c r="R188" s="172"/>
      <c r="S188" s="172"/>
      <c r="T188" s="172"/>
      <c r="U188" s="172"/>
      <c r="V188" s="588"/>
      <c r="W188" s="588"/>
      <c r="X188" s="588"/>
      <c r="Y188" s="588"/>
      <c r="Z188" s="588"/>
      <c r="AA188" s="172"/>
      <c r="AB188" s="172"/>
      <c r="AC188" s="172"/>
      <c r="AD188" s="172"/>
      <c r="AE188" s="172"/>
      <c r="AF188" s="172"/>
      <c r="AG188" s="172"/>
      <c r="AH188" s="172"/>
      <c r="AI188" s="172"/>
      <c r="AJ188" s="172"/>
    </row>
    <row r="189">
      <c r="A189" s="577"/>
      <c r="B189" s="577"/>
      <c r="C189" s="172"/>
      <c r="D189" s="172"/>
      <c r="E189" s="172"/>
      <c r="F189" s="172"/>
      <c r="G189" s="172"/>
      <c r="H189" s="172"/>
      <c r="I189" s="172"/>
      <c r="J189" s="172"/>
      <c r="K189" s="172"/>
      <c r="L189" s="172"/>
      <c r="M189" s="172"/>
      <c r="N189" s="172"/>
      <c r="O189" s="172"/>
      <c r="P189" s="172"/>
      <c r="Q189" s="172"/>
      <c r="R189" s="172"/>
      <c r="S189" s="172"/>
      <c r="T189" s="172"/>
      <c r="U189" s="172"/>
      <c r="V189" s="588"/>
      <c r="W189" s="588"/>
      <c r="X189" s="588"/>
      <c r="Y189" s="588"/>
      <c r="Z189" s="588"/>
      <c r="AA189" s="172"/>
      <c r="AB189" s="172"/>
      <c r="AC189" s="172"/>
      <c r="AD189" s="172"/>
      <c r="AE189" s="172"/>
      <c r="AF189" s="172"/>
      <c r="AG189" s="172"/>
      <c r="AH189" s="172"/>
      <c r="AI189" s="172"/>
      <c r="AJ189" s="172"/>
    </row>
    <row r="190">
      <c r="A190" s="577"/>
      <c r="B190" s="577"/>
      <c r="C190" s="172"/>
      <c r="D190" s="172"/>
      <c r="E190" s="172"/>
      <c r="F190" s="172"/>
      <c r="G190" s="172"/>
      <c r="H190" s="172"/>
      <c r="I190" s="172"/>
      <c r="J190" s="172"/>
      <c r="K190" s="172"/>
      <c r="L190" s="172"/>
      <c r="M190" s="172"/>
      <c r="N190" s="172"/>
      <c r="O190" s="172"/>
      <c r="P190" s="172"/>
      <c r="Q190" s="172"/>
      <c r="R190" s="172"/>
      <c r="S190" s="172"/>
      <c r="T190" s="172"/>
      <c r="U190" s="172"/>
      <c r="V190" s="588"/>
      <c r="W190" s="588"/>
      <c r="X190" s="588"/>
      <c r="Y190" s="588"/>
      <c r="Z190" s="588"/>
      <c r="AA190" s="172"/>
      <c r="AB190" s="172"/>
      <c r="AC190" s="172"/>
      <c r="AD190" s="172"/>
      <c r="AE190" s="172"/>
      <c r="AF190" s="172"/>
      <c r="AG190" s="172"/>
      <c r="AH190" s="172"/>
      <c r="AI190" s="172"/>
      <c r="AJ190" s="172"/>
    </row>
    <row r="191">
      <c r="A191" s="577"/>
      <c r="B191" s="577"/>
      <c r="C191" s="172"/>
      <c r="D191" s="172"/>
      <c r="E191" s="172"/>
      <c r="F191" s="172"/>
      <c r="G191" s="172"/>
      <c r="H191" s="172"/>
      <c r="I191" s="172"/>
      <c r="J191" s="172"/>
      <c r="K191" s="172"/>
      <c r="L191" s="172"/>
      <c r="M191" s="172"/>
      <c r="N191" s="172"/>
      <c r="O191" s="172"/>
      <c r="P191" s="172"/>
      <c r="Q191" s="172"/>
      <c r="R191" s="172"/>
      <c r="S191" s="172"/>
      <c r="T191" s="172"/>
      <c r="U191" s="172"/>
      <c r="V191" s="588"/>
      <c r="W191" s="588"/>
      <c r="X191" s="588"/>
      <c r="Y191" s="588"/>
      <c r="Z191" s="588"/>
      <c r="AA191" s="172"/>
      <c r="AB191" s="172"/>
      <c r="AC191" s="172"/>
      <c r="AD191" s="172"/>
      <c r="AE191" s="172"/>
      <c r="AF191" s="172"/>
      <c r="AG191" s="172"/>
      <c r="AH191" s="172"/>
      <c r="AI191" s="172"/>
      <c r="AJ191" s="172"/>
    </row>
    <row r="192">
      <c r="A192" s="577"/>
      <c r="B192" s="577"/>
      <c r="C192" s="172"/>
      <c r="D192" s="172"/>
      <c r="E192" s="172"/>
      <c r="F192" s="172"/>
      <c r="G192" s="172"/>
      <c r="H192" s="172"/>
      <c r="I192" s="172"/>
      <c r="J192" s="172"/>
      <c r="K192" s="172"/>
      <c r="L192" s="172"/>
      <c r="M192" s="172"/>
      <c r="N192" s="172"/>
      <c r="O192" s="172"/>
      <c r="P192" s="172"/>
      <c r="Q192" s="172"/>
      <c r="R192" s="172"/>
      <c r="S192" s="172"/>
      <c r="T192" s="172"/>
      <c r="U192" s="172"/>
      <c r="V192" s="588"/>
      <c r="W192" s="588"/>
      <c r="X192" s="588"/>
      <c r="Y192" s="588"/>
      <c r="Z192" s="588"/>
      <c r="AA192" s="172"/>
      <c r="AB192" s="172"/>
      <c r="AC192" s="172"/>
      <c r="AD192" s="172"/>
      <c r="AE192" s="172"/>
      <c r="AF192" s="172"/>
      <c r="AG192" s="172"/>
      <c r="AH192" s="172"/>
      <c r="AI192" s="172"/>
      <c r="AJ192" s="172"/>
    </row>
    <row r="193">
      <c r="A193" s="577"/>
      <c r="B193" s="577"/>
      <c r="C193" s="172"/>
      <c r="D193" s="172"/>
      <c r="E193" s="172"/>
      <c r="F193" s="172"/>
      <c r="G193" s="172"/>
      <c r="H193" s="172"/>
      <c r="I193" s="172"/>
      <c r="J193" s="172"/>
      <c r="K193" s="172"/>
      <c r="L193" s="172"/>
      <c r="M193" s="172"/>
      <c r="N193" s="172"/>
      <c r="O193" s="172"/>
      <c r="P193" s="172"/>
      <c r="Q193" s="172"/>
      <c r="R193" s="172"/>
      <c r="S193" s="172"/>
      <c r="T193" s="172"/>
      <c r="U193" s="172"/>
      <c r="V193" s="588"/>
      <c r="W193" s="588"/>
      <c r="X193" s="588"/>
      <c r="Y193" s="588"/>
      <c r="Z193" s="588"/>
      <c r="AA193" s="172"/>
      <c r="AB193" s="172"/>
      <c r="AC193" s="172"/>
      <c r="AD193" s="172"/>
      <c r="AE193" s="172"/>
      <c r="AF193" s="172"/>
      <c r="AG193" s="172"/>
      <c r="AH193" s="172"/>
      <c r="AI193" s="172"/>
      <c r="AJ193" s="172"/>
    </row>
    <row r="194">
      <c r="A194" s="577"/>
      <c r="B194" s="577"/>
      <c r="C194" s="172"/>
      <c r="D194" s="172"/>
      <c r="E194" s="172"/>
      <c r="F194" s="172"/>
      <c r="G194" s="172"/>
      <c r="H194" s="172"/>
      <c r="I194" s="172"/>
      <c r="J194" s="172"/>
      <c r="K194" s="172"/>
      <c r="L194" s="172"/>
      <c r="M194" s="172"/>
      <c r="N194" s="172"/>
      <c r="O194" s="172"/>
      <c r="P194" s="172"/>
      <c r="Q194" s="172"/>
      <c r="R194" s="172"/>
      <c r="S194" s="172"/>
      <c r="T194" s="172"/>
      <c r="U194" s="172"/>
      <c r="V194" s="588"/>
      <c r="W194" s="588"/>
      <c r="X194" s="588"/>
      <c r="Y194" s="588"/>
      <c r="Z194" s="588"/>
      <c r="AA194" s="172"/>
      <c r="AB194" s="172"/>
      <c r="AC194" s="172"/>
      <c r="AD194" s="172"/>
      <c r="AE194" s="172"/>
      <c r="AF194" s="172"/>
      <c r="AG194" s="172"/>
      <c r="AH194" s="172"/>
      <c r="AI194" s="172"/>
      <c r="AJ194" s="172"/>
    </row>
    <row r="195">
      <c r="A195" s="577"/>
      <c r="B195" s="577"/>
      <c r="C195" s="172"/>
      <c r="D195" s="172"/>
      <c r="E195" s="172"/>
      <c r="F195" s="172"/>
      <c r="G195" s="172"/>
      <c r="H195" s="172"/>
      <c r="I195" s="172"/>
      <c r="J195" s="172"/>
      <c r="K195" s="172"/>
      <c r="L195" s="172"/>
      <c r="M195" s="172"/>
      <c r="N195" s="172"/>
      <c r="O195" s="172"/>
      <c r="P195" s="172"/>
      <c r="Q195" s="172"/>
      <c r="R195" s="172"/>
      <c r="S195" s="172"/>
      <c r="T195" s="172"/>
      <c r="U195" s="172"/>
      <c r="V195" s="588"/>
      <c r="W195" s="588"/>
      <c r="X195" s="588"/>
      <c r="Y195" s="588"/>
      <c r="Z195" s="588"/>
      <c r="AA195" s="172"/>
      <c r="AB195" s="172"/>
      <c r="AC195" s="172"/>
      <c r="AD195" s="172"/>
      <c r="AE195" s="172"/>
      <c r="AF195" s="172"/>
      <c r="AG195" s="172"/>
      <c r="AH195" s="172"/>
      <c r="AI195" s="172"/>
      <c r="AJ195" s="172"/>
    </row>
    <row r="196">
      <c r="A196" s="577"/>
      <c r="B196" s="577"/>
      <c r="C196" s="172"/>
      <c r="D196" s="172"/>
      <c r="E196" s="172"/>
      <c r="F196" s="172"/>
      <c r="G196" s="172"/>
      <c r="H196" s="172"/>
      <c r="I196" s="172"/>
      <c r="J196" s="172"/>
      <c r="K196" s="172"/>
      <c r="L196" s="172"/>
      <c r="M196" s="172"/>
      <c r="N196" s="172"/>
      <c r="O196" s="172"/>
      <c r="P196" s="172"/>
      <c r="Q196" s="172"/>
      <c r="R196" s="172"/>
      <c r="S196" s="172"/>
      <c r="T196" s="172"/>
      <c r="U196" s="172"/>
      <c r="V196" s="588"/>
      <c r="W196" s="588"/>
      <c r="X196" s="588"/>
      <c r="Y196" s="588"/>
      <c r="Z196" s="588"/>
      <c r="AA196" s="172"/>
      <c r="AB196" s="172"/>
      <c r="AC196" s="172"/>
      <c r="AD196" s="172"/>
      <c r="AE196" s="172"/>
      <c r="AF196" s="172"/>
      <c r="AG196" s="172"/>
      <c r="AH196" s="172"/>
      <c r="AI196" s="172"/>
      <c r="AJ196" s="172"/>
    </row>
    <row r="197">
      <c r="A197" s="577"/>
      <c r="B197" s="577"/>
      <c r="C197" s="172"/>
      <c r="D197" s="172"/>
      <c r="E197" s="172"/>
      <c r="F197" s="172"/>
      <c r="G197" s="172"/>
      <c r="H197" s="172"/>
      <c r="I197" s="172"/>
      <c r="J197" s="172"/>
      <c r="K197" s="172"/>
      <c r="L197" s="172"/>
      <c r="M197" s="172"/>
      <c r="N197" s="172"/>
      <c r="O197" s="172"/>
      <c r="P197" s="172"/>
      <c r="Q197" s="172"/>
      <c r="R197" s="172"/>
      <c r="S197" s="172"/>
      <c r="T197" s="172"/>
      <c r="U197" s="172"/>
      <c r="V197" s="588"/>
      <c r="W197" s="588"/>
      <c r="X197" s="588"/>
      <c r="Y197" s="588"/>
      <c r="Z197" s="588"/>
      <c r="AA197" s="172"/>
      <c r="AB197" s="172"/>
      <c r="AC197" s="172"/>
      <c r="AD197" s="172"/>
      <c r="AE197" s="172"/>
      <c r="AF197" s="172"/>
      <c r="AG197" s="172"/>
      <c r="AH197" s="172"/>
      <c r="AI197" s="172"/>
      <c r="AJ197" s="172"/>
    </row>
    <row r="198">
      <c r="A198" s="577"/>
      <c r="B198" s="577"/>
      <c r="C198" s="172"/>
      <c r="D198" s="172"/>
      <c r="E198" s="172"/>
      <c r="F198" s="172"/>
      <c r="G198" s="172"/>
      <c r="H198" s="172"/>
      <c r="I198" s="172"/>
      <c r="J198" s="172"/>
      <c r="K198" s="172"/>
      <c r="L198" s="172"/>
      <c r="M198" s="172"/>
      <c r="N198" s="172"/>
      <c r="O198" s="172"/>
      <c r="P198" s="172"/>
      <c r="Q198" s="172"/>
      <c r="R198" s="172"/>
      <c r="S198" s="172"/>
      <c r="T198" s="172"/>
      <c r="U198" s="172"/>
      <c r="V198" s="588"/>
      <c r="W198" s="588"/>
      <c r="X198" s="588"/>
      <c r="Y198" s="588"/>
      <c r="Z198" s="588"/>
      <c r="AA198" s="172"/>
      <c r="AB198" s="172"/>
      <c r="AC198" s="172"/>
      <c r="AD198" s="172"/>
      <c r="AE198" s="172"/>
      <c r="AF198" s="172"/>
      <c r="AG198" s="172"/>
      <c r="AH198" s="172"/>
      <c r="AI198" s="172"/>
      <c r="AJ198" s="172"/>
    </row>
    <row r="199">
      <c r="A199" s="577"/>
      <c r="B199" s="577"/>
      <c r="C199" s="172"/>
      <c r="D199" s="172"/>
      <c r="E199" s="172"/>
      <c r="F199" s="172"/>
      <c r="G199" s="172"/>
      <c r="H199" s="172"/>
      <c r="I199" s="172"/>
      <c r="J199" s="172"/>
      <c r="K199" s="172"/>
      <c r="L199" s="172"/>
      <c r="M199" s="172"/>
      <c r="N199" s="172"/>
      <c r="O199" s="172"/>
      <c r="P199" s="172"/>
      <c r="Q199" s="172"/>
      <c r="R199" s="172"/>
      <c r="S199" s="172"/>
      <c r="T199" s="172"/>
      <c r="U199" s="172"/>
      <c r="V199" s="588"/>
      <c r="W199" s="588"/>
      <c r="X199" s="588"/>
      <c r="Y199" s="588"/>
      <c r="Z199" s="588"/>
      <c r="AA199" s="172"/>
      <c r="AB199" s="172"/>
      <c r="AC199" s="172"/>
      <c r="AD199" s="172"/>
      <c r="AE199" s="172"/>
      <c r="AF199" s="172"/>
      <c r="AG199" s="172"/>
      <c r="AH199" s="172"/>
      <c r="AI199" s="172"/>
      <c r="AJ199" s="172"/>
    </row>
    <row r="200">
      <c r="A200" s="577"/>
      <c r="B200" s="577"/>
      <c r="C200" s="172"/>
      <c r="D200" s="172"/>
      <c r="E200" s="172"/>
      <c r="F200" s="172"/>
      <c r="G200" s="172"/>
      <c r="H200" s="172"/>
      <c r="I200" s="172"/>
      <c r="J200" s="172"/>
      <c r="K200" s="172"/>
      <c r="L200" s="172"/>
      <c r="M200" s="172"/>
      <c r="N200" s="172"/>
      <c r="O200" s="172"/>
      <c r="P200" s="172"/>
      <c r="Q200" s="172"/>
      <c r="R200" s="172"/>
      <c r="S200" s="172"/>
      <c r="T200" s="172"/>
      <c r="U200" s="172"/>
      <c r="V200" s="588"/>
      <c r="W200" s="588"/>
      <c r="X200" s="588"/>
      <c r="Y200" s="588"/>
      <c r="Z200" s="588"/>
      <c r="AA200" s="172"/>
      <c r="AB200" s="172"/>
      <c r="AC200" s="172"/>
      <c r="AD200" s="172"/>
      <c r="AE200" s="172"/>
      <c r="AF200" s="172"/>
      <c r="AG200" s="172"/>
      <c r="AH200" s="172"/>
      <c r="AI200" s="172"/>
      <c r="AJ200" s="172"/>
    </row>
    <row r="201">
      <c r="A201" s="577"/>
      <c r="B201" s="577"/>
      <c r="C201" s="172"/>
      <c r="D201" s="172"/>
      <c r="E201" s="172"/>
      <c r="F201" s="172"/>
      <c r="G201" s="172"/>
      <c r="H201" s="172"/>
      <c r="I201" s="172"/>
      <c r="J201" s="172"/>
      <c r="K201" s="172"/>
      <c r="L201" s="172"/>
      <c r="M201" s="172"/>
      <c r="N201" s="172"/>
      <c r="O201" s="172"/>
      <c r="P201" s="172"/>
      <c r="Q201" s="172"/>
      <c r="R201" s="172"/>
      <c r="S201" s="172"/>
      <c r="T201" s="172"/>
      <c r="U201" s="172"/>
      <c r="V201" s="588"/>
      <c r="W201" s="588"/>
      <c r="X201" s="588"/>
      <c r="Y201" s="588"/>
      <c r="Z201" s="588"/>
      <c r="AA201" s="172"/>
      <c r="AB201" s="172"/>
      <c r="AC201" s="172"/>
      <c r="AD201" s="172"/>
      <c r="AE201" s="172"/>
      <c r="AF201" s="172"/>
      <c r="AG201" s="172"/>
      <c r="AH201" s="172"/>
      <c r="AI201" s="172"/>
      <c r="AJ201" s="172"/>
    </row>
    <row r="202">
      <c r="A202" s="577"/>
      <c r="B202" s="577"/>
      <c r="C202" s="172"/>
      <c r="D202" s="172"/>
      <c r="E202" s="172"/>
      <c r="F202" s="172"/>
      <c r="G202" s="172"/>
      <c r="H202" s="172"/>
      <c r="I202" s="172"/>
      <c r="J202" s="172"/>
      <c r="K202" s="172"/>
      <c r="L202" s="172"/>
      <c r="M202" s="172"/>
      <c r="N202" s="172"/>
      <c r="O202" s="172"/>
      <c r="P202" s="172"/>
      <c r="Q202" s="172"/>
      <c r="R202" s="172"/>
      <c r="S202" s="172"/>
      <c r="T202" s="172"/>
      <c r="U202" s="172"/>
      <c r="V202" s="588"/>
      <c r="W202" s="588"/>
      <c r="X202" s="588"/>
      <c r="Y202" s="588"/>
      <c r="Z202" s="588"/>
      <c r="AA202" s="172"/>
      <c r="AB202" s="172"/>
      <c r="AC202" s="172"/>
      <c r="AD202" s="172"/>
      <c r="AE202" s="172"/>
      <c r="AF202" s="172"/>
      <c r="AG202" s="172"/>
      <c r="AH202" s="172"/>
      <c r="AI202" s="172"/>
      <c r="AJ202" s="172"/>
    </row>
    <row r="203">
      <c r="A203" s="577"/>
      <c r="B203" s="577"/>
      <c r="C203" s="172"/>
      <c r="D203" s="172"/>
      <c r="E203" s="172"/>
      <c r="F203" s="172"/>
      <c r="G203" s="172"/>
      <c r="H203" s="172"/>
      <c r="I203" s="172"/>
      <c r="J203" s="172"/>
      <c r="K203" s="172"/>
      <c r="L203" s="172"/>
      <c r="M203" s="172"/>
      <c r="N203" s="172"/>
      <c r="O203" s="172"/>
      <c r="P203" s="172"/>
      <c r="Q203" s="172"/>
      <c r="R203" s="172"/>
      <c r="S203" s="172"/>
      <c r="T203" s="172"/>
      <c r="U203" s="172"/>
      <c r="V203" s="588"/>
      <c r="W203" s="588"/>
      <c r="X203" s="588"/>
      <c r="Y203" s="588"/>
      <c r="Z203" s="588"/>
      <c r="AA203" s="172"/>
      <c r="AB203" s="172"/>
      <c r="AC203" s="172"/>
      <c r="AD203" s="172"/>
      <c r="AE203" s="172"/>
      <c r="AF203" s="172"/>
      <c r="AG203" s="172"/>
      <c r="AH203" s="172"/>
      <c r="AI203" s="172"/>
      <c r="AJ203" s="172"/>
    </row>
    <row r="204">
      <c r="A204" s="577"/>
      <c r="B204" s="577"/>
      <c r="C204" s="172"/>
      <c r="D204" s="172"/>
      <c r="E204" s="172"/>
      <c r="F204" s="172"/>
      <c r="G204" s="172"/>
      <c r="H204" s="172"/>
      <c r="I204" s="172"/>
      <c r="J204" s="172"/>
      <c r="K204" s="172"/>
      <c r="L204" s="172"/>
      <c r="M204" s="172"/>
      <c r="N204" s="172"/>
      <c r="O204" s="172"/>
      <c r="P204" s="172"/>
      <c r="Q204" s="172"/>
      <c r="R204" s="172"/>
      <c r="S204" s="172"/>
      <c r="T204" s="172"/>
      <c r="U204" s="172"/>
      <c r="V204" s="588"/>
      <c r="W204" s="588"/>
      <c r="X204" s="588"/>
      <c r="Y204" s="588"/>
      <c r="Z204" s="588"/>
      <c r="AA204" s="172"/>
      <c r="AB204" s="172"/>
      <c r="AC204" s="172"/>
      <c r="AD204" s="172"/>
      <c r="AE204" s="172"/>
      <c r="AF204" s="172"/>
      <c r="AG204" s="172"/>
      <c r="AH204" s="172"/>
      <c r="AI204" s="172"/>
      <c r="AJ204" s="172"/>
    </row>
    <row r="205">
      <c r="A205" s="577"/>
      <c r="B205" s="577"/>
      <c r="C205" s="172"/>
      <c r="D205" s="172"/>
      <c r="E205" s="172"/>
      <c r="F205" s="172"/>
      <c r="G205" s="172"/>
      <c r="H205" s="172"/>
      <c r="I205" s="172"/>
      <c r="J205" s="172"/>
      <c r="K205" s="172"/>
      <c r="L205" s="172"/>
      <c r="M205" s="172"/>
      <c r="N205" s="172"/>
      <c r="O205" s="172"/>
      <c r="P205" s="172"/>
      <c r="Q205" s="172"/>
      <c r="R205" s="172"/>
      <c r="S205" s="172"/>
      <c r="T205" s="172"/>
      <c r="U205" s="172"/>
      <c r="V205" s="588"/>
      <c r="W205" s="588"/>
      <c r="X205" s="588"/>
      <c r="Y205" s="588"/>
      <c r="Z205" s="588"/>
      <c r="AA205" s="172"/>
      <c r="AB205" s="172"/>
      <c r="AC205" s="172"/>
      <c r="AD205" s="172"/>
      <c r="AE205" s="172"/>
      <c r="AF205" s="172"/>
      <c r="AG205" s="172"/>
      <c r="AH205" s="172"/>
      <c r="AI205" s="172"/>
      <c r="AJ205" s="172"/>
    </row>
    <row r="206">
      <c r="A206" s="577"/>
      <c r="B206" s="577"/>
      <c r="C206" s="172"/>
      <c r="D206" s="172"/>
      <c r="E206" s="172"/>
      <c r="F206" s="172"/>
      <c r="G206" s="172"/>
      <c r="H206" s="172"/>
      <c r="I206" s="172"/>
      <c r="J206" s="172"/>
      <c r="K206" s="172"/>
      <c r="L206" s="172"/>
      <c r="M206" s="172"/>
      <c r="N206" s="172"/>
      <c r="O206" s="172"/>
      <c r="P206" s="172"/>
      <c r="Q206" s="172"/>
      <c r="R206" s="172"/>
      <c r="S206" s="172"/>
      <c r="T206" s="172"/>
      <c r="U206" s="172"/>
      <c r="V206" s="588"/>
      <c r="W206" s="588"/>
      <c r="X206" s="588"/>
      <c r="Y206" s="588"/>
      <c r="Z206" s="588"/>
      <c r="AA206" s="172"/>
      <c r="AB206" s="172"/>
      <c r="AC206" s="172"/>
      <c r="AD206" s="172"/>
      <c r="AE206" s="172"/>
      <c r="AF206" s="172"/>
      <c r="AG206" s="172"/>
      <c r="AH206" s="172"/>
      <c r="AI206" s="172"/>
      <c r="AJ206" s="172"/>
    </row>
    <row r="207">
      <c r="A207" s="577"/>
      <c r="B207" s="577"/>
      <c r="C207" s="172"/>
      <c r="D207" s="172"/>
      <c r="E207" s="172"/>
      <c r="F207" s="172"/>
      <c r="G207" s="172"/>
      <c r="H207" s="172"/>
      <c r="I207" s="172"/>
      <c r="J207" s="172"/>
      <c r="K207" s="172"/>
      <c r="L207" s="172"/>
      <c r="M207" s="172"/>
      <c r="N207" s="172"/>
      <c r="O207" s="172"/>
      <c r="P207" s="172"/>
      <c r="Q207" s="172"/>
      <c r="R207" s="172"/>
      <c r="S207" s="172"/>
      <c r="T207" s="172"/>
      <c r="U207" s="172"/>
      <c r="V207" s="588"/>
      <c r="W207" s="588"/>
      <c r="X207" s="588"/>
      <c r="Y207" s="588"/>
      <c r="Z207" s="588"/>
      <c r="AA207" s="172"/>
      <c r="AB207" s="172"/>
      <c r="AC207" s="172"/>
      <c r="AD207" s="172"/>
      <c r="AE207" s="172"/>
      <c r="AF207" s="172"/>
      <c r="AG207" s="172"/>
      <c r="AH207" s="172"/>
      <c r="AI207" s="172"/>
      <c r="AJ207" s="172"/>
    </row>
    <row r="208">
      <c r="A208" s="577"/>
      <c r="B208" s="577"/>
      <c r="C208" s="172"/>
      <c r="D208" s="172"/>
      <c r="E208" s="172"/>
      <c r="F208" s="172"/>
      <c r="G208" s="172"/>
      <c r="H208" s="172"/>
      <c r="I208" s="172"/>
      <c r="J208" s="172"/>
      <c r="K208" s="172"/>
      <c r="L208" s="172"/>
      <c r="M208" s="172"/>
      <c r="N208" s="172"/>
      <c r="O208" s="172"/>
      <c r="P208" s="172"/>
      <c r="Q208" s="172"/>
      <c r="R208" s="172"/>
      <c r="S208" s="172"/>
      <c r="T208" s="172"/>
      <c r="U208" s="172"/>
      <c r="V208" s="588"/>
      <c r="W208" s="588"/>
      <c r="X208" s="588"/>
      <c r="Y208" s="588"/>
      <c r="Z208" s="588"/>
      <c r="AA208" s="172"/>
      <c r="AB208" s="172"/>
      <c r="AC208" s="172"/>
      <c r="AD208" s="172"/>
      <c r="AE208" s="172"/>
      <c r="AF208" s="172"/>
      <c r="AG208" s="172"/>
      <c r="AH208" s="172"/>
      <c r="AI208" s="172"/>
      <c r="AJ208" s="172"/>
    </row>
    <row r="209">
      <c r="A209" s="577"/>
      <c r="B209" s="577"/>
      <c r="C209" s="172"/>
      <c r="D209" s="172"/>
      <c r="E209" s="172"/>
      <c r="F209" s="172"/>
      <c r="G209" s="172"/>
      <c r="H209" s="172"/>
      <c r="I209" s="172"/>
      <c r="J209" s="172"/>
      <c r="K209" s="172"/>
      <c r="L209" s="172"/>
      <c r="M209" s="172"/>
      <c r="N209" s="172"/>
      <c r="O209" s="172"/>
      <c r="P209" s="172"/>
      <c r="Q209" s="172"/>
      <c r="R209" s="172"/>
      <c r="S209" s="172"/>
      <c r="T209" s="172"/>
      <c r="U209" s="172"/>
      <c r="V209" s="588"/>
      <c r="W209" s="588"/>
      <c r="X209" s="588"/>
      <c r="Y209" s="588"/>
      <c r="Z209" s="588"/>
      <c r="AA209" s="172"/>
      <c r="AB209" s="172"/>
      <c r="AC209" s="172"/>
      <c r="AD209" s="172"/>
      <c r="AE209" s="172"/>
      <c r="AF209" s="172"/>
      <c r="AG209" s="172"/>
      <c r="AH209" s="172"/>
      <c r="AI209" s="172"/>
      <c r="AJ209" s="172"/>
    </row>
    <row r="210">
      <c r="A210" s="577"/>
      <c r="B210" s="577"/>
      <c r="C210" s="172"/>
      <c r="D210" s="172"/>
      <c r="E210" s="172"/>
      <c r="F210" s="172"/>
      <c r="G210" s="172"/>
      <c r="H210" s="172"/>
      <c r="I210" s="172"/>
      <c r="J210" s="172"/>
      <c r="K210" s="172"/>
      <c r="L210" s="172"/>
      <c r="M210" s="172"/>
      <c r="N210" s="172"/>
      <c r="O210" s="172"/>
      <c r="P210" s="172"/>
      <c r="Q210" s="172"/>
      <c r="R210" s="172"/>
      <c r="S210" s="172"/>
      <c r="T210" s="172"/>
      <c r="U210" s="172"/>
      <c r="V210" s="588"/>
      <c r="W210" s="588"/>
      <c r="X210" s="588"/>
      <c r="Y210" s="588"/>
      <c r="Z210" s="588"/>
      <c r="AA210" s="172"/>
      <c r="AB210" s="172"/>
      <c r="AC210" s="172"/>
      <c r="AD210" s="172"/>
      <c r="AE210" s="172"/>
      <c r="AF210" s="172"/>
      <c r="AG210" s="172"/>
      <c r="AH210" s="172"/>
      <c r="AI210" s="172"/>
      <c r="AJ210" s="172"/>
    </row>
    <row r="211">
      <c r="A211" s="577"/>
      <c r="B211" s="577"/>
      <c r="C211" s="172"/>
      <c r="D211" s="172"/>
      <c r="E211" s="172"/>
      <c r="F211" s="172"/>
      <c r="G211" s="172"/>
      <c r="H211" s="172"/>
      <c r="I211" s="172"/>
      <c r="J211" s="172"/>
      <c r="K211" s="172"/>
      <c r="L211" s="172"/>
      <c r="M211" s="172"/>
      <c r="N211" s="172"/>
      <c r="O211" s="172"/>
      <c r="P211" s="172"/>
      <c r="Q211" s="172"/>
      <c r="R211" s="172"/>
      <c r="S211" s="172"/>
      <c r="T211" s="172"/>
      <c r="U211" s="172"/>
      <c r="V211" s="588"/>
      <c r="W211" s="588"/>
      <c r="X211" s="588"/>
      <c r="Y211" s="588"/>
      <c r="Z211" s="588"/>
      <c r="AA211" s="172"/>
      <c r="AB211" s="172"/>
      <c r="AC211" s="172"/>
      <c r="AD211" s="172"/>
      <c r="AE211" s="172"/>
      <c r="AF211" s="172"/>
      <c r="AG211" s="172"/>
      <c r="AH211" s="172"/>
      <c r="AI211" s="172"/>
      <c r="AJ211" s="172"/>
    </row>
    <row r="212">
      <c r="A212" s="577"/>
      <c r="B212" s="577"/>
      <c r="C212" s="172"/>
      <c r="D212" s="172"/>
      <c r="E212" s="172"/>
      <c r="F212" s="172"/>
      <c r="G212" s="172"/>
      <c r="H212" s="172"/>
      <c r="I212" s="172"/>
      <c r="J212" s="172"/>
      <c r="K212" s="172"/>
      <c r="L212" s="172"/>
      <c r="M212" s="172"/>
      <c r="N212" s="172"/>
      <c r="O212" s="172"/>
      <c r="P212" s="172"/>
      <c r="Q212" s="172"/>
      <c r="R212" s="172"/>
      <c r="S212" s="172"/>
      <c r="T212" s="172"/>
      <c r="U212" s="172"/>
      <c r="V212" s="588"/>
      <c r="W212" s="588"/>
      <c r="X212" s="588"/>
      <c r="Y212" s="588"/>
      <c r="Z212" s="588"/>
      <c r="AA212" s="172"/>
      <c r="AB212" s="172"/>
      <c r="AC212" s="172"/>
      <c r="AD212" s="172"/>
      <c r="AE212" s="172"/>
      <c r="AF212" s="172"/>
      <c r="AG212" s="172"/>
      <c r="AH212" s="172"/>
      <c r="AI212" s="172"/>
      <c r="AJ212" s="172"/>
    </row>
    <row r="213">
      <c r="A213" s="577"/>
      <c r="B213" s="577"/>
      <c r="C213" s="172"/>
      <c r="D213" s="172"/>
      <c r="E213" s="172"/>
      <c r="F213" s="172"/>
      <c r="G213" s="172"/>
      <c r="H213" s="172"/>
      <c r="I213" s="172"/>
      <c r="J213" s="172"/>
      <c r="K213" s="172"/>
      <c r="L213" s="172"/>
      <c r="M213" s="172"/>
      <c r="N213" s="172"/>
      <c r="O213" s="172"/>
      <c r="P213" s="172"/>
      <c r="Q213" s="172"/>
      <c r="R213" s="172"/>
      <c r="S213" s="172"/>
      <c r="T213" s="172"/>
      <c r="U213" s="172"/>
      <c r="V213" s="588"/>
      <c r="W213" s="588"/>
      <c r="X213" s="588"/>
      <c r="Y213" s="588"/>
      <c r="Z213" s="588"/>
      <c r="AA213" s="172"/>
      <c r="AB213" s="172"/>
      <c r="AC213" s="172"/>
      <c r="AD213" s="172"/>
      <c r="AE213" s="172"/>
      <c r="AF213" s="172"/>
      <c r="AG213" s="172"/>
      <c r="AH213" s="172"/>
      <c r="AI213" s="172"/>
      <c r="AJ213" s="172"/>
    </row>
    <row r="214">
      <c r="A214" s="577"/>
      <c r="B214" s="577"/>
      <c r="C214" s="172"/>
      <c r="D214" s="172"/>
      <c r="E214" s="172"/>
      <c r="F214" s="172"/>
      <c r="G214" s="172"/>
      <c r="H214" s="172"/>
      <c r="I214" s="172"/>
      <c r="J214" s="172"/>
      <c r="K214" s="172"/>
      <c r="L214" s="172"/>
      <c r="M214" s="172"/>
      <c r="N214" s="172"/>
      <c r="O214" s="172"/>
      <c r="P214" s="172"/>
      <c r="Q214" s="172"/>
      <c r="R214" s="172"/>
      <c r="S214" s="172"/>
      <c r="T214" s="172"/>
      <c r="U214" s="172"/>
      <c r="V214" s="588"/>
      <c r="W214" s="588"/>
      <c r="X214" s="588"/>
      <c r="Y214" s="588"/>
      <c r="Z214" s="588"/>
      <c r="AA214" s="172"/>
      <c r="AB214" s="172"/>
      <c r="AC214" s="172"/>
      <c r="AD214" s="172"/>
      <c r="AE214" s="172"/>
      <c r="AF214" s="172"/>
      <c r="AG214" s="172"/>
      <c r="AH214" s="172"/>
      <c r="AI214" s="172"/>
      <c r="AJ214" s="172"/>
    </row>
    <row r="215">
      <c r="A215" s="577"/>
      <c r="B215" s="577"/>
      <c r="C215" s="172"/>
      <c r="D215" s="172"/>
      <c r="E215" s="172"/>
      <c r="F215" s="172"/>
      <c r="G215" s="172"/>
      <c r="H215" s="172"/>
      <c r="I215" s="172"/>
      <c r="J215" s="172"/>
      <c r="K215" s="172"/>
      <c r="L215" s="172"/>
      <c r="M215" s="172"/>
      <c r="N215" s="172"/>
      <c r="O215" s="172"/>
      <c r="P215" s="172"/>
      <c r="Q215" s="172"/>
      <c r="R215" s="172"/>
      <c r="S215" s="172"/>
      <c r="T215" s="172"/>
      <c r="U215" s="172"/>
      <c r="V215" s="588"/>
      <c r="W215" s="588"/>
      <c r="X215" s="588"/>
      <c r="Y215" s="588"/>
      <c r="Z215" s="588"/>
      <c r="AA215" s="172"/>
      <c r="AB215" s="172"/>
      <c r="AC215" s="172"/>
      <c r="AD215" s="172"/>
      <c r="AE215" s="172"/>
      <c r="AF215" s="172"/>
      <c r="AG215" s="172"/>
      <c r="AH215" s="172"/>
      <c r="AI215" s="172"/>
      <c r="AJ215" s="172"/>
    </row>
    <row r="216">
      <c r="A216" s="577"/>
      <c r="B216" s="577"/>
      <c r="C216" s="172"/>
      <c r="D216" s="172"/>
      <c r="E216" s="172"/>
      <c r="F216" s="172"/>
      <c r="G216" s="172"/>
      <c r="H216" s="172"/>
      <c r="I216" s="172"/>
      <c r="J216" s="172"/>
      <c r="K216" s="172"/>
      <c r="L216" s="172"/>
      <c r="M216" s="172"/>
      <c r="N216" s="172"/>
      <c r="O216" s="172"/>
      <c r="P216" s="172"/>
      <c r="Q216" s="172"/>
      <c r="R216" s="172"/>
      <c r="S216" s="172"/>
      <c r="T216" s="172"/>
      <c r="U216" s="172"/>
      <c r="V216" s="588"/>
      <c r="W216" s="588"/>
      <c r="X216" s="588"/>
      <c r="Y216" s="588"/>
      <c r="Z216" s="588"/>
      <c r="AA216" s="172"/>
      <c r="AB216" s="172"/>
      <c r="AC216" s="172"/>
      <c r="AD216" s="172"/>
      <c r="AE216" s="172"/>
      <c r="AF216" s="172"/>
      <c r="AG216" s="172"/>
      <c r="AH216" s="172"/>
      <c r="AI216" s="172"/>
      <c r="AJ216" s="172"/>
    </row>
    <row r="217">
      <c r="A217" s="577"/>
      <c r="B217" s="577"/>
      <c r="C217" s="172"/>
      <c r="D217" s="172"/>
      <c r="E217" s="172"/>
      <c r="F217" s="172"/>
      <c r="G217" s="172"/>
      <c r="H217" s="172"/>
      <c r="I217" s="172"/>
      <c r="J217" s="172"/>
      <c r="K217" s="172"/>
      <c r="L217" s="172"/>
      <c r="M217" s="172"/>
      <c r="N217" s="172"/>
      <c r="O217" s="172"/>
      <c r="P217" s="172"/>
      <c r="Q217" s="172"/>
      <c r="R217" s="172"/>
      <c r="S217" s="172"/>
      <c r="T217" s="172"/>
      <c r="U217" s="172"/>
      <c r="V217" s="588"/>
      <c r="W217" s="588"/>
      <c r="X217" s="588"/>
      <c r="Y217" s="588"/>
      <c r="Z217" s="588"/>
      <c r="AA217" s="172"/>
      <c r="AB217" s="172"/>
      <c r="AC217" s="172"/>
      <c r="AD217" s="172"/>
      <c r="AE217" s="172"/>
      <c r="AF217" s="172"/>
      <c r="AG217" s="172"/>
      <c r="AH217" s="172"/>
      <c r="AI217" s="172"/>
      <c r="AJ217" s="172"/>
    </row>
    <row r="218">
      <c r="A218" s="577"/>
      <c r="B218" s="577"/>
      <c r="C218" s="172"/>
      <c r="D218" s="172"/>
      <c r="E218" s="172"/>
      <c r="F218" s="172"/>
      <c r="G218" s="172"/>
      <c r="H218" s="172"/>
      <c r="I218" s="172"/>
      <c r="J218" s="172"/>
      <c r="K218" s="172"/>
      <c r="L218" s="172"/>
      <c r="M218" s="172"/>
      <c r="N218" s="172"/>
      <c r="O218" s="172"/>
      <c r="P218" s="172"/>
      <c r="Q218" s="172"/>
      <c r="R218" s="172"/>
      <c r="S218" s="172"/>
      <c r="T218" s="172"/>
      <c r="U218" s="172"/>
      <c r="V218" s="588"/>
      <c r="W218" s="588"/>
      <c r="X218" s="588"/>
      <c r="Y218" s="588"/>
      <c r="Z218" s="588"/>
      <c r="AA218" s="172"/>
      <c r="AB218" s="172"/>
      <c r="AC218" s="172"/>
      <c r="AD218" s="172"/>
      <c r="AE218" s="172"/>
      <c r="AF218" s="172"/>
      <c r="AG218" s="172"/>
      <c r="AH218" s="172"/>
      <c r="AI218" s="172"/>
      <c r="AJ218" s="172"/>
    </row>
    <row r="219">
      <c r="A219" s="577"/>
      <c r="B219" s="577"/>
      <c r="C219" s="172"/>
      <c r="D219" s="172"/>
      <c r="E219" s="172"/>
      <c r="F219" s="172"/>
      <c r="G219" s="172"/>
      <c r="H219" s="172"/>
      <c r="I219" s="172"/>
      <c r="J219" s="172"/>
      <c r="K219" s="172"/>
      <c r="L219" s="172"/>
      <c r="M219" s="172"/>
      <c r="N219" s="172"/>
      <c r="O219" s="172"/>
      <c r="P219" s="172"/>
      <c r="Q219" s="172"/>
      <c r="R219" s="172"/>
      <c r="S219" s="172"/>
      <c r="T219" s="172"/>
      <c r="U219" s="172"/>
      <c r="V219" s="588"/>
      <c r="W219" s="588"/>
      <c r="X219" s="588"/>
      <c r="Y219" s="588"/>
      <c r="Z219" s="588"/>
      <c r="AA219" s="172"/>
      <c r="AB219" s="172"/>
      <c r="AC219" s="172"/>
      <c r="AD219" s="172"/>
      <c r="AE219" s="172"/>
      <c r="AF219" s="172"/>
      <c r="AG219" s="172"/>
      <c r="AH219" s="172"/>
      <c r="AI219" s="172"/>
      <c r="AJ219" s="172"/>
    </row>
    <row r="220">
      <c r="A220" s="577"/>
      <c r="B220" s="577"/>
      <c r="C220" s="172"/>
      <c r="D220" s="172"/>
      <c r="E220" s="172"/>
      <c r="F220" s="172"/>
      <c r="G220" s="172"/>
      <c r="H220" s="172"/>
      <c r="I220" s="172"/>
      <c r="J220" s="172"/>
      <c r="K220" s="172"/>
      <c r="L220" s="172"/>
      <c r="M220" s="172"/>
      <c r="N220" s="172"/>
      <c r="O220" s="172"/>
      <c r="P220" s="172"/>
      <c r="Q220" s="172"/>
      <c r="R220" s="172"/>
      <c r="S220" s="172"/>
      <c r="T220" s="172"/>
      <c r="U220" s="172"/>
      <c r="V220" s="588"/>
      <c r="W220" s="588"/>
      <c r="X220" s="588"/>
      <c r="Y220" s="588"/>
      <c r="Z220" s="588"/>
      <c r="AA220" s="172"/>
      <c r="AB220" s="172"/>
      <c r="AC220" s="172"/>
      <c r="AD220" s="172"/>
      <c r="AE220" s="172"/>
      <c r="AF220" s="172"/>
      <c r="AG220" s="172"/>
      <c r="AH220" s="172"/>
      <c r="AI220" s="172"/>
      <c r="AJ220" s="172"/>
    </row>
    <row r="221">
      <c r="A221" s="577"/>
      <c r="B221" s="577"/>
      <c r="C221" s="172"/>
      <c r="D221" s="172"/>
      <c r="E221" s="172"/>
      <c r="F221" s="172"/>
      <c r="G221" s="172"/>
      <c r="H221" s="172"/>
      <c r="I221" s="172"/>
      <c r="J221" s="172"/>
      <c r="K221" s="172"/>
      <c r="L221" s="172"/>
      <c r="M221" s="172"/>
      <c r="N221" s="172"/>
      <c r="O221" s="172"/>
      <c r="P221" s="172"/>
      <c r="Q221" s="172"/>
      <c r="R221" s="172"/>
      <c r="S221" s="172"/>
      <c r="T221" s="172"/>
      <c r="U221" s="172"/>
      <c r="V221" s="588"/>
      <c r="W221" s="588"/>
      <c r="X221" s="588"/>
      <c r="Y221" s="588"/>
      <c r="Z221" s="588"/>
      <c r="AA221" s="172"/>
      <c r="AB221" s="172"/>
      <c r="AC221" s="172"/>
      <c r="AD221" s="172"/>
      <c r="AE221" s="172"/>
      <c r="AF221" s="172"/>
      <c r="AG221" s="172"/>
      <c r="AH221" s="172"/>
      <c r="AI221" s="172"/>
      <c r="AJ221" s="172"/>
    </row>
    <row r="222">
      <c r="A222" s="577"/>
      <c r="B222" s="577"/>
      <c r="C222" s="172"/>
      <c r="D222" s="172"/>
      <c r="E222" s="172"/>
      <c r="F222" s="172"/>
      <c r="G222" s="172"/>
      <c r="H222" s="172"/>
      <c r="I222" s="172"/>
      <c r="J222" s="172"/>
      <c r="K222" s="172"/>
      <c r="L222" s="172"/>
      <c r="M222" s="172"/>
      <c r="N222" s="172"/>
      <c r="O222" s="172"/>
      <c r="P222" s="172"/>
      <c r="Q222" s="172"/>
      <c r="R222" s="172"/>
      <c r="S222" s="172"/>
      <c r="T222" s="172"/>
      <c r="U222" s="172"/>
      <c r="V222" s="588"/>
      <c r="W222" s="588"/>
      <c r="X222" s="588"/>
      <c r="Y222" s="588"/>
      <c r="Z222" s="588"/>
      <c r="AA222" s="172"/>
      <c r="AB222" s="172"/>
      <c r="AC222" s="172"/>
      <c r="AD222" s="172"/>
      <c r="AE222" s="172"/>
      <c r="AF222" s="172"/>
      <c r="AG222" s="172"/>
      <c r="AH222" s="172"/>
      <c r="AI222" s="172"/>
      <c r="AJ222" s="172"/>
    </row>
    <row r="223">
      <c r="A223" s="577"/>
      <c r="B223" s="577"/>
      <c r="C223" s="172"/>
      <c r="D223" s="172"/>
      <c r="E223" s="172"/>
      <c r="F223" s="172"/>
      <c r="G223" s="172"/>
      <c r="H223" s="172"/>
      <c r="I223" s="172"/>
      <c r="J223" s="172"/>
      <c r="K223" s="172"/>
      <c r="L223" s="172"/>
      <c r="M223" s="172"/>
      <c r="N223" s="172"/>
      <c r="O223" s="172"/>
      <c r="P223" s="172"/>
      <c r="Q223" s="172"/>
      <c r="R223" s="172"/>
      <c r="S223" s="172"/>
      <c r="T223" s="172"/>
      <c r="U223" s="172"/>
      <c r="V223" s="588"/>
      <c r="W223" s="588"/>
      <c r="X223" s="588"/>
      <c r="Y223" s="588"/>
      <c r="Z223" s="588"/>
      <c r="AA223" s="172"/>
      <c r="AB223" s="172"/>
      <c r="AC223" s="172"/>
      <c r="AD223" s="172"/>
      <c r="AE223" s="172"/>
      <c r="AF223" s="172"/>
      <c r="AG223" s="172"/>
      <c r="AH223" s="172"/>
      <c r="AI223" s="172"/>
      <c r="AJ223" s="172"/>
    </row>
    <row r="224">
      <c r="A224" s="577"/>
      <c r="B224" s="577"/>
      <c r="C224" s="172"/>
      <c r="D224" s="172"/>
      <c r="E224" s="172"/>
      <c r="F224" s="172"/>
      <c r="G224" s="172"/>
      <c r="H224" s="172"/>
      <c r="I224" s="172"/>
      <c r="J224" s="172"/>
      <c r="K224" s="172"/>
      <c r="L224" s="172"/>
      <c r="M224" s="172"/>
      <c r="N224" s="172"/>
      <c r="O224" s="172"/>
      <c r="P224" s="172"/>
      <c r="Q224" s="172"/>
      <c r="R224" s="172"/>
      <c r="S224" s="172"/>
      <c r="T224" s="172"/>
      <c r="U224" s="172"/>
      <c r="V224" s="588"/>
      <c r="W224" s="588"/>
      <c r="X224" s="588"/>
      <c r="Y224" s="588"/>
      <c r="Z224" s="588"/>
      <c r="AA224" s="172"/>
      <c r="AB224" s="172"/>
      <c r="AC224" s="172"/>
      <c r="AD224" s="172"/>
      <c r="AE224" s="172"/>
      <c r="AF224" s="172"/>
      <c r="AG224" s="172"/>
      <c r="AH224" s="172"/>
      <c r="AI224" s="172"/>
      <c r="AJ224" s="172"/>
    </row>
    <row r="225">
      <c r="A225" s="577"/>
      <c r="B225" s="577"/>
      <c r="C225" s="172"/>
      <c r="D225" s="172"/>
      <c r="E225" s="172"/>
      <c r="F225" s="172"/>
      <c r="G225" s="172"/>
      <c r="H225" s="172"/>
      <c r="I225" s="172"/>
      <c r="J225" s="172"/>
      <c r="K225" s="172"/>
      <c r="L225" s="172"/>
      <c r="M225" s="172"/>
      <c r="N225" s="172"/>
      <c r="O225" s="172"/>
      <c r="P225" s="172"/>
      <c r="Q225" s="172"/>
      <c r="R225" s="172"/>
      <c r="S225" s="172"/>
      <c r="T225" s="172"/>
      <c r="U225" s="172"/>
      <c r="V225" s="588"/>
      <c r="W225" s="588"/>
      <c r="X225" s="588"/>
      <c r="Y225" s="588"/>
      <c r="Z225" s="588"/>
      <c r="AA225" s="172"/>
      <c r="AB225" s="172"/>
      <c r="AC225" s="172"/>
      <c r="AD225" s="172"/>
      <c r="AE225" s="172"/>
      <c r="AF225" s="172"/>
      <c r="AG225" s="172"/>
      <c r="AH225" s="172"/>
      <c r="AI225" s="172"/>
      <c r="AJ225" s="172"/>
    </row>
    <row r="226">
      <c r="A226" s="577"/>
      <c r="B226" s="577"/>
      <c r="C226" s="172"/>
      <c r="D226" s="172"/>
      <c r="E226" s="172"/>
      <c r="F226" s="172"/>
      <c r="G226" s="172"/>
      <c r="H226" s="172"/>
      <c r="I226" s="172"/>
      <c r="J226" s="172"/>
      <c r="K226" s="172"/>
      <c r="L226" s="172"/>
      <c r="M226" s="172"/>
      <c r="N226" s="172"/>
      <c r="O226" s="172"/>
      <c r="P226" s="172"/>
      <c r="Q226" s="172"/>
      <c r="R226" s="172"/>
      <c r="S226" s="172"/>
      <c r="T226" s="172"/>
      <c r="U226" s="172"/>
      <c r="V226" s="588"/>
      <c r="W226" s="588"/>
      <c r="X226" s="588"/>
      <c r="Y226" s="588"/>
      <c r="Z226" s="588"/>
      <c r="AA226" s="172"/>
      <c r="AB226" s="172"/>
      <c r="AC226" s="172"/>
      <c r="AD226" s="172"/>
      <c r="AE226" s="172"/>
      <c r="AF226" s="172"/>
      <c r="AG226" s="172"/>
      <c r="AH226" s="172"/>
      <c r="AI226" s="172"/>
      <c r="AJ226" s="172"/>
    </row>
    <row r="227">
      <c r="A227" s="577"/>
      <c r="B227" s="577"/>
      <c r="C227" s="172"/>
      <c r="D227" s="172"/>
      <c r="E227" s="172"/>
      <c r="F227" s="172"/>
      <c r="G227" s="172"/>
      <c r="H227" s="172"/>
      <c r="I227" s="172"/>
      <c r="J227" s="172"/>
      <c r="K227" s="172"/>
      <c r="L227" s="172"/>
      <c r="M227" s="172"/>
      <c r="N227" s="172"/>
      <c r="O227" s="172"/>
      <c r="P227" s="172"/>
      <c r="Q227" s="172"/>
      <c r="R227" s="172"/>
      <c r="S227" s="172"/>
      <c r="T227" s="172"/>
      <c r="U227" s="172"/>
      <c r="V227" s="588"/>
      <c r="W227" s="588"/>
      <c r="X227" s="588"/>
      <c r="Y227" s="588"/>
      <c r="Z227" s="588"/>
      <c r="AA227" s="172"/>
      <c r="AB227" s="172"/>
      <c r="AC227" s="172"/>
      <c r="AD227" s="172"/>
      <c r="AE227" s="172"/>
      <c r="AF227" s="172"/>
      <c r="AG227" s="172"/>
      <c r="AH227" s="172"/>
      <c r="AI227" s="172"/>
      <c r="AJ227" s="172"/>
    </row>
    <row r="228">
      <c r="A228" s="577"/>
      <c r="B228" s="577"/>
      <c r="C228" s="172"/>
      <c r="D228" s="172"/>
      <c r="E228" s="172"/>
      <c r="F228" s="172"/>
      <c r="G228" s="172"/>
      <c r="H228" s="172"/>
      <c r="I228" s="172"/>
      <c r="J228" s="172"/>
      <c r="K228" s="172"/>
      <c r="L228" s="172"/>
      <c r="M228" s="172"/>
      <c r="N228" s="172"/>
      <c r="O228" s="172"/>
      <c r="P228" s="172"/>
      <c r="Q228" s="172"/>
      <c r="R228" s="172"/>
      <c r="S228" s="172"/>
      <c r="T228" s="172"/>
      <c r="U228" s="172"/>
      <c r="V228" s="588"/>
      <c r="W228" s="588"/>
      <c r="X228" s="588"/>
      <c r="Y228" s="588"/>
      <c r="Z228" s="588"/>
      <c r="AA228" s="172"/>
      <c r="AB228" s="172"/>
      <c r="AC228" s="172"/>
      <c r="AD228" s="172"/>
      <c r="AE228" s="172"/>
      <c r="AF228" s="172"/>
      <c r="AG228" s="172"/>
      <c r="AH228" s="172"/>
      <c r="AI228" s="172"/>
      <c r="AJ228" s="172"/>
    </row>
    <row r="229">
      <c r="A229" s="577"/>
      <c r="B229" s="577"/>
      <c r="C229" s="172"/>
      <c r="D229" s="172"/>
      <c r="E229" s="172"/>
      <c r="F229" s="172"/>
      <c r="G229" s="172"/>
      <c r="H229" s="172"/>
      <c r="I229" s="172"/>
      <c r="J229" s="172"/>
      <c r="K229" s="172"/>
      <c r="L229" s="172"/>
      <c r="M229" s="172"/>
      <c r="N229" s="172"/>
      <c r="O229" s="172"/>
      <c r="P229" s="172"/>
      <c r="Q229" s="172"/>
      <c r="R229" s="172"/>
      <c r="S229" s="172"/>
      <c r="T229" s="172"/>
      <c r="U229" s="172"/>
      <c r="V229" s="588"/>
      <c r="W229" s="588"/>
      <c r="X229" s="588"/>
      <c r="Y229" s="588"/>
      <c r="Z229" s="588"/>
      <c r="AA229" s="172"/>
      <c r="AB229" s="172"/>
      <c r="AC229" s="172"/>
      <c r="AD229" s="172"/>
      <c r="AE229" s="172"/>
      <c r="AF229" s="172"/>
      <c r="AG229" s="172"/>
      <c r="AH229" s="172"/>
      <c r="AI229" s="172"/>
      <c r="AJ229" s="172"/>
    </row>
    <row r="230">
      <c r="A230" s="577"/>
      <c r="B230" s="577"/>
      <c r="C230" s="172"/>
      <c r="D230" s="172"/>
      <c r="E230" s="172"/>
      <c r="F230" s="172"/>
      <c r="G230" s="172"/>
      <c r="H230" s="172"/>
      <c r="I230" s="172"/>
      <c r="J230" s="172"/>
      <c r="K230" s="172"/>
      <c r="L230" s="172"/>
      <c r="M230" s="172"/>
      <c r="N230" s="172"/>
      <c r="O230" s="172"/>
      <c r="P230" s="172"/>
      <c r="Q230" s="172"/>
      <c r="R230" s="172"/>
      <c r="S230" s="172"/>
      <c r="T230" s="172"/>
      <c r="U230" s="172"/>
      <c r="V230" s="588"/>
      <c r="W230" s="588"/>
      <c r="X230" s="588"/>
      <c r="Y230" s="588"/>
      <c r="Z230" s="588"/>
      <c r="AA230" s="172"/>
      <c r="AB230" s="172"/>
      <c r="AC230" s="172"/>
      <c r="AD230" s="172"/>
      <c r="AE230" s="172"/>
      <c r="AF230" s="172"/>
      <c r="AG230" s="172"/>
      <c r="AH230" s="172"/>
      <c r="AI230" s="172"/>
      <c r="AJ230" s="172"/>
    </row>
    <row r="231">
      <c r="A231" s="577"/>
      <c r="B231" s="577"/>
      <c r="C231" s="172"/>
      <c r="D231" s="172"/>
      <c r="E231" s="172"/>
      <c r="F231" s="172"/>
      <c r="G231" s="172"/>
      <c r="H231" s="172"/>
      <c r="I231" s="172"/>
      <c r="J231" s="172"/>
      <c r="K231" s="172"/>
      <c r="L231" s="172"/>
      <c r="M231" s="172"/>
      <c r="N231" s="172"/>
      <c r="O231" s="172"/>
      <c r="P231" s="172"/>
      <c r="Q231" s="172"/>
      <c r="R231" s="172"/>
      <c r="S231" s="172"/>
      <c r="T231" s="172"/>
      <c r="U231" s="172"/>
      <c r="V231" s="588"/>
      <c r="W231" s="588"/>
      <c r="X231" s="588"/>
      <c r="Y231" s="588"/>
      <c r="Z231" s="588"/>
      <c r="AA231" s="172"/>
      <c r="AB231" s="172"/>
      <c r="AC231" s="172"/>
      <c r="AD231" s="172"/>
      <c r="AE231" s="172"/>
      <c r="AF231" s="172"/>
      <c r="AG231" s="172"/>
      <c r="AH231" s="172"/>
      <c r="AI231" s="172"/>
      <c r="AJ231" s="172"/>
    </row>
    <row r="232">
      <c r="A232" s="577"/>
      <c r="B232" s="577"/>
      <c r="C232" s="172"/>
      <c r="D232" s="172"/>
      <c r="E232" s="172"/>
      <c r="F232" s="172"/>
      <c r="G232" s="172"/>
      <c r="H232" s="172"/>
      <c r="I232" s="172"/>
      <c r="J232" s="172"/>
      <c r="K232" s="172"/>
      <c r="L232" s="172"/>
      <c r="M232" s="172"/>
      <c r="N232" s="172"/>
      <c r="O232" s="172"/>
      <c r="P232" s="172"/>
      <c r="Q232" s="172"/>
      <c r="R232" s="172"/>
      <c r="S232" s="172"/>
      <c r="T232" s="172"/>
      <c r="U232" s="172"/>
      <c r="V232" s="588"/>
      <c r="W232" s="588"/>
      <c r="X232" s="588"/>
      <c r="Y232" s="588"/>
      <c r="Z232" s="588"/>
      <c r="AA232" s="172"/>
      <c r="AB232" s="172"/>
      <c r="AC232" s="172"/>
      <c r="AD232" s="172"/>
      <c r="AE232" s="172"/>
      <c r="AF232" s="172"/>
      <c r="AG232" s="172"/>
      <c r="AH232" s="172"/>
      <c r="AI232" s="172"/>
      <c r="AJ232" s="172"/>
    </row>
    <row r="233">
      <c r="A233" s="577"/>
      <c r="B233" s="577"/>
      <c r="C233" s="172"/>
      <c r="D233" s="172"/>
      <c r="E233" s="172"/>
      <c r="F233" s="172"/>
      <c r="G233" s="172"/>
      <c r="H233" s="172"/>
      <c r="I233" s="172"/>
      <c r="J233" s="172"/>
      <c r="K233" s="172"/>
      <c r="L233" s="172"/>
      <c r="M233" s="172"/>
      <c r="N233" s="172"/>
      <c r="O233" s="172"/>
      <c r="P233" s="172"/>
      <c r="Q233" s="172"/>
      <c r="R233" s="172"/>
      <c r="S233" s="172"/>
      <c r="T233" s="172"/>
      <c r="U233" s="172"/>
      <c r="V233" s="588"/>
      <c r="W233" s="588"/>
      <c r="X233" s="588"/>
      <c r="Y233" s="588"/>
      <c r="Z233" s="588"/>
      <c r="AA233" s="172"/>
      <c r="AB233" s="172"/>
      <c r="AC233" s="172"/>
      <c r="AD233" s="172"/>
      <c r="AE233" s="172"/>
      <c r="AF233" s="172"/>
      <c r="AG233" s="172"/>
      <c r="AH233" s="172"/>
      <c r="AI233" s="172"/>
      <c r="AJ233" s="172"/>
    </row>
    <row r="234">
      <c r="A234" s="577"/>
      <c r="B234" s="577"/>
      <c r="C234" s="172"/>
      <c r="D234" s="172"/>
      <c r="E234" s="172"/>
      <c r="F234" s="172"/>
      <c r="G234" s="172"/>
      <c r="H234" s="172"/>
      <c r="I234" s="172"/>
      <c r="J234" s="172"/>
      <c r="K234" s="172"/>
      <c r="L234" s="172"/>
      <c r="M234" s="172"/>
      <c r="N234" s="172"/>
      <c r="O234" s="172"/>
      <c r="P234" s="172"/>
      <c r="Q234" s="172"/>
      <c r="R234" s="172"/>
      <c r="S234" s="172"/>
      <c r="T234" s="172"/>
      <c r="U234" s="172"/>
      <c r="V234" s="588"/>
      <c r="W234" s="588"/>
      <c r="X234" s="588"/>
      <c r="Y234" s="588"/>
      <c r="Z234" s="588"/>
      <c r="AA234" s="172"/>
      <c r="AB234" s="172"/>
      <c r="AC234" s="172"/>
      <c r="AD234" s="172"/>
      <c r="AE234" s="172"/>
      <c r="AF234" s="172"/>
      <c r="AG234" s="172"/>
      <c r="AH234" s="172"/>
      <c r="AI234" s="172"/>
      <c r="AJ234" s="172"/>
    </row>
    <row r="235">
      <c r="A235" s="577"/>
      <c r="B235" s="577"/>
      <c r="C235" s="172"/>
      <c r="D235" s="172"/>
      <c r="E235" s="172"/>
      <c r="F235" s="172"/>
      <c r="G235" s="172"/>
      <c r="H235" s="172"/>
      <c r="I235" s="172"/>
      <c r="J235" s="172"/>
      <c r="K235" s="172"/>
      <c r="L235" s="172"/>
      <c r="M235" s="172"/>
      <c r="N235" s="172"/>
      <c r="O235" s="172"/>
      <c r="P235" s="172"/>
      <c r="Q235" s="172"/>
      <c r="R235" s="172"/>
      <c r="S235" s="172"/>
      <c r="T235" s="172"/>
      <c r="U235" s="172"/>
      <c r="V235" s="588"/>
      <c r="W235" s="588"/>
      <c r="X235" s="588"/>
      <c r="Y235" s="588"/>
      <c r="Z235" s="588"/>
      <c r="AA235" s="172"/>
      <c r="AB235" s="172"/>
      <c r="AC235" s="172"/>
      <c r="AD235" s="172"/>
      <c r="AE235" s="172"/>
      <c r="AF235" s="172"/>
      <c r="AG235" s="172"/>
      <c r="AH235" s="172"/>
      <c r="AI235" s="172"/>
      <c r="AJ235" s="172"/>
    </row>
    <row r="236">
      <c r="A236" s="577"/>
      <c r="B236" s="577"/>
      <c r="C236" s="172"/>
      <c r="D236" s="172"/>
      <c r="E236" s="172"/>
      <c r="F236" s="172"/>
      <c r="G236" s="172"/>
      <c r="H236" s="172"/>
      <c r="I236" s="172"/>
      <c r="J236" s="172"/>
      <c r="K236" s="172"/>
      <c r="L236" s="172"/>
      <c r="M236" s="172"/>
      <c r="N236" s="172"/>
      <c r="O236" s="172"/>
      <c r="P236" s="172"/>
      <c r="Q236" s="172"/>
      <c r="R236" s="172"/>
      <c r="S236" s="172"/>
      <c r="T236" s="172"/>
      <c r="U236" s="172"/>
      <c r="V236" s="588"/>
      <c r="W236" s="588"/>
      <c r="X236" s="588"/>
      <c r="Y236" s="588"/>
      <c r="Z236" s="588"/>
      <c r="AA236" s="172"/>
      <c r="AB236" s="172"/>
      <c r="AC236" s="172"/>
      <c r="AD236" s="172"/>
      <c r="AE236" s="172"/>
      <c r="AF236" s="172"/>
      <c r="AG236" s="172"/>
      <c r="AH236" s="172"/>
      <c r="AI236" s="172"/>
      <c r="AJ236" s="172"/>
    </row>
    <row r="237">
      <c r="A237" s="577"/>
      <c r="B237" s="577"/>
      <c r="C237" s="172"/>
      <c r="D237" s="172"/>
      <c r="E237" s="172"/>
      <c r="F237" s="172"/>
      <c r="G237" s="172"/>
      <c r="H237" s="172"/>
      <c r="I237" s="172"/>
      <c r="J237" s="172"/>
      <c r="K237" s="172"/>
      <c r="L237" s="172"/>
      <c r="M237" s="172"/>
      <c r="N237" s="172"/>
      <c r="O237" s="172"/>
      <c r="P237" s="172"/>
      <c r="Q237" s="172"/>
      <c r="R237" s="172"/>
      <c r="S237" s="172"/>
      <c r="T237" s="172"/>
      <c r="U237" s="172"/>
      <c r="V237" s="588"/>
      <c r="W237" s="588"/>
      <c r="X237" s="588"/>
      <c r="Y237" s="588"/>
      <c r="Z237" s="588"/>
      <c r="AA237" s="172"/>
      <c r="AB237" s="172"/>
      <c r="AC237" s="172"/>
      <c r="AD237" s="172"/>
      <c r="AE237" s="172"/>
      <c r="AF237" s="172"/>
      <c r="AG237" s="172"/>
      <c r="AH237" s="172"/>
      <c r="AI237" s="172"/>
      <c r="AJ237" s="172"/>
    </row>
    <row r="238">
      <c r="A238" s="577"/>
      <c r="B238" s="577"/>
      <c r="C238" s="172"/>
      <c r="D238" s="172"/>
      <c r="E238" s="172"/>
      <c r="F238" s="172"/>
      <c r="G238" s="172"/>
      <c r="H238" s="172"/>
      <c r="I238" s="172"/>
      <c r="J238" s="172"/>
      <c r="K238" s="172"/>
      <c r="L238" s="172"/>
      <c r="M238" s="172"/>
      <c r="N238" s="172"/>
      <c r="O238" s="172"/>
      <c r="P238" s="172"/>
      <c r="Q238" s="172"/>
      <c r="R238" s="172"/>
      <c r="S238" s="172"/>
      <c r="T238" s="172"/>
      <c r="U238" s="172"/>
      <c r="V238" s="588"/>
      <c r="W238" s="588"/>
      <c r="X238" s="588"/>
      <c r="Y238" s="588"/>
      <c r="Z238" s="588"/>
      <c r="AA238" s="172"/>
      <c r="AB238" s="172"/>
      <c r="AC238" s="172"/>
      <c r="AD238" s="172"/>
      <c r="AE238" s="172"/>
      <c r="AF238" s="172"/>
      <c r="AG238" s="172"/>
      <c r="AH238" s="172"/>
      <c r="AI238" s="172"/>
      <c r="AJ238" s="172"/>
    </row>
    <row r="239">
      <c r="A239" s="577"/>
      <c r="B239" s="577"/>
      <c r="C239" s="172"/>
      <c r="D239" s="172"/>
      <c r="E239" s="172"/>
      <c r="F239" s="172"/>
      <c r="G239" s="172"/>
      <c r="H239" s="172"/>
      <c r="I239" s="172"/>
      <c r="J239" s="172"/>
      <c r="K239" s="172"/>
      <c r="L239" s="172"/>
      <c r="M239" s="172"/>
      <c r="N239" s="172"/>
      <c r="O239" s="172"/>
      <c r="P239" s="172"/>
      <c r="Q239" s="172"/>
      <c r="R239" s="172"/>
      <c r="S239" s="172"/>
      <c r="T239" s="172"/>
      <c r="U239" s="172"/>
      <c r="V239" s="588"/>
      <c r="W239" s="588"/>
      <c r="X239" s="588"/>
      <c r="Y239" s="588"/>
      <c r="Z239" s="588"/>
      <c r="AA239" s="172"/>
      <c r="AB239" s="172"/>
      <c r="AC239" s="172"/>
      <c r="AD239" s="172"/>
      <c r="AE239" s="172"/>
      <c r="AF239" s="172"/>
      <c r="AG239" s="172"/>
      <c r="AH239" s="172"/>
      <c r="AI239" s="172"/>
      <c r="AJ239" s="172"/>
    </row>
    <row r="240">
      <c r="A240" s="577"/>
      <c r="B240" s="577"/>
      <c r="C240" s="172"/>
      <c r="D240" s="172"/>
      <c r="E240" s="172"/>
      <c r="F240" s="172"/>
      <c r="G240" s="172"/>
      <c r="H240" s="172"/>
      <c r="I240" s="172"/>
      <c r="J240" s="172"/>
      <c r="K240" s="172"/>
      <c r="L240" s="172"/>
      <c r="M240" s="172"/>
      <c r="N240" s="172"/>
      <c r="O240" s="172"/>
      <c r="P240" s="172"/>
      <c r="Q240" s="172"/>
      <c r="R240" s="172"/>
      <c r="S240" s="172"/>
      <c r="T240" s="172"/>
      <c r="U240" s="172"/>
      <c r="V240" s="588"/>
      <c r="W240" s="588"/>
      <c r="X240" s="588"/>
      <c r="Y240" s="588"/>
      <c r="Z240" s="588"/>
      <c r="AA240" s="172"/>
      <c r="AB240" s="172"/>
      <c r="AC240" s="172"/>
      <c r="AD240" s="172"/>
      <c r="AE240" s="172"/>
      <c r="AF240" s="172"/>
      <c r="AG240" s="172"/>
      <c r="AH240" s="172"/>
      <c r="AI240" s="172"/>
      <c r="AJ240" s="172"/>
    </row>
    <row r="241">
      <c r="A241" s="577"/>
      <c r="B241" s="577"/>
      <c r="C241" s="172"/>
      <c r="D241" s="172"/>
      <c r="E241" s="172"/>
      <c r="F241" s="172"/>
      <c r="G241" s="172"/>
      <c r="H241" s="172"/>
      <c r="I241" s="172"/>
      <c r="J241" s="172"/>
      <c r="K241" s="172"/>
      <c r="L241" s="172"/>
      <c r="M241" s="172"/>
      <c r="N241" s="172"/>
      <c r="O241" s="172"/>
      <c r="P241" s="172"/>
      <c r="Q241" s="172"/>
      <c r="R241" s="172"/>
      <c r="S241" s="172"/>
      <c r="T241" s="172"/>
      <c r="U241" s="172"/>
      <c r="V241" s="588"/>
      <c r="W241" s="588"/>
      <c r="X241" s="588"/>
      <c r="Y241" s="588"/>
      <c r="Z241" s="588"/>
      <c r="AA241" s="172"/>
      <c r="AB241" s="172"/>
      <c r="AC241" s="172"/>
      <c r="AD241" s="172"/>
      <c r="AE241" s="172"/>
      <c r="AF241" s="172"/>
      <c r="AG241" s="172"/>
      <c r="AH241" s="172"/>
      <c r="AI241" s="172"/>
      <c r="AJ241" s="172"/>
    </row>
    <row r="242">
      <c r="A242" s="577"/>
      <c r="B242" s="577"/>
      <c r="C242" s="172"/>
      <c r="D242" s="172"/>
      <c r="E242" s="172"/>
      <c r="F242" s="172"/>
      <c r="G242" s="172"/>
      <c r="H242" s="172"/>
      <c r="I242" s="172"/>
      <c r="J242" s="172"/>
      <c r="K242" s="172"/>
      <c r="L242" s="172"/>
      <c r="M242" s="172"/>
      <c r="N242" s="172"/>
      <c r="O242" s="172"/>
      <c r="P242" s="172"/>
      <c r="Q242" s="172"/>
      <c r="R242" s="172"/>
      <c r="S242" s="172"/>
      <c r="T242" s="172"/>
      <c r="U242" s="172"/>
      <c r="V242" s="588"/>
      <c r="W242" s="588"/>
      <c r="X242" s="588"/>
      <c r="Y242" s="588"/>
      <c r="Z242" s="588"/>
      <c r="AA242" s="172"/>
      <c r="AB242" s="172"/>
      <c r="AC242" s="172"/>
      <c r="AD242" s="172"/>
      <c r="AE242" s="172"/>
      <c r="AF242" s="172"/>
      <c r="AG242" s="172"/>
      <c r="AH242" s="172"/>
      <c r="AI242" s="172"/>
      <c r="AJ242" s="172"/>
    </row>
    <row r="243">
      <c r="A243" s="577"/>
      <c r="B243" s="577"/>
      <c r="C243" s="172"/>
      <c r="D243" s="172"/>
      <c r="E243" s="172"/>
      <c r="F243" s="172"/>
      <c r="G243" s="172"/>
      <c r="H243" s="172"/>
      <c r="I243" s="172"/>
      <c r="J243" s="172"/>
      <c r="K243" s="172"/>
      <c r="L243" s="172"/>
      <c r="M243" s="172"/>
      <c r="N243" s="172"/>
      <c r="O243" s="172"/>
      <c r="P243" s="172"/>
      <c r="Q243" s="172"/>
      <c r="R243" s="172"/>
      <c r="S243" s="172"/>
      <c r="T243" s="172"/>
      <c r="U243" s="172"/>
      <c r="V243" s="588"/>
      <c r="W243" s="588"/>
      <c r="X243" s="588"/>
      <c r="Y243" s="588"/>
      <c r="Z243" s="588"/>
      <c r="AA243" s="172"/>
      <c r="AB243" s="172"/>
      <c r="AC243" s="172"/>
      <c r="AD243" s="172"/>
      <c r="AE243" s="172"/>
      <c r="AF243" s="172"/>
      <c r="AG243" s="172"/>
      <c r="AH243" s="172"/>
      <c r="AI243" s="172"/>
      <c r="AJ243" s="172"/>
    </row>
    <row r="244">
      <c r="A244" s="577"/>
      <c r="B244" s="577"/>
      <c r="C244" s="172"/>
      <c r="D244" s="172"/>
      <c r="E244" s="172"/>
      <c r="F244" s="172"/>
      <c r="G244" s="172"/>
      <c r="H244" s="172"/>
      <c r="I244" s="172"/>
      <c r="J244" s="172"/>
      <c r="K244" s="172"/>
      <c r="L244" s="172"/>
      <c r="M244" s="172"/>
      <c r="N244" s="172"/>
      <c r="O244" s="172"/>
      <c r="P244" s="172"/>
      <c r="Q244" s="172"/>
      <c r="R244" s="172"/>
      <c r="S244" s="172"/>
      <c r="T244" s="172"/>
      <c r="U244" s="172"/>
      <c r="V244" s="588"/>
      <c r="W244" s="588"/>
      <c r="X244" s="588"/>
      <c r="Y244" s="588"/>
      <c r="Z244" s="588"/>
      <c r="AA244" s="172"/>
      <c r="AB244" s="172"/>
      <c r="AC244" s="172"/>
      <c r="AD244" s="172"/>
      <c r="AE244" s="172"/>
      <c r="AF244" s="172"/>
      <c r="AG244" s="172"/>
      <c r="AH244" s="172"/>
      <c r="AI244" s="172"/>
      <c r="AJ244" s="172"/>
    </row>
    <row r="245">
      <c r="A245" s="577"/>
      <c r="B245" s="577"/>
      <c r="C245" s="172"/>
      <c r="D245" s="172"/>
      <c r="E245" s="172"/>
      <c r="F245" s="172"/>
      <c r="G245" s="172"/>
      <c r="H245" s="172"/>
      <c r="I245" s="172"/>
      <c r="J245" s="172"/>
      <c r="K245" s="172"/>
      <c r="L245" s="172"/>
      <c r="M245" s="172"/>
      <c r="N245" s="172"/>
      <c r="O245" s="172"/>
      <c r="P245" s="172"/>
      <c r="Q245" s="172"/>
      <c r="R245" s="172"/>
      <c r="S245" s="172"/>
      <c r="T245" s="172"/>
      <c r="U245" s="172"/>
      <c r="V245" s="588"/>
      <c r="W245" s="588"/>
      <c r="X245" s="588"/>
      <c r="Y245" s="588"/>
      <c r="Z245" s="588"/>
      <c r="AA245" s="172"/>
      <c r="AB245" s="172"/>
      <c r="AC245" s="172"/>
      <c r="AD245" s="172"/>
      <c r="AE245" s="172"/>
      <c r="AF245" s="172"/>
      <c r="AG245" s="172"/>
      <c r="AH245" s="172"/>
      <c r="AI245" s="172"/>
      <c r="AJ245" s="172"/>
    </row>
    <row r="246">
      <c r="A246" s="577"/>
      <c r="B246" s="577"/>
      <c r="C246" s="172"/>
      <c r="D246" s="172"/>
      <c r="E246" s="172"/>
      <c r="F246" s="172"/>
      <c r="G246" s="172"/>
      <c r="H246" s="172"/>
      <c r="I246" s="172"/>
      <c r="J246" s="172"/>
      <c r="K246" s="172"/>
      <c r="L246" s="172"/>
      <c r="M246" s="172"/>
      <c r="N246" s="172"/>
      <c r="O246" s="172"/>
      <c r="P246" s="172"/>
      <c r="Q246" s="172"/>
      <c r="R246" s="172"/>
      <c r="S246" s="172"/>
      <c r="T246" s="172"/>
      <c r="U246" s="172"/>
      <c r="V246" s="588"/>
      <c r="W246" s="588"/>
      <c r="X246" s="588"/>
      <c r="Y246" s="588"/>
      <c r="Z246" s="588"/>
      <c r="AA246" s="172"/>
      <c r="AB246" s="172"/>
      <c r="AC246" s="172"/>
      <c r="AD246" s="172"/>
      <c r="AE246" s="172"/>
      <c r="AF246" s="172"/>
      <c r="AG246" s="172"/>
      <c r="AH246" s="172"/>
      <c r="AI246" s="172"/>
      <c r="AJ246" s="172"/>
    </row>
    <row r="247">
      <c r="A247" s="577"/>
      <c r="B247" s="577"/>
      <c r="C247" s="172"/>
      <c r="D247" s="172"/>
      <c r="E247" s="172"/>
      <c r="F247" s="172"/>
      <c r="G247" s="172"/>
      <c r="H247" s="172"/>
      <c r="I247" s="172"/>
      <c r="J247" s="172"/>
      <c r="K247" s="172"/>
      <c r="L247" s="172"/>
      <c r="M247" s="172"/>
      <c r="N247" s="172"/>
      <c r="O247" s="172"/>
      <c r="P247" s="172"/>
      <c r="Q247" s="172"/>
      <c r="R247" s="172"/>
      <c r="S247" s="172"/>
      <c r="T247" s="172"/>
      <c r="U247" s="172"/>
      <c r="V247" s="588"/>
      <c r="W247" s="588"/>
      <c r="X247" s="588"/>
      <c r="Y247" s="588"/>
      <c r="Z247" s="588"/>
      <c r="AA247" s="172"/>
      <c r="AB247" s="172"/>
      <c r="AC247" s="172"/>
      <c r="AD247" s="172"/>
      <c r="AE247" s="172"/>
      <c r="AF247" s="172"/>
      <c r="AG247" s="172"/>
      <c r="AH247" s="172"/>
      <c r="AI247" s="172"/>
      <c r="AJ247" s="172"/>
    </row>
    <row r="248">
      <c r="A248" s="577"/>
      <c r="B248" s="577"/>
      <c r="C248" s="172"/>
      <c r="D248" s="172"/>
      <c r="E248" s="172"/>
      <c r="F248" s="172"/>
      <c r="G248" s="172"/>
      <c r="H248" s="172"/>
      <c r="I248" s="172"/>
      <c r="J248" s="172"/>
      <c r="K248" s="172"/>
      <c r="L248" s="172"/>
      <c r="M248" s="172"/>
      <c r="N248" s="172"/>
      <c r="O248" s="172"/>
      <c r="P248" s="172"/>
      <c r="Q248" s="172"/>
      <c r="R248" s="172"/>
      <c r="S248" s="172"/>
      <c r="T248" s="172"/>
      <c r="U248" s="172"/>
      <c r="V248" s="588"/>
      <c r="W248" s="588"/>
      <c r="X248" s="588"/>
      <c r="Y248" s="588"/>
      <c r="Z248" s="588"/>
      <c r="AA248" s="172"/>
      <c r="AB248" s="172"/>
      <c r="AC248" s="172"/>
      <c r="AD248" s="172"/>
      <c r="AE248" s="172"/>
      <c r="AF248" s="172"/>
      <c r="AG248" s="172"/>
      <c r="AH248" s="172"/>
      <c r="AI248" s="172"/>
      <c r="AJ248" s="172"/>
    </row>
    <row r="249">
      <c r="A249" s="577"/>
      <c r="B249" s="577"/>
      <c r="C249" s="172"/>
      <c r="D249" s="172"/>
      <c r="E249" s="172"/>
      <c r="F249" s="172"/>
      <c r="G249" s="172"/>
      <c r="H249" s="172"/>
      <c r="I249" s="172"/>
      <c r="J249" s="172"/>
      <c r="K249" s="172"/>
      <c r="L249" s="172"/>
      <c r="M249" s="172"/>
      <c r="N249" s="172"/>
      <c r="O249" s="172"/>
      <c r="P249" s="172"/>
      <c r="Q249" s="172"/>
      <c r="R249" s="172"/>
      <c r="S249" s="172"/>
      <c r="T249" s="172"/>
      <c r="U249" s="172"/>
      <c r="V249" s="588"/>
      <c r="W249" s="588"/>
      <c r="X249" s="588"/>
      <c r="Y249" s="588"/>
      <c r="Z249" s="588"/>
      <c r="AA249" s="172"/>
      <c r="AB249" s="172"/>
      <c r="AC249" s="172"/>
      <c r="AD249" s="172"/>
      <c r="AE249" s="172"/>
      <c r="AF249" s="172"/>
      <c r="AG249" s="172"/>
      <c r="AH249" s="172"/>
      <c r="AI249" s="172"/>
      <c r="AJ249" s="172"/>
    </row>
    <row r="250">
      <c r="A250" s="577"/>
      <c r="B250" s="577"/>
      <c r="C250" s="172"/>
      <c r="D250" s="172"/>
      <c r="E250" s="172"/>
      <c r="F250" s="172"/>
      <c r="G250" s="172"/>
      <c r="H250" s="172"/>
      <c r="I250" s="172"/>
      <c r="J250" s="172"/>
      <c r="K250" s="172"/>
      <c r="L250" s="172"/>
      <c r="M250" s="172"/>
      <c r="N250" s="172"/>
      <c r="O250" s="172"/>
      <c r="P250" s="172"/>
      <c r="Q250" s="172"/>
      <c r="R250" s="172"/>
      <c r="S250" s="172"/>
      <c r="T250" s="172"/>
      <c r="U250" s="172"/>
      <c r="V250" s="588"/>
      <c r="W250" s="588"/>
      <c r="X250" s="588"/>
      <c r="Y250" s="588"/>
      <c r="Z250" s="588"/>
      <c r="AA250" s="172"/>
      <c r="AB250" s="172"/>
      <c r="AC250" s="172"/>
      <c r="AD250" s="172"/>
      <c r="AE250" s="172"/>
      <c r="AF250" s="172"/>
      <c r="AG250" s="172"/>
      <c r="AH250" s="172"/>
      <c r="AI250" s="172"/>
      <c r="AJ250" s="172"/>
    </row>
    <row r="251">
      <c r="A251" s="577"/>
      <c r="B251" s="577"/>
      <c r="C251" s="172"/>
      <c r="D251" s="172"/>
      <c r="E251" s="172"/>
      <c r="F251" s="172"/>
      <c r="G251" s="172"/>
      <c r="H251" s="172"/>
      <c r="I251" s="172"/>
      <c r="J251" s="172"/>
      <c r="K251" s="172"/>
      <c r="L251" s="172"/>
      <c r="M251" s="172"/>
      <c r="N251" s="172"/>
      <c r="O251" s="172"/>
      <c r="P251" s="172"/>
      <c r="Q251" s="172"/>
      <c r="R251" s="172"/>
      <c r="S251" s="172"/>
      <c r="T251" s="172"/>
      <c r="U251" s="172"/>
      <c r="V251" s="588"/>
      <c r="W251" s="588"/>
      <c r="X251" s="588"/>
      <c r="Y251" s="588"/>
      <c r="Z251" s="588"/>
      <c r="AA251" s="172"/>
      <c r="AB251" s="172"/>
      <c r="AC251" s="172"/>
      <c r="AD251" s="172"/>
      <c r="AE251" s="172"/>
      <c r="AF251" s="172"/>
      <c r="AG251" s="172"/>
      <c r="AH251" s="172"/>
      <c r="AI251" s="172"/>
      <c r="AJ251" s="172"/>
    </row>
    <row r="252">
      <c r="A252" s="577"/>
      <c r="B252" s="577"/>
      <c r="C252" s="172"/>
      <c r="D252" s="172"/>
      <c r="E252" s="172"/>
      <c r="F252" s="172"/>
      <c r="G252" s="172"/>
      <c r="H252" s="172"/>
      <c r="I252" s="172"/>
      <c r="J252" s="172"/>
      <c r="K252" s="172"/>
      <c r="L252" s="172"/>
      <c r="M252" s="172"/>
      <c r="N252" s="172"/>
      <c r="O252" s="172"/>
      <c r="P252" s="172"/>
      <c r="Q252" s="172"/>
      <c r="R252" s="172"/>
      <c r="S252" s="172"/>
      <c r="T252" s="172"/>
      <c r="U252" s="172"/>
      <c r="V252" s="588"/>
      <c r="W252" s="588"/>
      <c r="X252" s="588"/>
      <c r="Y252" s="588"/>
      <c r="Z252" s="588"/>
      <c r="AA252" s="172"/>
      <c r="AB252" s="172"/>
      <c r="AC252" s="172"/>
      <c r="AD252" s="172"/>
      <c r="AE252" s="172"/>
      <c r="AF252" s="172"/>
      <c r="AG252" s="172"/>
      <c r="AH252" s="172"/>
      <c r="AI252" s="172"/>
      <c r="AJ252" s="172"/>
    </row>
    <row r="253">
      <c r="A253" s="577"/>
      <c r="B253" s="577"/>
      <c r="C253" s="172"/>
      <c r="D253" s="172"/>
      <c r="E253" s="172"/>
      <c r="F253" s="172"/>
      <c r="G253" s="172"/>
      <c r="H253" s="172"/>
      <c r="I253" s="172"/>
      <c r="J253" s="172"/>
      <c r="K253" s="172"/>
      <c r="L253" s="172"/>
      <c r="M253" s="172"/>
      <c r="N253" s="172"/>
      <c r="O253" s="172"/>
      <c r="P253" s="172"/>
      <c r="Q253" s="172"/>
      <c r="R253" s="172"/>
      <c r="S253" s="172"/>
      <c r="T253" s="172"/>
      <c r="U253" s="172"/>
      <c r="V253" s="588"/>
      <c r="W253" s="588"/>
      <c r="X253" s="588"/>
      <c r="Y253" s="588"/>
      <c r="Z253" s="588"/>
      <c r="AA253" s="172"/>
      <c r="AB253" s="172"/>
      <c r="AC253" s="172"/>
      <c r="AD253" s="172"/>
      <c r="AE253" s="172"/>
      <c r="AF253" s="172"/>
      <c r="AG253" s="172"/>
      <c r="AH253" s="172"/>
      <c r="AI253" s="172"/>
      <c r="AJ253" s="172"/>
    </row>
    <row r="254">
      <c r="A254" s="577"/>
      <c r="B254" s="577"/>
      <c r="C254" s="172"/>
      <c r="D254" s="172"/>
      <c r="E254" s="172"/>
      <c r="F254" s="172"/>
      <c r="G254" s="172"/>
      <c r="H254" s="172"/>
      <c r="I254" s="172"/>
      <c r="J254" s="172"/>
      <c r="K254" s="172"/>
      <c r="L254" s="172"/>
      <c r="M254" s="172"/>
      <c r="N254" s="172"/>
      <c r="O254" s="172"/>
      <c r="P254" s="172"/>
      <c r="Q254" s="172"/>
      <c r="R254" s="172"/>
      <c r="S254" s="172"/>
      <c r="T254" s="172"/>
      <c r="U254" s="172"/>
      <c r="V254" s="588"/>
      <c r="W254" s="588"/>
      <c r="X254" s="588"/>
      <c r="Y254" s="588"/>
      <c r="Z254" s="588"/>
      <c r="AA254" s="172"/>
      <c r="AB254" s="172"/>
      <c r="AC254" s="172"/>
      <c r="AD254" s="172"/>
      <c r="AE254" s="172"/>
      <c r="AF254" s="172"/>
      <c r="AG254" s="172"/>
      <c r="AH254" s="172"/>
      <c r="AI254" s="172"/>
      <c r="AJ254" s="172"/>
    </row>
    <row r="255">
      <c r="A255" s="577"/>
      <c r="B255" s="577"/>
      <c r="C255" s="172"/>
      <c r="D255" s="172"/>
      <c r="E255" s="172"/>
      <c r="F255" s="172"/>
      <c r="G255" s="172"/>
      <c r="H255" s="172"/>
      <c r="I255" s="172"/>
      <c r="J255" s="172"/>
      <c r="K255" s="172"/>
      <c r="L255" s="172"/>
      <c r="M255" s="172"/>
      <c r="N255" s="172"/>
      <c r="O255" s="172"/>
      <c r="P255" s="172"/>
      <c r="Q255" s="172"/>
      <c r="R255" s="172"/>
      <c r="S255" s="172"/>
      <c r="T255" s="172"/>
      <c r="U255" s="172"/>
      <c r="V255" s="588"/>
      <c r="W255" s="588"/>
      <c r="X255" s="588"/>
      <c r="Y255" s="588"/>
      <c r="Z255" s="588"/>
      <c r="AA255" s="172"/>
      <c r="AB255" s="172"/>
      <c r="AC255" s="172"/>
      <c r="AD255" s="172"/>
      <c r="AE255" s="172"/>
      <c r="AF255" s="172"/>
      <c r="AG255" s="172"/>
      <c r="AH255" s="172"/>
      <c r="AI255" s="172"/>
      <c r="AJ255" s="172"/>
    </row>
    <row r="256">
      <c r="A256" s="577"/>
      <c r="B256" s="577"/>
      <c r="C256" s="172"/>
      <c r="D256" s="172"/>
      <c r="E256" s="172"/>
      <c r="F256" s="172"/>
      <c r="G256" s="172"/>
      <c r="H256" s="172"/>
      <c r="I256" s="172"/>
      <c r="J256" s="172"/>
      <c r="K256" s="172"/>
      <c r="L256" s="172"/>
      <c r="M256" s="172"/>
      <c r="N256" s="172"/>
      <c r="O256" s="172"/>
      <c r="P256" s="172"/>
      <c r="Q256" s="172"/>
      <c r="R256" s="172"/>
      <c r="S256" s="172"/>
      <c r="T256" s="172"/>
      <c r="U256" s="172"/>
      <c r="V256" s="588"/>
      <c r="W256" s="588"/>
      <c r="X256" s="588"/>
      <c r="Y256" s="588"/>
      <c r="Z256" s="588"/>
      <c r="AA256" s="172"/>
      <c r="AB256" s="172"/>
      <c r="AC256" s="172"/>
      <c r="AD256" s="172"/>
      <c r="AE256" s="172"/>
      <c r="AF256" s="172"/>
      <c r="AG256" s="172"/>
      <c r="AH256" s="172"/>
      <c r="AI256" s="172"/>
      <c r="AJ256" s="172"/>
    </row>
    <row r="257">
      <c r="A257" s="577"/>
      <c r="B257" s="577"/>
      <c r="C257" s="172"/>
      <c r="D257" s="172"/>
      <c r="E257" s="172"/>
      <c r="F257" s="172"/>
      <c r="G257" s="172"/>
      <c r="H257" s="172"/>
      <c r="I257" s="172"/>
      <c r="J257" s="172"/>
      <c r="K257" s="172"/>
      <c r="L257" s="172"/>
      <c r="M257" s="172"/>
      <c r="N257" s="172"/>
      <c r="O257" s="172"/>
      <c r="P257" s="172"/>
      <c r="Q257" s="172"/>
      <c r="R257" s="172"/>
      <c r="S257" s="172"/>
      <c r="T257" s="172"/>
      <c r="U257" s="172"/>
      <c r="V257" s="588"/>
      <c r="W257" s="588"/>
      <c r="X257" s="588"/>
      <c r="Y257" s="588"/>
      <c r="Z257" s="588"/>
      <c r="AA257" s="172"/>
      <c r="AB257" s="172"/>
      <c r="AC257" s="172"/>
      <c r="AD257" s="172"/>
      <c r="AE257" s="172"/>
      <c r="AF257" s="172"/>
      <c r="AG257" s="172"/>
      <c r="AH257" s="172"/>
      <c r="AI257" s="172"/>
      <c r="AJ257" s="172"/>
    </row>
    <row r="258">
      <c r="A258" s="577"/>
      <c r="B258" s="577"/>
      <c r="C258" s="172"/>
      <c r="D258" s="172"/>
      <c r="E258" s="172"/>
      <c r="F258" s="172"/>
      <c r="G258" s="172"/>
      <c r="H258" s="172"/>
      <c r="I258" s="172"/>
      <c r="J258" s="172"/>
      <c r="K258" s="172"/>
      <c r="L258" s="172"/>
      <c r="M258" s="172"/>
      <c r="N258" s="172"/>
      <c r="O258" s="172"/>
      <c r="P258" s="172"/>
      <c r="Q258" s="172"/>
      <c r="R258" s="172"/>
      <c r="S258" s="172"/>
      <c r="T258" s="172"/>
      <c r="U258" s="172"/>
      <c r="V258" s="588"/>
      <c r="W258" s="588"/>
      <c r="X258" s="588"/>
      <c r="Y258" s="588"/>
      <c r="Z258" s="588"/>
      <c r="AA258" s="172"/>
      <c r="AB258" s="172"/>
      <c r="AC258" s="172"/>
      <c r="AD258" s="172"/>
      <c r="AE258" s="172"/>
      <c r="AF258" s="172"/>
      <c r="AG258" s="172"/>
      <c r="AH258" s="172"/>
      <c r="AI258" s="172"/>
      <c r="AJ258" s="172"/>
    </row>
    <row r="259">
      <c r="A259" s="577"/>
      <c r="B259" s="577"/>
      <c r="C259" s="172"/>
      <c r="D259" s="172"/>
      <c r="E259" s="172"/>
      <c r="F259" s="172"/>
      <c r="G259" s="172"/>
      <c r="H259" s="172"/>
      <c r="I259" s="172"/>
      <c r="J259" s="172"/>
      <c r="K259" s="172"/>
      <c r="L259" s="172"/>
      <c r="M259" s="172"/>
      <c r="N259" s="172"/>
      <c r="O259" s="172"/>
      <c r="P259" s="172"/>
      <c r="Q259" s="172"/>
      <c r="R259" s="172"/>
      <c r="S259" s="172"/>
      <c r="T259" s="172"/>
      <c r="U259" s="172"/>
      <c r="V259" s="588"/>
      <c r="W259" s="588"/>
      <c r="X259" s="588"/>
      <c r="Y259" s="588"/>
      <c r="Z259" s="588"/>
      <c r="AA259" s="172"/>
      <c r="AB259" s="172"/>
      <c r="AC259" s="172"/>
      <c r="AD259" s="172"/>
      <c r="AE259" s="172"/>
      <c r="AF259" s="172"/>
      <c r="AG259" s="172"/>
      <c r="AH259" s="172"/>
      <c r="AI259" s="172"/>
      <c r="AJ259" s="172"/>
    </row>
    <row r="260">
      <c r="A260" s="577"/>
      <c r="B260" s="577"/>
      <c r="C260" s="172"/>
      <c r="D260" s="172"/>
      <c r="E260" s="172"/>
      <c r="F260" s="172"/>
      <c r="G260" s="172"/>
      <c r="H260" s="172"/>
      <c r="I260" s="172"/>
      <c r="J260" s="172"/>
      <c r="K260" s="172"/>
      <c r="L260" s="172"/>
      <c r="M260" s="172"/>
      <c r="N260" s="172"/>
      <c r="O260" s="172"/>
      <c r="P260" s="172"/>
      <c r="Q260" s="172"/>
      <c r="R260" s="172"/>
      <c r="S260" s="172"/>
      <c r="T260" s="172"/>
      <c r="U260" s="172"/>
      <c r="V260" s="588"/>
      <c r="W260" s="588"/>
      <c r="X260" s="588"/>
      <c r="Y260" s="588"/>
      <c r="Z260" s="588"/>
      <c r="AA260" s="172"/>
      <c r="AB260" s="172"/>
      <c r="AC260" s="172"/>
      <c r="AD260" s="172"/>
      <c r="AE260" s="172"/>
      <c r="AF260" s="172"/>
      <c r="AG260" s="172"/>
      <c r="AH260" s="172"/>
      <c r="AI260" s="172"/>
      <c r="AJ260" s="172"/>
    </row>
    <row r="261">
      <c r="A261" s="577"/>
      <c r="B261" s="577"/>
      <c r="C261" s="172"/>
      <c r="D261" s="172"/>
      <c r="E261" s="172"/>
      <c r="F261" s="172"/>
      <c r="G261" s="172"/>
      <c r="H261" s="172"/>
      <c r="I261" s="172"/>
      <c r="J261" s="172"/>
      <c r="K261" s="172"/>
      <c r="L261" s="172"/>
      <c r="M261" s="172"/>
      <c r="N261" s="172"/>
      <c r="O261" s="172"/>
      <c r="P261" s="172"/>
      <c r="Q261" s="172"/>
      <c r="R261" s="172"/>
      <c r="S261" s="172"/>
      <c r="T261" s="172"/>
      <c r="U261" s="172"/>
      <c r="V261" s="588"/>
      <c r="W261" s="588"/>
      <c r="X261" s="588"/>
      <c r="Y261" s="588"/>
      <c r="Z261" s="588"/>
      <c r="AA261" s="172"/>
      <c r="AB261" s="172"/>
      <c r="AC261" s="172"/>
      <c r="AD261" s="172"/>
      <c r="AE261" s="172"/>
      <c r="AF261" s="172"/>
      <c r="AG261" s="172"/>
      <c r="AH261" s="172"/>
      <c r="AI261" s="172"/>
      <c r="AJ261" s="172"/>
    </row>
    <row r="262">
      <c r="A262" s="577"/>
      <c r="B262" s="577"/>
      <c r="C262" s="172"/>
      <c r="D262" s="172"/>
      <c r="E262" s="172"/>
      <c r="F262" s="172"/>
      <c r="G262" s="172"/>
      <c r="H262" s="172"/>
      <c r="I262" s="172"/>
      <c r="J262" s="172"/>
      <c r="K262" s="172"/>
      <c r="L262" s="172"/>
      <c r="M262" s="172"/>
      <c r="N262" s="172"/>
      <c r="O262" s="172"/>
      <c r="P262" s="172"/>
      <c r="Q262" s="172"/>
      <c r="R262" s="172"/>
      <c r="S262" s="172"/>
      <c r="T262" s="172"/>
      <c r="U262" s="172"/>
      <c r="V262" s="588"/>
      <c r="W262" s="588"/>
      <c r="X262" s="588"/>
      <c r="Y262" s="588"/>
      <c r="Z262" s="588"/>
      <c r="AA262" s="172"/>
      <c r="AB262" s="172"/>
      <c r="AC262" s="172"/>
      <c r="AD262" s="172"/>
      <c r="AE262" s="172"/>
      <c r="AF262" s="172"/>
      <c r="AG262" s="172"/>
      <c r="AH262" s="172"/>
      <c r="AI262" s="172"/>
      <c r="AJ262" s="172"/>
    </row>
    <row r="263">
      <c r="A263" s="577"/>
      <c r="B263" s="577"/>
      <c r="C263" s="172"/>
      <c r="D263" s="172"/>
      <c r="E263" s="172"/>
      <c r="F263" s="172"/>
      <c r="G263" s="172"/>
      <c r="H263" s="172"/>
      <c r="I263" s="172"/>
      <c r="J263" s="172"/>
      <c r="K263" s="172"/>
      <c r="L263" s="172"/>
      <c r="M263" s="172"/>
      <c r="N263" s="172"/>
      <c r="O263" s="172"/>
      <c r="P263" s="172"/>
      <c r="Q263" s="172"/>
      <c r="R263" s="172"/>
      <c r="S263" s="172"/>
      <c r="T263" s="172"/>
      <c r="U263" s="172"/>
      <c r="V263" s="588"/>
      <c r="W263" s="588"/>
      <c r="X263" s="588"/>
      <c r="Y263" s="588"/>
      <c r="Z263" s="588"/>
      <c r="AA263" s="172"/>
      <c r="AB263" s="172"/>
      <c r="AC263" s="172"/>
      <c r="AD263" s="172"/>
      <c r="AE263" s="172"/>
      <c r="AF263" s="172"/>
      <c r="AG263" s="172"/>
      <c r="AH263" s="172"/>
      <c r="AI263" s="172"/>
      <c r="AJ263" s="172"/>
    </row>
    <row r="264">
      <c r="A264" s="577"/>
      <c r="B264" s="577"/>
      <c r="C264" s="172"/>
      <c r="D264" s="172"/>
      <c r="E264" s="172"/>
      <c r="F264" s="172"/>
      <c r="G264" s="172"/>
      <c r="H264" s="172"/>
      <c r="I264" s="172"/>
      <c r="J264" s="172"/>
      <c r="K264" s="172"/>
      <c r="L264" s="172"/>
      <c r="M264" s="172"/>
      <c r="N264" s="172"/>
      <c r="O264" s="172"/>
      <c r="P264" s="172"/>
      <c r="Q264" s="172"/>
      <c r="R264" s="172"/>
      <c r="S264" s="172"/>
      <c r="T264" s="172"/>
      <c r="U264" s="172"/>
      <c r="V264" s="588"/>
      <c r="W264" s="588"/>
      <c r="X264" s="588"/>
      <c r="Y264" s="588"/>
      <c r="Z264" s="588"/>
      <c r="AA264" s="172"/>
      <c r="AB264" s="172"/>
      <c r="AC264" s="172"/>
      <c r="AD264" s="172"/>
      <c r="AE264" s="172"/>
      <c r="AF264" s="172"/>
      <c r="AG264" s="172"/>
      <c r="AH264" s="172"/>
      <c r="AI264" s="172"/>
      <c r="AJ264" s="172"/>
    </row>
    <row r="265">
      <c r="A265" s="577"/>
      <c r="B265" s="577"/>
      <c r="C265" s="172"/>
      <c r="D265" s="172"/>
      <c r="E265" s="172"/>
      <c r="F265" s="172"/>
      <c r="G265" s="172"/>
      <c r="H265" s="172"/>
      <c r="I265" s="172"/>
      <c r="J265" s="172"/>
      <c r="K265" s="172"/>
      <c r="L265" s="172"/>
      <c r="M265" s="172"/>
      <c r="N265" s="172"/>
      <c r="O265" s="172"/>
      <c r="P265" s="172"/>
      <c r="Q265" s="172"/>
      <c r="R265" s="172"/>
      <c r="S265" s="172"/>
      <c r="T265" s="172"/>
      <c r="U265" s="172"/>
      <c r="V265" s="588"/>
      <c r="W265" s="588"/>
      <c r="X265" s="588"/>
      <c r="Y265" s="588"/>
      <c r="Z265" s="588"/>
      <c r="AA265" s="172"/>
      <c r="AB265" s="172"/>
      <c r="AC265" s="172"/>
      <c r="AD265" s="172"/>
      <c r="AE265" s="172"/>
      <c r="AF265" s="172"/>
      <c r="AG265" s="172"/>
      <c r="AH265" s="172"/>
      <c r="AI265" s="172"/>
      <c r="AJ265" s="172"/>
    </row>
    <row r="266">
      <c r="A266" s="577"/>
      <c r="B266" s="577"/>
      <c r="C266" s="172"/>
      <c r="D266" s="172"/>
      <c r="E266" s="172"/>
      <c r="F266" s="172"/>
      <c r="G266" s="172"/>
      <c r="H266" s="172"/>
      <c r="I266" s="172"/>
      <c r="J266" s="172"/>
      <c r="K266" s="172"/>
      <c r="L266" s="172"/>
      <c r="M266" s="172"/>
      <c r="N266" s="172"/>
      <c r="O266" s="172"/>
      <c r="P266" s="172"/>
      <c r="Q266" s="172"/>
      <c r="R266" s="172"/>
      <c r="S266" s="172"/>
      <c r="T266" s="172"/>
      <c r="U266" s="172"/>
      <c r="V266" s="588"/>
      <c r="W266" s="588"/>
      <c r="X266" s="588"/>
      <c r="Y266" s="588"/>
      <c r="Z266" s="588"/>
      <c r="AA266" s="172"/>
      <c r="AB266" s="172"/>
      <c r="AC266" s="172"/>
      <c r="AD266" s="172"/>
      <c r="AE266" s="172"/>
      <c r="AF266" s="172"/>
      <c r="AG266" s="172"/>
      <c r="AH266" s="172"/>
      <c r="AI266" s="172"/>
      <c r="AJ266" s="172"/>
    </row>
    <row r="267">
      <c r="A267" s="577"/>
      <c r="B267" s="577"/>
      <c r="C267" s="172"/>
      <c r="D267" s="172"/>
      <c r="E267" s="172"/>
      <c r="F267" s="172"/>
      <c r="G267" s="172"/>
      <c r="H267" s="172"/>
      <c r="I267" s="172"/>
      <c r="J267" s="172"/>
      <c r="K267" s="172"/>
      <c r="L267" s="172"/>
      <c r="M267" s="172"/>
      <c r="N267" s="172"/>
      <c r="O267" s="172"/>
      <c r="P267" s="172"/>
      <c r="Q267" s="172"/>
      <c r="R267" s="172"/>
      <c r="S267" s="172"/>
      <c r="T267" s="172"/>
      <c r="U267" s="172"/>
      <c r="V267" s="588"/>
      <c r="W267" s="588"/>
      <c r="X267" s="588"/>
      <c r="Y267" s="588"/>
      <c r="Z267" s="588"/>
      <c r="AA267" s="172"/>
      <c r="AB267" s="172"/>
      <c r="AC267" s="172"/>
      <c r="AD267" s="172"/>
      <c r="AE267" s="172"/>
      <c r="AF267" s="172"/>
      <c r="AG267" s="172"/>
      <c r="AH267" s="172"/>
      <c r="AI267" s="172"/>
      <c r="AJ267" s="172"/>
    </row>
    <row r="268">
      <c r="A268" s="577"/>
      <c r="B268" s="577"/>
      <c r="C268" s="172"/>
      <c r="D268" s="172"/>
      <c r="E268" s="172"/>
      <c r="F268" s="172"/>
      <c r="G268" s="172"/>
      <c r="H268" s="172"/>
      <c r="I268" s="172"/>
      <c r="J268" s="172"/>
      <c r="K268" s="172"/>
      <c r="L268" s="172"/>
      <c r="M268" s="172"/>
      <c r="N268" s="172"/>
      <c r="O268" s="172"/>
      <c r="P268" s="172"/>
      <c r="Q268" s="172"/>
      <c r="R268" s="172"/>
      <c r="S268" s="172"/>
      <c r="T268" s="172"/>
      <c r="U268" s="172"/>
      <c r="V268" s="588"/>
      <c r="W268" s="588"/>
      <c r="X268" s="588"/>
      <c r="Y268" s="588"/>
      <c r="Z268" s="588"/>
      <c r="AA268" s="172"/>
      <c r="AB268" s="172"/>
      <c r="AC268" s="172"/>
      <c r="AD268" s="172"/>
      <c r="AE268" s="172"/>
      <c r="AF268" s="172"/>
      <c r="AG268" s="172"/>
      <c r="AH268" s="172"/>
      <c r="AI268" s="172"/>
      <c r="AJ268" s="172"/>
    </row>
    <row r="269">
      <c r="A269" s="577"/>
      <c r="B269" s="577"/>
      <c r="C269" s="172"/>
      <c r="D269" s="172"/>
      <c r="E269" s="172"/>
      <c r="F269" s="172"/>
      <c r="G269" s="172"/>
      <c r="H269" s="172"/>
      <c r="I269" s="172"/>
      <c r="J269" s="172"/>
      <c r="K269" s="172"/>
      <c r="L269" s="172"/>
      <c r="M269" s="172"/>
      <c r="N269" s="172"/>
      <c r="O269" s="172"/>
      <c r="P269" s="172"/>
      <c r="Q269" s="172"/>
      <c r="R269" s="172"/>
      <c r="S269" s="172"/>
      <c r="T269" s="172"/>
      <c r="U269" s="172"/>
      <c r="V269" s="588"/>
      <c r="W269" s="588"/>
      <c r="X269" s="588"/>
      <c r="Y269" s="588"/>
      <c r="Z269" s="588"/>
      <c r="AA269" s="172"/>
      <c r="AB269" s="172"/>
      <c r="AC269" s="172"/>
      <c r="AD269" s="172"/>
      <c r="AE269" s="172"/>
      <c r="AF269" s="172"/>
      <c r="AG269" s="172"/>
      <c r="AH269" s="172"/>
      <c r="AI269" s="172"/>
      <c r="AJ269" s="172"/>
    </row>
    <row r="270">
      <c r="A270" s="577"/>
      <c r="B270" s="577"/>
      <c r="C270" s="172"/>
      <c r="D270" s="172"/>
      <c r="E270" s="172"/>
      <c r="F270" s="172"/>
      <c r="G270" s="172"/>
      <c r="H270" s="172"/>
      <c r="I270" s="172"/>
      <c r="J270" s="172"/>
      <c r="K270" s="172"/>
      <c r="L270" s="172"/>
      <c r="M270" s="172"/>
      <c r="N270" s="172"/>
      <c r="O270" s="172"/>
      <c r="P270" s="172"/>
      <c r="Q270" s="172"/>
      <c r="R270" s="172"/>
      <c r="S270" s="172"/>
      <c r="T270" s="172"/>
      <c r="U270" s="172"/>
      <c r="V270" s="588"/>
      <c r="W270" s="588"/>
      <c r="X270" s="588"/>
      <c r="Y270" s="588"/>
      <c r="Z270" s="588"/>
      <c r="AA270" s="172"/>
      <c r="AB270" s="172"/>
      <c r="AC270" s="172"/>
      <c r="AD270" s="172"/>
      <c r="AE270" s="172"/>
      <c r="AF270" s="172"/>
      <c r="AG270" s="172"/>
      <c r="AH270" s="172"/>
      <c r="AI270" s="172"/>
      <c r="AJ270" s="172"/>
    </row>
    <row r="271">
      <c r="A271" s="577"/>
      <c r="B271" s="577"/>
      <c r="C271" s="172"/>
      <c r="D271" s="172"/>
      <c r="E271" s="172"/>
      <c r="F271" s="172"/>
      <c r="G271" s="172"/>
      <c r="H271" s="172"/>
      <c r="I271" s="172"/>
      <c r="J271" s="172"/>
      <c r="K271" s="172"/>
      <c r="L271" s="172"/>
      <c r="M271" s="172"/>
      <c r="N271" s="172"/>
      <c r="O271" s="172"/>
      <c r="P271" s="172"/>
      <c r="Q271" s="172"/>
      <c r="R271" s="172"/>
      <c r="S271" s="172"/>
      <c r="T271" s="172"/>
      <c r="U271" s="172"/>
      <c r="V271" s="588"/>
      <c r="W271" s="588"/>
      <c r="X271" s="588"/>
      <c r="Y271" s="588"/>
      <c r="Z271" s="588"/>
      <c r="AA271" s="172"/>
      <c r="AB271" s="172"/>
      <c r="AC271" s="172"/>
      <c r="AD271" s="172"/>
      <c r="AE271" s="172"/>
      <c r="AF271" s="172"/>
      <c r="AG271" s="172"/>
      <c r="AH271" s="172"/>
      <c r="AI271" s="172"/>
      <c r="AJ271" s="172"/>
    </row>
    <row r="272">
      <c r="A272" s="577"/>
      <c r="B272" s="577"/>
      <c r="C272" s="172"/>
      <c r="D272" s="172"/>
      <c r="E272" s="172"/>
      <c r="F272" s="172"/>
      <c r="G272" s="172"/>
      <c r="H272" s="172"/>
      <c r="I272" s="172"/>
      <c r="J272" s="172"/>
      <c r="K272" s="172"/>
      <c r="L272" s="172"/>
      <c r="M272" s="172"/>
      <c r="N272" s="172"/>
      <c r="O272" s="172"/>
      <c r="P272" s="172"/>
      <c r="Q272" s="172"/>
      <c r="R272" s="172"/>
      <c r="S272" s="172"/>
      <c r="T272" s="172"/>
      <c r="U272" s="172"/>
      <c r="V272" s="588"/>
      <c r="W272" s="588"/>
      <c r="X272" s="588"/>
      <c r="Y272" s="588"/>
      <c r="Z272" s="588"/>
      <c r="AA272" s="172"/>
      <c r="AB272" s="172"/>
      <c r="AC272" s="172"/>
      <c r="AD272" s="172"/>
      <c r="AE272" s="172"/>
      <c r="AF272" s="172"/>
      <c r="AG272" s="172"/>
      <c r="AH272" s="172"/>
      <c r="AI272" s="172"/>
      <c r="AJ272" s="172"/>
    </row>
    <row r="273">
      <c r="A273" s="577"/>
      <c r="B273" s="577"/>
      <c r="C273" s="172"/>
      <c r="D273" s="172"/>
      <c r="E273" s="172"/>
      <c r="F273" s="172"/>
      <c r="G273" s="172"/>
      <c r="H273" s="172"/>
      <c r="I273" s="172"/>
      <c r="J273" s="172"/>
      <c r="K273" s="172"/>
      <c r="L273" s="172"/>
      <c r="M273" s="172"/>
      <c r="N273" s="172"/>
      <c r="O273" s="172"/>
      <c r="P273" s="172"/>
      <c r="Q273" s="172"/>
      <c r="R273" s="172"/>
      <c r="S273" s="172"/>
      <c r="T273" s="172"/>
      <c r="U273" s="172"/>
      <c r="V273" s="588"/>
      <c r="W273" s="588"/>
      <c r="X273" s="588"/>
      <c r="Y273" s="588"/>
      <c r="Z273" s="588"/>
      <c r="AA273" s="172"/>
      <c r="AB273" s="172"/>
      <c r="AC273" s="172"/>
      <c r="AD273" s="172"/>
      <c r="AE273" s="172"/>
      <c r="AF273" s="172"/>
      <c r="AG273" s="172"/>
      <c r="AH273" s="172"/>
      <c r="AI273" s="172"/>
      <c r="AJ273" s="172"/>
    </row>
    <row r="274">
      <c r="A274" s="577"/>
      <c r="B274" s="577"/>
      <c r="C274" s="172"/>
      <c r="D274" s="172"/>
      <c r="E274" s="172"/>
      <c r="F274" s="172"/>
      <c r="G274" s="172"/>
      <c r="H274" s="172"/>
      <c r="I274" s="172"/>
      <c r="J274" s="172"/>
      <c r="K274" s="172"/>
      <c r="L274" s="172"/>
      <c r="M274" s="172"/>
      <c r="N274" s="172"/>
      <c r="O274" s="172"/>
      <c r="P274" s="172"/>
      <c r="Q274" s="172"/>
      <c r="R274" s="172"/>
      <c r="S274" s="172"/>
      <c r="T274" s="172"/>
      <c r="U274" s="172"/>
      <c r="V274" s="588"/>
      <c r="W274" s="588"/>
      <c r="X274" s="588"/>
      <c r="Y274" s="588"/>
      <c r="Z274" s="588"/>
      <c r="AA274" s="172"/>
      <c r="AB274" s="172"/>
      <c r="AC274" s="172"/>
      <c r="AD274" s="172"/>
      <c r="AE274" s="172"/>
      <c r="AF274" s="172"/>
      <c r="AG274" s="172"/>
      <c r="AH274" s="172"/>
      <c r="AI274" s="172"/>
      <c r="AJ274" s="172"/>
    </row>
    <row r="275">
      <c r="A275" s="577"/>
      <c r="B275" s="577"/>
      <c r="C275" s="172"/>
      <c r="D275" s="172"/>
      <c r="E275" s="172"/>
      <c r="F275" s="172"/>
      <c r="G275" s="172"/>
      <c r="H275" s="172"/>
      <c r="I275" s="172"/>
      <c r="J275" s="172"/>
      <c r="K275" s="172"/>
      <c r="L275" s="172"/>
      <c r="M275" s="172"/>
      <c r="N275" s="172"/>
      <c r="O275" s="172"/>
      <c r="P275" s="172"/>
      <c r="Q275" s="172"/>
      <c r="R275" s="172"/>
      <c r="S275" s="172"/>
      <c r="T275" s="172"/>
      <c r="U275" s="172"/>
      <c r="V275" s="588"/>
      <c r="W275" s="588"/>
      <c r="X275" s="588"/>
      <c r="Y275" s="588"/>
      <c r="Z275" s="588"/>
      <c r="AA275" s="172"/>
      <c r="AB275" s="172"/>
      <c r="AC275" s="172"/>
      <c r="AD275" s="172"/>
      <c r="AE275" s="172"/>
      <c r="AF275" s="172"/>
      <c r="AG275" s="172"/>
      <c r="AH275" s="172"/>
      <c r="AI275" s="172"/>
      <c r="AJ275" s="172"/>
    </row>
    <row r="276">
      <c r="A276" s="577"/>
      <c r="B276" s="577"/>
      <c r="C276" s="172"/>
      <c r="D276" s="172"/>
      <c r="E276" s="172"/>
      <c r="F276" s="172"/>
      <c r="G276" s="172"/>
      <c r="H276" s="172"/>
      <c r="I276" s="172"/>
      <c r="J276" s="172"/>
      <c r="K276" s="172"/>
      <c r="L276" s="172"/>
      <c r="M276" s="172"/>
      <c r="N276" s="172"/>
      <c r="O276" s="172"/>
      <c r="P276" s="172"/>
      <c r="Q276" s="172"/>
      <c r="R276" s="172"/>
      <c r="S276" s="172"/>
      <c r="T276" s="172"/>
      <c r="U276" s="172"/>
      <c r="V276" s="588"/>
      <c r="W276" s="588"/>
      <c r="X276" s="588"/>
      <c r="Y276" s="588"/>
      <c r="Z276" s="588"/>
      <c r="AA276" s="172"/>
      <c r="AB276" s="172"/>
      <c r="AC276" s="172"/>
      <c r="AD276" s="172"/>
      <c r="AE276" s="172"/>
      <c r="AF276" s="172"/>
      <c r="AG276" s="172"/>
      <c r="AH276" s="172"/>
      <c r="AI276" s="172"/>
      <c r="AJ276" s="172"/>
    </row>
    <row r="277">
      <c r="A277" s="577"/>
      <c r="B277" s="577"/>
      <c r="C277" s="172"/>
      <c r="D277" s="172"/>
      <c r="E277" s="172"/>
      <c r="F277" s="172"/>
      <c r="G277" s="172"/>
      <c r="H277" s="172"/>
      <c r="I277" s="172"/>
      <c r="J277" s="172"/>
      <c r="K277" s="172"/>
      <c r="L277" s="172"/>
      <c r="M277" s="172"/>
      <c r="N277" s="172"/>
      <c r="O277" s="172"/>
      <c r="P277" s="172"/>
      <c r="Q277" s="172"/>
      <c r="R277" s="172"/>
      <c r="S277" s="172"/>
      <c r="T277" s="172"/>
      <c r="U277" s="172"/>
      <c r="V277" s="588"/>
      <c r="W277" s="588"/>
      <c r="X277" s="588"/>
      <c r="Y277" s="588"/>
      <c r="Z277" s="588"/>
      <c r="AA277" s="172"/>
      <c r="AB277" s="172"/>
      <c r="AC277" s="172"/>
      <c r="AD277" s="172"/>
      <c r="AE277" s="172"/>
      <c r="AF277" s="172"/>
      <c r="AG277" s="172"/>
      <c r="AH277" s="172"/>
      <c r="AI277" s="172"/>
      <c r="AJ277" s="172"/>
    </row>
    <row r="278">
      <c r="A278" s="577"/>
      <c r="B278" s="577"/>
      <c r="C278" s="172"/>
      <c r="D278" s="172"/>
      <c r="E278" s="172"/>
      <c r="F278" s="172"/>
      <c r="G278" s="172"/>
      <c r="H278" s="172"/>
      <c r="I278" s="172"/>
      <c r="J278" s="172"/>
      <c r="K278" s="172"/>
      <c r="L278" s="172"/>
      <c r="M278" s="172"/>
      <c r="N278" s="172"/>
      <c r="O278" s="172"/>
      <c r="P278" s="172"/>
      <c r="Q278" s="172"/>
      <c r="R278" s="172"/>
      <c r="S278" s="172"/>
      <c r="T278" s="172"/>
      <c r="U278" s="172"/>
      <c r="V278" s="588"/>
      <c r="W278" s="588"/>
      <c r="X278" s="588"/>
      <c r="Y278" s="588"/>
      <c r="Z278" s="588"/>
      <c r="AA278" s="172"/>
      <c r="AB278" s="172"/>
      <c r="AC278" s="172"/>
      <c r="AD278" s="172"/>
      <c r="AE278" s="172"/>
      <c r="AF278" s="172"/>
      <c r="AG278" s="172"/>
      <c r="AH278" s="172"/>
      <c r="AI278" s="172"/>
      <c r="AJ278" s="172"/>
    </row>
    <row r="279">
      <c r="A279" s="577"/>
      <c r="B279" s="577"/>
      <c r="C279" s="172"/>
      <c r="D279" s="172"/>
      <c r="E279" s="172"/>
      <c r="F279" s="172"/>
      <c r="G279" s="172"/>
      <c r="H279" s="172"/>
      <c r="I279" s="172"/>
      <c r="J279" s="172"/>
      <c r="K279" s="172"/>
      <c r="L279" s="172"/>
      <c r="M279" s="172"/>
      <c r="N279" s="172"/>
      <c r="O279" s="172"/>
      <c r="P279" s="172"/>
      <c r="Q279" s="172"/>
      <c r="R279" s="172"/>
      <c r="S279" s="172"/>
      <c r="T279" s="172"/>
      <c r="U279" s="172"/>
      <c r="V279" s="588"/>
      <c r="W279" s="588"/>
      <c r="X279" s="588"/>
      <c r="Y279" s="588"/>
      <c r="Z279" s="588"/>
      <c r="AA279" s="172"/>
      <c r="AB279" s="172"/>
      <c r="AC279" s="172"/>
      <c r="AD279" s="172"/>
      <c r="AE279" s="172"/>
      <c r="AF279" s="172"/>
      <c r="AG279" s="172"/>
      <c r="AH279" s="172"/>
      <c r="AI279" s="172"/>
      <c r="AJ279" s="172"/>
    </row>
    <row r="280">
      <c r="A280" s="577"/>
      <c r="B280" s="577"/>
      <c r="C280" s="172"/>
      <c r="D280" s="172"/>
      <c r="E280" s="172"/>
      <c r="F280" s="172"/>
      <c r="G280" s="172"/>
      <c r="H280" s="172"/>
      <c r="I280" s="172"/>
      <c r="J280" s="172"/>
      <c r="K280" s="172"/>
      <c r="L280" s="172"/>
      <c r="M280" s="172"/>
      <c r="N280" s="172"/>
      <c r="O280" s="172"/>
      <c r="P280" s="172"/>
      <c r="Q280" s="172"/>
      <c r="R280" s="172"/>
      <c r="S280" s="172"/>
      <c r="T280" s="172"/>
      <c r="U280" s="172"/>
      <c r="V280" s="588"/>
      <c r="W280" s="588"/>
      <c r="X280" s="588"/>
      <c r="Y280" s="588"/>
      <c r="Z280" s="588"/>
      <c r="AA280" s="172"/>
      <c r="AB280" s="172"/>
      <c r="AC280" s="172"/>
      <c r="AD280" s="172"/>
      <c r="AE280" s="172"/>
      <c r="AF280" s="172"/>
      <c r="AG280" s="172"/>
      <c r="AH280" s="172"/>
      <c r="AI280" s="172"/>
      <c r="AJ280" s="172"/>
    </row>
    <row r="281">
      <c r="A281" s="577"/>
      <c r="B281" s="577"/>
      <c r="C281" s="172"/>
      <c r="D281" s="172"/>
      <c r="E281" s="172"/>
      <c r="F281" s="172"/>
      <c r="G281" s="172"/>
      <c r="H281" s="172"/>
      <c r="I281" s="172"/>
      <c r="J281" s="172"/>
      <c r="K281" s="172"/>
      <c r="L281" s="172"/>
      <c r="M281" s="172"/>
      <c r="N281" s="172"/>
      <c r="O281" s="172"/>
      <c r="P281" s="172"/>
      <c r="Q281" s="172"/>
      <c r="R281" s="172"/>
      <c r="S281" s="172"/>
      <c r="T281" s="172"/>
      <c r="U281" s="172"/>
      <c r="V281" s="588"/>
      <c r="W281" s="588"/>
      <c r="X281" s="588"/>
      <c r="Y281" s="588"/>
      <c r="Z281" s="588"/>
      <c r="AA281" s="172"/>
      <c r="AB281" s="172"/>
      <c r="AC281" s="172"/>
      <c r="AD281" s="172"/>
      <c r="AE281" s="172"/>
      <c r="AF281" s="172"/>
      <c r="AG281" s="172"/>
      <c r="AH281" s="172"/>
      <c r="AI281" s="172"/>
      <c r="AJ281" s="172"/>
    </row>
    <row r="282">
      <c r="A282" s="577"/>
      <c r="B282" s="577"/>
      <c r="C282" s="172"/>
      <c r="D282" s="172"/>
      <c r="E282" s="172"/>
      <c r="F282" s="172"/>
      <c r="G282" s="172"/>
      <c r="H282" s="172"/>
      <c r="I282" s="172"/>
      <c r="J282" s="172"/>
      <c r="K282" s="172"/>
      <c r="L282" s="172"/>
      <c r="M282" s="172"/>
      <c r="N282" s="172"/>
      <c r="O282" s="172"/>
      <c r="P282" s="172"/>
      <c r="Q282" s="172"/>
      <c r="R282" s="172"/>
      <c r="S282" s="172"/>
      <c r="T282" s="172"/>
      <c r="U282" s="172"/>
      <c r="V282" s="588"/>
      <c r="W282" s="588"/>
      <c r="X282" s="588"/>
      <c r="Y282" s="588"/>
      <c r="Z282" s="588"/>
      <c r="AA282" s="172"/>
      <c r="AB282" s="172"/>
      <c r="AC282" s="172"/>
      <c r="AD282" s="172"/>
      <c r="AE282" s="172"/>
      <c r="AF282" s="172"/>
      <c r="AG282" s="172"/>
      <c r="AH282" s="172"/>
      <c r="AI282" s="172"/>
      <c r="AJ282" s="172"/>
    </row>
    <row r="283">
      <c r="A283" s="577"/>
      <c r="B283" s="577"/>
      <c r="C283" s="172"/>
      <c r="D283" s="172"/>
      <c r="E283" s="172"/>
      <c r="F283" s="172"/>
      <c r="G283" s="172"/>
      <c r="H283" s="172"/>
      <c r="I283" s="172"/>
      <c r="J283" s="172"/>
      <c r="K283" s="172"/>
      <c r="L283" s="172"/>
      <c r="M283" s="172"/>
      <c r="N283" s="172"/>
      <c r="O283" s="172"/>
      <c r="P283" s="172"/>
      <c r="Q283" s="172"/>
      <c r="R283" s="172"/>
      <c r="S283" s="172"/>
      <c r="T283" s="172"/>
      <c r="U283" s="172"/>
      <c r="V283" s="588"/>
      <c r="W283" s="588"/>
      <c r="X283" s="588"/>
      <c r="Y283" s="588"/>
      <c r="Z283" s="588"/>
      <c r="AA283" s="172"/>
      <c r="AB283" s="172"/>
      <c r="AC283" s="172"/>
      <c r="AD283" s="172"/>
      <c r="AE283" s="172"/>
      <c r="AF283" s="172"/>
      <c r="AG283" s="172"/>
      <c r="AH283" s="172"/>
      <c r="AI283" s="172"/>
      <c r="AJ283" s="172"/>
    </row>
    <row r="284">
      <c r="A284" s="577"/>
      <c r="B284" s="577"/>
      <c r="C284" s="172"/>
      <c r="D284" s="172"/>
      <c r="E284" s="172"/>
      <c r="F284" s="172"/>
      <c r="G284" s="172"/>
      <c r="H284" s="172"/>
      <c r="I284" s="172"/>
      <c r="J284" s="172"/>
      <c r="K284" s="172"/>
      <c r="L284" s="172"/>
      <c r="M284" s="172"/>
      <c r="N284" s="172"/>
      <c r="O284" s="172"/>
      <c r="P284" s="172"/>
      <c r="Q284" s="172"/>
      <c r="R284" s="172"/>
      <c r="S284" s="172"/>
      <c r="T284" s="172"/>
      <c r="U284" s="172"/>
      <c r="V284" s="588"/>
      <c r="W284" s="588"/>
      <c r="X284" s="588"/>
      <c r="Y284" s="588"/>
      <c r="Z284" s="588"/>
      <c r="AA284" s="172"/>
      <c r="AB284" s="172"/>
      <c r="AC284" s="172"/>
      <c r="AD284" s="172"/>
      <c r="AE284" s="172"/>
      <c r="AF284" s="172"/>
      <c r="AG284" s="172"/>
      <c r="AH284" s="172"/>
      <c r="AI284" s="172"/>
      <c r="AJ284" s="172"/>
    </row>
    <row r="285">
      <c r="A285" s="577"/>
      <c r="B285" s="577"/>
      <c r="C285" s="172"/>
      <c r="D285" s="172"/>
      <c r="E285" s="172"/>
      <c r="F285" s="172"/>
      <c r="G285" s="172"/>
      <c r="H285" s="172"/>
      <c r="I285" s="172"/>
      <c r="J285" s="172"/>
      <c r="K285" s="172"/>
      <c r="L285" s="172"/>
      <c r="M285" s="172"/>
      <c r="N285" s="172"/>
      <c r="O285" s="172"/>
      <c r="P285" s="172"/>
      <c r="Q285" s="172"/>
      <c r="R285" s="172"/>
      <c r="S285" s="172"/>
      <c r="T285" s="172"/>
      <c r="U285" s="172"/>
      <c r="V285" s="588"/>
      <c r="W285" s="588"/>
      <c r="X285" s="588"/>
      <c r="Y285" s="588"/>
      <c r="Z285" s="588"/>
      <c r="AA285" s="172"/>
      <c r="AB285" s="172"/>
      <c r="AC285" s="172"/>
      <c r="AD285" s="172"/>
      <c r="AE285" s="172"/>
      <c r="AF285" s="172"/>
      <c r="AG285" s="172"/>
      <c r="AH285" s="172"/>
      <c r="AI285" s="172"/>
      <c r="AJ285" s="172"/>
    </row>
    <row r="286">
      <c r="A286" s="577"/>
      <c r="B286" s="577"/>
      <c r="C286" s="172"/>
      <c r="D286" s="172"/>
      <c r="E286" s="172"/>
      <c r="F286" s="172"/>
      <c r="G286" s="172"/>
      <c r="H286" s="172"/>
      <c r="I286" s="172"/>
      <c r="J286" s="172"/>
      <c r="K286" s="172"/>
      <c r="L286" s="172"/>
      <c r="M286" s="172"/>
      <c r="N286" s="172"/>
      <c r="O286" s="172"/>
      <c r="P286" s="172"/>
      <c r="Q286" s="172"/>
      <c r="R286" s="172"/>
      <c r="S286" s="172"/>
      <c r="T286" s="172"/>
      <c r="U286" s="172"/>
      <c r="V286" s="588"/>
      <c r="W286" s="588"/>
      <c r="X286" s="588"/>
      <c r="Y286" s="588"/>
      <c r="Z286" s="588"/>
      <c r="AA286" s="172"/>
      <c r="AB286" s="172"/>
      <c r="AC286" s="172"/>
      <c r="AD286" s="172"/>
      <c r="AE286" s="172"/>
      <c r="AF286" s="172"/>
      <c r="AG286" s="172"/>
      <c r="AH286" s="172"/>
      <c r="AI286" s="172"/>
      <c r="AJ286" s="172"/>
    </row>
    <row r="287">
      <c r="A287" s="577"/>
      <c r="B287" s="577"/>
      <c r="C287" s="172"/>
      <c r="D287" s="172"/>
      <c r="E287" s="172"/>
      <c r="F287" s="172"/>
      <c r="G287" s="172"/>
      <c r="H287" s="172"/>
      <c r="I287" s="172"/>
      <c r="J287" s="172"/>
      <c r="K287" s="172"/>
      <c r="L287" s="172"/>
      <c r="M287" s="172"/>
      <c r="N287" s="172"/>
      <c r="O287" s="172"/>
      <c r="P287" s="172"/>
      <c r="Q287" s="172"/>
      <c r="R287" s="172"/>
      <c r="S287" s="172"/>
      <c r="T287" s="172"/>
      <c r="U287" s="172"/>
      <c r="V287" s="588"/>
      <c r="W287" s="588"/>
      <c r="X287" s="588"/>
      <c r="Y287" s="588"/>
      <c r="Z287" s="588"/>
      <c r="AA287" s="172"/>
      <c r="AB287" s="172"/>
      <c r="AC287" s="172"/>
      <c r="AD287" s="172"/>
      <c r="AE287" s="172"/>
      <c r="AF287" s="172"/>
      <c r="AG287" s="172"/>
      <c r="AH287" s="172"/>
      <c r="AI287" s="172"/>
      <c r="AJ287" s="172"/>
    </row>
    <row r="288">
      <c r="A288" s="577"/>
      <c r="B288" s="577"/>
      <c r="C288" s="172"/>
      <c r="D288" s="172"/>
      <c r="E288" s="172"/>
      <c r="F288" s="172"/>
      <c r="G288" s="172"/>
      <c r="H288" s="172"/>
      <c r="I288" s="172"/>
      <c r="J288" s="172"/>
      <c r="K288" s="172"/>
      <c r="L288" s="172"/>
      <c r="M288" s="172"/>
      <c r="N288" s="172"/>
      <c r="O288" s="172"/>
      <c r="P288" s="172"/>
      <c r="Q288" s="172"/>
      <c r="R288" s="172"/>
      <c r="S288" s="172"/>
      <c r="T288" s="172"/>
      <c r="U288" s="172"/>
      <c r="V288" s="588"/>
      <c r="W288" s="588"/>
      <c r="X288" s="588"/>
      <c r="Y288" s="588"/>
      <c r="Z288" s="588"/>
      <c r="AA288" s="172"/>
      <c r="AB288" s="172"/>
      <c r="AC288" s="172"/>
      <c r="AD288" s="172"/>
      <c r="AE288" s="172"/>
      <c r="AF288" s="172"/>
      <c r="AG288" s="172"/>
      <c r="AH288" s="172"/>
      <c r="AI288" s="172"/>
      <c r="AJ288" s="172"/>
    </row>
    <row r="289">
      <c r="A289" s="577"/>
      <c r="B289" s="577"/>
      <c r="C289" s="172"/>
      <c r="D289" s="172"/>
      <c r="E289" s="172"/>
      <c r="F289" s="172"/>
      <c r="G289" s="172"/>
      <c r="H289" s="172"/>
      <c r="I289" s="172"/>
      <c r="J289" s="172"/>
      <c r="K289" s="172"/>
      <c r="L289" s="172"/>
      <c r="M289" s="172"/>
      <c r="N289" s="172"/>
      <c r="O289" s="172"/>
      <c r="P289" s="172"/>
      <c r="Q289" s="172"/>
      <c r="R289" s="172"/>
      <c r="S289" s="172"/>
      <c r="T289" s="172"/>
      <c r="U289" s="172"/>
      <c r="V289" s="588"/>
      <c r="W289" s="588"/>
      <c r="X289" s="588"/>
      <c r="Y289" s="588"/>
      <c r="Z289" s="588"/>
      <c r="AA289" s="172"/>
      <c r="AB289" s="172"/>
      <c r="AC289" s="172"/>
      <c r="AD289" s="172"/>
      <c r="AE289" s="172"/>
      <c r="AF289" s="172"/>
      <c r="AG289" s="172"/>
      <c r="AH289" s="172"/>
      <c r="AI289" s="172"/>
      <c r="AJ289" s="172"/>
    </row>
    <row r="290">
      <c r="A290" s="577"/>
      <c r="B290" s="577"/>
      <c r="C290" s="172"/>
      <c r="D290" s="172"/>
      <c r="E290" s="172"/>
      <c r="F290" s="172"/>
      <c r="G290" s="172"/>
      <c r="H290" s="172"/>
      <c r="I290" s="172"/>
      <c r="J290" s="172"/>
      <c r="K290" s="172"/>
      <c r="L290" s="172"/>
      <c r="M290" s="172"/>
      <c r="N290" s="172"/>
      <c r="O290" s="172"/>
      <c r="P290" s="172"/>
      <c r="Q290" s="172"/>
      <c r="R290" s="172"/>
      <c r="S290" s="172"/>
      <c r="T290" s="172"/>
      <c r="U290" s="172"/>
      <c r="V290" s="588"/>
      <c r="W290" s="588"/>
      <c r="X290" s="588"/>
      <c r="Y290" s="588"/>
      <c r="Z290" s="588"/>
      <c r="AA290" s="172"/>
      <c r="AB290" s="172"/>
      <c r="AC290" s="172"/>
      <c r="AD290" s="172"/>
      <c r="AE290" s="172"/>
      <c r="AF290" s="172"/>
      <c r="AG290" s="172"/>
      <c r="AH290" s="172"/>
      <c r="AI290" s="172"/>
      <c r="AJ290" s="172"/>
    </row>
    <row r="291">
      <c r="A291" s="577"/>
      <c r="B291" s="577"/>
      <c r="C291" s="172"/>
      <c r="D291" s="172"/>
      <c r="E291" s="172"/>
      <c r="F291" s="172"/>
      <c r="G291" s="172"/>
      <c r="H291" s="172"/>
      <c r="I291" s="172"/>
      <c r="J291" s="172"/>
      <c r="K291" s="172"/>
      <c r="L291" s="172"/>
      <c r="M291" s="172"/>
      <c r="N291" s="172"/>
      <c r="O291" s="172"/>
      <c r="P291" s="172"/>
      <c r="Q291" s="172"/>
      <c r="R291" s="172"/>
      <c r="S291" s="172"/>
      <c r="T291" s="172"/>
      <c r="U291" s="172"/>
      <c r="V291" s="588"/>
      <c r="W291" s="588"/>
      <c r="X291" s="588"/>
      <c r="Y291" s="588"/>
      <c r="Z291" s="588"/>
      <c r="AA291" s="172"/>
      <c r="AB291" s="172"/>
      <c r="AC291" s="172"/>
      <c r="AD291" s="172"/>
      <c r="AE291" s="172"/>
      <c r="AF291" s="172"/>
      <c r="AG291" s="172"/>
      <c r="AH291" s="172"/>
      <c r="AI291" s="172"/>
      <c r="AJ291" s="172"/>
    </row>
    <row r="292">
      <c r="A292" s="577"/>
      <c r="B292" s="577"/>
      <c r="C292" s="172"/>
      <c r="D292" s="172"/>
      <c r="E292" s="172"/>
      <c r="F292" s="172"/>
      <c r="G292" s="172"/>
      <c r="H292" s="172"/>
      <c r="I292" s="172"/>
      <c r="J292" s="172"/>
      <c r="K292" s="172"/>
      <c r="L292" s="172"/>
      <c r="M292" s="172"/>
      <c r="N292" s="172"/>
      <c r="O292" s="172"/>
      <c r="P292" s="172"/>
      <c r="Q292" s="172"/>
      <c r="R292" s="172"/>
      <c r="S292" s="172"/>
      <c r="T292" s="172"/>
      <c r="U292" s="172"/>
      <c r="V292" s="588"/>
      <c r="W292" s="588"/>
      <c r="X292" s="588"/>
      <c r="Y292" s="588"/>
      <c r="Z292" s="588"/>
      <c r="AA292" s="172"/>
      <c r="AB292" s="172"/>
      <c r="AC292" s="172"/>
      <c r="AD292" s="172"/>
      <c r="AE292" s="172"/>
      <c r="AF292" s="172"/>
      <c r="AG292" s="172"/>
      <c r="AH292" s="172"/>
      <c r="AI292" s="172"/>
      <c r="AJ292" s="172"/>
    </row>
    <row r="293">
      <c r="A293" s="577"/>
      <c r="B293" s="577"/>
      <c r="C293" s="172"/>
      <c r="D293" s="172"/>
      <c r="E293" s="172"/>
      <c r="F293" s="172"/>
      <c r="G293" s="172"/>
      <c r="H293" s="172"/>
      <c r="I293" s="172"/>
      <c r="J293" s="172"/>
      <c r="K293" s="172"/>
      <c r="L293" s="172"/>
      <c r="M293" s="172"/>
      <c r="N293" s="172"/>
      <c r="O293" s="172"/>
      <c r="P293" s="172"/>
      <c r="Q293" s="172"/>
      <c r="R293" s="172"/>
      <c r="S293" s="172"/>
      <c r="T293" s="172"/>
      <c r="U293" s="172"/>
      <c r="V293" s="588"/>
      <c r="W293" s="588"/>
      <c r="X293" s="588"/>
      <c r="Y293" s="588"/>
      <c r="Z293" s="588"/>
      <c r="AA293" s="172"/>
      <c r="AB293" s="172"/>
      <c r="AC293" s="172"/>
      <c r="AD293" s="172"/>
      <c r="AE293" s="172"/>
      <c r="AF293" s="172"/>
      <c r="AG293" s="172"/>
      <c r="AH293" s="172"/>
      <c r="AI293" s="172"/>
      <c r="AJ293" s="172"/>
    </row>
    <row r="294">
      <c r="A294" s="577"/>
      <c r="B294" s="577"/>
      <c r="C294" s="172"/>
      <c r="D294" s="172"/>
      <c r="E294" s="172"/>
      <c r="F294" s="172"/>
      <c r="G294" s="172"/>
      <c r="H294" s="172"/>
      <c r="I294" s="172"/>
      <c r="J294" s="172"/>
      <c r="K294" s="172"/>
      <c r="L294" s="172"/>
      <c r="M294" s="172"/>
      <c r="N294" s="172"/>
      <c r="O294" s="172"/>
      <c r="P294" s="172"/>
      <c r="Q294" s="172"/>
      <c r="R294" s="172"/>
      <c r="S294" s="172"/>
      <c r="T294" s="172"/>
      <c r="U294" s="172"/>
      <c r="V294" s="588"/>
      <c r="W294" s="588"/>
      <c r="X294" s="588"/>
      <c r="Y294" s="588"/>
      <c r="Z294" s="588"/>
      <c r="AA294" s="172"/>
      <c r="AB294" s="172"/>
      <c r="AC294" s="172"/>
      <c r="AD294" s="172"/>
      <c r="AE294" s="172"/>
      <c r="AF294" s="172"/>
      <c r="AG294" s="172"/>
      <c r="AH294" s="172"/>
      <c r="AI294" s="172"/>
      <c r="AJ294" s="172"/>
    </row>
    <row r="295">
      <c r="A295" s="577"/>
      <c r="B295" s="577"/>
      <c r="C295" s="172"/>
      <c r="D295" s="172"/>
      <c r="E295" s="172"/>
      <c r="F295" s="172"/>
      <c r="G295" s="172"/>
      <c r="H295" s="172"/>
      <c r="I295" s="172"/>
      <c r="J295" s="172"/>
      <c r="K295" s="172"/>
      <c r="L295" s="172"/>
      <c r="M295" s="172"/>
      <c r="N295" s="172"/>
      <c r="O295" s="172"/>
      <c r="P295" s="172"/>
      <c r="Q295" s="172"/>
      <c r="R295" s="172"/>
      <c r="S295" s="172"/>
      <c r="T295" s="172"/>
      <c r="U295" s="172"/>
      <c r="V295" s="588"/>
      <c r="W295" s="588"/>
      <c r="X295" s="588"/>
      <c r="Y295" s="588"/>
      <c r="Z295" s="588"/>
      <c r="AA295" s="172"/>
      <c r="AB295" s="172"/>
      <c r="AC295" s="172"/>
      <c r="AD295" s="172"/>
      <c r="AE295" s="172"/>
      <c r="AF295" s="172"/>
      <c r="AG295" s="172"/>
      <c r="AH295" s="172"/>
      <c r="AI295" s="172"/>
      <c r="AJ295" s="172"/>
    </row>
    <row r="296">
      <c r="A296" s="577"/>
      <c r="B296" s="577"/>
      <c r="C296" s="172"/>
      <c r="D296" s="172"/>
      <c r="E296" s="172"/>
      <c r="F296" s="172"/>
      <c r="G296" s="172"/>
      <c r="H296" s="172"/>
      <c r="I296" s="172"/>
      <c r="J296" s="172"/>
      <c r="K296" s="172"/>
      <c r="L296" s="172"/>
      <c r="M296" s="172"/>
      <c r="N296" s="172"/>
      <c r="O296" s="172"/>
      <c r="P296" s="172"/>
      <c r="Q296" s="172"/>
      <c r="R296" s="172"/>
      <c r="S296" s="172"/>
      <c r="T296" s="172"/>
      <c r="U296" s="172"/>
      <c r="V296" s="588"/>
      <c r="W296" s="588"/>
      <c r="X296" s="588"/>
      <c r="Y296" s="588"/>
      <c r="Z296" s="588"/>
      <c r="AA296" s="172"/>
      <c r="AB296" s="172"/>
      <c r="AC296" s="172"/>
      <c r="AD296" s="172"/>
      <c r="AE296" s="172"/>
      <c r="AF296" s="172"/>
      <c r="AG296" s="172"/>
      <c r="AH296" s="172"/>
      <c r="AI296" s="172"/>
      <c r="AJ296" s="172"/>
    </row>
    <row r="297">
      <c r="A297" s="577"/>
      <c r="B297" s="577"/>
      <c r="C297" s="172"/>
      <c r="D297" s="172"/>
      <c r="E297" s="172"/>
      <c r="F297" s="172"/>
      <c r="G297" s="172"/>
      <c r="H297" s="172"/>
      <c r="I297" s="172"/>
      <c r="J297" s="172"/>
      <c r="K297" s="172"/>
      <c r="L297" s="172"/>
      <c r="M297" s="172"/>
      <c r="N297" s="172"/>
      <c r="O297" s="172"/>
      <c r="P297" s="172"/>
      <c r="Q297" s="172"/>
      <c r="R297" s="172"/>
      <c r="S297" s="172"/>
      <c r="T297" s="172"/>
      <c r="U297" s="172"/>
      <c r="V297" s="588"/>
      <c r="W297" s="588"/>
      <c r="X297" s="588"/>
      <c r="Y297" s="588"/>
      <c r="Z297" s="588"/>
      <c r="AA297" s="172"/>
      <c r="AB297" s="172"/>
      <c r="AC297" s="172"/>
      <c r="AD297" s="172"/>
      <c r="AE297" s="172"/>
      <c r="AF297" s="172"/>
      <c r="AG297" s="172"/>
      <c r="AH297" s="172"/>
      <c r="AI297" s="172"/>
      <c r="AJ297" s="172"/>
    </row>
    <row r="298">
      <c r="A298" s="577"/>
      <c r="B298" s="577"/>
      <c r="C298" s="172"/>
      <c r="D298" s="172"/>
      <c r="E298" s="172"/>
      <c r="F298" s="172"/>
      <c r="G298" s="172"/>
      <c r="H298" s="172"/>
      <c r="I298" s="172"/>
      <c r="J298" s="172"/>
      <c r="K298" s="172"/>
      <c r="L298" s="172"/>
      <c r="M298" s="172"/>
      <c r="N298" s="172"/>
      <c r="O298" s="172"/>
      <c r="P298" s="172"/>
      <c r="Q298" s="172"/>
      <c r="R298" s="172"/>
      <c r="S298" s="172"/>
      <c r="T298" s="172"/>
      <c r="U298" s="172"/>
      <c r="V298" s="588"/>
      <c r="W298" s="588"/>
      <c r="X298" s="588"/>
      <c r="Y298" s="588"/>
      <c r="Z298" s="588"/>
      <c r="AA298" s="172"/>
      <c r="AB298" s="172"/>
      <c r="AC298" s="172"/>
      <c r="AD298" s="172"/>
      <c r="AE298" s="172"/>
      <c r="AF298" s="172"/>
      <c r="AG298" s="172"/>
      <c r="AH298" s="172"/>
      <c r="AI298" s="172"/>
      <c r="AJ298" s="172"/>
    </row>
    <row r="299">
      <c r="A299" s="577"/>
      <c r="B299" s="577"/>
      <c r="C299" s="172"/>
      <c r="D299" s="172"/>
      <c r="E299" s="172"/>
      <c r="F299" s="172"/>
      <c r="G299" s="172"/>
      <c r="H299" s="172"/>
      <c r="I299" s="172"/>
      <c r="J299" s="172"/>
      <c r="K299" s="172"/>
      <c r="L299" s="172"/>
      <c r="M299" s="172"/>
      <c r="N299" s="172"/>
      <c r="O299" s="172"/>
      <c r="P299" s="172"/>
      <c r="Q299" s="172"/>
      <c r="R299" s="172"/>
      <c r="S299" s="172"/>
      <c r="T299" s="172"/>
      <c r="U299" s="172"/>
      <c r="V299" s="588"/>
      <c r="W299" s="588"/>
      <c r="X299" s="588"/>
      <c r="Y299" s="588"/>
      <c r="Z299" s="588"/>
      <c r="AA299" s="172"/>
      <c r="AB299" s="172"/>
      <c r="AC299" s="172"/>
      <c r="AD299" s="172"/>
      <c r="AE299" s="172"/>
      <c r="AF299" s="172"/>
      <c r="AG299" s="172"/>
      <c r="AH299" s="172"/>
      <c r="AI299" s="172"/>
      <c r="AJ299" s="172"/>
    </row>
    <row r="300">
      <c r="A300" s="577"/>
      <c r="B300" s="577"/>
      <c r="C300" s="172"/>
      <c r="D300" s="172"/>
      <c r="E300" s="172"/>
      <c r="F300" s="172"/>
      <c r="G300" s="172"/>
      <c r="H300" s="172"/>
      <c r="I300" s="172"/>
      <c r="J300" s="172"/>
      <c r="K300" s="172"/>
      <c r="L300" s="172"/>
      <c r="M300" s="172"/>
      <c r="N300" s="172"/>
      <c r="O300" s="172"/>
      <c r="P300" s="172"/>
      <c r="Q300" s="172"/>
      <c r="R300" s="172"/>
      <c r="S300" s="172"/>
      <c r="T300" s="172"/>
      <c r="U300" s="172"/>
      <c r="V300" s="588"/>
      <c r="W300" s="588"/>
      <c r="X300" s="588"/>
      <c r="Y300" s="588"/>
      <c r="Z300" s="588"/>
      <c r="AA300" s="172"/>
      <c r="AB300" s="172"/>
      <c r="AC300" s="172"/>
      <c r="AD300" s="172"/>
      <c r="AE300" s="172"/>
      <c r="AF300" s="172"/>
      <c r="AG300" s="172"/>
      <c r="AH300" s="172"/>
      <c r="AI300" s="172"/>
      <c r="AJ300" s="172"/>
    </row>
    <row r="301">
      <c r="A301" s="577"/>
      <c r="B301" s="577"/>
      <c r="C301" s="172"/>
      <c r="D301" s="172"/>
      <c r="E301" s="172"/>
      <c r="F301" s="172"/>
      <c r="G301" s="172"/>
      <c r="H301" s="172"/>
      <c r="I301" s="172"/>
      <c r="J301" s="172"/>
      <c r="K301" s="172"/>
      <c r="L301" s="172"/>
      <c r="M301" s="172"/>
      <c r="N301" s="172"/>
      <c r="O301" s="172"/>
      <c r="P301" s="172"/>
      <c r="Q301" s="172"/>
      <c r="R301" s="172"/>
      <c r="S301" s="172"/>
      <c r="T301" s="172"/>
      <c r="U301" s="172"/>
      <c r="V301" s="588"/>
      <c r="W301" s="588"/>
      <c r="X301" s="588"/>
      <c r="Y301" s="588"/>
      <c r="Z301" s="588"/>
      <c r="AA301" s="172"/>
      <c r="AB301" s="172"/>
      <c r="AC301" s="172"/>
      <c r="AD301" s="172"/>
      <c r="AE301" s="172"/>
      <c r="AF301" s="172"/>
      <c r="AG301" s="172"/>
      <c r="AH301" s="172"/>
      <c r="AI301" s="172"/>
      <c r="AJ301" s="172"/>
    </row>
    <row r="302">
      <c r="A302" s="577"/>
      <c r="B302" s="577"/>
      <c r="C302" s="172"/>
      <c r="D302" s="172"/>
      <c r="E302" s="172"/>
      <c r="F302" s="172"/>
      <c r="G302" s="172"/>
      <c r="H302" s="172"/>
      <c r="I302" s="172"/>
      <c r="J302" s="172"/>
      <c r="K302" s="172"/>
      <c r="L302" s="172"/>
      <c r="M302" s="172"/>
      <c r="N302" s="172"/>
      <c r="O302" s="172"/>
      <c r="P302" s="172"/>
      <c r="Q302" s="172"/>
      <c r="R302" s="172"/>
      <c r="S302" s="172"/>
      <c r="T302" s="172"/>
      <c r="U302" s="172"/>
      <c r="V302" s="588"/>
      <c r="W302" s="588"/>
      <c r="X302" s="588"/>
      <c r="Y302" s="588"/>
      <c r="Z302" s="588"/>
      <c r="AA302" s="172"/>
      <c r="AB302" s="172"/>
      <c r="AC302" s="172"/>
      <c r="AD302" s="172"/>
      <c r="AE302" s="172"/>
      <c r="AF302" s="172"/>
      <c r="AG302" s="172"/>
      <c r="AH302" s="172"/>
      <c r="AI302" s="172"/>
      <c r="AJ302" s="172"/>
    </row>
    <row r="303">
      <c r="A303" s="577"/>
      <c r="B303" s="577"/>
      <c r="C303" s="172"/>
      <c r="D303" s="172"/>
      <c r="E303" s="172"/>
      <c r="F303" s="172"/>
      <c r="G303" s="172"/>
      <c r="H303" s="172"/>
      <c r="I303" s="172"/>
      <c r="J303" s="172"/>
      <c r="K303" s="172"/>
      <c r="L303" s="172"/>
      <c r="M303" s="172"/>
      <c r="N303" s="172"/>
      <c r="O303" s="172"/>
      <c r="P303" s="172"/>
      <c r="Q303" s="172"/>
      <c r="R303" s="172"/>
      <c r="S303" s="172"/>
      <c r="T303" s="172"/>
      <c r="U303" s="172"/>
      <c r="V303" s="588"/>
      <c r="W303" s="588"/>
      <c r="X303" s="588"/>
      <c r="Y303" s="588"/>
      <c r="Z303" s="588"/>
      <c r="AA303" s="172"/>
      <c r="AB303" s="172"/>
      <c r="AC303" s="172"/>
      <c r="AD303" s="172"/>
      <c r="AE303" s="172"/>
      <c r="AF303" s="172"/>
      <c r="AG303" s="172"/>
      <c r="AH303" s="172"/>
      <c r="AI303" s="172"/>
      <c r="AJ303" s="172"/>
    </row>
    <row r="304">
      <c r="A304" s="577"/>
      <c r="B304" s="577"/>
      <c r="C304" s="172"/>
      <c r="D304" s="172"/>
      <c r="E304" s="172"/>
      <c r="F304" s="172"/>
      <c r="G304" s="172"/>
      <c r="H304" s="172"/>
      <c r="I304" s="172"/>
      <c r="J304" s="172"/>
      <c r="K304" s="172"/>
      <c r="L304" s="172"/>
      <c r="M304" s="172"/>
      <c r="N304" s="172"/>
      <c r="O304" s="172"/>
      <c r="P304" s="172"/>
      <c r="Q304" s="172"/>
      <c r="R304" s="172"/>
      <c r="S304" s="172"/>
      <c r="T304" s="172"/>
      <c r="U304" s="172"/>
      <c r="V304" s="588"/>
      <c r="W304" s="588"/>
      <c r="X304" s="588"/>
      <c r="Y304" s="588"/>
      <c r="Z304" s="588"/>
      <c r="AA304" s="172"/>
      <c r="AB304" s="172"/>
      <c r="AC304" s="172"/>
      <c r="AD304" s="172"/>
      <c r="AE304" s="172"/>
      <c r="AF304" s="172"/>
      <c r="AG304" s="172"/>
      <c r="AH304" s="172"/>
      <c r="AI304" s="172"/>
      <c r="AJ304" s="172"/>
    </row>
    <row r="305">
      <c r="A305" s="577"/>
      <c r="B305" s="577"/>
      <c r="C305" s="172"/>
      <c r="D305" s="172"/>
      <c r="E305" s="172"/>
      <c r="F305" s="172"/>
      <c r="G305" s="172"/>
      <c r="H305" s="172"/>
      <c r="I305" s="172"/>
      <c r="J305" s="172"/>
      <c r="K305" s="172"/>
      <c r="L305" s="172"/>
      <c r="M305" s="172"/>
      <c r="N305" s="172"/>
      <c r="O305" s="172"/>
      <c r="P305" s="172"/>
      <c r="Q305" s="172"/>
      <c r="R305" s="172"/>
      <c r="S305" s="172"/>
      <c r="T305" s="172"/>
      <c r="U305" s="172"/>
      <c r="V305" s="588"/>
      <c r="W305" s="588"/>
      <c r="X305" s="588"/>
      <c r="Y305" s="588"/>
      <c r="Z305" s="588"/>
      <c r="AA305" s="172"/>
      <c r="AB305" s="172"/>
      <c r="AC305" s="172"/>
      <c r="AD305" s="172"/>
      <c r="AE305" s="172"/>
      <c r="AF305" s="172"/>
      <c r="AG305" s="172"/>
      <c r="AH305" s="172"/>
      <c r="AI305" s="172"/>
      <c r="AJ305" s="172"/>
    </row>
    <row r="306">
      <c r="A306" s="577"/>
      <c r="B306" s="577"/>
      <c r="C306" s="172"/>
      <c r="D306" s="172"/>
      <c r="E306" s="172"/>
      <c r="F306" s="172"/>
      <c r="G306" s="172"/>
      <c r="H306" s="172"/>
      <c r="I306" s="172"/>
      <c r="J306" s="172"/>
      <c r="K306" s="172"/>
      <c r="L306" s="172"/>
      <c r="M306" s="172"/>
      <c r="N306" s="172"/>
      <c r="O306" s="172"/>
      <c r="P306" s="172"/>
      <c r="Q306" s="172"/>
      <c r="R306" s="172"/>
      <c r="S306" s="172"/>
      <c r="T306" s="172"/>
      <c r="U306" s="172"/>
      <c r="V306" s="588"/>
      <c r="W306" s="588"/>
      <c r="X306" s="588"/>
      <c r="Y306" s="588"/>
      <c r="Z306" s="588"/>
      <c r="AA306" s="172"/>
      <c r="AB306" s="172"/>
      <c r="AC306" s="172"/>
      <c r="AD306" s="172"/>
      <c r="AE306" s="172"/>
      <c r="AF306" s="172"/>
      <c r="AG306" s="172"/>
      <c r="AH306" s="172"/>
      <c r="AI306" s="172"/>
      <c r="AJ306" s="172"/>
    </row>
    <row r="307">
      <c r="A307" s="577"/>
      <c r="B307" s="577"/>
      <c r="C307" s="172"/>
      <c r="D307" s="172"/>
      <c r="E307" s="172"/>
      <c r="F307" s="172"/>
      <c r="G307" s="172"/>
      <c r="H307" s="172"/>
      <c r="I307" s="172"/>
      <c r="J307" s="172"/>
      <c r="K307" s="172"/>
      <c r="L307" s="172"/>
      <c r="M307" s="172"/>
      <c r="N307" s="172"/>
      <c r="O307" s="172"/>
      <c r="P307" s="172"/>
      <c r="Q307" s="172"/>
      <c r="R307" s="172"/>
      <c r="S307" s="172"/>
      <c r="T307" s="172"/>
      <c r="U307" s="172"/>
      <c r="V307" s="588"/>
      <c r="W307" s="588"/>
      <c r="X307" s="588"/>
      <c r="Y307" s="588"/>
      <c r="Z307" s="588"/>
      <c r="AA307" s="172"/>
      <c r="AB307" s="172"/>
      <c r="AC307" s="172"/>
      <c r="AD307" s="172"/>
      <c r="AE307" s="172"/>
      <c r="AF307" s="172"/>
      <c r="AG307" s="172"/>
      <c r="AH307" s="172"/>
      <c r="AI307" s="172"/>
      <c r="AJ307" s="172"/>
    </row>
    <row r="308">
      <c r="A308" s="577"/>
      <c r="B308" s="577"/>
      <c r="C308" s="172"/>
      <c r="D308" s="172"/>
      <c r="E308" s="172"/>
      <c r="F308" s="172"/>
      <c r="G308" s="172"/>
      <c r="H308" s="172"/>
      <c r="I308" s="172"/>
      <c r="J308" s="172"/>
      <c r="K308" s="172"/>
      <c r="L308" s="172"/>
      <c r="M308" s="172"/>
      <c r="N308" s="172"/>
      <c r="O308" s="172"/>
      <c r="P308" s="172"/>
      <c r="Q308" s="172"/>
      <c r="R308" s="172"/>
      <c r="S308" s="172"/>
      <c r="T308" s="172"/>
      <c r="U308" s="172"/>
      <c r="V308" s="588"/>
      <c r="W308" s="588"/>
      <c r="X308" s="588"/>
      <c r="Y308" s="588"/>
      <c r="Z308" s="588"/>
      <c r="AA308" s="172"/>
      <c r="AB308" s="172"/>
      <c r="AC308" s="172"/>
      <c r="AD308" s="172"/>
      <c r="AE308" s="172"/>
      <c r="AF308" s="172"/>
      <c r="AG308" s="172"/>
      <c r="AH308" s="172"/>
      <c r="AI308" s="172"/>
      <c r="AJ308" s="172"/>
    </row>
    <row r="309">
      <c r="A309" s="577"/>
      <c r="B309" s="577"/>
      <c r="C309" s="172"/>
      <c r="D309" s="172"/>
      <c r="E309" s="172"/>
      <c r="F309" s="172"/>
      <c r="G309" s="172"/>
      <c r="H309" s="172"/>
      <c r="I309" s="172"/>
      <c r="J309" s="172"/>
      <c r="K309" s="172"/>
      <c r="L309" s="172"/>
      <c r="M309" s="172"/>
      <c r="N309" s="172"/>
      <c r="O309" s="172"/>
      <c r="P309" s="172"/>
      <c r="Q309" s="172"/>
      <c r="R309" s="172"/>
      <c r="S309" s="172"/>
      <c r="T309" s="172"/>
      <c r="U309" s="172"/>
      <c r="V309" s="588"/>
      <c r="W309" s="588"/>
      <c r="X309" s="588"/>
      <c r="Y309" s="588"/>
      <c r="Z309" s="588"/>
      <c r="AA309" s="172"/>
      <c r="AB309" s="172"/>
      <c r="AC309" s="172"/>
      <c r="AD309" s="172"/>
      <c r="AE309" s="172"/>
      <c r="AF309" s="172"/>
      <c r="AG309" s="172"/>
      <c r="AH309" s="172"/>
      <c r="AI309" s="172"/>
      <c r="AJ309" s="172"/>
    </row>
    <row r="310">
      <c r="A310" s="577"/>
      <c r="B310" s="577"/>
      <c r="C310" s="172"/>
      <c r="D310" s="172"/>
      <c r="E310" s="172"/>
      <c r="F310" s="172"/>
      <c r="G310" s="172"/>
      <c r="H310" s="172"/>
      <c r="I310" s="172"/>
      <c r="J310" s="172"/>
      <c r="K310" s="172"/>
      <c r="L310" s="172"/>
      <c r="M310" s="172"/>
      <c r="N310" s="172"/>
      <c r="O310" s="172"/>
      <c r="P310" s="172"/>
      <c r="Q310" s="172"/>
      <c r="R310" s="172"/>
      <c r="S310" s="172"/>
      <c r="T310" s="172"/>
      <c r="U310" s="172"/>
      <c r="V310" s="588"/>
      <c r="W310" s="588"/>
      <c r="X310" s="588"/>
      <c r="Y310" s="588"/>
      <c r="Z310" s="588"/>
      <c r="AA310" s="172"/>
      <c r="AB310" s="172"/>
      <c r="AC310" s="172"/>
      <c r="AD310" s="172"/>
      <c r="AE310" s="172"/>
      <c r="AF310" s="172"/>
      <c r="AG310" s="172"/>
      <c r="AH310" s="172"/>
      <c r="AI310" s="172"/>
      <c r="AJ310" s="172"/>
    </row>
    <row r="311">
      <c r="A311" s="577"/>
      <c r="B311" s="577"/>
      <c r="C311" s="172"/>
      <c r="D311" s="172"/>
      <c r="E311" s="172"/>
      <c r="F311" s="172"/>
      <c r="G311" s="172"/>
      <c r="H311" s="172"/>
      <c r="I311" s="172"/>
      <c r="J311" s="172"/>
      <c r="K311" s="172"/>
      <c r="L311" s="172"/>
      <c r="M311" s="172"/>
      <c r="N311" s="172"/>
      <c r="O311" s="172"/>
      <c r="P311" s="172"/>
      <c r="Q311" s="172"/>
      <c r="R311" s="172"/>
      <c r="S311" s="172"/>
      <c r="T311" s="172"/>
      <c r="U311" s="172"/>
      <c r="V311" s="588"/>
      <c r="W311" s="588"/>
      <c r="X311" s="588"/>
      <c r="Y311" s="588"/>
      <c r="Z311" s="588"/>
      <c r="AA311" s="172"/>
      <c r="AB311" s="172"/>
      <c r="AC311" s="172"/>
      <c r="AD311" s="172"/>
      <c r="AE311" s="172"/>
      <c r="AF311" s="172"/>
      <c r="AG311" s="172"/>
      <c r="AH311" s="172"/>
      <c r="AI311" s="172"/>
      <c r="AJ311" s="172"/>
    </row>
    <row r="312">
      <c r="A312" s="577"/>
      <c r="B312" s="577"/>
      <c r="C312" s="172"/>
      <c r="D312" s="172"/>
      <c r="E312" s="172"/>
      <c r="F312" s="172"/>
      <c r="G312" s="172"/>
      <c r="H312" s="172"/>
      <c r="I312" s="172"/>
      <c r="J312" s="172"/>
      <c r="K312" s="172"/>
      <c r="L312" s="172"/>
      <c r="M312" s="172"/>
      <c r="N312" s="172"/>
      <c r="O312" s="172"/>
      <c r="P312" s="172"/>
      <c r="Q312" s="172"/>
      <c r="R312" s="172"/>
      <c r="S312" s="172"/>
      <c r="T312" s="172"/>
      <c r="U312" s="172"/>
      <c r="V312" s="588"/>
      <c r="W312" s="588"/>
      <c r="X312" s="588"/>
      <c r="Y312" s="588"/>
      <c r="Z312" s="588"/>
      <c r="AA312" s="172"/>
      <c r="AB312" s="172"/>
      <c r="AC312" s="172"/>
      <c r="AD312" s="172"/>
      <c r="AE312" s="172"/>
      <c r="AF312" s="172"/>
      <c r="AG312" s="172"/>
      <c r="AH312" s="172"/>
      <c r="AI312" s="172"/>
      <c r="AJ312" s="172"/>
    </row>
    <row r="313">
      <c r="A313" s="577"/>
      <c r="B313" s="577"/>
      <c r="C313" s="172"/>
      <c r="D313" s="172"/>
      <c r="E313" s="172"/>
      <c r="F313" s="172"/>
      <c r="G313" s="172"/>
      <c r="H313" s="172"/>
      <c r="I313" s="172"/>
      <c r="J313" s="172"/>
      <c r="K313" s="172"/>
      <c r="L313" s="172"/>
      <c r="M313" s="172"/>
      <c r="N313" s="172"/>
      <c r="O313" s="172"/>
      <c r="P313" s="172"/>
      <c r="Q313" s="172"/>
      <c r="R313" s="172"/>
      <c r="S313" s="172"/>
      <c r="T313" s="172"/>
      <c r="U313" s="172"/>
      <c r="V313" s="588"/>
      <c r="W313" s="588"/>
      <c r="X313" s="588"/>
      <c r="Y313" s="588"/>
      <c r="Z313" s="588"/>
      <c r="AA313" s="172"/>
      <c r="AB313" s="172"/>
      <c r="AC313" s="172"/>
      <c r="AD313" s="172"/>
      <c r="AE313" s="172"/>
      <c r="AF313" s="172"/>
      <c r="AG313" s="172"/>
      <c r="AH313" s="172"/>
      <c r="AI313" s="172"/>
      <c r="AJ313" s="172"/>
    </row>
    <row r="314">
      <c r="A314" s="577"/>
      <c r="B314" s="577"/>
      <c r="C314" s="172"/>
      <c r="D314" s="172"/>
      <c r="E314" s="172"/>
      <c r="F314" s="172"/>
      <c r="G314" s="172"/>
      <c r="H314" s="172"/>
      <c r="I314" s="172"/>
      <c r="J314" s="172"/>
      <c r="K314" s="172"/>
      <c r="L314" s="172"/>
      <c r="M314" s="172"/>
      <c r="N314" s="172"/>
      <c r="O314" s="172"/>
      <c r="P314" s="172"/>
      <c r="Q314" s="172"/>
      <c r="R314" s="172"/>
      <c r="S314" s="172"/>
      <c r="T314" s="172"/>
      <c r="U314" s="172"/>
      <c r="V314" s="588"/>
      <c r="W314" s="588"/>
      <c r="X314" s="588"/>
      <c r="Y314" s="588"/>
      <c r="Z314" s="588"/>
      <c r="AA314" s="172"/>
      <c r="AB314" s="172"/>
      <c r="AC314" s="172"/>
      <c r="AD314" s="172"/>
      <c r="AE314" s="172"/>
      <c r="AF314" s="172"/>
      <c r="AG314" s="172"/>
      <c r="AH314" s="172"/>
      <c r="AI314" s="172"/>
      <c r="AJ314" s="172"/>
    </row>
    <row r="315">
      <c r="A315" s="577"/>
      <c r="B315" s="577"/>
      <c r="C315" s="172"/>
      <c r="D315" s="172"/>
      <c r="E315" s="172"/>
      <c r="F315" s="172"/>
      <c r="G315" s="172"/>
      <c r="H315" s="172"/>
      <c r="I315" s="172"/>
      <c r="J315" s="172"/>
      <c r="K315" s="172"/>
      <c r="L315" s="172"/>
      <c r="M315" s="172"/>
      <c r="N315" s="172"/>
      <c r="O315" s="172"/>
      <c r="P315" s="172"/>
      <c r="Q315" s="172"/>
      <c r="R315" s="172"/>
      <c r="S315" s="172"/>
      <c r="T315" s="172"/>
      <c r="U315" s="172"/>
      <c r="V315" s="588"/>
      <c r="W315" s="588"/>
      <c r="X315" s="588"/>
      <c r="Y315" s="588"/>
      <c r="Z315" s="588"/>
      <c r="AA315" s="172"/>
      <c r="AB315" s="172"/>
      <c r="AC315" s="172"/>
      <c r="AD315" s="172"/>
      <c r="AE315" s="172"/>
      <c r="AF315" s="172"/>
      <c r="AG315" s="172"/>
      <c r="AH315" s="172"/>
      <c r="AI315" s="172"/>
      <c r="AJ315" s="172"/>
    </row>
    <row r="316">
      <c r="A316" s="577"/>
      <c r="B316" s="577"/>
      <c r="C316" s="172"/>
      <c r="D316" s="172"/>
      <c r="E316" s="172"/>
      <c r="F316" s="172"/>
      <c r="G316" s="172"/>
      <c r="H316" s="172"/>
      <c r="I316" s="172"/>
      <c r="J316" s="172"/>
      <c r="K316" s="172"/>
      <c r="L316" s="172"/>
      <c r="M316" s="172"/>
      <c r="N316" s="172"/>
      <c r="O316" s="172"/>
      <c r="P316" s="172"/>
      <c r="Q316" s="172"/>
      <c r="R316" s="172"/>
      <c r="S316" s="172"/>
      <c r="T316" s="172"/>
      <c r="U316" s="172"/>
      <c r="V316" s="588"/>
      <c r="W316" s="588"/>
      <c r="X316" s="588"/>
      <c r="Y316" s="588"/>
      <c r="Z316" s="588"/>
      <c r="AA316" s="172"/>
      <c r="AB316" s="172"/>
      <c r="AC316" s="172"/>
      <c r="AD316" s="172"/>
      <c r="AE316" s="172"/>
      <c r="AF316" s="172"/>
      <c r="AG316" s="172"/>
      <c r="AH316" s="172"/>
      <c r="AI316" s="172"/>
      <c r="AJ316" s="172"/>
    </row>
    <row r="317">
      <c r="A317" s="577"/>
      <c r="B317" s="577"/>
      <c r="C317" s="172"/>
      <c r="D317" s="172"/>
      <c r="E317" s="172"/>
      <c r="F317" s="172"/>
      <c r="G317" s="172"/>
      <c r="H317" s="172"/>
      <c r="I317" s="172"/>
      <c r="J317" s="172"/>
      <c r="K317" s="172"/>
      <c r="L317" s="172"/>
      <c r="M317" s="172"/>
      <c r="N317" s="172"/>
      <c r="O317" s="172"/>
      <c r="P317" s="172"/>
      <c r="Q317" s="172"/>
      <c r="R317" s="172"/>
      <c r="S317" s="172"/>
      <c r="T317" s="172"/>
      <c r="U317" s="172"/>
      <c r="V317" s="588"/>
      <c r="W317" s="588"/>
      <c r="X317" s="588"/>
      <c r="Y317" s="588"/>
      <c r="Z317" s="588"/>
      <c r="AA317" s="172"/>
      <c r="AB317" s="172"/>
      <c r="AC317" s="172"/>
      <c r="AD317" s="172"/>
      <c r="AE317" s="172"/>
      <c r="AF317" s="172"/>
      <c r="AG317" s="172"/>
      <c r="AH317" s="172"/>
      <c r="AI317" s="172"/>
      <c r="AJ317" s="172"/>
    </row>
    <row r="318">
      <c r="A318" s="577"/>
      <c r="B318" s="577"/>
      <c r="C318" s="172"/>
      <c r="D318" s="172"/>
      <c r="E318" s="172"/>
      <c r="F318" s="172"/>
      <c r="G318" s="172"/>
      <c r="H318" s="172"/>
      <c r="I318" s="172"/>
      <c r="J318" s="172"/>
      <c r="K318" s="172"/>
      <c r="L318" s="172"/>
      <c r="M318" s="172"/>
      <c r="N318" s="172"/>
      <c r="O318" s="172"/>
      <c r="P318" s="172"/>
      <c r="Q318" s="172"/>
      <c r="R318" s="172"/>
      <c r="S318" s="172"/>
      <c r="T318" s="172"/>
      <c r="U318" s="172"/>
      <c r="V318" s="588"/>
      <c r="W318" s="588"/>
      <c r="X318" s="588"/>
      <c r="Y318" s="588"/>
      <c r="Z318" s="588"/>
      <c r="AA318" s="172"/>
      <c r="AB318" s="172"/>
      <c r="AC318" s="172"/>
      <c r="AD318" s="172"/>
      <c r="AE318" s="172"/>
      <c r="AF318" s="172"/>
      <c r="AG318" s="172"/>
      <c r="AH318" s="172"/>
      <c r="AI318" s="172"/>
      <c r="AJ318" s="172"/>
    </row>
    <row r="319">
      <c r="A319" s="577"/>
      <c r="B319" s="577"/>
      <c r="C319" s="172"/>
      <c r="D319" s="172"/>
      <c r="E319" s="172"/>
      <c r="F319" s="172"/>
      <c r="G319" s="172"/>
      <c r="H319" s="172"/>
      <c r="I319" s="172"/>
      <c r="J319" s="172"/>
      <c r="K319" s="172"/>
      <c r="L319" s="172"/>
      <c r="M319" s="172"/>
      <c r="N319" s="172"/>
      <c r="O319" s="172"/>
      <c r="P319" s="172"/>
      <c r="Q319" s="172"/>
      <c r="R319" s="172"/>
      <c r="S319" s="172"/>
      <c r="T319" s="172"/>
      <c r="U319" s="172"/>
      <c r="V319" s="588"/>
      <c r="W319" s="588"/>
      <c r="X319" s="588"/>
      <c r="Y319" s="588"/>
      <c r="Z319" s="588"/>
      <c r="AA319" s="172"/>
      <c r="AB319" s="172"/>
      <c r="AC319" s="172"/>
      <c r="AD319" s="172"/>
      <c r="AE319" s="172"/>
      <c r="AF319" s="172"/>
      <c r="AG319" s="172"/>
      <c r="AH319" s="172"/>
      <c r="AI319" s="172"/>
      <c r="AJ319" s="172"/>
    </row>
    <row r="320">
      <c r="A320" s="577"/>
      <c r="B320" s="577"/>
      <c r="C320" s="172"/>
      <c r="D320" s="172"/>
      <c r="E320" s="172"/>
      <c r="F320" s="172"/>
      <c r="G320" s="172"/>
      <c r="H320" s="172"/>
      <c r="I320" s="172"/>
      <c r="J320" s="172"/>
      <c r="K320" s="172"/>
      <c r="L320" s="172"/>
      <c r="M320" s="172"/>
      <c r="N320" s="172"/>
      <c r="O320" s="172"/>
      <c r="P320" s="172"/>
      <c r="Q320" s="172"/>
      <c r="R320" s="172"/>
      <c r="S320" s="172"/>
      <c r="T320" s="172"/>
      <c r="U320" s="172"/>
      <c r="V320" s="588"/>
      <c r="W320" s="588"/>
      <c r="X320" s="588"/>
      <c r="Y320" s="588"/>
      <c r="Z320" s="588"/>
      <c r="AA320" s="172"/>
      <c r="AB320" s="172"/>
      <c r="AC320" s="172"/>
      <c r="AD320" s="172"/>
      <c r="AE320" s="172"/>
      <c r="AF320" s="172"/>
      <c r="AG320" s="172"/>
      <c r="AH320" s="172"/>
      <c r="AI320" s="172"/>
      <c r="AJ320" s="172"/>
    </row>
    <row r="321">
      <c r="A321" s="577"/>
      <c r="B321" s="577"/>
      <c r="C321" s="172"/>
      <c r="D321" s="172"/>
      <c r="E321" s="172"/>
      <c r="F321" s="172"/>
      <c r="G321" s="172"/>
      <c r="H321" s="172"/>
      <c r="I321" s="172"/>
      <c r="J321" s="172"/>
      <c r="K321" s="172"/>
      <c r="L321" s="172"/>
      <c r="M321" s="172"/>
      <c r="N321" s="172"/>
      <c r="O321" s="172"/>
      <c r="P321" s="172"/>
      <c r="Q321" s="172"/>
      <c r="R321" s="172"/>
      <c r="S321" s="172"/>
      <c r="T321" s="172"/>
      <c r="U321" s="172"/>
      <c r="V321" s="588"/>
      <c r="W321" s="588"/>
      <c r="X321" s="588"/>
      <c r="Y321" s="588"/>
      <c r="Z321" s="588"/>
      <c r="AA321" s="172"/>
      <c r="AB321" s="172"/>
      <c r="AC321" s="172"/>
      <c r="AD321" s="172"/>
      <c r="AE321" s="172"/>
      <c r="AF321" s="172"/>
      <c r="AG321" s="172"/>
      <c r="AH321" s="172"/>
      <c r="AI321" s="172"/>
      <c r="AJ321" s="172"/>
    </row>
    <row r="322">
      <c r="A322" s="577"/>
      <c r="B322" s="577"/>
      <c r="C322" s="172"/>
      <c r="D322" s="172"/>
      <c r="E322" s="172"/>
      <c r="F322" s="172"/>
      <c r="G322" s="172"/>
      <c r="H322" s="172"/>
      <c r="I322" s="172"/>
      <c r="J322" s="172"/>
      <c r="K322" s="172"/>
      <c r="L322" s="172"/>
      <c r="M322" s="172"/>
      <c r="N322" s="172"/>
      <c r="O322" s="172"/>
      <c r="P322" s="172"/>
      <c r="Q322" s="172"/>
      <c r="R322" s="172"/>
      <c r="S322" s="172"/>
      <c r="T322" s="172"/>
      <c r="U322" s="172"/>
      <c r="V322" s="588"/>
      <c r="W322" s="588"/>
      <c r="X322" s="588"/>
      <c r="Y322" s="588"/>
      <c r="Z322" s="588"/>
      <c r="AA322" s="172"/>
      <c r="AB322" s="172"/>
      <c r="AC322" s="172"/>
      <c r="AD322" s="172"/>
      <c r="AE322" s="172"/>
      <c r="AF322" s="172"/>
      <c r="AG322" s="172"/>
      <c r="AH322" s="172"/>
      <c r="AI322" s="172"/>
      <c r="AJ322" s="172"/>
    </row>
    <row r="323">
      <c r="A323" s="577"/>
      <c r="B323" s="577"/>
      <c r="C323" s="172"/>
      <c r="D323" s="172"/>
      <c r="E323" s="172"/>
      <c r="F323" s="172"/>
      <c r="G323" s="172"/>
      <c r="H323" s="172"/>
      <c r="I323" s="172"/>
      <c r="J323" s="172"/>
      <c r="K323" s="172"/>
      <c r="L323" s="172"/>
      <c r="M323" s="172"/>
      <c r="N323" s="172"/>
      <c r="O323" s="172"/>
      <c r="P323" s="172"/>
      <c r="Q323" s="172"/>
      <c r="R323" s="172"/>
      <c r="S323" s="172"/>
      <c r="T323" s="172"/>
      <c r="U323" s="172"/>
      <c r="V323" s="588"/>
      <c r="W323" s="588"/>
      <c r="X323" s="588"/>
      <c r="Y323" s="588"/>
      <c r="Z323" s="588"/>
      <c r="AA323" s="172"/>
      <c r="AB323" s="172"/>
      <c r="AC323" s="172"/>
      <c r="AD323" s="172"/>
      <c r="AE323" s="172"/>
      <c r="AF323" s="172"/>
      <c r="AG323" s="172"/>
      <c r="AH323" s="172"/>
      <c r="AI323" s="172"/>
      <c r="AJ323" s="172"/>
    </row>
    <row r="324">
      <c r="A324" s="577"/>
      <c r="B324" s="577"/>
      <c r="C324" s="172"/>
      <c r="D324" s="172"/>
      <c r="E324" s="172"/>
      <c r="F324" s="172"/>
      <c r="G324" s="172"/>
      <c r="H324" s="172"/>
      <c r="I324" s="172"/>
      <c r="J324" s="172"/>
      <c r="K324" s="172"/>
      <c r="L324" s="172"/>
      <c r="M324" s="172"/>
      <c r="N324" s="172"/>
      <c r="O324" s="172"/>
      <c r="P324" s="172"/>
      <c r="Q324" s="172"/>
      <c r="R324" s="172"/>
      <c r="S324" s="172"/>
      <c r="T324" s="172"/>
      <c r="U324" s="172"/>
      <c r="V324" s="588"/>
      <c r="W324" s="588"/>
      <c r="X324" s="588"/>
      <c r="Y324" s="588"/>
      <c r="Z324" s="588"/>
      <c r="AA324" s="172"/>
      <c r="AB324" s="172"/>
      <c r="AC324" s="172"/>
      <c r="AD324" s="172"/>
      <c r="AE324" s="172"/>
      <c r="AF324" s="172"/>
      <c r="AG324" s="172"/>
      <c r="AH324" s="172"/>
      <c r="AI324" s="172"/>
      <c r="AJ324" s="172"/>
    </row>
    <row r="325">
      <c r="A325" s="577"/>
      <c r="B325" s="577"/>
      <c r="C325" s="172"/>
      <c r="D325" s="172"/>
      <c r="E325" s="172"/>
      <c r="F325" s="172"/>
      <c r="G325" s="172"/>
      <c r="H325" s="172"/>
      <c r="I325" s="172"/>
      <c r="J325" s="172"/>
      <c r="K325" s="172"/>
      <c r="L325" s="172"/>
      <c r="M325" s="172"/>
      <c r="N325" s="172"/>
      <c r="O325" s="172"/>
      <c r="P325" s="172"/>
      <c r="Q325" s="172"/>
      <c r="R325" s="172"/>
      <c r="S325" s="172"/>
      <c r="T325" s="172"/>
      <c r="U325" s="172"/>
      <c r="V325" s="588"/>
      <c r="W325" s="588"/>
      <c r="X325" s="588"/>
      <c r="Y325" s="588"/>
      <c r="Z325" s="588"/>
      <c r="AA325" s="172"/>
      <c r="AB325" s="172"/>
      <c r="AC325" s="172"/>
      <c r="AD325" s="172"/>
      <c r="AE325" s="172"/>
      <c r="AF325" s="172"/>
      <c r="AG325" s="172"/>
      <c r="AH325" s="172"/>
      <c r="AI325" s="172"/>
      <c r="AJ325" s="172"/>
    </row>
    <row r="326">
      <c r="A326" s="577"/>
      <c r="B326" s="577"/>
      <c r="C326" s="172"/>
      <c r="D326" s="172"/>
      <c r="E326" s="172"/>
      <c r="F326" s="172"/>
      <c r="G326" s="172"/>
      <c r="H326" s="172"/>
      <c r="I326" s="172"/>
      <c r="J326" s="172"/>
      <c r="K326" s="172"/>
      <c r="L326" s="172"/>
      <c r="M326" s="172"/>
      <c r="N326" s="172"/>
      <c r="O326" s="172"/>
      <c r="P326" s="172"/>
      <c r="Q326" s="172"/>
      <c r="R326" s="172"/>
      <c r="S326" s="172"/>
      <c r="T326" s="172"/>
      <c r="U326" s="172"/>
      <c r="V326" s="588"/>
      <c r="W326" s="588"/>
      <c r="X326" s="588"/>
      <c r="Y326" s="588"/>
      <c r="Z326" s="588"/>
      <c r="AA326" s="172"/>
      <c r="AB326" s="172"/>
      <c r="AC326" s="172"/>
      <c r="AD326" s="172"/>
      <c r="AE326" s="172"/>
      <c r="AF326" s="172"/>
      <c r="AG326" s="172"/>
      <c r="AH326" s="172"/>
      <c r="AI326" s="172"/>
      <c r="AJ326" s="172"/>
    </row>
    <row r="327">
      <c r="A327" s="577"/>
      <c r="B327" s="577"/>
      <c r="C327" s="172"/>
      <c r="D327" s="172"/>
      <c r="E327" s="172"/>
      <c r="F327" s="172"/>
      <c r="G327" s="172"/>
      <c r="H327" s="172"/>
      <c r="I327" s="172"/>
      <c r="J327" s="172"/>
      <c r="K327" s="172"/>
      <c r="L327" s="172"/>
      <c r="M327" s="172"/>
      <c r="N327" s="172"/>
      <c r="O327" s="172"/>
      <c r="P327" s="172"/>
      <c r="Q327" s="172"/>
      <c r="R327" s="172"/>
      <c r="S327" s="172"/>
      <c r="T327" s="172"/>
      <c r="U327" s="172"/>
      <c r="V327" s="588"/>
      <c r="W327" s="588"/>
      <c r="X327" s="588"/>
      <c r="Y327" s="588"/>
      <c r="Z327" s="588"/>
      <c r="AA327" s="172"/>
      <c r="AB327" s="172"/>
      <c r="AC327" s="172"/>
      <c r="AD327" s="172"/>
      <c r="AE327" s="172"/>
      <c r="AF327" s="172"/>
      <c r="AG327" s="172"/>
      <c r="AH327" s="172"/>
      <c r="AI327" s="172"/>
      <c r="AJ327" s="172"/>
    </row>
    <row r="328">
      <c r="A328" s="577"/>
      <c r="B328" s="577"/>
      <c r="C328" s="172"/>
      <c r="D328" s="172"/>
      <c r="E328" s="172"/>
      <c r="F328" s="172"/>
      <c r="G328" s="172"/>
      <c r="H328" s="172"/>
      <c r="I328" s="172"/>
      <c r="J328" s="172"/>
      <c r="K328" s="172"/>
      <c r="L328" s="172"/>
      <c r="M328" s="172"/>
      <c r="N328" s="172"/>
      <c r="O328" s="172"/>
      <c r="P328" s="172"/>
      <c r="Q328" s="172"/>
      <c r="R328" s="172"/>
      <c r="S328" s="172"/>
      <c r="T328" s="172"/>
      <c r="U328" s="172"/>
      <c r="V328" s="588"/>
      <c r="W328" s="588"/>
      <c r="X328" s="588"/>
      <c r="Y328" s="588"/>
      <c r="Z328" s="588"/>
      <c r="AA328" s="172"/>
      <c r="AB328" s="172"/>
      <c r="AC328" s="172"/>
      <c r="AD328" s="172"/>
      <c r="AE328" s="172"/>
      <c r="AF328" s="172"/>
      <c r="AG328" s="172"/>
      <c r="AH328" s="172"/>
      <c r="AI328" s="172"/>
      <c r="AJ328" s="172"/>
    </row>
    <row r="329">
      <c r="A329" s="577"/>
      <c r="B329" s="577"/>
      <c r="C329" s="172"/>
      <c r="D329" s="172"/>
      <c r="E329" s="172"/>
      <c r="F329" s="172"/>
      <c r="G329" s="172"/>
      <c r="H329" s="172"/>
      <c r="I329" s="172"/>
      <c r="J329" s="172"/>
      <c r="K329" s="172"/>
      <c r="L329" s="172"/>
      <c r="M329" s="172"/>
      <c r="N329" s="172"/>
      <c r="O329" s="172"/>
      <c r="P329" s="172"/>
      <c r="Q329" s="172"/>
      <c r="R329" s="172"/>
      <c r="S329" s="172"/>
      <c r="T329" s="172"/>
      <c r="U329" s="172"/>
      <c r="V329" s="588"/>
      <c r="W329" s="588"/>
      <c r="X329" s="588"/>
      <c r="Y329" s="588"/>
      <c r="Z329" s="588"/>
      <c r="AA329" s="172"/>
      <c r="AB329" s="172"/>
      <c r="AC329" s="172"/>
      <c r="AD329" s="172"/>
      <c r="AE329" s="172"/>
      <c r="AF329" s="172"/>
      <c r="AG329" s="172"/>
      <c r="AH329" s="172"/>
      <c r="AI329" s="172"/>
      <c r="AJ329" s="172"/>
    </row>
    <row r="330">
      <c r="A330" s="577"/>
      <c r="B330" s="577"/>
      <c r="C330" s="172"/>
      <c r="D330" s="172"/>
      <c r="E330" s="172"/>
      <c r="F330" s="172"/>
      <c r="G330" s="172"/>
      <c r="H330" s="172"/>
      <c r="I330" s="172"/>
      <c r="J330" s="172"/>
      <c r="K330" s="172"/>
      <c r="L330" s="172"/>
      <c r="M330" s="172"/>
      <c r="N330" s="172"/>
      <c r="O330" s="172"/>
      <c r="P330" s="172"/>
      <c r="Q330" s="172"/>
      <c r="R330" s="172"/>
      <c r="S330" s="172"/>
      <c r="T330" s="172"/>
      <c r="U330" s="172"/>
      <c r="V330" s="588"/>
      <c r="W330" s="588"/>
      <c r="X330" s="588"/>
      <c r="Y330" s="588"/>
      <c r="Z330" s="588"/>
      <c r="AA330" s="172"/>
      <c r="AB330" s="172"/>
      <c r="AC330" s="172"/>
      <c r="AD330" s="172"/>
      <c r="AE330" s="172"/>
      <c r="AF330" s="172"/>
      <c r="AG330" s="172"/>
      <c r="AH330" s="172"/>
      <c r="AI330" s="172"/>
      <c r="AJ330" s="172"/>
    </row>
    <row r="331">
      <c r="A331" s="577"/>
      <c r="B331" s="577"/>
      <c r="C331" s="172"/>
      <c r="D331" s="172"/>
      <c r="E331" s="172"/>
      <c r="F331" s="172"/>
      <c r="G331" s="172"/>
      <c r="H331" s="172"/>
      <c r="I331" s="172"/>
      <c r="J331" s="172"/>
      <c r="K331" s="172"/>
      <c r="L331" s="172"/>
      <c r="M331" s="172"/>
      <c r="N331" s="172"/>
      <c r="O331" s="172"/>
      <c r="P331" s="172"/>
      <c r="Q331" s="172"/>
      <c r="R331" s="172"/>
      <c r="S331" s="172"/>
      <c r="T331" s="172"/>
      <c r="U331" s="172"/>
      <c r="V331" s="588"/>
      <c r="W331" s="588"/>
      <c r="X331" s="588"/>
      <c r="Y331" s="588"/>
      <c r="Z331" s="588"/>
      <c r="AA331" s="172"/>
      <c r="AB331" s="172"/>
      <c r="AC331" s="172"/>
      <c r="AD331" s="172"/>
      <c r="AE331" s="172"/>
      <c r="AF331" s="172"/>
      <c r="AG331" s="172"/>
      <c r="AH331" s="172"/>
      <c r="AI331" s="172"/>
      <c r="AJ331" s="172"/>
    </row>
    <row r="332">
      <c r="A332" s="577"/>
      <c r="B332" s="577"/>
      <c r="C332" s="172"/>
      <c r="D332" s="172"/>
      <c r="E332" s="172"/>
      <c r="F332" s="172"/>
      <c r="G332" s="172"/>
      <c r="H332" s="172"/>
      <c r="I332" s="172"/>
      <c r="J332" s="172"/>
      <c r="K332" s="172"/>
      <c r="L332" s="172"/>
      <c r="M332" s="172"/>
      <c r="N332" s="172"/>
      <c r="O332" s="172"/>
      <c r="P332" s="172"/>
      <c r="Q332" s="172"/>
      <c r="R332" s="172"/>
      <c r="S332" s="172"/>
      <c r="T332" s="172"/>
      <c r="U332" s="172"/>
      <c r="V332" s="588"/>
      <c r="W332" s="588"/>
      <c r="X332" s="588"/>
      <c r="Y332" s="588"/>
      <c r="Z332" s="588"/>
      <c r="AA332" s="172"/>
      <c r="AB332" s="172"/>
      <c r="AC332" s="172"/>
      <c r="AD332" s="172"/>
      <c r="AE332" s="172"/>
      <c r="AF332" s="172"/>
      <c r="AG332" s="172"/>
      <c r="AH332" s="172"/>
      <c r="AI332" s="172"/>
      <c r="AJ332" s="172"/>
    </row>
    <row r="333">
      <c r="A333" s="577"/>
      <c r="B333" s="577"/>
      <c r="C333" s="172"/>
      <c r="D333" s="172"/>
      <c r="E333" s="172"/>
      <c r="F333" s="172"/>
      <c r="G333" s="172"/>
      <c r="H333" s="172"/>
      <c r="I333" s="172"/>
      <c r="J333" s="172"/>
      <c r="K333" s="172"/>
      <c r="L333" s="172"/>
      <c r="M333" s="172"/>
      <c r="N333" s="172"/>
      <c r="O333" s="172"/>
      <c r="P333" s="172"/>
      <c r="Q333" s="172"/>
      <c r="R333" s="172"/>
      <c r="S333" s="172"/>
      <c r="T333" s="172"/>
      <c r="U333" s="172"/>
      <c r="V333" s="588"/>
      <c r="W333" s="588"/>
      <c r="X333" s="588"/>
      <c r="Y333" s="588"/>
      <c r="Z333" s="588"/>
      <c r="AA333" s="172"/>
      <c r="AB333" s="172"/>
      <c r="AC333" s="172"/>
      <c r="AD333" s="172"/>
      <c r="AE333" s="172"/>
      <c r="AF333" s="172"/>
      <c r="AG333" s="172"/>
      <c r="AH333" s="172"/>
      <c r="AI333" s="172"/>
      <c r="AJ333" s="172"/>
    </row>
    <row r="334">
      <c r="A334" s="577"/>
      <c r="B334" s="577"/>
      <c r="C334" s="172"/>
      <c r="D334" s="172"/>
      <c r="E334" s="172"/>
      <c r="F334" s="172"/>
      <c r="G334" s="172"/>
      <c r="H334" s="172"/>
      <c r="I334" s="172"/>
      <c r="J334" s="172"/>
      <c r="K334" s="172"/>
      <c r="L334" s="172"/>
      <c r="M334" s="172"/>
      <c r="N334" s="172"/>
      <c r="O334" s="172"/>
      <c r="P334" s="172"/>
      <c r="Q334" s="172"/>
      <c r="R334" s="172"/>
      <c r="S334" s="172"/>
      <c r="T334" s="172"/>
      <c r="U334" s="172"/>
      <c r="V334" s="588"/>
      <c r="W334" s="588"/>
      <c r="X334" s="588"/>
      <c r="Y334" s="588"/>
      <c r="Z334" s="588"/>
      <c r="AA334" s="172"/>
      <c r="AB334" s="172"/>
      <c r="AC334" s="172"/>
      <c r="AD334" s="172"/>
      <c r="AE334" s="172"/>
      <c r="AF334" s="172"/>
      <c r="AG334" s="172"/>
      <c r="AH334" s="172"/>
      <c r="AI334" s="172"/>
      <c r="AJ334" s="172"/>
    </row>
    <row r="335">
      <c r="A335" s="577"/>
      <c r="B335" s="577"/>
      <c r="C335" s="172"/>
      <c r="D335" s="172"/>
      <c r="E335" s="172"/>
      <c r="F335" s="172"/>
      <c r="G335" s="172"/>
      <c r="H335" s="172"/>
      <c r="I335" s="172"/>
      <c r="J335" s="172"/>
      <c r="K335" s="172"/>
      <c r="L335" s="172"/>
      <c r="M335" s="172"/>
      <c r="N335" s="172"/>
      <c r="O335" s="172"/>
      <c r="P335" s="172"/>
      <c r="Q335" s="172"/>
      <c r="R335" s="172"/>
      <c r="S335" s="172"/>
      <c r="T335" s="172"/>
      <c r="U335" s="172"/>
      <c r="V335" s="588"/>
      <c r="W335" s="588"/>
      <c r="X335" s="588"/>
      <c r="Y335" s="588"/>
      <c r="Z335" s="588"/>
      <c r="AA335" s="172"/>
      <c r="AB335" s="172"/>
      <c r="AC335" s="172"/>
      <c r="AD335" s="172"/>
      <c r="AE335" s="172"/>
      <c r="AF335" s="172"/>
      <c r="AG335" s="172"/>
      <c r="AH335" s="172"/>
      <c r="AI335" s="172"/>
      <c r="AJ335" s="172"/>
    </row>
    <row r="336">
      <c r="A336" s="577"/>
      <c r="B336" s="577"/>
      <c r="C336" s="172"/>
      <c r="D336" s="172"/>
      <c r="E336" s="172"/>
      <c r="F336" s="172"/>
      <c r="G336" s="172"/>
      <c r="H336" s="172"/>
      <c r="I336" s="172"/>
      <c r="J336" s="172"/>
      <c r="K336" s="172"/>
      <c r="L336" s="172"/>
      <c r="M336" s="172"/>
      <c r="N336" s="172"/>
      <c r="O336" s="172"/>
      <c r="P336" s="172"/>
      <c r="Q336" s="172"/>
      <c r="R336" s="172"/>
      <c r="S336" s="172"/>
      <c r="T336" s="172"/>
      <c r="U336" s="172"/>
      <c r="V336" s="588"/>
      <c r="W336" s="588"/>
      <c r="X336" s="588"/>
      <c r="Y336" s="588"/>
      <c r="Z336" s="588"/>
      <c r="AA336" s="172"/>
      <c r="AB336" s="172"/>
      <c r="AC336" s="172"/>
      <c r="AD336" s="172"/>
      <c r="AE336" s="172"/>
      <c r="AF336" s="172"/>
      <c r="AG336" s="172"/>
      <c r="AH336" s="172"/>
      <c r="AI336" s="172"/>
      <c r="AJ336" s="172"/>
    </row>
    <row r="337">
      <c r="A337" s="577"/>
      <c r="B337" s="577"/>
      <c r="C337" s="172"/>
      <c r="D337" s="172"/>
      <c r="E337" s="172"/>
      <c r="F337" s="172"/>
      <c r="G337" s="172"/>
      <c r="H337" s="172"/>
      <c r="I337" s="172"/>
      <c r="J337" s="172"/>
      <c r="K337" s="172"/>
      <c r="L337" s="172"/>
      <c r="M337" s="172"/>
      <c r="N337" s="172"/>
      <c r="O337" s="172"/>
      <c r="P337" s="172"/>
      <c r="Q337" s="172"/>
      <c r="R337" s="172"/>
      <c r="S337" s="172"/>
      <c r="T337" s="172"/>
      <c r="U337" s="172"/>
      <c r="V337" s="588"/>
      <c r="W337" s="588"/>
      <c r="X337" s="588"/>
      <c r="Y337" s="588"/>
      <c r="Z337" s="588"/>
      <c r="AA337" s="172"/>
      <c r="AB337" s="172"/>
      <c r="AC337" s="172"/>
      <c r="AD337" s="172"/>
      <c r="AE337" s="172"/>
      <c r="AF337" s="172"/>
      <c r="AG337" s="172"/>
      <c r="AH337" s="172"/>
      <c r="AI337" s="172"/>
      <c r="AJ337" s="172"/>
    </row>
    <row r="338">
      <c r="A338" s="577"/>
      <c r="B338" s="577"/>
      <c r="C338" s="172"/>
      <c r="D338" s="172"/>
      <c r="E338" s="172"/>
      <c r="F338" s="172"/>
      <c r="G338" s="172"/>
      <c r="H338" s="172"/>
      <c r="I338" s="172"/>
      <c r="J338" s="172"/>
      <c r="K338" s="172"/>
      <c r="L338" s="172"/>
      <c r="M338" s="172"/>
      <c r="N338" s="172"/>
      <c r="O338" s="172"/>
      <c r="P338" s="172"/>
      <c r="Q338" s="172"/>
      <c r="R338" s="172"/>
      <c r="S338" s="172"/>
      <c r="T338" s="172"/>
      <c r="U338" s="172"/>
      <c r="V338" s="588"/>
      <c r="W338" s="588"/>
      <c r="X338" s="588"/>
      <c r="Y338" s="588"/>
      <c r="Z338" s="588"/>
      <c r="AA338" s="172"/>
      <c r="AB338" s="172"/>
      <c r="AC338" s="172"/>
      <c r="AD338" s="172"/>
      <c r="AE338" s="172"/>
      <c r="AF338" s="172"/>
      <c r="AG338" s="172"/>
      <c r="AH338" s="172"/>
      <c r="AI338" s="172"/>
      <c r="AJ338" s="172"/>
    </row>
    <row r="339">
      <c r="A339" s="577"/>
      <c r="B339" s="577"/>
      <c r="C339" s="172"/>
      <c r="D339" s="172"/>
      <c r="E339" s="172"/>
      <c r="F339" s="172"/>
      <c r="G339" s="172"/>
      <c r="H339" s="172"/>
      <c r="I339" s="172"/>
      <c r="J339" s="172"/>
      <c r="K339" s="172"/>
      <c r="L339" s="172"/>
      <c r="M339" s="172"/>
      <c r="N339" s="172"/>
      <c r="O339" s="172"/>
      <c r="P339" s="172"/>
      <c r="Q339" s="172"/>
      <c r="R339" s="172"/>
      <c r="S339" s="172"/>
      <c r="T339" s="172"/>
      <c r="U339" s="172"/>
      <c r="V339" s="588"/>
      <c r="W339" s="588"/>
      <c r="X339" s="588"/>
      <c r="Y339" s="588"/>
      <c r="Z339" s="588"/>
      <c r="AA339" s="172"/>
      <c r="AB339" s="172"/>
      <c r="AC339" s="172"/>
      <c r="AD339" s="172"/>
      <c r="AE339" s="172"/>
      <c r="AF339" s="172"/>
      <c r="AG339" s="172"/>
      <c r="AH339" s="172"/>
      <c r="AI339" s="172"/>
      <c r="AJ339" s="172"/>
    </row>
    <row r="340">
      <c r="A340" s="577"/>
      <c r="B340" s="577"/>
      <c r="C340" s="172"/>
      <c r="D340" s="172"/>
      <c r="E340" s="172"/>
      <c r="F340" s="172"/>
      <c r="G340" s="172"/>
      <c r="H340" s="172"/>
      <c r="I340" s="172"/>
      <c r="J340" s="172"/>
      <c r="K340" s="172"/>
      <c r="L340" s="172"/>
      <c r="M340" s="172"/>
      <c r="N340" s="172"/>
      <c r="O340" s="172"/>
      <c r="P340" s="172"/>
      <c r="Q340" s="172"/>
      <c r="R340" s="172"/>
      <c r="S340" s="172"/>
      <c r="T340" s="172"/>
      <c r="U340" s="172"/>
      <c r="V340" s="588"/>
      <c r="W340" s="588"/>
      <c r="X340" s="588"/>
      <c r="Y340" s="588"/>
      <c r="Z340" s="588"/>
      <c r="AA340" s="172"/>
      <c r="AB340" s="172"/>
      <c r="AC340" s="172"/>
      <c r="AD340" s="172"/>
      <c r="AE340" s="172"/>
      <c r="AF340" s="172"/>
      <c r="AG340" s="172"/>
      <c r="AH340" s="172"/>
      <c r="AI340" s="172"/>
      <c r="AJ340" s="172"/>
    </row>
    <row r="341">
      <c r="A341" s="577"/>
      <c r="B341" s="577"/>
      <c r="C341" s="172"/>
      <c r="D341" s="172"/>
      <c r="E341" s="172"/>
      <c r="F341" s="172"/>
      <c r="G341" s="172"/>
      <c r="H341" s="172"/>
      <c r="I341" s="172"/>
      <c r="J341" s="172"/>
      <c r="K341" s="172"/>
      <c r="L341" s="172"/>
      <c r="M341" s="172"/>
      <c r="N341" s="172"/>
      <c r="O341" s="172"/>
      <c r="P341" s="172"/>
      <c r="Q341" s="172"/>
      <c r="R341" s="172"/>
      <c r="S341" s="172"/>
      <c r="T341" s="172"/>
      <c r="U341" s="172"/>
      <c r="V341" s="588"/>
      <c r="W341" s="588"/>
      <c r="X341" s="588"/>
      <c r="Y341" s="588"/>
      <c r="Z341" s="588"/>
      <c r="AA341" s="172"/>
      <c r="AB341" s="172"/>
      <c r="AC341" s="172"/>
      <c r="AD341" s="172"/>
      <c r="AE341" s="172"/>
      <c r="AF341" s="172"/>
      <c r="AG341" s="172"/>
      <c r="AH341" s="172"/>
      <c r="AI341" s="172"/>
      <c r="AJ341" s="172"/>
    </row>
    <row r="342">
      <c r="A342" s="577"/>
      <c r="B342" s="577"/>
      <c r="C342" s="172"/>
      <c r="D342" s="172"/>
      <c r="E342" s="172"/>
      <c r="F342" s="172"/>
      <c r="G342" s="172"/>
      <c r="H342" s="172"/>
      <c r="I342" s="172"/>
      <c r="J342" s="172"/>
      <c r="K342" s="172"/>
      <c r="L342" s="172"/>
      <c r="M342" s="172"/>
      <c r="N342" s="172"/>
      <c r="O342" s="172"/>
      <c r="P342" s="172"/>
      <c r="Q342" s="172"/>
      <c r="R342" s="172"/>
      <c r="S342" s="172"/>
      <c r="T342" s="172"/>
      <c r="U342" s="172"/>
      <c r="V342" s="588"/>
      <c r="W342" s="588"/>
      <c r="X342" s="588"/>
      <c r="Y342" s="588"/>
      <c r="Z342" s="588"/>
      <c r="AA342" s="172"/>
      <c r="AB342" s="172"/>
      <c r="AC342" s="172"/>
      <c r="AD342" s="172"/>
      <c r="AE342" s="172"/>
      <c r="AF342" s="172"/>
      <c r="AG342" s="172"/>
      <c r="AH342" s="172"/>
      <c r="AI342" s="172"/>
      <c r="AJ342" s="172"/>
    </row>
    <row r="343">
      <c r="A343" s="577"/>
      <c r="B343" s="577"/>
      <c r="C343" s="172"/>
      <c r="D343" s="172"/>
      <c r="E343" s="172"/>
      <c r="F343" s="172"/>
      <c r="G343" s="172"/>
      <c r="H343" s="172"/>
      <c r="I343" s="172"/>
      <c r="J343" s="172"/>
      <c r="K343" s="172"/>
      <c r="L343" s="172"/>
      <c r="M343" s="172"/>
      <c r="N343" s="172"/>
      <c r="O343" s="172"/>
      <c r="P343" s="172"/>
      <c r="Q343" s="172"/>
      <c r="R343" s="172"/>
      <c r="S343" s="172"/>
      <c r="T343" s="172"/>
      <c r="U343" s="172"/>
      <c r="V343" s="588"/>
      <c r="W343" s="588"/>
      <c r="X343" s="588"/>
      <c r="Y343" s="588"/>
      <c r="Z343" s="588"/>
      <c r="AA343" s="172"/>
      <c r="AB343" s="172"/>
      <c r="AC343" s="172"/>
      <c r="AD343" s="172"/>
      <c r="AE343" s="172"/>
      <c r="AF343" s="172"/>
      <c r="AG343" s="172"/>
      <c r="AH343" s="172"/>
      <c r="AI343" s="172"/>
      <c r="AJ343" s="172"/>
    </row>
    <row r="344">
      <c r="A344" s="577"/>
      <c r="B344" s="577"/>
      <c r="C344" s="172"/>
      <c r="D344" s="172"/>
      <c r="E344" s="172"/>
      <c r="F344" s="172"/>
      <c r="G344" s="172"/>
      <c r="H344" s="172"/>
      <c r="I344" s="172"/>
      <c r="J344" s="172"/>
      <c r="K344" s="172"/>
      <c r="L344" s="172"/>
      <c r="M344" s="172"/>
      <c r="N344" s="172"/>
      <c r="O344" s="172"/>
      <c r="P344" s="172"/>
      <c r="Q344" s="172"/>
      <c r="R344" s="172"/>
      <c r="S344" s="172"/>
      <c r="T344" s="172"/>
      <c r="U344" s="172"/>
      <c r="V344" s="588"/>
      <c r="W344" s="588"/>
      <c r="X344" s="588"/>
      <c r="Y344" s="588"/>
      <c r="Z344" s="588"/>
      <c r="AA344" s="172"/>
      <c r="AB344" s="172"/>
      <c r="AC344" s="172"/>
      <c r="AD344" s="172"/>
      <c r="AE344" s="172"/>
      <c r="AF344" s="172"/>
      <c r="AG344" s="172"/>
      <c r="AH344" s="172"/>
      <c r="AI344" s="172"/>
      <c r="AJ344" s="172"/>
    </row>
    <row r="345">
      <c r="A345" s="577"/>
      <c r="B345" s="577"/>
      <c r="C345" s="172"/>
      <c r="D345" s="172"/>
      <c r="E345" s="172"/>
      <c r="F345" s="172"/>
      <c r="G345" s="172"/>
      <c r="H345" s="172"/>
      <c r="I345" s="172"/>
      <c r="J345" s="172"/>
      <c r="K345" s="172"/>
      <c r="L345" s="172"/>
      <c r="M345" s="172"/>
      <c r="N345" s="172"/>
      <c r="O345" s="172"/>
      <c r="P345" s="172"/>
      <c r="Q345" s="172"/>
      <c r="R345" s="172"/>
      <c r="S345" s="172"/>
      <c r="T345" s="172"/>
      <c r="U345" s="172"/>
      <c r="V345" s="588"/>
      <c r="W345" s="588"/>
      <c r="X345" s="588"/>
      <c r="Y345" s="588"/>
      <c r="Z345" s="588"/>
      <c r="AA345" s="172"/>
      <c r="AB345" s="172"/>
      <c r="AC345" s="172"/>
      <c r="AD345" s="172"/>
      <c r="AE345" s="172"/>
      <c r="AF345" s="172"/>
      <c r="AG345" s="172"/>
      <c r="AH345" s="172"/>
      <c r="AI345" s="172"/>
      <c r="AJ345" s="172"/>
    </row>
    <row r="346">
      <c r="A346" s="577"/>
      <c r="B346" s="577"/>
      <c r="C346" s="172"/>
      <c r="D346" s="172"/>
      <c r="E346" s="172"/>
      <c r="F346" s="172"/>
      <c r="G346" s="172"/>
      <c r="H346" s="172"/>
      <c r="I346" s="172"/>
      <c r="J346" s="172"/>
      <c r="K346" s="172"/>
      <c r="L346" s="172"/>
      <c r="M346" s="172"/>
      <c r="N346" s="172"/>
      <c r="O346" s="172"/>
      <c r="P346" s="172"/>
      <c r="Q346" s="172"/>
      <c r="R346" s="172"/>
      <c r="S346" s="172"/>
      <c r="T346" s="172"/>
      <c r="U346" s="172"/>
      <c r="V346" s="588"/>
      <c r="W346" s="588"/>
      <c r="X346" s="588"/>
      <c r="Y346" s="588"/>
      <c r="Z346" s="588"/>
      <c r="AA346" s="172"/>
      <c r="AB346" s="172"/>
      <c r="AC346" s="172"/>
      <c r="AD346" s="172"/>
      <c r="AE346" s="172"/>
      <c r="AF346" s="172"/>
      <c r="AG346" s="172"/>
      <c r="AH346" s="172"/>
      <c r="AI346" s="172"/>
      <c r="AJ346" s="172"/>
    </row>
    <row r="347">
      <c r="A347" s="577"/>
      <c r="B347" s="577"/>
      <c r="C347" s="172"/>
      <c r="D347" s="172"/>
      <c r="E347" s="172"/>
      <c r="F347" s="172"/>
      <c r="G347" s="172"/>
      <c r="H347" s="172"/>
      <c r="I347" s="172"/>
      <c r="J347" s="172"/>
      <c r="K347" s="172"/>
      <c r="L347" s="172"/>
      <c r="M347" s="172"/>
      <c r="N347" s="172"/>
      <c r="O347" s="172"/>
      <c r="P347" s="172"/>
      <c r="Q347" s="172"/>
      <c r="R347" s="172"/>
      <c r="S347" s="172"/>
      <c r="T347" s="172"/>
      <c r="U347" s="172"/>
      <c r="V347" s="588"/>
      <c r="W347" s="588"/>
      <c r="X347" s="588"/>
      <c r="Y347" s="588"/>
      <c r="Z347" s="588"/>
      <c r="AA347" s="172"/>
      <c r="AB347" s="172"/>
      <c r="AC347" s="172"/>
      <c r="AD347" s="172"/>
      <c r="AE347" s="172"/>
      <c r="AF347" s="172"/>
      <c r="AG347" s="172"/>
      <c r="AH347" s="172"/>
      <c r="AI347" s="172"/>
      <c r="AJ347" s="172"/>
    </row>
    <row r="348">
      <c r="A348" s="577"/>
      <c r="B348" s="577"/>
      <c r="C348" s="172"/>
      <c r="D348" s="172"/>
      <c r="E348" s="172"/>
      <c r="F348" s="172"/>
      <c r="G348" s="172"/>
      <c r="H348" s="172"/>
      <c r="I348" s="172"/>
      <c r="J348" s="172"/>
      <c r="K348" s="172"/>
      <c r="L348" s="172"/>
      <c r="M348" s="172"/>
      <c r="N348" s="172"/>
      <c r="O348" s="172"/>
      <c r="P348" s="172"/>
      <c r="Q348" s="172"/>
      <c r="R348" s="172"/>
      <c r="S348" s="172"/>
      <c r="T348" s="172"/>
      <c r="U348" s="172"/>
      <c r="V348" s="588"/>
      <c r="W348" s="588"/>
      <c r="X348" s="588"/>
      <c r="Y348" s="588"/>
      <c r="Z348" s="588"/>
      <c r="AA348" s="172"/>
      <c r="AB348" s="172"/>
      <c r="AC348" s="172"/>
      <c r="AD348" s="172"/>
      <c r="AE348" s="172"/>
      <c r="AF348" s="172"/>
      <c r="AG348" s="172"/>
      <c r="AH348" s="172"/>
      <c r="AI348" s="172"/>
      <c r="AJ348" s="172"/>
    </row>
    <row r="349">
      <c r="A349" s="577"/>
      <c r="B349" s="577"/>
      <c r="C349" s="172"/>
      <c r="D349" s="172"/>
      <c r="E349" s="172"/>
      <c r="F349" s="172"/>
      <c r="G349" s="172"/>
      <c r="H349" s="172"/>
      <c r="I349" s="172"/>
      <c r="J349" s="172"/>
      <c r="K349" s="172"/>
      <c r="L349" s="172"/>
      <c r="M349" s="172"/>
      <c r="N349" s="172"/>
      <c r="O349" s="172"/>
      <c r="P349" s="172"/>
      <c r="Q349" s="172"/>
      <c r="R349" s="172"/>
      <c r="S349" s="172"/>
      <c r="T349" s="172"/>
      <c r="U349" s="172"/>
      <c r="V349" s="588"/>
      <c r="W349" s="588"/>
      <c r="X349" s="588"/>
      <c r="Y349" s="588"/>
      <c r="Z349" s="588"/>
      <c r="AA349" s="172"/>
      <c r="AB349" s="172"/>
      <c r="AC349" s="172"/>
      <c r="AD349" s="172"/>
      <c r="AE349" s="172"/>
      <c r="AF349" s="172"/>
      <c r="AG349" s="172"/>
      <c r="AH349" s="172"/>
      <c r="AI349" s="172"/>
      <c r="AJ349" s="172"/>
    </row>
    <row r="350">
      <c r="A350" s="577"/>
      <c r="B350" s="577"/>
      <c r="C350" s="172"/>
      <c r="D350" s="172"/>
      <c r="E350" s="172"/>
      <c r="F350" s="172"/>
      <c r="G350" s="172"/>
      <c r="H350" s="172"/>
      <c r="I350" s="172"/>
      <c r="J350" s="172"/>
      <c r="K350" s="172"/>
      <c r="L350" s="172"/>
      <c r="M350" s="172"/>
      <c r="N350" s="172"/>
      <c r="O350" s="172"/>
      <c r="P350" s="172"/>
      <c r="Q350" s="172"/>
      <c r="R350" s="172"/>
      <c r="S350" s="172"/>
      <c r="T350" s="172"/>
      <c r="U350" s="172"/>
      <c r="V350" s="588"/>
      <c r="W350" s="588"/>
      <c r="X350" s="588"/>
      <c r="Y350" s="588"/>
      <c r="Z350" s="588"/>
      <c r="AA350" s="172"/>
      <c r="AB350" s="172"/>
      <c r="AC350" s="172"/>
      <c r="AD350" s="172"/>
      <c r="AE350" s="172"/>
      <c r="AF350" s="172"/>
      <c r="AG350" s="172"/>
      <c r="AH350" s="172"/>
      <c r="AI350" s="172"/>
      <c r="AJ350" s="172"/>
    </row>
    <row r="351">
      <c r="A351" s="577"/>
      <c r="B351" s="577"/>
      <c r="C351" s="172"/>
      <c r="D351" s="172"/>
      <c r="E351" s="172"/>
      <c r="F351" s="172"/>
      <c r="G351" s="172"/>
      <c r="H351" s="172"/>
      <c r="I351" s="172"/>
      <c r="J351" s="172"/>
      <c r="K351" s="172"/>
      <c r="L351" s="172"/>
      <c r="M351" s="172"/>
      <c r="N351" s="172"/>
      <c r="O351" s="172"/>
      <c r="P351" s="172"/>
      <c r="Q351" s="172"/>
      <c r="R351" s="172"/>
      <c r="S351" s="172"/>
      <c r="T351" s="172"/>
      <c r="U351" s="172"/>
      <c r="V351" s="588"/>
      <c r="W351" s="588"/>
      <c r="X351" s="588"/>
      <c r="Y351" s="588"/>
      <c r="Z351" s="588"/>
      <c r="AA351" s="172"/>
      <c r="AB351" s="172"/>
      <c r="AC351" s="172"/>
      <c r="AD351" s="172"/>
      <c r="AE351" s="172"/>
      <c r="AF351" s="172"/>
      <c r="AG351" s="172"/>
      <c r="AH351" s="172"/>
      <c r="AI351" s="172"/>
      <c r="AJ351" s="172"/>
    </row>
    <row r="352">
      <c r="A352" s="577"/>
      <c r="B352" s="577"/>
      <c r="C352" s="172"/>
      <c r="D352" s="172"/>
      <c r="E352" s="172"/>
      <c r="F352" s="172"/>
      <c r="G352" s="172"/>
      <c r="H352" s="172"/>
      <c r="I352" s="172"/>
      <c r="J352" s="172"/>
      <c r="K352" s="172"/>
      <c r="L352" s="172"/>
      <c r="M352" s="172"/>
      <c r="N352" s="172"/>
      <c r="O352" s="172"/>
      <c r="P352" s="172"/>
      <c r="Q352" s="172"/>
      <c r="R352" s="172"/>
      <c r="S352" s="172"/>
      <c r="T352" s="172"/>
      <c r="U352" s="172"/>
      <c r="V352" s="588"/>
      <c r="W352" s="588"/>
      <c r="X352" s="588"/>
      <c r="Y352" s="588"/>
      <c r="Z352" s="588"/>
      <c r="AA352" s="172"/>
      <c r="AB352" s="172"/>
      <c r="AC352" s="172"/>
      <c r="AD352" s="172"/>
      <c r="AE352" s="172"/>
      <c r="AF352" s="172"/>
      <c r="AG352" s="172"/>
      <c r="AH352" s="172"/>
      <c r="AI352" s="172"/>
      <c r="AJ352" s="172"/>
    </row>
    <row r="353">
      <c r="A353" s="577"/>
      <c r="B353" s="577"/>
      <c r="C353" s="172"/>
      <c r="D353" s="172"/>
      <c r="E353" s="172"/>
      <c r="F353" s="172"/>
      <c r="G353" s="172"/>
      <c r="H353" s="172"/>
      <c r="I353" s="172"/>
      <c r="J353" s="172"/>
      <c r="K353" s="172"/>
      <c r="L353" s="172"/>
      <c r="M353" s="172"/>
      <c r="N353" s="172"/>
      <c r="O353" s="172"/>
      <c r="P353" s="172"/>
      <c r="Q353" s="172"/>
      <c r="R353" s="172"/>
      <c r="S353" s="172"/>
      <c r="T353" s="172"/>
      <c r="U353" s="172"/>
      <c r="V353" s="588"/>
      <c r="W353" s="588"/>
      <c r="X353" s="588"/>
      <c r="Y353" s="588"/>
      <c r="Z353" s="588"/>
      <c r="AA353" s="172"/>
      <c r="AB353" s="172"/>
      <c r="AC353" s="172"/>
      <c r="AD353" s="172"/>
      <c r="AE353" s="172"/>
      <c r="AF353" s="172"/>
      <c r="AG353" s="172"/>
      <c r="AH353" s="172"/>
      <c r="AI353" s="172"/>
      <c r="AJ353" s="172"/>
    </row>
    <row r="354">
      <c r="A354" s="577"/>
      <c r="B354" s="577"/>
      <c r="C354" s="172"/>
      <c r="D354" s="172"/>
      <c r="E354" s="172"/>
      <c r="F354" s="172"/>
      <c r="G354" s="172"/>
      <c r="H354" s="172"/>
      <c r="I354" s="172"/>
      <c r="J354" s="172"/>
      <c r="K354" s="172"/>
      <c r="L354" s="172"/>
      <c r="M354" s="172"/>
      <c r="N354" s="172"/>
      <c r="O354" s="172"/>
      <c r="P354" s="172"/>
      <c r="Q354" s="172"/>
      <c r="R354" s="172"/>
      <c r="S354" s="172"/>
      <c r="T354" s="172"/>
      <c r="U354" s="172"/>
      <c r="V354" s="588"/>
      <c r="W354" s="588"/>
      <c r="X354" s="588"/>
      <c r="Y354" s="588"/>
      <c r="Z354" s="588"/>
      <c r="AA354" s="172"/>
      <c r="AB354" s="172"/>
      <c r="AC354" s="172"/>
      <c r="AD354" s="172"/>
      <c r="AE354" s="172"/>
      <c r="AF354" s="172"/>
      <c r="AG354" s="172"/>
      <c r="AH354" s="172"/>
      <c r="AI354" s="172"/>
      <c r="AJ354" s="172"/>
    </row>
    <row r="355">
      <c r="A355" s="577"/>
      <c r="B355" s="577"/>
      <c r="C355" s="172"/>
      <c r="D355" s="172"/>
      <c r="E355" s="172"/>
      <c r="F355" s="172"/>
      <c r="G355" s="172"/>
      <c r="H355" s="172"/>
      <c r="I355" s="172"/>
      <c r="J355" s="172"/>
      <c r="K355" s="172"/>
      <c r="L355" s="172"/>
      <c r="M355" s="172"/>
      <c r="N355" s="172"/>
      <c r="O355" s="172"/>
      <c r="P355" s="172"/>
      <c r="Q355" s="172"/>
      <c r="R355" s="172"/>
      <c r="S355" s="172"/>
      <c r="T355" s="172"/>
      <c r="U355" s="172"/>
      <c r="V355" s="588"/>
      <c r="W355" s="588"/>
      <c r="X355" s="588"/>
      <c r="Y355" s="588"/>
      <c r="Z355" s="588"/>
      <c r="AA355" s="172"/>
      <c r="AB355" s="172"/>
      <c r="AC355" s="172"/>
      <c r="AD355" s="172"/>
      <c r="AE355" s="172"/>
      <c r="AF355" s="172"/>
      <c r="AG355" s="172"/>
      <c r="AH355" s="172"/>
      <c r="AI355" s="172"/>
      <c r="AJ355" s="172"/>
    </row>
    <row r="356">
      <c r="A356" s="577"/>
      <c r="B356" s="577"/>
      <c r="C356" s="172"/>
      <c r="D356" s="172"/>
      <c r="E356" s="172"/>
      <c r="F356" s="172"/>
      <c r="G356" s="172"/>
      <c r="H356" s="172"/>
      <c r="I356" s="172"/>
      <c r="J356" s="172"/>
      <c r="K356" s="172"/>
      <c r="L356" s="172"/>
      <c r="M356" s="172"/>
      <c r="N356" s="172"/>
      <c r="O356" s="172"/>
      <c r="P356" s="172"/>
      <c r="Q356" s="172"/>
      <c r="R356" s="172"/>
      <c r="S356" s="172"/>
      <c r="T356" s="172"/>
      <c r="U356" s="172"/>
      <c r="V356" s="588"/>
      <c r="W356" s="588"/>
      <c r="X356" s="588"/>
      <c r="Y356" s="588"/>
      <c r="Z356" s="588"/>
      <c r="AA356" s="172"/>
      <c r="AB356" s="172"/>
      <c r="AC356" s="172"/>
      <c r="AD356" s="172"/>
      <c r="AE356" s="172"/>
      <c r="AF356" s="172"/>
      <c r="AG356" s="172"/>
      <c r="AH356" s="172"/>
      <c r="AI356" s="172"/>
      <c r="AJ356" s="172"/>
    </row>
    <row r="357">
      <c r="A357" s="577"/>
      <c r="B357" s="577"/>
      <c r="C357" s="172"/>
      <c r="D357" s="172"/>
      <c r="E357" s="172"/>
      <c r="F357" s="172"/>
      <c r="G357" s="172"/>
      <c r="H357" s="172"/>
      <c r="I357" s="172"/>
      <c r="J357" s="172"/>
      <c r="K357" s="172"/>
      <c r="L357" s="172"/>
      <c r="M357" s="172"/>
      <c r="N357" s="172"/>
      <c r="O357" s="172"/>
      <c r="P357" s="172"/>
      <c r="Q357" s="172"/>
      <c r="R357" s="172"/>
      <c r="S357" s="172"/>
      <c r="T357" s="172"/>
      <c r="U357" s="172"/>
      <c r="V357" s="588"/>
      <c r="W357" s="588"/>
      <c r="X357" s="588"/>
      <c r="Y357" s="588"/>
      <c r="Z357" s="588"/>
      <c r="AA357" s="172"/>
      <c r="AB357" s="172"/>
      <c r="AC357" s="172"/>
      <c r="AD357" s="172"/>
      <c r="AE357" s="172"/>
      <c r="AF357" s="172"/>
      <c r="AG357" s="172"/>
      <c r="AH357" s="172"/>
      <c r="AI357" s="172"/>
      <c r="AJ357" s="172"/>
    </row>
    <row r="358">
      <c r="A358" s="577"/>
      <c r="B358" s="577"/>
      <c r="C358" s="172"/>
      <c r="D358" s="172"/>
      <c r="E358" s="172"/>
      <c r="F358" s="172"/>
      <c r="G358" s="172"/>
      <c r="H358" s="172"/>
      <c r="I358" s="172"/>
      <c r="J358" s="172"/>
      <c r="K358" s="172"/>
      <c r="L358" s="172"/>
      <c r="M358" s="172"/>
      <c r="N358" s="172"/>
      <c r="O358" s="172"/>
      <c r="P358" s="172"/>
      <c r="Q358" s="172"/>
      <c r="R358" s="172"/>
      <c r="S358" s="172"/>
      <c r="T358" s="172"/>
      <c r="U358" s="172"/>
      <c r="V358" s="588"/>
      <c r="W358" s="588"/>
      <c r="X358" s="588"/>
      <c r="Y358" s="588"/>
      <c r="Z358" s="588"/>
      <c r="AA358" s="172"/>
      <c r="AB358" s="172"/>
      <c r="AC358" s="172"/>
      <c r="AD358" s="172"/>
      <c r="AE358" s="172"/>
      <c r="AF358" s="172"/>
      <c r="AG358" s="172"/>
      <c r="AH358" s="172"/>
      <c r="AI358" s="172"/>
      <c r="AJ358" s="172"/>
    </row>
    <row r="359">
      <c r="A359" s="577"/>
      <c r="B359" s="577"/>
      <c r="C359" s="172"/>
      <c r="D359" s="172"/>
      <c r="E359" s="172"/>
      <c r="F359" s="172"/>
      <c r="G359" s="172"/>
      <c r="H359" s="172"/>
      <c r="I359" s="172"/>
      <c r="J359" s="172"/>
      <c r="K359" s="172"/>
      <c r="L359" s="172"/>
      <c r="M359" s="172"/>
      <c r="N359" s="172"/>
      <c r="O359" s="172"/>
      <c r="P359" s="172"/>
      <c r="Q359" s="172"/>
      <c r="R359" s="172"/>
      <c r="S359" s="172"/>
      <c r="T359" s="172"/>
      <c r="U359" s="172"/>
      <c r="V359" s="588"/>
      <c r="W359" s="588"/>
      <c r="X359" s="588"/>
      <c r="Y359" s="588"/>
      <c r="Z359" s="588"/>
      <c r="AA359" s="172"/>
      <c r="AB359" s="172"/>
      <c r="AC359" s="172"/>
      <c r="AD359" s="172"/>
      <c r="AE359" s="172"/>
      <c r="AF359" s="172"/>
      <c r="AG359" s="172"/>
      <c r="AH359" s="172"/>
      <c r="AI359" s="172"/>
      <c r="AJ359" s="172"/>
    </row>
    <row r="360">
      <c r="A360" s="577"/>
      <c r="B360" s="577"/>
      <c r="C360" s="172"/>
      <c r="D360" s="172"/>
      <c r="E360" s="172"/>
      <c r="F360" s="172"/>
      <c r="G360" s="172"/>
      <c r="H360" s="172"/>
      <c r="I360" s="172"/>
      <c r="J360" s="172"/>
      <c r="K360" s="172"/>
      <c r="L360" s="172"/>
      <c r="M360" s="172"/>
      <c r="N360" s="172"/>
      <c r="O360" s="172"/>
      <c r="P360" s="172"/>
      <c r="Q360" s="172"/>
      <c r="R360" s="172"/>
      <c r="S360" s="172"/>
      <c r="T360" s="172"/>
      <c r="U360" s="172"/>
      <c r="V360" s="588"/>
      <c r="W360" s="588"/>
      <c r="X360" s="588"/>
      <c r="Y360" s="588"/>
      <c r="Z360" s="588"/>
      <c r="AA360" s="172"/>
      <c r="AB360" s="172"/>
      <c r="AC360" s="172"/>
      <c r="AD360" s="172"/>
      <c r="AE360" s="172"/>
      <c r="AF360" s="172"/>
      <c r="AG360" s="172"/>
      <c r="AH360" s="172"/>
      <c r="AI360" s="172"/>
      <c r="AJ360" s="172"/>
    </row>
    <row r="361">
      <c r="A361" s="577"/>
      <c r="B361" s="577"/>
      <c r="C361" s="172"/>
      <c r="D361" s="172"/>
      <c r="E361" s="172"/>
      <c r="F361" s="172"/>
      <c r="G361" s="172"/>
      <c r="H361" s="172"/>
      <c r="I361" s="172"/>
      <c r="J361" s="172"/>
      <c r="K361" s="172"/>
      <c r="L361" s="172"/>
      <c r="M361" s="172"/>
      <c r="N361" s="172"/>
      <c r="O361" s="172"/>
      <c r="P361" s="172"/>
      <c r="Q361" s="172"/>
      <c r="R361" s="172"/>
      <c r="S361" s="172"/>
      <c r="T361" s="172"/>
      <c r="U361" s="172"/>
      <c r="V361" s="588"/>
      <c r="W361" s="588"/>
      <c r="X361" s="588"/>
      <c r="Y361" s="588"/>
      <c r="Z361" s="588"/>
      <c r="AA361" s="172"/>
      <c r="AB361" s="172"/>
      <c r="AC361" s="172"/>
      <c r="AD361" s="172"/>
      <c r="AE361" s="172"/>
      <c r="AF361" s="172"/>
      <c r="AG361" s="172"/>
      <c r="AH361" s="172"/>
      <c r="AI361" s="172"/>
      <c r="AJ361" s="172"/>
    </row>
    <row r="362">
      <c r="A362" s="577"/>
      <c r="B362" s="577"/>
      <c r="C362" s="172"/>
      <c r="D362" s="172"/>
      <c r="E362" s="172"/>
      <c r="F362" s="172"/>
      <c r="G362" s="172"/>
      <c r="H362" s="172"/>
      <c r="I362" s="172"/>
      <c r="J362" s="172"/>
      <c r="K362" s="172"/>
      <c r="L362" s="172"/>
      <c r="M362" s="172"/>
      <c r="N362" s="172"/>
      <c r="O362" s="172"/>
      <c r="P362" s="172"/>
      <c r="Q362" s="172"/>
      <c r="R362" s="172"/>
      <c r="S362" s="172"/>
      <c r="T362" s="172"/>
      <c r="U362" s="172"/>
      <c r="V362" s="588"/>
      <c r="W362" s="588"/>
      <c r="X362" s="588"/>
      <c r="Y362" s="588"/>
      <c r="Z362" s="588"/>
      <c r="AA362" s="172"/>
      <c r="AB362" s="172"/>
      <c r="AC362" s="172"/>
      <c r="AD362" s="172"/>
      <c r="AE362" s="172"/>
      <c r="AF362" s="172"/>
      <c r="AG362" s="172"/>
      <c r="AH362" s="172"/>
      <c r="AI362" s="172"/>
      <c r="AJ362" s="172"/>
    </row>
    <row r="363">
      <c r="A363" s="577"/>
      <c r="B363" s="577"/>
      <c r="C363" s="172"/>
      <c r="D363" s="172"/>
      <c r="E363" s="172"/>
      <c r="F363" s="172"/>
      <c r="G363" s="172"/>
      <c r="H363" s="172"/>
      <c r="I363" s="172"/>
      <c r="J363" s="172"/>
      <c r="K363" s="172"/>
      <c r="L363" s="172"/>
      <c r="M363" s="172"/>
      <c r="N363" s="172"/>
      <c r="O363" s="172"/>
      <c r="P363" s="172"/>
      <c r="Q363" s="172"/>
      <c r="R363" s="172"/>
      <c r="S363" s="172"/>
      <c r="T363" s="172"/>
      <c r="U363" s="172"/>
      <c r="V363" s="588"/>
      <c r="W363" s="588"/>
      <c r="X363" s="588"/>
      <c r="Y363" s="588"/>
      <c r="Z363" s="588"/>
      <c r="AA363" s="172"/>
      <c r="AB363" s="172"/>
      <c r="AC363" s="172"/>
      <c r="AD363" s="172"/>
      <c r="AE363" s="172"/>
      <c r="AF363" s="172"/>
      <c r="AG363" s="172"/>
      <c r="AH363" s="172"/>
      <c r="AI363" s="172"/>
      <c r="AJ363" s="172"/>
    </row>
    <row r="364">
      <c r="A364" s="577"/>
      <c r="B364" s="577"/>
      <c r="C364" s="172"/>
      <c r="D364" s="172"/>
      <c r="E364" s="172"/>
      <c r="F364" s="172"/>
      <c r="G364" s="172"/>
      <c r="H364" s="172"/>
      <c r="I364" s="172"/>
      <c r="J364" s="172"/>
      <c r="K364" s="172"/>
      <c r="L364" s="172"/>
      <c r="M364" s="172"/>
      <c r="N364" s="172"/>
      <c r="O364" s="172"/>
      <c r="P364" s="172"/>
      <c r="Q364" s="172"/>
      <c r="R364" s="172"/>
      <c r="S364" s="172"/>
      <c r="T364" s="172"/>
      <c r="U364" s="172"/>
      <c r="V364" s="588"/>
      <c r="W364" s="588"/>
      <c r="X364" s="588"/>
      <c r="Y364" s="588"/>
      <c r="Z364" s="588"/>
      <c r="AA364" s="172"/>
      <c r="AB364" s="172"/>
      <c r="AC364" s="172"/>
      <c r="AD364" s="172"/>
      <c r="AE364" s="172"/>
      <c r="AF364" s="172"/>
      <c r="AG364" s="172"/>
      <c r="AH364" s="172"/>
      <c r="AI364" s="172"/>
      <c r="AJ364" s="172"/>
    </row>
    <row r="365">
      <c r="A365" s="577"/>
      <c r="B365" s="577"/>
      <c r="C365" s="172"/>
      <c r="D365" s="172"/>
      <c r="E365" s="172"/>
      <c r="F365" s="172"/>
      <c r="G365" s="172"/>
      <c r="H365" s="172"/>
      <c r="I365" s="172"/>
      <c r="J365" s="172"/>
      <c r="K365" s="172"/>
      <c r="L365" s="172"/>
      <c r="M365" s="172"/>
      <c r="N365" s="172"/>
      <c r="O365" s="172"/>
      <c r="P365" s="172"/>
      <c r="Q365" s="172"/>
      <c r="R365" s="172"/>
      <c r="S365" s="172"/>
      <c r="T365" s="172"/>
      <c r="U365" s="172"/>
      <c r="V365" s="588"/>
      <c r="W365" s="588"/>
      <c r="X365" s="588"/>
      <c r="Y365" s="588"/>
      <c r="Z365" s="588"/>
      <c r="AA365" s="172"/>
      <c r="AB365" s="172"/>
      <c r="AC365" s="172"/>
      <c r="AD365" s="172"/>
      <c r="AE365" s="172"/>
      <c r="AF365" s="172"/>
      <c r="AG365" s="172"/>
      <c r="AH365" s="172"/>
      <c r="AI365" s="172"/>
      <c r="AJ365" s="172"/>
    </row>
    <row r="366">
      <c r="A366" s="577"/>
      <c r="B366" s="577"/>
      <c r="C366" s="172"/>
      <c r="D366" s="172"/>
      <c r="E366" s="172"/>
      <c r="F366" s="172"/>
      <c r="G366" s="172"/>
      <c r="H366" s="172"/>
      <c r="I366" s="172"/>
      <c r="J366" s="172"/>
      <c r="K366" s="172"/>
      <c r="L366" s="172"/>
      <c r="M366" s="172"/>
      <c r="N366" s="172"/>
      <c r="O366" s="172"/>
      <c r="P366" s="172"/>
      <c r="Q366" s="172"/>
      <c r="R366" s="172"/>
      <c r="S366" s="172"/>
      <c r="T366" s="172"/>
      <c r="U366" s="172"/>
      <c r="V366" s="588"/>
      <c r="W366" s="588"/>
      <c r="X366" s="588"/>
      <c r="Y366" s="588"/>
      <c r="Z366" s="588"/>
      <c r="AA366" s="172"/>
      <c r="AB366" s="172"/>
      <c r="AC366" s="172"/>
      <c r="AD366" s="172"/>
      <c r="AE366" s="172"/>
      <c r="AF366" s="172"/>
      <c r="AG366" s="172"/>
      <c r="AH366" s="172"/>
      <c r="AI366" s="172"/>
      <c r="AJ366" s="172"/>
    </row>
    <row r="367">
      <c r="A367" s="577"/>
      <c r="B367" s="577"/>
      <c r="C367" s="172"/>
      <c r="D367" s="172"/>
      <c r="E367" s="172"/>
      <c r="F367" s="172"/>
      <c r="G367" s="172"/>
      <c r="H367" s="172"/>
      <c r="I367" s="172"/>
      <c r="J367" s="172"/>
      <c r="K367" s="172"/>
      <c r="L367" s="172"/>
      <c r="M367" s="172"/>
      <c r="N367" s="172"/>
      <c r="O367" s="172"/>
      <c r="P367" s="172"/>
      <c r="Q367" s="172"/>
      <c r="R367" s="172"/>
      <c r="S367" s="172"/>
      <c r="T367" s="172"/>
      <c r="U367" s="172"/>
      <c r="V367" s="588"/>
      <c r="W367" s="588"/>
      <c r="X367" s="588"/>
      <c r="Y367" s="588"/>
      <c r="Z367" s="588"/>
      <c r="AA367" s="172"/>
      <c r="AB367" s="172"/>
      <c r="AC367" s="172"/>
      <c r="AD367" s="172"/>
      <c r="AE367" s="172"/>
      <c r="AF367" s="172"/>
      <c r="AG367" s="172"/>
      <c r="AH367" s="172"/>
      <c r="AI367" s="172"/>
      <c r="AJ367" s="172"/>
    </row>
    <row r="368">
      <c r="A368" s="577"/>
      <c r="B368" s="577"/>
      <c r="C368" s="172"/>
      <c r="D368" s="172"/>
      <c r="E368" s="172"/>
      <c r="F368" s="172"/>
      <c r="G368" s="172"/>
      <c r="H368" s="172"/>
      <c r="I368" s="172"/>
      <c r="J368" s="172"/>
      <c r="K368" s="172"/>
      <c r="L368" s="172"/>
      <c r="M368" s="172"/>
      <c r="N368" s="172"/>
      <c r="O368" s="172"/>
      <c r="P368" s="172"/>
      <c r="Q368" s="172"/>
      <c r="R368" s="172"/>
      <c r="S368" s="172"/>
      <c r="T368" s="172"/>
      <c r="U368" s="172"/>
      <c r="V368" s="588"/>
      <c r="W368" s="588"/>
      <c r="X368" s="588"/>
      <c r="Y368" s="588"/>
      <c r="Z368" s="588"/>
      <c r="AA368" s="172"/>
      <c r="AB368" s="172"/>
      <c r="AC368" s="172"/>
      <c r="AD368" s="172"/>
      <c r="AE368" s="172"/>
      <c r="AF368" s="172"/>
      <c r="AG368" s="172"/>
      <c r="AH368" s="172"/>
      <c r="AI368" s="172"/>
      <c r="AJ368" s="172"/>
    </row>
    <row r="369">
      <c r="A369" s="577"/>
      <c r="B369" s="577"/>
      <c r="C369" s="172"/>
      <c r="D369" s="172"/>
      <c r="E369" s="172"/>
      <c r="F369" s="172"/>
      <c r="G369" s="172"/>
      <c r="H369" s="172"/>
      <c r="I369" s="172"/>
      <c r="J369" s="172"/>
      <c r="K369" s="172"/>
      <c r="L369" s="172"/>
      <c r="M369" s="172"/>
      <c r="N369" s="172"/>
      <c r="O369" s="172"/>
      <c r="P369" s="172"/>
      <c r="Q369" s="172"/>
      <c r="R369" s="172"/>
      <c r="S369" s="172"/>
      <c r="T369" s="172"/>
      <c r="U369" s="172"/>
      <c r="V369" s="588"/>
      <c r="W369" s="588"/>
      <c r="X369" s="588"/>
      <c r="Y369" s="588"/>
      <c r="Z369" s="588"/>
      <c r="AA369" s="172"/>
      <c r="AB369" s="172"/>
      <c r="AC369" s="172"/>
      <c r="AD369" s="172"/>
      <c r="AE369" s="172"/>
      <c r="AF369" s="172"/>
      <c r="AG369" s="172"/>
      <c r="AH369" s="172"/>
      <c r="AI369" s="172"/>
      <c r="AJ369" s="172"/>
    </row>
    <row r="370">
      <c r="A370" s="577"/>
      <c r="B370" s="577"/>
      <c r="C370" s="172"/>
      <c r="D370" s="172"/>
      <c r="E370" s="172"/>
      <c r="F370" s="172"/>
      <c r="G370" s="172"/>
      <c r="H370" s="172"/>
      <c r="I370" s="172"/>
      <c r="J370" s="172"/>
      <c r="K370" s="172"/>
      <c r="L370" s="172"/>
      <c r="M370" s="172"/>
      <c r="N370" s="172"/>
      <c r="O370" s="172"/>
      <c r="P370" s="172"/>
      <c r="Q370" s="172"/>
      <c r="R370" s="172"/>
      <c r="S370" s="172"/>
      <c r="T370" s="172"/>
      <c r="U370" s="172"/>
      <c r="V370" s="588"/>
      <c r="W370" s="588"/>
      <c r="X370" s="588"/>
      <c r="Y370" s="588"/>
      <c r="Z370" s="588"/>
      <c r="AA370" s="172"/>
      <c r="AB370" s="172"/>
      <c r="AC370" s="172"/>
      <c r="AD370" s="172"/>
      <c r="AE370" s="172"/>
      <c r="AF370" s="172"/>
      <c r="AG370" s="172"/>
      <c r="AH370" s="172"/>
      <c r="AI370" s="172"/>
      <c r="AJ370" s="172"/>
    </row>
    <row r="371">
      <c r="A371" s="577"/>
      <c r="B371" s="577"/>
      <c r="C371" s="172"/>
      <c r="D371" s="172"/>
      <c r="E371" s="172"/>
      <c r="F371" s="172"/>
      <c r="G371" s="172"/>
      <c r="H371" s="172"/>
      <c r="I371" s="172"/>
      <c r="J371" s="172"/>
      <c r="K371" s="172"/>
      <c r="L371" s="172"/>
      <c r="M371" s="172"/>
      <c r="N371" s="172"/>
      <c r="O371" s="172"/>
      <c r="P371" s="172"/>
      <c r="Q371" s="172"/>
      <c r="R371" s="172"/>
      <c r="S371" s="172"/>
      <c r="T371" s="172"/>
      <c r="U371" s="172"/>
      <c r="V371" s="588"/>
      <c r="W371" s="588"/>
      <c r="X371" s="588"/>
      <c r="Y371" s="588"/>
      <c r="Z371" s="588"/>
      <c r="AA371" s="172"/>
      <c r="AB371" s="172"/>
      <c r="AC371" s="172"/>
      <c r="AD371" s="172"/>
      <c r="AE371" s="172"/>
      <c r="AF371" s="172"/>
      <c r="AG371" s="172"/>
      <c r="AH371" s="172"/>
      <c r="AI371" s="172"/>
      <c r="AJ371" s="172"/>
    </row>
    <row r="372">
      <c r="A372" s="577"/>
      <c r="B372" s="577"/>
      <c r="C372" s="172"/>
      <c r="D372" s="172"/>
      <c r="E372" s="172"/>
      <c r="F372" s="172"/>
      <c r="G372" s="172"/>
      <c r="H372" s="172"/>
      <c r="I372" s="172"/>
      <c r="J372" s="172"/>
      <c r="K372" s="172"/>
      <c r="L372" s="172"/>
      <c r="M372" s="172"/>
      <c r="N372" s="172"/>
      <c r="O372" s="172"/>
      <c r="P372" s="172"/>
      <c r="Q372" s="172"/>
      <c r="R372" s="172"/>
      <c r="S372" s="172"/>
      <c r="T372" s="172"/>
      <c r="U372" s="172"/>
      <c r="V372" s="588"/>
      <c r="W372" s="588"/>
      <c r="X372" s="588"/>
      <c r="Y372" s="588"/>
      <c r="Z372" s="588"/>
      <c r="AA372" s="172"/>
      <c r="AB372" s="172"/>
      <c r="AC372" s="172"/>
      <c r="AD372" s="172"/>
      <c r="AE372" s="172"/>
      <c r="AF372" s="172"/>
      <c r="AG372" s="172"/>
      <c r="AH372" s="172"/>
      <c r="AI372" s="172"/>
      <c r="AJ372" s="172"/>
    </row>
    <row r="373">
      <c r="A373" s="577"/>
      <c r="B373" s="577"/>
      <c r="C373" s="172"/>
      <c r="D373" s="172"/>
      <c r="E373" s="172"/>
      <c r="F373" s="172"/>
      <c r="G373" s="172"/>
      <c r="H373" s="172"/>
      <c r="I373" s="172"/>
      <c r="J373" s="172"/>
      <c r="K373" s="172"/>
      <c r="L373" s="172"/>
      <c r="M373" s="172"/>
      <c r="N373" s="172"/>
      <c r="O373" s="172"/>
      <c r="P373" s="172"/>
      <c r="Q373" s="172"/>
      <c r="R373" s="172"/>
      <c r="S373" s="172"/>
      <c r="T373" s="172"/>
      <c r="U373" s="172"/>
      <c r="V373" s="588"/>
      <c r="W373" s="588"/>
      <c r="X373" s="588"/>
      <c r="Y373" s="588"/>
      <c r="Z373" s="588"/>
      <c r="AA373" s="172"/>
      <c r="AB373" s="172"/>
      <c r="AC373" s="172"/>
      <c r="AD373" s="172"/>
      <c r="AE373" s="172"/>
      <c r="AF373" s="172"/>
      <c r="AG373" s="172"/>
      <c r="AH373" s="172"/>
      <c r="AI373" s="172"/>
      <c r="AJ373" s="172"/>
    </row>
    <row r="374">
      <c r="A374" s="577"/>
      <c r="B374" s="577"/>
      <c r="C374" s="172"/>
      <c r="D374" s="172"/>
      <c r="E374" s="172"/>
      <c r="F374" s="172"/>
      <c r="G374" s="172"/>
      <c r="H374" s="172"/>
      <c r="I374" s="172"/>
      <c r="J374" s="172"/>
      <c r="K374" s="172"/>
      <c r="L374" s="172"/>
      <c r="M374" s="172"/>
      <c r="N374" s="172"/>
      <c r="O374" s="172"/>
      <c r="P374" s="172"/>
      <c r="Q374" s="172"/>
      <c r="R374" s="172"/>
      <c r="S374" s="172"/>
      <c r="T374" s="172"/>
      <c r="U374" s="172"/>
      <c r="V374" s="588"/>
      <c r="W374" s="588"/>
      <c r="X374" s="588"/>
      <c r="Y374" s="588"/>
      <c r="Z374" s="588"/>
      <c r="AA374" s="172"/>
      <c r="AB374" s="172"/>
      <c r="AC374" s="172"/>
      <c r="AD374" s="172"/>
      <c r="AE374" s="172"/>
      <c r="AF374" s="172"/>
      <c r="AG374" s="172"/>
      <c r="AH374" s="172"/>
      <c r="AI374" s="172"/>
      <c r="AJ374" s="172"/>
    </row>
    <row r="375">
      <c r="A375" s="577"/>
      <c r="B375" s="577"/>
      <c r="C375" s="172"/>
      <c r="D375" s="172"/>
      <c r="E375" s="172"/>
      <c r="F375" s="172"/>
      <c r="G375" s="172"/>
      <c r="H375" s="172"/>
      <c r="I375" s="172"/>
      <c r="J375" s="172"/>
      <c r="K375" s="172"/>
      <c r="L375" s="172"/>
      <c r="M375" s="172"/>
      <c r="N375" s="172"/>
      <c r="O375" s="172"/>
      <c r="P375" s="172"/>
      <c r="Q375" s="172"/>
      <c r="R375" s="172"/>
      <c r="S375" s="172"/>
      <c r="T375" s="172"/>
      <c r="U375" s="172"/>
      <c r="V375" s="588"/>
      <c r="W375" s="588"/>
      <c r="X375" s="588"/>
      <c r="Y375" s="588"/>
      <c r="Z375" s="588"/>
      <c r="AA375" s="172"/>
      <c r="AB375" s="172"/>
      <c r="AC375" s="172"/>
      <c r="AD375" s="172"/>
      <c r="AE375" s="172"/>
      <c r="AF375" s="172"/>
      <c r="AG375" s="172"/>
      <c r="AH375" s="172"/>
      <c r="AI375" s="172"/>
      <c r="AJ375" s="172"/>
    </row>
    <row r="376">
      <c r="A376" s="577"/>
      <c r="B376" s="577"/>
      <c r="C376" s="172"/>
      <c r="D376" s="172"/>
      <c r="E376" s="172"/>
      <c r="F376" s="172"/>
      <c r="G376" s="172"/>
      <c r="H376" s="172"/>
      <c r="I376" s="172"/>
      <c r="J376" s="172"/>
      <c r="K376" s="172"/>
      <c r="L376" s="172"/>
      <c r="M376" s="172"/>
      <c r="N376" s="172"/>
      <c r="O376" s="172"/>
      <c r="P376" s="172"/>
      <c r="Q376" s="172"/>
      <c r="R376" s="172"/>
      <c r="S376" s="172"/>
      <c r="T376" s="172"/>
      <c r="U376" s="172"/>
      <c r="V376" s="588"/>
      <c r="W376" s="588"/>
      <c r="X376" s="588"/>
      <c r="Y376" s="588"/>
      <c r="Z376" s="588"/>
      <c r="AA376" s="172"/>
      <c r="AB376" s="172"/>
      <c r="AC376" s="172"/>
      <c r="AD376" s="172"/>
      <c r="AE376" s="172"/>
      <c r="AF376" s="172"/>
      <c r="AG376" s="172"/>
      <c r="AH376" s="172"/>
      <c r="AI376" s="172"/>
      <c r="AJ376" s="172"/>
    </row>
    <row r="377">
      <c r="A377" s="577"/>
      <c r="B377" s="577"/>
      <c r="C377" s="172"/>
      <c r="D377" s="172"/>
      <c r="E377" s="172"/>
      <c r="F377" s="172"/>
      <c r="G377" s="172"/>
      <c r="H377" s="172"/>
      <c r="I377" s="172"/>
      <c r="J377" s="172"/>
      <c r="K377" s="172"/>
      <c r="L377" s="172"/>
      <c r="M377" s="172"/>
      <c r="N377" s="172"/>
      <c r="O377" s="172"/>
      <c r="P377" s="172"/>
      <c r="Q377" s="172"/>
      <c r="R377" s="172"/>
      <c r="S377" s="172"/>
      <c r="T377" s="172"/>
      <c r="U377" s="172"/>
      <c r="V377" s="588"/>
      <c r="W377" s="588"/>
      <c r="X377" s="588"/>
      <c r="Y377" s="588"/>
      <c r="Z377" s="588"/>
      <c r="AA377" s="172"/>
      <c r="AB377" s="172"/>
      <c r="AC377" s="172"/>
      <c r="AD377" s="172"/>
      <c r="AE377" s="172"/>
      <c r="AF377" s="172"/>
      <c r="AG377" s="172"/>
      <c r="AH377" s="172"/>
      <c r="AI377" s="172"/>
      <c r="AJ377" s="172"/>
    </row>
    <row r="378">
      <c r="A378" s="577"/>
      <c r="B378" s="577"/>
      <c r="C378" s="172"/>
      <c r="D378" s="172"/>
      <c r="E378" s="172"/>
      <c r="F378" s="172"/>
      <c r="G378" s="172"/>
      <c r="H378" s="172"/>
      <c r="I378" s="172"/>
      <c r="J378" s="172"/>
      <c r="K378" s="172"/>
      <c r="L378" s="172"/>
      <c r="M378" s="172"/>
      <c r="N378" s="172"/>
      <c r="O378" s="172"/>
      <c r="P378" s="172"/>
      <c r="Q378" s="172"/>
      <c r="R378" s="172"/>
      <c r="S378" s="172"/>
      <c r="T378" s="172"/>
      <c r="U378" s="172"/>
      <c r="V378" s="588"/>
      <c r="W378" s="588"/>
      <c r="X378" s="588"/>
      <c r="Y378" s="588"/>
      <c r="Z378" s="588"/>
      <c r="AA378" s="172"/>
      <c r="AB378" s="172"/>
      <c r="AC378" s="172"/>
      <c r="AD378" s="172"/>
      <c r="AE378" s="172"/>
      <c r="AF378" s="172"/>
      <c r="AG378" s="172"/>
      <c r="AH378" s="172"/>
      <c r="AI378" s="172"/>
      <c r="AJ378" s="172"/>
    </row>
    <row r="379">
      <c r="A379" s="577"/>
      <c r="B379" s="577"/>
      <c r="C379" s="172"/>
      <c r="D379" s="172"/>
      <c r="E379" s="172"/>
      <c r="F379" s="172"/>
      <c r="G379" s="172"/>
      <c r="H379" s="172"/>
      <c r="I379" s="172"/>
      <c r="J379" s="172"/>
      <c r="K379" s="172"/>
      <c r="L379" s="172"/>
      <c r="M379" s="172"/>
      <c r="N379" s="172"/>
      <c r="O379" s="172"/>
      <c r="P379" s="172"/>
      <c r="Q379" s="172"/>
      <c r="R379" s="172"/>
      <c r="S379" s="172"/>
      <c r="T379" s="172"/>
      <c r="U379" s="172"/>
      <c r="V379" s="588"/>
      <c r="W379" s="588"/>
      <c r="X379" s="588"/>
      <c r="Y379" s="588"/>
      <c r="Z379" s="588"/>
      <c r="AA379" s="172"/>
      <c r="AB379" s="172"/>
      <c r="AC379" s="172"/>
      <c r="AD379" s="172"/>
      <c r="AE379" s="172"/>
      <c r="AF379" s="172"/>
      <c r="AG379" s="172"/>
      <c r="AH379" s="172"/>
      <c r="AI379" s="172"/>
      <c r="AJ379" s="172"/>
    </row>
    <row r="380">
      <c r="A380" s="577"/>
      <c r="B380" s="577"/>
      <c r="C380" s="172"/>
      <c r="D380" s="172"/>
      <c r="E380" s="172"/>
      <c r="F380" s="172"/>
      <c r="G380" s="172"/>
      <c r="H380" s="172"/>
      <c r="I380" s="172"/>
      <c r="J380" s="172"/>
      <c r="K380" s="172"/>
      <c r="L380" s="172"/>
      <c r="M380" s="172"/>
      <c r="N380" s="172"/>
      <c r="O380" s="172"/>
      <c r="P380" s="172"/>
      <c r="Q380" s="172"/>
      <c r="R380" s="172"/>
      <c r="S380" s="172"/>
      <c r="T380" s="172"/>
      <c r="U380" s="172"/>
      <c r="V380" s="588"/>
      <c r="W380" s="588"/>
      <c r="X380" s="588"/>
      <c r="Y380" s="588"/>
      <c r="Z380" s="588"/>
      <c r="AA380" s="172"/>
      <c r="AB380" s="172"/>
      <c r="AC380" s="172"/>
      <c r="AD380" s="172"/>
      <c r="AE380" s="172"/>
      <c r="AF380" s="172"/>
      <c r="AG380" s="172"/>
      <c r="AH380" s="172"/>
      <c r="AI380" s="172"/>
      <c r="AJ380" s="172"/>
    </row>
    <row r="381">
      <c r="A381" s="577"/>
      <c r="B381" s="577"/>
      <c r="C381" s="172"/>
      <c r="D381" s="172"/>
      <c r="E381" s="172"/>
      <c r="F381" s="172"/>
      <c r="G381" s="172"/>
      <c r="H381" s="172"/>
      <c r="I381" s="172"/>
      <c r="J381" s="172"/>
      <c r="K381" s="172"/>
      <c r="L381" s="172"/>
      <c r="M381" s="172"/>
      <c r="N381" s="172"/>
      <c r="O381" s="172"/>
      <c r="P381" s="172"/>
      <c r="Q381" s="172"/>
      <c r="R381" s="172"/>
      <c r="S381" s="172"/>
      <c r="T381" s="172"/>
      <c r="U381" s="172"/>
      <c r="V381" s="588"/>
      <c r="W381" s="588"/>
      <c r="X381" s="588"/>
      <c r="Y381" s="588"/>
      <c r="Z381" s="588"/>
      <c r="AA381" s="172"/>
      <c r="AB381" s="172"/>
      <c r="AC381" s="172"/>
      <c r="AD381" s="172"/>
      <c r="AE381" s="172"/>
      <c r="AF381" s="172"/>
      <c r="AG381" s="172"/>
      <c r="AH381" s="172"/>
      <c r="AI381" s="172"/>
      <c r="AJ381" s="172"/>
    </row>
    <row r="382">
      <c r="A382" s="577"/>
      <c r="B382" s="577"/>
      <c r="C382" s="172"/>
      <c r="D382" s="172"/>
      <c r="E382" s="172"/>
      <c r="F382" s="172"/>
      <c r="G382" s="172"/>
      <c r="H382" s="172"/>
      <c r="I382" s="172"/>
      <c r="J382" s="172"/>
      <c r="K382" s="172"/>
      <c r="L382" s="172"/>
      <c r="M382" s="172"/>
      <c r="N382" s="172"/>
      <c r="O382" s="172"/>
      <c r="P382" s="172"/>
      <c r="Q382" s="172"/>
      <c r="R382" s="172"/>
      <c r="S382" s="172"/>
      <c r="T382" s="172"/>
      <c r="U382" s="172"/>
      <c r="V382" s="588"/>
      <c r="W382" s="588"/>
      <c r="X382" s="588"/>
      <c r="Y382" s="588"/>
      <c r="Z382" s="588"/>
      <c r="AA382" s="172"/>
      <c r="AB382" s="172"/>
      <c r="AC382" s="172"/>
      <c r="AD382" s="172"/>
      <c r="AE382" s="172"/>
      <c r="AF382" s="172"/>
      <c r="AG382" s="172"/>
      <c r="AH382" s="172"/>
      <c r="AI382" s="172"/>
      <c r="AJ382" s="172"/>
    </row>
    <row r="383">
      <c r="A383" s="577"/>
      <c r="B383" s="577"/>
      <c r="C383" s="172"/>
      <c r="D383" s="172"/>
      <c r="E383" s="172"/>
      <c r="F383" s="172"/>
      <c r="G383" s="172"/>
      <c r="H383" s="172"/>
      <c r="I383" s="172"/>
      <c r="J383" s="172"/>
      <c r="K383" s="172"/>
      <c r="L383" s="172"/>
      <c r="M383" s="172"/>
      <c r="N383" s="172"/>
      <c r="O383" s="172"/>
      <c r="P383" s="172"/>
      <c r="Q383" s="172"/>
      <c r="R383" s="172"/>
      <c r="S383" s="172"/>
      <c r="T383" s="172"/>
      <c r="U383" s="172"/>
      <c r="V383" s="588"/>
      <c r="W383" s="588"/>
      <c r="X383" s="588"/>
      <c r="Y383" s="588"/>
      <c r="Z383" s="588"/>
      <c r="AA383" s="172"/>
      <c r="AB383" s="172"/>
      <c r="AC383" s="172"/>
      <c r="AD383" s="172"/>
      <c r="AE383" s="172"/>
      <c r="AF383" s="172"/>
      <c r="AG383" s="172"/>
      <c r="AH383" s="172"/>
      <c r="AI383" s="172"/>
      <c r="AJ383" s="172"/>
    </row>
    <row r="384">
      <c r="A384" s="577"/>
      <c r="B384" s="577"/>
      <c r="C384" s="172"/>
      <c r="D384" s="172"/>
      <c r="E384" s="172"/>
      <c r="F384" s="172"/>
      <c r="G384" s="172"/>
      <c r="H384" s="172"/>
      <c r="I384" s="172"/>
      <c r="J384" s="172"/>
      <c r="K384" s="172"/>
      <c r="L384" s="172"/>
      <c r="M384" s="172"/>
      <c r="N384" s="172"/>
      <c r="O384" s="172"/>
      <c r="P384" s="172"/>
      <c r="Q384" s="172"/>
      <c r="R384" s="172"/>
      <c r="S384" s="172"/>
      <c r="T384" s="172"/>
      <c r="U384" s="172"/>
      <c r="V384" s="588"/>
      <c r="W384" s="588"/>
      <c r="X384" s="588"/>
      <c r="Y384" s="588"/>
      <c r="Z384" s="588"/>
      <c r="AA384" s="172"/>
      <c r="AB384" s="172"/>
      <c r="AC384" s="172"/>
      <c r="AD384" s="172"/>
      <c r="AE384" s="172"/>
      <c r="AF384" s="172"/>
      <c r="AG384" s="172"/>
      <c r="AH384" s="172"/>
      <c r="AI384" s="172"/>
      <c r="AJ384" s="172"/>
    </row>
    <row r="385">
      <c r="A385" s="577"/>
      <c r="B385" s="577"/>
      <c r="C385" s="172"/>
      <c r="D385" s="172"/>
      <c r="E385" s="172"/>
      <c r="F385" s="172"/>
      <c r="G385" s="172"/>
      <c r="H385" s="172"/>
      <c r="I385" s="172"/>
      <c r="J385" s="172"/>
      <c r="K385" s="172"/>
      <c r="L385" s="172"/>
      <c r="M385" s="172"/>
      <c r="N385" s="172"/>
      <c r="O385" s="172"/>
      <c r="P385" s="172"/>
      <c r="Q385" s="172"/>
      <c r="R385" s="172"/>
      <c r="S385" s="172"/>
      <c r="T385" s="172"/>
      <c r="U385" s="172"/>
      <c r="V385" s="588"/>
      <c r="W385" s="588"/>
      <c r="X385" s="588"/>
      <c r="Y385" s="588"/>
      <c r="Z385" s="588"/>
      <c r="AA385" s="172"/>
      <c r="AB385" s="172"/>
      <c r="AC385" s="172"/>
      <c r="AD385" s="172"/>
      <c r="AE385" s="172"/>
      <c r="AF385" s="172"/>
      <c r="AG385" s="172"/>
      <c r="AH385" s="172"/>
      <c r="AI385" s="172"/>
      <c r="AJ385" s="172"/>
    </row>
    <row r="386">
      <c r="A386" s="577"/>
      <c r="B386" s="577"/>
      <c r="C386" s="172"/>
      <c r="D386" s="172"/>
      <c r="E386" s="172"/>
      <c r="F386" s="172"/>
      <c r="G386" s="172"/>
      <c r="H386" s="172"/>
      <c r="I386" s="172"/>
      <c r="J386" s="172"/>
      <c r="K386" s="172"/>
      <c r="L386" s="172"/>
      <c r="M386" s="172"/>
      <c r="N386" s="172"/>
      <c r="O386" s="172"/>
      <c r="P386" s="172"/>
      <c r="Q386" s="172"/>
      <c r="R386" s="172"/>
      <c r="S386" s="172"/>
      <c r="T386" s="172"/>
      <c r="U386" s="172"/>
      <c r="V386" s="588"/>
      <c r="W386" s="588"/>
      <c r="X386" s="588"/>
      <c r="Y386" s="588"/>
      <c r="Z386" s="588"/>
      <c r="AA386" s="172"/>
      <c r="AB386" s="172"/>
      <c r="AC386" s="172"/>
      <c r="AD386" s="172"/>
      <c r="AE386" s="172"/>
      <c r="AF386" s="172"/>
      <c r="AG386" s="172"/>
      <c r="AH386" s="172"/>
      <c r="AI386" s="172"/>
      <c r="AJ386" s="172"/>
    </row>
    <row r="387">
      <c r="A387" s="577"/>
      <c r="B387" s="577"/>
      <c r="C387" s="172"/>
      <c r="D387" s="172"/>
      <c r="E387" s="172"/>
      <c r="F387" s="172"/>
      <c r="G387" s="172"/>
      <c r="H387" s="172"/>
      <c r="I387" s="172"/>
      <c r="J387" s="172"/>
      <c r="K387" s="172"/>
      <c r="L387" s="172"/>
      <c r="M387" s="172"/>
      <c r="N387" s="172"/>
      <c r="O387" s="172"/>
      <c r="P387" s="172"/>
      <c r="Q387" s="172"/>
      <c r="R387" s="172"/>
      <c r="S387" s="172"/>
      <c r="T387" s="172"/>
      <c r="U387" s="172"/>
      <c r="V387" s="588"/>
      <c r="W387" s="588"/>
      <c r="X387" s="588"/>
      <c r="Y387" s="588"/>
      <c r="Z387" s="588"/>
      <c r="AA387" s="172"/>
      <c r="AB387" s="172"/>
      <c r="AC387" s="172"/>
      <c r="AD387" s="172"/>
      <c r="AE387" s="172"/>
      <c r="AF387" s="172"/>
      <c r="AG387" s="172"/>
      <c r="AH387" s="172"/>
      <c r="AI387" s="172"/>
      <c r="AJ387" s="172"/>
    </row>
    <row r="388">
      <c r="A388" s="577"/>
      <c r="B388" s="577"/>
      <c r="C388" s="172"/>
      <c r="D388" s="172"/>
      <c r="E388" s="172"/>
      <c r="F388" s="172"/>
      <c r="G388" s="172"/>
      <c r="H388" s="172"/>
      <c r="I388" s="172"/>
      <c r="J388" s="172"/>
      <c r="K388" s="172"/>
      <c r="L388" s="172"/>
      <c r="M388" s="172"/>
      <c r="N388" s="172"/>
      <c r="O388" s="172"/>
      <c r="P388" s="172"/>
      <c r="Q388" s="172"/>
      <c r="R388" s="172"/>
      <c r="S388" s="172"/>
      <c r="T388" s="172"/>
      <c r="U388" s="172"/>
      <c r="V388" s="588"/>
      <c r="W388" s="588"/>
      <c r="X388" s="588"/>
      <c r="Y388" s="588"/>
      <c r="Z388" s="588"/>
      <c r="AA388" s="172"/>
      <c r="AB388" s="172"/>
      <c r="AC388" s="172"/>
      <c r="AD388" s="172"/>
      <c r="AE388" s="172"/>
      <c r="AF388" s="172"/>
      <c r="AG388" s="172"/>
      <c r="AH388" s="172"/>
      <c r="AI388" s="172"/>
      <c r="AJ388" s="172"/>
    </row>
    <row r="389">
      <c r="A389" s="577"/>
      <c r="B389" s="577"/>
      <c r="C389" s="172"/>
      <c r="D389" s="172"/>
      <c r="E389" s="172"/>
      <c r="F389" s="172"/>
      <c r="G389" s="172"/>
      <c r="H389" s="172"/>
      <c r="I389" s="172"/>
      <c r="J389" s="172"/>
      <c r="K389" s="172"/>
      <c r="L389" s="172"/>
      <c r="M389" s="172"/>
      <c r="N389" s="172"/>
      <c r="O389" s="172"/>
      <c r="P389" s="172"/>
      <c r="Q389" s="172"/>
      <c r="R389" s="172"/>
      <c r="S389" s="172"/>
      <c r="T389" s="172"/>
      <c r="U389" s="172"/>
      <c r="V389" s="588"/>
      <c r="W389" s="588"/>
      <c r="X389" s="588"/>
      <c r="Y389" s="588"/>
      <c r="Z389" s="588"/>
      <c r="AA389" s="172"/>
      <c r="AB389" s="172"/>
      <c r="AC389" s="172"/>
      <c r="AD389" s="172"/>
      <c r="AE389" s="172"/>
      <c r="AF389" s="172"/>
      <c r="AG389" s="172"/>
      <c r="AH389" s="172"/>
      <c r="AI389" s="172"/>
      <c r="AJ389" s="172"/>
    </row>
    <row r="390">
      <c r="A390" s="577"/>
      <c r="B390" s="577"/>
      <c r="C390" s="172"/>
      <c r="D390" s="172"/>
      <c r="E390" s="172"/>
      <c r="F390" s="172"/>
      <c r="G390" s="172"/>
      <c r="H390" s="172"/>
      <c r="I390" s="172"/>
      <c r="J390" s="172"/>
      <c r="K390" s="172"/>
      <c r="L390" s="172"/>
      <c r="M390" s="172"/>
      <c r="N390" s="172"/>
      <c r="O390" s="172"/>
      <c r="P390" s="172"/>
      <c r="Q390" s="172"/>
      <c r="R390" s="172"/>
      <c r="S390" s="172"/>
      <c r="T390" s="172"/>
      <c r="U390" s="172"/>
      <c r="V390" s="588"/>
      <c r="W390" s="588"/>
      <c r="X390" s="588"/>
      <c r="Y390" s="588"/>
      <c r="Z390" s="588"/>
      <c r="AA390" s="172"/>
      <c r="AB390" s="172"/>
      <c r="AC390" s="172"/>
      <c r="AD390" s="172"/>
      <c r="AE390" s="172"/>
      <c r="AF390" s="172"/>
      <c r="AG390" s="172"/>
      <c r="AH390" s="172"/>
      <c r="AI390" s="172"/>
      <c r="AJ390" s="172"/>
    </row>
    <row r="391">
      <c r="A391" s="577"/>
      <c r="B391" s="577"/>
      <c r="C391" s="172"/>
      <c r="D391" s="172"/>
      <c r="E391" s="172"/>
      <c r="F391" s="172"/>
      <c r="G391" s="172"/>
      <c r="H391" s="172"/>
      <c r="I391" s="172"/>
      <c r="J391" s="172"/>
      <c r="K391" s="172"/>
      <c r="L391" s="172"/>
      <c r="M391" s="172"/>
      <c r="N391" s="172"/>
      <c r="O391" s="172"/>
      <c r="P391" s="172"/>
      <c r="Q391" s="172"/>
      <c r="R391" s="172"/>
      <c r="S391" s="172"/>
      <c r="T391" s="172"/>
      <c r="U391" s="172"/>
      <c r="V391" s="588"/>
      <c r="W391" s="588"/>
      <c r="X391" s="588"/>
      <c r="Y391" s="588"/>
      <c r="Z391" s="588"/>
      <c r="AA391" s="172"/>
      <c r="AB391" s="172"/>
      <c r="AC391" s="172"/>
      <c r="AD391" s="172"/>
      <c r="AE391" s="172"/>
      <c r="AF391" s="172"/>
      <c r="AG391" s="172"/>
      <c r="AH391" s="172"/>
      <c r="AI391" s="172"/>
      <c r="AJ391" s="172"/>
    </row>
    <row r="392">
      <c r="A392" s="577"/>
      <c r="B392" s="577"/>
      <c r="C392" s="172"/>
      <c r="D392" s="172"/>
      <c r="E392" s="172"/>
      <c r="F392" s="172"/>
      <c r="G392" s="172"/>
      <c r="H392" s="172"/>
      <c r="I392" s="172"/>
      <c r="J392" s="172"/>
      <c r="K392" s="172"/>
      <c r="L392" s="172"/>
      <c r="M392" s="172"/>
      <c r="N392" s="172"/>
      <c r="O392" s="172"/>
      <c r="P392" s="172"/>
      <c r="Q392" s="172"/>
      <c r="R392" s="172"/>
      <c r="S392" s="172"/>
      <c r="T392" s="172"/>
      <c r="U392" s="172"/>
      <c r="V392" s="588"/>
      <c r="W392" s="588"/>
      <c r="X392" s="588"/>
      <c r="Y392" s="588"/>
      <c r="Z392" s="588"/>
      <c r="AA392" s="172"/>
      <c r="AB392" s="172"/>
      <c r="AC392" s="172"/>
      <c r="AD392" s="172"/>
      <c r="AE392" s="172"/>
      <c r="AF392" s="172"/>
      <c r="AG392" s="172"/>
      <c r="AH392" s="172"/>
      <c r="AI392" s="172"/>
      <c r="AJ392" s="172"/>
    </row>
    <row r="393">
      <c r="A393" s="577"/>
      <c r="B393" s="577"/>
      <c r="C393" s="172"/>
      <c r="D393" s="172"/>
      <c r="E393" s="172"/>
      <c r="F393" s="172"/>
      <c r="G393" s="172"/>
      <c r="H393" s="172"/>
      <c r="I393" s="172"/>
      <c r="J393" s="172"/>
      <c r="K393" s="172"/>
      <c r="L393" s="172"/>
      <c r="M393" s="172"/>
      <c r="N393" s="172"/>
      <c r="O393" s="172"/>
      <c r="P393" s="172"/>
      <c r="Q393" s="172"/>
      <c r="R393" s="172"/>
      <c r="S393" s="172"/>
      <c r="T393" s="172"/>
      <c r="U393" s="172"/>
      <c r="V393" s="588"/>
      <c r="W393" s="588"/>
      <c r="X393" s="588"/>
      <c r="Y393" s="588"/>
      <c r="Z393" s="588"/>
      <c r="AA393" s="172"/>
      <c r="AB393" s="172"/>
      <c r="AC393" s="172"/>
      <c r="AD393" s="172"/>
      <c r="AE393" s="172"/>
      <c r="AF393" s="172"/>
      <c r="AG393" s="172"/>
      <c r="AH393" s="172"/>
      <c r="AI393" s="172"/>
      <c r="AJ393" s="172"/>
    </row>
    <row r="394">
      <c r="A394" s="577"/>
      <c r="B394" s="577"/>
      <c r="C394" s="172"/>
      <c r="D394" s="172"/>
      <c r="E394" s="172"/>
      <c r="F394" s="172"/>
      <c r="G394" s="172"/>
      <c r="H394" s="172"/>
      <c r="I394" s="172"/>
      <c r="J394" s="172"/>
      <c r="K394" s="172"/>
      <c r="L394" s="172"/>
      <c r="M394" s="172"/>
      <c r="N394" s="172"/>
      <c r="O394" s="172"/>
      <c r="P394" s="172"/>
      <c r="Q394" s="172"/>
      <c r="R394" s="172"/>
      <c r="S394" s="172"/>
      <c r="T394" s="172"/>
      <c r="U394" s="172"/>
      <c r="V394" s="588"/>
      <c r="W394" s="588"/>
      <c r="X394" s="588"/>
      <c r="Y394" s="588"/>
      <c r="Z394" s="588"/>
      <c r="AA394" s="172"/>
      <c r="AB394" s="172"/>
      <c r="AC394" s="172"/>
      <c r="AD394" s="172"/>
      <c r="AE394" s="172"/>
      <c r="AF394" s="172"/>
      <c r="AG394" s="172"/>
      <c r="AH394" s="172"/>
      <c r="AI394" s="172"/>
      <c r="AJ394" s="172"/>
    </row>
    <row r="395">
      <c r="A395" s="577"/>
      <c r="B395" s="577"/>
      <c r="C395" s="172"/>
      <c r="D395" s="172"/>
      <c r="E395" s="172"/>
      <c r="F395" s="172"/>
      <c r="G395" s="172"/>
      <c r="H395" s="172"/>
      <c r="I395" s="172"/>
      <c r="J395" s="172"/>
      <c r="K395" s="172"/>
      <c r="L395" s="172"/>
      <c r="M395" s="172"/>
      <c r="N395" s="172"/>
      <c r="O395" s="172"/>
      <c r="P395" s="172"/>
      <c r="Q395" s="172"/>
      <c r="R395" s="172"/>
      <c r="S395" s="172"/>
      <c r="T395" s="172"/>
      <c r="U395" s="172"/>
      <c r="V395" s="588"/>
      <c r="W395" s="588"/>
      <c r="X395" s="588"/>
      <c r="Y395" s="588"/>
      <c r="Z395" s="588"/>
      <c r="AA395" s="172"/>
      <c r="AB395" s="172"/>
      <c r="AC395" s="172"/>
      <c r="AD395" s="172"/>
      <c r="AE395" s="172"/>
      <c r="AF395" s="172"/>
      <c r="AG395" s="172"/>
      <c r="AH395" s="172"/>
      <c r="AI395" s="172"/>
      <c r="AJ395" s="172"/>
    </row>
    <row r="396">
      <c r="A396" s="577"/>
      <c r="B396" s="577"/>
      <c r="C396" s="172"/>
      <c r="D396" s="172"/>
      <c r="E396" s="172"/>
      <c r="F396" s="172"/>
      <c r="G396" s="172"/>
      <c r="H396" s="172"/>
      <c r="I396" s="172"/>
      <c r="J396" s="172"/>
      <c r="K396" s="172"/>
      <c r="L396" s="172"/>
      <c r="M396" s="172"/>
      <c r="N396" s="172"/>
      <c r="O396" s="172"/>
      <c r="P396" s="172"/>
      <c r="Q396" s="172"/>
      <c r="R396" s="172"/>
      <c r="S396" s="172"/>
      <c r="T396" s="172"/>
      <c r="U396" s="172"/>
      <c r="V396" s="588"/>
      <c r="W396" s="588"/>
      <c r="X396" s="588"/>
      <c r="Y396" s="588"/>
      <c r="Z396" s="588"/>
      <c r="AA396" s="172"/>
      <c r="AB396" s="172"/>
      <c r="AC396" s="172"/>
      <c r="AD396" s="172"/>
      <c r="AE396" s="172"/>
      <c r="AF396" s="172"/>
      <c r="AG396" s="172"/>
      <c r="AH396" s="172"/>
      <c r="AI396" s="172"/>
      <c r="AJ396" s="172"/>
    </row>
    <row r="397">
      <c r="A397" s="577"/>
      <c r="B397" s="577"/>
      <c r="C397" s="172"/>
      <c r="D397" s="172"/>
      <c r="E397" s="172"/>
      <c r="F397" s="172"/>
      <c r="G397" s="172"/>
      <c r="H397" s="172"/>
      <c r="I397" s="172"/>
      <c r="J397" s="172"/>
      <c r="K397" s="172"/>
      <c r="L397" s="172"/>
      <c r="M397" s="172"/>
      <c r="N397" s="172"/>
      <c r="O397" s="172"/>
      <c r="P397" s="172"/>
      <c r="Q397" s="172"/>
      <c r="R397" s="172"/>
      <c r="S397" s="172"/>
      <c r="T397" s="172"/>
      <c r="U397" s="172"/>
      <c r="V397" s="588"/>
      <c r="W397" s="588"/>
      <c r="X397" s="588"/>
      <c r="Y397" s="588"/>
      <c r="Z397" s="588"/>
      <c r="AA397" s="172"/>
      <c r="AB397" s="172"/>
      <c r="AC397" s="172"/>
      <c r="AD397" s="172"/>
      <c r="AE397" s="172"/>
      <c r="AF397" s="172"/>
      <c r="AG397" s="172"/>
      <c r="AH397" s="172"/>
      <c r="AI397" s="172"/>
      <c r="AJ397" s="172"/>
    </row>
    <row r="398">
      <c r="A398" s="577"/>
      <c r="B398" s="577"/>
      <c r="C398" s="172"/>
      <c r="D398" s="172"/>
      <c r="E398" s="172"/>
      <c r="F398" s="172"/>
      <c r="G398" s="172"/>
      <c r="H398" s="172"/>
      <c r="I398" s="172"/>
      <c r="J398" s="172"/>
      <c r="K398" s="172"/>
      <c r="L398" s="172"/>
      <c r="M398" s="172"/>
      <c r="N398" s="172"/>
      <c r="O398" s="172"/>
      <c r="P398" s="172"/>
      <c r="Q398" s="172"/>
      <c r="R398" s="172"/>
      <c r="S398" s="172"/>
      <c r="T398" s="172"/>
      <c r="U398" s="172"/>
      <c r="V398" s="588"/>
      <c r="W398" s="588"/>
      <c r="X398" s="588"/>
      <c r="Y398" s="588"/>
      <c r="Z398" s="588"/>
      <c r="AA398" s="172"/>
      <c r="AB398" s="172"/>
      <c r="AC398" s="172"/>
      <c r="AD398" s="172"/>
      <c r="AE398" s="172"/>
      <c r="AF398" s="172"/>
      <c r="AG398" s="172"/>
      <c r="AH398" s="172"/>
      <c r="AI398" s="172"/>
      <c r="AJ398" s="172"/>
    </row>
    <row r="399">
      <c r="A399" s="577"/>
      <c r="B399" s="577"/>
      <c r="C399" s="172"/>
      <c r="D399" s="172"/>
      <c r="E399" s="172"/>
      <c r="F399" s="172"/>
      <c r="G399" s="172"/>
      <c r="H399" s="172"/>
      <c r="I399" s="172"/>
      <c r="J399" s="172"/>
      <c r="K399" s="172"/>
      <c r="L399" s="172"/>
      <c r="M399" s="172"/>
      <c r="N399" s="172"/>
      <c r="O399" s="172"/>
      <c r="P399" s="172"/>
      <c r="Q399" s="172"/>
      <c r="R399" s="172"/>
      <c r="S399" s="172"/>
      <c r="T399" s="172"/>
      <c r="U399" s="172"/>
      <c r="V399" s="588"/>
      <c r="W399" s="588"/>
      <c r="X399" s="588"/>
      <c r="Y399" s="588"/>
      <c r="Z399" s="588"/>
      <c r="AA399" s="172"/>
      <c r="AB399" s="172"/>
      <c r="AC399" s="172"/>
      <c r="AD399" s="172"/>
      <c r="AE399" s="172"/>
      <c r="AF399" s="172"/>
      <c r="AG399" s="172"/>
      <c r="AH399" s="172"/>
      <c r="AI399" s="172"/>
      <c r="AJ399" s="172"/>
    </row>
    <row r="400">
      <c r="A400" s="577"/>
      <c r="B400" s="577"/>
      <c r="C400" s="172"/>
      <c r="D400" s="172"/>
      <c r="E400" s="172"/>
      <c r="F400" s="172"/>
      <c r="G400" s="172"/>
      <c r="H400" s="172"/>
      <c r="I400" s="172"/>
      <c r="J400" s="172"/>
      <c r="K400" s="172"/>
      <c r="L400" s="172"/>
      <c r="M400" s="172"/>
      <c r="N400" s="172"/>
      <c r="O400" s="172"/>
      <c r="P400" s="172"/>
      <c r="Q400" s="172"/>
      <c r="R400" s="172"/>
      <c r="S400" s="172"/>
      <c r="T400" s="172"/>
      <c r="U400" s="172"/>
      <c r="V400" s="588"/>
      <c r="W400" s="588"/>
      <c r="X400" s="588"/>
      <c r="Y400" s="588"/>
      <c r="Z400" s="588"/>
      <c r="AA400" s="172"/>
      <c r="AB400" s="172"/>
      <c r="AC400" s="172"/>
      <c r="AD400" s="172"/>
      <c r="AE400" s="172"/>
      <c r="AF400" s="172"/>
      <c r="AG400" s="172"/>
      <c r="AH400" s="172"/>
      <c r="AI400" s="172"/>
      <c r="AJ400" s="172"/>
    </row>
    <row r="401">
      <c r="A401" s="577"/>
      <c r="B401" s="577"/>
      <c r="C401" s="172"/>
      <c r="D401" s="172"/>
      <c r="E401" s="172"/>
      <c r="F401" s="172"/>
      <c r="G401" s="172"/>
      <c r="H401" s="172"/>
      <c r="I401" s="172"/>
      <c r="J401" s="172"/>
      <c r="K401" s="172"/>
      <c r="L401" s="172"/>
      <c r="M401" s="172"/>
      <c r="N401" s="172"/>
      <c r="O401" s="172"/>
      <c r="P401" s="172"/>
      <c r="Q401" s="172"/>
      <c r="R401" s="172"/>
      <c r="S401" s="172"/>
      <c r="T401" s="172"/>
      <c r="U401" s="172"/>
      <c r="V401" s="588"/>
      <c r="W401" s="588"/>
      <c r="X401" s="588"/>
      <c r="Y401" s="588"/>
      <c r="Z401" s="588"/>
      <c r="AA401" s="172"/>
      <c r="AB401" s="172"/>
      <c r="AC401" s="172"/>
      <c r="AD401" s="172"/>
      <c r="AE401" s="172"/>
      <c r="AF401" s="172"/>
      <c r="AG401" s="172"/>
      <c r="AH401" s="172"/>
      <c r="AI401" s="172"/>
      <c r="AJ401" s="172"/>
    </row>
    <row r="402">
      <c r="A402" s="577"/>
      <c r="B402" s="577"/>
      <c r="C402" s="172"/>
      <c r="D402" s="172"/>
      <c r="E402" s="172"/>
      <c r="F402" s="172"/>
      <c r="G402" s="172"/>
      <c r="H402" s="172"/>
      <c r="I402" s="172"/>
      <c r="J402" s="172"/>
      <c r="K402" s="172"/>
      <c r="L402" s="172"/>
      <c r="M402" s="172"/>
      <c r="N402" s="172"/>
      <c r="O402" s="172"/>
      <c r="P402" s="172"/>
      <c r="Q402" s="172"/>
      <c r="R402" s="172"/>
      <c r="S402" s="172"/>
      <c r="T402" s="172"/>
      <c r="U402" s="172"/>
      <c r="V402" s="588"/>
      <c r="W402" s="588"/>
      <c r="X402" s="588"/>
      <c r="Y402" s="588"/>
      <c r="Z402" s="588"/>
      <c r="AA402" s="172"/>
      <c r="AB402" s="172"/>
      <c r="AC402" s="172"/>
      <c r="AD402" s="172"/>
      <c r="AE402" s="172"/>
      <c r="AF402" s="172"/>
      <c r="AG402" s="172"/>
      <c r="AH402" s="172"/>
      <c r="AI402" s="172"/>
      <c r="AJ402" s="172"/>
    </row>
    <row r="403">
      <c r="A403" s="577"/>
      <c r="B403" s="577"/>
      <c r="C403" s="172"/>
      <c r="D403" s="172"/>
      <c r="E403" s="172"/>
      <c r="F403" s="172"/>
      <c r="G403" s="172"/>
      <c r="H403" s="172"/>
      <c r="I403" s="172"/>
      <c r="J403" s="172"/>
      <c r="K403" s="172"/>
      <c r="L403" s="172"/>
      <c r="M403" s="172"/>
      <c r="N403" s="172"/>
      <c r="O403" s="172"/>
      <c r="P403" s="172"/>
      <c r="Q403" s="172"/>
      <c r="R403" s="172"/>
      <c r="S403" s="172"/>
      <c r="T403" s="172"/>
      <c r="U403" s="172"/>
      <c r="V403" s="588"/>
      <c r="W403" s="588"/>
      <c r="X403" s="588"/>
      <c r="Y403" s="588"/>
      <c r="Z403" s="588"/>
      <c r="AA403" s="172"/>
      <c r="AB403" s="172"/>
      <c r="AC403" s="172"/>
      <c r="AD403" s="172"/>
      <c r="AE403" s="172"/>
      <c r="AF403" s="172"/>
      <c r="AG403" s="172"/>
      <c r="AH403" s="172"/>
      <c r="AI403" s="172"/>
      <c r="AJ403" s="172"/>
    </row>
    <row r="404">
      <c r="A404" s="577"/>
      <c r="B404" s="577"/>
      <c r="C404" s="172"/>
      <c r="D404" s="172"/>
      <c r="E404" s="172"/>
      <c r="F404" s="172"/>
      <c r="G404" s="172"/>
      <c r="H404" s="172"/>
      <c r="I404" s="172"/>
      <c r="J404" s="172"/>
      <c r="K404" s="172"/>
      <c r="L404" s="172"/>
      <c r="M404" s="172"/>
      <c r="N404" s="172"/>
      <c r="O404" s="172"/>
      <c r="P404" s="172"/>
      <c r="Q404" s="172"/>
      <c r="R404" s="172"/>
      <c r="S404" s="172"/>
      <c r="T404" s="172"/>
      <c r="U404" s="172"/>
      <c r="V404" s="588"/>
      <c r="W404" s="588"/>
      <c r="X404" s="588"/>
      <c r="Y404" s="588"/>
      <c r="Z404" s="588"/>
      <c r="AA404" s="172"/>
      <c r="AB404" s="172"/>
      <c r="AC404" s="172"/>
      <c r="AD404" s="172"/>
      <c r="AE404" s="172"/>
      <c r="AF404" s="172"/>
      <c r="AG404" s="172"/>
      <c r="AH404" s="172"/>
      <c r="AI404" s="172"/>
      <c r="AJ404" s="172"/>
    </row>
    <row r="405">
      <c r="A405" s="577"/>
      <c r="B405" s="577"/>
      <c r="C405" s="172"/>
      <c r="D405" s="172"/>
      <c r="E405" s="172"/>
      <c r="F405" s="172"/>
      <c r="G405" s="172"/>
      <c r="H405" s="172"/>
      <c r="I405" s="172"/>
      <c r="J405" s="172"/>
      <c r="K405" s="172"/>
      <c r="L405" s="172"/>
      <c r="M405" s="172"/>
      <c r="N405" s="172"/>
      <c r="O405" s="172"/>
      <c r="P405" s="172"/>
      <c r="Q405" s="172"/>
      <c r="R405" s="172"/>
      <c r="S405" s="172"/>
      <c r="T405" s="172"/>
      <c r="U405" s="172"/>
      <c r="V405" s="588"/>
      <c r="W405" s="588"/>
      <c r="X405" s="588"/>
      <c r="Y405" s="588"/>
      <c r="Z405" s="588"/>
      <c r="AA405" s="172"/>
      <c r="AB405" s="172"/>
      <c r="AC405" s="172"/>
      <c r="AD405" s="172"/>
      <c r="AE405" s="172"/>
      <c r="AF405" s="172"/>
      <c r="AG405" s="172"/>
      <c r="AH405" s="172"/>
      <c r="AI405" s="172"/>
      <c r="AJ405" s="172"/>
    </row>
    <row r="406">
      <c r="A406" s="577"/>
      <c r="B406" s="577"/>
      <c r="C406" s="172"/>
      <c r="D406" s="172"/>
      <c r="E406" s="172"/>
      <c r="F406" s="172"/>
      <c r="G406" s="172"/>
      <c r="H406" s="172"/>
      <c r="I406" s="172"/>
      <c r="J406" s="172"/>
      <c r="K406" s="172"/>
      <c r="L406" s="172"/>
      <c r="M406" s="172"/>
      <c r="N406" s="172"/>
      <c r="O406" s="172"/>
      <c r="P406" s="172"/>
      <c r="Q406" s="172"/>
      <c r="R406" s="172"/>
      <c r="S406" s="172"/>
      <c r="T406" s="172"/>
      <c r="U406" s="172"/>
      <c r="V406" s="588"/>
      <c r="W406" s="588"/>
      <c r="X406" s="588"/>
      <c r="Y406" s="588"/>
      <c r="Z406" s="588"/>
      <c r="AA406" s="172"/>
      <c r="AB406" s="172"/>
      <c r="AC406" s="172"/>
      <c r="AD406" s="172"/>
      <c r="AE406" s="172"/>
      <c r="AF406" s="172"/>
      <c r="AG406" s="172"/>
      <c r="AH406" s="172"/>
      <c r="AI406" s="172"/>
      <c r="AJ406" s="172"/>
    </row>
    <row r="407">
      <c r="A407" s="577"/>
      <c r="B407" s="577"/>
      <c r="C407" s="172"/>
      <c r="D407" s="172"/>
      <c r="E407" s="172"/>
      <c r="F407" s="172"/>
      <c r="G407" s="172"/>
      <c r="H407" s="172"/>
      <c r="I407" s="172"/>
      <c r="J407" s="172"/>
      <c r="K407" s="172"/>
      <c r="L407" s="172"/>
      <c r="M407" s="172"/>
      <c r="N407" s="172"/>
      <c r="O407" s="172"/>
      <c r="P407" s="172"/>
      <c r="Q407" s="172"/>
      <c r="R407" s="172"/>
      <c r="S407" s="172"/>
      <c r="T407" s="172"/>
      <c r="U407" s="172"/>
      <c r="V407" s="588"/>
      <c r="W407" s="588"/>
      <c r="X407" s="588"/>
      <c r="Y407" s="588"/>
      <c r="Z407" s="588"/>
      <c r="AA407" s="172"/>
      <c r="AB407" s="172"/>
      <c r="AC407" s="172"/>
      <c r="AD407" s="172"/>
      <c r="AE407" s="172"/>
      <c r="AF407" s="172"/>
      <c r="AG407" s="172"/>
      <c r="AH407" s="172"/>
      <c r="AI407" s="172"/>
      <c r="AJ407" s="172"/>
    </row>
    <row r="408">
      <c r="A408" s="577"/>
      <c r="B408" s="577"/>
      <c r="C408" s="172"/>
      <c r="D408" s="172"/>
      <c r="E408" s="172"/>
      <c r="F408" s="172"/>
      <c r="G408" s="172"/>
      <c r="H408" s="172"/>
      <c r="I408" s="172"/>
      <c r="J408" s="172"/>
      <c r="K408" s="172"/>
      <c r="L408" s="172"/>
      <c r="M408" s="172"/>
      <c r="N408" s="172"/>
      <c r="O408" s="172"/>
      <c r="P408" s="172"/>
      <c r="Q408" s="172"/>
      <c r="R408" s="172"/>
      <c r="S408" s="172"/>
      <c r="T408" s="172"/>
      <c r="U408" s="172"/>
      <c r="V408" s="588"/>
      <c r="W408" s="588"/>
      <c r="X408" s="588"/>
      <c r="Y408" s="588"/>
      <c r="Z408" s="588"/>
      <c r="AA408" s="172"/>
      <c r="AB408" s="172"/>
      <c r="AC408" s="172"/>
      <c r="AD408" s="172"/>
      <c r="AE408" s="172"/>
      <c r="AF408" s="172"/>
      <c r="AG408" s="172"/>
      <c r="AH408" s="172"/>
      <c r="AI408" s="172"/>
      <c r="AJ408" s="172"/>
    </row>
    <row r="409">
      <c r="A409" s="577"/>
      <c r="B409" s="577"/>
      <c r="C409" s="172"/>
      <c r="D409" s="172"/>
      <c r="E409" s="172"/>
      <c r="F409" s="172"/>
      <c r="G409" s="172"/>
      <c r="H409" s="172"/>
      <c r="I409" s="172"/>
      <c r="J409" s="172"/>
      <c r="K409" s="172"/>
      <c r="L409" s="172"/>
      <c r="M409" s="172"/>
      <c r="N409" s="172"/>
      <c r="O409" s="172"/>
      <c r="P409" s="172"/>
      <c r="Q409" s="172"/>
      <c r="R409" s="172"/>
      <c r="S409" s="172"/>
      <c r="T409" s="172"/>
      <c r="U409" s="172"/>
      <c r="V409" s="588"/>
      <c r="W409" s="588"/>
      <c r="X409" s="588"/>
      <c r="Y409" s="588"/>
      <c r="Z409" s="588"/>
      <c r="AA409" s="172"/>
      <c r="AB409" s="172"/>
      <c r="AC409" s="172"/>
      <c r="AD409" s="172"/>
      <c r="AE409" s="172"/>
      <c r="AF409" s="172"/>
      <c r="AG409" s="172"/>
      <c r="AH409" s="172"/>
      <c r="AI409" s="172"/>
      <c r="AJ409" s="172"/>
    </row>
    <row r="410">
      <c r="A410" s="577"/>
      <c r="B410" s="577"/>
      <c r="C410" s="172"/>
      <c r="D410" s="172"/>
      <c r="E410" s="172"/>
      <c r="F410" s="172"/>
      <c r="G410" s="172"/>
      <c r="H410" s="172"/>
      <c r="I410" s="172"/>
      <c r="J410" s="172"/>
      <c r="K410" s="172"/>
      <c r="L410" s="172"/>
      <c r="M410" s="172"/>
      <c r="N410" s="172"/>
      <c r="O410" s="172"/>
      <c r="P410" s="172"/>
      <c r="Q410" s="172"/>
      <c r="R410" s="172"/>
      <c r="S410" s="172"/>
      <c r="T410" s="172"/>
      <c r="U410" s="172"/>
      <c r="V410" s="588"/>
      <c r="W410" s="588"/>
      <c r="X410" s="588"/>
      <c r="Y410" s="588"/>
      <c r="Z410" s="588"/>
      <c r="AA410" s="172"/>
      <c r="AB410" s="172"/>
      <c r="AC410" s="172"/>
      <c r="AD410" s="172"/>
      <c r="AE410" s="172"/>
      <c r="AF410" s="172"/>
      <c r="AG410" s="172"/>
      <c r="AH410" s="172"/>
      <c r="AI410" s="172"/>
      <c r="AJ410" s="172"/>
    </row>
    <row r="411">
      <c r="A411" s="577"/>
      <c r="B411" s="577"/>
      <c r="C411" s="172"/>
      <c r="D411" s="172"/>
      <c r="E411" s="172"/>
      <c r="F411" s="172"/>
      <c r="G411" s="172"/>
      <c r="H411" s="172"/>
      <c r="I411" s="172"/>
      <c r="J411" s="172"/>
      <c r="K411" s="172"/>
      <c r="L411" s="172"/>
      <c r="M411" s="172"/>
      <c r="N411" s="172"/>
      <c r="O411" s="172"/>
      <c r="P411" s="172"/>
      <c r="Q411" s="172"/>
      <c r="R411" s="172"/>
      <c r="S411" s="172"/>
      <c r="T411" s="172"/>
      <c r="U411" s="172"/>
      <c r="V411" s="588"/>
      <c r="W411" s="588"/>
      <c r="X411" s="588"/>
      <c r="Y411" s="588"/>
      <c r="Z411" s="588"/>
      <c r="AA411" s="172"/>
      <c r="AB411" s="172"/>
      <c r="AC411" s="172"/>
      <c r="AD411" s="172"/>
      <c r="AE411" s="172"/>
      <c r="AF411" s="172"/>
      <c r="AG411" s="172"/>
      <c r="AH411" s="172"/>
      <c r="AI411" s="172"/>
      <c r="AJ411" s="172"/>
    </row>
    <row r="412">
      <c r="A412" s="577"/>
      <c r="B412" s="577"/>
      <c r="C412" s="172"/>
      <c r="D412" s="172"/>
      <c r="E412" s="172"/>
      <c r="F412" s="172"/>
      <c r="G412" s="172"/>
      <c r="H412" s="172"/>
      <c r="I412" s="172"/>
      <c r="J412" s="172"/>
      <c r="K412" s="172"/>
      <c r="L412" s="172"/>
      <c r="M412" s="172"/>
      <c r="N412" s="172"/>
      <c r="O412" s="172"/>
      <c r="P412" s="172"/>
      <c r="Q412" s="172"/>
      <c r="R412" s="172"/>
      <c r="S412" s="172"/>
      <c r="T412" s="172"/>
      <c r="U412" s="172"/>
      <c r="V412" s="588"/>
      <c r="W412" s="588"/>
      <c r="X412" s="588"/>
      <c r="Y412" s="588"/>
      <c r="Z412" s="588"/>
      <c r="AA412" s="172"/>
      <c r="AB412" s="172"/>
      <c r="AC412" s="172"/>
      <c r="AD412" s="172"/>
      <c r="AE412" s="172"/>
      <c r="AF412" s="172"/>
      <c r="AG412" s="172"/>
      <c r="AH412" s="172"/>
      <c r="AI412" s="172"/>
      <c r="AJ412" s="172"/>
    </row>
    <row r="413">
      <c r="A413" s="577"/>
      <c r="B413" s="577"/>
      <c r="C413" s="172"/>
      <c r="D413" s="172"/>
      <c r="E413" s="172"/>
      <c r="F413" s="172"/>
      <c r="G413" s="172"/>
      <c r="H413" s="172"/>
      <c r="I413" s="172"/>
      <c r="J413" s="172"/>
      <c r="K413" s="172"/>
      <c r="L413" s="172"/>
      <c r="M413" s="172"/>
      <c r="N413" s="172"/>
      <c r="O413" s="172"/>
      <c r="P413" s="172"/>
      <c r="Q413" s="172"/>
      <c r="R413" s="172"/>
      <c r="S413" s="172"/>
      <c r="T413" s="172"/>
      <c r="U413" s="172"/>
      <c r="V413" s="588"/>
      <c r="W413" s="588"/>
      <c r="X413" s="588"/>
      <c r="Y413" s="588"/>
      <c r="Z413" s="588"/>
      <c r="AA413" s="172"/>
      <c r="AB413" s="172"/>
      <c r="AC413" s="172"/>
      <c r="AD413" s="172"/>
      <c r="AE413" s="172"/>
      <c r="AF413" s="172"/>
      <c r="AG413" s="172"/>
      <c r="AH413" s="172"/>
      <c r="AI413" s="172"/>
      <c r="AJ413" s="172"/>
    </row>
    <row r="414">
      <c r="A414" s="577"/>
      <c r="B414" s="577"/>
      <c r="C414" s="172"/>
      <c r="D414" s="172"/>
      <c r="E414" s="172"/>
      <c r="F414" s="172"/>
      <c r="G414" s="172"/>
      <c r="H414" s="172"/>
      <c r="I414" s="172"/>
      <c r="J414" s="172"/>
      <c r="K414" s="172"/>
      <c r="L414" s="172"/>
      <c r="M414" s="172"/>
      <c r="N414" s="172"/>
      <c r="O414" s="172"/>
      <c r="P414" s="172"/>
      <c r="Q414" s="172"/>
      <c r="R414" s="172"/>
      <c r="S414" s="172"/>
      <c r="T414" s="172"/>
      <c r="U414" s="172"/>
      <c r="V414" s="588"/>
      <c r="W414" s="588"/>
      <c r="X414" s="588"/>
      <c r="Y414" s="588"/>
      <c r="Z414" s="588"/>
      <c r="AA414" s="172"/>
      <c r="AB414" s="172"/>
      <c r="AC414" s="172"/>
      <c r="AD414" s="172"/>
      <c r="AE414" s="172"/>
      <c r="AF414" s="172"/>
      <c r="AG414" s="172"/>
      <c r="AH414" s="172"/>
      <c r="AI414" s="172"/>
      <c r="AJ414" s="172"/>
    </row>
    <row r="415">
      <c r="A415" s="577"/>
      <c r="B415" s="577"/>
      <c r="C415" s="172"/>
      <c r="D415" s="172"/>
      <c r="E415" s="172"/>
      <c r="F415" s="172"/>
      <c r="G415" s="172"/>
      <c r="H415" s="172"/>
      <c r="I415" s="172"/>
      <c r="J415" s="172"/>
      <c r="K415" s="172"/>
      <c r="L415" s="172"/>
      <c r="M415" s="172"/>
      <c r="N415" s="172"/>
      <c r="O415" s="172"/>
      <c r="P415" s="172"/>
      <c r="Q415" s="172"/>
      <c r="R415" s="172"/>
      <c r="S415" s="172"/>
      <c r="T415" s="172"/>
      <c r="U415" s="172"/>
      <c r="V415" s="588"/>
      <c r="W415" s="588"/>
      <c r="X415" s="588"/>
      <c r="Y415" s="588"/>
      <c r="Z415" s="588"/>
      <c r="AA415" s="172"/>
      <c r="AB415" s="172"/>
      <c r="AC415" s="172"/>
      <c r="AD415" s="172"/>
      <c r="AE415" s="172"/>
      <c r="AF415" s="172"/>
      <c r="AG415" s="172"/>
      <c r="AH415" s="172"/>
      <c r="AI415" s="172"/>
      <c r="AJ415" s="172"/>
    </row>
    <row r="416">
      <c r="A416" s="577"/>
      <c r="B416" s="577"/>
      <c r="C416" s="172"/>
      <c r="D416" s="172"/>
      <c r="E416" s="172"/>
      <c r="F416" s="172"/>
      <c r="G416" s="172"/>
      <c r="H416" s="172"/>
      <c r="I416" s="172"/>
      <c r="J416" s="172"/>
      <c r="K416" s="172"/>
      <c r="L416" s="172"/>
      <c r="M416" s="172"/>
      <c r="N416" s="172"/>
      <c r="O416" s="172"/>
      <c r="P416" s="172"/>
      <c r="Q416" s="172"/>
      <c r="R416" s="172"/>
      <c r="S416" s="172"/>
      <c r="T416" s="172"/>
      <c r="U416" s="172"/>
      <c r="V416" s="588"/>
      <c r="W416" s="588"/>
      <c r="X416" s="588"/>
      <c r="Y416" s="588"/>
      <c r="Z416" s="588"/>
      <c r="AA416" s="172"/>
      <c r="AB416" s="172"/>
      <c r="AC416" s="172"/>
      <c r="AD416" s="172"/>
      <c r="AE416" s="172"/>
      <c r="AF416" s="172"/>
      <c r="AG416" s="172"/>
      <c r="AH416" s="172"/>
      <c r="AI416" s="172"/>
      <c r="AJ416" s="172"/>
    </row>
    <row r="417">
      <c r="A417" s="577"/>
      <c r="B417" s="577"/>
      <c r="C417" s="172"/>
      <c r="D417" s="172"/>
      <c r="E417" s="172"/>
      <c r="F417" s="172"/>
      <c r="G417" s="172"/>
      <c r="H417" s="172"/>
      <c r="I417" s="172"/>
      <c r="J417" s="172"/>
      <c r="K417" s="172"/>
      <c r="L417" s="172"/>
      <c r="M417" s="172"/>
      <c r="N417" s="172"/>
      <c r="O417" s="172"/>
      <c r="P417" s="172"/>
      <c r="Q417" s="172"/>
      <c r="R417" s="172"/>
      <c r="S417" s="172"/>
      <c r="T417" s="172"/>
      <c r="U417" s="172"/>
      <c r="V417" s="588"/>
      <c r="W417" s="588"/>
      <c r="X417" s="588"/>
      <c r="Y417" s="588"/>
      <c r="Z417" s="588"/>
      <c r="AA417" s="172"/>
      <c r="AB417" s="172"/>
      <c r="AC417" s="172"/>
      <c r="AD417" s="172"/>
      <c r="AE417" s="172"/>
      <c r="AF417" s="172"/>
      <c r="AG417" s="172"/>
      <c r="AH417" s="172"/>
      <c r="AI417" s="172"/>
      <c r="AJ417" s="172"/>
    </row>
    <row r="418">
      <c r="A418" s="577"/>
      <c r="B418" s="577"/>
      <c r="C418" s="172"/>
      <c r="D418" s="172"/>
      <c r="E418" s="172"/>
      <c r="F418" s="172"/>
      <c r="G418" s="172"/>
      <c r="H418" s="172"/>
      <c r="I418" s="172"/>
      <c r="J418" s="172"/>
      <c r="K418" s="172"/>
      <c r="L418" s="172"/>
      <c r="M418" s="172"/>
      <c r="N418" s="172"/>
      <c r="O418" s="172"/>
      <c r="P418" s="172"/>
      <c r="Q418" s="172"/>
      <c r="R418" s="172"/>
      <c r="S418" s="172"/>
      <c r="T418" s="172"/>
      <c r="U418" s="172"/>
      <c r="V418" s="588"/>
      <c r="W418" s="588"/>
      <c r="X418" s="588"/>
      <c r="Y418" s="588"/>
      <c r="Z418" s="588"/>
      <c r="AA418" s="172"/>
      <c r="AB418" s="172"/>
      <c r="AC418" s="172"/>
      <c r="AD418" s="172"/>
      <c r="AE418" s="172"/>
      <c r="AF418" s="172"/>
      <c r="AG418" s="172"/>
      <c r="AH418" s="172"/>
      <c r="AI418" s="172"/>
      <c r="AJ418" s="172"/>
    </row>
    <row r="419">
      <c r="A419" s="577"/>
      <c r="B419" s="577"/>
      <c r="C419" s="172"/>
      <c r="D419" s="172"/>
      <c r="E419" s="172"/>
      <c r="F419" s="172"/>
      <c r="G419" s="172"/>
      <c r="H419" s="172"/>
      <c r="I419" s="172"/>
      <c r="J419" s="172"/>
      <c r="K419" s="172"/>
      <c r="L419" s="172"/>
      <c r="M419" s="172"/>
      <c r="N419" s="172"/>
      <c r="O419" s="172"/>
      <c r="P419" s="172"/>
      <c r="Q419" s="172"/>
      <c r="R419" s="172"/>
      <c r="S419" s="172"/>
      <c r="T419" s="172"/>
      <c r="U419" s="172"/>
      <c r="V419" s="588"/>
      <c r="W419" s="588"/>
      <c r="X419" s="588"/>
      <c r="Y419" s="588"/>
      <c r="Z419" s="588"/>
      <c r="AA419" s="172"/>
      <c r="AB419" s="172"/>
      <c r="AC419" s="172"/>
      <c r="AD419" s="172"/>
      <c r="AE419" s="172"/>
      <c r="AF419" s="172"/>
      <c r="AG419" s="172"/>
      <c r="AH419" s="172"/>
      <c r="AI419" s="172"/>
      <c r="AJ419" s="172"/>
    </row>
    <row r="420">
      <c r="A420" s="577"/>
      <c r="B420" s="577"/>
      <c r="C420" s="172"/>
      <c r="D420" s="172"/>
      <c r="E420" s="172"/>
      <c r="F420" s="172"/>
      <c r="G420" s="172"/>
      <c r="H420" s="172"/>
      <c r="I420" s="172"/>
      <c r="J420" s="172"/>
      <c r="K420" s="172"/>
      <c r="L420" s="172"/>
      <c r="M420" s="172"/>
      <c r="N420" s="172"/>
      <c r="O420" s="172"/>
      <c r="P420" s="172"/>
      <c r="Q420" s="172"/>
      <c r="R420" s="172"/>
      <c r="S420" s="172"/>
      <c r="T420" s="172"/>
      <c r="U420" s="172"/>
      <c r="V420" s="588"/>
      <c r="W420" s="588"/>
      <c r="X420" s="588"/>
      <c r="Y420" s="588"/>
      <c r="Z420" s="588"/>
      <c r="AA420" s="172"/>
      <c r="AB420" s="172"/>
      <c r="AC420" s="172"/>
      <c r="AD420" s="172"/>
      <c r="AE420" s="172"/>
      <c r="AF420" s="172"/>
      <c r="AG420" s="172"/>
      <c r="AH420" s="172"/>
      <c r="AI420" s="172"/>
      <c r="AJ420" s="172"/>
    </row>
    <row r="421">
      <c r="A421" s="577"/>
      <c r="B421" s="577"/>
      <c r="C421" s="172"/>
      <c r="D421" s="172"/>
      <c r="E421" s="172"/>
      <c r="F421" s="172"/>
      <c r="G421" s="172"/>
      <c r="H421" s="172"/>
      <c r="I421" s="172"/>
      <c r="J421" s="172"/>
      <c r="K421" s="172"/>
      <c r="L421" s="172"/>
      <c r="M421" s="172"/>
      <c r="N421" s="172"/>
      <c r="O421" s="172"/>
      <c r="P421" s="172"/>
      <c r="Q421" s="172"/>
      <c r="R421" s="172"/>
      <c r="S421" s="172"/>
      <c r="T421" s="172"/>
      <c r="U421" s="172"/>
      <c r="V421" s="588"/>
      <c r="W421" s="588"/>
      <c r="X421" s="588"/>
      <c r="Y421" s="588"/>
      <c r="Z421" s="588"/>
      <c r="AA421" s="172"/>
      <c r="AB421" s="172"/>
      <c r="AC421" s="172"/>
      <c r="AD421" s="172"/>
      <c r="AE421" s="172"/>
      <c r="AF421" s="172"/>
      <c r="AG421" s="172"/>
      <c r="AH421" s="172"/>
      <c r="AI421" s="172"/>
      <c r="AJ421" s="172"/>
    </row>
    <row r="422">
      <c r="A422" s="577"/>
      <c r="B422" s="577"/>
      <c r="C422" s="172"/>
      <c r="D422" s="172"/>
      <c r="E422" s="172"/>
      <c r="F422" s="172"/>
      <c r="G422" s="172"/>
      <c r="H422" s="172"/>
      <c r="I422" s="172"/>
      <c r="J422" s="172"/>
      <c r="K422" s="172"/>
      <c r="L422" s="172"/>
      <c r="M422" s="172"/>
      <c r="N422" s="172"/>
      <c r="O422" s="172"/>
      <c r="P422" s="172"/>
      <c r="Q422" s="172"/>
      <c r="R422" s="172"/>
      <c r="S422" s="172"/>
      <c r="T422" s="172"/>
      <c r="U422" s="172"/>
      <c r="V422" s="588"/>
      <c r="W422" s="588"/>
      <c r="X422" s="588"/>
      <c r="Y422" s="588"/>
      <c r="Z422" s="588"/>
      <c r="AA422" s="172"/>
      <c r="AB422" s="172"/>
      <c r="AC422" s="172"/>
      <c r="AD422" s="172"/>
      <c r="AE422" s="172"/>
      <c r="AF422" s="172"/>
      <c r="AG422" s="172"/>
      <c r="AH422" s="172"/>
      <c r="AI422" s="172"/>
      <c r="AJ422" s="172"/>
    </row>
    <row r="423">
      <c r="A423" s="577"/>
      <c r="B423" s="577"/>
      <c r="C423" s="172"/>
      <c r="D423" s="172"/>
      <c r="E423" s="172"/>
      <c r="F423" s="172"/>
      <c r="G423" s="172"/>
      <c r="H423" s="172"/>
      <c r="I423" s="172"/>
      <c r="J423" s="172"/>
      <c r="K423" s="172"/>
      <c r="L423" s="172"/>
      <c r="M423" s="172"/>
      <c r="N423" s="172"/>
      <c r="O423" s="172"/>
      <c r="P423" s="172"/>
      <c r="Q423" s="172"/>
      <c r="R423" s="172"/>
      <c r="S423" s="172"/>
      <c r="T423" s="172"/>
      <c r="U423" s="172"/>
      <c r="V423" s="588"/>
      <c r="W423" s="588"/>
      <c r="X423" s="588"/>
      <c r="Y423" s="588"/>
      <c r="Z423" s="588"/>
      <c r="AA423" s="172"/>
      <c r="AB423" s="172"/>
      <c r="AC423" s="172"/>
      <c r="AD423" s="172"/>
      <c r="AE423" s="172"/>
      <c r="AF423" s="172"/>
      <c r="AG423" s="172"/>
      <c r="AH423" s="172"/>
      <c r="AI423" s="172"/>
      <c r="AJ423" s="172"/>
    </row>
    <row r="424">
      <c r="A424" s="577"/>
      <c r="B424" s="577"/>
      <c r="C424" s="172"/>
      <c r="D424" s="172"/>
      <c r="E424" s="172"/>
      <c r="F424" s="172"/>
      <c r="G424" s="172"/>
      <c r="H424" s="172"/>
      <c r="I424" s="172"/>
      <c r="J424" s="172"/>
      <c r="K424" s="172"/>
      <c r="L424" s="172"/>
      <c r="M424" s="172"/>
      <c r="N424" s="172"/>
      <c r="O424" s="172"/>
      <c r="P424" s="172"/>
      <c r="Q424" s="172"/>
      <c r="R424" s="172"/>
      <c r="S424" s="172"/>
      <c r="T424" s="172"/>
      <c r="U424" s="172"/>
      <c r="V424" s="588"/>
      <c r="W424" s="588"/>
      <c r="X424" s="588"/>
      <c r="Y424" s="588"/>
      <c r="Z424" s="588"/>
      <c r="AA424" s="172"/>
      <c r="AB424" s="172"/>
      <c r="AC424" s="172"/>
      <c r="AD424" s="172"/>
      <c r="AE424" s="172"/>
      <c r="AF424" s="172"/>
      <c r="AG424" s="172"/>
      <c r="AH424" s="172"/>
      <c r="AI424" s="172"/>
      <c r="AJ424" s="172"/>
    </row>
    <row r="425">
      <c r="A425" s="577"/>
      <c r="B425" s="577"/>
      <c r="C425" s="172"/>
      <c r="D425" s="172"/>
      <c r="E425" s="172"/>
      <c r="F425" s="172"/>
      <c r="G425" s="172"/>
      <c r="H425" s="172"/>
      <c r="I425" s="172"/>
      <c r="J425" s="172"/>
      <c r="K425" s="172"/>
      <c r="L425" s="172"/>
      <c r="M425" s="172"/>
      <c r="N425" s="172"/>
      <c r="O425" s="172"/>
      <c r="P425" s="172"/>
      <c r="Q425" s="172"/>
      <c r="R425" s="172"/>
      <c r="S425" s="172"/>
      <c r="T425" s="172"/>
      <c r="U425" s="172"/>
      <c r="V425" s="588"/>
      <c r="W425" s="588"/>
      <c r="X425" s="588"/>
      <c r="Y425" s="588"/>
      <c r="Z425" s="588"/>
      <c r="AA425" s="172"/>
      <c r="AB425" s="172"/>
      <c r="AC425" s="172"/>
      <c r="AD425" s="172"/>
      <c r="AE425" s="172"/>
      <c r="AF425" s="172"/>
      <c r="AG425" s="172"/>
      <c r="AH425" s="172"/>
      <c r="AI425" s="172"/>
      <c r="AJ425" s="172"/>
    </row>
    <row r="426">
      <c r="A426" s="577"/>
      <c r="B426" s="577"/>
      <c r="C426" s="172"/>
      <c r="D426" s="172"/>
      <c r="E426" s="172"/>
      <c r="F426" s="172"/>
      <c r="G426" s="172"/>
      <c r="H426" s="172"/>
      <c r="I426" s="172"/>
      <c r="J426" s="172"/>
      <c r="K426" s="172"/>
      <c r="L426" s="172"/>
      <c r="M426" s="172"/>
      <c r="N426" s="172"/>
      <c r="O426" s="172"/>
      <c r="P426" s="172"/>
      <c r="Q426" s="172"/>
      <c r="R426" s="172"/>
      <c r="S426" s="172"/>
      <c r="T426" s="172"/>
      <c r="U426" s="172"/>
      <c r="V426" s="588"/>
      <c r="W426" s="588"/>
      <c r="X426" s="588"/>
      <c r="Y426" s="588"/>
      <c r="Z426" s="588"/>
      <c r="AA426" s="172"/>
      <c r="AB426" s="172"/>
      <c r="AC426" s="172"/>
      <c r="AD426" s="172"/>
      <c r="AE426" s="172"/>
      <c r="AF426" s="172"/>
      <c r="AG426" s="172"/>
      <c r="AH426" s="172"/>
      <c r="AI426" s="172"/>
      <c r="AJ426" s="172"/>
    </row>
    <row r="427">
      <c r="A427" s="577"/>
      <c r="B427" s="577"/>
      <c r="C427" s="172"/>
      <c r="D427" s="172"/>
      <c r="E427" s="172"/>
      <c r="F427" s="172"/>
      <c r="G427" s="172"/>
      <c r="H427" s="172"/>
      <c r="I427" s="172"/>
      <c r="J427" s="172"/>
      <c r="K427" s="172"/>
      <c r="L427" s="172"/>
      <c r="M427" s="172"/>
      <c r="N427" s="172"/>
      <c r="O427" s="172"/>
      <c r="P427" s="172"/>
      <c r="Q427" s="172"/>
      <c r="R427" s="172"/>
      <c r="S427" s="172"/>
      <c r="T427" s="172"/>
      <c r="U427" s="172"/>
      <c r="V427" s="588"/>
      <c r="W427" s="588"/>
      <c r="X427" s="588"/>
      <c r="Y427" s="588"/>
      <c r="Z427" s="588"/>
      <c r="AA427" s="172"/>
      <c r="AB427" s="172"/>
      <c r="AC427" s="172"/>
      <c r="AD427" s="172"/>
      <c r="AE427" s="172"/>
      <c r="AF427" s="172"/>
      <c r="AG427" s="172"/>
      <c r="AH427" s="172"/>
      <c r="AI427" s="172"/>
      <c r="AJ427" s="172"/>
    </row>
    <row r="428">
      <c r="A428" s="577"/>
      <c r="B428" s="577"/>
      <c r="C428" s="172"/>
      <c r="D428" s="172"/>
      <c r="E428" s="172"/>
      <c r="F428" s="172"/>
      <c r="G428" s="172"/>
      <c r="H428" s="172"/>
      <c r="I428" s="172"/>
      <c r="J428" s="172"/>
      <c r="K428" s="172"/>
      <c r="L428" s="172"/>
      <c r="M428" s="172"/>
      <c r="N428" s="172"/>
      <c r="O428" s="172"/>
      <c r="P428" s="172"/>
      <c r="Q428" s="172"/>
      <c r="R428" s="172"/>
      <c r="S428" s="172"/>
      <c r="T428" s="172"/>
      <c r="U428" s="172"/>
      <c r="V428" s="588"/>
      <c r="W428" s="588"/>
      <c r="X428" s="588"/>
      <c r="Y428" s="588"/>
      <c r="Z428" s="588"/>
      <c r="AA428" s="172"/>
      <c r="AB428" s="172"/>
      <c r="AC428" s="172"/>
      <c r="AD428" s="172"/>
      <c r="AE428" s="172"/>
      <c r="AF428" s="172"/>
      <c r="AG428" s="172"/>
      <c r="AH428" s="172"/>
      <c r="AI428" s="172"/>
      <c r="AJ428" s="172"/>
    </row>
    <row r="429">
      <c r="A429" s="577"/>
      <c r="B429" s="577"/>
      <c r="C429" s="172"/>
      <c r="D429" s="172"/>
      <c r="E429" s="172"/>
      <c r="F429" s="172"/>
      <c r="G429" s="172"/>
      <c r="H429" s="172"/>
      <c r="I429" s="172"/>
      <c r="J429" s="172"/>
      <c r="K429" s="172"/>
      <c r="L429" s="172"/>
      <c r="M429" s="172"/>
      <c r="N429" s="172"/>
      <c r="O429" s="172"/>
      <c r="P429" s="172"/>
      <c r="Q429" s="172"/>
      <c r="R429" s="172"/>
      <c r="S429" s="172"/>
      <c r="T429" s="172"/>
      <c r="U429" s="172"/>
      <c r="V429" s="588"/>
      <c r="W429" s="588"/>
      <c r="X429" s="588"/>
      <c r="Y429" s="588"/>
      <c r="Z429" s="588"/>
      <c r="AA429" s="172"/>
      <c r="AB429" s="172"/>
      <c r="AC429" s="172"/>
      <c r="AD429" s="172"/>
      <c r="AE429" s="172"/>
      <c r="AF429" s="172"/>
      <c r="AG429" s="172"/>
      <c r="AH429" s="172"/>
      <c r="AI429" s="172"/>
      <c r="AJ429" s="172"/>
    </row>
    <row r="430">
      <c r="A430" s="577"/>
      <c r="B430" s="577"/>
      <c r="C430" s="172"/>
      <c r="D430" s="172"/>
      <c r="E430" s="172"/>
      <c r="F430" s="172"/>
      <c r="G430" s="172"/>
      <c r="H430" s="172"/>
      <c r="I430" s="172"/>
      <c r="J430" s="172"/>
      <c r="K430" s="172"/>
      <c r="L430" s="172"/>
      <c r="M430" s="172"/>
      <c r="N430" s="172"/>
      <c r="O430" s="172"/>
      <c r="P430" s="172"/>
      <c r="Q430" s="172"/>
      <c r="R430" s="172"/>
      <c r="S430" s="172"/>
      <c r="T430" s="172"/>
      <c r="U430" s="172"/>
      <c r="V430" s="588"/>
      <c r="W430" s="588"/>
      <c r="X430" s="588"/>
      <c r="Y430" s="588"/>
      <c r="Z430" s="588"/>
      <c r="AA430" s="172"/>
      <c r="AB430" s="172"/>
      <c r="AC430" s="172"/>
      <c r="AD430" s="172"/>
      <c r="AE430" s="172"/>
      <c r="AF430" s="172"/>
      <c r="AG430" s="172"/>
      <c r="AH430" s="172"/>
      <c r="AI430" s="172"/>
      <c r="AJ430" s="172"/>
    </row>
    <row r="431">
      <c r="A431" s="577"/>
      <c r="B431" s="577"/>
      <c r="C431" s="172"/>
      <c r="D431" s="172"/>
      <c r="E431" s="172"/>
      <c r="F431" s="172"/>
      <c r="G431" s="172"/>
      <c r="H431" s="172"/>
      <c r="I431" s="172"/>
      <c r="J431" s="172"/>
      <c r="K431" s="172"/>
      <c r="L431" s="172"/>
      <c r="M431" s="172"/>
      <c r="N431" s="172"/>
      <c r="O431" s="172"/>
      <c r="P431" s="172"/>
      <c r="Q431" s="172"/>
      <c r="R431" s="172"/>
      <c r="S431" s="172"/>
      <c r="T431" s="172"/>
      <c r="U431" s="172"/>
      <c r="V431" s="588"/>
      <c r="W431" s="588"/>
      <c r="X431" s="588"/>
      <c r="Y431" s="588"/>
      <c r="Z431" s="588"/>
      <c r="AA431" s="172"/>
      <c r="AB431" s="172"/>
      <c r="AC431" s="172"/>
      <c r="AD431" s="172"/>
      <c r="AE431" s="172"/>
      <c r="AF431" s="172"/>
      <c r="AG431" s="172"/>
      <c r="AH431" s="172"/>
      <c r="AI431" s="172"/>
      <c r="AJ431" s="172"/>
    </row>
    <row r="432">
      <c r="A432" s="577"/>
      <c r="B432" s="577"/>
      <c r="C432" s="172"/>
      <c r="D432" s="172"/>
      <c r="E432" s="172"/>
      <c r="F432" s="172"/>
      <c r="G432" s="172"/>
      <c r="H432" s="172"/>
      <c r="I432" s="172"/>
      <c r="J432" s="172"/>
      <c r="K432" s="172"/>
      <c r="L432" s="172"/>
      <c r="M432" s="172"/>
      <c r="N432" s="172"/>
      <c r="O432" s="172"/>
      <c r="P432" s="172"/>
      <c r="Q432" s="172"/>
      <c r="R432" s="172"/>
      <c r="S432" s="172"/>
      <c r="T432" s="172"/>
      <c r="U432" s="172"/>
      <c r="V432" s="588"/>
      <c r="W432" s="588"/>
      <c r="X432" s="588"/>
      <c r="Y432" s="588"/>
      <c r="Z432" s="588"/>
      <c r="AA432" s="172"/>
      <c r="AB432" s="172"/>
      <c r="AC432" s="172"/>
      <c r="AD432" s="172"/>
      <c r="AE432" s="172"/>
      <c r="AF432" s="172"/>
      <c r="AG432" s="172"/>
      <c r="AH432" s="172"/>
      <c r="AI432" s="172"/>
      <c r="AJ432" s="172"/>
    </row>
    <row r="433">
      <c r="A433" s="577"/>
      <c r="B433" s="577"/>
      <c r="C433" s="172"/>
      <c r="D433" s="172"/>
      <c r="E433" s="172"/>
      <c r="F433" s="172"/>
      <c r="G433" s="172"/>
      <c r="H433" s="172"/>
      <c r="I433" s="172"/>
      <c r="J433" s="172"/>
      <c r="K433" s="172"/>
      <c r="L433" s="172"/>
      <c r="M433" s="172"/>
      <c r="N433" s="172"/>
      <c r="O433" s="172"/>
      <c r="P433" s="172"/>
      <c r="Q433" s="172"/>
      <c r="R433" s="172"/>
      <c r="S433" s="172"/>
      <c r="T433" s="172"/>
      <c r="U433" s="172"/>
      <c r="V433" s="588"/>
      <c r="W433" s="588"/>
      <c r="X433" s="588"/>
      <c r="Y433" s="588"/>
      <c r="Z433" s="588"/>
      <c r="AA433" s="172"/>
      <c r="AB433" s="172"/>
      <c r="AC433" s="172"/>
      <c r="AD433" s="172"/>
      <c r="AE433" s="172"/>
      <c r="AF433" s="172"/>
      <c r="AG433" s="172"/>
      <c r="AH433" s="172"/>
      <c r="AI433" s="172"/>
      <c r="AJ433" s="172"/>
    </row>
    <row r="434">
      <c r="A434" s="577"/>
      <c r="B434" s="577"/>
      <c r="C434" s="172"/>
      <c r="D434" s="172"/>
      <c r="E434" s="172"/>
      <c r="F434" s="172"/>
      <c r="G434" s="172"/>
      <c r="H434" s="172"/>
      <c r="I434" s="172"/>
      <c r="J434" s="172"/>
      <c r="K434" s="172"/>
      <c r="L434" s="172"/>
      <c r="M434" s="172"/>
      <c r="N434" s="172"/>
      <c r="O434" s="172"/>
      <c r="P434" s="172"/>
      <c r="Q434" s="172"/>
      <c r="R434" s="172"/>
      <c r="S434" s="172"/>
      <c r="T434" s="172"/>
      <c r="U434" s="172"/>
      <c r="V434" s="588"/>
      <c r="W434" s="588"/>
      <c r="X434" s="588"/>
      <c r="Y434" s="588"/>
      <c r="Z434" s="588"/>
      <c r="AA434" s="172"/>
      <c r="AB434" s="172"/>
      <c r="AC434" s="172"/>
      <c r="AD434" s="172"/>
      <c r="AE434" s="172"/>
      <c r="AF434" s="172"/>
      <c r="AG434" s="172"/>
      <c r="AH434" s="172"/>
      <c r="AI434" s="172"/>
      <c r="AJ434" s="172"/>
    </row>
    <row r="435">
      <c r="A435" s="577"/>
      <c r="B435" s="577"/>
      <c r="C435" s="172"/>
      <c r="D435" s="172"/>
      <c r="E435" s="172"/>
      <c r="F435" s="172"/>
      <c r="G435" s="172"/>
      <c r="H435" s="172"/>
      <c r="I435" s="172"/>
      <c r="J435" s="172"/>
      <c r="K435" s="172"/>
      <c r="L435" s="172"/>
      <c r="M435" s="172"/>
      <c r="N435" s="172"/>
      <c r="O435" s="172"/>
      <c r="P435" s="172"/>
      <c r="Q435" s="172"/>
      <c r="R435" s="172"/>
      <c r="S435" s="172"/>
      <c r="T435" s="172"/>
      <c r="U435" s="172"/>
      <c r="V435" s="588"/>
      <c r="W435" s="588"/>
      <c r="X435" s="588"/>
      <c r="Y435" s="588"/>
      <c r="Z435" s="588"/>
      <c r="AA435" s="172"/>
      <c r="AB435" s="172"/>
      <c r="AC435" s="172"/>
      <c r="AD435" s="172"/>
      <c r="AE435" s="172"/>
      <c r="AF435" s="172"/>
      <c r="AG435" s="172"/>
      <c r="AH435" s="172"/>
      <c r="AI435" s="172"/>
      <c r="AJ435" s="172"/>
    </row>
    <row r="436">
      <c r="A436" s="577"/>
      <c r="B436" s="577"/>
      <c r="C436" s="172"/>
      <c r="D436" s="172"/>
      <c r="E436" s="172"/>
      <c r="F436" s="172"/>
      <c r="G436" s="172"/>
      <c r="H436" s="172"/>
      <c r="I436" s="172"/>
      <c r="J436" s="172"/>
      <c r="K436" s="172"/>
      <c r="L436" s="172"/>
      <c r="M436" s="172"/>
      <c r="N436" s="172"/>
      <c r="O436" s="172"/>
      <c r="P436" s="172"/>
      <c r="Q436" s="172"/>
      <c r="R436" s="172"/>
      <c r="S436" s="172"/>
      <c r="T436" s="172"/>
      <c r="U436" s="172"/>
      <c r="V436" s="588"/>
      <c r="W436" s="588"/>
      <c r="X436" s="588"/>
      <c r="Y436" s="588"/>
      <c r="Z436" s="588"/>
      <c r="AA436" s="172"/>
      <c r="AB436" s="172"/>
      <c r="AC436" s="172"/>
      <c r="AD436" s="172"/>
      <c r="AE436" s="172"/>
      <c r="AF436" s="172"/>
      <c r="AG436" s="172"/>
      <c r="AH436" s="172"/>
      <c r="AI436" s="172"/>
      <c r="AJ436" s="172"/>
    </row>
    <row r="437">
      <c r="A437" s="577"/>
      <c r="B437" s="577"/>
      <c r="C437" s="172"/>
      <c r="D437" s="172"/>
      <c r="E437" s="172"/>
      <c r="F437" s="172"/>
      <c r="G437" s="172"/>
      <c r="H437" s="172"/>
      <c r="I437" s="172"/>
      <c r="J437" s="172"/>
      <c r="K437" s="172"/>
      <c r="L437" s="172"/>
      <c r="M437" s="172"/>
      <c r="N437" s="172"/>
      <c r="O437" s="172"/>
      <c r="P437" s="172"/>
      <c r="Q437" s="172"/>
      <c r="R437" s="172"/>
      <c r="S437" s="172"/>
      <c r="T437" s="172"/>
      <c r="U437" s="172"/>
      <c r="V437" s="588"/>
      <c r="W437" s="588"/>
      <c r="X437" s="588"/>
      <c r="Y437" s="588"/>
      <c r="Z437" s="588"/>
      <c r="AA437" s="172"/>
      <c r="AB437" s="172"/>
      <c r="AC437" s="172"/>
      <c r="AD437" s="172"/>
      <c r="AE437" s="172"/>
      <c r="AF437" s="172"/>
      <c r="AG437" s="172"/>
      <c r="AH437" s="172"/>
      <c r="AI437" s="172"/>
      <c r="AJ437" s="172"/>
    </row>
    <row r="438">
      <c r="A438" s="577"/>
      <c r="B438" s="577"/>
      <c r="C438" s="172"/>
      <c r="D438" s="172"/>
      <c r="E438" s="172"/>
      <c r="F438" s="172"/>
      <c r="G438" s="172"/>
      <c r="H438" s="172"/>
      <c r="I438" s="172"/>
      <c r="J438" s="172"/>
      <c r="K438" s="172"/>
      <c r="L438" s="172"/>
      <c r="M438" s="172"/>
      <c r="N438" s="172"/>
      <c r="O438" s="172"/>
      <c r="P438" s="172"/>
      <c r="Q438" s="172"/>
      <c r="R438" s="172"/>
      <c r="S438" s="172"/>
      <c r="T438" s="172"/>
      <c r="U438" s="172"/>
      <c r="V438" s="588"/>
      <c r="W438" s="588"/>
      <c r="X438" s="588"/>
      <c r="Y438" s="588"/>
      <c r="Z438" s="588"/>
      <c r="AA438" s="172"/>
      <c r="AB438" s="172"/>
      <c r="AC438" s="172"/>
      <c r="AD438" s="172"/>
      <c r="AE438" s="172"/>
      <c r="AF438" s="172"/>
      <c r="AG438" s="172"/>
      <c r="AH438" s="172"/>
      <c r="AI438" s="172"/>
      <c r="AJ438" s="172"/>
    </row>
    <row r="439">
      <c r="A439" s="577"/>
      <c r="B439" s="577"/>
      <c r="C439" s="172"/>
      <c r="D439" s="172"/>
      <c r="E439" s="172"/>
      <c r="F439" s="172"/>
      <c r="G439" s="172"/>
      <c r="H439" s="172"/>
      <c r="I439" s="172"/>
      <c r="J439" s="172"/>
      <c r="K439" s="172"/>
      <c r="L439" s="172"/>
      <c r="M439" s="172"/>
      <c r="N439" s="172"/>
      <c r="O439" s="172"/>
      <c r="P439" s="172"/>
      <c r="Q439" s="172"/>
      <c r="R439" s="172"/>
      <c r="S439" s="172"/>
      <c r="T439" s="172"/>
      <c r="U439" s="172"/>
      <c r="V439" s="588"/>
      <c r="W439" s="588"/>
      <c r="X439" s="588"/>
      <c r="Y439" s="588"/>
      <c r="Z439" s="588"/>
      <c r="AA439" s="172"/>
      <c r="AB439" s="172"/>
      <c r="AC439" s="172"/>
      <c r="AD439" s="172"/>
      <c r="AE439" s="172"/>
      <c r="AF439" s="172"/>
      <c r="AG439" s="172"/>
      <c r="AH439" s="172"/>
      <c r="AI439" s="172"/>
      <c r="AJ439" s="172"/>
    </row>
    <row r="440">
      <c r="A440" s="577"/>
      <c r="B440" s="577"/>
      <c r="C440" s="172"/>
      <c r="D440" s="172"/>
      <c r="E440" s="172"/>
      <c r="F440" s="172"/>
      <c r="G440" s="172"/>
      <c r="H440" s="172"/>
      <c r="I440" s="172"/>
      <c r="J440" s="172"/>
      <c r="K440" s="172"/>
      <c r="L440" s="172"/>
      <c r="M440" s="172"/>
      <c r="N440" s="172"/>
      <c r="O440" s="172"/>
      <c r="P440" s="172"/>
      <c r="Q440" s="172"/>
      <c r="R440" s="172"/>
      <c r="S440" s="172"/>
      <c r="T440" s="172"/>
      <c r="U440" s="172"/>
      <c r="V440" s="588"/>
      <c r="W440" s="588"/>
      <c r="X440" s="588"/>
      <c r="Y440" s="588"/>
      <c r="Z440" s="588"/>
      <c r="AA440" s="172"/>
      <c r="AB440" s="172"/>
      <c r="AC440" s="172"/>
      <c r="AD440" s="172"/>
      <c r="AE440" s="172"/>
      <c r="AF440" s="172"/>
      <c r="AG440" s="172"/>
      <c r="AH440" s="172"/>
      <c r="AI440" s="172"/>
      <c r="AJ440" s="172"/>
    </row>
    <row r="441">
      <c r="A441" s="577"/>
      <c r="B441" s="577"/>
      <c r="C441" s="172"/>
      <c r="D441" s="172"/>
      <c r="E441" s="172"/>
      <c r="F441" s="172"/>
      <c r="G441" s="172"/>
      <c r="H441" s="172"/>
      <c r="I441" s="172"/>
      <c r="J441" s="172"/>
      <c r="K441" s="172"/>
      <c r="L441" s="172"/>
      <c r="M441" s="172"/>
      <c r="N441" s="172"/>
      <c r="O441" s="172"/>
      <c r="P441" s="172"/>
      <c r="Q441" s="172"/>
      <c r="R441" s="172"/>
      <c r="S441" s="172"/>
      <c r="T441" s="172"/>
      <c r="U441" s="172"/>
      <c r="V441" s="588"/>
      <c r="W441" s="588"/>
      <c r="X441" s="588"/>
      <c r="Y441" s="588"/>
      <c r="Z441" s="588"/>
      <c r="AA441" s="172"/>
      <c r="AB441" s="172"/>
      <c r="AC441" s="172"/>
      <c r="AD441" s="172"/>
      <c r="AE441" s="172"/>
      <c r="AF441" s="172"/>
      <c r="AG441" s="172"/>
      <c r="AH441" s="172"/>
      <c r="AI441" s="172"/>
      <c r="AJ441" s="172"/>
    </row>
    <row r="442">
      <c r="A442" s="577"/>
      <c r="B442" s="577"/>
      <c r="C442" s="172"/>
      <c r="D442" s="172"/>
      <c r="E442" s="172"/>
      <c r="F442" s="172"/>
      <c r="G442" s="172"/>
      <c r="H442" s="172"/>
      <c r="I442" s="172"/>
      <c r="J442" s="172"/>
      <c r="K442" s="172"/>
      <c r="L442" s="172"/>
      <c r="M442" s="172"/>
      <c r="N442" s="172"/>
      <c r="O442" s="172"/>
      <c r="P442" s="172"/>
      <c r="Q442" s="172"/>
      <c r="R442" s="172"/>
      <c r="S442" s="172"/>
      <c r="T442" s="172"/>
      <c r="U442" s="172"/>
      <c r="V442" s="588"/>
      <c r="W442" s="588"/>
      <c r="X442" s="588"/>
      <c r="Y442" s="588"/>
      <c r="Z442" s="588"/>
      <c r="AA442" s="172"/>
      <c r="AB442" s="172"/>
      <c r="AC442" s="172"/>
      <c r="AD442" s="172"/>
      <c r="AE442" s="172"/>
      <c r="AF442" s="172"/>
      <c r="AG442" s="172"/>
      <c r="AH442" s="172"/>
      <c r="AI442" s="172"/>
      <c r="AJ442" s="172"/>
    </row>
    <row r="443">
      <c r="A443" s="577"/>
      <c r="B443" s="577"/>
      <c r="C443" s="172"/>
      <c r="D443" s="172"/>
      <c r="E443" s="172"/>
      <c r="F443" s="172"/>
      <c r="G443" s="172"/>
      <c r="H443" s="172"/>
      <c r="I443" s="172"/>
      <c r="J443" s="172"/>
      <c r="K443" s="172"/>
      <c r="L443" s="172"/>
      <c r="M443" s="172"/>
      <c r="N443" s="172"/>
      <c r="O443" s="172"/>
      <c r="P443" s="172"/>
      <c r="Q443" s="172"/>
      <c r="R443" s="172"/>
      <c r="S443" s="172"/>
      <c r="T443" s="172"/>
      <c r="U443" s="172"/>
      <c r="V443" s="588"/>
      <c r="W443" s="588"/>
      <c r="X443" s="588"/>
      <c r="Y443" s="588"/>
      <c r="Z443" s="588"/>
      <c r="AA443" s="172"/>
      <c r="AB443" s="172"/>
      <c r="AC443" s="172"/>
      <c r="AD443" s="172"/>
      <c r="AE443" s="172"/>
      <c r="AF443" s="172"/>
      <c r="AG443" s="172"/>
      <c r="AH443" s="172"/>
      <c r="AI443" s="172"/>
      <c r="AJ443" s="172"/>
    </row>
    <row r="444">
      <c r="A444" s="577"/>
      <c r="B444" s="577"/>
      <c r="C444" s="172"/>
      <c r="D444" s="172"/>
      <c r="E444" s="172"/>
      <c r="F444" s="172"/>
      <c r="G444" s="172"/>
      <c r="H444" s="172"/>
      <c r="I444" s="172"/>
      <c r="J444" s="172"/>
      <c r="K444" s="172"/>
      <c r="L444" s="172"/>
      <c r="M444" s="172"/>
      <c r="N444" s="172"/>
      <c r="O444" s="172"/>
      <c r="P444" s="172"/>
      <c r="Q444" s="172"/>
      <c r="R444" s="172"/>
      <c r="S444" s="172"/>
      <c r="T444" s="172"/>
      <c r="U444" s="172"/>
      <c r="V444" s="588"/>
      <c r="W444" s="588"/>
      <c r="X444" s="588"/>
      <c r="Y444" s="588"/>
      <c r="Z444" s="588"/>
      <c r="AA444" s="172"/>
      <c r="AB444" s="172"/>
      <c r="AC444" s="172"/>
      <c r="AD444" s="172"/>
      <c r="AE444" s="172"/>
      <c r="AF444" s="172"/>
      <c r="AG444" s="172"/>
      <c r="AH444" s="172"/>
      <c r="AI444" s="172"/>
      <c r="AJ444" s="172"/>
    </row>
    <row r="445">
      <c r="A445" s="577"/>
      <c r="B445" s="577"/>
      <c r="C445" s="172"/>
      <c r="D445" s="172"/>
      <c r="E445" s="172"/>
      <c r="F445" s="172"/>
      <c r="G445" s="172"/>
      <c r="H445" s="172"/>
      <c r="I445" s="172"/>
      <c r="J445" s="172"/>
      <c r="K445" s="172"/>
      <c r="L445" s="172"/>
      <c r="M445" s="172"/>
      <c r="N445" s="172"/>
      <c r="O445" s="172"/>
      <c r="P445" s="172"/>
      <c r="Q445" s="172"/>
      <c r="R445" s="172"/>
      <c r="S445" s="172"/>
      <c r="T445" s="172"/>
      <c r="U445" s="172"/>
      <c r="V445" s="588"/>
      <c r="W445" s="588"/>
      <c r="X445" s="588"/>
      <c r="Y445" s="588"/>
      <c r="Z445" s="588"/>
      <c r="AA445" s="172"/>
      <c r="AB445" s="172"/>
      <c r="AC445" s="172"/>
      <c r="AD445" s="172"/>
      <c r="AE445" s="172"/>
      <c r="AF445" s="172"/>
      <c r="AG445" s="172"/>
      <c r="AH445" s="172"/>
      <c r="AI445" s="172"/>
      <c r="AJ445" s="172"/>
    </row>
    <row r="446">
      <c r="A446" s="577"/>
      <c r="B446" s="577"/>
      <c r="C446" s="172"/>
      <c r="D446" s="172"/>
      <c r="E446" s="172"/>
      <c r="F446" s="172"/>
      <c r="G446" s="172"/>
      <c r="H446" s="172"/>
      <c r="I446" s="172"/>
      <c r="J446" s="172"/>
      <c r="K446" s="172"/>
      <c r="L446" s="172"/>
      <c r="M446" s="172"/>
      <c r="N446" s="172"/>
      <c r="O446" s="172"/>
      <c r="P446" s="172"/>
      <c r="Q446" s="172"/>
      <c r="R446" s="172"/>
      <c r="S446" s="172"/>
      <c r="T446" s="172"/>
      <c r="U446" s="172"/>
      <c r="V446" s="588"/>
      <c r="W446" s="588"/>
      <c r="X446" s="588"/>
      <c r="Y446" s="588"/>
      <c r="Z446" s="588"/>
      <c r="AA446" s="172"/>
      <c r="AB446" s="172"/>
      <c r="AC446" s="172"/>
      <c r="AD446" s="172"/>
      <c r="AE446" s="172"/>
      <c r="AF446" s="172"/>
      <c r="AG446" s="172"/>
      <c r="AH446" s="172"/>
      <c r="AI446" s="172"/>
      <c r="AJ446" s="172"/>
    </row>
    <row r="447">
      <c r="A447" s="577"/>
      <c r="B447" s="577"/>
      <c r="C447" s="172"/>
      <c r="D447" s="172"/>
      <c r="E447" s="172"/>
      <c r="F447" s="172"/>
      <c r="G447" s="172"/>
      <c r="H447" s="172"/>
      <c r="I447" s="172"/>
      <c r="J447" s="172"/>
      <c r="K447" s="172"/>
      <c r="L447" s="172"/>
      <c r="M447" s="172"/>
      <c r="N447" s="172"/>
      <c r="O447" s="172"/>
      <c r="P447" s="172"/>
      <c r="Q447" s="172"/>
      <c r="R447" s="172"/>
      <c r="S447" s="172"/>
      <c r="T447" s="172"/>
      <c r="U447" s="172"/>
      <c r="V447" s="588"/>
      <c r="W447" s="588"/>
      <c r="X447" s="588"/>
      <c r="Y447" s="588"/>
      <c r="Z447" s="588"/>
      <c r="AA447" s="172"/>
      <c r="AB447" s="172"/>
      <c r="AC447" s="172"/>
      <c r="AD447" s="172"/>
      <c r="AE447" s="172"/>
      <c r="AF447" s="172"/>
      <c r="AG447" s="172"/>
      <c r="AH447" s="172"/>
      <c r="AI447" s="172"/>
      <c r="AJ447" s="172"/>
    </row>
    <row r="448">
      <c r="A448" s="577"/>
      <c r="B448" s="577"/>
      <c r="C448" s="172"/>
      <c r="D448" s="172"/>
      <c r="E448" s="172"/>
      <c r="F448" s="172"/>
      <c r="G448" s="172"/>
      <c r="H448" s="172"/>
      <c r="I448" s="172"/>
      <c r="J448" s="172"/>
      <c r="K448" s="172"/>
      <c r="L448" s="172"/>
      <c r="M448" s="172"/>
      <c r="N448" s="172"/>
      <c r="O448" s="172"/>
      <c r="P448" s="172"/>
      <c r="Q448" s="172"/>
      <c r="R448" s="172"/>
      <c r="S448" s="172"/>
      <c r="T448" s="172"/>
      <c r="U448" s="172"/>
      <c r="V448" s="588"/>
      <c r="W448" s="588"/>
      <c r="X448" s="588"/>
      <c r="Y448" s="588"/>
      <c r="Z448" s="588"/>
      <c r="AA448" s="172"/>
      <c r="AB448" s="172"/>
      <c r="AC448" s="172"/>
      <c r="AD448" s="172"/>
      <c r="AE448" s="172"/>
      <c r="AF448" s="172"/>
      <c r="AG448" s="172"/>
      <c r="AH448" s="172"/>
      <c r="AI448" s="172"/>
      <c r="AJ448" s="172"/>
    </row>
    <row r="449">
      <c r="A449" s="577"/>
      <c r="B449" s="577"/>
      <c r="C449" s="172"/>
      <c r="D449" s="172"/>
      <c r="E449" s="172"/>
      <c r="F449" s="172"/>
      <c r="G449" s="172"/>
      <c r="H449" s="172"/>
      <c r="I449" s="172"/>
      <c r="J449" s="172"/>
      <c r="K449" s="172"/>
      <c r="L449" s="172"/>
      <c r="M449" s="172"/>
      <c r="N449" s="172"/>
      <c r="O449" s="172"/>
      <c r="P449" s="172"/>
      <c r="Q449" s="172"/>
      <c r="R449" s="172"/>
      <c r="S449" s="172"/>
      <c r="T449" s="172"/>
      <c r="U449" s="172"/>
      <c r="V449" s="588"/>
      <c r="W449" s="588"/>
      <c r="X449" s="588"/>
      <c r="Y449" s="588"/>
      <c r="Z449" s="588"/>
      <c r="AA449" s="172"/>
      <c r="AB449" s="172"/>
      <c r="AC449" s="172"/>
      <c r="AD449" s="172"/>
      <c r="AE449" s="172"/>
      <c r="AF449" s="172"/>
      <c r="AG449" s="172"/>
      <c r="AH449" s="172"/>
      <c r="AI449" s="172"/>
      <c r="AJ449" s="172"/>
    </row>
    <row r="450">
      <c r="A450" s="577"/>
      <c r="B450" s="577"/>
      <c r="C450" s="172"/>
      <c r="D450" s="172"/>
      <c r="E450" s="172"/>
      <c r="F450" s="172"/>
      <c r="G450" s="172"/>
      <c r="H450" s="172"/>
      <c r="I450" s="172"/>
      <c r="J450" s="172"/>
      <c r="K450" s="172"/>
      <c r="L450" s="172"/>
      <c r="M450" s="172"/>
      <c r="N450" s="172"/>
      <c r="O450" s="172"/>
      <c r="P450" s="172"/>
      <c r="Q450" s="172"/>
      <c r="R450" s="172"/>
      <c r="S450" s="172"/>
      <c r="T450" s="172"/>
      <c r="U450" s="172"/>
      <c r="V450" s="588"/>
      <c r="W450" s="588"/>
      <c r="X450" s="588"/>
      <c r="Y450" s="588"/>
      <c r="Z450" s="588"/>
      <c r="AA450" s="172"/>
      <c r="AB450" s="172"/>
      <c r="AC450" s="172"/>
      <c r="AD450" s="172"/>
      <c r="AE450" s="172"/>
      <c r="AF450" s="172"/>
      <c r="AG450" s="172"/>
      <c r="AH450" s="172"/>
      <c r="AI450" s="172"/>
      <c r="AJ450" s="172"/>
    </row>
    <row r="451">
      <c r="A451" s="577"/>
      <c r="B451" s="577"/>
      <c r="C451" s="172"/>
      <c r="D451" s="172"/>
      <c r="E451" s="172"/>
      <c r="F451" s="172"/>
      <c r="G451" s="172"/>
      <c r="H451" s="172"/>
      <c r="I451" s="172"/>
      <c r="J451" s="172"/>
      <c r="K451" s="172"/>
      <c r="L451" s="172"/>
      <c r="M451" s="172"/>
      <c r="N451" s="172"/>
      <c r="O451" s="172"/>
      <c r="P451" s="172"/>
      <c r="Q451" s="172"/>
      <c r="R451" s="172"/>
      <c r="S451" s="172"/>
      <c r="T451" s="172"/>
      <c r="U451" s="172"/>
      <c r="V451" s="588"/>
      <c r="W451" s="588"/>
      <c r="X451" s="588"/>
      <c r="Y451" s="588"/>
      <c r="Z451" s="588"/>
      <c r="AA451" s="172"/>
      <c r="AB451" s="172"/>
      <c r="AC451" s="172"/>
      <c r="AD451" s="172"/>
      <c r="AE451" s="172"/>
      <c r="AF451" s="172"/>
      <c r="AG451" s="172"/>
      <c r="AH451" s="172"/>
      <c r="AI451" s="172"/>
      <c r="AJ451" s="172"/>
    </row>
    <row r="452">
      <c r="A452" s="577"/>
      <c r="B452" s="577"/>
      <c r="C452" s="172"/>
      <c r="D452" s="172"/>
      <c r="E452" s="172"/>
      <c r="F452" s="172"/>
      <c r="G452" s="172"/>
      <c r="H452" s="172"/>
      <c r="I452" s="172"/>
      <c r="J452" s="172"/>
      <c r="K452" s="172"/>
      <c r="L452" s="172"/>
      <c r="M452" s="172"/>
      <c r="N452" s="172"/>
      <c r="O452" s="172"/>
      <c r="P452" s="172"/>
      <c r="Q452" s="172"/>
      <c r="R452" s="172"/>
      <c r="S452" s="172"/>
      <c r="T452" s="172"/>
      <c r="U452" s="172"/>
      <c r="V452" s="588"/>
      <c r="W452" s="588"/>
      <c r="X452" s="588"/>
      <c r="Y452" s="588"/>
      <c r="Z452" s="588"/>
      <c r="AA452" s="172"/>
      <c r="AB452" s="172"/>
      <c r="AC452" s="172"/>
      <c r="AD452" s="172"/>
      <c r="AE452" s="172"/>
      <c r="AF452" s="172"/>
      <c r="AG452" s="172"/>
      <c r="AH452" s="172"/>
      <c r="AI452" s="172"/>
      <c r="AJ452" s="172"/>
    </row>
    <row r="453">
      <c r="A453" s="577"/>
      <c r="B453" s="577"/>
      <c r="C453" s="172"/>
      <c r="D453" s="172"/>
      <c r="E453" s="172"/>
      <c r="F453" s="172"/>
      <c r="G453" s="172"/>
      <c r="H453" s="172"/>
      <c r="I453" s="172"/>
      <c r="J453" s="172"/>
      <c r="K453" s="172"/>
      <c r="L453" s="172"/>
      <c r="M453" s="172"/>
      <c r="N453" s="172"/>
      <c r="O453" s="172"/>
      <c r="P453" s="172"/>
      <c r="Q453" s="172"/>
      <c r="R453" s="172"/>
      <c r="S453" s="172"/>
      <c r="T453" s="172"/>
      <c r="U453" s="172"/>
      <c r="V453" s="588"/>
      <c r="W453" s="588"/>
      <c r="X453" s="588"/>
      <c r="Y453" s="588"/>
      <c r="Z453" s="588"/>
      <c r="AA453" s="172"/>
      <c r="AB453" s="172"/>
      <c r="AC453" s="172"/>
      <c r="AD453" s="172"/>
      <c r="AE453" s="172"/>
      <c r="AF453" s="172"/>
      <c r="AG453" s="172"/>
      <c r="AH453" s="172"/>
      <c r="AI453" s="172"/>
      <c r="AJ453" s="172"/>
    </row>
    <row r="454">
      <c r="A454" s="577"/>
      <c r="B454" s="577"/>
      <c r="C454" s="172"/>
      <c r="D454" s="172"/>
      <c r="E454" s="172"/>
      <c r="F454" s="172"/>
      <c r="G454" s="172"/>
      <c r="H454" s="172"/>
      <c r="I454" s="172"/>
      <c r="J454" s="172"/>
      <c r="K454" s="172"/>
      <c r="L454" s="172"/>
      <c r="M454" s="172"/>
      <c r="N454" s="172"/>
      <c r="O454" s="172"/>
      <c r="P454" s="172"/>
      <c r="Q454" s="172"/>
      <c r="R454" s="172"/>
      <c r="S454" s="172"/>
      <c r="T454" s="172"/>
      <c r="U454" s="172"/>
      <c r="V454" s="588"/>
      <c r="W454" s="588"/>
      <c r="X454" s="588"/>
      <c r="Y454" s="588"/>
      <c r="Z454" s="588"/>
      <c r="AA454" s="172"/>
      <c r="AB454" s="172"/>
      <c r="AC454" s="172"/>
      <c r="AD454" s="172"/>
      <c r="AE454" s="172"/>
      <c r="AF454" s="172"/>
      <c r="AG454" s="172"/>
      <c r="AH454" s="172"/>
      <c r="AI454" s="172"/>
      <c r="AJ454" s="172"/>
    </row>
    <row r="455">
      <c r="A455" s="577"/>
      <c r="B455" s="577"/>
      <c r="C455" s="172"/>
      <c r="D455" s="172"/>
      <c r="E455" s="172"/>
      <c r="F455" s="172"/>
      <c r="G455" s="172"/>
      <c r="H455" s="172"/>
      <c r="I455" s="172"/>
      <c r="J455" s="172"/>
      <c r="K455" s="172"/>
      <c r="L455" s="172"/>
      <c r="M455" s="172"/>
      <c r="N455" s="172"/>
      <c r="O455" s="172"/>
      <c r="P455" s="172"/>
      <c r="Q455" s="172"/>
      <c r="R455" s="172"/>
      <c r="S455" s="172"/>
      <c r="T455" s="172"/>
      <c r="U455" s="172"/>
      <c r="V455" s="588"/>
      <c r="W455" s="588"/>
      <c r="X455" s="588"/>
      <c r="Y455" s="588"/>
      <c r="Z455" s="588"/>
      <c r="AA455" s="172"/>
      <c r="AB455" s="172"/>
      <c r="AC455" s="172"/>
      <c r="AD455" s="172"/>
      <c r="AE455" s="172"/>
      <c r="AF455" s="172"/>
      <c r="AG455" s="172"/>
      <c r="AH455" s="172"/>
      <c r="AI455" s="172"/>
      <c r="AJ455" s="172"/>
    </row>
    <row r="456">
      <c r="A456" s="577"/>
      <c r="B456" s="577"/>
      <c r="C456" s="172"/>
      <c r="D456" s="172"/>
      <c r="E456" s="172"/>
      <c r="F456" s="172"/>
      <c r="G456" s="172"/>
      <c r="H456" s="172"/>
      <c r="I456" s="172"/>
      <c r="J456" s="172"/>
      <c r="K456" s="172"/>
      <c r="L456" s="172"/>
      <c r="M456" s="172"/>
      <c r="N456" s="172"/>
      <c r="O456" s="172"/>
      <c r="P456" s="172"/>
      <c r="Q456" s="172"/>
      <c r="R456" s="172"/>
      <c r="S456" s="172"/>
      <c r="T456" s="172"/>
      <c r="U456" s="172"/>
      <c r="V456" s="588"/>
      <c r="W456" s="588"/>
      <c r="X456" s="588"/>
      <c r="Y456" s="588"/>
      <c r="Z456" s="588"/>
      <c r="AA456" s="172"/>
      <c r="AB456" s="172"/>
      <c r="AC456" s="172"/>
      <c r="AD456" s="172"/>
      <c r="AE456" s="172"/>
      <c r="AF456" s="172"/>
      <c r="AG456" s="172"/>
      <c r="AH456" s="172"/>
      <c r="AI456" s="172"/>
      <c r="AJ456" s="172"/>
    </row>
    <row r="457">
      <c r="A457" s="577"/>
      <c r="B457" s="577"/>
      <c r="C457" s="172"/>
      <c r="D457" s="172"/>
      <c r="E457" s="172"/>
      <c r="F457" s="172"/>
      <c r="G457" s="172"/>
      <c r="H457" s="172"/>
      <c r="I457" s="172"/>
      <c r="J457" s="172"/>
      <c r="K457" s="172"/>
      <c r="L457" s="172"/>
      <c r="M457" s="172"/>
      <c r="N457" s="172"/>
      <c r="O457" s="172"/>
      <c r="P457" s="172"/>
      <c r="Q457" s="172"/>
      <c r="R457" s="172"/>
      <c r="S457" s="172"/>
      <c r="T457" s="172"/>
      <c r="U457" s="172"/>
      <c r="V457" s="588"/>
      <c r="W457" s="588"/>
      <c r="X457" s="588"/>
      <c r="Y457" s="588"/>
      <c r="Z457" s="588"/>
      <c r="AA457" s="172"/>
      <c r="AB457" s="172"/>
      <c r="AC457" s="172"/>
      <c r="AD457" s="172"/>
      <c r="AE457" s="172"/>
      <c r="AF457" s="172"/>
      <c r="AG457" s="172"/>
      <c r="AH457" s="172"/>
      <c r="AI457" s="172"/>
      <c r="AJ457" s="172"/>
    </row>
    <row r="458">
      <c r="A458" s="577"/>
      <c r="B458" s="577"/>
      <c r="C458" s="172"/>
      <c r="D458" s="172"/>
      <c r="E458" s="172"/>
      <c r="F458" s="172"/>
      <c r="G458" s="172"/>
      <c r="H458" s="172"/>
      <c r="I458" s="172"/>
      <c r="J458" s="172"/>
      <c r="K458" s="172"/>
      <c r="L458" s="172"/>
      <c r="M458" s="172"/>
      <c r="N458" s="172"/>
      <c r="O458" s="172"/>
      <c r="P458" s="172"/>
      <c r="Q458" s="172"/>
      <c r="R458" s="172"/>
      <c r="S458" s="172"/>
      <c r="T458" s="172"/>
      <c r="U458" s="172"/>
      <c r="V458" s="588"/>
      <c r="W458" s="588"/>
      <c r="X458" s="588"/>
      <c r="Y458" s="588"/>
      <c r="Z458" s="588"/>
      <c r="AA458" s="172"/>
      <c r="AB458" s="172"/>
      <c r="AC458" s="172"/>
      <c r="AD458" s="172"/>
      <c r="AE458" s="172"/>
      <c r="AF458" s="172"/>
      <c r="AG458" s="172"/>
      <c r="AH458" s="172"/>
      <c r="AI458" s="172"/>
      <c r="AJ458" s="172"/>
    </row>
    <row r="459">
      <c r="A459" s="577"/>
      <c r="B459" s="577"/>
      <c r="C459" s="172"/>
      <c r="D459" s="172"/>
      <c r="E459" s="172"/>
      <c r="F459" s="172"/>
      <c r="G459" s="172"/>
      <c r="H459" s="172"/>
      <c r="I459" s="172"/>
      <c r="J459" s="172"/>
      <c r="K459" s="172"/>
      <c r="L459" s="172"/>
      <c r="M459" s="172"/>
      <c r="N459" s="172"/>
      <c r="O459" s="172"/>
      <c r="P459" s="172"/>
      <c r="Q459" s="172"/>
      <c r="R459" s="172"/>
      <c r="S459" s="172"/>
      <c r="T459" s="172"/>
      <c r="U459" s="172"/>
      <c r="V459" s="588"/>
      <c r="W459" s="588"/>
      <c r="X459" s="588"/>
      <c r="Y459" s="588"/>
      <c r="Z459" s="588"/>
      <c r="AA459" s="172"/>
      <c r="AB459" s="172"/>
      <c r="AC459" s="172"/>
      <c r="AD459" s="172"/>
      <c r="AE459" s="172"/>
      <c r="AF459" s="172"/>
      <c r="AG459" s="172"/>
      <c r="AH459" s="172"/>
      <c r="AI459" s="172"/>
      <c r="AJ459" s="172"/>
    </row>
    <row r="460">
      <c r="A460" s="577"/>
      <c r="B460" s="577"/>
      <c r="C460" s="172"/>
      <c r="D460" s="172"/>
      <c r="E460" s="172"/>
      <c r="F460" s="172"/>
      <c r="G460" s="172"/>
      <c r="H460" s="172"/>
      <c r="I460" s="172"/>
      <c r="J460" s="172"/>
      <c r="K460" s="172"/>
      <c r="L460" s="172"/>
      <c r="M460" s="172"/>
      <c r="N460" s="172"/>
      <c r="O460" s="172"/>
      <c r="P460" s="172"/>
      <c r="Q460" s="172"/>
      <c r="R460" s="172"/>
      <c r="S460" s="172"/>
      <c r="T460" s="172"/>
      <c r="U460" s="172"/>
      <c r="V460" s="588"/>
      <c r="W460" s="588"/>
      <c r="X460" s="588"/>
      <c r="Y460" s="588"/>
      <c r="Z460" s="588"/>
      <c r="AA460" s="172"/>
      <c r="AB460" s="172"/>
      <c r="AC460" s="172"/>
      <c r="AD460" s="172"/>
      <c r="AE460" s="172"/>
      <c r="AF460" s="172"/>
      <c r="AG460" s="172"/>
      <c r="AH460" s="172"/>
      <c r="AI460" s="172"/>
      <c r="AJ460" s="172"/>
    </row>
    <row r="461">
      <c r="A461" s="577"/>
      <c r="B461" s="577"/>
      <c r="C461" s="172"/>
      <c r="D461" s="172"/>
      <c r="E461" s="172"/>
      <c r="F461" s="172"/>
      <c r="G461" s="172"/>
      <c r="H461" s="172"/>
      <c r="I461" s="172"/>
      <c r="J461" s="172"/>
      <c r="K461" s="172"/>
      <c r="L461" s="172"/>
      <c r="M461" s="172"/>
      <c r="N461" s="172"/>
      <c r="O461" s="172"/>
      <c r="P461" s="172"/>
      <c r="Q461" s="172"/>
      <c r="R461" s="172"/>
      <c r="S461" s="172"/>
      <c r="T461" s="172"/>
      <c r="U461" s="172"/>
      <c r="V461" s="588"/>
      <c r="W461" s="588"/>
      <c r="X461" s="588"/>
      <c r="Y461" s="588"/>
      <c r="Z461" s="588"/>
      <c r="AA461" s="172"/>
      <c r="AB461" s="172"/>
      <c r="AC461" s="172"/>
      <c r="AD461" s="172"/>
      <c r="AE461" s="172"/>
      <c r="AF461" s="172"/>
      <c r="AG461" s="172"/>
      <c r="AH461" s="172"/>
      <c r="AI461" s="172"/>
      <c r="AJ461" s="172"/>
    </row>
    <row r="462">
      <c r="A462" s="577"/>
      <c r="B462" s="577"/>
      <c r="C462" s="172"/>
      <c r="D462" s="172"/>
      <c r="E462" s="172"/>
      <c r="F462" s="172"/>
      <c r="G462" s="172"/>
      <c r="H462" s="172"/>
      <c r="I462" s="172"/>
      <c r="J462" s="172"/>
      <c r="K462" s="172"/>
      <c r="L462" s="172"/>
      <c r="M462" s="172"/>
      <c r="N462" s="172"/>
      <c r="O462" s="172"/>
      <c r="P462" s="172"/>
      <c r="Q462" s="172"/>
      <c r="R462" s="172"/>
      <c r="S462" s="172"/>
      <c r="T462" s="172"/>
      <c r="U462" s="172"/>
      <c r="V462" s="588"/>
      <c r="W462" s="588"/>
      <c r="X462" s="588"/>
      <c r="Y462" s="588"/>
      <c r="Z462" s="588"/>
      <c r="AA462" s="172"/>
      <c r="AB462" s="172"/>
      <c r="AC462" s="172"/>
      <c r="AD462" s="172"/>
      <c r="AE462" s="172"/>
      <c r="AF462" s="172"/>
      <c r="AG462" s="172"/>
      <c r="AH462" s="172"/>
      <c r="AI462" s="172"/>
      <c r="AJ462" s="172"/>
    </row>
    <row r="463">
      <c r="A463" s="577"/>
      <c r="B463" s="577"/>
      <c r="C463" s="172"/>
      <c r="D463" s="172"/>
      <c r="E463" s="172"/>
      <c r="F463" s="172"/>
      <c r="G463" s="172"/>
      <c r="H463" s="172"/>
      <c r="I463" s="172"/>
      <c r="J463" s="172"/>
      <c r="K463" s="172"/>
      <c r="L463" s="172"/>
      <c r="M463" s="172"/>
      <c r="N463" s="172"/>
      <c r="O463" s="172"/>
      <c r="P463" s="172"/>
      <c r="Q463" s="172"/>
      <c r="R463" s="172"/>
      <c r="S463" s="172"/>
      <c r="T463" s="172"/>
      <c r="U463" s="172"/>
      <c r="V463" s="588"/>
      <c r="W463" s="588"/>
      <c r="X463" s="588"/>
      <c r="Y463" s="588"/>
      <c r="Z463" s="588"/>
      <c r="AA463" s="172"/>
      <c r="AB463" s="172"/>
      <c r="AC463" s="172"/>
      <c r="AD463" s="172"/>
      <c r="AE463" s="172"/>
      <c r="AF463" s="172"/>
      <c r="AG463" s="172"/>
      <c r="AH463" s="172"/>
      <c r="AI463" s="172"/>
      <c r="AJ463" s="172"/>
    </row>
    <row r="464">
      <c r="A464" s="577"/>
      <c r="B464" s="577"/>
      <c r="C464" s="172"/>
      <c r="D464" s="172"/>
      <c r="E464" s="172"/>
      <c r="F464" s="172"/>
      <c r="G464" s="172"/>
      <c r="H464" s="172"/>
      <c r="I464" s="172"/>
      <c r="J464" s="172"/>
      <c r="K464" s="172"/>
      <c r="L464" s="172"/>
      <c r="M464" s="172"/>
      <c r="N464" s="172"/>
      <c r="O464" s="172"/>
      <c r="P464" s="172"/>
      <c r="Q464" s="172"/>
      <c r="R464" s="172"/>
      <c r="S464" s="172"/>
      <c r="T464" s="172"/>
      <c r="U464" s="172"/>
      <c r="V464" s="588"/>
      <c r="W464" s="588"/>
      <c r="X464" s="588"/>
      <c r="Y464" s="588"/>
      <c r="Z464" s="588"/>
      <c r="AA464" s="172"/>
      <c r="AB464" s="172"/>
      <c r="AC464" s="172"/>
      <c r="AD464" s="172"/>
      <c r="AE464" s="172"/>
      <c r="AF464" s="172"/>
      <c r="AG464" s="172"/>
      <c r="AH464" s="172"/>
      <c r="AI464" s="172"/>
      <c r="AJ464" s="172"/>
    </row>
    <row r="465">
      <c r="A465" s="577"/>
      <c r="B465" s="577"/>
      <c r="C465" s="172"/>
      <c r="D465" s="172"/>
      <c r="E465" s="172"/>
      <c r="F465" s="172"/>
      <c r="G465" s="172"/>
      <c r="H465" s="172"/>
      <c r="I465" s="172"/>
      <c r="J465" s="172"/>
      <c r="K465" s="172"/>
      <c r="L465" s="172"/>
      <c r="M465" s="172"/>
      <c r="N465" s="172"/>
      <c r="O465" s="172"/>
      <c r="P465" s="172"/>
      <c r="Q465" s="172"/>
      <c r="R465" s="172"/>
      <c r="S465" s="172"/>
      <c r="T465" s="172"/>
      <c r="U465" s="172"/>
      <c r="V465" s="588"/>
      <c r="W465" s="588"/>
      <c r="X465" s="588"/>
      <c r="Y465" s="588"/>
      <c r="Z465" s="588"/>
      <c r="AA465" s="172"/>
      <c r="AB465" s="172"/>
      <c r="AC465" s="172"/>
      <c r="AD465" s="172"/>
      <c r="AE465" s="172"/>
      <c r="AF465" s="172"/>
      <c r="AG465" s="172"/>
      <c r="AH465" s="172"/>
      <c r="AI465" s="172"/>
      <c r="AJ465" s="172"/>
    </row>
    <row r="466">
      <c r="A466" s="577"/>
      <c r="B466" s="577"/>
      <c r="C466" s="172"/>
      <c r="D466" s="172"/>
      <c r="E466" s="172"/>
      <c r="F466" s="172"/>
      <c r="G466" s="172"/>
      <c r="H466" s="172"/>
      <c r="I466" s="172"/>
      <c r="J466" s="172"/>
      <c r="K466" s="172"/>
      <c r="L466" s="172"/>
      <c r="M466" s="172"/>
      <c r="N466" s="172"/>
      <c r="O466" s="172"/>
      <c r="P466" s="172"/>
      <c r="Q466" s="172"/>
      <c r="R466" s="172"/>
      <c r="S466" s="172"/>
      <c r="T466" s="172"/>
      <c r="U466" s="172"/>
      <c r="V466" s="588"/>
      <c r="W466" s="588"/>
      <c r="X466" s="588"/>
      <c r="Y466" s="588"/>
      <c r="Z466" s="588"/>
      <c r="AA466" s="172"/>
      <c r="AB466" s="172"/>
      <c r="AC466" s="172"/>
      <c r="AD466" s="172"/>
      <c r="AE466" s="172"/>
      <c r="AF466" s="172"/>
      <c r="AG466" s="172"/>
      <c r="AH466" s="172"/>
      <c r="AI466" s="172"/>
      <c r="AJ466" s="172"/>
    </row>
    <row r="467">
      <c r="A467" s="577"/>
      <c r="B467" s="577"/>
      <c r="C467" s="172"/>
      <c r="D467" s="172"/>
      <c r="E467" s="172"/>
      <c r="F467" s="172"/>
      <c r="G467" s="172"/>
      <c r="H467" s="172"/>
      <c r="I467" s="172"/>
      <c r="J467" s="172"/>
      <c r="K467" s="172"/>
      <c r="L467" s="172"/>
      <c r="M467" s="172"/>
      <c r="N467" s="172"/>
      <c r="O467" s="172"/>
      <c r="P467" s="172"/>
      <c r="Q467" s="172"/>
      <c r="R467" s="172"/>
      <c r="S467" s="172"/>
      <c r="T467" s="172"/>
      <c r="U467" s="172"/>
      <c r="V467" s="588"/>
      <c r="W467" s="588"/>
      <c r="X467" s="588"/>
      <c r="Y467" s="588"/>
      <c r="Z467" s="588"/>
      <c r="AA467" s="172"/>
      <c r="AB467" s="172"/>
      <c r="AC467" s="172"/>
      <c r="AD467" s="172"/>
      <c r="AE467" s="172"/>
      <c r="AF467" s="172"/>
      <c r="AG467" s="172"/>
      <c r="AH467" s="172"/>
      <c r="AI467" s="172"/>
      <c r="AJ467" s="172"/>
    </row>
    <row r="468">
      <c r="A468" s="577"/>
      <c r="B468" s="577"/>
      <c r="C468" s="172"/>
      <c r="D468" s="172"/>
      <c r="E468" s="172"/>
      <c r="F468" s="172"/>
      <c r="G468" s="172"/>
      <c r="H468" s="172"/>
      <c r="I468" s="172"/>
      <c r="J468" s="172"/>
      <c r="K468" s="172"/>
      <c r="L468" s="172"/>
      <c r="M468" s="172"/>
      <c r="N468" s="172"/>
      <c r="O468" s="172"/>
      <c r="P468" s="172"/>
      <c r="Q468" s="172"/>
      <c r="R468" s="172"/>
      <c r="S468" s="172"/>
      <c r="T468" s="172"/>
      <c r="U468" s="172"/>
      <c r="V468" s="588"/>
      <c r="W468" s="588"/>
      <c r="X468" s="588"/>
      <c r="Y468" s="588"/>
      <c r="Z468" s="588"/>
      <c r="AA468" s="172"/>
      <c r="AB468" s="172"/>
      <c r="AC468" s="172"/>
      <c r="AD468" s="172"/>
      <c r="AE468" s="172"/>
      <c r="AF468" s="172"/>
      <c r="AG468" s="172"/>
      <c r="AH468" s="172"/>
      <c r="AI468" s="172"/>
      <c r="AJ468" s="172"/>
    </row>
    <row r="469">
      <c r="A469" s="577"/>
      <c r="B469" s="577"/>
      <c r="C469" s="172"/>
      <c r="D469" s="172"/>
      <c r="E469" s="172"/>
      <c r="F469" s="172"/>
      <c r="G469" s="172"/>
      <c r="H469" s="172"/>
      <c r="I469" s="172"/>
      <c r="J469" s="172"/>
      <c r="K469" s="172"/>
      <c r="L469" s="172"/>
      <c r="M469" s="172"/>
      <c r="N469" s="172"/>
      <c r="O469" s="172"/>
      <c r="P469" s="172"/>
      <c r="Q469" s="172"/>
      <c r="R469" s="172"/>
      <c r="S469" s="172"/>
      <c r="T469" s="172"/>
      <c r="U469" s="172"/>
      <c r="V469" s="588"/>
      <c r="W469" s="588"/>
      <c r="X469" s="588"/>
      <c r="Y469" s="588"/>
      <c r="Z469" s="588"/>
      <c r="AA469" s="172"/>
      <c r="AB469" s="172"/>
      <c r="AC469" s="172"/>
      <c r="AD469" s="172"/>
      <c r="AE469" s="172"/>
      <c r="AF469" s="172"/>
      <c r="AG469" s="172"/>
      <c r="AH469" s="172"/>
      <c r="AI469" s="172"/>
      <c r="AJ469" s="172"/>
    </row>
    <row r="470">
      <c r="A470" s="577"/>
      <c r="B470" s="577"/>
      <c r="C470" s="172"/>
      <c r="D470" s="172"/>
      <c r="E470" s="172"/>
      <c r="F470" s="172"/>
      <c r="G470" s="172"/>
      <c r="H470" s="172"/>
      <c r="I470" s="172"/>
      <c r="J470" s="172"/>
      <c r="K470" s="172"/>
      <c r="L470" s="172"/>
      <c r="M470" s="172"/>
      <c r="N470" s="172"/>
      <c r="O470" s="172"/>
      <c r="P470" s="172"/>
      <c r="Q470" s="172"/>
      <c r="R470" s="172"/>
      <c r="S470" s="172"/>
      <c r="T470" s="172"/>
      <c r="U470" s="172"/>
      <c r="V470" s="588"/>
      <c r="W470" s="588"/>
      <c r="X470" s="588"/>
      <c r="Y470" s="588"/>
      <c r="Z470" s="588"/>
      <c r="AA470" s="172"/>
      <c r="AB470" s="172"/>
      <c r="AC470" s="172"/>
      <c r="AD470" s="172"/>
      <c r="AE470" s="172"/>
      <c r="AF470" s="172"/>
      <c r="AG470" s="172"/>
      <c r="AH470" s="172"/>
      <c r="AI470" s="172"/>
      <c r="AJ470" s="172"/>
    </row>
    <row r="471">
      <c r="A471" s="577"/>
      <c r="B471" s="577"/>
      <c r="C471" s="172"/>
      <c r="D471" s="172"/>
      <c r="E471" s="172"/>
      <c r="F471" s="172"/>
      <c r="G471" s="172"/>
      <c r="H471" s="172"/>
      <c r="I471" s="172"/>
      <c r="J471" s="172"/>
      <c r="K471" s="172"/>
      <c r="L471" s="172"/>
      <c r="M471" s="172"/>
      <c r="N471" s="172"/>
      <c r="O471" s="172"/>
      <c r="P471" s="172"/>
      <c r="Q471" s="172"/>
      <c r="R471" s="172"/>
      <c r="S471" s="172"/>
      <c r="T471" s="172"/>
      <c r="U471" s="172"/>
      <c r="V471" s="588"/>
      <c r="W471" s="588"/>
      <c r="X471" s="588"/>
      <c r="Y471" s="588"/>
      <c r="Z471" s="588"/>
      <c r="AA471" s="172"/>
      <c r="AB471" s="172"/>
      <c r="AC471" s="172"/>
      <c r="AD471" s="172"/>
      <c r="AE471" s="172"/>
      <c r="AF471" s="172"/>
      <c r="AG471" s="172"/>
      <c r="AH471" s="172"/>
      <c r="AI471" s="172"/>
      <c r="AJ471" s="172"/>
    </row>
    <row r="472">
      <c r="A472" s="577"/>
      <c r="B472" s="577"/>
      <c r="C472" s="172"/>
      <c r="D472" s="172"/>
      <c r="E472" s="172"/>
      <c r="F472" s="172"/>
      <c r="G472" s="172"/>
      <c r="H472" s="172"/>
      <c r="I472" s="172"/>
      <c r="J472" s="172"/>
      <c r="K472" s="172"/>
      <c r="L472" s="172"/>
      <c r="M472" s="172"/>
      <c r="N472" s="172"/>
      <c r="O472" s="172"/>
      <c r="P472" s="172"/>
      <c r="Q472" s="172"/>
      <c r="R472" s="172"/>
      <c r="S472" s="172"/>
      <c r="T472" s="172"/>
      <c r="U472" s="172"/>
      <c r="V472" s="588"/>
      <c r="W472" s="588"/>
      <c r="X472" s="588"/>
      <c r="Y472" s="588"/>
      <c r="Z472" s="588"/>
      <c r="AA472" s="172"/>
      <c r="AB472" s="172"/>
      <c r="AC472" s="172"/>
      <c r="AD472" s="172"/>
      <c r="AE472" s="172"/>
      <c r="AF472" s="172"/>
      <c r="AG472" s="172"/>
      <c r="AH472" s="172"/>
      <c r="AI472" s="172"/>
      <c r="AJ472" s="172"/>
    </row>
    <row r="473">
      <c r="A473" s="577"/>
      <c r="B473" s="577"/>
      <c r="C473" s="172"/>
      <c r="D473" s="172"/>
      <c r="E473" s="172"/>
      <c r="F473" s="172"/>
      <c r="G473" s="172"/>
      <c r="H473" s="172"/>
      <c r="I473" s="172"/>
      <c r="J473" s="172"/>
      <c r="K473" s="172"/>
      <c r="L473" s="172"/>
      <c r="M473" s="172"/>
      <c r="N473" s="172"/>
      <c r="O473" s="172"/>
      <c r="P473" s="172"/>
      <c r="Q473" s="172"/>
      <c r="R473" s="172"/>
      <c r="S473" s="172"/>
      <c r="T473" s="172"/>
      <c r="U473" s="172"/>
      <c r="V473" s="588"/>
      <c r="W473" s="588"/>
      <c r="X473" s="588"/>
      <c r="Y473" s="588"/>
      <c r="Z473" s="588"/>
      <c r="AA473" s="172"/>
      <c r="AB473" s="172"/>
      <c r="AC473" s="172"/>
      <c r="AD473" s="172"/>
      <c r="AE473" s="172"/>
      <c r="AF473" s="172"/>
      <c r="AG473" s="172"/>
      <c r="AH473" s="172"/>
      <c r="AI473" s="172"/>
      <c r="AJ473" s="172"/>
    </row>
    <row r="474">
      <c r="A474" s="577"/>
      <c r="B474" s="577"/>
      <c r="C474" s="172"/>
      <c r="D474" s="172"/>
      <c r="E474" s="172"/>
      <c r="F474" s="172"/>
      <c r="G474" s="172"/>
      <c r="H474" s="172"/>
      <c r="I474" s="172"/>
      <c r="J474" s="172"/>
      <c r="K474" s="172"/>
      <c r="L474" s="172"/>
      <c r="M474" s="172"/>
      <c r="N474" s="172"/>
      <c r="O474" s="172"/>
      <c r="P474" s="172"/>
      <c r="Q474" s="172"/>
      <c r="R474" s="172"/>
      <c r="S474" s="172"/>
      <c r="T474" s="172"/>
      <c r="U474" s="172"/>
      <c r="V474" s="588"/>
      <c r="W474" s="588"/>
      <c r="X474" s="588"/>
      <c r="Y474" s="588"/>
      <c r="Z474" s="588"/>
      <c r="AA474" s="172"/>
      <c r="AB474" s="172"/>
      <c r="AC474" s="172"/>
      <c r="AD474" s="172"/>
      <c r="AE474" s="172"/>
      <c r="AF474" s="172"/>
      <c r="AG474" s="172"/>
      <c r="AH474" s="172"/>
      <c r="AI474" s="172"/>
      <c r="AJ474" s="172"/>
    </row>
    <row r="475">
      <c r="A475" s="577"/>
      <c r="B475" s="577"/>
      <c r="C475" s="172"/>
      <c r="D475" s="172"/>
      <c r="E475" s="172"/>
      <c r="F475" s="172"/>
      <c r="G475" s="172"/>
      <c r="H475" s="172"/>
      <c r="I475" s="172"/>
      <c r="J475" s="172"/>
      <c r="K475" s="172"/>
      <c r="L475" s="172"/>
      <c r="M475" s="172"/>
      <c r="N475" s="172"/>
      <c r="O475" s="172"/>
      <c r="P475" s="172"/>
      <c r="Q475" s="172"/>
      <c r="R475" s="172"/>
      <c r="S475" s="172"/>
      <c r="T475" s="172"/>
      <c r="U475" s="172"/>
      <c r="V475" s="588"/>
      <c r="W475" s="588"/>
      <c r="X475" s="588"/>
      <c r="Y475" s="588"/>
      <c r="Z475" s="588"/>
      <c r="AA475" s="172"/>
      <c r="AB475" s="172"/>
      <c r="AC475" s="172"/>
      <c r="AD475" s="172"/>
      <c r="AE475" s="172"/>
      <c r="AF475" s="172"/>
      <c r="AG475" s="172"/>
      <c r="AH475" s="172"/>
      <c r="AI475" s="172"/>
      <c r="AJ475" s="172"/>
    </row>
    <row r="476">
      <c r="A476" s="577"/>
      <c r="B476" s="577"/>
      <c r="C476" s="172"/>
      <c r="D476" s="172"/>
      <c r="E476" s="172"/>
      <c r="F476" s="172"/>
      <c r="G476" s="172"/>
      <c r="H476" s="172"/>
      <c r="I476" s="172"/>
      <c r="J476" s="172"/>
      <c r="K476" s="172"/>
      <c r="L476" s="172"/>
      <c r="M476" s="172"/>
      <c r="N476" s="172"/>
      <c r="O476" s="172"/>
      <c r="P476" s="172"/>
      <c r="Q476" s="172"/>
      <c r="R476" s="172"/>
      <c r="S476" s="172"/>
      <c r="T476" s="172"/>
      <c r="U476" s="172"/>
      <c r="V476" s="588"/>
      <c r="W476" s="588"/>
      <c r="X476" s="588"/>
      <c r="Y476" s="588"/>
      <c r="Z476" s="588"/>
      <c r="AA476" s="172"/>
      <c r="AB476" s="172"/>
      <c r="AC476" s="172"/>
      <c r="AD476" s="172"/>
      <c r="AE476" s="172"/>
      <c r="AF476" s="172"/>
      <c r="AG476" s="172"/>
      <c r="AH476" s="172"/>
      <c r="AI476" s="172"/>
      <c r="AJ476" s="172"/>
    </row>
    <row r="477">
      <c r="A477" s="577"/>
      <c r="B477" s="577"/>
      <c r="C477" s="172"/>
      <c r="D477" s="172"/>
      <c r="E477" s="172"/>
      <c r="F477" s="172"/>
      <c r="G477" s="172"/>
      <c r="H477" s="172"/>
      <c r="I477" s="172"/>
      <c r="J477" s="172"/>
      <c r="K477" s="172"/>
      <c r="L477" s="172"/>
      <c r="M477" s="172"/>
      <c r="N477" s="172"/>
      <c r="O477" s="172"/>
      <c r="P477" s="172"/>
      <c r="Q477" s="172"/>
      <c r="R477" s="172"/>
      <c r="S477" s="172"/>
      <c r="T477" s="172"/>
      <c r="U477" s="172"/>
      <c r="V477" s="588"/>
      <c r="W477" s="588"/>
      <c r="X477" s="588"/>
      <c r="Y477" s="588"/>
      <c r="Z477" s="588"/>
      <c r="AA477" s="172"/>
      <c r="AB477" s="172"/>
      <c r="AC477" s="172"/>
      <c r="AD477" s="172"/>
      <c r="AE477" s="172"/>
      <c r="AF477" s="172"/>
      <c r="AG477" s="172"/>
      <c r="AH477" s="172"/>
      <c r="AI477" s="172"/>
      <c r="AJ477" s="172"/>
    </row>
    <row r="478">
      <c r="A478" s="577"/>
      <c r="B478" s="577"/>
      <c r="C478" s="172"/>
      <c r="D478" s="172"/>
      <c r="E478" s="172"/>
      <c r="F478" s="172"/>
      <c r="G478" s="172"/>
      <c r="H478" s="172"/>
      <c r="I478" s="172"/>
      <c r="J478" s="172"/>
      <c r="K478" s="172"/>
      <c r="L478" s="172"/>
      <c r="M478" s="172"/>
      <c r="N478" s="172"/>
      <c r="O478" s="172"/>
      <c r="P478" s="172"/>
      <c r="Q478" s="172"/>
      <c r="R478" s="172"/>
      <c r="S478" s="172"/>
      <c r="T478" s="172"/>
      <c r="U478" s="172"/>
      <c r="V478" s="588"/>
      <c r="W478" s="588"/>
      <c r="X478" s="588"/>
      <c r="Y478" s="588"/>
      <c r="Z478" s="588"/>
      <c r="AA478" s="172"/>
      <c r="AB478" s="172"/>
      <c r="AC478" s="172"/>
      <c r="AD478" s="172"/>
      <c r="AE478" s="172"/>
      <c r="AF478" s="172"/>
      <c r="AG478" s="172"/>
      <c r="AH478" s="172"/>
      <c r="AI478" s="172"/>
      <c r="AJ478" s="172"/>
    </row>
    <row r="479">
      <c r="A479" s="577"/>
      <c r="B479" s="577"/>
      <c r="C479" s="172"/>
      <c r="D479" s="172"/>
      <c r="E479" s="172"/>
      <c r="F479" s="172"/>
      <c r="G479" s="172"/>
      <c r="H479" s="172"/>
      <c r="I479" s="172"/>
      <c r="J479" s="172"/>
      <c r="K479" s="172"/>
      <c r="L479" s="172"/>
      <c r="M479" s="172"/>
      <c r="N479" s="172"/>
      <c r="O479" s="172"/>
      <c r="P479" s="172"/>
      <c r="Q479" s="172"/>
      <c r="R479" s="172"/>
      <c r="S479" s="172"/>
      <c r="T479" s="172"/>
      <c r="U479" s="172"/>
      <c r="V479" s="588"/>
      <c r="W479" s="588"/>
      <c r="X479" s="588"/>
      <c r="Y479" s="588"/>
      <c r="Z479" s="588"/>
      <c r="AA479" s="172"/>
      <c r="AB479" s="172"/>
      <c r="AC479" s="172"/>
      <c r="AD479" s="172"/>
      <c r="AE479" s="172"/>
      <c r="AF479" s="172"/>
      <c r="AG479" s="172"/>
      <c r="AH479" s="172"/>
      <c r="AI479" s="172"/>
      <c r="AJ479" s="172"/>
    </row>
    <row r="480">
      <c r="A480" s="577"/>
      <c r="B480" s="577"/>
      <c r="C480" s="172"/>
      <c r="D480" s="172"/>
      <c r="E480" s="172"/>
      <c r="F480" s="172"/>
      <c r="G480" s="172"/>
      <c r="H480" s="172"/>
      <c r="I480" s="172"/>
      <c r="J480" s="172"/>
      <c r="K480" s="172"/>
      <c r="L480" s="172"/>
      <c r="M480" s="172"/>
      <c r="N480" s="172"/>
      <c r="O480" s="172"/>
      <c r="P480" s="172"/>
      <c r="Q480" s="172"/>
      <c r="R480" s="172"/>
      <c r="S480" s="172"/>
      <c r="T480" s="172"/>
      <c r="U480" s="172"/>
      <c r="V480" s="588"/>
      <c r="W480" s="588"/>
      <c r="X480" s="588"/>
      <c r="Y480" s="588"/>
      <c r="Z480" s="588"/>
      <c r="AA480" s="172"/>
      <c r="AB480" s="172"/>
      <c r="AC480" s="172"/>
      <c r="AD480" s="172"/>
      <c r="AE480" s="172"/>
      <c r="AF480" s="172"/>
      <c r="AG480" s="172"/>
      <c r="AH480" s="172"/>
      <c r="AI480" s="172"/>
      <c r="AJ480" s="172"/>
    </row>
    <row r="481">
      <c r="A481" s="577"/>
      <c r="B481" s="577"/>
      <c r="C481" s="172"/>
      <c r="D481" s="172"/>
      <c r="E481" s="172"/>
      <c r="F481" s="172"/>
      <c r="G481" s="172"/>
      <c r="H481" s="172"/>
      <c r="I481" s="172"/>
      <c r="J481" s="172"/>
      <c r="K481" s="172"/>
      <c r="L481" s="172"/>
      <c r="M481" s="172"/>
      <c r="N481" s="172"/>
      <c r="O481" s="172"/>
      <c r="P481" s="172"/>
      <c r="Q481" s="172"/>
      <c r="R481" s="172"/>
      <c r="S481" s="172"/>
      <c r="T481" s="172"/>
      <c r="U481" s="172"/>
      <c r="V481" s="588"/>
      <c r="W481" s="588"/>
      <c r="X481" s="588"/>
      <c r="Y481" s="588"/>
      <c r="Z481" s="588"/>
      <c r="AA481" s="172"/>
      <c r="AB481" s="172"/>
      <c r="AC481" s="172"/>
      <c r="AD481" s="172"/>
      <c r="AE481" s="172"/>
      <c r="AF481" s="172"/>
      <c r="AG481" s="172"/>
      <c r="AH481" s="172"/>
      <c r="AI481" s="172"/>
      <c r="AJ481" s="172"/>
    </row>
    <row r="482">
      <c r="A482" s="577"/>
      <c r="B482" s="577"/>
      <c r="C482" s="172"/>
      <c r="D482" s="172"/>
      <c r="E482" s="172"/>
      <c r="F482" s="172"/>
      <c r="G482" s="172"/>
      <c r="H482" s="172"/>
      <c r="I482" s="172"/>
      <c r="J482" s="172"/>
      <c r="K482" s="172"/>
      <c r="L482" s="172"/>
      <c r="M482" s="172"/>
      <c r="N482" s="172"/>
      <c r="O482" s="172"/>
      <c r="P482" s="172"/>
      <c r="Q482" s="172"/>
      <c r="R482" s="172"/>
      <c r="S482" s="172"/>
      <c r="T482" s="172"/>
      <c r="U482" s="172"/>
      <c r="V482" s="588"/>
      <c r="W482" s="588"/>
      <c r="X482" s="588"/>
      <c r="Y482" s="588"/>
      <c r="Z482" s="588"/>
      <c r="AA482" s="172"/>
      <c r="AB482" s="172"/>
      <c r="AC482" s="172"/>
      <c r="AD482" s="172"/>
      <c r="AE482" s="172"/>
      <c r="AF482" s="172"/>
      <c r="AG482" s="172"/>
      <c r="AH482" s="172"/>
      <c r="AI482" s="172"/>
      <c r="AJ482" s="172"/>
    </row>
    <row r="483">
      <c r="A483" s="577"/>
      <c r="B483" s="577"/>
      <c r="C483" s="172"/>
      <c r="D483" s="172"/>
      <c r="E483" s="172"/>
      <c r="F483" s="172"/>
      <c r="G483" s="172"/>
      <c r="H483" s="172"/>
      <c r="I483" s="172"/>
      <c r="J483" s="172"/>
      <c r="K483" s="172"/>
      <c r="L483" s="172"/>
      <c r="M483" s="172"/>
      <c r="N483" s="172"/>
      <c r="O483" s="172"/>
      <c r="P483" s="172"/>
      <c r="Q483" s="172"/>
      <c r="R483" s="172"/>
      <c r="S483" s="172"/>
      <c r="T483" s="172"/>
      <c r="U483" s="172"/>
      <c r="V483" s="588"/>
      <c r="W483" s="588"/>
      <c r="X483" s="588"/>
      <c r="Y483" s="588"/>
      <c r="Z483" s="588"/>
      <c r="AA483" s="172"/>
      <c r="AB483" s="172"/>
      <c r="AC483" s="172"/>
      <c r="AD483" s="172"/>
      <c r="AE483" s="172"/>
      <c r="AF483" s="172"/>
      <c r="AG483" s="172"/>
      <c r="AH483" s="172"/>
      <c r="AI483" s="172"/>
      <c r="AJ483" s="172"/>
    </row>
    <row r="484">
      <c r="A484" s="577"/>
      <c r="B484" s="577"/>
      <c r="C484" s="172"/>
      <c r="D484" s="172"/>
      <c r="E484" s="172"/>
      <c r="F484" s="172"/>
      <c r="G484" s="172"/>
      <c r="H484" s="172"/>
      <c r="I484" s="172"/>
      <c r="J484" s="172"/>
      <c r="K484" s="172"/>
      <c r="L484" s="172"/>
      <c r="M484" s="172"/>
      <c r="N484" s="172"/>
      <c r="O484" s="172"/>
      <c r="P484" s="172"/>
      <c r="Q484" s="172"/>
      <c r="R484" s="172"/>
      <c r="S484" s="172"/>
      <c r="T484" s="172"/>
      <c r="U484" s="172"/>
      <c r="V484" s="588"/>
      <c r="W484" s="588"/>
      <c r="X484" s="588"/>
      <c r="Y484" s="588"/>
      <c r="Z484" s="588"/>
      <c r="AA484" s="172"/>
      <c r="AB484" s="172"/>
      <c r="AC484" s="172"/>
      <c r="AD484" s="172"/>
      <c r="AE484" s="172"/>
      <c r="AF484" s="172"/>
      <c r="AG484" s="172"/>
      <c r="AH484" s="172"/>
      <c r="AI484" s="172"/>
      <c r="AJ484" s="172"/>
    </row>
    <row r="485">
      <c r="A485" s="577"/>
      <c r="B485" s="577"/>
      <c r="C485" s="172"/>
      <c r="D485" s="172"/>
      <c r="E485" s="172"/>
      <c r="F485" s="172"/>
      <c r="G485" s="172"/>
      <c r="H485" s="172"/>
      <c r="I485" s="172"/>
      <c r="J485" s="172"/>
      <c r="K485" s="172"/>
      <c r="L485" s="172"/>
      <c r="M485" s="172"/>
      <c r="N485" s="172"/>
      <c r="O485" s="172"/>
      <c r="P485" s="172"/>
      <c r="Q485" s="172"/>
      <c r="R485" s="172"/>
      <c r="S485" s="172"/>
      <c r="T485" s="172"/>
      <c r="U485" s="172"/>
      <c r="V485" s="588"/>
      <c r="W485" s="588"/>
      <c r="X485" s="588"/>
      <c r="Y485" s="588"/>
      <c r="Z485" s="588"/>
      <c r="AA485" s="172"/>
      <c r="AB485" s="172"/>
      <c r="AC485" s="172"/>
      <c r="AD485" s="172"/>
      <c r="AE485" s="172"/>
      <c r="AF485" s="172"/>
      <c r="AG485" s="172"/>
      <c r="AH485" s="172"/>
      <c r="AI485" s="172"/>
      <c r="AJ485" s="172"/>
    </row>
    <row r="486">
      <c r="A486" s="577"/>
      <c r="B486" s="577"/>
      <c r="C486" s="172"/>
      <c r="D486" s="172"/>
      <c r="E486" s="172"/>
      <c r="F486" s="172"/>
      <c r="G486" s="172"/>
      <c r="H486" s="172"/>
      <c r="I486" s="172"/>
      <c r="J486" s="172"/>
      <c r="K486" s="172"/>
      <c r="L486" s="172"/>
      <c r="M486" s="172"/>
      <c r="N486" s="172"/>
      <c r="O486" s="172"/>
      <c r="P486" s="172"/>
      <c r="Q486" s="172"/>
      <c r="R486" s="172"/>
      <c r="S486" s="172"/>
      <c r="T486" s="172"/>
      <c r="U486" s="172"/>
      <c r="V486" s="588"/>
      <c r="W486" s="588"/>
      <c r="X486" s="588"/>
      <c r="Y486" s="588"/>
      <c r="Z486" s="588"/>
      <c r="AA486" s="172"/>
      <c r="AB486" s="172"/>
      <c r="AC486" s="172"/>
      <c r="AD486" s="172"/>
      <c r="AE486" s="172"/>
      <c r="AF486" s="172"/>
      <c r="AG486" s="172"/>
      <c r="AH486" s="172"/>
      <c r="AI486" s="172"/>
      <c r="AJ486" s="172"/>
    </row>
    <row r="487">
      <c r="A487" s="577"/>
      <c r="B487" s="577"/>
      <c r="C487" s="172"/>
      <c r="D487" s="172"/>
      <c r="E487" s="172"/>
      <c r="F487" s="172"/>
      <c r="G487" s="172"/>
      <c r="H487" s="172"/>
      <c r="I487" s="172"/>
      <c r="J487" s="172"/>
      <c r="K487" s="172"/>
      <c r="L487" s="172"/>
      <c r="M487" s="172"/>
      <c r="N487" s="172"/>
      <c r="O487" s="172"/>
      <c r="P487" s="172"/>
      <c r="Q487" s="172"/>
      <c r="R487" s="172"/>
      <c r="S487" s="172"/>
      <c r="T487" s="172"/>
      <c r="U487" s="172"/>
      <c r="V487" s="588"/>
      <c r="W487" s="588"/>
      <c r="X487" s="588"/>
      <c r="Y487" s="588"/>
      <c r="Z487" s="588"/>
      <c r="AA487" s="172"/>
      <c r="AB487" s="172"/>
      <c r="AC487" s="172"/>
      <c r="AD487" s="172"/>
      <c r="AE487" s="172"/>
      <c r="AF487" s="172"/>
      <c r="AG487" s="172"/>
      <c r="AH487" s="172"/>
      <c r="AI487" s="172"/>
      <c r="AJ487" s="172"/>
    </row>
    <row r="488">
      <c r="A488" s="577"/>
      <c r="B488" s="577"/>
      <c r="C488" s="172"/>
      <c r="D488" s="172"/>
      <c r="E488" s="172"/>
      <c r="F488" s="172"/>
      <c r="G488" s="172"/>
      <c r="H488" s="172"/>
      <c r="I488" s="172"/>
      <c r="J488" s="172"/>
      <c r="K488" s="172"/>
      <c r="L488" s="172"/>
      <c r="M488" s="172"/>
      <c r="N488" s="172"/>
      <c r="O488" s="172"/>
      <c r="P488" s="172"/>
      <c r="Q488" s="172"/>
      <c r="R488" s="172"/>
      <c r="S488" s="172"/>
      <c r="T488" s="172"/>
      <c r="U488" s="172"/>
      <c r="V488" s="588"/>
      <c r="W488" s="588"/>
      <c r="X488" s="588"/>
      <c r="Y488" s="588"/>
      <c r="Z488" s="588"/>
      <c r="AA488" s="172"/>
      <c r="AB488" s="172"/>
      <c r="AC488" s="172"/>
      <c r="AD488" s="172"/>
      <c r="AE488" s="172"/>
      <c r="AF488" s="172"/>
      <c r="AG488" s="172"/>
      <c r="AH488" s="172"/>
      <c r="AI488" s="172"/>
      <c r="AJ488" s="172"/>
    </row>
    <row r="489">
      <c r="A489" s="577"/>
      <c r="B489" s="577"/>
      <c r="C489" s="172"/>
      <c r="D489" s="172"/>
      <c r="E489" s="172"/>
      <c r="F489" s="172"/>
      <c r="G489" s="172"/>
      <c r="H489" s="172"/>
      <c r="I489" s="172"/>
      <c r="J489" s="172"/>
      <c r="K489" s="172"/>
      <c r="L489" s="172"/>
      <c r="M489" s="172"/>
      <c r="N489" s="172"/>
      <c r="O489" s="172"/>
      <c r="P489" s="172"/>
      <c r="Q489" s="172"/>
      <c r="R489" s="172"/>
      <c r="S489" s="172"/>
      <c r="T489" s="172"/>
      <c r="U489" s="172"/>
      <c r="V489" s="588"/>
      <c r="W489" s="588"/>
      <c r="X489" s="588"/>
      <c r="Y489" s="588"/>
      <c r="Z489" s="588"/>
      <c r="AA489" s="172"/>
      <c r="AB489" s="172"/>
      <c r="AC489" s="172"/>
      <c r="AD489" s="172"/>
      <c r="AE489" s="172"/>
      <c r="AF489" s="172"/>
      <c r="AG489" s="172"/>
      <c r="AH489" s="172"/>
      <c r="AI489" s="172"/>
      <c r="AJ489" s="172"/>
    </row>
    <row r="490">
      <c r="A490" s="577"/>
      <c r="B490" s="577"/>
      <c r="C490" s="172"/>
      <c r="D490" s="172"/>
      <c r="E490" s="172"/>
      <c r="F490" s="172"/>
      <c r="G490" s="172"/>
      <c r="H490" s="172"/>
      <c r="I490" s="172"/>
      <c r="J490" s="172"/>
      <c r="K490" s="172"/>
      <c r="L490" s="172"/>
      <c r="M490" s="172"/>
      <c r="N490" s="172"/>
      <c r="O490" s="172"/>
      <c r="P490" s="172"/>
      <c r="Q490" s="172"/>
      <c r="R490" s="172"/>
      <c r="S490" s="172"/>
      <c r="T490" s="172"/>
      <c r="U490" s="172"/>
      <c r="V490" s="588"/>
      <c r="W490" s="588"/>
      <c r="X490" s="588"/>
      <c r="Y490" s="588"/>
      <c r="Z490" s="588"/>
      <c r="AA490" s="172"/>
      <c r="AB490" s="172"/>
      <c r="AC490" s="172"/>
      <c r="AD490" s="172"/>
      <c r="AE490" s="172"/>
      <c r="AF490" s="172"/>
      <c r="AG490" s="172"/>
      <c r="AH490" s="172"/>
      <c r="AI490" s="172"/>
      <c r="AJ490" s="172"/>
    </row>
    <row r="491">
      <c r="A491" s="577"/>
      <c r="B491" s="577"/>
      <c r="C491" s="172"/>
      <c r="D491" s="172"/>
      <c r="E491" s="172"/>
      <c r="F491" s="172"/>
      <c r="G491" s="172"/>
      <c r="H491" s="172"/>
      <c r="I491" s="172"/>
      <c r="J491" s="172"/>
      <c r="K491" s="172"/>
      <c r="L491" s="172"/>
      <c r="M491" s="172"/>
      <c r="N491" s="172"/>
      <c r="O491" s="172"/>
      <c r="P491" s="172"/>
      <c r="Q491" s="172"/>
      <c r="R491" s="172"/>
      <c r="S491" s="172"/>
      <c r="T491" s="172"/>
      <c r="U491" s="172"/>
      <c r="V491" s="588"/>
      <c r="W491" s="588"/>
      <c r="X491" s="588"/>
      <c r="Y491" s="588"/>
      <c r="Z491" s="588"/>
      <c r="AA491" s="172"/>
      <c r="AB491" s="172"/>
      <c r="AC491" s="172"/>
      <c r="AD491" s="172"/>
      <c r="AE491" s="172"/>
      <c r="AF491" s="172"/>
      <c r="AG491" s="172"/>
      <c r="AH491" s="172"/>
      <c r="AI491" s="172"/>
      <c r="AJ491" s="172"/>
    </row>
    <row r="492">
      <c r="A492" s="577"/>
      <c r="B492" s="577"/>
      <c r="C492" s="172"/>
      <c r="D492" s="172"/>
      <c r="E492" s="172"/>
      <c r="F492" s="172"/>
      <c r="G492" s="172"/>
      <c r="H492" s="172"/>
      <c r="I492" s="172"/>
      <c r="J492" s="172"/>
      <c r="K492" s="172"/>
      <c r="L492" s="172"/>
      <c r="M492" s="172"/>
      <c r="N492" s="172"/>
      <c r="O492" s="172"/>
      <c r="P492" s="172"/>
      <c r="Q492" s="172"/>
      <c r="R492" s="172"/>
      <c r="S492" s="172"/>
      <c r="T492" s="172"/>
      <c r="U492" s="172"/>
      <c r="V492" s="588"/>
      <c r="W492" s="588"/>
      <c r="X492" s="588"/>
      <c r="Y492" s="588"/>
      <c r="Z492" s="588"/>
      <c r="AA492" s="172"/>
      <c r="AB492" s="172"/>
      <c r="AC492" s="172"/>
      <c r="AD492" s="172"/>
      <c r="AE492" s="172"/>
      <c r="AF492" s="172"/>
      <c r="AG492" s="172"/>
      <c r="AH492" s="172"/>
      <c r="AI492" s="172"/>
      <c r="AJ492" s="172"/>
    </row>
    <row r="493">
      <c r="A493" s="577"/>
      <c r="B493" s="577"/>
      <c r="C493" s="172"/>
      <c r="D493" s="172"/>
      <c r="E493" s="172"/>
      <c r="F493" s="172"/>
      <c r="G493" s="172"/>
      <c r="H493" s="172"/>
      <c r="I493" s="172"/>
      <c r="J493" s="172"/>
      <c r="K493" s="172"/>
      <c r="L493" s="172"/>
      <c r="M493" s="172"/>
      <c r="N493" s="172"/>
      <c r="O493" s="172"/>
      <c r="P493" s="172"/>
      <c r="Q493" s="172"/>
      <c r="R493" s="172"/>
      <c r="S493" s="172"/>
      <c r="T493" s="172"/>
      <c r="U493" s="172"/>
      <c r="V493" s="588"/>
      <c r="W493" s="588"/>
      <c r="X493" s="588"/>
      <c r="Y493" s="588"/>
      <c r="Z493" s="588"/>
      <c r="AA493" s="172"/>
      <c r="AB493" s="172"/>
      <c r="AC493" s="172"/>
      <c r="AD493" s="172"/>
      <c r="AE493" s="172"/>
      <c r="AF493" s="172"/>
      <c r="AG493" s="172"/>
      <c r="AH493" s="172"/>
      <c r="AI493" s="172"/>
      <c r="AJ493" s="172"/>
    </row>
    <row r="494">
      <c r="A494" s="577"/>
      <c r="B494" s="577"/>
      <c r="C494" s="172"/>
      <c r="D494" s="172"/>
      <c r="E494" s="172"/>
      <c r="F494" s="172"/>
      <c r="G494" s="172"/>
      <c r="H494" s="172"/>
      <c r="I494" s="172"/>
      <c r="J494" s="172"/>
      <c r="K494" s="172"/>
      <c r="L494" s="172"/>
      <c r="M494" s="172"/>
      <c r="N494" s="172"/>
      <c r="O494" s="172"/>
      <c r="P494" s="172"/>
      <c r="Q494" s="172"/>
      <c r="R494" s="172"/>
      <c r="S494" s="172"/>
      <c r="T494" s="172"/>
      <c r="U494" s="172"/>
      <c r="V494" s="588"/>
      <c r="W494" s="588"/>
      <c r="X494" s="588"/>
      <c r="Y494" s="588"/>
      <c r="Z494" s="588"/>
      <c r="AA494" s="172"/>
      <c r="AB494" s="172"/>
      <c r="AC494" s="172"/>
      <c r="AD494" s="172"/>
      <c r="AE494" s="172"/>
      <c r="AF494" s="172"/>
      <c r="AG494" s="172"/>
      <c r="AH494" s="172"/>
      <c r="AI494" s="172"/>
      <c r="AJ494" s="172"/>
    </row>
    <row r="495">
      <c r="A495" s="577"/>
      <c r="B495" s="577"/>
      <c r="C495" s="172"/>
      <c r="D495" s="172"/>
      <c r="E495" s="172"/>
      <c r="F495" s="172"/>
      <c r="G495" s="172"/>
      <c r="H495" s="172"/>
      <c r="I495" s="172"/>
      <c r="J495" s="172"/>
      <c r="K495" s="172"/>
      <c r="L495" s="172"/>
      <c r="M495" s="172"/>
      <c r="N495" s="172"/>
      <c r="O495" s="172"/>
      <c r="P495" s="172"/>
      <c r="Q495" s="172"/>
      <c r="R495" s="172"/>
      <c r="S495" s="172"/>
      <c r="T495" s="172"/>
      <c r="U495" s="172"/>
      <c r="V495" s="588"/>
      <c r="W495" s="588"/>
      <c r="X495" s="588"/>
      <c r="Y495" s="588"/>
      <c r="Z495" s="588"/>
      <c r="AA495" s="172"/>
      <c r="AB495" s="172"/>
      <c r="AC495" s="172"/>
      <c r="AD495" s="172"/>
      <c r="AE495" s="172"/>
      <c r="AF495" s="172"/>
      <c r="AG495" s="172"/>
      <c r="AH495" s="172"/>
      <c r="AI495" s="172"/>
      <c r="AJ495" s="172"/>
    </row>
    <row r="496">
      <c r="A496" s="577"/>
      <c r="B496" s="577"/>
      <c r="C496" s="172"/>
      <c r="D496" s="172"/>
      <c r="E496" s="172"/>
      <c r="F496" s="172"/>
      <c r="G496" s="172"/>
      <c r="H496" s="172"/>
      <c r="I496" s="172"/>
      <c r="J496" s="172"/>
      <c r="K496" s="172"/>
      <c r="L496" s="172"/>
      <c r="M496" s="172"/>
      <c r="N496" s="172"/>
      <c r="O496" s="172"/>
      <c r="P496" s="172"/>
      <c r="Q496" s="172"/>
      <c r="R496" s="172"/>
      <c r="S496" s="172"/>
      <c r="T496" s="172"/>
      <c r="U496" s="172"/>
      <c r="V496" s="588"/>
      <c r="W496" s="588"/>
      <c r="X496" s="588"/>
      <c r="Y496" s="588"/>
      <c r="Z496" s="588"/>
      <c r="AA496" s="172"/>
      <c r="AB496" s="172"/>
      <c r="AC496" s="172"/>
      <c r="AD496" s="172"/>
      <c r="AE496" s="172"/>
      <c r="AF496" s="172"/>
      <c r="AG496" s="172"/>
      <c r="AH496" s="172"/>
      <c r="AI496" s="172"/>
      <c r="AJ496" s="172"/>
    </row>
    <row r="497">
      <c r="A497" s="577"/>
      <c r="B497" s="577"/>
      <c r="C497" s="172"/>
      <c r="D497" s="172"/>
      <c r="E497" s="172"/>
      <c r="F497" s="172"/>
      <c r="G497" s="172"/>
      <c r="H497" s="172"/>
      <c r="I497" s="172"/>
      <c r="J497" s="172"/>
      <c r="K497" s="172"/>
      <c r="L497" s="172"/>
      <c r="M497" s="172"/>
      <c r="N497" s="172"/>
      <c r="O497" s="172"/>
      <c r="P497" s="172"/>
      <c r="Q497" s="172"/>
      <c r="R497" s="172"/>
      <c r="S497" s="172"/>
      <c r="T497" s="172"/>
      <c r="U497" s="172"/>
      <c r="V497" s="588"/>
      <c r="W497" s="588"/>
      <c r="X497" s="588"/>
      <c r="Y497" s="588"/>
      <c r="Z497" s="588"/>
      <c r="AA497" s="172"/>
      <c r="AB497" s="172"/>
      <c r="AC497" s="172"/>
      <c r="AD497" s="172"/>
      <c r="AE497" s="172"/>
      <c r="AF497" s="172"/>
      <c r="AG497" s="172"/>
      <c r="AH497" s="172"/>
      <c r="AI497" s="172"/>
      <c r="AJ497" s="172"/>
    </row>
    <row r="498">
      <c r="A498" s="577"/>
      <c r="B498" s="577"/>
      <c r="C498" s="172"/>
      <c r="D498" s="172"/>
      <c r="E498" s="172"/>
      <c r="F498" s="172"/>
      <c r="G498" s="172"/>
      <c r="H498" s="172"/>
      <c r="I498" s="172"/>
      <c r="J498" s="172"/>
      <c r="K498" s="172"/>
      <c r="L498" s="172"/>
      <c r="M498" s="172"/>
      <c r="N498" s="172"/>
      <c r="O498" s="172"/>
      <c r="P498" s="172"/>
      <c r="Q498" s="172"/>
      <c r="R498" s="172"/>
      <c r="S498" s="172"/>
      <c r="T498" s="172"/>
      <c r="U498" s="172"/>
      <c r="V498" s="588"/>
      <c r="W498" s="588"/>
      <c r="X498" s="588"/>
      <c r="Y498" s="588"/>
      <c r="Z498" s="588"/>
      <c r="AA498" s="172"/>
      <c r="AB498" s="172"/>
      <c r="AC498" s="172"/>
      <c r="AD498" s="172"/>
      <c r="AE498" s="172"/>
      <c r="AF498" s="172"/>
      <c r="AG498" s="172"/>
      <c r="AH498" s="172"/>
      <c r="AI498" s="172"/>
      <c r="AJ498" s="172"/>
    </row>
    <row r="499">
      <c r="A499" s="577"/>
      <c r="B499" s="577"/>
      <c r="C499" s="172"/>
      <c r="D499" s="172"/>
      <c r="E499" s="172"/>
      <c r="F499" s="172"/>
      <c r="G499" s="172"/>
      <c r="H499" s="172"/>
      <c r="I499" s="172"/>
      <c r="J499" s="172"/>
      <c r="K499" s="172"/>
      <c r="L499" s="172"/>
      <c r="M499" s="172"/>
      <c r="N499" s="172"/>
      <c r="O499" s="172"/>
      <c r="P499" s="172"/>
      <c r="Q499" s="172"/>
      <c r="R499" s="172"/>
      <c r="S499" s="172"/>
      <c r="T499" s="172"/>
      <c r="U499" s="172"/>
      <c r="V499" s="588"/>
      <c r="W499" s="588"/>
      <c r="X499" s="588"/>
      <c r="Y499" s="588"/>
      <c r="Z499" s="588"/>
      <c r="AA499" s="172"/>
      <c r="AB499" s="172"/>
      <c r="AC499" s="172"/>
      <c r="AD499" s="172"/>
      <c r="AE499" s="172"/>
      <c r="AF499" s="172"/>
      <c r="AG499" s="172"/>
      <c r="AH499" s="172"/>
      <c r="AI499" s="172"/>
      <c r="AJ499" s="172"/>
    </row>
    <row r="500">
      <c r="A500" s="577"/>
      <c r="B500" s="577"/>
      <c r="C500" s="172"/>
      <c r="D500" s="172"/>
      <c r="E500" s="172"/>
      <c r="F500" s="172"/>
      <c r="G500" s="172"/>
      <c r="H500" s="172"/>
      <c r="I500" s="172"/>
      <c r="J500" s="172"/>
      <c r="K500" s="172"/>
      <c r="L500" s="172"/>
      <c r="M500" s="172"/>
      <c r="N500" s="172"/>
      <c r="O500" s="172"/>
      <c r="P500" s="172"/>
      <c r="Q500" s="172"/>
      <c r="R500" s="172"/>
      <c r="S500" s="172"/>
      <c r="T500" s="172"/>
      <c r="U500" s="172"/>
      <c r="V500" s="588"/>
      <c r="W500" s="588"/>
      <c r="X500" s="588"/>
      <c r="Y500" s="588"/>
      <c r="Z500" s="588"/>
      <c r="AA500" s="172"/>
      <c r="AB500" s="172"/>
      <c r="AC500" s="172"/>
      <c r="AD500" s="172"/>
      <c r="AE500" s="172"/>
      <c r="AF500" s="172"/>
      <c r="AG500" s="172"/>
      <c r="AH500" s="172"/>
      <c r="AI500" s="172"/>
      <c r="AJ500" s="172"/>
    </row>
    <row r="501">
      <c r="A501" s="577"/>
      <c r="B501" s="577"/>
      <c r="C501" s="172"/>
      <c r="D501" s="172"/>
      <c r="E501" s="172"/>
      <c r="F501" s="172"/>
      <c r="G501" s="172"/>
      <c r="H501" s="172"/>
      <c r="I501" s="172"/>
      <c r="J501" s="172"/>
      <c r="K501" s="172"/>
      <c r="L501" s="172"/>
      <c r="M501" s="172"/>
      <c r="N501" s="172"/>
      <c r="O501" s="172"/>
      <c r="P501" s="172"/>
      <c r="Q501" s="172"/>
      <c r="R501" s="172"/>
      <c r="S501" s="172"/>
      <c r="T501" s="172"/>
      <c r="U501" s="172"/>
      <c r="V501" s="588"/>
      <c r="W501" s="588"/>
      <c r="X501" s="588"/>
      <c r="Y501" s="588"/>
      <c r="Z501" s="588"/>
      <c r="AA501" s="172"/>
      <c r="AB501" s="172"/>
      <c r="AC501" s="172"/>
      <c r="AD501" s="172"/>
      <c r="AE501" s="172"/>
      <c r="AF501" s="172"/>
      <c r="AG501" s="172"/>
      <c r="AH501" s="172"/>
      <c r="AI501" s="172"/>
      <c r="AJ501" s="172"/>
    </row>
    <row r="502">
      <c r="A502" s="577"/>
      <c r="B502" s="577"/>
      <c r="C502" s="172"/>
      <c r="D502" s="172"/>
      <c r="E502" s="172"/>
      <c r="F502" s="172"/>
      <c r="G502" s="172"/>
      <c r="H502" s="172"/>
      <c r="I502" s="172"/>
      <c r="J502" s="172"/>
      <c r="K502" s="172"/>
      <c r="L502" s="172"/>
      <c r="M502" s="172"/>
      <c r="N502" s="172"/>
      <c r="O502" s="172"/>
      <c r="P502" s="172"/>
      <c r="Q502" s="172"/>
      <c r="R502" s="172"/>
      <c r="S502" s="172"/>
      <c r="T502" s="172"/>
      <c r="U502" s="172"/>
      <c r="V502" s="588"/>
      <c r="W502" s="588"/>
      <c r="X502" s="588"/>
      <c r="Y502" s="588"/>
      <c r="Z502" s="588"/>
      <c r="AA502" s="172"/>
      <c r="AB502" s="172"/>
      <c r="AC502" s="172"/>
      <c r="AD502" s="172"/>
      <c r="AE502" s="172"/>
      <c r="AF502" s="172"/>
      <c r="AG502" s="172"/>
      <c r="AH502" s="172"/>
      <c r="AI502" s="172"/>
      <c r="AJ502" s="172"/>
    </row>
    <row r="503">
      <c r="A503" s="577"/>
      <c r="B503" s="577"/>
      <c r="C503" s="172"/>
      <c r="D503" s="172"/>
      <c r="E503" s="172"/>
      <c r="F503" s="172"/>
      <c r="G503" s="172"/>
      <c r="H503" s="172"/>
      <c r="I503" s="172"/>
      <c r="J503" s="172"/>
      <c r="K503" s="172"/>
      <c r="L503" s="172"/>
      <c r="M503" s="172"/>
      <c r="N503" s="172"/>
      <c r="O503" s="172"/>
      <c r="P503" s="172"/>
      <c r="Q503" s="172"/>
      <c r="R503" s="172"/>
      <c r="S503" s="172"/>
      <c r="T503" s="172"/>
      <c r="U503" s="172"/>
      <c r="V503" s="588"/>
      <c r="W503" s="588"/>
      <c r="X503" s="588"/>
      <c r="Y503" s="588"/>
      <c r="Z503" s="588"/>
      <c r="AA503" s="172"/>
      <c r="AB503" s="172"/>
      <c r="AC503" s="172"/>
      <c r="AD503" s="172"/>
      <c r="AE503" s="172"/>
      <c r="AF503" s="172"/>
      <c r="AG503" s="172"/>
      <c r="AH503" s="172"/>
      <c r="AI503" s="172"/>
      <c r="AJ503" s="172"/>
    </row>
    <row r="504">
      <c r="A504" s="577"/>
      <c r="B504" s="577"/>
      <c r="C504" s="172"/>
      <c r="D504" s="172"/>
      <c r="E504" s="172"/>
      <c r="F504" s="172"/>
      <c r="G504" s="172"/>
      <c r="H504" s="172"/>
      <c r="I504" s="172"/>
      <c r="J504" s="172"/>
      <c r="K504" s="172"/>
      <c r="L504" s="172"/>
      <c r="M504" s="172"/>
      <c r="N504" s="172"/>
      <c r="O504" s="172"/>
      <c r="P504" s="172"/>
      <c r="Q504" s="172"/>
      <c r="R504" s="172"/>
      <c r="S504" s="172"/>
      <c r="T504" s="172"/>
      <c r="U504" s="172"/>
      <c r="V504" s="588"/>
      <c r="W504" s="588"/>
      <c r="X504" s="588"/>
      <c r="Y504" s="588"/>
      <c r="Z504" s="588"/>
      <c r="AA504" s="172"/>
      <c r="AB504" s="172"/>
      <c r="AC504" s="172"/>
      <c r="AD504" s="172"/>
      <c r="AE504" s="172"/>
      <c r="AF504" s="172"/>
      <c r="AG504" s="172"/>
      <c r="AH504" s="172"/>
      <c r="AI504" s="172"/>
      <c r="AJ504" s="172"/>
    </row>
    <row r="505">
      <c r="A505" s="577"/>
      <c r="B505" s="577"/>
      <c r="C505" s="172"/>
      <c r="D505" s="172"/>
      <c r="E505" s="172"/>
      <c r="F505" s="172"/>
      <c r="G505" s="172"/>
      <c r="H505" s="172"/>
      <c r="I505" s="172"/>
      <c r="J505" s="172"/>
      <c r="K505" s="172"/>
      <c r="L505" s="172"/>
      <c r="M505" s="172"/>
      <c r="N505" s="172"/>
      <c r="O505" s="172"/>
      <c r="P505" s="172"/>
      <c r="Q505" s="172"/>
      <c r="R505" s="172"/>
      <c r="S505" s="172"/>
      <c r="T505" s="172"/>
      <c r="U505" s="172"/>
      <c r="V505" s="588"/>
      <c r="W505" s="588"/>
      <c r="X505" s="588"/>
      <c r="Y505" s="588"/>
      <c r="Z505" s="588"/>
      <c r="AA505" s="172"/>
      <c r="AB505" s="172"/>
      <c r="AC505" s="172"/>
      <c r="AD505" s="172"/>
      <c r="AE505" s="172"/>
      <c r="AF505" s="172"/>
      <c r="AG505" s="172"/>
      <c r="AH505" s="172"/>
      <c r="AI505" s="172"/>
      <c r="AJ505" s="172"/>
    </row>
    <row r="506">
      <c r="A506" s="577"/>
      <c r="B506" s="577"/>
      <c r="C506" s="172"/>
      <c r="D506" s="172"/>
      <c r="E506" s="172"/>
      <c r="F506" s="172"/>
      <c r="G506" s="172"/>
      <c r="H506" s="172"/>
      <c r="I506" s="172"/>
      <c r="J506" s="172"/>
      <c r="K506" s="172"/>
      <c r="L506" s="172"/>
      <c r="M506" s="172"/>
      <c r="N506" s="172"/>
      <c r="O506" s="172"/>
      <c r="P506" s="172"/>
      <c r="Q506" s="172"/>
      <c r="R506" s="172"/>
      <c r="S506" s="172"/>
      <c r="T506" s="172"/>
      <c r="U506" s="172"/>
      <c r="V506" s="588"/>
      <c r="W506" s="588"/>
      <c r="X506" s="588"/>
      <c r="Y506" s="588"/>
      <c r="Z506" s="588"/>
      <c r="AA506" s="172"/>
      <c r="AB506" s="172"/>
      <c r="AC506" s="172"/>
      <c r="AD506" s="172"/>
      <c r="AE506" s="172"/>
      <c r="AF506" s="172"/>
      <c r="AG506" s="172"/>
      <c r="AH506" s="172"/>
      <c r="AI506" s="172"/>
      <c r="AJ506" s="172"/>
    </row>
    <row r="507">
      <c r="A507" s="577"/>
      <c r="B507" s="577"/>
      <c r="C507" s="172"/>
      <c r="D507" s="172"/>
      <c r="E507" s="172"/>
      <c r="F507" s="172"/>
      <c r="G507" s="172"/>
      <c r="H507" s="172"/>
      <c r="I507" s="172"/>
      <c r="J507" s="172"/>
      <c r="K507" s="172"/>
      <c r="L507" s="172"/>
      <c r="M507" s="172"/>
      <c r="N507" s="172"/>
      <c r="O507" s="172"/>
      <c r="P507" s="172"/>
      <c r="Q507" s="172"/>
      <c r="R507" s="172"/>
      <c r="S507" s="172"/>
      <c r="T507" s="172"/>
      <c r="U507" s="172"/>
      <c r="V507" s="588"/>
      <c r="W507" s="588"/>
      <c r="X507" s="588"/>
      <c r="Y507" s="588"/>
      <c r="Z507" s="588"/>
      <c r="AA507" s="172"/>
      <c r="AB507" s="172"/>
      <c r="AC507" s="172"/>
      <c r="AD507" s="172"/>
      <c r="AE507" s="172"/>
      <c r="AF507" s="172"/>
      <c r="AG507" s="172"/>
      <c r="AH507" s="172"/>
      <c r="AI507" s="172"/>
      <c r="AJ507" s="172"/>
    </row>
    <row r="508">
      <c r="A508" s="577"/>
      <c r="B508" s="577"/>
      <c r="C508" s="172"/>
      <c r="D508" s="172"/>
      <c r="E508" s="172"/>
      <c r="F508" s="172"/>
      <c r="G508" s="172"/>
      <c r="H508" s="172"/>
      <c r="I508" s="172"/>
      <c r="J508" s="172"/>
      <c r="K508" s="172"/>
      <c r="L508" s="172"/>
      <c r="M508" s="172"/>
      <c r="N508" s="172"/>
      <c r="O508" s="172"/>
      <c r="P508" s="172"/>
      <c r="Q508" s="172"/>
      <c r="R508" s="172"/>
      <c r="S508" s="172"/>
      <c r="T508" s="172"/>
      <c r="U508" s="172"/>
      <c r="V508" s="588"/>
      <c r="W508" s="588"/>
      <c r="X508" s="588"/>
      <c r="Y508" s="588"/>
      <c r="Z508" s="588"/>
      <c r="AA508" s="172"/>
      <c r="AB508" s="172"/>
      <c r="AC508" s="172"/>
      <c r="AD508" s="172"/>
      <c r="AE508" s="172"/>
      <c r="AF508" s="172"/>
      <c r="AG508" s="172"/>
      <c r="AH508" s="172"/>
      <c r="AI508" s="172"/>
      <c r="AJ508" s="172"/>
    </row>
    <row r="509">
      <c r="A509" s="577"/>
      <c r="B509" s="577"/>
      <c r="C509" s="172"/>
      <c r="D509" s="172"/>
      <c r="E509" s="172"/>
      <c r="F509" s="172"/>
      <c r="G509" s="172"/>
      <c r="H509" s="172"/>
      <c r="I509" s="172"/>
      <c r="J509" s="172"/>
      <c r="K509" s="172"/>
      <c r="L509" s="172"/>
      <c r="M509" s="172"/>
      <c r="N509" s="172"/>
      <c r="O509" s="172"/>
      <c r="P509" s="172"/>
      <c r="Q509" s="172"/>
      <c r="R509" s="172"/>
      <c r="S509" s="172"/>
      <c r="T509" s="172"/>
      <c r="U509" s="172"/>
      <c r="V509" s="588"/>
      <c r="W509" s="588"/>
      <c r="X509" s="588"/>
      <c r="Y509" s="588"/>
      <c r="Z509" s="588"/>
      <c r="AA509" s="172"/>
      <c r="AB509" s="172"/>
      <c r="AC509" s="172"/>
      <c r="AD509" s="172"/>
      <c r="AE509" s="172"/>
      <c r="AF509" s="172"/>
      <c r="AG509" s="172"/>
      <c r="AH509" s="172"/>
      <c r="AI509" s="172"/>
      <c r="AJ509" s="172"/>
    </row>
    <row r="510">
      <c r="A510" s="577"/>
      <c r="B510" s="577"/>
      <c r="C510" s="172"/>
      <c r="D510" s="172"/>
      <c r="E510" s="172"/>
      <c r="F510" s="172"/>
      <c r="G510" s="172"/>
      <c r="H510" s="172"/>
      <c r="I510" s="172"/>
      <c r="J510" s="172"/>
      <c r="K510" s="172"/>
      <c r="L510" s="172"/>
      <c r="M510" s="172"/>
      <c r="N510" s="172"/>
      <c r="O510" s="172"/>
      <c r="P510" s="172"/>
      <c r="Q510" s="172"/>
      <c r="R510" s="172"/>
      <c r="S510" s="172"/>
      <c r="T510" s="172"/>
      <c r="U510" s="172"/>
      <c r="V510" s="588"/>
      <c r="W510" s="588"/>
      <c r="X510" s="588"/>
      <c r="Y510" s="588"/>
      <c r="Z510" s="588"/>
      <c r="AA510" s="172"/>
      <c r="AB510" s="172"/>
      <c r="AC510" s="172"/>
      <c r="AD510" s="172"/>
      <c r="AE510" s="172"/>
      <c r="AF510" s="172"/>
      <c r="AG510" s="172"/>
      <c r="AH510" s="172"/>
      <c r="AI510" s="172"/>
      <c r="AJ510" s="172"/>
    </row>
    <row r="511">
      <c r="A511" s="577"/>
      <c r="B511" s="577"/>
      <c r="C511" s="172"/>
      <c r="D511" s="172"/>
      <c r="E511" s="172"/>
      <c r="F511" s="172"/>
      <c r="G511" s="172"/>
      <c r="H511" s="172"/>
      <c r="I511" s="172"/>
      <c r="J511" s="172"/>
      <c r="K511" s="172"/>
      <c r="L511" s="172"/>
      <c r="M511" s="172"/>
      <c r="N511" s="172"/>
      <c r="O511" s="172"/>
      <c r="P511" s="172"/>
      <c r="Q511" s="172"/>
      <c r="R511" s="172"/>
      <c r="S511" s="172"/>
      <c r="T511" s="172"/>
      <c r="U511" s="172"/>
      <c r="V511" s="588"/>
      <c r="W511" s="588"/>
      <c r="X511" s="588"/>
      <c r="Y511" s="588"/>
      <c r="Z511" s="588"/>
      <c r="AA511" s="172"/>
      <c r="AB511" s="172"/>
      <c r="AC511" s="172"/>
      <c r="AD511" s="172"/>
      <c r="AE511" s="172"/>
      <c r="AF511" s="172"/>
      <c r="AG511" s="172"/>
      <c r="AH511" s="172"/>
      <c r="AI511" s="172"/>
      <c r="AJ511" s="172"/>
    </row>
    <row r="512">
      <c r="A512" s="577"/>
      <c r="B512" s="577"/>
      <c r="C512" s="172"/>
      <c r="D512" s="172"/>
      <c r="E512" s="172"/>
      <c r="F512" s="172"/>
      <c r="G512" s="172"/>
      <c r="H512" s="172"/>
      <c r="I512" s="172"/>
      <c r="J512" s="172"/>
      <c r="K512" s="172"/>
      <c r="L512" s="172"/>
      <c r="M512" s="172"/>
      <c r="N512" s="172"/>
      <c r="O512" s="172"/>
      <c r="P512" s="172"/>
      <c r="Q512" s="172"/>
      <c r="R512" s="172"/>
      <c r="S512" s="172"/>
      <c r="T512" s="172"/>
      <c r="U512" s="172"/>
      <c r="V512" s="588"/>
      <c r="W512" s="588"/>
      <c r="X512" s="588"/>
      <c r="Y512" s="588"/>
      <c r="Z512" s="588"/>
      <c r="AA512" s="172"/>
      <c r="AB512" s="172"/>
      <c r="AC512" s="172"/>
      <c r="AD512" s="172"/>
      <c r="AE512" s="172"/>
      <c r="AF512" s="172"/>
      <c r="AG512" s="172"/>
      <c r="AH512" s="172"/>
      <c r="AI512" s="172"/>
      <c r="AJ512" s="172"/>
    </row>
    <row r="513">
      <c r="A513" s="577"/>
      <c r="B513" s="577"/>
      <c r="C513" s="172"/>
      <c r="D513" s="172"/>
      <c r="E513" s="172"/>
      <c r="F513" s="172"/>
      <c r="G513" s="172"/>
      <c r="H513" s="172"/>
      <c r="I513" s="172"/>
      <c r="J513" s="172"/>
      <c r="K513" s="172"/>
      <c r="L513" s="172"/>
      <c r="M513" s="172"/>
      <c r="N513" s="172"/>
      <c r="O513" s="172"/>
      <c r="P513" s="172"/>
      <c r="Q513" s="172"/>
      <c r="R513" s="172"/>
      <c r="S513" s="172"/>
      <c r="T513" s="172"/>
      <c r="U513" s="172"/>
      <c r="V513" s="588"/>
      <c r="W513" s="588"/>
      <c r="X513" s="588"/>
      <c r="Y513" s="588"/>
      <c r="Z513" s="588"/>
      <c r="AA513" s="172"/>
      <c r="AB513" s="172"/>
      <c r="AC513" s="172"/>
      <c r="AD513" s="172"/>
      <c r="AE513" s="172"/>
      <c r="AF513" s="172"/>
      <c r="AG513" s="172"/>
      <c r="AH513" s="172"/>
      <c r="AI513" s="172"/>
      <c r="AJ513" s="172"/>
    </row>
    <row r="514">
      <c r="A514" s="577"/>
      <c r="B514" s="577"/>
      <c r="C514" s="172"/>
      <c r="D514" s="172"/>
      <c r="E514" s="172"/>
      <c r="F514" s="172"/>
      <c r="G514" s="172"/>
      <c r="H514" s="172"/>
      <c r="I514" s="172"/>
      <c r="J514" s="172"/>
      <c r="K514" s="172"/>
      <c r="L514" s="172"/>
      <c r="M514" s="172"/>
      <c r="N514" s="172"/>
      <c r="O514" s="172"/>
      <c r="P514" s="172"/>
      <c r="Q514" s="172"/>
      <c r="R514" s="172"/>
      <c r="S514" s="172"/>
      <c r="T514" s="172"/>
      <c r="U514" s="172"/>
      <c r="V514" s="588"/>
      <c r="W514" s="588"/>
      <c r="X514" s="588"/>
      <c r="Y514" s="588"/>
      <c r="Z514" s="588"/>
      <c r="AA514" s="172"/>
      <c r="AB514" s="172"/>
      <c r="AC514" s="172"/>
      <c r="AD514" s="172"/>
      <c r="AE514" s="172"/>
      <c r="AF514" s="172"/>
      <c r="AG514" s="172"/>
      <c r="AH514" s="172"/>
      <c r="AI514" s="172"/>
      <c r="AJ514" s="172"/>
    </row>
    <row r="515">
      <c r="A515" s="577"/>
      <c r="B515" s="577"/>
      <c r="C515" s="172"/>
      <c r="D515" s="172"/>
      <c r="E515" s="172"/>
      <c r="F515" s="172"/>
      <c r="G515" s="172"/>
      <c r="H515" s="172"/>
      <c r="I515" s="172"/>
      <c r="J515" s="172"/>
      <c r="K515" s="172"/>
      <c r="L515" s="172"/>
      <c r="M515" s="172"/>
      <c r="N515" s="172"/>
      <c r="O515" s="172"/>
      <c r="P515" s="172"/>
      <c r="Q515" s="172"/>
      <c r="R515" s="172"/>
      <c r="S515" s="172"/>
      <c r="T515" s="172"/>
      <c r="U515" s="172"/>
      <c r="V515" s="588"/>
      <c r="W515" s="588"/>
      <c r="X515" s="588"/>
      <c r="Y515" s="588"/>
      <c r="Z515" s="588"/>
      <c r="AA515" s="172"/>
      <c r="AB515" s="172"/>
      <c r="AC515" s="172"/>
      <c r="AD515" s="172"/>
      <c r="AE515" s="172"/>
      <c r="AF515" s="172"/>
      <c r="AG515" s="172"/>
      <c r="AH515" s="172"/>
      <c r="AI515" s="172"/>
      <c r="AJ515" s="172"/>
    </row>
    <row r="516">
      <c r="A516" s="577"/>
      <c r="B516" s="577"/>
      <c r="C516" s="172"/>
      <c r="D516" s="172"/>
      <c r="E516" s="172"/>
      <c r="F516" s="172"/>
      <c r="G516" s="172"/>
      <c r="H516" s="172"/>
      <c r="I516" s="172"/>
      <c r="J516" s="172"/>
      <c r="K516" s="172"/>
      <c r="L516" s="172"/>
      <c r="M516" s="172"/>
      <c r="N516" s="172"/>
      <c r="O516" s="172"/>
      <c r="P516" s="172"/>
      <c r="Q516" s="172"/>
      <c r="R516" s="172"/>
      <c r="S516" s="172"/>
      <c r="T516" s="172"/>
      <c r="U516" s="172"/>
      <c r="V516" s="588"/>
      <c r="W516" s="588"/>
      <c r="X516" s="588"/>
      <c r="Y516" s="588"/>
      <c r="Z516" s="588"/>
      <c r="AA516" s="172"/>
      <c r="AB516" s="172"/>
      <c r="AC516" s="172"/>
      <c r="AD516" s="172"/>
      <c r="AE516" s="172"/>
      <c r="AF516" s="172"/>
      <c r="AG516" s="172"/>
      <c r="AH516" s="172"/>
      <c r="AI516" s="172"/>
      <c r="AJ516" s="172"/>
    </row>
    <row r="517">
      <c r="A517" s="577"/>
      <c r="B517" s="577"/>
      <c r="C517" s="172"/>
      <c r="D517" s="172"/>
      <c r="E517" s="172"/>
      <c r="F517" s="172"/>
      <c r="G517" s="172"/>
      <c r="H517" s="172"/>
      <c r="I517" s="172"/>
      <c r="J517" s="172"/>
      <c r="K517" s="172"/>
      <c r="L517" s="172"/>
      <c r="M517" s="172"/>
      <c r="N517" s="172"/>
      <c r="O517" s="172"/>
      <c r="P517" s="172"/>
      <c r="Q517" s="172"/>
      <c r="R517" s="172"/>
      <c r="S517" s="172"/>
      <c r="T517" s="172"/>
      <c r="U517" s="172"/>
      <c r="V517" s="588"/>
      <c r="W517" s="588"/>
      <c r="X517" s="588"/>
      <c r="Y517" s="588"/>
      <c r="Z517" s="588"/>
      <c r="AA517" s="172"/>
      <c r="AB517" s="172"/>
      <c r="AC517" s="172"/>
      <c r="AD517" s="172"/>
      <c r="AE517" s="172"/>
      <c r="AF517" s="172"/>
      <c r="AG517" s="172"/>
      <c r="AH517" s="172"/>
      <c r="AI517" s="172"/>
      <c r="AJ517" s="172"/>
    </row>
    <row r="518">
      <c r="A518" s="577"/>
      <c r="B518" s="577"/>
      <c r="C518" s="172"/>
      <c r="D518" s="172"/>
      <c r="E518" s="172"/>
      <c r="F518" s="172"/>
      <c r="G518" s="172"/>
      <c r="H518" s="172"/>
      <c r="I518" s="172"/>
      <c r="J518" s="172"/>
      <c r="K518" s="172"/>
      <c r="L518" s="172"/>
      <c r="M518" s="172"/>
      <c r="N518" s="172"/>
      <c r="O518" s="172"/>
      <c r="P518" s="172"/>
      <c r="Q518" s="172"/>
      <c r="R518" s="172"/>
      <c r="S518" s="172"/>
      <c r="T518" s="172"/>
      <c r="U518" s="172"/>
      <c r="V518" s="588"/>
      <c r="W518" s="588"/>
      <c r="X518" s="588"/>
      <c r="Y518" s="588"/>
      <c r="Z518" s="588"/>
      <c r="AA518" s="172"/>
      <c r="AB518" s="172"/>
      <c r="AC518" s="172"/>
      <c r="AD518" s="172"/>
      <c r="AE518" s="172"/>
      <c r="AF518" s="172"/>
      <c r="AG518" s="172"/>
      <c r="AH518" s="172"/>
      <c r="AI518" s="172"/>
      <c r="AJ518" s="172"/>
    </row>
    <row r="519">
      <c r="A519" s="577"/>
      <c r="B519" s="577"/>
      <c r="C519" s="172"/>
      <c r="D519" s="172"/>
      <c r="E519" s="172"/>
      <c r="F519" s="172"/>
      <c r="G519" s="172"/>
      <c r="H519" s="172"/>
      <c r="I519" s="172"/>
      <c r="J519" s="172"/>
      <c r="K519" s="172"/>
      <c r="L519" s="172"/>
      <c r="M519" s="172"/>
      <c r="N519" s="172"/>
      <c r="O519" s="172"/>
      <c r="P519" s="172"/>
      <c r="Q519" s="172"/>
      <c r="R519" s="172"/>
      <c r="S519" s="172"/>
      <c r="T519" s="172"/>
      <c r="U519" s="172"/>
      <c r="V519" s="588"/>
      <c r="W519" s="588"/>
      <c r="X519" s="588"/>
      <c r="Y519" s="588"/>
      <c r="Z519" s="588"/>
      <c r="AA519" s="172"/>
      <c r="AB519" s="172"/>
      <c r="AC519" s="172"/>
      <c r="AD519" s="172"/>
      <c r="AE519" s="172"/>
      <c r="AF519" s="172"/>
      <c r="AG519" s="172"/>
      <c r="AH519" s="172"/>
      <c r="AI519" s="172"/>
      <c r="AJ519" s="172"/>
    </row>
    <row r="520">
      <c r="A520" s="577"/>
      <c r="B520" s="577"/>
      <c r="C520" s="172"/>
      <c r="D520" s="172"/>
      <c r="E520" s="172"/>
      <c r="F520" s="172"/>
      <c r="G520" s="172"/>
      <c r="H520" s="172"/>
      <c r="I520" s="172"/>
      <c r="J520" s="172"/>
      <c r="K520" s="172"/>
      <c r="L520" s="172"/>
      <c r="M520" s="172"/>
      <c r="N520" s="172"/>
      <c r="O520" s="172"/>
      <c r="P520" s="172"/>
      <c r="Q520" s="172"/>
      <c r="R520" s="172"/>
      <c r="S520" s="172"/>
      <c r="T520" s="172"/>
      <c r="U520" s="172"/>
      <c r="V520" s="588"/>
      <c r="W520" s="588"/>
      <c r="X520" s="588"/>
      <c r="Y520" s="588"/>
      <c r="Z520" s="588"/>
      <c r="AA520" s="172"/>
      <c r="AB520" s="172"/>
      <c r="AC520" s="172"/>
      <c r="AD520" s="172"/>
      <c r="AE520" s="172"/>
      <c r="AF520" s="172"/>
      <c r="AG520" s="172"/>
      <c r="AH520" s="172"/>
      <c r="AI520" s="172"/>
      <c r="AJ520" s="172"/>
    </row>
    <row r="521">
      <c r="A521" s="577"/>
      <c r="B521" s="577"/>
      <c r="C521" s="172"/>
      <c r="D521" s="172"/>
      <c r="E521" s="172"/>
      <c r="F521" s="172"/>
      <c r="G521" s="172"/>
      <c r="H521" s="172"/>
      <c r="I521" s="172"/>
      <c r="J521" s="172"/>
      <c r="K521" s="172"/>
      <c r="L521" s="172"/>
      <c r="M521" s="172"/>
      <c r="N521" s="172"/>
      <c r="O521" s="172"/>
      <c r="P521" s="172"/>
      <c r="Q521" s="172"/>
      <c r="R521" s="172"/>
      <c r="S521" s="172"/>
      <c r="T521" s="172"/>
      <c r="U521" s="172"/>
      <c r="V521" s="588"/>
      <c r="W521" s="588"/>
      <c r="X521" s="588"/>
      <c r="Y521" s="588"/>
      <c r="Z521" s="588"/>
      <c r="AA521" s="172"/>
      <c r="AB521" s="172"/>
      <c r="AC521" s="172"/>
      <c r="AD521" s="172"/>
      <c r="AE521" s="172"/>
      <c r="AF521" s="172"/>
      <c r="AG521" s="172"/>
      <c r="AH521" s="172"/>
      <c r="AI521" s="172"/>
      <c r="AJ521" s="172"/>
    </row>
    <row r="522">
      <c r="A522" s="577"/>
      <c r="B522" s="577"/>
      <c r="C522" s="172"/>
      <c r="D522" s="172"/>
      <c r="E522" s="172"/>
      <c r="F522" s="172"/>
      <c r="G522" s="172"/>
      <c r="H522" s="172"/>
      <c r="I522" s="172"/>
      <c r="J522" s="172"/>
      <c r="K522" s="172"/>
      <c r="L522" s="172"/>
      <c r="M522" s="172"/>
      <c r="N522" s="172"/>
      <c r="O522" s="172"/>
      <c r="P522" s="172"/>
      <c r="Q522" s="172"/>
      <c r="R522" s="172"/>
      <c r="S522" s="172"/>
      <c r="T522" s="172"/>
      <c r="U522" s="172"/>
      <c r="V522" s="588"/>
      <c r="W522" s="588"/>
      <c r="X522" s="588"/>
      <c r="Y522" s="588"/>
      <c r="Z522" s="588"/>
      <c r="AA522" s="172"/>
      <c r="AB522" s="172"/>
      <c r="AC522" s="172"/>
      <c r="AD522" s="172"/>
      <c r="AE522" s="172"/>
      <c r="AF522" s="172"/>
      <c r="AG522" s="172"/>
      <c r="AH522" s="172"/>
      <c r="AI522" s="172"/>
      <c r="AJ522" s="172"/>
    </row>
    <row r="523">
      <c r="A523" s="577"/>
      <c r="B523" s="577"/>
      <c r="C523" s="172"/>
      <c r="D523" s="172"/>
      <c r="E523" s="172"/>
      <c r="F523" s="172"/>
      <c r="G523" s="172"/>
      <c r="H523" s="172"/>
      <c r="I523" s="172"/>
      <c r="J523" s="172"/>
      <c r="K523" s="172"/>
      <c r="L523" s="172"/>
      <c r="M523" s="172"/>
      <c r="N523" s="172"/>
      <c r="O523" s="172"/>
      <c r="P523" s="172"/>
      <c r="Q523" s="172"/>
      <c r="R523" s="172"/>
      <c r="S523" s="172"/>
      <c r="T523" s="172"/>
      <c r="U523" s="172"/>
      <c r="V523" s="588"/>
      <c r="W523" s="588"/>
      <c r="X523" s="588"/>
      <c r="Y523" s="588"/>
      <c r="Z523" s="588"/>
      <c r="AA523" s="172"/>
      <c r="AB523" s="172"/>
      <c r="AC523" s="172"/>
      <c r="AD523" s="172"/>
      <c r="AE523" s="172"/>
      <c r="AF523" s="172"/>
      <c r="AG523" s="172"/>
      <c r="AH523" s="172"/>
      <c r="AI523" s="172"/>
      <c r="AJ523" s="172"/>
    </row>
    <row r="524">
      <c r="A524" s="577"/>
      <c r="B524" s="577"/>
      <c r="C524" s="172"/>
      <c r="D524" s="172"/>
      <c r="E524" s="172"/>
      <c r="F524" s="172"/>
      <c r="G524" s="172"/>
      <c r="H524" s="172"/>
      <c r="I524" s="172"/>
      <c r="J524" s="172"/>
      <c r="K524" s="172"/>
      <c r="L524" s="172"/>
      <c r="M524" s="172"/>
      <c r="N524" s="172"/>
      <c r="O524" s="172"/>
      <c r="P524" s="172"/>
      <c r="Q524" s="172"/>
      <c r="R524" s="172"/>
      <c r="S524" s="172"/>
      <c r="T524" s="172"/>
      <c r="U524" s="172"/>
      <c r="V524" s="588"/>
      <c r="W524" s="588"/>
      <c r="X524" s="588"/>
      <c r="Y524" s="588"/>
      <c r="Z524" s="588"/>
      <c r="AA524" s="172"/>
      <c r="AB524" s="172"/>
      <c r="AC524" s="172"/>
      <c r="AD524" s="172"/>
      <c r="AE524" s="172"/>
      <c r="AF524" s="172"/>
      <c r="AG524" s="172"/>
      <c r="AH524" s="172"/>
      <c r="AI524" s="172"/>
      <c r="AJ524" s="172"/>
    </row>
    <row r="525">
      <c r="A525" s="577"/>
      <c r="B525" s="577"/>
      <c r="C525" s="172"/>
      <c r="D525" s="172"/>
      <c r="E525" s="172"/>
      <c r="F525" s="172"/>
      <c r="G525" s="172"/>
      <c r="H525" s="172"/>
      <c r="I525" s="172"/>
      <c r="J525" s="172"/>
      <c r="K525" s="172"/>
      <c r="L525" s="172"/>
      <c r="M525" s="172"/>
      <c r="N525" s="172"/>
      <c r="O525" s="172"/>
      <c r="P525" s="172"/>
      <c r="Q525" s="172"/>
      <c r="R525" s="172"/>
      <c r="S525" s="172"/>
      <c r="T525" s="172"/>
      <c r="U525" s="172"/>
      <c r="V525" s="588"/>
      <c r="W525" s="588"/>
      <c r="X525" s="588"/>
      <c r="Y525" s="588"/>
      <c r="Z525" s="588"/>
      <c r="AA525" s="172"/>
      <c r="AB525" s="172"/>
      <c r="AC525" s="172"/>
      <c r="AD525" s="172"/>
      <c r="AE525" s="172"/>
      <c r="AF525" s="172"/>
      <c r="AG525" s="172"/>
      <c r="AH525" s="172"/>
      <c r="AI525" s="172"/>
      <c r="AJ525" s="172"/>
    </row>
    <row r="526">
      <c r="A526" s="577"/>
      <c r="B526" s="577"/>
      <c r="C526" s="172"/>
      <c r="D526" s="172"/>
      <c r="E526" s="172"/>
      <c r="F526" s="172"/>
      <c r="G526" s="172"/>
      <c r="H526" s="172"/>
      <c r="I526" s="172"/>
      <c r="J526" s="172"/>
      <c r="K526" s="172"/>
      <c r="L526" s="172"/>
      <c r="M526" s="172"/>
      <c r="N526" s="172"/>
      <c r="O526" s="172"/>
      <c r="P526" s="172"/>
      <c r="Q526" s="172"/>
      <c r="R526" s="172"/>
      <c r="S526" s="172"/>
      <c r="T526" s="172"/>
      <c r="U526" s="172"/>
      <c r="V526" s="588"/>
      <c r="W526" s="588"/>
      <c r="X526" s="588"/>
      <c r="Y526" s="588"/>
      <c r="Z526" s="588"/>
      <c r="AA526" s="172"/>
      <c r="AB526" s="172"/>
      <c r="AC526" s="172"/>
      <c r="AD526" s="172"/>
      <c r="AE526" s="172"/>
      <c r="AF526" s="172"/>
      <c r="AG526" s="172"/>
      <c r="AH526" s="172"/>
      <c r="AI526" s="172"/>
      <c r="AJ526" s="172"/>
    </row>
    <row r="527">
      <c r="A527" s="577"/>
      <c r="B527" s="577"/>
      <c r="C527" s="172"/>
      <c r="D527" s="172"/>
      <c r="E527" s="172"/>
      <c r="F527" s="172"/>
      <c r="G527" s="172"/>
      <c r="H527" s="172"/>
      <c r="I527" s="172"/>
      <c r="J527" s="172"/>
      <c r="K527" s="172"/>
      <c r="L527" s="172"/>
      <c r="M527" s="172"/>
      <c r="N527" s="172"/>
      <c r="O527" s="172"/>
      <c r="P527" s="172"/>
      <c r="Q527" s="172"/>
      <c r="R527" s="172"/>
      <c r="S527" s="172"/>
      <c r="T527" s="172"/>
      <c r="U527" s="172"/>
      <c r="V527" s="588"/>
      <c r="W527" s="588"/>
      <c r="X527" s="588"/>
      <c r="Y527" s="588"/>
      <c r="Z527" s="588"/>
      <c r="AA527" s="172"/>
      <c r="AB527" s="172"/>
      <c r="AC527" s="172"/>
      <c r="AD527" s="172"/>
      <c r="AE527" s="172"/>
      <c r="AF527" s="172"/>
      <c r="AG527" s="172"/>
      <c r="AH527" s="172"/>
      <c r="AI527" s="172"/>
      <c r="AJ527" s="172"/>
    </row>
    <row r="528">
      <c r="A528" s="577"/>
      <c r="B528" s="577"/>
      <c r="C528" s="172"/>
      <c r="D528" s="172"/>
      <c r="E528" s="172"/>
      <c r="F528" s="172"/>
      <c r="G528" s="172"/>
      <c r="H528" s="172"/>
      <c r="I528" s="172"/>
      <c r="J528" s="172"/>
      <c r="K528" s="172"/>
      <c r="L528" s="172"/>
      <c r="M528" s="172"/>
      <c r="N528" s="172"/>
      <c r="O528" s="172"/>
      <c r="P528" s="172"/>
      <c r="Q528" s="172"/>
      <c r="R528" s="172"/>
      <c r="S528" s="172"/>
      <c r="T528" s="172"/>
      <c r="U528" s="172"/>
      <c r="V528" s="588"/>
      <c r="W528" s="588"/>
      <c r="X528" s="588"/>
      <c r="Y528" s="588"/>
      <c r="Z528" s="588"/>
      <c r="AA528" s="172"/>
      <c r="AB528" s="172"/>
      <c r="AC528" s="172"/>
      <c r="AD528" s="172"/>
      <c r="AE528" s="172"/>
      <c r="AF528" s="172"/>
      <c r="AG528" s="172"/>
      <c r="AH528" s="172"/>
      <c r="AI528" s="172"/>
      <c r="AJ528" s="172"/>
    </row>
    <row r="529">
      <c r="A529" s="577"/>
      <c r="B529" s="577"/>
      <c r="C529" s="172"/>
      <c r="D529" s="172"/>
      <c r="E529" s="172"/>
      <c r="F529" s="172"/>
      <c r="G529" s="172"/>
      <c r="H529" s="172"/>
      <c r="I529" s="172"/>
      <c r="J529" s="172"/>
      <c r="K529" s="172"/>
      <c r="L529" s="172"/>
      <c r="M529" s="172"/>
      <c r="N529" s="172"/>
      <c r="O529" s="172"/>
      <c r="P529" s="172"/>
      <c r="Q529" s="172"/>
      <c r="R529" s="172"/>
      <c r="S529" s="172"/>
      <c r="T529" s="172"/>
      <c r="U529" s="172"/>
      <c r="V529" s="588"/>
      <c r="W529" s="588"/>
      <c r="X529" s="588"/>
      <c r="Y529" s="588"/>
      <c r="Z529" s="588"/>
      <c r="AA529" s="172"/>
      <c r="AB529" s="172"/>
      <c r="AC529" s="172"/>
      <c r="AD529" s="172"/>
      <c r="AE529" s="172"/>
      <c r="AF529" s="172"/>
      <c r="AG529" s="172"/>
      <c r="AH529" s="172"/>
      <c r="AI529" s="172"/>
      <c r="AJ529" s="172"/>
    </row>
    <row r="530">
      <c r="A530" s="577"/>
      <c r="B530" s="577"/>
      <c r="C530" s="172"/>
      <c r="D530" s="172"/>
      <c r="E530" s="172"/>
      <c r="F530" s="172"/>
      <c r="G530" s="172"/>
      <c r="H530" s="172"/>
      <c r="I530" s="172"/>
      <c r="J530" s="172"/>
      <c r="K530" s="172"/>
      <c r="L530" s="172"/>
      <c r="M530" s="172"/>
      <c r="N530" s="172"/>
      <c r="O530" s="172"/>
      <c r="P530" s="172"/>
      <c r="Q530" s="172"/>
      <c r="R530" s="172"/>
      <c r="S530" s="172"/>
      <c r="T530" s="172"/>
      <c r="U530" s="172"/>
      <c r="V530" s="588"/>
      <c r="W530" s="588"/>
      <c r="X530" s="588"/>
      <c r="Y530" s="588"/>
      <c r="Z530" s="588"/>
      <c r="AA530" s="172"/>
      <c r="AB530" s="172"/>
      <c r="AC530" s="172"/>
      <c r="AD530" s="172"/>
      <c r="AE530" s="172"/>
      <c r="AF530" s="172"/>
      <c r="AG530" s="172"/>
      <c r="AH530" s="172"/>
      <c r="AI530" s="172"/>
      <c r="AJ530" s="172"/>
    </row>
    <row r="531">
      <c r="A531" s="577"/>
      <c r="B531" s="577"/>
      <c r="C531" s="172"/>
      <c r="D531" s="172"/>
      <c r="E531" s="172"/>
      <c r="F531" s="172"/>
      <c r="G531" s="172"/>
      <c r="H531" s="172"/>
      <c r="I531" s="172"/>
      <c r="J531" s="172"/>
      <c r="K531" s="172"/>
      <c r="L531" s="172"/>
      <c r="M531" s="172"/>
      <c r="N531" s="172"/>
      <c r="O531" s="172"/>
      <c r="P531" s="172"/>
      <c r="Q531" s="172"/>
      <c r="R531" s="172"/>
      <c r="S531" s="172"/>
      <c r="T531" s="172"/>
      <c r="U531" s="172"/>
      <c r="V531" s="588"/>
      <c r="W531" s="588"/>
      <c r="X531" s="588"/>
      <c r="Y531" s="588"/>
      <c r="Z531" s="588"/>
      <c r="AA531" s="172"/>
      <c r="AB531" s="172"/>
      <c r="AC531" s="172"/>
      <c r="AD531" s="172"/>
      <c r="AE531" s="172"/>
      <c r="AF531" s="172"/>
      <c r="AG531" s="172"/>
      <c r="AH531" s="172"/>
      <c r="AI531" s="172"/>
      <c r="AJ531" s="172"/>
    </row>
    <row r="532">
      <c r="A532" s="577"/>
      <c r="B532" s="577"/>
      <c r="C532" s="172"/>
      <c r="D532" s="172"/>
      <c r="E532" s="172"/>
      <c r="F532" s="172"/>
      <c r="G532" s="172"/>
      <c r="H532" s="172"/>
      <c r="I532" s="172"/>
      <c r="J532" s="172"/>
      <c r="K532" s="172"/>
      <c r="L532" s="172"/>
      <c r="M532" s="172"/>
      <c r="N532" s="172"/>
      <c r="O532" s="172"/>
      <c r="P532" s="172"/>
      <c r="Q532" s="172"/>
      <c r="R532" s="172"/>
      <c r="S532" s="172"/>
      <c r="T532" s="172"/>
      <c r="U532" s="172"/>
      <c r="V532" s="588"/>
      <c r="W532" s="588"/>
      <c r="X532" s="588"/>
      <c r="Y532" s="588"/>
      <c r="Z532" s="588"/>
      <c r="AA532" s="172"/>
      <c r="AB532" s="172"/>
      <c r="AC532" s="172"/>
      <c r="AD532" s="172"/>
      <c r="AE532" s="172"/>
      <c r="AF532" s="172"/>
      <c r="AG532" s="172"/>
      <c r="AH532" s="172"/>
      <c r="AI532" s="172"/>
      <c r="AJ532" s="172"/>
    </row>
    <row r="533">
      <c r="A533" s="577"/>
      <c r="B533" s="577"/>
      <c r="C533" s="172"/>
      <c r="D533" s="172"/>
      <c r="E533" s="172"/>
      <c r="F533" s="172"/>
      <c r="G533" s="172"/>
      <c r="H533" s="172"/>
      <c r="I533" s="172"/>
      <c r="J533" s="172"/>
      <c r="K533" s="172"/>
      <c r="L533" s="172"/>
      <c r="M533" s="172"/>
      <c r="N533" s="172"/>
      <c r="O533" s="172"/>
      <c r="P533" s="172"/>
      <c r="Q533" s="172"/>
      <c r="R533" s="172"/>
      <c r="S533" s="172"/>
      <c r="T533" s="172"/>
      <c r="U533" s="172"/>
      <c r="V533" s="588"/>
      <c r="W533" s="588"/>
      <c r="X533" s="588"/>
      <c r="Y533" s="588"/>
      <c r="Z533" s="588"/>
      <c r="AA533" s="172"/>
      <c r="AB533" s="172"/>
      <c r="AC533" s="172"/>
      <c r="AD533" s="172"/>
      <c r="AE533" s="172"/>
      <c r="AF533" s="172"/>
      <c r="AG533" s="172"/>
      <c r="AH533" s="172"/>
      <c r="AI533" s="172"/>
      <c r="AJ533" s="172"/>
    </row>
    <row r="534">
      <c r="A534" s="577"/>
      <c r="B534" s="577"/>
      <c r="C534" s="172"/>
      <c r="D534" s="172"/>
      <c r="E534" s="172"/>
      <c r="F534" s="172"/>
      <c r="G534" s="172"/>
      <c r="H534" s="172"/>
      <c r="I534" s="172"/>
      <c r="J534" s="172"/>
      <c r="K534" s="172"/>
      <c r="L534" s="172"/>
      <c r="M534" s="172"/>
      <c r="N534" s="172"/>
      <c r="O534" s="172"/>
      <c r="P534" s="172"/>
      <c r="Q534" s="172"/>
      <c r="R534" s="172"/>
      <c r="S534" s="172"/>
      <c r="T534" s="172"/>
      <c r="U534" s="172"/>
      <c r="V534" s="588"/>
      <c r="W534" s="588"/>
      <c r="X534" s="588"/>
      <c r="Y534" s="588"/>
      <c r="Z534" s="588"/>
      <c r="AA534" s="172"/>
      <c r="AB534" s="172"/>
      <c r="AC534" s="172"/>
      <c r="AD534" s="172"/>
      <c r="AE534" s="172"/>
      <c r="AF534" s="172"/>
      <c r="AG534" s="172"/>
      <c r="AH534" s="172"/>
      <c r="AI534" s="172"/>
      <c r="AJ534" s="172"/>
    </row>
    <row r="535">
      <c r="A535" s="577"/>
      <c r="B535" s="577"/>
      <c r="C535" s="172"/>
      <c r="D535" s="172"/>
      <c r="E535" s="172"/>
      <c r="F535" s="172"/>
      <c r="G535" s="172"/>
      <c r="H535" s="172"/>
      <c r="I535" s="172"/>
      <c r="J535" s="172"/>
      <c r="K535" s="172"/>
      <c r="L535" s="172"/>
      <c r="M535" s="172"/>
      <c r="N535" s="172"/>
      <c r="O535" s="172"/>
      <c r="P535" s="172"/>
      <c r="Q535" s="172"/>
      <c r="R535" s="172"/>
      <c r="S535" s="172"/>
      <c r="T535" s="172"/>
      <c r="U535" s="172"/>
      <c r="V535" s="588"/>
      <c r="W535" s="588"/>
      <c r="X535" s="588"/>
      <c r="Y535" s="588"/>
      <c r="Z535" s="588"/>
      <c r="AA535" s="172"/>
      <c r="AB535" s="172"/>
      <c r="AC535" s="172"/>
      <c r="AD535" s="172"/>
      <c r="AE535" s="172"/>
      <c r="AF535" s="172"/>
      <c r="AG535" s="172"/>
      <c r="AH535" s="172"/>
      <c r="AI535" s="172"/>
      <c r="AJ535" s="172"/>
    </row>
    <row r="536">
      <c r="A536" s="577"/>
      <c r="B536" s="577"/>
      <c r="C536" s="172"/>
      <c r="D536" s="172"/>
      <c r="E536" s="172"/>
      <c r="F536" s="172"/>
      <c r="G536" s="172"/>
      <c r="H536" s="172"/>
      <c r="I536" s="172"/>
      <c r="J536" s="172"/>
      <c r="K536" s="172"/>
      <c r="L536" s="172"/>
      <c r="M536" s="172"/>
      <c r="N536" s="172"/>
      <c r="O536" s="172"/>
      <c r="P536" s="172"/>
      <c r="Q536" s="172"/>
      <c r="R536" s="172"/>
      <c r="S536" s="172"/>
      <c r="T536" s="172"/>
      <c r="U536" s="172"/>
      <c r="V536" s="588"/>
      <c r="W536" s="588"/>
      <c r="X536" s="588"/>
      <c r="Y536" s="588"/>
      <c r="Z536" s="588"/>
      <c r="AA536" s="172"/>
      <c r="AB536" s="172"/>
      <c r="AC536" s="172"/>
      <c r="AD536" s="172"/>
      <c r="AE536" s="172"/>
      <c r="AF536" s="172"/>
      <c r="AG536" s="172"/>
      <c r="AH536" s="172"/>
      <c r="AI536" s="172"/>
      <c r="AJ536" s="172"/>
    </row>
    <row r="537">
      <c r="A537" s="577"/>
      <c r="B537" s="577"/>
      <c r="C537" s="172"/>
      <c r="D537" s="172"/>
      <c r="E537" s="172"/>
      <c r="F537" s="172"/>
      <c r="G537" s="172"/>
      <c r="H537" s="172"/>
      <c r="I537" s="172"/>
      <c r="J537" s="172"/>
      <c r="K537" s="172"/>
      <c r="L537" s="172"/>
      <c r="M537" s="172"/>
      <c r="N537" s="172"/>
      <c r="O537" s="172"/>
      <c r="P537" s="172"/>
      <c r="Q537" s="172"/>
      <c r="R537" s="172"/>
      <c r="S537" s="172"/>
      <c r="T537" s="172"/>
      <c r="U537" s="172"/>
      <c r="V537" s="588"/>
      <c r="W537" s="588"/>
      <c r="X537" s="588"/>
      <c r="Y537" s="588"/>
      <c r="Z537" s="588"/>
      <c r="AA537" s="172"/>
      <c r="AB537" s="172"/>
      <c r="AC537" s="172"/>
      <c r="AD537" s="172"/>
      <c r="AE537" s="172"/>
      <c r="AF537" s="172"/>
      <c r="AG537" s="172"/>
      <c r="AH537" s="172"/>
      <c r="AI537" s="172"/>
      <c r="AJ537" s="172"/>
    </row>
    <row r="538">
      <c r="A538" s="577"/>
      <c r="B538" s="577"/>
      <c r="C538" s="172"/>
      <c r="D538" s="172"/>
      <c r="E538" s="172"/>
      <c r="F538" s="172"/>
      <c r="G538" s="172"/>
      <c r="H538" s="172"/>
      <c r="I538" s="172"/>
      <c r="J538" s="172"/>
      <c r="K538" s="172"/>
      <c r="L538" s="172"/>
      <c r="M538" s="172"/>
      <c r="N538" s="172"/>
      <c r="O538" s="172"/>
      <c r="P538" s="172"/>
      <c r="Q538" s="172"/>
      <c r="R538" s="172"/>
      <c r="S538" s="172"/>
      <c r="T538" s="172"/>
      <c r="U538" s="172"/>
      <c r="V538" s="588"/>
      <c r="W538" s="588"/>
      <c r="X538" s="588"/>
      <c r="Y538" s="588"/>
      <c r="Z538" s="588"/>
      <c r="AA538" s="172"/>
      <c r="AB538" s="172"/>
      <c r="AC538" s="172"/>
      <c r="AD538" s="172"/>
      <c r="AE538" s="172"/>
      <c r="AF538" s="172"/>
      <c r="AG538" s="172"/>
      <c r="AH538" s="172"/>
      <c r="AI538" s="172"/>
      <c r="AJ538" s="172"/>
    </row>
    <row r="539">
      <c r="A539" s="577"/>
      <c r="B539" s="577"/>
      <c r="C539" s="172"/>
      <c r="D539" s="172"/>
      <c r="E539" s="172"/>
      <c r="F539" s="172"/>
      <c r="G539" s="172"/>
      <c r="H539" s="172"/>
      <c r="I539" s="172"/>
      <c r="J539" s="172"/>
      <c r="K539" s="172"/>
      <c r="L539" s="172"/>
      <c r="M539" s="172"/>
      <c r="N539" s="172"/>
      <c r="O539" s="172"/>
      <c r="P539" s="172"/>
      <c r="Q539" s="172"/>
      <c r="R539" s="172"/>
      <c r="S539" s="172"/>
      <c r="T539" s="172"/>
      <c r="U539" s="172"/>
      <c r="V539" s="588"/>
      <c r="W539" s="588"/>
      <c r="X539" s="588"/>
      <c r="Y539" s="588"/>
      <c r="Z539" s="588"/>
      <c r="AA539" s="172"/>
      <c r="AB539" s="172"/>
      <c r="AC539" s="172"/>
      <c r="AD539" s="172"/>
      <c r="AE539" s="172"/>
      <c r="AF539" s="172"/>
      <c r="AG539" s="172"/>
      <c r="AH539" s="172"/>
      <c r="AI539" s="172"/>
      <c r="AJ539" s="172"/>
    </row>
    <row r="540">
      <c r="A540" s="577"/>
      <c r="B540" s="577"/>
      <c r="C540" s="172"/>
      <c r="D540" s="172"/>
      <c r="E540" s="172"/>
      <c r="F540" s="172"/>
      <c r="G540" s="172"/>
      <c r="H540" s="172"/>
      <c r="I540" s="172"/>
      <c r="J540" s="172"/>
      <c r="K540" s="172"/>
      <c r="L540" s="172"/>
      <c r="M540" s="172"/>
      <c r="N540" s="172"/>
      <c r="O540" s="172"/>
      <c r="P540" s="172"/>
      <c r="Q540" s="172"/>
      <c r="R540" s="172"/>
      <c r="S540" s="172"/>
      <c r="T540" s="172"/>
      <c r="U540" s="172"/>
      <c r="V540" s="588"/>
      <c r="W540" s="588"/>
      <c r="X540" s="588"/>
      <c r="Y540" s="588"/>
      <c r="Z540" s="588"/>
      <c r="AA540" s="172"/>
      <c r="AB540" s="172"/>
      <c r="AC540" s="172"/>
      <c r="AD540" s="172"/>
      <c r="AE540" s="172"/>
      <c r="AF540" s="172"/>
      <c r="AG540" s="172"/>
      <c r="AH540" s="172"/>
      <c r="AI540" s="172"/>
      <c r="AJ540" s="172"/>
    </row>
    <row r="541">
      <c r="A541" s="577"/>
      <c r="B541" s="577"/>
      <c r="C541" s="172"/>
      <c r="D541" s="172"/>
      <c r="E541" s="172"/>
      <c r="F541" s="172"/>
      <c r="G541" s="172"/>
      <c r="H541" s="172"/>
      <c r="I541" s="172"/>
      <c r="J541" s="172"/>
      <c r="K541" s="172"/>
      <c r="L541" s="172"/>
      <c r="M541" s="172"/>
      <c r="N541" s="172"/>
      <c r="O541" s="172"/>
      <c r="P541" s="172"/>
      <c r="Q541" s="172"/>
      <c r="R541" s="172"/>
      <c r="S541" s="172"/>
      <c r="T541" s="172"/>
      <c r="U541" s="172"/>
      <c r="V541" s="588"/>
      <c r="W541" s="588"/>
      <c r="X541" s="588"/>
      <c r="Y541" s="588"/>
      <c r="Z541" s="588"/>
      <c r="AA541" s="172"/>
      <c r="AB541" s="172"/>
      <c r="AC541" s="172"/>
      <c r="AD541" s="172"/>
      <c r="AE541" s="172"/>
      <c r="AF541" s="172"/>
      <c r="AG541" s="172"/>
      <c r="AH541" s="172"/>
      <c r="AI541" s="172"/>
      <c r="AJ541" s="172"/>
    </row>
    <row r="542">
      <c r="A542" s="577"/>
      <c r="B542" s="577"/>
      <c r="C542" s="172"/>
      <c r="D542" s="172"/>
      <c r="E542" s="172"/>
      <c r="F542" s="172"/>
      <c r="G542" s="172"/>
      <c r="H542" s="172"/>
      <c r="I542" s="172"/>
      <c r="J542" s="172"/>
      <c r="K542" s="172"/>
      <c r="L542" s="172"/>
      <c r="M542" s="172"/>
      <c r="N542" s="172"/>
      <c r="O542" s="172"/>
      <c r="P542" s="172"/>
      <c r="Q542" s="172"/>
      <c r="R542" s="172"/>
      <c r="S542" s="172"/>
      <c r="T542" s="172"/>
      <c r="U542" s="172"/>
      <c r="V542" s="588"/>
      <c r="W542" s="588"/>
      <c r="X542" s="588"/>
      <c r="Y542" s="588"/>
      <c r="Z542" s="588"/>
      <c r="AA542" s="172"/>
      <c r="AB542" s="172"/>
      <c r="AC542" s="172"/>
      <c r="AD542" s="172"/>
      <c r="AE542" s="172"/>
      <c r="AF542" s="172"/>
      <c r="AG542" s="172"/>
      <c r="AH542" s="172"/>
      <c r="AI542" s="172"/>
      <c r="AJ542" s="172"/>
    </row>
    <row r="543">
      <c r="A543" s="577"/>
      <c r="B543" s="577"/>
      <c r="C543" s="172"/>
      <c r="D543" s="172"/>
      <c r="E543" s="172"/>
      <c r="F543" s="172"/>
      <c r="G543" s="172"/>
      <c r="H543" s="172"/>
      <c r="I543" s="172"/>
      <c r="J543" s="172"/>
      <c r="K543" s="172"/>
      <c r="L543" s="172"/>
      <c r="M543" s="172"/>
      <c r="N543" s="172"/>
      <c r="O543" s="172"/>
      <c r="P543" s="172"/>
      <c r="Q543" s="172"/>
      <c r="R543" s="172"/>
      <c r="S543" s="172"/>
      <c r="T543" s="172"/>
      <c r="U543" s="172"/>
      <c r="V543" s="588"/>
      <c r="W543" s="588"/>
      <c r="X543" s="588"/>
      <c r="Y543" s="588"/>
      <c r="Z543" s="588"/>
      <c r="AA543" s="172"/>
      <c r="AB543" s="172"/>
      <c r="AC543" s="172"/>
      <c r="AD543" s="172"/>
      <c r="AE543" s="172"/>
      <c r="AF543" s="172"/>
      <c r="AG543" s="172"/>
      <c r="AH543" s="172"/>
      <c r="AI543" s="172"/>
      <c r="AJ543" s="172"/>
    </row>
    <row r="544">
      <c r="A544" s="577"/>
      <c r="B544" s="577"/>
      <c r="C544" s="172"/>
      <c r="D544" s="172"/>
      <c r="E544" s="172"/>
      <c r="F544" s="172"/>
      <c r="G544" s="172"/>
      <c r="H544" s="172"/>
      <c r="I544" s="172"/>
      <c r="J544" s="172"/>
      <c r="K544" s="172"/>
      <c r="L544" s="172"/>
      <c r="M544" s="172"/>
      <c r="N544" s="172"/>
      <c r="O544" s="172"/>
      <c r="P544" s="172"/>
      <c r="Q544" s="172"/>
      <c r="R544" s="172"/>
      <c r="S544" s="172"/>
      <c r="T544" s="172"/>
      <c r="U544" s="172"/>
      <c r="V544" s="588"/>
      <c r="W544" s="588"/>
      <c r="X544" s="588"/>
      <c r="Y544" s="588"/>
      <c r="Z544" s="588"/>
      <c r="AA544" s="172"/>
      <c r="AB544" s="172"/>
      <c r="AC544" s="172"/>
      <c r="AD544" s="172"/>
      <c r="AE544" s="172"/>
      <c r="AF544" s="172"/>
      <c r="AG544" s="172"/>
      <c r="AH544" s="172"/>
      <c r="AI544" s="172"/>
      <c r="AJ544" s="172"/>
    </row>
    <row r="545">
      <c r="A545" s="577"/>
      <c r="B545" s="577"/>
      <c r="C545" s="172"/>
      <c r="D545" s="172"/>
      <c r="E545" s="172"/>
      <c r="F545" s="172"/>
      <c r="G545" s="172"/>
      <c r="H545" s="172"/>
      <c r="I545" s="172"/>
      <c r="J545" s="172"/>
      <c r="K545" s="172"/>
      <c r="L545" s="172"/>
      <c r="M545" s="172"/>
      <c r="N545" s="172"/>
      <c r="O545" s="172"/>
      <c r="P545" s="172"/>
      <c r="Q545" s="172"/>
      <c r="R545" s="172"/>
      <c r="S545" s="172"/>
      <c r="T545" s="172"/>
      <c r="U545" s="172"/>
      <c r="V545" s="588"/>
      <c r="W545" s="588"/>
      <c r="X545" s="588"/>
      <c r="Y545" s="588"/>
      <c r="Z545" s="588"/>
      <c r="AA545" s="172"/>
      <c r="AB545" s="172"/>
      <c r="AC545" s="172"/>
      <c r="AD545" s="172"/>
      <c r="AE545" s="172"/>
      <c r="AF545" s="172"/>
      <c r="AG545" s="172"/>
      <c r="AH545" s="172"/>
      <c r="AI545" s="172"/>
      <c r="AJ545" s="172"/>
    </row>
    <row r="546">
      <c r="A546" s="577"/>
      <c r="B546" s="577"/>
      <c r="C546" s="172"/>
      <c r="D546" s="172"/>
      <c r="E546" s="172"/>
      <c r="F546" s="172"/>
      <c r="G546" s="172"/>
      <c r="H546" s="172"/>
      <c r="I546" s="172"/>
      <c r="J546" s="172"/>
      <c r="K546" s="172"/>
      <c r="L546" s="172"/>
      <c r="M546" s="172"/>
      <c r="N546" s="172"/>
      <c r="O546" s="172"/>
      <c r="P546" s="172"/>
      <c r="Q546" s="172"/>
      <c r="R546" s="172"/>
      <c r="S546" s="172"/>
      <c r="T546" s="172"/>
      <c r="U546" s="172"/>
      <c r="V546" s="588"/>
      <c r="W546" s="588"/>
      <c r="X546" s="588"/>
      <c r="Y546" s="588"/>
      <c r="Z546" s="588"/>
      <c r="AA546" s="172"/>
      <c r="AB546" s="172"/>
      <c r="AC546" s="172"/>
      <c r="AD546" s="172"/>
      <c r="AE546" s="172"/>
      <c r="AF546" s="172"/>
      <c r="AG546" s="172"/>
      <c r="AH546" s="172"/>
      <c r="AI546" s="172"/>
      <c r="AJ546" s="172"/>
    </row>
    <row r="547">
      <c r="A547" s="577"/>
      <c r="B547" s="577"/>
      <c r="C547" s="172"/>
      <c r="D547" s="172"/>
      <c r="E547" s="172"/>
      <c r="F547" s="172"/>
      <c r="G547" s="172"/>
      <c r="H547" s="172"/>
      <c r="I547" s="172"/>
      <c r="J547" s="172"/>
      <c r="K547" s="172"/>
      <c r="L547" s="172"/>
      <c r="M547" s="172"/>
      <c r="N547" s="172"/>
      <c r="O547" s="172"/>
      <c r="P547" s="172"/>
      <c r="Q547" s="172"/>
      <c r="R547" s="172"/>
      <c r="S547" s="172"/>
      <c r="T547" s="172"/>
      <c r="U547" s="172"/>
      <c r="V547" s="588"/>
      <c r="W547" s="588"/>
      <c r="X547" s="588"/>
      <c r="Y547" s="588"/>
      <c r="Z547" s="588"/>
      <c r="AA547" s="172"/>
      <c r="AB547" s="172"/>
      <c r="AC547" s="172"/>
      <c r="AD547" s="172"/>
      <c r="AE547" s="172"/>
      <c r="AF547" s="172"/>
      <c r="AG547" s="172"/>
      <c r="AH547" s="172"/>
      <c r="AI547" s="172"/>
      <c r="AJ547" s="172"/>
    </row>
    <row r="548">
      <c r="A548" s="577"/>
      <c r="B548" s="577"/>
      <c r="C548" s="172"/>
      <c r="D548" s="172"/>
      <c r="E548" s="172"/>
      <c r="F548" s="172"/>
      <c r="G548" s="172"/>
      <c r="H548" s="172"/>
      <c r="I548" s="172"/>
      <c r="J548" s="172"/>
      <c r="K548" s="172"/>
      <c r="L548" s="172"/>
      <c r="M548" s="172"/>
      <c r="N548" s="172"/>
      <c r="O548" s="172"/>
      <c r="P548" s="172"/>
      <c r="Q548" s="172"/>
      <c r="R548" s="172"/>
      <c r="S548" s="172"/>
      <c r="T548" s="172"/>
      <c r="U548" s="172"/>
      <c r="V548" s="588"/>
      <c r="W548" s="588"/>
      <c r="X548" s="588"/>
      <c r="Y548" s="588"/>
      <c r="Z548" s="588"/>
      <c r="AA548" s="172"/>
      <c r="AB548" s="172"/>
      <c r="AC548" s="172"/>
      <c r="AD548" s="172"/>
      <c r="AE548" s="172"/>
      <c r="AF548" s="172"/>
      <c r="AG548" s="172"/>
      <c r="AH548" s="172"/>
      <c r="AI548" s="172"/>
      <c r="AJ548" s="172"/>
    </row>
    <row r="549">
      <c r="A549" s="577"/>
      <c r="B549" s="577"/>
      <c r="C549" s="172"/>
      <c r="D549" s="172"/>
      <c r="E549" s="172"/>
      <c r="F549" s="172"/>
      <c r="G549" s="172"/>
      <c r="H549" s="172"/>
      <c r="I549" s="172"/>
      <c r="J549" s="172"/>
      <c r="K549" s="172"/>
      <c r="L549" s="172"/>
      <c r="M549" s="172"/>
      <c r="N549" s="172"/>
      <c r="O549" s="172"/>
      <c r="P549" s="172"/>
      <c r="Q549" s="172"/>
      <c r="R549" s="172"/>
      <c r="S549" s="172"/>
      <c r="T549" s="172"/>
      <c r="U549" s="172"/>
      <c r="V549" s="588"/>
      <c r="W549" s="588"/>
      <c r="X549" s="588"/>
      <c r="Y549" s="588"/>
      <c r="Z549" s="588"/>
      <c r="AA549" s="172"/>
      <c r="AB549" s="172"/>
      <c r="AC549" s="172"/>
      <c r="AD549" s="172"/>
      <c r="AE549" s="172"/>
      <c r="AF549" s="172"/>
      <c r="AG549" s="172"/>
      <c r="AH549" s="172"/>
      <c r="AI549" s="172"/>
      <c r="AJ549" s="172"/>
    </row>
    <row r="550">
      <c r="A550" s="577"/>
      <c r="B550" s="577"/>
      <c r="C550" s="172"/>
      <c r="D550" s="172"/>
      <c r="E550" s="172"/>
      <c r="F550" s="172"/>
      <c r="G550" s="172"/>
      <c r="H550" s="172"/>
      <c r="I550" s="172"/>
      <c r="J550" s="172"/>
      <c r="K550" s="172"/>
      <c r="L550" s="172"/>
      <c r="M550" s="172"/>
      <c r="N550" s="172"/>
      <c r="O550" s="172"/>
      <c r="P550" s="172"/>
      <c r="Q550" s="172"/>
      <c r="R550" s="172"/>
      <c r="S550" s="172"/>
      <c r="T550" s="172"/>
      <c r="U550" s="172"/>
      <c r="V550" s="588"/>
      <c r="W550" s="588"/>
      <c r="X550" s="588"/>
      <c r="Y550" s="588"/>
      <c r="Z550" s="588"/>
      <c r="AA550" s="172"/>
      <c r="AB550" s="172"/>
      <c r="AC550" s="172"/>
      <c r="AD550" s="172"/>
      <c r="AE550" s="172"/>
      <c r="AF550" s="172"/>
      <c r="AG550" s="172"/>
      <c r="AH550" s="172"/>
      <c r="AI550" s="172"/>
      <c r="AJ550" s="172"/>
    </row>
    <row r="551">
      <c r="A551" s="577"/>
      <c r="B551" s="577"/>
      <c r="C551" s="172"/>
      <c r="D551" s="172"/>
      <c r="E551" s="172"/>
      <c r="F551" s="172"/>
      <c r="G551" s="172"/>
      <c r="H551" s="172"/>
      <c r="I551" s="172"/>
      <c r="J551" s="172"/>
      <c r="K551" s="172"/>
      <c r="L551" s="172"/>
      <c r="M551" s="172"/>
      <c r="N551" s="172"/>
      <c r="O551" s="172"/>
      <c r="P551" s="172"/>
      <c r="Q551" s="172"/>
      <c r="R551" s="172"/>
      <c r="S551" s="172"/>
      <c r="T551" s="172"/>
      <c r="U551" s="172"/>
      <c r="V551" s="588"/>
      <c r="W551" s="588"/>
      <c r="X551" s="588"/>
      <c r="Y551" s="588"/>
      <c r="Z551" s="588"/>
      <c r="AA551" s="172"/>
      <c r="AB551" s="172"/>
      <c r="AC551" s="172"/>
      <c r="AD551" s="172"/>
      <c r="AE551" s="172"/>
      <c r="AF551" s="172"/>
      <c r="AG551" s="172"/>
      <c r="AH551" s="172"/>
      <c r="AI551" s="172"/>
      <c r="AJ551" s="172"/>
    </row>
    <row r="552">
      <c r="A552" s="577"/>
      <c r="B552" s="577"/>
      <c r="C552" s="172"/>
      <c r="D552" s="172"/>
      <c r="E552" s="172"/>
      <c r="F552" s="172"/>
      <c r="G552" s="172"/>
      <c r="H552" s="172"/>
      <c r="I552" s="172"/>
      <c r="J552" s="172"/>
      <c r="K552" s="172"/>
      <c r="L552" s="172"/>
      <c r="M552" s="172"/>
      <c r="N552" s="172"/>
      <c r="O552" s="172"/>
      <c r="P552" s="172"/>
      <c r="Q552" s="172"/>
      <c r="R552" s="172"/>
      <c r="S552" s="172"/>
      <c r="T552" s="172"/>
      <c r="U552" s="172"/>
      <c r="V552" s="588"/>
      <c r="W552" s="588"/>
      <c r="X552" s="588"/>
      <c r="Y552" s="588"/>
      <c r="Z552" s="588"/>
      <c r="AA552" s="172"/>
      <c r="AB552" s="172"/>
      <c r="AC552" s="172"/>
      <c r="AD552" s="172"/>
      <c r="AE552" s="172"/>
      <c r="AF552" s="172"/>
      <c r="AG552" s="172"/>
      <c r="AH552" s="172"/>
      <c r="AI552" s="172"/>
      <c r="AJ552" s="172"/>
    </row>
    <row r="553">
      <c r="A553" s="577"/>
      <c r="B553" s="577"/>
      <c r="C553" s="172"/>
      <c r="D553" s="172"/>
      <c r="E553" s="172"/>
      <c r="F553" s="172"/>
      <c r="G553" s="172"/>
      <c r="H553" s="172"/>
      <c r="I553" s="172"/>
      <c r="J553" s="172"/>
      <c r="K553" s="172"/>
      <c r="L553" s="172"/>
      <c r="M553" s="172"/>
      <c r="N553" s="172"/>
      <c r="O553" s="172"/>
      <c r="P553" s="172"/>
      <c r="Q553" s="172"/>
      <c r="R553" s="172"/>
      <c r="S553" s="172"/>
      <c r="T553" s="172"/>
      <c r="U553" s="172"/>
      <c r="V553" s="588"/>
      <c r="W553" s="588"/>
      <c r="X553" s="588"/>
      <c r="Y553" s="588"/>
      <c r="Z553" s="588"/>
      <c r="AA553" s="172"/>
      <c r="AB553" s="172"/>
      <c r="AC553" s="172"/>
      <c r="AD553" s="172"/>
      <c r="AE553" s="172"/>
      <c r="AF553" s="172"/>
      <c r="AG553" s="172"/>
      <c r="AH553" s="172"/>
      <c r="AI553" s="172"/>
      <c r="AJ553" s="172"/>
    </row>
    <row r="554">
      <c r="A554" s="577"/>
      <c r="B554" s="577"/>
      <c r="C554" s="172"/>
      <c r="D554" s="172"/>
      <c r="E554" s="172"/>
      <c r="F554" s="172"/>
      <c r="G554" s="172"/>
      <c r="H554" s="172"/>
      <c r="I554" s="172"/>
      <c r="J554" s="172"/>
      <c r="K554" s="172"/>
      <c r="L554" s="172"/>
      <c r="M554" s="172"/>
      <c r="N554" s="172"/>
      <c r="O554" s="172"/>
      <c r="P554" s="172"/>
      <c r="Q554" s="172"/>
      <c r="R554" s="172"/>
      <c r="S554" s="172"/>
      <c r="T554" s="172"/>
      <c r="U554" s="172"/>
      <c r="V554" s="588"/>
      <c r="W554" s="588"/>
      <c r="X554" s="588"/>
      <c r="Y554" s="588"/>
      <c r="Z554" s="588"/>
      <c r="AA554" s="172"/>
      <c r="AB554" s="172"/>
      <c r="AC554" s="172"/>
      <c r="AD554" s="172"/>
      <c r="AE554" s="172"/>
      <c r="AF554" s="172"/>
      <c r="AG554" s="172"/>
      <c r="AH554" s="172"/>
      <c r="AI554" s="172"/>
      <c r="AJ554" s="172"/>
    </row>
    <row r="555">
      <c r="A555" s="577"/>
      <c r="B555" s="577"/>
      <c r="C555" s="172"/>
      <c r="D555" s="172"/>
      <c r="E555" s="172"/>
      <c r="F555" s="172"/>
      <c r="G555" s="172"/>
      <c r="H555" s="172"/>
      <c r="I555" s="172"/>
      <c r="J555" s="172"/>
      <c r="K555" s="172"/>
      <c r="L555" s="172"/>
      <c r="M555" s="172"/>
      <c r="N555" s="172"/>
      <c r="O555" s="172"/>
      <c r="P555" s="172"/>
      <c r="Q555" s="172"/>
      <c r="R555" s="172"/>
      <c r="S555" s="172"/>
      <c r="T555" s="172"/>
      <c r="U555" s="172"/>
      <c r="V555" s="588"/>
      <c r="W555" s="588"/>
      <c r="X555" s="588"/>
      <c r="Y555" s="588"/>
      <c r="Z555" s="588"/>
      <c r="AA555" s="172"/>
      <c r="AB555" s="172"/>
      <c r="AC555" s="172"/>
      <c r="AD555" s="172"/>
      <c r="AE555" s="172"/>
      <c r="AF555" s="172"/>
      <c r="AG555" s="172"/>
      <c r="AH555" s="172"/>
      <c r="AI555" s="172"/>
      <c r="AJ555" s="172"/>
    </row>
    <row r="556">
      <c r="A556" s="577"/>
      <c r="B556" s="577"/>
      <c r="C556" s="172"/>
      <c r="D556" s="172"/>
      <c r="E556" s="172"/>
      <c r="F556" s="172"/>
      <c r="G556" s="172"/>
      <c r="H556" s="172"/>
      <c r="I556" s="172"/>
      <c r="J556" s="172"/>
      <c r="K556" s="172"/>
      <c r="L556" s="172"/>
      <c r="M556" s="172"/>
      <c r="N556" s="172"/>
      <c r="O556" s="172"/>
      <c r="P556" s="172"/>
      <c r="Q556" s="172"/>
      <c r="R556" s="172"/>
      <c r="S556" s="172"/>
      <c r="T556" s="172"/>
      <c r="U556" s="172"/>
      <c r="V556" s="588"/>
      <c r="W556" s="588"/>
      <c r="X556" s="588"/>
      <c r="Y556" s="588"/>
      <c r="Z556" s="588"/>
      <c r="AA556" s="172"/>
      <c r="AB556" s="172"/>
      <c r="AC556" s="172"/>
      <c r="AD556" s="172"/>
      <c r="AE556" s="172"/>
      <c r="AF556" s="172"/>
      <c r="AG556" s="172"/>
      <c r="AH556" s="172"/>
      <c r="AI556" s="172"/>
      <c r="AJ556" s="172"/>
    </row>
    <row r="557">
      <c r="A557" s="577"/>
      <c r="B557" s="577"/>
      <c r="C557" s="172"/>
      <c r="D557" s="172"/>
      <c r="E557" s="172"/>
      <c r="F557" s="172"/>
      <c r="G557" s="172"/>
      <c r="H557" s="172"/>
      <c r="I557" s="172"/>
      <c r="J557" s="172"/>
      <c r="K557" s="172"/>
      <c r="L557" s="172"/>
      <c r="M557" s="172"/>
      <c r="N557" s="172"/>
      <c r="O557" s="172"/>
      <c r="P557" s="172"/>
      <c r="Q557" s="172"/>
      <c r="R557" s="172"/>
      <c r="S557" s="172"/>
      <c r="T557" s="172"/>
      <c r="U557" s="172"/>
      <c r="V557" s="588"/>
      <c r="W557" s="588"/>
      <c r="X557" s="588"/>
      <c r="Y557" s="588"/>
      <c r="Z557" s="588"/>
      <c r="AA557" s="172"/>
      <c r="AB557" s="172"/>
      <c r="AC557" s="172"/>
      <c r="AD557" s="172"/>
      <c r="AE557" s="172"/>
      <c r="AF557" s="172"/>
      <c r="AG557" s="172"/>
      <c r="AH557" s="172"/>
      <c r="AI557" s="172"/>
      <c r="AJ557" s="172"/>
    </row>
    <row r="558">
      <c r="A558" s="577"/>
      <c r="B558" s="577"/>
      <c r="C558" s="172"/>
      <c r="D558" s="172"/>
      <c r="E558" s="172"/>
      <c r="F558" s="172"/>
      <c r="G558" s="172"/>
      <c r="H558" s="172"/>
      <c r="I558" s="172"/>
      <c r="J558" s="172"/>
      <c r="K558" s="172"/>
      <c r="L558" s="172"/>
      <c r="M558" s="172"/>
      <c r="N558" s="172"/>
      <c r="O558" s="172"/>
      <c r="P558" s="172"/>
      <c r="Q558" s="172"/>
      <c r="R558" s="172"/>
      <c r="S558" s="172"/>
      <c r="T558" s="172"/>
      <c r="U558" s="172"/>
      <c r="V558" s="588"/>
      <c r="W558" s="588"/>
      <c r="X558" s="588"/>
      <c r="Y558" s="588"/>
      <c r="Z558" s="588"/>
      <c r="AA558" s="172"/>
      <c r="AB558" s="172"/>
      <c r="AC558" s="172"/>
      <c r="AD558" s="172"/>
      <c r="AE558" s="172"/>
      <c r="AF558" s="172"/>
      <c r="AG558" s="172"/>
      <c r="AH558" s="172"/>
      <c r="AI558" s="172"/>
      <c r="AJ558" s="172"/>
    </row>
    <row r="559">
      <c r="A559" s="577"/>
      <c r="B559" s="577"/>
      <c r="C559" s="172"/>
      <c r="D559" s="172"/>
      <c r="E559" s="172"/>
      <c r="F559" s="172"/>
      <c r="G559" s="172"/>
      <c r="H559" s="172"/>
      <c r="I559" s="172"/>
      <c r="J559" s="172"/>
      <c r="K559" s="172"/>
      <c r="L559" s="172"/>
      <c r="M559" s="172"/>
      <c r="N559" s="172"/>
      <c r="O559" s="172"/>
      <c r="P559" s="172"/>
      <c r="Q559" s="172"/>
      <c r="R559" s="172"/>
      <c r="S559" s="172"/>
      <c r="T559" s="172"/>
      <c r="U559" s="172"/>
      <c r="V559" s="588"/>
      <c r="W559" s="588"/>
      <c r="X559" s="588"/>
      <c r="Y559" s="588"/>
      <c r="Z559" s="588"/>
      <c r="AA559" s="172"/>
      <c r="AB559" s="172"/>
      <c r="AC559" s="172"/>
      <c r="AD559" s="172"/>
      <c r="AE559" s="172"/>
      <c r="AF559" s="172"/>
      <c r="AG559" s="172"/>
      <c r="AH559" s="172"/>
      <c r="AI559" s="172"/>
      <c r="AJ559" s="172"/>
    </row>
    <row r="560">
      <c r="A560" s="577"/>
      <c r="B560" s="577"/>
      <c r="C560" s="172"/>
      <c r="D560" s="172"/>
      <c r="E560" s="172"/>
      <c r="F560" s="172"/>
      <c r="G560" s="172"/>
      <c r="H560" s="172"/>
      <c r="I560" s="172"/>
      <c r="J560" s="172"/>
      <c r="K560" s="172"/>
      <c r="L560" s="172"/>
      <c r="M560" s="172"/>
      <c r="N560" s="172"/>
      <c r="O560" s="172"/>
      <c r="P560" s="172"/>
      <c r="Q560" s="172"/>
      <c r="R560" s="172"/>
      <c r="S560" s="172"/>
      <c r="T560" s="172"/>
      <c r="U560" s="172"/>
      <c r="V560" s="588"/>
      <c r="W560" s="588"/>
      <c r="X560" s="588"/>
      <c r="Y560" s="588"/>
      <c r="Z560" s="588"/>
      <c r="AA560" s="172"/>
      <c r="AB560" s="172"/>
      <c r="AC560" s="172"/>
      <c r="AD560" s="172"/>
      <c r="AE560" s="172"/>
      <c r="AF560" s="172"/>
      <c r="AG560" s="172"/>
      <c r="AH560" s="172"/>
      <c r="AI560" s="172"/>
      <c r="AJ560" s="172"/>
    </row>
    <row r="561">
      <c r="A561" s="577"/>
      <c r="B561" s="577"/>
      <c r="C561" s="172"/>
      <c r="D561" s="172"/>
      <c r="E561" s="172"/>
      <c r="F561" s="172"/>
      <c r="G561" s="172"/>
      <c r="H561" s="172"/>
      <c r="I561" s="172"/>
      <c r="J561" s="172"/>
      <c r="K561" s="172"/>
      <c r="L561" s="172"/>
      <c r="M561" s="172"/>
      <c r="N561" s="172"/>
      <c r="O561" s="172"/>
      <c r="P561" s="172"/>
      <c r="Q561" s="172"/>
      <c r="R561" s="172"/>
      <c r="S561" s="172"/>
      <c r="T561" s="172"/>
      <c r="U561" s="172"/>
      <c r="V561" s="588"/>
      <c r="W561" s="588"/>
      <c r="X561" s="588"/>
      <c r="Y561" s="588"/>
      <c r="Z561" s="588"/>
      <c r="AA561" s="172"/>
      <c r="AB561" s="172"/>
      <c r="AC561" s="172"/>
      <c r="AD561" s="172"/>
      <c r="AE561" s="172"/>
      <c r="AF561" s="172"/>
      <c r="AG561" s="172"/>
      <c r="AH561" s="172"/>
      <c r="AI561" s="172"/>
      <c r="AJ561" s="172"/>
    </row>
    <row r="562">
      <c r="A562" s="577"/>
      <c r="B562" s="577"/>
      <c r="C562" s="172"/>
      <c r="D562" s="172"/>
      <c r="E562" s="172"/>
      <c r="F562" s="172"/>
      <c r="G562" s="172"/>
      <c r="H562" s="172"/>
      <c r="I562" s="172"/>
      <c r="J562" s="172"/>
      <c r="K562" s="172"/>
      <c r="L562" s="172"/>
      <c r="M562" s="172"/>
      <c r="N562" s="172"/>
      <c r="O562" s="172"/>
      <c r="P562" s="172"/>
      <c r="Q562" s="172"/>
      <c r="R562" s="172"/>
      <c r="S562" s="172"/>
      <c r="T562" s="172"/>
      <c r="U562" s="172"/>
      <c r="V562" s="588"/>
      <c r="W562" s="588"/>
      <c r="X562" s="588"/>
      <c r="Y562" s="588"/>
      <c r="Z562" s="588"/>
      <c r="AA562" s="172"/>
      <c r="AB562" s="172"/>
      <c r="AC562" s="172"/>
      <c r="AD562" s="172"/>
      <c r="AE562" s="172"/>
      <c r="AF562" s="172"/>
      <c r="AG562" s="172"/>
      <c r="AH562" s="172"/>
      <c r="AI562" s="172"/>
      <c r="AJ562" s="172"/>
    </row>
    <row r="563">
      <c r="A563" s="577"/>
      <c r="B563" s="577"/>
      <c r="C563" s="172"/>
      <c r="D563" s="172"/>
      <c r="E563" s="172"/>
      <c r="F563" s="172"/>
      <c r="G563" s="172"/>
      <c r="H563" s="172"/>
      <c r="I563" s="172"/>
      <c r="J563" s="172"/>
      <c r="K563" s="172"/>
      <c r="L563" s="172"/>
      <c r="M563" s="172"/>
      <c r="N563" s="172"/>
      <c r="O563" s="172"/>
      <c r="P563" s="172"/>
      <c r="Q563" s="172"/>
      <c r="R563" s="172"/>
      <c r="S563" s="172"/>
      <c r="T563" s="172"/>
      <c r="U563" s="172"/>
      <c r="V563" s="588"/>
      <c r="W563" s="588"/>
      <c r="X563" s="588"/>
      <c r="Y563" s="588"/>
      <c r="Z563" s="588"/>
      <c r="AA563" s="172"/>
      <c r="AB563" s="172"/>
      <c r="AC563" s="172"/>
      <c r="AD563" s="172"/>
      <c r="AE563" s="172"/>
      <c r="AF563" s="172"/>
      <c r="AG563" s="172"/>
      <c r="AH563" s="172"/>
      <c r="AI563" s="172"/>
      <c r="AJ563" s="172"/>
    </row>
    <row r="564">
      <c r="A564" s="577"/>
      <c r="B564" s="577"/>
      <c r="C564" s="172"/>
      <c r="D564" s="172"/>
      <c r="E564" s="172"/>
      <c r="F564" s="172"/>
      <c r="G564" s="172"/>
      <c r="H564" s="172"/>
      <c r="I564" s="172"/>
      <c r="J564" s="172"/>
      <c r="K564" s="172"/>
      <c r="L564" s="172"/>
      <c r="M564" s="172"/>
      <c r="N564" s="172"/>
      <c r="O564" s="172"/>
      <c r="P564" s="172"/>
      <c r="Q564" s="172"/>
      <c r="R564" s="172"/>
      <c r="S564" s="172"/>
      <c r="T564" s="172"/>
      <c r="U564" s="172"/>
      <c r="V564" s="588"/>
      <c r="W564" s="588"/>
      <c r="X564" s="588"/>
      <c r="Y564" s="588"/>
      <c r="Z564" s="588"/>
      <c r="AA564" s="172"/>
      <c r="AB564" s="172"/>
      <c r="AC564" s="172"/>
      <c r="AD564" s="172"/>
      <c r="AE564" s="172"/>
      <c r="AF564" s="172"/>
      <c r="AG564" s="172"/>
      <c r="AH564" s="172"/>
      <c r="AI564" s="172"/>
      <c r="AJ564" s="172"/>
    </row>
    <row r="565">
      <c r="A565" s="577"/>
      <c r="B565" s="577"/>
      <c r="C565" s="172"/>
      <c r="D565" s="172"/>
      <c r="E565" s="172"/>
      <c r="F565" s="172"/>
      <c r="G565" s="172"/>
      <c r="H565" s="172"/>
      <c r="I565" s="172"/>
      <c r="J565" s="172"/>
      <c r="K565" s="172"/>
      <c r="L565" s="172"/>
      <c r="M565" s="172"/>
      <c r="N565" s="172"/>
      <c r="O565" s="172"/>
      <c r="P565" s="172"/>
      <c r="Q565" s="172"/>
      <c r="R565" s="172"/>
      <c r="S565" s="172"/>
      <c r="T565" s="172"/>
      <c r="U565" s="172"/>
      <c r="V565" s="588"/>
      <c r="W565" s="588"/>
      <c r="X565" s="588"/>
      <c r="Y565" s="588"/>
      <c r="Z565" s="588"/>
      <c r="AA565" s="172"/>
      <c r="AB565" s="172"/>
      <c r="AC565" s="172"/>
      <c r="AD565" s="172"/>
      <c r="AE565" s="172"/>
      <c r="AF565" s="172"/>
      <c r="AG565" s="172"/>
      <c r="AH565" s="172"/>
      <c r="AI565" s="172"/>
      <c r="AJ565" s="172"/>
    </row>
    <row r="566">
      <c r="A566" s="577"/>
      <c r="B566" s="577"/>
      <c r="C566" s="172"/>
      <c r="D566" s="172"/>
      <c r="E566" s="172"/>
      <c r="F566" s="172"/>
      <c r="G566" s="172"/>
      <c r="H566" s="172"/>
      <c r="I566" s="172"/>
      <c r="J566" s="172"/>
      <c r="K566" s="172"/>
      <c r="L566" s="172"/>
      <c r="M566" s="172"/>
      <c r="N566" s="172"/>
      <c r="O566" s="172"/>
      <c r="P566" s="172"/>
      <c r="Q566" s="172"/>
      <c r="R566" s="172"/>
      <c r="S566" s="172"/>
      <c r="T566" s="172"/>
      <c r="U566" s="172"/>
      <c r="V566" s="588"/>
      <c r="W566" s="588"/>
      <c r="X566" s="588"/>
      <c r="Y566" s="588"/>
      <c r="Z566" s="588"/>
      <c r="AA566" s="172"/>
      <c r="AB566" s="172"/>
      <c r="AC566" s="172"/>
      <c r="AD566" s="172"/>
      <c r="AE566" s="172"/>
      <c r="AF566" s="172"/>
      <c r="AG566" s="172"/>
      <c r="AH566" s="172"/>
      <c r="AI566" s="172"/>
      <c r="AJ566" s="172"/>
    </row>
    <row r="567">
      <c r="A567" s="577"/>
      <c r="B567" s="577"/>
      <c r="C567" s="172"/>
      <c r="D567" s="172"/>
      <c r="E567" s="172"/>
      <c r="F567" s="172"/>
      <c r="G567" s="172"/>
      <c r="H567" s="172"/>
      <c r="I567" s="172"/>
      <c r="J567" s="172"/>
      <c r="K567" s="172"/>
      <c r="L567" s="172"/>
      <c r="M567" s="172"/>
      <c r="N567" s="172"/>
      <c r="O567" s="172"/>
      <c r="P567" s="172"/>
      <c r="Q567" s="172"/>
      <c r="R567" s="172"/>
      <c r="S567" s="172"/>
      <c r="T567" s="172"/>
      <c r="U567" s="172"/>
      <c r="V567" s="588"/>
      <c r="W567" s="588"/>
      <c r="X567" s="588"/>
      <c r="Y567" s="588"/>
      <c r="Z567" s="588"/>
      <c r="AA567" s="172"/>
      <c r="AB567" s="172"/>
      <c r="AC567" s="172"/>
      <c r="AD567" s="172"/>
      <c r="AE567" s="172"/>
      <c r="AF567" s="172"/>
      <c r="AG567" s="172"/>
      <c r="AH567" s="172"/>
      <c r="AI567" s="172"/>
      <c r="AJ567" s="172"/>
    </row>
    <row r="568">
      <c r="A568" s="577"/>
      <c r="B568" s="577"/>
      <c r="C568" s="172"/>
      <c r="D568" s="172"/>
      <c r="E568" s="172"/>
      <c r="F568" s="172"/>
      <c r="G568" s="172"/>
      <c r="H568" s="172"/>
      <c r="I568" s="172"/>
      <c r="J568" s="172"/>
      <c r="K568" s="172"/>
      <c r="L568" s="172"/>
      <c r="M568" s="172"/>
      <c r="N568" s="172"/>
      <c r="O568" s="172"/>
      <c r="P568" s="172"/>
      <c r="Q568" s="172"/>
      <c r="R568" s="172"/>
      <c r="S568" s="172"/>
      <c r="T568" s="172"/>
      <c r="U568" s="172"/>
      <c r="V568" s="588"/>
      <c r="W568" s="588"/>
      <c r="X568" s="588"/>
      <c r="Y568" s="588"/>
      <c r="Z568" s="588"/>
      <c r="AA568" s="172"/>
      <c r="AB568" s="172"/>
      <c r="AC568" s="172"/>
      <c r="AD568" s="172"/>
      <c r="AE568" s="172"/>
      <c r="AF568" s="172"/>
      <c r="AG568" s="172"/>
      <c r="AH568" s="172"/>
      <c r="AI568" s="172"/>
      <c r="AJ568" s="172"/>
    </row>
    <row r="569">
      <c r="A569" s="577"/>
      <c r="B569" s="577"/>
      <c r="C569" s="172"/>
      <c r="D569" s="172"/>
      <c r="E569" s="172"/>
      <c r="F569" s="172"/>
      <c r="G569" s="172"/>
      <c r="H569" s="172"/>
      <c r="I569" s="172"/>
      <c r="J569" s="172"/>
      <c r="K569" s="172"/>
      <c r="L569" s="172"/>
      <c r="M569" s="172"/>
      <c r="N569" s="172"/>
      <c r="O569" s="172"/>
      <c r="P569" s="172"/>
      <c r="Q569" s="172"/>
      <c r="R569" s="172"/>
      <c r="S569" s="172"/>
      <c r="T569" s="172"/>
      <c r="U569" s="172"/>
      <c r="V569" s="588"/>
      <c r="W569" s="588"/>
      <c r="X569" s="588"/>
      <c r="Y569" s="588"/>
      <c r="Z569" s="588"/>
      <c r="AA569" s="172"/>
      <c r="AB569" s="172"/>
      <c r="AC569" s="172"/>
      <c r="AD569" s="172"/>
      <c r="AE569" s="172"/>
      <c r="AF569" s="172"/>
      <c r="AG569" s="172"/>
      <c r="AH569" s="172"/>
      <c r="AI569" s="172"/>
      <c r="AJ569" s="172"/>
    </row>
    <row r="570">
      <c r="A570" s="577"/>
      <c r="B570" s="577"/>
      <c r="C570" s="172"/>
      <c r="D570" s="172"/>
      <c r="E570" s="172"/>
      <c r="F570" s="172"/>
      <c r="G570" s="172"/>
      <c r="H570" s="172"/>
      <c r="I570" s="172"/>
      <c r="J570" s="172"/>
      <c r="K570" s="172"/>
      <c r="L570" s="172"/>
      <c r="M570" s="172"/>
      <c r="N570" s="172"/>
      <c r="O570" s="172"/>
      <c r="P570" s="172"/>
      <c r="Q570" s="172"/>
      <c r="R570" s="172"/>
      <c r="S570" s="172"/>
      <c r="T570" s="172"/>
      <c r="U570" s="172"/>
      <c r="V570" s="588"/>
      <c r="W570" s="588"/>
      <c r="X570" s="588"/>
      <c r="Y570" s="588"/>
      <c r="Z570" s="588"/>
      <c r="AA570" s="172"/>
      <c r="AB570" s="172"/>
      <c r="AC570" s="172"/>
      <c r="AD570" s="172"/>
      <c r="AE570" s="172"/>
      <c r="AF570" s="172"/>
      <c r="AG570" s="172"/>
      <c r="AH570" s="172"/>
      <c r="AI570" s="172"/>
      <c r="AJ570" s="172"/>
    </row>
    <row r="571">
      <c r="A571" s="577"/>
      <c r="B571" s="577"/>
      <c r="C571" s="172"/>
      <c r="D571" s="172"/>
      <c r="E571" s="172"/>
      <c r="F571" s="172"/>
      <c r="G571" s="172"/>
      <c r="H571" s="172"/>
      <c r="I571" s="172"/>
      <c r="J571" s="172"/>
      <c r="K571" s="172"/>
      <c r="L571" s="172"/>
      <c r="M571" s="172"/>
      <c r="N571" s="172"/>
      <c r="O571" s="172"/>
      <c r="P571" s="172"/>
      <c r="Q571" s="172"/>
      <c r="R571" s="172"/>
      <c r="S571" s="172"/>
      <c r="T571" s="172"/>
      <c r="U571" s="172"/>
      <c r="V571" s="588"/>
      <c r="W571" s="588"/>
      <c r="X571" s="588"/>
      <c r="Y571" s="588"/>
      <c r="Z571" s="588"/>
      <c r="AA571" s="172"/>
      <c r="AB571" s="172"/>
      <c r="AC571" s="172"/>
      <c r="AD571" s="172"/>
      <c r="AE571" s="172"/>
      <c r="AF571" s="172"/>
      <c r="AG571" s="172"/>
      <c r="AH571" s="172"/>
      <c r="AI571" s="172"/>
      <c r="AJ571" s="172"/>
    </row>
    <row r="572">
      <c r="A572" s="577"/>
      <c r="B572" s="577"/>
      <c r="C572" s="172"/>
      <c r="D572" s="172"/>
      <c r="E572" s="172"/>
      <c r="F572" s="172"/>
      <c r="G572" s="172"/>
      <c r="H572" s="172"/>
      <c r="I572" s="172"/>
      <c r="J572" s="172"/>
      <c r="K572" s="172"/>
      <c r="L572" s="172"/>
      <c r="M572" s="172"/>
      <c r="N572" s="172"/>
      <c r="O572" s="172"/>
      <c r="P572" s="172"/>
      <c r="Q572" s="172"/>
      <c r="R572" s="172"/>
      <c r="S572" s="172"/>
      <c r="T572" s="172"/>
      <c r="U572" s="172"/>
      <c r="V572" s="588"/>
      <c r="W572" s="588"/>
      <c r="X572" s="588"/>
      <c r="Y572" s="588"/>
      <c r="Z572" s="588"/>
      <c r="AA572" s="172"/>
      <c r="AB572" s="172"/>
      <c r="AC572" s="172"/>
      <c r="AD572" s="172"/>
      <c r="AE572" s="172"/>
      <c r="AF572" s="172"/>
      <c r="AG572" s="172"/>
      <c r="AH572" s="172"/>
      <c r="AI572" s="172"/>
      <c r="AJ572" s="172"/>
    </row>
    <row r="573">
      <c r="A573" s="577"/>
      <c r="B573" s="577"/>
      <c r="C573" s="172"/>
      <c r="D573" s="172"/>
      <c r="E573" s="172"/>
      <c r="F573" s="172"/>
      <c r="G573" s="172"/>
      <c r="H573" s="172"/>
      <c r="I573" s="172"/>
      <c r="J573" s="172"/>
      <c r="K573" s="172"/>
      <c r="L573" s="172"/>
      <c r="M573" s="172"/>
      <c r="N573" s="172"/>
      <c r="O573" s="172"/>
      <c r="P573" s="172"/>
      <c r="Q573" s="172"/>
      <c r="R573" s="172"/>
      <c r="S573" s="172"/>
      <c r="T573" s="172"/>
      <c r="U573" s="172"/>
      <c r="V573" s="588"/>
      <c r="W573" s="588"/>
      <c r="X573" s="588"/>
      <c r="Y573" s="588"/>
      <c r="Z573" s="588"/>
      <c r="AA573" s="172"/>
      <c r="AB573" s="172"/>
      <c r="AC573" s="172"/>
      <c r="AD573" s="172"/>
      <c r="AE573" s="172"/>
      <c r="AF573" s="172"/>
      <c r="AG573" s="172"/>
      <c r="AH573" s="172"/>
      <c r="AI573" s="172"/>
      <c r="AJ573" s="172"/>
    </row>
    <row r="574">
      <c r="A574" s="577"/>
      <c r="B574" s="577"/>
      <c r="C574" s="172"/>
      <c r="D574" s="172"/>
      <c r="E574" s="172"/>
      <c r="F574" s="172"/>
      <c r="G574" s="172"/>
      <c r="H574" s="172"/>
      <c r="I574" s="172"/>
      <c r="J574" s="172"/>
      <c r="K574" s="172"/>
      <c r="L574" s="172"/>
      <c r="M574" s="172"/>
      <c r="N574" s="172"/>
      <c r="O574" s="172"/>
      <c r="P574" s="172"/>
      <c r="Q574" s="172"/>
      <c r="R574" s="172"/>
      <c r="S574" s="172"/>
      <c r="T574" s="172"/>
      <c r="U574" s="172"/>
      <c r="V574" s="588"/>
      <c r="W574" s="588"/>
      <c r="X574" s="588"/>
      <c r="Y574" s="588"/>
      <c r="Z574" s="588"/>
      <c r="AA574" s="172"/>
      <c r="AB574" s="172"/>
      <c r="AC574" s="172"/>
      <c r="AD574" s="172"/>
      <c r="AE574" s="172"/>
      <c r="AF574" s="172"/>
      <c r="AG574" s="172"/>
      <c r="AH574" s="172"/>
      <c r="AI574" s="172"/>
      <c r="AJ574" s="172"/>
    </row>
    <row r="575">
      <c r="A575" s="577"/>
      <c r="B575" s="577"/>
      <c r="C575" s="172"/>
      <c r="D575" s="172"/>
      <c r="E575" s="172"/>
      <c r="F575" s="172"/>
      <c r="G575" s="172"/>
      <c r="H575" s="172"/>
      <c r="I575" s="172"/>
      <c r="J575" s="172"/>
      <c r="K575" s="172"/>
      <c r="L575" s="172"/>
      <c r="M575" s="172"/>
      <c r="N575" s="172"/>
      <c r="O575" s="172"/>
      <c r="P575" s="172"/>
      <c r="Q575" s="172"/>
      <c r="R575" s="172"/>
      <c r="S575" s="172"/>
      <c r="T575" s="172"/>
      <c r="U575" s="172"/>
      <c r="V575" s="588"/>
      <c r="W575" s="588"/>
      <c r="X575" s="588"/>
      <c r="Y575" s="588"/>
      <c r="Z575" s="588"/>
      <c r="AA575" s="172"/>
      <c r="AB575" s="172"/>
      <c r="AC575" s="172"/>
      <c r="AD575" s="172"/>
      <c r="AE575" s="172"/>
      <c r="AF575" s="172"/>
      <c r="AG575" s="172"/>
      <c r="AH575" s="172"/>
      <c r="AI575" s="172"/>
      <c r="AJ575" s="172"/>
    </row>
    <row r="576">
      <c r="A576" s="577"/>
      <c r="B576" s="577"/>
      <c r="C576" s="172"/>
      <c r="D576" s="172"/>
      <c r="E576" s="172"/>
      <c r="F576" s="172"/>
      <c r="G576" s="172"/>
      <c r="H576" s="172"/>
      <c r="I576" s="172"/>
      <c r="J576" s="172"/>
      <c r="K576" s="172"/>
      <c r="L576" s="172"/>
      <c r="M576" s="172"/>
      <c r="N576" s="172"/>
      <c r="O576" s="172"/>
      <c r="P576" s="172"/>
      <c r="Q576" s="172"/>
      <c r="R576" s="172"/>
      <c r="S576" s="172"/>
      <c r="T576" s="172"/>
      <c r="U576" s="172"/>
      <c r="V576" s="588"/>
      <c r="W576" s="588"/>
      <c r="X576" s="588"/>
      <c r="Y576" s="588"/>
      <c r="Z576" s="588"/>
      <c r="AA576" s="172"/>
      <c r="AB576" s="172"/>
      <c r="AC576" s="172"/>
      <c r="AD576" s="172"/>
      <c r="AE576" s="172"/>
      <c r="AF576" s="172"/>
      <c r="AG576" s="172"/>
      <c r="AH576" s="172"/>
      <c r="AI576" s="172"/>
      <c r="AJ576" s="172"/>
    </row>
    <row r="577">
      <c r="A577" s="577"/>
      <c r="B577" s="577"/>
      <c r="C577" s="172"/>
      <c r="D577" s="172"/>
      <c r="E577" s="172"/>
      <c r="F577" s="172"/>
      <c r="G577" s="172"/>
      <c r="H577" s="172"/>
      <c r="I577" s="172"/>
      <c r="J577" s="172"/>
      <c r="K577" s="172"/>
      <c r="L577" s="172"/>
      <c r="M577" s="172"/>
      <c r="N577" s="172"/>
      <c r="O577" s="172"/>
      <c r="P577" s="172"/>
      <c r="Q577" s="172"/>
      <c r="R577" s="172"/>
      <c r="S577" s="172"/>
      <c r="T577" s="172"/>
      <c r="U577" s="172"/>
      <c r="V577" s="588"/>
      <c r="W577" s="588"/>
      <c r="X577" s="588"/>
      <c r="Y577" s="588"/>
      <c r="Z577" s="588"/>
      <c r="AA577" s="172"/>
      <c r="AB577" s="172"/>
      <c r="AC577" s="172"/>
      <c r="AD577" s="172"/>
      <c r="AE577" s="172"/>
      <c r="AF577" s="172"/>
      <c r="AG577" s="172"/>
      <c r="AH577" s="172"/>
      <c r="AI577" s="172"/>
      <c r="AJ577" s="172"/>
    </row>
    <row r="578">
      <c r="A578" s="577"/>
      <c r="B578" s="577"/>
      <c r="C578" s="172"/>
      <c r="D578" s="172"/>
      <c r="E578" s="172"/>
      <c r="F578" s="172"/>
      <c r="G578" s="172"/>
      <c r="H578" s="172"/>
      <c r="I578" s="172"/>
      <c r="J578" s="172"/>
      <c r="K578" s="172"/>
      <c r="L578" s="172"/>
      <c r="M578" s="172"/>
      <c r="N578" s="172"/>
      <c r="O578" s="172"/>
      <c r="P578" s="172"/>
      <c r="Q578" s="172"/>
      <c r="R578" s="172"/>
      <c r="S578" s="172"/>
      <c r="T578" s="172"/>
      <c r="U578" s="172"/>
      <c r="V578" s="588"/>
      <c r="W578" s="588"/>
      <c r="X578" s="588"/>
      <c r="Y578" s="588"/>
      <c r="Z578" s="588"/>
      <c r="AA578" s="172"/>
      <c r="AB578" s="172"/>
      <c r="AC578" s="172"/>
      <c r="AD578" s="172"/>
      <c r="AE578" s="172"/>
      <c r="AF578" s="172"/>
      <c r="AG578" s="172"/>
      <c r="AH578" s="172"/>
      <c r="AI578" s="172"/>
      <c r="AJ578" s="172"/>
    </row>
    <row r="579">
      <c r="A579" s="577"/>
      <c r="B579" s="577"/>
      <c r="C579" s="172"/>
      <c r="D579" s="172"/>
      <c r="E579" s="172"/>
      <c r="F579" s="172"/>
      <c r="G579" s="172"/>
      <c r="H579" s="172"/>
      <c r="I579" s="172"/>
      <c r="J579" s="172"/>
      <c r="K579" s="172"/>
      <c r="L579" s="172"/>
      <c r="M579" s="172"/>
      <c r="N579" s="172"/>
      <c r="O579" s="172"/>
      <c r="P579" s="172"/>
      <c r="Q579" s="172"/>
      <c r="R579" s="172"/>
      <c r="S579" s="172"/>
      <c r="T579" s="172"/>
      <c r="U579" s="172"/>
      <c r="V579" s="588"/>
      <c r="W579" s="588"/>
      <c r="X579" s="588"/>
      <c r="Y579" s="588"/>
      <c r="Z579" s="588"/>
      <c r="AA579" s="172"/>
      <c r="AB579" s="172"/>
      <c r="AC579" s="172"/>
      <c r="AD579" s="172"/>
      <c r="AE579" s="172"/>
      <c r="AF579" s="172"/>
      <c r="AG579" s="172"/>
      <c r="AH579" s="172"/>
      <c r="AI579" s="172"/>
      <c r="AJ579" s="172"/>
    </row>
    <row r="580">
      <c r="A580" s="577"/>
      <c r="B580" s="577"/>
      <c r="C580" s="172"/>
      <c r="D580" s="172"/>
      <c r="E580" s="172"/>
      <c r="F580" s="172"/>
      <c r="G580" s="172"/>
      <c r="H580" s="172"/>
      <c r="I580" s="172"/>
      <c r="J580" s="172"/>
      <c r="K580" s="172"/>
      <c r="L580" s="172"/>
      <c r="M580" s="172"/>
      <c r="N580" s="172"/>
      <c r="O580" s="172"/>
      <c r="P580" s="172"/>
      <c r="Q580" s="172"/>
      <c r="R580" s="172"/>
      <c r="S580" s="172"/>
      <c r="T580" s="172"/>
      <c r="U580" s="172"/>
      <c r="V580" s="588"/>
      <c r="W580" s="588"/>
      <c r="X580" s="588"/>
      <c r="Y580" s="588"/>
      <c r="Z580" s="588"/>
      <c r="AA580" s="172"/>
      <c r="AB580" s="172"/>
      <c r="AC580" s="172"/>
      <c r="AD580" s="172"/>
      <c r="AE580" s="172"/>
      <c r="AF580" s="172"/>
      <c r="AG580" s="172"/>
      <c r="AH580" s="172"/>
      <c r="AI580" s="172"/>
      <c r="AJ580" s="172"/>
    </row>
    <row r="581">
      <c r="A581" s="577"/>
      <c r="B581" s="577"/>
      <c r="C581" s="172"/>
      <c r="D581" s="172"/>
      <c r="E581" s="172"/>
      <c r="F581" s="172"/>
      <c r="G581" s="172"/>
      <c r="H581" s="172"/>
      <c r="I581" s="172"/>
      <c r="J581" s="172"/>
      <c r="K581" s="172"/>
      <c r="L581" s="172"/>
      <c r="M581" s="172"/>
      <c r="N581" s="172"/>
      <c r="O581" s="172"/>
      <c r="P581" s="172"/>
      <c r="Q581" s="172"/>
      <c r="R581" s="172"/>
      <c r="S581" s="172"/>
      <c r="T581" s="172"/>
      <c r="U581" s="172"/>
      <c r="V581" s="588"/>
      <c r="W581" s="588"/>
      <c r="X581" s="588"/>
      <c r="Y581" s="588"/>
      <c r="Z581" s="588"/>
      <c r="AA581" s="172"/>
      <c r="AB581" s="172"/>
      <c r="AC581" s="172"/>
      <c r="AD581" s="172"/>
      <c r="AE581" s="172"/>
      <c r="AF581" s="172"/>
      <c r="AG581" s="172"/>
      <c r="AH581" s="172"/>
      <c r="AI581" s="172"/>
      <c r="AJ581" s="172"/>
    </row>
    <row r="582">
      <c r="A582" s="577"/>
      <c r="B582" s="577"/>
      <c r="C582" s="172"/>
      <c r="D582" s="172"/>
      <c r="E582" s="172"/>
      <c r="F582" s="172"/>
      <c r="G582" s="172"/>
      <c r="H582" s="172"/>
      <c r="I582" s="172"/>
      <c r="J582" s="172"/>
      <c r="K582" s="172"/>
      <c r="L582" s="172"/>
      <c r="M582" s="172"/>
      <c r="N582" s="172"/>
      <c r="O582" s="172"/>
      <c r="P582" s="172"/>
      <c r="Q582" s="172"/>
      <c r="R582" s="172"/>
      <c r="S582" s="172"/>
      <c r="T582" s="172"/>
      <c r="U582" s="172"/>
      <c r="V582" s="588"/>
      <c r="W582" s="588"/>
      <c r="X582" s="588"/>
      <c r="Y582" s="588"/>
      <c r="Z582" s="588"/>
      <c r="AA582" s="172"/>
      <c r="AB582" s="172"/>
      <c r="AC582" s="172"/>
      <c r="AD582" s="172"/>
      <c r="AE582" s="172"/>
      <c r="AF582" s="172"/>
      <c r="AG582" s="172"/>
      <c r="AH582" s="172"/>
      <c r="AI582" s="172"/>
      <c r="AJ582" s="172"/>
    </row>
    <row r="583">
      <c r="A583" s="577"/>
      <c r="B583" s="577"/>
      <c r="C583" s="172"/>
      <c r="D583" s="172"/>
      <c r="E583" s="172"/>
      <c r="F583" s="172"/>
      <c r="G583" s="172"/>
      <c r="H583" s="172"/>
      <c r="I583" s="172"/>
      <c r="J583" s="172"/>
      <c r="K583" s="172"/>
      <c r="L583" s="172"/>
      <c r="M583" s="172"/>
      <c r="N583" s="172"/>
      <c r="O583" s="172"/>
      <c r="P583" s="172"/>
      <c r="Q583" s="172"/>
      <c r="R583" s="172"/>
      <c r="S583" s="172"/>
      <c r="T583" s="172"/>
      <c r="U583" s="172"/>
      <c r="V583" s="588"/>
      <c r="W583" s="588"/>
      <c r="X583" s="588"/>
      <c r="Y583" s="588"/>
      <c r="Z583" s="588"/>
      <c r="AA583" s="172"/>
      <c r="AB583" s="172"/>
      <c r="AC583" s="172"/>
      <c r="AD583" s="172"/>
      <c r="AE583" s="172"/>
      <c r="AF583" s="172"/>
      <c r="AG583" s="172"/>
      <c r="AH583" s="172"/>
      <c r="AI583" s="172"/>
      <c r="AJ583" s="172"/>
    </row>
    <row r="584">
      <c r="A584" s="577"/>
      <c r="B584" s="577"/>
      <c r="C584" s="172"/>
      <c r="D584" s="172"/>
      <c r="E584" s="172"/>
      <c r="F584" s="172"/>
      <c r="G584" s="172"/>
      <c r="H584" s="172"/>
      <c r="I584" s="172"/>
      <c r="J584" s="172"/>
      <c r="K584" s="172"/>
      <c r="L584" s="172"/>
      <c r="M584" s="172"/>
      <c r="N584" s="172"/>
      <c r="O584" s="172"/>
      <c r="P584" s="172"/>
      <c r="Q584" s="172"/>
      <c r="R584" s="172"/>
      <c r="S584" s="172"/>
      <c r="T584" s="172"/>
      <c r="U584" s="172"/>
      <c r="V584" s="588"/>
      <c r="W584" s="588"/>
      <c r="X584" s="588"/>
      <c r="Y584" s="588"/>
      <c r="Z584" s="588"/>
      <c r="AA584" s="172"/>
      <c r="AB584" s="172"/>
      <c r="AC584" s="172"/>
      <c r="AD584" s="172"/>
      <c r="AE584" s="172"/>
      <c r="AF584" s="172"/>
      <c r="AG584" s="172"/>
      <c r="AH584" s="172"/>
      <c r="AI584" s="172"/>
      <c r="AJ584" s="172"/>
    </row>
    <row r="585">
      <c r="A585" s="577"/>
      <c r="B585" s="577"/>
      <c r="C585" s="172"/>
      <c r="D585" s="172"/>
      <c r="E585" s="172"/>
      <c r="F585" s="172"/>
      <c r="G585" s="172"/>
      <c r="H585" s="172"/>
      <c r="I585" s="172"/>
      <c r="J585" s="172"/>
      <c r="K585" s="172"/>
      <c r="L585" s="172"/>
      <c r="M585" s="172"/>
      <c r="N585" s="172"/>
      <c r="O585" s="172"/>
      <c r="P585" s="172"/>
      <c r="Q585" s="172"/>
      <c r="R585" s="172"/>
      <c r="S585" s="172"/>
      <c r="T585" s="172"/>
      <c r="U585" s="172"/>
      <c r="V585" s="588"/>
      <c r="W585" s="588"/>
      <c r="X585" s="588"/>
      <c r="Y585" s="588"/>
      <c r="Z585" s="588"/>
      <c r="AA585" s="172"/>
      <c r="AB585" s="172"/>
      <c r="AC585" s="172"/>
      <c r="AD585" s="172"/>
      <c r="AE585" s="172"/>
      <c r="AF585" s="172"/>
      <c r="AG585" s="172"/>
      <c r="AH585" s="172"/>
      <c r="AI585" s="172"/>
      <c r="AJ585" s="172"/>
    </row>
    <row r="586">
      <c r="A586" s="577"/>
      <c r="B586" s="577"/>
      <c r="C586" s="172"/>
      <c r="D586" s="172"/>
      <c r="E586" s="172"/>
      <c r="F586" s="172"/>
      <c r="G586" s="172"/>
      <c r="H586" s="172"/>
      <c r="I586" s="172"/>
      <c r="J586" s="172"/>
      <c r="K586" s="172"/>
      <c r="L586" s="172"/>
      <c r="M586" s="172"/>
      <c r="N586" s="172"/>
      <c r="O586" s="172"/>
      <c r="P586" s="172"/>
      <c r="Q586" s="172"/>
      <c r="R586" s="172"/>
      <c r="S586" s="172"/>
      <c r="T586" s="172"/>
      <c r="U586" s="172"/>
      <c r="V586" s="588"/>
      <c r="W586" s="588"/>
      <c r="X586" s="588"/>
      <c r="Y586" s="588"/>
      <c r="Z586" s="588"/>
      <c r="AA586" s="172"/>
      <c r="AB586" s="172"/>
      <c r="AC586" s="172"/>
      <c r="AD586" s="172"/>
      <c r="AE586" s="172"/>
      <c r="AF586" s="172"/>
      <c r="AG586" s="172"/>
      <c r="AH586" s="172"/>
      <c r="AI586" s="172"/>
      <c r="AJ586" s="172"/>
    </row>
    <row r="587">
      <c r="A587" s="577"/>
      <c r="B587" s="577"/>
      <c r="C587" s="172"/>
      <c r="D587" s="172"/>
      <c r="E587" s="172"/>
      <c r="F587" s="172"/>
      <c r="G587" s="172"/>
      <c r="H587" s="172"/>
      <c r="I587" s="172"/>
      <c r="J587" s="172"/>
      <c r="K587" s="172"/>
      <c r="L587" s="172"/>
      <c r="M587" s="172"/>
      <c r="N587" s="172"/>
      <c r="O587" s="172"/>
      <c r="P587" s="172"/>
      <c r="Q587" s="172"/>
      <c r="R587" s="172"/>
      <c r="S587" s="172"/>
      <c r="T587" s="172"/>
      <c r="U587" s="172"/>
      <c r="V587" s="588"/>
      <c r="W587" s="588"/>
      <c r="X587" s="588"/>
      <c r="Y587" s="588"/>
      <c r="Z587" s="588"/>
      <c r="AA587" s="172"/>
      <c r="AB587" s="172"/>
      <c r="AC587" s="172"/>
      <c r="AD587" s="172"/>
      <c r="AE587" s="172"/>
      <c r="AF587" s="172"/>
      <c r="AG587" s="172"/>
      <c r="AH587" s="172"/>
      <c r="AI587" s="172"/>
      <c r="AJ587" s="172"/>
    </row>
    <row r="588">
      <c r="A588" s="577"/>
      <c r="B588" s="577"/>
      <c r="C588" s="172"/>
      <c r="D588" s="172"/>
      <c r="E588" s="172"/>
      <c r="F588" s="172"/>
      <c r="G588" s="172"/>
      <c r="H588" s="172"/>
      <c r="I588" s="172"/>
      <c r="J588" s="172"/>
      <c r="K588" s="172"/>
      <c r="L588" s="172"/>
      <c r="M588" s="172"/>
      <c r="N588" s="172"/>
      <c r="O588" s="172"/>
      <c r="P588" s="172"/>
      <c r="Q588" s="172"/>
      <c r="R588" s="172"/>
      <c r="S588" s="172"/>
      <c r="T588" s="172"/>
      <c r="U588" s="172"/>
      <c r="V588" s="588"/>
      <c r="W588" s="588"/>
      <c r="X588" s="588"/>
      <c r="Y588" s="588"/>
      <c r="Z588" s="588"/>
      <c r="AA588" s="172"/>
      <c r="AB588" s="172"/>
      <c r="AC588" s="172"/>
      <c r="AD588" s="172"/>
      <c r="AE588" s="172"/>
      <c r="AF588" s="172"/>
      <c r="AG588" s="172"/>
      <c r="AH588" s="172"/>
      <c r="AI588" s="172"/>
      <c r="AJ588" s="172"/>
    </row>
    <row r="589">
      <c r="A589" s="577"/>
      <c r="B589" s="577"/>
      <c r="C589" s="172"/>
      <c r="D589" s="172"/>
      <c r="E589" s="172"/>
      <c r="F589" s="172"/>
      <c r="G589" s="172"/>
      <c r="H589" s="172"/>
      <c r="I589" s="172"/>
      <c r="J589" s="172"/>
      <c r="K589" s="172"/>
      <c r="L589" s="172"/>
      <c r="M589" s="172"/>
      <c r="N589" s="172"/>
      <c r="O589" s="172"/>
      <c r="P589" s="172"/>
      <c r="Q589" s="172"/>
      <c r="R589" s="172"/>
      <c r="S589" s="172"/>
      <c r="T589" s="172"/>
      <c r="U589" s="172"/>
      <c r="V589" s="588"/>
      <c r="W589" s="588"/>
      <c r="X589" s="588"/>
      <c r="Y589" s="588"/>
      <c r="Z589" s="588"/>
      <c r="AA589" s="172"/>
      <c r="AB589" s="172"/>
      <c r="AC589" s="172"/>
      <c r="AD589" s="172"/>
      <c r="AE589" s="172"/>
      <c r="AF589" s="172"/>
      <c r="AG589" s="172"/>
      <c r="AH589" s="172"/>
      <c r="AI589" s="172"/>
      <c r="AJ589" s="172"/>
    </row>
    <row r="590">
      <c r="A590" s="577"/>
      <c r="B590" s="577"/>
      <c r="C590" s="172"/>
      <c r="D590" s="172"/>
      <c r="E590" s="172"/>
      <c r="F590" s="172"/>
      <c r="G590" s="172"/>
      <c r="H590" s="172"/>
      <c r="I590" s="172"/>
      <c r="J590" s="172"/>
      <c r="K590" s="172"/>
      <c r="L590" s="172"/>
      <c r="M590" s="172"/>
      <c r="N590" s="172"/>
      <c r="O590" s="172"/>
      <c r="P590" s="172"/>
      <c r="Q590" s="172"/>
      <c r="R590" s="172"/>
      <c r="S590" s="172"/>
      <c r="T590" s="172"/>
      <c r="U590" s="172"/>
      <c r="V590" s="588"/>
      <c r="W590" s="588"/>
      <c r="X590" s="588"/>
      <c r="Y590" s="588"/>
      <c r="Z590" s="588"/>
      <c r="AA590" s="172"/>
      <c r="AB590" s="172"/>
      <c r="AC590" s="172"/>
      <c r="AD590" s="172"/>
      <c r="AE590" s="172"/>
      <c r="AF590" s="172"/>
      <c r="AG590" s="172"/>
      <c r="AH590" s="172"/>
      <c r="AI590" s="172"/>
      <c r="AJ590" s="172"/>
    </row>
    <row r="591">
      <c r="A591" s="577"/>
      <c r="B591" s="577"/>
      <c r="C591" s="172"/>
      <c r="D591" s="172"/>
      <c r="E591" s="172"/>
      <c r="F591" s="172"/>
      <c r="G591" s="172"/>
      <c r="H591" s="172"/>
      <c r="I591" s="172"/>
      <c r="J591" s="172"/>
      <c r="K591" s="172"/>
      <c r="L591" s="172"/>
      <c r="M591" s="172"/>
      <c r="N591" s="172"/>
      <c r="O591" s="172"/>
      <c r="P591" s="172"/>
      <c r="Q591" s="172"/>
      <c r="R591" s="172"/>
      <c r="S591" s="172"/>
      <c r="T591" s="172"/>
      <c r="U591" s="172"/>
      <c r="V591" s="588"/>
      <c r="W591" s="588"/>
      <c r="X591" s="588"/>
      <c r="Y591" s="588"/>
      <c r="Z591" s="588"/>
      <c r="AA591" s="172"/>
      <c r="AB591" s="172"/>
      <c r="AC591" s="172"/>
      <c r="AD591" s="172"/>
      <c r="AE591" s="172"/>
      <c r="AF591" s="172"/>
      <c r="AG591" s="172"/>
      <c r="AH591" s="172"/>
      <c r="AI591" s="172"/>
      <c r="AJ591" s="172"/>
    </row>
    <row r="592">
      <c r="A592" s="577"/>
      <c r="B592" s="577"/>
      <c r="C592" s="172"/>
      <c r="D592" s="172"/>
      <c r="E592" s="172"/>
      <c r="F592" s="172"/>
      <c r="G592" s="172"/>
      <c r="H592" s="172"/>
      <c r="I592" s="172"/>
      <c r="J592" s="172"/>
      <c r="K592" s="172"/>
      <c r="L592" s="172"/>
      <c r="M592" s="172"/>
      <c r="N592" s="172"/>
      <c r="O592" s="172"/>
      <c r="P592" s="172"/>
      <c r="Q592" s="172"/>
      <c r="R592" s="172"/>
      <c r="S592" s="172"/>
      <c r="T592" s="172"/>
      <c r="U592" s="172"/>
      <c r="V592" s="588"/>
      <c r="W592" s="588"/>
      <c r="X592" s="588"/>
      <c r="Y592" s="588"/>
      <c r="Z592" s="588"/>
      <c r="AA592" s="172"/>
      <c r="AB592" s="172"/>
      <c r="AC592" s="172"/>
      <c r="AD592" s="172"/>
      <c r="AE592" s="172"/>
      <c r="AF592" s="172"/>
      <c r="AG592" s="172"/>
      <c r="AH592" s="172"/>
      <c r="AI592" s="172"/>
      <c r="AJ592" s="172"/>
    </row>
    <row r="593">
      <c r="A593" s="577"/>
      <c r="B593" s="577"/>
      <c r="C593" s="172"/>
      <c r="D593" s="172"/>
      <c r="E593" s="172"/>
      <c r="F593" s="172"/>
      <c r="G593" s="172"/>
      <c r="H593" s="172"/>
      <c r="I593" s="172"/>
      <c r="J593" s="172"/>
      <c r="K593" s="172"/>
      <c r="L593" s="172"/>
      <c r="M593" s="172"/>
      <c r="N593" s="172"/>
      <c r="O593" s="172"/>
      <c r="P593" s="172"/>
      <c r="Q593" s="172"/>
      <c r="R593" s="172"/>
      <c r="S593" s="172"/>
      <c r="T593" s="172"/>
      <c r="U593" s="172"/>
      <c r="V593" s="588"/>
      <c r="W593" s="588"/>
      <c r="X593" s="588"/>
      <c r="Y593" s="588"/>
      <c r="Z593" s="588"/>
      <c r="AA593" s="172"/>
      <c r="AB593" s="172"/>
      <c r="AC593" s="172"/>
      <c r="AD593" s="172"/>
      <c r="AE593" s="172"/>
      <c r="AF593" s="172"/>
      <c r="AG593" s="172"/>
      <c r="AH593" s="172"/>
      <c r="AI593" s="172"/>
      <c r="AJ593" s="172"/>
    </row>
    <row r="594">
      <c r="A594" s="577"/>
      <c r="B594" s="577"/>
      <c r="C594" s="172"/>
      <c r="D594" s="172"/>
      <c r="E594" s="172"/>
      <c r="F594" s="172"/>
      <c r="G594" s="172"/>
      <c r="H594" s="172"/>
      <c r="I594" s="172"/>
      <c r="J594" s="172"/>
      <c r="K594" s="172"/>
      <c r="L594" s="172"/>
      <c r="M594" s="172"/>
      <c r="N594" s="172"/>
      <c r="O594" s="172"/>
      <c r="P594" s="172"/>
      <c r="Q594" s="172"/>
      <c r="R594" s="172"/>
      <c r="S594" s="172"/>
      <c r="T594" s="172"/>
      <c r="U594" s="172"/>
      <c r="V594" s="588"/>
      <c r="W594" s="588"/>
      <c r="X594" s="588"/>
      <c r="Y594" s="588"/>
      <c r="Z594" s="588"/>
      <c r="AA594" s="172"/>
      <c r="AB594" s="172"/>
      <c r="AC594" s="172"/>
      <c r="AD594" s="172"/>
      <c r="AE594" s="172"/>
      <c r="AF594" s="172"/>
      <c r="AG594" s="172"/>
      <c r="AH594" s="172"/>
      <c r="AI594" s="172"/>
      <c r="AJ594" s="172"/>
    </row>
    <row r="595">
      <c r="A595" s="577"/>
      <c r="B595" s="577"/>
      <c r="C595" s="172"/>
      <c r="D595" s="172"/>
      <c r="E595" s="172"/>
      <c r="F595" s="172"/>
      <c r="G595" s="172"/>
      <c r="H595" s="172"/>
      <c r="I595" s="172"/>
      <c r="J595" s="172"/>
      <c r="K595" s="172"/>
      <c r="L595" s="172"/>
      <c r="M595" s="172"/>
      <c r="N595" s="172"/>
      <c r="O595" s="172"/>
      <c r="P595" s="172"/>
      <c r="Q595" s="172"/>
      <c r="R595" s="172"/>
      <c r="S595" s="172"/>
      <c r="T595" s="172"/>
      <c r="U595" s="172"/>
      <c r="V595" s="588"/>
      <c r="W595" s="588"/>
      <c r="X595" s="588"/>
      <c r="Y595" s="588"/>
      <c r="Z595" s="588"/>
      <c r="AA595" s="172"/>
      <c r="AB595" s="172"/>
      <c r="AC595" s="172"/>
      <c r="AD595" s="172"/>
      <c r="AE595" s="172"/>
      <c r="AF595" s="172"/>
      <c r="AG595" s="172"/>
      <c r="AH595" s="172"/>
      <c r="AI595" s="172"/>
      <c r="AJ595" s="172"/>
    </row>
    <row r="596">
      <c r="A596" s="577"/>
      <c r="B596" s="577"/>
      <c r="C596" s="172"/>
      <c r="D596" s="172"/>
      <c r="E596" s="172"/>
      <c r="F596" s="172"/>
      <c r="G596" s="172"/>
      <c r="H596" s="172"/>
      <c r="I596" s="172"/>
      <c r="J596" s="172"/>
      <c r="K596" s="172"/>
      <c r="L596" s="172"/>
      <c r="M596" s="172"/>
      <c r="N596" s="172"/>
      <c r="O596" s="172"/>
      <c r="P596" s="172"/>
      <c r="Q596" s="172"/>
      <c r="R596" s="172"/>
      <c r="S596" s="172"/>
      <c r="T596" s="172"/>
      <c r="U596" s="172"/>
      <c r="V596" s="588"/>
      <c r="W596" s="588"/>
      <c r="X596" s="588"/>
      <c r="Y596" s="588"/>
      <c r="Z596" s="588"/>
      <c r="AA596" s="172"/>
      <c r="AB596" s="172"/>
      <c r="AC596" s="172"/>
      <c r="AD596" s="172"/>
      <c r="AE596" s="172"/>
      <c r="AF596" s="172"/>
      <c r="AG596" s="172"/>
      <c r="AH596" s="172"/>
      <c r="AI596" s="172"/>
      <c r="AJ596" s="172"/>
    </row>
    <row r="597">
      <c r="A597" s="577"/>
      <c r="B597" s="577"/>
      <c r="C597" s="172"/>
      <c r="D597" s="172"/>
      <c r="E597" s="172"/>
      <c r="F597" s="172"/>
      <c r="G597" s="172"/>
      <c r="H597" s="172"/>
      <c r="I597" s="172"/>
      <c r="J597" s="172"/>
      <c r="K597" s="172"/>
      <c r="L597" s="172"/>
      <c r="M597" s="172"/>
      <c r="N597" s="172"/>
      <c r="O597" s="172"/>
      <c r="P597" s="172"/>
      <c r="Q597" s="172"/>
      <c r="R597" s="172"/>
      <c r="S597" s="172"/>
      <c r="T597" s="172"/>
      <c r="U597" s="172"/>
      <c r="V597" s="588"/>
      <c r="W597" s="588"/>
      <c r="X597" s="588"/>
      <c r="Y597" s="588"/>
      <c r="Z597" s="588"/>
      <c r="AA597" s="172"/>
      <c r="AB597" s="172"/>
      <c r="AC597" s="172"/>
      <c r="AD597" s="172"/>
      <c r="AE597" s="172"/>
      <c r="AF597" s="172"/>
      <c r="AG597" s="172"/>
      <c r="AH597" s="172"/>
      <c r="AI597" s="172"/>
      <c r="AJ597" s="172"/>
    </row>
    <row r="598">
      <c r="A598" s="577"/>
      <c r="B598" s="577"/>
      <c r="C598" s="172"/>
      <c r="D598" s="172"/>
      <c r="E598" s="172"/>
      <c r="F598" s="172"/>
      <c r="G598" s="172"/>
      <c r="H598" s="172"/>
      <c r="I598" s="172"/>
      <c r="J598" s="172"/>
      <c r="K598" s="172"/>
      <c r="L598" s="172"/>
      <c r="M598" s="172"/>
      <c r="N598" s="172"/>
      <c r="O598" s="172"/>
      <c r="P598" s="172"/>
      <c r="Q598" s="172"/>
      <c r="R598" s="172"/>
      <c r="S598" s="172"/>
      <c r="T598" s="172"/>
      <c r="U598" s="172"/>
      <c r="V598" s="588"/>
      <c r="W598" s="588"/>
      <c r="X598" s="588"/>
      <c r="Y598" s="588"/>
      <c r="Z598" s="588"/>
      <c r="AA598" s="172"/>
      <c r="AB598" s="172"/>
      <c r="AC598" s="172"/>
      <c r="AD598" s="172"/>
      <c r="AE598" s="172"/>
      <c r="AF598" s="172"/>
      <c r="AG598" s="172"/>
      <c r="AH598" s="172"/>
      <c r="AI598" s="172"/>
      <c r="AJ598" s="172"/>
    </row>
    <row r="599">
      <c r="A599" s="577"/>
      <c r="B599" s="577"/>
      <c r="C599" s="172"/>
      <c r="D599" s="172"/>
      <c r="E599" s="172"/>
      <c r="F599" s="172"/>
      <c r="G599" s="172"/>
      <c r="H599" s="172"/>
      <c r="I599" s="172"/>
      <c r="J599" s="172"/>
      <c r="K599" s="172"/>
      <c r="L599" s="172"/>
      <c r="M599" s="172"/>
      <c r="N599" s="172"/>
      <c r="O599" s="172"/>
      <c r="P599" s="172"/>
      <c r="Q599" s="172"/>
      <c r="R599" s="172"/>
      <c r="S599" s="172"/>
      <c r="T599" s="172"/>
      <c r="U599" s="172"/>
      <c r="V599" s="588"/>
      <c r="W599" s="588"/>
      <c r="X599" s="588"/>
      <c r="Y599" s="588"/>
      <c r="Z599" s="588"/>
      <c r="AA599" s="172"/>
      <c r="AB599" s="172"/>
      <c r="AC599" s="172"/>
      <c r="AD599" s="172"/>
      <c r="AE599" s="172"/>
      <c r="AF599" s="172"/>
      <c r="AG599" s="172"/>
      <c r="AH599" s="172"/>
      <c r="AI599" s="172"/>
      <c r="AJ599" s="172"/>
    </row>
    <row r="600">
      <c r="A600" s="577"/>
      <c r="B600" s="577"/>
      <c r="C600" s="172"/>
      <c r="D600" s="172"/>
      <c r="E600" s="172"/>
      <c r="F600" s="172"/>
      <c r="G600" s="172"/>
      <c r="H600" s="172"/>
      <c r="I600" s="172"/>
      <c r="J600" s="172"/>
      <c r="K600" s="172"/>
      <c r="L600" s="172"/>
      <c r="M600" s="172"/>
      <c r="N600" s="172"/>
      <c r="O600" s="172"/>
      <c r="P600" s="172"/>
      <c r="Q600" s="172"/>
      <c r="R600" s="172"/>
      <c r="S600" s="172"/>
      <c r="T600" s="172"/>
      <c r="U600" s="172"/>
      <c r="V600" s="588"/>
      <c r="W600" s="588"/>
      <c r="X600" s="588"/>
      <c r="Y600" s="588"/>
      <c r="Z600" s="588"/>
      <c r="AA600" s="172"/>
      <c r="AB600" s="172"/>
      <c r="AC600" s="172"/>
      <c r="AD600" s="172"/>
      <c r="AE600" s="172"/>
      <c r="AF600" s="172"/>
      <c r="AG600" s="172"/>
      <c r="AH600" s="172"/>
      <c r="AI600" s="172"/>
      <c r="AJ600" s="172"/>
    </row>
    <row r="601">
      <c r="A601" s="577"/>
      <c r="B601" s="577"/>
      <c r="C601" s="172"/>
      <c r="D601" s="172"/>
      <c r="E601" s="172"/>
      <c r="F601" s="172"/>
      <c r="G601" s="172"/>
      <c r="H601" s="172"/>
      <c r="I601" s="172"/>
      <c r="J601" s="172"/>
      <c r="K601" s="172"/>
      <c r="L601" s="172"/>
      <c r="M601" s="172"/>
      <c r="N601" s="172"/>
      <c r="O601" s="172"/>
      <c r="P601" s="172"/>
      <c r="Q601" s="172"/>
      <c r="R601" s="172"/>
      <c r="S601" s="172"/>
      <c r="T601" s="172"/>
      <c r="U601" s="172"/>
      <c r="V601" s="588"/>
      <c r="W601" s="588"/>
      <c r="X601" s="588"/>
      <c r="Y601" s="588"/>
      <c r="Z601" s="588"/>
      <c r="AA601" s="172"/>
      <c r="AB601" s="172"/>
      <c r="AC601" s="172"/>
      <c r="AD601" s="172"/>
      <c r="AE601" s="172"/>
      <c r="AF601" s="172"/>
      <c r="AG601" s="172"/>
      <c r="AH601" s="172"/>
      <c r="AI601" s="172"/>
      <c r="AJ601" s="172"/>
    </row>
    <row r="602">
      <c r="A602" s="577"/>
      <c r="B602" s="577"/>
      <c r="C602" s="172"/>
      <c r="D602" s="172"/>
      <c r="E602" s="172"/>
      <c r="F602" s="172"/>
      <c r="G602" s="172"/>
      <c r="H602" s="172"/>
      <c r="I602" s="172"/>
      <c r="J602" s="172"/>
      <c r="K602" s="172"/>
      <c r="L602" s="172"/>
      <c r="M602" s="172"/>
      <c r="N602" s="172"/>
      <c r="O602" s="172"/>
      <c r="P602" s="172"/>
      <c r="Q602" s="172"/>
      <c r="R602" s="172"/>
      <c r="S602" s="172"/>
      <c r="T602" s="172"/>
      <c r="U602" s="172"/>
      <c r="V602" s="588"/>
      <c r="W602" s="588"/>
      <c r="X602" s="588"/>
      <c r="Y602" s="588"/>
      <c r="Z602" s="588"/>
      <c r="AA602" s="172"/>
      <c r="AB602" s="172"/>
      <c r="AC602" s="172"/>
      <c r="AD602" s="172"/>
      <c r="AE602" s="172"/>
      <c r="AF602" s="172"/>
      <c r="AG602" s="172"/>
      <c r="AH602" s="172"/>
      <c r="AI602" s="172"/>
      <c r="AJ602" s="172"/>
    </row>
    <row r="603">
      <c r="A603" s="577"/>
      <c r="B603" s="577"/>
      <c r="C603" s="172"/>
      <c r="D603" s="172"/>
      <c r="E603" s="172"/>
      <c r="F603" s="172"/>
      <c r="G603" s="172"/>
      <c r="H603" s="172"/>
      <c r="I603" s="172"/>
      <c r="J603" s="172"/>
      <c r="K603" s="172"/>
      <c r="L603" s="172"/>
      <c r="M603" s="172"/>
      <c r="N603" s="172"/>
      <c r="O603" s="172"/>
      <c r="P603" s="172"/>
      <c r="Q603" s="172"/>
      <c r="R603" s="172"/>
      <c r="S603" s="172"/>
      <c r="T603" s="172"/>
      <c r="U603" s="172"/>
      <c r="V603" s="588"/>
      <c r="W603" s="588"/>
      <c r="X603" s="588"/>
      <c r="Y603" s="588"/>
      <c r="Z603" s="588"/>
      <c r="AA603" s="172"/>
      <c r="AB603" s="172"/>
      <c r="AC603" s="172"/>
      <c r="AD603" s="172"/>
      <c r="AE603" s="172"/>
      <c r="AF603" s="172"/>
      <c r="AG603" s="172"/>
      <c r="AH603" s="172"/>
      <c r="AI603" s="172"/>
      <c r="AJ603" s="172"/>
    </row>
    <row r="604">
      <c r="A604" s="577"/>
      <c r="B604" s="577"/>
      <c r="C604" s="172"/>
      <c r="D604" s="172"/>
      <c r="E604" s="172"/>
      <c r="F604" s="172"/>
      <c r="G604" s="172"/>
      <c r="H604" s="172"/>
      <c r="I604" s="172"/>
      <c r="J604" s="172"/>
      <c r="K604" s="172"/>
      <c r="L604" s="172"/>
      <c r="M604" s="172"/>
      <c r="N604" s="172"/>
      <c r="O604" s="172"/>
      <c r="P604" s="172"/>
      <c r="Q604" s="172"/>
      <c r="R604" s="172"/>
      <c r="S604" s="172"/>
      <c r="T604" s="172"/>
      <c r="U604" s="172"/>
      <c r="V604" s="588"/>
      <c r="W604" s="588"/>
      <c r="X604" s="588"/>
      <c r="Y604" s="588"/>
      <c r="Z604" s="588"/>
      <c r="AA604" s="172"/>
      <c r="AB604" s="172"/>
      <c r="AC604" s="172"/>
      <c r="AD604" s="172"/>
      <c r="AE604" s="172"/>
      <c r="AF604" s="172"/>
      <c r="AG604" s="172"/>
      <c r="AH604" s="172"/>
      <c r="AI604" s="172"/>
      <c r="AJ604" s="172"/>
    </row>
    <row r="605">
      <c r="A605" s="577"/>
      <c r="B605" s="577"/>
      <c r="C605" s="172"/>
      <c r="D605" s="172"/>
      <c r="E605" s="172"/>
      <c r="F605" s="172"/>
      <c r="G605" s="172"/>
      <c r="H605" s="172"/>
      <c r="I605" s="172"/>
      <c r="J605" s="172"/>
      <c r="K605" s="172"/>
      <c r="L605" s="172"/>
      <c r="M605" s="172"/>
      <c r="N605" s="172"/>
      <c r="O605" s="172"/>
      <c r="P605" s="172"/>
      <c r="Q605" s="172"/>
      <c r="R605" s="172"/>
      <c r="S605" s="172"/>
      <c r="T605" s="172"/>
      <c r="U605" s="172"/>
      <c r="V605" s="588"/>
      <c r="W605" s="588"/>
      <c r="X605" s="588"/>
      <c r="Y605" s="588"/>
      <c r="Z605" s="588"/>
      <c r="AA605" s="172"/>
      <c r="AB605" s="172"/>
      <c r="AC605" s="172"/>
      <c r="AD605" s="172"/>
      <c r="AE605" s="172"/>
      <c r="AF605" s="172"/>
      <c r="AG605" s="172"/>
      <c r="AH605" s="172"/>
      <c r="AI605" s="172"/>
      <c r="AJ605" s="172"/>
    </row>
    <row r="606">
      <c r="A606" s="577"/>
      <c r="B606" s="577"/>
      <c r="C606" s="172"/>
      <c r="D606" s="172"/>
      <c r="E606" s="172"/>
      <c r="F606" s="172"/>
      <c r="G606" s="172"/>
      <c r="H606" s="172"/>
      <c r="I606" s="172"/>
      <c r="J606" s="172"/>
      <c r="K606" s="172"/>
      <c r="L606" s="172"/>
      <c r="M606" s="172"/>
      <c r="N606" s="172"/>
      <c r="O606" s="172"/>
      <c r="P606" s="172"/>
      <c r="Q606" s="172"/>
      <c r="R606" s="172"/>
      <c r="S606" s="172"/>
      <c r="T606" s="172"/>
      <c r="U606" s="172"/>
      <c r="V606" s="588"/>
      <c r="W606" s="588"/>
      <c r="X606" s="588"/>
      <c r="Y606" s="588"/>
      <c r="Z606" s="588"/>
      <c r="AA606" s="172"/>
      <c r="AB606" s="172"/>
      <c r="AC606" s="172"/>
      <c r="AD606" s="172"/>
      <c r="AE606" s="172"/>
      <c r="AF606" s="172"/>
      <c r="AG606" s="172"/>
      <c r="AH606" s="172"/>
      <c r="AI606" s="172"/>
      <c r="AJ606" s="172"/>
    </row>
    <row r="607">
      <c r="A607" s="577"/>
      <c r="B607" s="577"/>
      <c r="C607" s="172"/>
      <c r="D607" s="172"/>
      <c r="E607" s="172"/>
      <c r="F607" s="172"/>
      <c r="G607" s="172"/>
      <c r="H607" s="172"/>
      <c r="I607" s="172"/>
      <c r="J607" s="172"/>
      <c r="K607" s="172"/>
      <c r="L607" s="172"/>
      <c r="M607" s="172"/>
      <c r="N607" s="172"/>
      <c r="O607" s="172"/>
      <c r="P607" s="172"/>
      <c r="Q607" s="172"/>
      <c r="R607" s="172"/>
      <c r="S607" s="172"/>
      <c r="T607" s="172"/>
      <c r="U607" s="172"/>
      <c r="V607" s="588"/>
      <c r="W607" s="588"/>
      <c r="X607" s="588"/>
      <c r="Y607" s="588"/>
      <c r="Z607" s="588"/>
      <c r="AA607" s="172"/>
      <c r="AB607" s="172"/>
      <c r="AC607" s="172"/>
      <c r="AD607" s="172"/>
      <c r="AE607" s="172"/>
      <c r="AF607" s="172"/>
      <c r="AG607" s="172"/>
      <c r="AH607" s="172"/>
      <c r="AI607" s="172"/>
      <c r="AJ607" s="172"/>
    </row>
    <row r="608">
      <c r="A608" s="577"/>
      <c r="B608" s="577"/>
      <c r="C608" s="172"/>
      <c r="D608" s="172"/>
      <c r="E608" s="172"/>
      <c r="F608" s="172"/>
      <c r="G608" s="172"/>
      <c r="H608" s="172"/>
      <c r="I608" s="172"/>
      <c r="J608" s="172"/>
      <c r="K608" s="172"/>
      <c r="L608" s="172"/>
      <c r="M608" s="172"/>
      <c r="N608" s="172"/>
      <c r="O608" s="172"/>
      <c r="P608" s="172"/>
      <c r="Q608" s="172"/>
      <c r="R608" s="172"/>
      <c r="S608" s="172"/>
      <c r="T608" s="172"/>
      <c r="U608" s="172"/>
      <c r="V608" s="588"/>
      <c r="W608" s="588"/>
      <c r="X608" s="588"/>
      <c r="Y608" s="588"/>
      <c r="Z608" s="588"/>
      <c r="AA608" s="172"/>
      <c r="AB608" s="172"/>
      <c r="AC608" s="172"/>
      <c r="AD608" s="172"/>
      <c r="AE608" s="172"/>
      <c r="AF608" s="172"/>
      <c r="AG608" s="172"/>
      <c r="AH608" s="172"/>
      <c r="AI608" s="172"/>
      <c r="AJ608" s="172"/>
    </row>
    <row r="609">
      <c r="A609" s="577"/>
      <c r="B609" s="577"/>
      <c r="C609" s="172"/>
      <c r="D609" s="172"/>
      <c r="E609" s="172"/>
      <c r="F609" s="172"/>
      <c r="G609" s="172"/>
      <c r="H609" s="172"/>
      <c r="I609" s="172"/>
      <c r="J609" s="172"/>
      <c r="K609" s="172"/>
      <c r="L609" s="172"/>
      <c r="M609" s="172"/>
      <c r="N609" s="172"/>
      <c r="O609" s="172"/>
      <c r="P609" s="172"/>
      <c r="Q609" s="172"/>
      <c r="R609" s="172"/>
      <c r="S609" s="172"/>
      <c r="T609" s="172"/>
      <c r="U609" s="172"/>
      <c r="V609" s="588"/>
      <c r="W609" s="588"/>
      <c r="X609" s="588"/>
      <c r="Y609" s="588"/>
      <c r="Z609" s="588"/>
      <c r="AA609" s="172"/>
      <c r="AB609" s="172"/>
      <c r="AC609" s="172"/>
      <c r="AD609" s="172"/>
      <c r="AE609" s="172"/>
      <c r="AF609" s="172"/>
      <c r="AG609" s="172"/>
      <c r="AH609" s="172"/>
      <c r="AI609" s="172"/>
      <c r="AJ609" s="172"/>
    </row>
    <row r="610">
      <c r="A610" s="577"/>
      <c r="B610" s="577"/>
      <c r="C610" s="172"/>
      <c r="D610" s="172"/>
      <c r="E610" s="172"/>
      <c r="F610" s="172"/>
      <c r="G610" s="172"/>
      <c r="H610" s="172"/>
      <c r="I610" s="172"/>
      <c r="J610" s="172"/>
      <c r="K610" s="172"/>
      <c r="L610" s="172"/>
      <c r="M610" s="172"/>
      <c r="N610" s="172"/>
      <c r="O610" s="172"/>
      <c r="P610" s="172"/>
      <c r="Q610" s="172"/>
      <c r="R610" s="172"/>
      <c r="S610" s="172"/>
      <c r="T610" s="172"/>
      <c r="U610" s="172"/>
      <c r="V610" s="588"/>
      <c r="W610" s="588"/>
      <c r="X610" s="588"/>
      <c r="Y610" s="588"/>
      <c r="Z610" s="588"/>
      <c r="AA610" s="172"/>
      <c r="AB610" s="172"/>
      <c r="AC610" s="172"/>
      <c r="AD610" s="172"/>
      <c r="AE610" s="172"/>
      <c r="AF610" s="172"/>
      <c r="AG610" s="172"/>
      <c r="AH610" s="172"/>
      <c r="AI610" s="172"/>
      <c r="AJ610" s="172"/>
    </row>
    <row r="611">
      <c r="A611" s="577"/>
      <c r="B611" s="577"/>
      <c r="C611" s="172"/>
      <c r="D611" s="172"/>
      <c r="E611" s="172"/>
      <c r="F611" s="172"/>
      <c r="G611" s="172"/>
      <c r="H611" s="172"/>
      <c r="I611" s="172"/>
      <c r="J611" s="172"/>
      <c r="K611" s="172"/>
      <c r="L611" s="172"/>
      <c r="M611" s="172"/>
      <c r="N611" s="172"/>
      <c r="O611" s="172"/>
      <c r="P611" s="172"/>
      <c r="Q611" s="172"/>
      <c r="R611" s="172"/>
      <c r="S611" s="172"/>
      <c r="T611" s="172"/>
      <c r="U611" s="172"/>
      <c r="V611" s="588"/>
      <c r="W611" s="588"/>
      <c r="X611" s="588"/>
      <c r="Y611" s="588"/>
      <c r="Z611" s="588"/>
      <c r="AA611" s="172"/>
      <c r="AB611" s="172"/>
      <c r="AC611" s="172"/>
      <c r="AD611" s="172"/>
      <c r="AE611" s="172"/>
      <c r="AF611" s="172"/>
      <c r="AG611" s="172"/>
      <c r="AH611" s="172"/>
      <c r="AI611" s="172"/>
      <c r="AJ611" s="172"/>
    </row>
    <row r="612">
      <c r="A612" s="577"/>
      <c r="B612" s="577"/>
      <c r="C612" s="172"/>
      <c r="D612" s="172"/>
      <c r="E612" s="172"/>
      <c r="F612" s="172"/>
      <c r="G612" s="172"/>
      <c r="H612" s="172"/>
      <c r="I612" s="172"/>
      <c r="J612" s="172"/>
      <c r="K612" s="172"/>
      <c r="L612" s="172"/>
      <c r="M612" s="172"/>
      <c r="N612" s="172"/>
      <c r="O612" s="172"/>
      <c r="P612" s="172"/>
      <c r="Q612" s="172"/>
      <c r="R612" s="172"/>
      <c r="S612" s="172"/>
      <c r="T612" s="172"/>
      <c r="U612" s="172"/>
      <c r="V612" s="588"/>
      <c r="W612" s="588"/>
      <c r="X612" s="588"/>
      <c r="Y612" s="588"/>
      <c r="Z612" s="588"/>
      <c r="AA612" s="172"/>
      <c r="AB612" s="172"/>
      <c r="AC612" s="172"/>
      <c r="AD612" s="172"/>
      <c r="AE612" s="172"/>
      <c r="AF612" s="172"/>
      <c r="AG612" s="172"/>
      <c r="AH612" s="172"/>
      <c r="AI612" s="172"/>
      <c r="AJ612" s="172"/>
    </row>
    <row r="613">
      <c r="A613" s="577"/>
      <c r="B613" s="577"/>
      <c r="C613" s="172"/>
      <c r="D613" s="172"/>
      <c r="E613" s="172"/>
      <c r="F613" s="172"/>
      <c r="G613" s="172"/>
      <c r="H613" s="172"/>
      <c r="I613" s="172"/>
      <c r="J613" s="172"/>
      <c r="K613" s="172"/>
      <c r="L613" s="172"/>
      <c r="M613" s="172"/>
      <c r="N613" s="172"/>
      <c r="O613" s="172"/>
      <c r="P613" s="172"/>
      <c r="Q613" s="172"/>
      <c r="R613" s="172"/>
      <c r="S613" s="172"/>
      <c r="T613" s="172"/>
      <c r="U613" s="172"/>
      <c r="V613" s="588"/>
      <c r="W613" s="588"/>
      <c r="X613" s="588"/>
      <c r="Y613" s="588"/>
      <c r="Z613" s="588"/>
      <c r="AA613" s="172"/>
      <c r="AB613" s="172"/>
      <c r="AC613" s="172"/>
      <c r="AD613" s="172"/>
      <c r="AE613" s="172"/>
      <c r="AF613" s="172"/>
      <c r="AG613" s="172"/>
      <c r="AH613" s="172"/>
      <c r="AI613" s="172"/>
      <c r="AJ613" s="172"/>
    </row>
    <row r="614">
      <c r="A614" s="577"/>
      <c r="B614" s="577"/>
      <c r="C614" s="172"/>
      <c r="D614" s="172"/>
      <c r="E614" s="172"/>
      <c r="F614" s="172"/>
      <c r="G614" s="172"/>
      <c r="H614" s="172"/>
      <c r="I614" s="172"/>
      <c r="J614" s="172"/>
      <c r="K614" s="172"/>
      <c r="L614" s="172"/>
      <c r="M614" s="172"/>
      <c r="N614" s="172"/>
      <c r="O614" s="172"/>
      <c r="P614" s="172"/>
      <c r="Q614" s="172"/>
      <c r="R614" s="172"/>
      <c r="S614" s="172"/>
      <c r="T614" s="172"/>
      <c r="U614" s="172"/>
      <c r="V614" s="588"/>
      <c r="W614" s="588"/>
      <c r="X614" s="588"/>
      <c r="Y614" s="588"/>
      <c r="Z614" s="588"/>
      <c r="AA614" s="172"/>
      <c r="AB614" s="172"/>
      <c r="AC614" s="172"/>
      <c r="AD614" s="172"/>
      <c r="AE614" s="172"/>
      <c r="AF614" s="172"/>
      <c r="AG614" s="172"/>
      <c r="AH614" s="172"/>
      <c r="AI614" s="172"/>
      <c r="AJ614" s="172"/>
    </row>
    <row r="615">
      <c r="A615" s="577"/>
      <c r="B615" s="577"/>
      <c r="C615" s="172"/>
      <c r="D615" s="172"/>
      <c r="E615" s="172"/>
      <c r="F615" s="172"/>
      <c r="G615" s="172"/>
      <c r="H615" s="172"/>
      <c r="I615" s="172"/>
      <c r="J615" s="172"/>
      <c r="K615" s="172"/>
      <c r="L615" s="172"/>
      <c r="M615" s="172"/>
      <c r="N615" s="172"/>
      <c r="O615" s="172"/>
      <c r="P615" s="172"/>
      <c r="Q615" s="172"/>
      <c r="R615" s="172"/>
      <c r="S615" s="172"/>
      <c r="T615" s="172"/>
      <c r="U615" s="172"/>
      <c r="V615" s="588"/>
      <c r="W615" s="588"/>
      <c r="X615" s="588"/>
      <c r="Y615" s="588"/>
      <c r="Z615" s="588"/>
      <c r="AA615" s="172"/>
      <c r="AB615" s="172"/>
      <c r="AC615" s="172"/>
      <c r="AD615" s="172"/>
      <c r="AE615" s="172"/>
      <c r="AF615" s="172"/>
      <c r="AG615" s="172"/>
      <c r="AH615" s="172"/>
      <c r="AI615" s="172"/>
      <c r="AJ615" s="172"/>
    </row>
    <row r="616">
      <c r="A616" s="577"/>
      <c r="B616" s="577"/>
      <c r="C616" s="172"/>
      <c r="D616" s="172"/>
      <c r="E616" s="172"/>
      <c r="F616" s="172"/>
      <c r="G616" s="172"/>
      <c r="H616" s="172"/>
      <c r="I616" s="172"/>
      <c r="J616" s="172"/>
      <c r="K616" s="172"/>
      <c r="L616" s="172"/>
      <c r="M616" s="172"/>
      <c r="N616" s="172"/>
      <c r="O616" s="172"/>
      <c r="P616" s="172"/>
      <c r="Q616" s="172"/>
      <c r="R616" s="172"/>
      <c r="S616" s="172"/>
      <c r="T616" s="172"/>
      <c r="U616" s="172"/>
      <c r="V616" s="588"/>
      <c r="W616" s="588"/>
      <c r="X616" s="588"/>
      <c r="Y616" s="588"/>
      <c r="Z616" s="588"/>
      <c r="AA616" s="172"/>
      <c r="AB616" s="172"/>
      <c r="AC616" s="172"/>
      <c r="AD616" s="172"/>
      <c r="AE616" s="172"/>
      <c r="AF616" s="172"/>
      <c r="AG616" s="172"/>
      <c r="AH616" s="172"/>
      <c r="AI616" s="172"/>
      <c r="AJ616" s="172"/>
    </row>
    <row r="617">
      <c r="A617" s="577"/>
      <c r="B617" s="577"/>
      <c r="C617" s="172"/>
      <c r="D617" s="172"/>
      <c r="E617" s="172"/>
      <c r="F617" s="172"/>
      <c r="G617" s="172"/>
      <c r="H617" s="172"/>
      <c r="I617" s="172"/>
      <c r="J617" s="172"/>
      <c r="K617" s="172"/>
      <c r="L617" s="172"/>
      <c r="M617" s="172"/>
      <c r="N617" s="172"/>
      <c r="O617" s="172"/>
      <c r="P617" s="172"/>
      <c r="Q617" s="172"/>
      <c r="R617" s="172"/>
      <c r="S617" s="172"/>
      <c r="T617" s="172"/>
      <c r="U617" s="172"/>
      <c r="V617" s="588"/>
      <c r="W617" s="588"/>
      <c r="X617" s="588"/>
      <c r="Y617" s="588"/>
      <c r="Z617" s="588"/>
      <c r="AA617" s="172"/>
      <c r="AB617" s="172"/>
      <c r="AC617" s="172"/>
      <c r="AD617" s="172"/>
      <c r="AE617" s="172"/>
      <c r="AF617" s="172"/>
      <c r="AG617" s="172"/>
      <c r="AH617" s="172"/>
      <c r="AI617" s="172"/>
      <c r="AJ617" s="172"/>
    </row>
    <row r="618">
      <c r="A618" s="577"/>
      <c r="B618" s="577"/>
      <c r="C618" s="172"/>
      <c r="D618" s="172"/>
      <c r="E618" s="172"/>
      <c r="F618" s="172"/>
      <c r="G618" s="172"/>
      <c r="H618" s="172"/>
      <c r="I618" s="172"/>
      <c r="J618" s="172"/>
      <c r="K618" s="172"/>
      <c r="L618" s="172"/>
      <c r="M618" s="172"/>
      <c r="N618" s="172"/>
      <c r="O618" s="172"/>
      <c r="P618" s="172"/>
      <c r="Q618" s="172"/>
      <c r="R618" s="172"/>
      <c r="S618" s="172"/>
      <c r="T618" s="172"/>
      <c r="U618" s="172"/>
      <c r="V618" s="588"/>
      <c r="W618" s="588"/>
      <c r="X618" s="588"/>
      <c r="Y618" s="588"/>
      <c r="Z618" s="588"/>
      <c r="AA618" s="172"/>
      <c r="AB618" s="172"/>
      <c r="AC618" s="172"/>
      <c r="AD618" s="172"/>
      <c r="AE618" s="172"/>
      <c r="AF618" s="172"/>
      <c r="AG618" s="172"/>
      <c r="AH618" s="172"/>
      <c r="AI618" s="172"/>
      <c r="AJ618" s="172"/>
    </row>
    <row r="619">
      <c r="A619" s="577"/>
      <c r="B619" s="577"/>
      <c r="C619" s="172"/>
      <c r="D619" s="172"/>
      <c r="E619" s="172"/>
      <c r="F619" s="172"/>
      <c r="G619" s="172"/>
      <c r="H619" s="172"/>
      <c r="I619" s="172"/>
      <c r="J619" s="172"/>
      <c r="K619" s="172"/>
      <c r="L619" s="172"/>
      <c r="M619" s="172"/>
      <c r="N619" s="172"/>
      <c r="O619" s="172"/>
      <c r="P619" s="172"/>
      <c r="Q619" s="172"/>
      <c r="R619" s="172"/>
      <c r="S619" s="172"/>
      <c r="T619" s="172"/>
      <c r="U619" s="172"/>
      <c r="V619" s="588"/>
      <c r="W619" s="588"/>
      <c r="X619" s="588"/>
      <c r="Y619" s="588"/>
      <c r="Z619" s="588"/>
      <c r="AA619" s="172"/>
      <c r="AB619" s="172"/>
      <c r="AC619" s="172"/>
      <c r="AD619" s="172"/>
      <c r="AE619" s="172"/>
      <c r="AF619" s="172"/>
      <c r="AG619" s="172"/>
      <c r="AH619" s="172"/>
      <c r="AI619" s="172"/>
      <c r="AJ619" s="172"/>
    </row>
    <row r="620">
      <c r="A620" s="577"/>
      <c r="B620" s="577"/>
      <c r="C620" s="172"/>
      <c r="D620" s="172"/>
      <c r="E620" s="172"/>
      <c r="F620" s="172"/>
      <c r="G620" s="172"/>
      <c r="H620" s="172"/>
      <c r="I620" s="172"/>
      <c r="J620" s="172"/>
      <c r="K620" s="172"/>
      <c r="L620" s="172"/>
      <c r="M620" s="172"/>
      <c r="N620" s="172"/>
      <c r="O620" s="172"/>
      <c r="P620" s="172"/>
      <c r="Q620" s="172"/>
      <c r="R620" s="172"/>
      <c r="S620" s="172"/>
      <c r="T620" s="172"/>
      <c r="U620" s="172"/>
      <c r="V620" s="588"/>
      <c r="W620" s="588"/>
      <c r="X620" s="588"/>
      <c r="Y620" s="588"/>
      <c r="Z620" s="588"/>
      <c r="AA620" s="172"/>
      <c r="AB620" s="172"/>
      <c r="AC620" s="172"/>
      <c r="AD620" s="172"/>
      <c r="AE620" s="172"/>
      <c r="AF620" s="172"/>
      <c r="AG620" s="172"/>
      <c r="AH620" s="172"/>
      <c r="AI620" s="172"/>
      <c r="AJ620" s="172"/>
    </row>
    <row r="621">
      <c r="A621" s="577"/>
      <c r="B621" s="577"/>
      <c r="C621" s="172"/>
      <c r="D621" s="172"/>
      <c r="E621" s="172"/>
      <c r="F621" s="172"/>
      <c r="G621" s="172"/>
      <c r="H621" s="172"/>
      <c r="I621" s="172"/>
      <c r="J621" s="172"/>
      <c r="K621" s="172"/>
      <c r="L621" s="172"/>
      <c r="M621" s="172"/>
      <c r="N621" s="172"/>
      <c r="O621" s="172"/>
      <c r="P621" s="172"/>
      <c r="Q621" s="172"/>
      <c r="R621" s="172"/>
      <c r="S621" s="172"/>
      <c r="T621" s="172"/>
      <c r="U621" s="172"/>
      <c r="V621" s="588"/>
      <c r="W621" s="588"/>
      <c r="X621" s="588"/>
      <c r="Y621" s="588"/>
      <c r="Z621" s="588"/>
      <c r="AA621" s="172"/>
      <c r="AB621" s="172"/>
      <c r="AC621" s="172"/>
      <c r="AD621" s="172"/>
      <c r="AE621" s="172"/>
      <c r="AF621" s="172"/>
      <c r="AG621" s="172"/>
      <c r="AH621" s="172"/>
      <c r="AI621" s="172"/>
      <c r="AJ621" s="172"/>
    </row>
    <row r="622">
      <c r="A622" s="577"/>
      <c r="B622" s="577"/>
      <c r="C622" s="172"/>
      <c r="D622" s="172"/>
      <c r="E622" s="172"/>
      <c r="F622" s="172"/>
      <c r="G622" s="172"/>
      <c r="H622" s="172"/>
      <c r="I622" s="172"/>
      <c r="J622" s="172"/>
      <c r="K622" s="172"/>
      <c r="L622" s="172"/>
      <c r="M622" s="172"/>
      <c r="N622" s="172"/>
      <c r="O622" s="172"/>
      <c r="P622" s="172"/>
      <c r="Q622" s="172"/>
      <c r="R622" s="172"/>
      <c r="S622" s="172"/>
      <c r="T622" s="172"/>
      <c r="U622" s="172"/>
      <c r="V622" s="588"/>
      <c r="W622" s="588"/>
      <c r="X622" s="588"/>
      <c r="Y622" s="588"/>
      <c r="Z622" s="588"/>
      <c r="AA622" s="172"/>
      <c r="AB622" s="172"/>
      <c r="AC622" s="172"/>
      <c r="AD622" s="172"/>
      <c r="AE622" s="172"/>
      <c r="AF622" s="172"/>
      <c r="AG622" s="172"/>
      <c r="AH622" s="172"/>
      <c r="AI622" s="172"/>
      <c r="AJ622" s="172"/>
    </row>
    <row r="623">
      <c r="A623" s="577"/>
      <c r="B623" s="577"/>
      <c r="C623" s="172"/>
      <c r="D623" s="172"/>
      <c r="E623" s="172"/>
      <c r="F623" s="172"/>
      <c r="G623" s="172"/>
      <c r="H623" s="172"/>
      <c r="I623" s="172"/>
      <c r="J623" s="172"/>
      <c r="K623" s="172"/>
      <c r="L623" s="172"/>
      <c r="M623" s="172"/>
      <c r="N623" s="172"/>
      <c r="O623" s="172"/>
      <c r="P623" s="172"/>
      <c r="Q623" s="172"/>
      <c r="R623" s="172"/>
      <c r="S623" s="172"/>
      <c r="T623" s="172"/>
      <c r="U623" s="172"/>
      <c r="V623" s="588"/>
      <c r="W623" s="588"/>
      <c r="X623" s="588"/>
      <c r="Y623" s="588"/>
      <c r="Z623" s="588"/>
      <c r="AA623" s="172"/>
      <c r="AB623" s="172"/>
      <c r="AC623" s="172"/>
      <c r="AD623" s="172"/>
      <c r="AE623" s="172"/>
      <c r="AF623" s="172"/>
      <c r="AG623" s="172"/>
      <c r="AH623" s="172"/>
      <c r="AI623" s="172"/>
      <c r="AJ623" s="172"/>
    </row>
    <row r="624">
      <c r="A624" s="577"/>
      <c r="B624" s="577"/>
      <c r="C624" s="172"/>
      <c r="D624" s="172"/>
      <c r="E624" s="172"/>
      <c r="F624" s="172"/>
      <c r="G624" s="172"/>
      <c r="H624" s="172"/>
      <c r="I624" s="172"/>
      <c r="J624" s="172"/>
      <c r="K624" s="172"/>
      <c r="L624" s="172"/>
      <c r="M624" s="172"/>
      <c r="N624" s="172"/>
      <c r="O624" s="172"/>
      <c r="P624" s="172"/>
      <c r="Q624" s="172"/>
      <c r="R624" s="172"/>
      <c r="S624" s="172"/>
      <c r="T624" s="172"/>
      <c r="U624" s="172"/>
      <c r="V624" s="588"/>
      <c r="W624" s="588"/>
      <c r="X624" s="588"/>
      <c r="Y624" s="588"/>
      <c r="Z624" s="588"/>
      <c r="AA624" s="172"/>
      <c r="AB624" s="172"/>
      <c r="AC624" s="172"/>
      <c r="AD624" s="172"/>
      <c r="AE624" s="172"/>
      <c r="AF624" s="172"/>
      <c r="AG624" s="172"/>
      <c r="AH624" s="172"/>
      <c r="AI624" s="172"/>
      <c r="AJ624" s="172"/>
    </row>
    <row r="625">
      <c r="A625" s="577"/>
      <c r="B625" s="577"/>
      <c r="C625" s="172"/>
      <c r="D625" s="172"/>
      <c r="E625" s="172"/>
      <c r="F625" s="172"/>
      <c r="G625" s="172"/>
      <c r="H625" s="172"/>
      <c r="I625" s="172"/>
      <c r="J625" s="172"/>
      <c r="K625" s="172"/>
      <c r="L625" s="172"/>
      <c r="M625" s="172"/>
      <c r="N625" s="172"/>
      <c r="O625" s="172"/>
      <c r="P625" s="172"/>
      <c r="Q625" s="172"/>
      <c r="R625" s="172"/>
      <c r="S625" s="172"/>
      <c r="T625" s="172"/>
      <c r="U625" s="172"/>
      <c r="V625" s="588"/>
      <c r="W625" s="588"/>
      <c r="X625" s="588"/>
      <c r="Y625" s="588"/>
      <c r="Z625" s="588"/>
      <c r="AA625" s="172"/>
      <c r="AB625" s="172"/>
      <c r="AC625" s="172"/>
      <c r="AD625" s="172"/>
      <c r="AE625" s="172"/>
      <c r="AF625" s="172"/>
      <c r="AG625" s="172"/>
      <c r="AH625" s="172"/>
      <c r="AI625" s="172"/>
      <c r="AJ625" s="172"/>
    </row>
    <row r="626">
      <c r="A626" s="577"/>
      <c r="B626" s="577"/>
      <c r="C626" s="172"/>
      <c r="D626" s="172"/>
      <c r="E626" s="172"/>
      <c r="F626" s="172"/>
      <c r="G626" s="172"/>
      <c r="H626" s="172"/>
      <c r="I626" s="172"/>
      <c r="J626" s="172"/>
      <c r="K626" s="172"/>
      <c r="L626" s="172"/>
      <c r="M626" s="172"/>
      <c r="N626" s="172"/>
      <c r="O626" s="172"/>
      <c r="P626" s="172"/>
      <c r="Q626" s="172"/>
      <c r="R626" s="172"/>
      <c r="S626" s="172"/>
      <c r="T626" s="172"/>
      <c r="U626" s="172"/>
      <c r="V626" s="588"/>
      <c r="W626" s="588"/>
      <c r="X626" s="588"/>
      <c r="Y626" s="588"/>
      <c r="Z626" s="588"/>
      <c r="AA626" s="172"/>
      <c r="AB626" s="172"/>
      <c r="AC626" s="172"/>
      <c r="AD626" s="172"/>
      <c r="AE626" s="172"/>
      <c r="AF626" s="172"/>
      <c r="AG626" s="172"/>
      <c r="AH626" s="172"/>
      <c r="AI626" s="172"/>
      <c r="AJ626" s="172"/>
    </row>
    <row r="627">
      <c r="A627" s="577"/>
      <c r="B627" s="577"/>
      <c r="C627" s="172"/>
      <c r="D627" s="172"/>
      <c r="E627" s="172"/>
      <c r="F627" s="172"/>
      <c r="G627" s="172"/>
      <c r="H627" s="172"/>
      <c r="I627" s="172"/>
      <c r="J627" s="172"/>
      <c r="K627" s="172"/>
      <c r="L627" s="172"/>
      <c r="M627" s="172"/>
      <c r="N627" s="172"/>
      <c r="O627" s="172"/>
      <c r="P627" s="172"/>
      <c r="Q627" s="172"/>
      <c r="R627" s="172"/>
      <c r="S627" s="172"/>
      <c r="T627" s="172"/>
      <c r="U627" s="172"/>
      <c r="V627" s="588"/>
      <c r="W627" s="588"/>
      <c r="X627" s="588"/>
      <c r="Y627" s="588"/>
      <c r="Z627" s="588"/>
      <c r="AA627" s="172"/>
      <c r="AB627" s="172"/>
      <c r="AC627" s="172"/>
      <c r="AD627" s="172"/>
      <c r="AE627" s="172"/>
      <c r="AF627" s="172"/>
      <c r="AG627" s="172"/>
      <c r="AH627" s="172"/>
      <c r="AI627" s="172"/>
      <c r="AJ627" s="172"/>
    </row>
    <row r="628">
      <c r="A628" s="577"/>
      <c r="B628" s="577"/>
      <c r="C628" s="172"/>
      <c r="D628" s="172"/>
      <c r="E628" s="172"/>
      <c r="F628" s="172"/>
      <c r="G628" s="172"/>
      <c r="H628" s="172"/>
      <c r="I628" s="172"/>
      <c r="J628" s="172"/>
      <c r="K628" s="172"/>
      <c r="L628" s="172"/>
      <c r="M628" s="172"/>
      <c r="N628" s="172"/>
      <c r="O628" s="172"/>
      <c r="P628" s="172"/>
      <c r="Q628" s="172"/>
      <c r="R628" s="172"/>
      <c r="S628" s="172"/>
      <c r="T628" s="172"/>
      <c r="U628" s="172"/>
      <c r="V628" s="588"/>
      <c r="W628" s="588"/>
      <c r="X628" s="588"/>
      <c r="Y628" s="588"/>
      <c r="Z628" s="588"/>
      <c r="AA628" s="172"/>
      <c r="AB628" s="172"/>
      <c r="AC628" s="172"/>
      <c r="AD628" s="172"/>
      <c r="AE628" s="172"/>
      <c r="AF628" s="172"/>
      <c r="AG628" s="172"/>
      <c r="AH628" s="172"/>
      <c r="AI628" s="172"/>
      <c r="AJ628" s="172"/>
    </row>
    <row r="629">
      <c r="A629" s="577"/>
      <c r="B629" s="577"/>
      <c r="C629" s="172"/>
      <c r="D629" s="172"/>
      <c r="E629" s="172"/>
      <c r="F629" s="172"/>
      <c r="G629" s="172"/>
      <c r="H629" s="172"/>
      <c r="I629" s="172"/>
      <c r="J629" s="172"/>
      <c r="K629" s="172"/>
      <c r="L629" s="172"/>
      <c r="M629" s="172"/>
      <c r="N629" s="172"/>
      <c r="O629" s="172"/>
      <c r="P629" s="172"/>
      <c r="Q629" s="172"/>
      <c r="R629" s="172"/>
      <c r="S629" s="172"/>
      <c r="T629" s="172"/>
      <c r="U629" s="172"/>
      <c r="V629" s="588"/>
      <c r="W629" s="588"/>
      <c r="X629" s="588"/>
      <c r="Y629" s="588"/>
      <c r="Z629" s="588"/>
      <c r="AA629" s="172"/>
      <c r="AB629" s="172"/>
      <c r="AC629" s="172"/>
      <c r="AD629" s="172"/>
      <c r="AE629" s="172"/>
      <c r="AF629" s="172"/>
      <c r="AG629" s="172"/>
      <c r="AH629" s="172"/>
      <c r="AI629" s="172"/>
      <c r="AJ629" s="172"/>
    </row>
    <row r="630">
      <c r="A630" s="577"/>
      <c r="B630" s="577"/>
      <c r="C630" s="172"/>
      <c r="D630" s="172"/>
      <c r="E630" s="172"/>
      <c r="F630" s="172"/>
      <c r="G630" s="172"/>
      <c r="H630" s="172"/>
      <c r="I630" s="172"/>
      <c r="J630" s="172"/>
      <c r="K630" s="172"/>
      <c r="L630" s="172"/>
      <c r="M630" s="172"/>
      <c r="N630" s="172"/>
      <c r="O630" s="172"/>
      <c r="P630" s="172"/>
      <c r="Q630" s="172"/>
      <c r="R630" s="172"/>
      <c r="S630" s="172"/>
      <c r="T630" s="172"/>
      <c r="U630" s="172"/>
      <c r="V630" s="588"/>
      <c r="W630" s="588"/>
      <c r="X630" s="588"/>
      <c r="Y630" s="588"/>
      <c r="Z630" s="588"/>
      <c r="AA630" s="172"/>
      <c r="AB630" s="172"/>
      <c r="AC630" s="172"/>
      <c r="AD630" s="172"/>
      <c r="AE630" s="172"/>
      <c r="AF630" s="172"/>
      <c r="AG630" s="172"/>
      <c r="AH630" s="172"/>
      <c r="AI630" s="172"/>
      <c r="AJ630" s="172"/>
    </row>
    <row r="631">
      <c r="A631" s="577"/>
      <c r="B631" s="577"/>
      <c r="C631" s="172"/>
      <c r="D631" s="172"/>
      <c r="E631" s="172"/>
      <c r="F631" s="172"/>
      <c r="G631" s="172"/>
      <c r="H631" s="172"/>
      <c r="I631" s="172"/>
      <c r="J631" s="172"/>
      <c r="K631" s="172"/>
      <c r="L631" s="172"/>
      <c r="M631" s="172"/>
      <c r="N631" s="172"/>
      <c r="O631" s="172"/>
      <c r="P631" s="172"/>
      <c r="Q631" s="172"/>
      <c r="R631" s="172"/>
      <c r="S631" s="172"/>
      <c r="T631" s="172"/>
      <c r="U631" s="172"/>
      <c r="V631" s="588"/>
      <c r="W631" s="588"/>
      <c r="X631" s="588"/>
      <c r="Y631" s="588"/>
      <c r="Z631" s="588"/>
      <c r="AA631" s="172"/>
      <c r="AB631" s="172"/>
      <c r="AC631" s="172"/>
      <c r="AD631" s="172"/>
      <c r="AE631" s="172"/>
      <c r="AF631" s="172"/>
      <c r="AG631" s="172"/>
      <c r="AH631" s="172"/>
      <c r="AI631" s="172"/>
      <c r="AJ631" s="172"/>
    </row>
    <row r="632">
      <c r="A632" s="577"/>
      <c r="B632" s="577"/>
      <c r="C632" s="172"/>
      <c r="D632" s="172"/>
      <c r="E632" s="172"/>
      <c r="F632" s="172"/>
      <c r="G632" s="172"/>
      <c r="H632" s="172"/>
      <c r="I632" s="172"/>
      <c r="J632" s="172"/>
      <c r="K632" s="172"/>
      <c r="L632" s="172"/>
      <c r="M632" s="172"/>
      <c r="N632" s="172"/>
      <c r="O632" s="172"/>
      <c r="P632" s="172"/>
      <c r="Q632" s="172"/>
      <c r="R632" s="172"/>
      <c r="S632" s="172"/>
      <c r="T632" s="172"/>
      <c r="U632" s="172"/>
      <c r="V632" s="588"/>
      <c r="W632" s="588"/>
      <c r="X632" s="588"/>
      <c r="Y632" s="588"/>
      <c r="Z632" s="588"/>
      <c r="AA632" s="172"/>
      <c r="AB632" s="172"/>
      <c r="AC632" s="172"/>
      <c r="AD632" s="172"/>
      <c r="AE632" s="172"/>
      <c r="AF632" s="172"/>
      <c r="AG632" s="172"/>
      <c r="AH632" s="172"/>
      <c r="AI632" s="172"/>
      <c r="AJ632" s="172"/>
    </row>
    <row r="633">
      <c r="A633" s="577"/>
      <c r="B633" s="577"/>
      <c r="C633" s="172"/>
      <c r="D633" s="172"/>
      <c r="E633" s="172"/>
      <c r="F633" s="172"/>
      <c r="G633" s="172"/>
      <c r="H633" s="172"/>
      <c r="I633" s="172"/>
      <c r="J633" s="172"/>
      <c r="K633" s="172"/>
      <c r="L633" s="172"/>
      <c r="M633" s="172"/>
      <c r="N633" s="172"/>
      <c r="O633" s="172"/>
      <c r="P633" s="172"/>
      <c r="Q633" s="172"/>
      <c r="R633" s="172"/>
      <c r="S633" s="172"/>
      <c r="T633" s="172"/>
      <c r="U633" s="172"/>
      <c r="V633" s="588"/>
      <c r="W633" s="588"/>
      <c r="X633" s="588"/>
      <c r="Y633" s="588"/>
      <c r="Z633" s="588"/>
      <c r="AA633" s="172"/>
      <c r="AB633" s="172"/>
      <c r="AC633" s="172"/>
      <c r="AD633" s="172"/>
      <c r="AE633" s="172"/>
      <c r="AF633" s="172"/>
      <c r="AG633" s="172"/>
      <c r="AH633" s="172"/>
      <c r="AI633" s="172"/>
      <c r="AJ633" s="172"/>
    </row>
    <row r="634">
      <c r="A634" s="577"/>
      <c r="B634" s="577"/>
      <c r="C634" s="172"/>
      <c r="D634" s="172"/>
      <c r="E634" s="172"/>
      <c r="F634" s="172"/>
      <c r="G634" s="172"/>
      <c r="H634" s="172"/>
      <c r="I634" s="172"/>
      <c r="J634" s="172"/>
      <c r="K634" s="172"/>
      <c r="L634" s="172"/>
      <c r="M634" s="172"/>
      <c r="N634" s="172"/>
      <c r="O634" s="172"/>
      <c r="P634" s="172"/>
      <c r="Q634" s="172"/>
      <c r="R634" s="172"/>
      <c r="S634" s="172"/>
      <c r="T634" s="172"/>
      <c r="U634" s="172"/>
      <c r="V634" s="588"/>
      <c r="W634" s="588"/>
      <c r="X634" s="588"/>
      <c r="Y634" s="588"/>
      <c r="Z634" s="588"/>
      <c r="AA634" s="172"/>
      <c r="AB634" s="172"/>
      <c r="AC634" s="172"/>
      <c r="AD634" s="172"/>
      <c r="AE634" s="172"/>
      <c r="AF634" s="172"/>
      <c r="AG634" s="172"/>
      <c r="AH634" s="172"/>
      <c r="AI634" s="172"/>
      <c r="AJ634" s="172"/>
    </row>
    <row r="635">
      <c r="A635" s="577"/>
      <c r="B635" s="577"/>
      <c r="C635" s="172"/>
      <c r="D635" s="172"/>
      <c r="E635" s="172"/>
      <c r="F635" s="172"/>
      <c r="G635" s="172"/>
      <c r="H635" s="172"/>
      <c r="I635" s="172"/>
      <c r="J635" s="172"/>
      <c r="K635" s="172"/>
      <c r="L635" s="172"/>
      <c r="M635" s="172"/>
      <c r="N635" s="172"/>
      <c r="O635" s="172"/>
      <c r="P635" s="172"/>
      <c r="Q635" s="172"/>
      <c r="R635" s="172"/>
      <c r="S635" s="172"/>
      <c r="T635" s="172"/>
      <c r="U635" s="172"/>
      <c r="V635" s="588"/>
      <c r="W635" s="588"/>
      <c r="X635" s="588"/>
      <c r="Y635" s="588"/>
      <c r="Z635" s="588"/>
      <c r="AA635" s="172"/>
      <c r="AB635" s="172"/>
      <c r="AC635" s="172"/>
      <c r="AD635" s="172"/>
      <c r="AE635" s="172"/>
      <c r="AF635" s="172"/>
      <c r="AG635" s="172"/>
      <c r="AH635" s="172"/>
      <c r="AI635" s="172"/>
      <c r="AJ635" s="172"/>
    </row>
    <row r="636">
      <c r="A636" s="577"/>
      <c r="B636" s="577"/>
      <c r="C636" s="172"/>
      <c r="D636" s="172"/>
      <c r="E636" s="172"/>
      <c r="F636" s="172"/>
      <c r="G636" s="172"/>
      <c r="H636" s="172"/>
      <c r="I636" s="172"/>
      <c r="J636" s="172"/>
      <c r="K636" s="172"/>
      <c r="L636" s="172"/>
      <c r="M636" s="172"/>
      <c r="N636" s="172"/>
      <c r="O636" s="172"/>
      <c r="P636" s="172"/>
      <c r="Q636" s="172"/>
      <c r="R636" s="172"/>
      <c r="S636" s="172"/>
      <c r="T636" s="172"/>
      <c r="U636" s="172"/>
      <c r="V636" s="588"/>
      <c r="W636" s="588"/>
      <c r="X636" s="588"/>
      <c r="Y636" s="588"/>
      <c r="Z636" s="588"/>
      <c r="AA636" s="172"/>
      <c r="AB636" s="172"/>
      <c r="AC636" s="172"/>
      <c r="AD636" s="172"/>
      <c r="AE636" s="172"/>
      <c r="AF636" s="172"/>
      <c r="AG636" s="172"/>
      <c r="AH636" s="172"/>
      <c r="AI636" s="172"/>
      <c r="AJ636" s="172"/>
    </row>
    <row r="637">
      <c r="A637" s="577"/>
      <c r="B637" s="577"/>
      <c r="C637" s="172"/>
      <c r="D637" s="172"/>
      <c r="E637" s="172"/>
      <c r="F637" s="172"/>
      <c r="G637" s="172"/>
      <c r="H637" s="172"/>
      <c r="I637" s="172"/>
      <c r="J637" s="172"/>
      <c r="K637" s="172"/>
      <c r="L637" s="172"/>
      <c r="M637" s="172"/>
      <c r="N637" s="172"/>
      <c r="O637" s="172"/>
      <c r="P637" s="172"/>
      <c r="Q637" s="172"/>
      <c r="R637" s="172"/>
      <c r="S637" s="172"/>
      <c r="T637" s="172"/>
      <c r="U637" s="172"/>
      <c r="V637" s="588"/>
      <c r="W637" s="588"/>
      <c r="X637" s="588"/>
      <c r="Y637" s="588"/>
      <c r="Z637" s="588"/>
      <c r="AA637" s="172"/>
      <c r="AB637" s="172"/>
      <c r="AC637" s="172"/>
      <c r="AD637" s="172"/>
      <c r="AE637" s="172"/>
      <c r="AF637" s="172"/>
      <c r="AG637" s="172"/>
      <c r="AH637" s="172"/>
      <c r="AI637" s="172"/>
      <c r="AJ637" s="172"/>
    </row>
    <row r="638">
      <c r="A638" s="577"/>
      <c r="B638" s="577"/>
      <c r="C638" s="172"/>
      <c r="D638" s="172"/>
      <c r="E638" s="172"/>
      <c r="F638" s="172"/>
      <c r="G638" s="172"/>
      <c r="H638" s="172"/>
      <c r="I638" s="172"/>
      <c r="J638" s="172"/>
      <c r="K638" s="172"/>
      <c r="L638" s="172"/>
      <c r="M638" s="172"/>
      <c r="N638" s="172"/>
      <c r="O638" s="172"/>
      <c r="P638" s="172"/>
      <c r="Q638" s="172"/>
      <c r="R638" s="172"/>
      <c r="S638" s="172"/>
      <c r="T638" s="172"/>
      <c r="U638" s="172"/>
      <c r="V638" s="588"/>
      <c r="W638" s="588"/>
      <c r="X638" s="588"/>
      <c r="Y638" s="588"/>
      <c r="Z638" s="588"/>
      <c r="AA638" s="172"/>
      <c r="AB638" s="172"/>
      <c r="AC638" s="172"/>
      <c r="AD638" s="172"/>
      <c r="AE638" s="172"/>
      <c r="AF638" s="172"/>
      <c r="AG638" s="172"/>
      <c r="AH638" s="172"/>
      <c r="AI638" s="172"/>
      <c r="AJ638" s="172"/>
    </row>
    <row r="639">
      <c r="A639" s="577"/>
      <c r="B639" s="577"/>
      <c r="C639" s="172"/>
      <c r="D639" s="172"/>
      <c r="E639" s="172"/>
      <c r="F639" s="172"/>
      <c r="G639" s="172"/>
      <c r="H639" s="172"/>
      <c r="I639" s="172"/>
      <c r="J639" s="172"/>
      <c r="K639" s="172"/>
      <c r="L639" s="172"/>
      <c r="M639" s="172"/>
      <c r="N639" s="172"/>
      <c r="O639" s="172"/>
      <c r="P639" s="172"/>
      <c r="Q639" s="172"/>
      <c r="R639" s="172"/>
      <c r="S639" s="172"/>
      <c r="T639" s="172"/>
      <c r="U639" s="172"/>
      <c r="V639" s="588"/>
      <c r="W639" s="588"/>
      <c r="X639" s="588"/>
      <c r="Y639" s="588"/>
      <c r="Z639" s="588"/>
      <c r="AA639" s="172"/>
      <c r="AB639" s="172"/>
      <c r="AC639" s="172"/>
      <c r="AD639" s="172"/>
      <c r="AE639" s="172"/>
      <c r="AF639" s="172"/>
      <c r="AG639" s="172"/>
      <c r="AH639" s="172"/>
      <c r="AI639" s="172"/>
      <c r="AJ639" s="172"/>
    </row>
    <row r="640">
      <c r="A640" s="577"/>
      <c r="B640" s="577"/>
      <c r="C640" s="172"/>
      <c r="D640" s="172"/>
      <c r="E640" s="172"/>
      <c r="F640" s="172"/>
      <c r="G640" s="172"/>
      <c r="H640" s="172"/>
      <c r="I640" s="172"/>
      <c r="J640" s="172"/>
      <c r="K640" s="172"/>
      <c r="L640" s="172"/>
      <c r="M640" s="172"/>
      <c r="N640" s="172"/>
      <c r="O640" s="172"/>
      <c r="P640" s="172"/>
      <c r="Q640" s="172"/>
      <c r="R640" s="172"/>
      <c r="S640" s="172"/>
      <c r="T640" s="172"/>
      <c r="U640" s="172"/>
      <c r="V640" s="588"/>
      <c r="W640" s="588"/>
      <c r="X640" s="588"/>
      <c r="Y640" s="588"/>
      <c r="Z640" s="588"/>
      <c r="AA640" s="172"/>
      <c r="AB640" s="172"/>
      <c r="AC640" s="172"/>
      <c r="AD640" s="172"/>
      <c r="AE640" s="172"/>
      <c r="AF640" s="172"/>
      <c r="AG640" s="172"/>
      <c r="AH640" s="172"/>
      <c r="AI640" s="172"/>
      <c r="AJ640" s="172"/>
    </row>
    <row r="641">
      <c r="A641" s="577"/>
      <c r="B641" s="577"/>
      <c r="C641" s="172"/>
      <c r="D641" s="172"/>
      <c r="E641" s="172"/>
      <c r="F641" s="172"/>
      <c r="G641" s="172"/>
      <c r="H641" s="172"/>
      <c r="I641" s="172"/>
      <c r="J641" s="172"/>
      <c r="K641" s="172"/>
      <c r="L641" s="172"/>
      <c r="M641" s="172"/>
      <c r="N641" s="172"/>
      <c r="O641" s="172"/>
      <c r="P641" s="172"/>
      <c r="Q641" s="172"/>
      <c r="R641" s="172"/>
      <c r="S641" s="172"/>
      <c r="T641" s="172"/>
      <c r="U641" s="172"/>
      <c r="V641" s="588"/>
      <c r="W641" s="588"/>
      <c r="X641" s="588"/>
      <c r="Y641" s="588"/>
      <c r="Z641" s="588"/>
      <c r="AA641" s="172"/>
      <c r="AB641" s="172"/>
      <c r="AC641" s="172"/>
      <c r="AD641" s="172"/>
      <c r="AE641" s="172"/>
      <c r="AF641" s="172"/>
      <c r="AG641" s="172"/>
      <c r="AH641" s="172"/>
      <c r="AI641" s="172"/>
      <c r="AJ641" s="172"/>
    </row>
    <row r="642">
      <c r="A642" s="577"/>
      <c r="B642" s="577"/>
      <c r="C642" s="172"/>
      <c r="D642" s="172"/>
      <c r="E642" s="172"/>
      <c r="F642" s="172"/>
      <c r="G642" s="172"/>
      <c r="H642" s="172"/>
      <c r="I642" s="172"/>
      <c r="J642" s="172"/>
      <c r="K642" s="172"/>
      <c r="L642" s="172"/>
      <c r="M642" s="172"/>
      <c r="N642" s="172"/>
      <c r="O642" s="172"/>
      <c r="P642" s="172"/>
      <c r="Q642" s="172"/>
      <c r="R642" s="172"/>
      <c r="S642" s="172"/>
      <c r="T642" s="172"/>
      <c r="U642" s="172"/>
      <c r="V642" s="588"/>
      <c r="W642" s="588"/>
      <c r="X642" s="588"/>
      <c r="Y642" s="588"/>
      <c r="Z642" s="588"/>
      <c r="AA642" s="172"/>
      <c r="AB642" s="172"/>
      <c r="AC642" s="172"/>
      <c r="AD642" s="172"/>
      <c r="AE642" s="172"/>
      <c r="AF642" s="172"/>
      <c r="AG642" s="172"/>
      <c r="AH642" s="172"/>
      <c r="AI642" s="172"/>
      <c r="AJ642" s="172"/>
    </row>
    <row r="643">
      <c r="A643" s="577"/>
      <c r="B643" s="577"/>
      <c r="C643" s="172"/>
      <c r="D643" s="172"/>
      <c r="E643" s="172"/>
      <c r="F643" s="172"/>
      <c r="G643" s="172"/>
      <c r="H643" s="172"/>
      <c r="I643" s="172"/>
      <c r="J643" s="172"/>
      <c r="K643" s="172"/>
      <c r="L643" s="172"/>
      <c r="M643" s="172"/>
      <c r="N643" s="172"/>
      <c r="O643" s="172"/>
      <c r="P643" s="172"/>
      <c r="Q643" s="172"/>
      <c r="R643" s="172"/>
      <c r="S643" s="172"/>
      <c r="T643" s="172"/>
      <c r="U643" s="172"/>
      <c r="V643" s="588"/>
      <c r="W643" s="588"/>
      <c r="X643" s="588"/>
      <c r="Y643" s="588"/>
      <c r="Z643" s="588"/>
      <c r="AA643" s="172"/>
      <c r="AB643" s="172"/>
      <c r="AC643" s="172"/>
      <c r="AD643" s="172"/>
      <c r="AE643" s="172"/>
      <c r="AF643" s="172"/>
      <c r="AG643" s="172"/>
      <c r="AH643" s="172"/>
      <c r="AI643" s="172"/>
      <c r="AJ643" s="172"/>
    </row>
    <row r="644">
      <c r="A644" s="577"/>
      <c r="B644" s="577"/>
      <c r="C644" s="172"/>
      <c r="D644" s="172"/>
      <c r="E644" s="172"/>
      <c r="F644" s="172"/>
      <c r="G644" s="172"/>
      <c r="H644" s="172"/>
      <c r="I644" s="172"/>
      <c r="J644" s="172"/>
      <c r="K644" s="172"/>
      <c r="L644" s="172"/>
      <c r="M644" s="172"/>
      <c r="N644" s="172"/>
      <c r="O644" s="172"/>
      <c r="P644" s="172"/>
      <c r="Q644" s="172"/>
      <c r="R644" s="172"/>
      <c r="S644" s="172"/>
      <c r="T644" s="172"/>
      <c r="U644" s="172"/>
      <c r="V644" s="588"/>
      <c r="W644" s="588"/>
      <c r="X644" s="588"/>
      <c r="Y644" s="588"/>
      <c r="Z644" s="588"/>
      <c r="AA644" s="172"/>
      <c r="AB644" s="172"/>
      <c r="AC644" s="172"/>
      <c r="AD644" s="172"/>
      <c r="AE644" s="172"/>
      <c r="AF644" s="172"/>
      <c r="AG644" s="172"/>
      <c r="AH644" s="172"/>
      <c r="AI644" s="172"/>
      <c r="AJ644" s="172"/>
    </row>
    <row r="645">
      <c r="A645" s="577"/>
      <c r="B645" s="577"/>
      <c r="C645" s="172"/>
      <c r="D645" s="172"/>
      <c r="E645" s="172"/>
      <c r="F645" s="172"/>
      <c r="G645" s="172"/>
      <c r="H645" s="172"/>
      <c r="I645" s="172"/>
      <c r="J645" s="172"/>
      <c r="K645" s="172"/>
      <c r="L645" s="172"/>
      <c r="M645" s="172"/>
      <c r="N645" s="172"/>
      <c r="O645" s="172"/>
      <c r="P645" s="172"/>
      <c r="Q645" s="172"/>
      <c r="R645" s="172"/>
      <c r="S645" s="172"/>
      <c r="T645" s="172"/>
      <c r="U645" s="172"/>
      <c r="V645" s="588"/>
      <c r="W645" s="588"/>
      <c r="X645" s="588"/>
      <c r="Y645" s="588"/>
      <c r="Z645" s="588"/>
      <c r="AA645" s="172"/>
      <c r="AB645" s="172"/>
      <c r="AC645" s="172"/>
      <c r="AD645" s="172"/>
      <c r="AE645" s="172"/>
      <c r="AF645" s="172"/>
      <c r="AG645" s="172"/>
      <c r="AH645" s="172"/>
      <c r="AI645" s="172"/>
      <c r="AJ645" s="172"/>
    </row>
    <row r="646">
      <c r="A646" s="577"/>
      <c r="B646" s="577"/>
      <c r="C646" s="172"/>
      <c r="D646" s="172"/>
      <c r="E646" s="172"/>
      <c r="F646" s="172"/>
      <c r="G646" s="172"/>
      <c r="H646" s="172"/>
      <c r="I646" s="172"/>
      <c r="J646" s="172"/>
      <c r="K646" s="172"/>
      <c r="L646" s="172"/>
      <c r="M646" s="172"/>
      <c r="N646" s="172"/>
      <c r="O646" s="172"/>
      <c r="P646" s="172"/>
      <c r="Q646" s="172"/>
      <c r="R646" s="172"/>
      <c r="S646" s="172"/>
      <c r="T646" s="172"/>
      <c r="U646" s="172"/>
      <c r="V646" s="588"/>
      <c r="W646" s="588"/>
      <c r="X646" s="588"/>
      <c r="Y646" s="588"/>
      <c r="Z646" s="588"/>
      <c r="AA646" s="172"/>
      <c r="AB646" s="172"/>
      <c r="AC646" s="172"/>
      <c r="AD646" s="172"/>
      <c r="AE646" s="172"/>
      <c r="AF646" s="172"/>
      <c r="AG646" s="172"/>
      <c r="AH646" s="172"/>
      <c r="AI646" s="172"/>
      <c r="AJ646" s="172"/>
    </row>
    <row r="647">
      <c r="A647" s="577"/>
      <c r="B647" s="577"/>
      <c r="C647" s="172"/>
      <c r="D647" s="172"/>
      <c r="E647" s="172"/>
      <c r="F647" s="172"/>
      <c r="G647" s="172"/>
      <c r="H647" s="172"/>
      <c r="I647" s="172"/>
      <c r="J647" s="172"/>
      <c r="K647" s="172"/>
      <c r="L647" s="172"/>
      <c r="M647" s="172"/>
      <c r="N647" s="172"/>
      <c r="O647" s="172"/>
      <c r="P647" s="172"/>
      <c r="Q647" s="172"/>
      <c r="R647" s="172"/>
      <c r="S647" s="172"/>
      <c r="T647" s="172"/>
      <c r="U647" s="172"/>
      <c r="V647" s="588"/>
      <c r="W647" s="588"/>
      <c r="X647" s="588"/>
      <c r="Y647" s="588"/>
      <c r="Z647" s="588"/>
      <c r="AA647" s="172"/>
      <c r="AB647" s="172"/>
      <c r="AC647" s="172"/>
      <c r="AD647" s="172"/>
      <c r="AE647" s="172"/>
      <c r="AF647" s="172"/>
      <c r="AG647" s="172"/>
      <c r="AH647" s="172"/>
      <c r="AI647" s="172"/>
      <c r="AJ647" s="172"/>
    </row>
    <row r="648">
      <c r="A648" s="577"/>
      <c r="B648" s="577"/>
      <c r="C648" s="172"/>
      <c r="D648" s="172"/>
      <c r="E648" s="172"/>
      <c r="F648" s="172"/>
      <c r="G648" s="172"/>
      <c r="H648" s="172"/>
      <c r="I648" s="172"/>
      <c r="J648" s="172"/>
      <c r="K648" s="172"/>
      <c r="L648" s="172"/>
      <c r="M648" s="172"/>
      <c r="N648" s="172"/>
      <c r="O648" s="172"/>
      <c r="P648" s="172"/>
      <c r="Q648" s="172"/>
      <c r="R648" s="172"/>
      <c r="S648" s="172"/>
      <c r="T648" s="172"/>
      <c r="U648" s="172"/>
      <c r="V648" s="588"/>
      <c r="W648" s="588"/>
      <c r="X648" s="588"/>
      <c r="Y648" s="588"/>
      <c r="Z648" s="588"/>
      <c r="AA648" s="172"/>
      <c r="AB648" s="172"/>
      <c r="AC648" s="172"/>
      <c r="AD648" s="172"/>
      <c r="AE648" s="172"/>
      <c r="AF648" s="172"/>
      <c r="AG648" s="172"/>
      <c r="AH648" s="172"/>
      <c r="AI648" s="172"/>
      <c r="AJ648" s="172"/>
    </row>
    <row r="649">
      <c r="A649" s="577"/>
      <c r="B649" s="577"/>
      <c r="C649" s="172"/>
      <c r="D649" s="172"/>
      <c r="E649" s="172"/>
      <c r="F649" s="172"/>
      <c r="G649" s="172"/>
      <c r="H649" s="172"/>
      <c r="I649" s="172"/>
      <c r="J649" s="172"/>
      <c r="K649" s="172"/>
      <c r="L649" s="172"/>
      <c r="M649" s="172"/>
      <c r="N649" s="172"/>
      <c r="O649" s="172"/>
      <c r="P649" s="172"/>
      <c r="Q649" s="172"/>
      <c r="R649" s="172"/>
      <c r="S649" s="172"/>
      <c r="T649" s="172"/>
      <c r="U649" s="172"/>
      <c r="V649" s="588"/>
      <c r="W649" s="588"/>
      <c r="X649" s="588"/>
      <c r="Y649" s="588"/>
      <c r="Z649" s="588"/>
      <c r="AA649" s="172"/>
      <c r="AB649" s="172"/>
      <c r="AC649" s="172"/>
      <c r="AD649" s="172"/>
      <c r="AE649" s="172"/>
      <c r="AF649" s="172"/>
      <c r="AG649" s="172"/>
      <c r="AH649" s="172"/>
      <c r="AI649" s="172"/>
      <c r="AJ649" s="172"/>
    </row>
    <row r="650">
      <c r="A650" s="577"/>
      <c r="B650" s="577"/>
      <c r="C650" s="172"/>
      <c r="D650" s="172"/>
      <c r="E650" s="172"/>
      <c r="F650" s="172"/>
      <c r="G650" s="172"/>
      <c r="H650" s="172"/>
      <c r="I650" s="172"/>
      <c r="J650" s="172"/>
      <c r="K650" s="172"/>
      <c r="L650" s="172"/>
      <c r="M650" s="172"/>
      <c r="N650" s="172"/>
      <c r="O650" s="172"/>
      <c r="P650" s="172"/>
      <c r="Q650" s="172"/>
      <c r="R650" s="172"/>
      <c r="S650" s="172"/>
      <c r="T650" s="172"/>
      <c r="U650" s="172"/>
      <c r="V650" s="588"/>
      <c r="W650" s="588"/>
      <c r="X650" s="588"/>
      <c r="Y650" s="588"/>
      <c r="Z650" s="588"/>
      <c r="AA650" s="172"/>
      <c r="AB650" s="172"/>
      <c r="AC650" s="172"/>
      <c r="AD650" s="172"/>
      <c r="AE650" s="172"/>
      <c r="AF650" s="172"/>
      <c r="AG650" s="172"/>
      <c r="AH650" s="172"/>
      <c r="AI650" s="172"/>
      <c r="AJ650" s="172"/>
    </row>
    <row r="651">
      <c r="A651" s="577"/>
      <c r="B651" s="577"/>
      <c r="C651" s="172"/>
      <c r="D651" s="172"/>
      <c r="E651" s="172"/>
      <c r="F651" s="172"/>
      <c r="G651" s="172"/>
      <c r="H651" s="172"/>
      <c r="I651" s="172"/>
      <c r="J651" s="172"/>
      <c r="K651" s="172"/>
      <c r="L651" s="172"/>
      <c r="M651" s="172"/>
      <c r="N651" s="172"/>
      <c r="O651" s="172"/>
      <c r="P651" s="172"/>
      <c r="Q651" s="172"/>
      <c r="R651" s="172"/>
      <c r="S651" s="172"/>
      <c r="T651" s="172"/>
      <c r="U651" s="172"/>
      <c r="V651" s="588"/>
      <c r="W651" s="588"/>
      <c r="X651" s="588"/>
      <c r="Y651" s="588"/>
      <c r="Z651" s="588"/>
      <c r="AA651" s="172"/>
      <c r="AB651" s="172"/>
      <c r="AC651" s="172"/>
      <c r="AD651" s="172"/>
      <c r="AE651" s="172"/>
      <c r="AF651" s="172"/>
      <c r="AG651" s="172"/>
      <c r="AH651" s="172"/>
      <c r="AI651" s="172"/>
      <c r="AJ651" s="172"/>
    </row>
    <row r="652">
      <c r="A652" s="577"/>
      <c r="B652" s="577"/>
      <c r="C652" s="172"/>
      <c r="D652" s="172"/>
      <c r="E652" s="172"/>
      <c r="F652" s="172"/>
      <c r="G652" s="172"/>
      <c r="H652" s="172"/>
      <c r="I652" s="172"/>
      <c r="J652" s="172"/>
      <c r="K652" s="172"/>
      <c r="L652" s="172"/>
      <c r="M652" s="172"/>
      <c r="N652" s="172"/>
      <c r="O652" s="172"/>
      <c r="P652" s="172"/>
      <c r="Q652" s="172"/>
      <c r="R652" s="172"/>
      <c r="S652" s="172"/>
      <c r="T652" s="172"/>
      <c r="U652" s="172"/>
      <c r="V652" s="588"/>
      <c r="W652" s="588"/>
      <c r="X652" s="588"/>
      <c r="Y652" s="588"/>
      <c r="Z652" s="588"/>
      <c r="AA652" s="172"/>
      <c r="AB652" s="172"/>
      <c r="AC652" s="172"/>
      <c r="AD652" s="172"/>
      <c r="AE652" s="172"/>
      <c r="AF652" s="172"/>
      <c r="AG652" s="172"/>
      <c r="AH652" s="172"/>
      <c r="AI652" s="172"/>
      <c r="AJ652" s="172"/>
    </row>
    <row r="653">
      <c r="A653" s="577"/>
      <c r="B653" s="577"/>
      <c r="C653" s="172"/>
      <c r="D653" s="172"/>
      <c r="E653" s="172"/>
      <c r="F653" s="172"/>
      <c r="G653" s="172"/>
      <c r="H653" s="172"/>
      <c r="I653" s="172"/>
      <c r="J653" s="172"/>
      <c r="K653" s="172"/>
      <c r="L653" s="172"/>
      <c r="M653" s="172"/>
      <c r="N653" s="172"/>
      <c r="O653" s="172"/>
      <c r="P653" s="172"/>
      <c r="Q653" s="172"/>
      <c r="R653" s="172"/>
      <c r="S653" s="172"/>
      <c r="T653" s="172"/>
      <c r="U653" s="172"/>
      <c r="V653" s="588"/>
      <c r="W653" s="588"/>
      <c r="X653" s="588"/>
      <c r="Y653" s="588"/>
      <c r="Z653" s="588"/>
      <c r="AA653" s="172"/>
      <c r="AB653" s="172"/>
      <c r="AC653" s="172"/>
      <c r="AD653" s="172"/>
      <c r="AE653" s="172"/>
      <c r="AF653" s="172"/>
      <c r="AG653" s="172"/>
      <c r="AH653" s="172"/>
      <c r="AI653" s="172"/>
      <c r="AJ653" s="172"/>
    </row>
    <row r="654">
      <c r="A654" s="577"/>
      <c r="B654" s="577"/>
      <c r="C654" s="172"/>
      <c r="D654" s="172"/>
      <c r="E654" s="172"/>
      <c r="F654" s="172"/>
      <c r="G654" s="172"/>
      <c r="H654" s="172"/>
      <c r="I654" s="172"/>
      <c r="J654" s="172"/>
      <c r="K654" s="172"/>
      <c r="L654" s="172"/>
      <c r="M654" s="172"/>
      <c r="N654" s="172"/>
      <c r="O654" s="172"/>
      <c r="P654" s="172"/>
      <c r="Q654" s="172"/>
      <c r="R654" s="172"/>
      <c r="S654" s="172"/>
      <c r="T654" s="172"/>
      <c r="U654" s="172"/>
      <c r="V654" s="588"/>
      <c r="W654" s="588"/>
      <c r="X654" s="588"/>
      <c r="Y654" s="588"/>
      <c r="Z654" s="588"/>
      <c r="AA654" s="172"/>
      <c r="AB654" s="172"/>
      <c r="AC654" s="172"/>
      <c r="AD654" s="172"/>
      <c r="AE654" s="172"/>
      <c r="AF654" s="172"/>
      <c r="AG654" s="172"/>
      <c r="AH654" s="172"/>
      <c r="AI654" s="172"/>
      <c r="AJ654" s="172"/>
    </row>
    <row r="655">
      <c r="A655" s="577"/>
      <c r="B655" s="577"/>
      <c r="C655" s="172"/>
      <c r="D655" s="172"/>
      <c r="E655" s="172"/>
      <c r="F655" s="172"/>
      <c r="G655" s="172"/>
      <c r="H655" s="172"/>
      <c r="I655" s="172"/>
      <c r="J655" s="172"/>
      <c r="K655" s="172"/>
      <c r="L655" s="172"/>
      <c r="M655" s="172"/>
      <c r="N655" s="172"/>
      <c r="O655" s="172"/>
      <c r="P655" s="172"/>
      <c r="Q655" s="172"/>
      <c r="R655" s="172"/>
      <c r="S655" s="172"/>
      <c r="T655" s="172"/>
      <c r="U655" s="172"/>
      <c r="V655" s="588"/>
      <c r="W655" s="588"/>
      <c r="X655" s="588"/>
      <c r="Y655" s="588"/>
      <c r="Z655" s="588"/>
      <c r="AA655" s="172"/>
      <c r="AB655" s="172"/>
      <c r="AC655" s="172"/>
      <c r="AD655" s="172"/>
      <c r="AE655" s="172"/>
      <c r="AF655" s="172"/>
      <c r="AG655" s="172"/>
      <c r="AH655" s="172"/>
      <c r="AI655" s="172"/>
      <c r="AJ655" s="172"/>
    </row>
    <row r="656">
      <c r="A656" s="577"/>
      <c r="B656" s="577"/>
      <c r="C656" s="172"/>
      <c r="D656" s="172"/>
      <c r="E656" s="172"/>
      <c r="F656" s="172"/>
      <c r="G656" s="172"/>
      <c r="H656" s="172"/>
      <c r="I656" s="172"/>
      <c r="J656" s="172"/>
      <c r="K656" s="172"/>
      <c r="L656" s="172"/>
      <c r="M656" s="172"/>
      <c r="N656" s="172"/>
      <c r="O656" s="172"/>
      <c r="P656" s="172"/>
      <c r="Q656" s="172"/>
      <c r="R656" s="172"/>
      <c r="S656" s="172"/>
      <c r="T656" s="172"/>
      <c r="U656" s="172"/>
      <c r="V656" s="588"/>
      <c r="W656" s="588"/>
      <c r="X656" s="588"/>
      <c r="Y656" s="588"/>
      <c r="Z656" s="588"/>
      <c r="AA656" s="172"/>
      <c r="AB656" s="172"/>
      <c r="AC656" s="172"/>
      <c r="AD656" s="172"/>
      <c r="AE656" s="172"/>
      <c r="AF656" s="172"/>
      <c r="AG656" s="172"/>
      <c r="AH656" s="172"/>
      <c r="AI656" s="172"/>
      <c r="AJ656" s="172"/>
    </row>
    <row r="657">
      <c r="A657" s="577"/>
      <c r="B657" s="577"/>
      <c r="C657" s="172"/>
      <c r="D657" s="172"/>
      <c r="E657" s="172"/>
      <c r="F657" s="172"/>
      <c r="G657" s="172"/>
      <c r="H657" s="172"/>
      <c r="I657" s="172"/>
      <c r="J657" s="172"/>
      <c r="K657" s="172"/>
      <c r="L657" s="172"/>
      <c r="M657" s="172"/>
      <c r="N657" s="172"/>
      <c r="O657" s="172"/>
      <c r="P657" s="172"/>
      <c r="Q657" s="172"/>
      <c r="R657" s="172"/>
      <c r="S657" s="172"/>
      <c r="T657" s="172"/>
      <c r="U657" s="172"/>
      <c r="V657" s="588"/>
      <c r="W657" s="588"/>
      <c r="X657" s="588"/>
      <c r="Y657" s="588"/>
      <c r="Z657" s="588"/>
      <c r="AA657" s="172"/>
      <c r="AB657" s="172"/>
      <c r="AC657" s="172"/>
      <c r="AD657" s="172"/>
      <c r="AE657" s="172"/>
      <c r="AF657" s="172"/>
      <c r="AG657" s="172"/>
      <c r="AH657" s="172"/>
      <c r="AI657" s="172"/>
      <c r="AJ657" s="172"/>
    </row>
    <row r="658">
      <c r="A658" s="577"/>
      <c r="B658" s="577"/>
      <c r="C658" s="172"/>
      <c r="D658" s="172"/>
      <c r="E658" s="172"/>
      <c r="F658" s="172"/>
      <c r="G658" s="172"/>
      <c r="H658" s="172"/>
      <c r="I658" s="172"/>
      <c r="J658" s="172"/>
      <c r="K658" s="172"/>
      <c r="L658" s="172"/>
      <c r="M658" s="172"/>
      <c r="N658" s="172"/>
      <c r="O658" s="172"/>
      <c r="P658" s="172"/>
      <c r="Q658" s="172"/>
      <c r="R658" s="172"/>
      <c r="S658" s="172"/>
      <c r="T658" s="172"/>
      <c r="U658" s="172"/>
      <c r="V658" s="588"/>
      <c r="W658" s="588"/>
      <c r="X658" s="588"/>
      <c r="Y658" s="588"/>
      <c r="Z658" s="588"/>
      <c r="AA658" s="172"/>
      <c r="AB658" s="172"/>
      <c r="AC658" s="172"/>
      <c r="AD658" s="172"/>
      <c r="AE658" s="172"/>
      <c r="AF658" s="172"/>
      <c r="AG658" s="172"/>
      <c r="AH658" s="172"/>
      <c r="AI658" s="172"/>
      <c r="AJ658" s="172"/>
    </row>
    <row r="659">
      <c r="A659" s="577"/>
      <c r="B659" s="577"/>
      <c r="C659" s="172"/>
      <c r="D659" s="172"/>
      <c r="E659" s="172"/>
      <c r="F659" s="172"/>
      <c r="G659" s="172"/>
      <c r="H659" s="172"/>
      <c r="I659" s="172"/>
      <c r="J659" s="172"/>
      <c r="K659" s="172"/>
      <c r="L659" s="172"/>
      <c r="M659" s="172"/>
      <c r="N659" s="172"/>
      <c r="O659" s="172"/>
      <c r="P659" s="172"/>
      <c r="Q659" s="172"/>
      <c r="R659" s="172"/>
      <c r="S659" s="172"/>
      <c r="T659" s="172"/>
      <c r="U659" s="172"/>
      <c r="V659" s="588"/>
      <c r="W659" s="588"/>
      <c r="X659" s="588"/>
      <c r="Y659" s="588"/>
      <c r="Z659" s="588"/>
      <c r="AA659" s="172"/>
      <c r="AB659" s="172"/>
      <c r="AC659" s="172"/>
      <c r="AD659" s="172"/>
      <c r="AE659" s="172"/>
      <c r="AF659" s="172"/>
      <c r="AG659" s="172"/>
      <c r="AH659" s="172"/>
      <c r="AI659" s="172"/>
      <c r="AJ659" s="172"/>
    </row>
    <row r="660">
      <c r="A660" s="577"/>
      <c r="B660" s="577"/>
      <c r="C660" s="172"/>
      <c r="D660" s="172"/>
      <c r="E660" s="172"/>
      <c r="F660" s="172"/>
      <c r="G660" s="172"/>
      <c r="H660" s="172"/>
      <c r="I660" s="172"/>
      <c r="J660" s="172"/>
      <c r="K660" s="172"/>
      <c r="L660" s="172"/>
      <c r="M660" s="172"/>
      <c r="N660" s="172"/>
      <c r="O660" s="172"/>
      <c r="P660" s="172"/>
      <c r="Q660" s="172"/>
      <c r="R660" s="172"/>
      <c r="S660" s="172"/>
      <c r="T660" s="172"/>
      <c r="U660" s="172"/>
      <c r="V660" s="588"/>
      <c r="W660" s="588"/>
      <c r="X660" s="588"/>
      <c r="Y660" s="588"/>
      <c r="Z660" s="588"/>
      <c r="AA660" s="172"/>
      <c r="AB660" s="172"/>
      <c r="AC660" s="172"/>
      <c r="AD660" s="172"/>
      <c r="AE660" s="172"/>
      <c r="AF660" s="172"/>
      <c r="AG660" s="172"/>
      <c r="AH660" s="172"/>
      <c r="AI660" s="172"/>
      <c r="AJ660" s="172"/>
    </row>
    <row r="661">
      <c r="A661" s="577"/>
      <c r="B661" s="577"/>
      <c r="C661" s="172"/>
      <c r="D661" s="172"/>
      <c r="E661" s="172"/>
      <c r="F661" s="172"/>
      <c r="G661" s="172"/>
      <c r="H661" s="172"/>
      <c r="I661" s="172"/>
      <c r="J661" s="172"/>
      <c r="K661" s="172"/>
      <c r="L661" s="172"/>
      <c r="M661" s="172"/>
      <c r="N661" s="172"/>
      <c r="O661" s="172"/>
      <c r="P661" s="172"/>
      <c r="Q661" s="172"/>
      <c r="R661" s="172"/>
      <c r="S661" s="172"/>
      <c r="T661" s="172"/>
      <c r="U661" s="172"/>
      <c r="V661" s="588"/>
      <c r="W661" s="588"/>
      <c r="X661" s="588"/>
      <c r="Y661" s="588"/>
      <c r="Z661" s="588"/>
      <c r="AA661" s="172"/>
      <c r="AB661" s="172"/>
      <c r="AC661" s="172"/>
      <c r="AD661" s="172"/>
      <c r="AE661" s="172"/>
      <c r="AF661" s="172"/>
      <c r="AG661" s="172"/>
      <c r="AH661" s="172"/>
      <c r="AI661" s="172"/>
      <c r="AJ661" s="172"/>
    </row>
    <row r="662">
      <c r="A662" s="577"/>
      <c r="B662" s="577"/>
      <c r="C662" s="172"/>
      <c r="D662" s="172"/>
      <c r="E662" s="172"/>
      <c r="F662" s="172"/>
      <c r="G662" s="172"/>
      <c r="H662" s="172"/>
      <c r="I662" s="172"/>
      <c r="J662" s="172"/>
      <c r="K662" s="172"/>
      <c r="L662" s="172"/>
      <c r="M662" s="172"/>
      <c r="N662" s="172"/>
      <c r="O662" s="172"/>
      <c r="P662" s="172"/>
      <c r="Q662" s="172"/>
      <c r="R662" s="172"/>
      <c r="S662" s="172"/>
      <c r="T662" s="172"/>
      <c r="U662" s="172"/>
      <c r="V662" s="588"/>
      <c r="W662" s="588"/>
      <c r="X662" s="588"/>
      <c r="Y662" s="588"/>
      <c r="Z662" s="588"/>
      <c r="AA662" s="172"/>
      <c r="AB662" s="172"/>
      <c r="AC662" s="172"/>
      <c r="AD662" s="172"/>
      <c r="AE662" s="172"/>
      <c r="AF662" s="172"/>
      <c r="AG662" s="172"/>
      <c r="AH662" s="172"/>
      <c r="AI662" s="172"/>
      <c r="AJ662" s="172"/>
    </row>
    <row r="663">
      <c r="A663" s="577"/>
      <c r="B663" s="577"/>
      <c r="C663" s="172"/>
      <c r="D663" s="172"/>
      <c r="E663" s="172"/>
      <c r="F663" s="172"/>
      <c r="G663" s="172"/>
      <c r="H663" s="172"/>
      <c r="I663" s="172"/>
      <c r="J663" s="172"/>
      <c r="K663" s="172"/>
      <c r="L663" s="172"/>
      <c r="M663" s="172"/>
      <c r="N663" s="172"/>
      <c r="O663" s="172"/>
      <c r="P663" s="172"/>
      <c r="Q663" s="172"/>
      <c r="R663" s="172"/>
      <c r="S663" s="172"/>
      <c r="T663" s="172"/>
      <c r="U663" s="172"/>
      <c r="V663" s="588"/>
      <c r="W663" s="588"/>
      <c r="X663" s="588"/>
      <c r="Y663" s="588"/>
      <c r="Z663" s="588"/>
      <c r="AA663" s="172"/>
      <c r="AB663" s="172"/>
      <c r="AC663" s="172"/>
      <c r="AD663" s="172"/>
      <c r="AE663" s="172"/>
      <c r="AF663" s="172"/>
      <c r="AG663" s="172"/>
      <c r="AH663" s="172"/>
      <c r="AI663" s="172"/>
      <c r="AJ663" s="172"/>
    </row>
    <row r="664">
      <c r="A664" s="577"/>
      <c r="B664" s="577"/>
      <c r="C664" s="172"/>
      <c r="D664" s="172"/>
      <c r="E664" s="172"/>
      <c r="F664" s="172"/>
      <c r="G664" s="172"/>
      <c r="H664" s="172"/>
      <c r="I664" s="172"/>
      <c r="J664" s="172"/>
      <c r="K664" s="172"/>
      <c r="L664" s="172"/>
      <c r="M664" s="172"/>
      <c r="N664" s="172"/>
      <c r="O664" s="172"/>
      <c r="P664" s="172"/>
      <c r="Q664" s="172"/>
      <c r="R664" s="172"/>
      <c r="S664" s="172"/>
      <c r="T664" s="172"/>
      <c r="U664" s="172"/>
      <c r="V664" s="588"/>
      <c r="W664" s="588"/>
      <c r="X664" s="588"/>
      <c r="Y664" s="588"/>
      <c r="Z664" s="588"/>
      <c r="AA664" s="172"/>
      <c r="AB664" s="172"/>
      <c r="AC664" s="172"/>
      <c r="AD664" s="172"/>
      <c r="AE664" s="172"/>
      <c r="AF664" s="172"/>
      <c r="AG664" s="172"/>
      <c r="AH664" s="172"/>
      <c r="AI664" s="172"/>
      <c r="AJ664" s="172"/>
    </row>
    <row r="665">
      <c r="A665" s="577"/>
      <c r="B665" s="577"/>
      <c r="C665" s="172"/>
      <c r="D665" s="172"/>
      <c r="E665" s="172"/>
      <c r="F665" s="172"/>
      <c r="G665" s="172"/>
      <c r="H665" s="172"/>
      <c r="I665" s="172"/>
      <c r="J665" s="172"/>
      <c r="K665" s="172"/>
      <c r="L665" s="172"/>
      <c r="M665" s="172"/>
      <c r="N665" s="172"/>
      <c r="O665" s="172"/>
      <c r="P665" s="172"/>
      <c r="Q665" s="172"/>
      <c r="R665" s="172"/>
      <c r="S665" s="172"/>
      <c r="T665" s="172"/>
      <c r="U665" s="172"/>
      <c r="V665" s="588"/>
      <c r="W665" s="588"/>
      <c r="X665" s="588"/>
      <c r="Y665" s="588"/>
      <c r="Z665" s="588"/>
      <c r="AA665" s="172"/>
      <c r="AB665" s="172"/>
      <c r="AC665" s="172"/>
      <c r="AD665" s="172"/>
      <c r="AE665" s="172"/>
      <c r="AF665" s="172"/>
      <c r="AG665" s="172"/>
      <c r="AH665" s="172"/>
      <c r="AI665" s="172"/>
      <c r="AJ665" s="172"/>
    </row>
    <row r="666">
      <c r="A666" s="577"/>
      <c r="B666" s="577"/>
      <c r="C666" s="172"/>
      <c r="D666" s="172"/>
      <c r="E666" s="172"/>
      <c r="F666" s="172"/>
      <c r="G666" s="172"/>
      <c r="H666" s="172"/>
      <c r="I666" s="172"/>
      <c r="J666" s="172"/>
      <c r="K666" s="172"/>
      <c r="L666" s="172"/>
      <c r="M666" s="172"/>
      <c r="N666" s="172"/>
      <c r="O666" s="172"/>
      <c r="P666" s="172"/>
      <c r="Q666" s="172"/>
      <c r="R666" s="172"/>
      <c r="S666" s="172"/>
      <c r="T666" s="172"/>
      <c r="U666" s="172"/>
      <c r="V666" s="588"/>
      <c r="W666" s="588"/>
      <c r="X666" s="588"/>
      <c r="Y666" s="588"/>
      <c r="Z666" s="588"/>
      <c r="AA666" s="172"/>
      <c r="AB666" s="172"/>
      <c r="AC666" s="172"/>
      <c r="AD666" s="172"/>
      <c r="AE666" s="172"/>
      <c r="AF666" s="172"/>
      <c r="AG666" s="172"/>
      <c r="AH666" s="172"/>
      <c r="AI666" s="172"/>
      <c r="AJ666" s="172"/>
    </row>
    <row r="667">
      <c r="A667" s="577"/>
      <c r="B667" s="577"/>
      <c r="C667" s="172"/>
      <c r="D667" s="172"/>
      <c r="E667" s="172"/>
      <c r="F667" s="172"/>
      <c r="G667" s="172"/>
      <c r="H667" s="172"/>
      <c r="I667" s="172"/>
      <c r="J667" s="172"/>
      <c r="K667" s="172"/>
      <c r="L667" s="172"/>
      <c r="M667" s="172"/>
      <c r="N667" s="172"/>
      <c r="O667" s="172"/>
      <c r="P667" s="172"/>
      <c r="Q667" s="172"/>
      <c r="R667" s="172"/>
      <c r="S667" s="172"/>
      <c r="T667" s="172"/>
      <c r="U667" s="172"/>
      <c r="V667" s="588"/>
      <c r="W667" s="588"/>
      <c r="X667" s="588"/>
      <c r="Y667" s="588"/>
      <c r="Z667" s="588"/>
      <c r="AA667" s="172"/>
      <c r="AB667" s="172"/>
      <c r="AC667" s="172"/>
      <c r="AD667" s="172"/>
      <c r="AE667" s="172"/>
      <c r="AF667" s="172"/>
      <c r="AG667" s="172"/>
      <c r="AH667" s="172"/>
      <c r="AI667" s="172"/>
      <c r="AJ667" s="172"/>
    </row>
    <row r="668">
      <c r="A668" s="577"/>
      <c r="B668" s="577"/>
      <c r="C668" s="172"/>
      <c r="D668" s="172"/>
      <c r="E668" s="172"/>
      <c r="F668" s="172"/>
      <c r="G668" s="172"/>
      <c r="H668" s="172"/>
      <c r="I668" s="172"/>
      <c r="J668" s="172"/>
      <c r="K668" s="172"/>
      <c r="L668" s="172"/>
      <c r="M668" s="172"/>
      <c r="N668" s="172"/>
      <c r="O668" s="172"/>
      <c r="P668" s="172"/>
      <c r="Q668" s="172"/>
      <c r="R668" s="172"/>
      <c r="S668" s="172"/>
      <c r="T668" s="172"/>
      <c r="U668" s="172"/>
      <c r="V668" s="588"/>
      <c r="W668" s="588"/>
      <c r="X668" s="588"/>
      <c r="Y668" s="588"/>
      <c r="Z668" s="588"/>
      <c r="AA668" s="172"/>
      <c r="AB668" s="172"/>
      <c r="AC668" s="172"/>
      <c r="AD668" s="172"/>
      <c r="AE668" s="172"/>
      <c r="AF668" s="172"/>
      <c r="AG668" s="172"/>
      <c r="AH668" s="172"/>
      <c r="AI668" s="172"/>
      <c r="AJ668" s="172"/>
    </row>
    <row r="669">
      <c r="A669" s="577"/>
      <c r="B669" s="577"/>
      <c r="C669" s="172"/>
      <c r="D669" s="172"/>
      <c r="E669" s="172"/>
      <c r="F669" s="172"/>
      <c r="G669" s="172"/>
      <c r="H669" s="172"/>
      <c r="I669" s="172"/>
      <c r="J669" s="172"/>
      <c r="K669" s="172"/>
      <c r="L669" s="172"/>
      <c r="M669" s="172"/>
      <c r="N669" s="172"/>
      <c r="O669" s="172"/>
      <c r="P669" s="172"/>
      <c r="Q669" s="172"/>
      <c r="R669" s="172"/>
      <c r="S669" s="172"/>
      <c r="T669" s="172"/>
      <c r="U669" s="172"/>
      <c r="V669" s="588"/>
      <c r="W669" s="588"/>
      <c r="X669" s="588"/>
      <c r="Y669" s="588"/>
      <c r="Z669" s="588"/>
      <c r="AA669" s="172"/>
      <c r="AB669" s="172"/>
      <c r="AC669" s="172"/>
      <c r="AD669" s="172"/>
      <c r="AE669" s="172"/>
      <c r="AF669" s="172"/>
      <c r="AG669" s="172"/>
      <c r="AH669" s="172"/>
      <c r="AI669" s="172"/>
      <c r="AJ669" s="172"/>
    </row>
    <row r="670">
      <c r="A670" s="577"/>
      <c r="B670" s="577"/>
      <c r="C670" s="172"/>
      <c r="D670" s="172"/>
      <c r="E670" s="172"/>
      <c r="F670" s="172"/>
      <c r="G670" s="172"/>
      <c r="H670" s="172"/>
      <c r="I670" s="172"/>
      <c r="J670" s="172"/>
      <c r="K670" s="172"/>
      <c r="L670" s="172"/>
      <c r="M670" s="172"/>
      <c r="N670" s="172"/>
      <c r="O670" s="172"/>
      <c r="P670" s="172"/>
      <c r="Q670" s="172"/>
      <c r="R670" s="172"/>
      <c r="S670" s="172"/>
      <c r="T670" s="172"/>
      <c r="U670" s="172"/>
      <c r="V670" s="588"/>
      <c r="W670" s="588"/>
      <c r="X670" s="588"/>
      <c r="Y670" s="588"/>
      <c r="Z670" s="588"/>
      <c r="AA670" s="172"/>
      <c r="AB670" s="172"/>
      <c r="AC670" s="172"/>
      <c r="AD670" s="172"/>
      <c r="AE670" s="172"/>
      <c r="AF670" s="172"/>
      <c r="AG670" s="172"/>
      <c r="AH670" s="172"/>
      <c r="AI670" s="172"/>
      <c r="AJ670" s="172"/>
    </row>
    <row r="671">
      <c r="A671" s="577"/>
      <c r="B671" s="577"/>
      <c r="C671" s="172"/>
      <c r="D671" s="172"/>
      <c r="E671" s="172"/>
      <c r="F671" s="172"/>
      <c r="G671" s="172"/>
      <c r="H671" s="172"/>
      <c r="I671" s="172"/>
      <c r="J671" s="172"/>
      <c r="K671" s="172"/>
      <c r="L671" s="172"/>
      <c r="M671" s="172"/>
      <c r="N671" s="172"/>
      <c r="O671" s="172"/>
      <c r="P671" s="172"/>
      <c r="Q671" s="172"/>
      <c r="R671" s="172"/>
      <c r="S671" s="172"/>
      <c r="T671" s="172"/>
      <c r="U671" s="172"/>
      <c r="V671" s="588"/>
      <c r="W671" s="588"/>
      <c r="X671" s="588"/>
      <c r="Y671" s="588"/>
      <c r="Z671" s="588"/>
      <c r="AA671" s="172"/>
      <c r="AB671" s="172"/>
      <c r="AC671" s="172"/>
      <c r="AD671" s="172"/>
      <c r="AE671" s="172"/>
      <c r="AF671" s="172"/>
      <c r="AG671" s="172"/>
      <c r="AH671" s="172"/>
      <c r="AI671" s="172"/>
      <c r="AJ671" s="172"/>
    </row>
    <row r="672">
      <c r="A672" s="577"/>
      <c r="B672" s="577"/>
      <c r="C672" s="172"/>
      <c r="D672" s="172"/>
      <c r="E672" s="172"/>
      <c r="F672" s="172"/>
      <c r="G672" s="172"/>
      <c r="H672" s="172"/>
      <c r="I672" s="172"/>
      <c r="J672" s="172"/>
      <c r="K672" s="172"/>
      <c r="L672" s="172"/>
      <c r="M672" s="172"/>
      <c r="N672" s="172"/>
      <c r="O672" s="172"/>
      <c r="P672" s="172"/>
      <c r="Q672" s="172"/>
      <c r="R672" s="172"/>
      <c r="S672" s="172"/>
      <c r="T672" s="172"/>
      <c r="U672" s="172"/>
      <c r="V672" s="588"/>
      <c r="W672" s="588"/>
      <c r="X672" s="588"/>
      <c r="Y672" s="588"/>
      <c r="Z672" s="588"/>
      <c r="AA672" s="172"/>
      <c r="AB672" s="172"/>
      <c r="AC672" s="172"/>
      <c r="AD672" s="172"/>
      <c r="AE672" s="172"/>
      <c r="AF672" s="172"/>
      <c r="AG672" s="172"/>
      <c r="AH672" s="172"/>
      <c r="AI672" s="172"/>
      <c r="AJ672" s="172"/>
    </row>
    <row r="673">
      <c r="A673" s="577"/>
      <c r="B673" s="577"/>
      <c r="C673" s="172"/>
      <c r="D673" s="172"/>
      <c r="E673" s="172"/>
      <c r="F673" s="172"/>
      <c r="G673" s="172"/>
      <c r="H673" s="172"/>
      <c r="I673" s="172"/>
      <c r="J673" s="172"/>
      <c r="K673" s="172"/>
      <c r="L673" s="172"/>
      <c r="M673" s="172"/>
      <c r="N673" s="172"/>
      <c r="O673" s="172"/>
      <c r="P673" s="172"/>
      <c r="Q673" s="172"/>
      <c r="R673" s="172"/>
      <c r="S673" s="172"/>
      <c r="T673" s="172"/>
      <c r="U673" s="172"/>
      <c r="V673" s="588"/>
      <c r="W673" s="588"/>
      <c r="X673" s="588"/>
      <c r="Y673" s="588"/>
      <c r="Z673" s="588"/>
      <c r="AA673" s="172"/>
      <c r="AB673" s="172"/>
      <c r="AC673" s="172"/>
      <c r="AD673" s="172"/>
      <c r="AE673" s="172"/>
      <c r="AF673" s="172"/>
      <c r="AG673" s="172"/>
      <c r="AH673" s="172"/>
      <c r="AI673" s="172"/>
      <c r="AJ673" s="172"/>
    </row>
    <row r="674">
      <c r="A674" s="577"/>
      <c r="B674" s="577"/>
      <c r="C674" s="172"/>
      <c r="D674" s="172"/>
      <c r="E674" s="172"/>
      <c r="F674" s="172"/>
      <c r="G674" s="172"/>
      <c r="H674" s="172"/>
      <c r="I674" s="172"/>
      <c r="J674" s="172"/>
      <c r="K674" s="172"/>
      <c r="L674" s="172"/>
      <c r="M674" s="172"/>
      <c r="N674" s="172"/>
      <c r="O674" s="172"/>
      <c r="P674" s="172"/>
      <c r="Q674" s="172"/>
      <c r="R674" s="172"/>
      <c r="S674" s="172"/>
      <c r="T674" s="172"/>
      <c r="U674" s="172"/>
      <c r="V674" s="588"/>
      <c r="W674" s="588"/>
      <c r="X674" s="588"/>
      <c r="Y674" s="588"/>
      <c r="Z674" s="588"/>
      <c r="AA674" s="172"/>
      <c r="AB674" s="172"/>
      <c r="AC674" s="172"/>
      <c r="AD674" s="172"/>
      <c r="AE674" s="172"/>
      <c r="AF674" s="172"/>
      <c r="AG674" s="172"/>
      <c r="AH674" s="172"/>
      <c r="AI674" s="172"/>
      <c r="AJ674" s="172"/>
    </row>
    <row r="675">
      <c r="A675" s="577"/>
      <c r="B675" s="577"/>
      <c r="C675" s="172"/>
      <c r="D675" s="172"/>
      <c r="E675" s="172"/>
      <c r="F675" s="172"/>
      <c r="G675" s="172"/>
      <c r="H675" s="172"/>
      <c r="I675" s="172"/>
      <c r="J675" s="172"/>
      <c r="K675" s="172"/>
      <c r="L675" s="172"/>
      <c r="M675" s="172"/>
      <c r="N675" s="172"/>
      <c r="O675" s="172"/>
      <c r="P675" s="172"/>
      <c r="Q675" s="172"/>
      <c r="R675" s="172"/>
      <c r="S675" s="172"/>
      <c r="T675" s="172"/>
      <c r="U675" s="172"/>
      <c r="V675" s="588"/>
      <c r="W675" s="588"/>
      <c r="X675" s="588"/>
      <c r="Y675" s="588"/>
      <c r="Z675" s="588"/>
      <c r="AA675" s="172"/>
      <c r="AB675" s="172"/>
      <c r="AC675" s="172"/>
      <c r="AD675" s="172"/>
      <c r="AE675" s="172"/>
      <c r="AF675" s="172"/>
      <c r="AG675" s="172"/>
      <c r="AH675" s="172"/>
      <c r="AI675" s="172"/>
      <c r="AJ675" s="172"/>
    </row>
    <row r="676">
      <c r="A676" s="577"/>
      <c r="B676" s="577"/>
      <c r="C676" s="172"/>
      <c r="D676" s="172"/>
      <c r="E676" s="172"/>
      <c r="F676" s="172"/>
      <c r="G676" s="172"/>
      <c r="H676" s="172"/>
      <c r="I676" s="172"/>
      <c r="J676" s="172"/>
      <c r="K676" s="172"/>
      <c r="L676" s="172"/>
      <c r="M676" s="172"/>
      <c r="N676" s="172"/>
      <c r="O676" s="172"/>
      <c r="P676" s="172"/>
      <c r="Q676" s="172"/>
      <c r="R676" s="172"/>
      <c r="S676" s="172"/>
      <c r="T676" s="172"/>
      <c r="U676" s="172"/>
      <c r="V676" s="588"/>
      <c r="W676" s="588"/>
      <c r="X676" s="588"/>
      <c r="Y676" s="588"/>
      <c r="Z676" s="588"/>
      <c r="AA676" s="172"/>
      <c r="AB676" s="172"/>
      <c r="AC676" s="172"/>
      <c r="AD676" s="172"/>
      <c r="AE676" s="172"/>
      <c r="AF676" s="172"/>
      <c r="AG676" s="172"/>
      <c r="AH676" s="172"/>
      <c r="AI676" s="172"/>
      <c r="AJ676" s="172"/>
    </row>
    <row r="677">
      <c r="A677" s="577"/>
      <c r="B677" s="577"/>
      <c r="C677" s="172"/>
      <c r="D677" s="172"/>
      <c r="E677" s="172"/>
      <c r="F677" s="172"/>
      <c r="G677" s="172"/>
      <c r="H677" s="172"/>
      <c r="I677" s="172"/>
      <c r="J677" s="172"/>
      <c r="K677" s="172"/>
      <c r="L677" s="172"/>
      <c r="M677" s="172"/>
      <c r="N677" s="172"/>
      <c r="O677" s="172"/>
      <c r="P677" s="172"/>
      <c r="Q677" s="172"/>
      <c r="R677" s="172"/>
      <c r="S677" s="172"/>
      <c r="T677" s="172"/>
      <c r="U677" s="172"/>
      <c r="V677" s="588"/>
      <c r="W677" s="588"/>
      <c r="X677" s="588"/>
      <c r="Y677" s="588"/>
      <c r="Z677" s="588"/>
      <c r="AA677" s="172"/>
      <c r="AB677" s="172"/>
      <c r="AC677" s="172"/>
      <c r="AD677" s="172"/>
      <c r="AE677" s="172"/>
      <c r="AF677" s="172"/>
      <c r="AG677" s="172"/>
      <c r="AH677" s="172"/>
      <c r="AI677" s="172"/>
      <c r="AJ677" s="172"/>
    </row>
    <row r="678">
      <c r="A678" s="577"/>
      <c r="B678" s="577"/>
      <c r="C678" s="172"/>
      <c r="D678" s="172"/>
      <c r="E678" s="172"/>
      <c r="F678" s="172"/>
      <c r="G678" s="172"/>
      <c r="H678" s="172"/>
      <c r="I678" s="172"/>
      <c r="J678" s="172"/>
      <c r="K678" s="172"/>
      <c r="L678" s="172"/>
      <c r="M678" s="172"/>
      <c r="N678" s="172"/>
      <c r="O678" s="172"/>
      <c r="P678" s="172"/>
      <c r="Q678" s="172"/>
      <c r="R678" s="172"/>
      <c r="S678" s="172"/>
      <c r="T678" s="172"/>
      <c r="U678" s="172"/>
      <c r="V678" s="588"/>
      <c r="W678" s="588"/>
      <c r="X678" s="588"/>
      <c r="Y678" s="588"/>
      <c r="Z678" s="588"/>
      <c r="AA678" s="172"/>
      <c r="AB678" s="172"/>
      <c r="AC678" s="172"/>
      <c r="AD678" s="172"/>
      <c r="AE678" s="172"/>
      <c r="AF678" s="172"/>
      <c r="AG678" s="172"/>
      <c r="AH678" s="172"/>
      <c r="AI678" s="172"/>
      <c r="AJ678" s="172"/>
    </row>
    <row r="679">
      <c r="A679" s="577"/>
      <c r="B679" s="577"/>
      <c r="C679" s="172"/>
      <c r="D679" s="172"/>
      <c r="E679" s="172"/>
      <c r="F679" s="172"/>
      <c r="G679" s="172"/>
      <c r="H679" s="172"/>
      <c r="I679" s="172"/>
      <c r="J679" s="172"/>
      <c r="K679" s="172"/>
      <c r="L679" s="172"/>
      <c r="M679" s="172"/>
      <c r="N679" s="172"/>
      <c r="O679" s="172"/>
      <c r="P679" s="172"/>
      <c r="Q679" s="172"/>
      <c r="R679" s="172"/>
      <c r="S679" s="172"/>
      <c r="T679" s="172"/>
      <c r="U679" s="172"/>
      <c r="V679" s="588"/>
      <c r="W679" s="588"/>
      <c r="X679" s="588"/>
      <c r="Y679" s="588"/>
      <c r="Z679" s="588"/>
      <c r="AA679" s="172"/>
      <c r="AB679" s="172"/>
      <c r="AC679" s="172"/>
      <c r="AD679" s="172"/>
      <c r="AE679" s="172"/>
      <c r="AF679" s="172"/>
      <c r="AG679" s="172"/>
      <c r="AH679" s="172"/>
      <c r="AI679" s="172"/>
      <c r="AJ679" s="172"/>
    </row>
    <row r="680">
      <c r="A680" s="577"/>
      <c r="B680" s="577"/>
      <c r="C680" s="172"/>
      <c r="D680" s="172"/>
      <c r="E680" s="172"/>
      <c r="F680" s="172"/>
      <c r="G680" s="172"/>
      <c r="H680" s="172"/>
      <c r="I680" s="172"/>
      <c r="J680" s="172"/>
      <c r="K680" s="172"/>
      <c r="L680" s="172"/>
      <c r="M680" s="172"/>
      <c r="N680" s="172"/>
      <c r="O680" s="172"/>
      <c r="P680" s="172"/>
      <c r="Q680" s="172"/>
      <c r="R680" s="172"/>
      <c r="S680" s="172"/>
      <c r="T680" s="172"/>
      <c r="U680" s="172"/>
      <c r="V680" s="588"/>
      <c r="W680" s="588"/>
      <c r="X680" s="588"/>
      <c r="Y680" s="588"/>
      <c r="Z680" s="588"/>
      <c r="AA680" s="172"/>
      <c r="AB680" s="172"/>
      <c r="AC680" s="172"/>
      <c r="AD680" s="172"/>
      <c r="AE680" s="172"/>
      <c r="AF680" s="172"/>
      <c r="AG680" s="172"/>
      <c r="AH680" s="172"/>
      <c r="AI680" s="172"/>
      <c r="AJ680" s="172"/>
    </row>
    <row r="681">
      <c r="A681" s="577"/>
      <c r="B681" s="577"/>
      <c r="C681" s="172"/>
      <c r="D681" s="172"/>
      <c r="E681" s="172"/>
      <c r="F681" s="172"/>
      <c r="G681" s="172"/>
      <c r="H681" s="172"/>
      <c r="I681" s="172"/>
      <c r="J681" s="172"/>
      <c r="K681" s="172"/>
      <c r="L681" s="172"/>
      <c r="M681" s="172"/>
      <c r="N681" s="172"/>
      <c r="O681" s="172"/>
      <c r="P681" s="172"/>
      <c r="Q681" s="172"/>
      <c r="R681" s="172"/>
      <c r="S681" s="172"/>
      <c r="T681" s="172"/>
      <c r="U681" s="172"/>
      <c r="V681" s="588"/>
      <c r="W681" s="588"/>
      <c r="X681" s="588"/>
      <c r="Y681" s="588"/>
      <c r="Z681" s="588"/>
      <c r="AA681" s="172"/>
      <c r="AB681" s="172"/>
      <c r="AC681" s="172"/>
      <c r="AD681" s="172"/>
      <c r="AE681" s="172"/>
      <c r="AF681" s="172"/>
      <c r="AG681" s="172"/>
      <c r="AH681" s="172"/>
      <c r="AI681" s="172"/>
      <c r="AJ681" s="172"/>
    </row>
    <row r="682">
      <c r="A682" s="577"/>
      <c r="B682" s="577"/>
      <c r="C682" s="172"/>
      <c r="D682" s="172"/>
      <c r="E682" s="172"/>
      <c r="F682" s="172"/>
      <c r="G682" s="172"/>
      <c r="H682" s="172"/>
      <c r="I682" s="172"/>
      <c r="J682" s="172"/>
      <c r="K682" s="172"/>
      <c r="L682" s="172"/>
      <c r="M682" s="172"/>
      <c r="N682" s="172"/>
      <c r="O682" s="172"/>
      <c r="P682" s="172"/>
      <c r="Q682" s="172"/>
      <c r="R682" s="172"/>
      <c r="S682" s="172"/>
      <c r="T682" s="172"/>
      <c r="U682" s="172"/>
      <c r="V682" s="588"/>
      <c r="W682" s="588"/>
      <c r="X682" s="588"/>
      <c r="Y682" s="588"/>
      <c r="Z682" s="588"/>
      <c r="AA682" s="172"/>
      <c r="AB682" s="172"/>
      <c r="AC682" s="172"/>
      <c r="AD682" s="172"/>
      <c r="AE682" s="172"/>
      <c r="AF682" s="172"/>
      <c r="AG682" s="172"/>
      <c r="AH682" s="172"/>
      <c r="AI682" s="172"/>
      <c r="AJ682" s="172"/>
    </row>
    <row r="683">
      <c r="A683" s="577"/>
      <c r="B683" s="577"/>
      <c r="C683" s="172"/>
      <c r="D683" s="172"/>
      <c r="E683" s="172"/>
      <c r="F683" s="172"/>
      <c r="G683" s="172"/>
      <c r="H683" s="172"/>
      <c r="I683" s="172"/>
      <c r="J683" s="172"/>
      <c r="K683" s="172"/>
      <c r="L683" s="172"/>
      <c r="M683" s="172"/>
      <c r="N683" s="172"/>
      <c r="O683" s="172"/>
      <c r="P683" s="172"/>
      <c r="Q683" s="172"/>
      <c r="R683" s="172"/>
      <c r="S683" s="172"/>
      <c r="T683" s="172"/>
      <c r="U683" s="172"/>
      <c r="V683" s="588"/>
      <c r="W683" s="588"/>
      <c r="X683" s="588"/>
      <c r="Y683" s="588"/>
      <c r="Z683" s="588"/>
      <c r="AA683" s="172"/>
      <c r="AB683" s="172"/>
      <c r="AC683" s="172"/>
      <c r="AD683" s="172"/>
      <c r="AE683" s="172"/>
      <c r="AF683" s="172"/>
      <c r="AG683" s="172"/>
      <c r="AH683" s="172"/>
      <c r="AI683" s="172"/>
      <c r="AJ683" s="172"/>
    </row>
    <row r="684">
      <c r="A684" s="577"/>
      <c r="B684" s="577"/>
      <c r="C684" s="172"/>
      <c r="D684" s="172"/>
      <c r="E684" s="172"/>
      <c r="F684" s="172"/>
      <c r="G684" s="172"/>
      <c r="H684" s="172"/>
      <c r="I684" s="172"/>
      <c r="J684" s="172"/>
      <c r="K684" s="172"/>
      <c r="L684" s="172"/>
      <c r="M684" s="172"/>
      <c r="N684" s="172"/>
      <c r="O684" s="172"/>
      <c r="P684" s="172"/>
      <c r="Q684" s="172"/>
      <c r="R684" s="172"/>
      <c r="S684" s="172"/>
      <c r="T684" s="172"/>
      <c r="U684" s="172"/>
      <c r="V684" s="588"/>
      <c r="W684" s="588"/>
      <c r="X684" s="588"/>
      <c r="Y684" s="588"/>
      <c r="Z684" s="588"/>
      <c r="AA684" s="172"/>
      <c r="AB684" s="172"/>
      <c r="AC684" s="172"/>
      <c r="AD684" s="172"/>
      <c r="AE684" s="172"/>
      <c r="AF684" s="172"/>
      <c r="AG684" s="172"/>
      <c r="AH684" s="172"/>
      <c r="AI684" s="172"/>
      <c r="AJ684" s="172"/>
    </row>
    <row r="685">
      <c r="A685" s="577"/>
      <c r="B685" s="577"/>
      <c r="C685" s="172"/>
      <c r="D685" s="172"/>
      <c r="E685" s="172"/>
      <c r="F685" s="172"/>
      <c r="G685" s="172"/>
      <c r="H685" s="172"/>
      <c r="I685" s="172"/>
      <c r="J685" s="172"/>
      <c r="K685" s="172"/>
      <c r="L685" s="172"/>
      <c r="M685" s="172"/>
      <c r="N685" s="172"/>
      <c r="O685" s="172"/>
      <c r="P685" s="172"/>
      <c r="Q685" s="172"/>
      <c r="R685" s="172"/>
      <c r="S685" s="172"/>
      <c r="T685" s="172"/>
      <c r="U685" s="172"/>
      <c r="V685" s="588"/>
      <c r="W685" s="588"/>
      <c r="X685" s="588"/>
      <c r="Y685" s="588"/>
      <c r="Z685" s="588"/>
      <c r="AA685" s="172"/>
      <c r="AB685" s="172"/>
      <c r="AC685" s="172"/>
      <c r="AD685" s="172"/>
      <c r="AE685" s="172"/>
      <c r="AF685" s="172"/>
      <c r="AG685" s="172"/>
      <c r="AH685" s="172"/>
      <c r="AI685" s="172"/>
      <c r="AJ685" s="172"/>
    </row>
    <row r="686">
      <c r="A686" s="577"/>
      <c r="B686" s="577"/>
      <c r="C686" s="172"/>
      <c r="D686" s="172"/>
      <c r="E686" s="172"/>
      <c r="F686" s="172"/>
      <c r="G686" s="172"/>
      <c r="H686" s="172"/>
      <c r="I686" s="172"/>
      <c r="J686" s="172"/>
      <c r="K686" s="172"/>
      <c r="L686" s="172"/>
      <c r="M686" s="172"/>
      <c r="N686" s="172"/>
      <c r="O686" s="172"/>
      <c r="P686" s="172"/>
      <c r="Q686" s="172"/>
      <c r="R686" s="172"/>
      <c r="S686" s="172"/>
      <c r="T686" s="172"/>
      <c r="U686" s="172"/>
      <c r="V686" s="588"/>
      <c r="W686" s="588"/>
      <c r="X686" s="588"/>
      <c r="Y686" s="588"/>
      <c r="Z686" s="588"/>
      <c r="AA686" s="172"/>
      <c r="AB686" s="172"/>
      <c r="AC686" s="172"/>
      <c r="AD686" s="172"/>
      <c r="AE686" s="172"/>
      <c r="AF686" s="172"/>
      <c r="AG686" s="172"/>
      <c r="AH686" s="172"/>
      <c r="AI686" s="172"/>
      <c r="AJ686" s="172"/>
    </row>
    <row r="687">
      <c r="A687" s="577"/>
      <c r="B687" s="577"/>
      <c r="C687" s="172"/>
      <c r="D687" s="172"/>
      <c r="E687" s="172"/>
      <c r="F687" s="172"/>
      <c r="G687" s="172"/>
      <c r="H687" s="172"/>
      <c r="I687" s="172"/>
      <c r="J687" s="172"/>
      <c r="K687" s="172"/>
      <c r="L687" s="172"/>
      <c r="M687" s="172"/>
      <c r="N687" s="172"/>
      <c r="O687" s="172"/>
      <c r="P687" s="172"/>
      <c r="Q687" s="172"/>
      <c r="R687" s="172"/>
      <c r="S687" s="172"/>
      <c r="T687" s="172"/>
      <c r="U687" s="172"/>
      <c r="V687" s="588"/>
      <c r="W687" s="588"/>
      <c r="X687" s="588"/>
      <c r="Y687" s="588"/>
      <c r="Z687" s="588"/>
      <c r="AA687" s="172"/>
      <c r="AB687" s="172"/>
      <c r="AC687" s="172"/>
      <c r="AD687" s="172"/>
      <c r="AE687" s="172"/>
      <c r="AF687" s="172"/>
      <c r="AG687" s="172"/>
      <c r="AH687" s="172"/>
      <c r="AI687" s="172"/>
      <c r="AJ687" s="172"/>
    </row>
    <row r="688">
      <c r="A688" s="577"/>
      <c r="B688" s="577"/>
      <c r="C688" s="172"/>
      <c r="D688" s="172"/>
      <c r="E688" s="172"/>
      <c r="F688" s="172"/>
      <c r="G688" s="172"/>
      <c r="H688" s="172"/>
      <c r="I688" s="172"/>
      <c r="J688" s="172"/>
      <c r="K688" s="172"/>
      <c r="L688" s="172"/>
      <c r="M688" s="172"/>
      <c r="N688" s="172"/>
      <c r="O688" s="172"/>
      <c r="P688" s="172"/>
      <c r="Q688" s="172"/>
      <c r="R688" s="172"/>
      <c r="S688" s="172"/>
      <c r="T688" s="172"/>
      <c r="U688" s="172"/>
      <c r="V688" s="588"/>
      <c r="W688" s="588"/>
      <c r="X688" s="588"/>
      <c r="Y688" s="588"/>
      <c r="Z688" s="588"/>
      <c r="AA688" s="172"/>
      <c r="AB688" s="172"/>
      <c r="AC688" s="172"/>
      <c r="AD688" s="172"/>
      <c r="AE688" s="172"/>
      <c r="AF688" s="172"/>
      <c r="AG688" s="172"/>
      <c r="AH688" s="172"/>
      <c r="AI688" s="172"/>
      <c r="AJ688" s="172"/>
    </row>
    <row r="689">
      <c r="A689" s="577"/>
      <c r="B689" s="577"/>
      <c r="C689" s="172"/>
      <c r="D689" s="172"/>
      <c r="E689" s="172"/>
      <c r="F689" s="172"/>
      <c r="G689" s="172"/>
      <c r="H689" s="172"/>
      <c r="I689" s="172"/>
      <c r="J689" s="172"/>
      <c r="K689" s="172"/>
      <c r="L689" s="172"/>
      <c r="M689" s="172"/>
      <c r="N689" s="172"/>
      <c r="O689" s="172"/>
      <c r="P689" s="172"/>
      <c r="Q689" s="172"/>
      <c r="R689" s="172"/>
      <c r="S689" s="172"/>
      <c r="T689" s="172"/>
      <c r="U689" s="172"/>
      <c r="V689" s="588"/>
      <c r="W689" s="588"/>
      <c r="X689" s="588"/>
      <c r="Y689" s="588"/>
      <c r="Z689" s="588"/>
      <c r="AA689" s="172"/>
      <c r="AB689" s="172"/>
      <c r="AC689" s="172"/>
      <c r="AD689" s="172"/>
      <c r="AE689" s="172"/>
      <c r="AF689" s="172"/>
      <c r="AG689" s="172"/>
      <c r="AH689" s="172"/>
      <c r="AI689" s="172"/>
      <c r="AJ689" s="172"/>
    </row>
    <row r="690">
      <c r="A690" s="577"/>
      <c r="B690" s="577"/>
      <c r="C690" s="172"/>
      <c r="D690" s="172"/>
      <c r="E690" s="172"/>
      <c r="F690" s="172"/>
      <c r="G690" s="172"/>
      <c r="H690" s="172"/>
      <c r="I690" s="172"/>
      <c r="J690" s="172"/>
      <c r="K690" s="172"/>
      <c r="L690" s="172"/>
      <c r="M690" s="172"/>
      <c r="N690" s="172"/>
      <c r="O690" s="172"/>
      <c r="P690" s="172"/>
      <c r="Q690" s="172"/>
      <c r="R690" s="172"/>
      <c r="S690" s="172"/>
      <c r="T690" s="172"/>
      <c r="U690" s="172"/>
      <c r="V690" s="588"/>
      <c r="W690" s="588"/>
      <c r="X690" s="588"/>
      <c r="Y690" s="588"/>
      <c r="Z690" s="588"/>
      <c r="AA690" s="172"/>
      <c r="AB690" s="172"/>
      <c r="AC690" s="172"/>
      <c r="AD690" s="172"/>
      <c r="AE690" s="172"/>
      <c r="AF690" s="172"/>
      <c r="AG690" s="172"/>
      <c r="AH690" s="172"/>
      <c r="AI690" s="172"/>
      <c r="AJ690" s="172"/>
    </row>
    <row r="691">
      <c r="A691" s="577"/>
      <c r="B691" s="577"/>
      <c r="C691" s="172"/>
      <c r="D691" s="172"/>
      <c r="E691" s="172"/>
      <c r="F691" s="172"/>
      <c r="G691" s="172"/>
      <c r="H691" s="172"/>
      <c r="I691" s="172"/>
      <c r="J691" s="172"/>
      <c r="K691" s="172"/>
      <c r="L691" s="172"/>
      <c r="M691" s="172"/>
      <c r="N691" s="172"/>
      <c r="O691" s="172"/>
      <c r="P691" s="172"/>
      <c r="Q691" s="172"/>
      <c r="R691" s="172"/>
      <c r="S691" s="172"/>
      <c r="T691" s="172"/>
      <c r="U691" s="172"/>
      <c r="V691" s="588"/>
      <c r="W691" s="588"/>
      <c r="X691" s="588"/>
      <c r="Y691" s="588"/>
      <c r="Z691" s="588"/>
      <c r="AA691" s="172"/>
      <c r="AB691" s="172"/>
      <c r="AC691" s="172"/>
      <c r="AD691" s="172"/>
      <c r="AE691" s="172"/>
      <c r="AF691" s="172"/>
      <c r="AG691" s="172"/>
      <c r="AH691" s="172"/>
      <c r="AI691" s="172"/>
      <c r="AJ691" s="172"/>
    </row>
    <row r="692">
      <c r="A692" s="577"/>
      <c r="B692" s="577"/>
      <c r="C692" s="172"/>
      <c r="D692" s="172"/>
      <c r="E692" s="172"/>
      <c r="F692" s="172"/>
      <c r="G692" s="172"/>
      <c r="H692" s="172"/>
      <c r="I692" s="172"/>
      <c r="J692" s="172"/>
      <c r="K692" s="172"/>
      <c r="L692" s="172"/>
      <c r="M692" s="172"/>
      <c r="N692" s="172"/>
      <c r="O692" s="172"/>
      <c r="P692" s="172"/>
      <c r="Q692" s="172"/>
      <c r="R692" s="172"/>
      <c r="S692" s="172"/>
      <c r="T692" s="172"/>
      <c r="U692" s="172"/>
      <c r="V692" s="588"/>
      <c r="W692" s="588"/>
      <c r="X692" s="588"/>
      <c r="Y692" s="588"/>
      <c r="Z692" s="588"/>
      <c r="AA692" s="172"/>
      <c r="AB692" s="172"/>
      <c r="AC692" s="172"/>
      <c r="AD692" s="172"/>
      <c r="AE692" s="172"/>
      <c r="AF692" s="172"/>
      <c r="AG692" s="172"/>
      <c r="AH692" s="172"/>
      <c r="AI692" s="172"/>
      <c r="AJ692" s="172"/>
    </row>
    <row r="693">
      <c r="A693" s="577"/>
      <c r="B693" s="577"/>
      <c r="C693" s="172"/>
      <c r="D693" s="172"/>
      <c r="E693" s="172"/>
      <c r="F693" s="172"/>
      <c r="G693" s="172"/>
      <c r="H693" s="172"/>
      <c r="I693" s="172"/>
      <c r="J693" s="172"/>
      <c r="K693" s="172"/>
      <c r="L693" s="172"/>
      <c r="M693" s="172"/>
      <c r="N693" s="172"/>
      <c r="O693" s="172"/>
      <c r="P693" s="172"/>
      <c r="Q693" s="172"/>
      <c r="R693" s="172"/>
      <c r="S693" s="172"/>
      <c r="T693" s="172"/>
      <c r="U693" s="172"/>
      <c r="V693" s="588"/>
      <c r="W693" s="588"/>
      <c r="X693" s="588"/>
      <c r="Y693" s="588"/>
      <c r="Z693" s="588"/>
      <c r="AA693" s="172"/>
      <c r="AB693" s="172"/>
      <c r="AC693" s="172"/>
      <c r="AD693" s="172"/>
      <c r="AE693" s="172"/>
      <c r="AF693" s="172"/>
      <c r="AG693" s="172"/>
      <c r="AH693" s="172"/>
      <c r="AI693" s="172"/>
      <c r="AJ693" s="172"/>
    </row>
    <row r="694">
      <c r="A694" s="577"/>
      <c r="B694" s="577"/>
      <c r="C694" s="172"/>
      <c r="D694" s="172"/>
      <c r="E694" s="172"/>
      <c r="F694" s="172"/>
      <c r="G694" s="172"/>
      <c r="H694" s="172"/>
      <c r="I694" s="172"/>
      <c r="J694" s="172"/>
      <c r="K694" s="172"/>
      <c r="L694" s="172"/>
      <c r="M694" s="172"/>
      <c r="N694" s="172"/>
      <c r="O694" s="172"/>
      <c r="P694" s="172"/>
      <c r="Q694" s="172"/>
      <c r="R694" s="172"/>
      <c r="S694" s="172"/>
      <c r="T694" s="172"/>
      <c r="U694" s="172"/>
      <c r="V694" s="588"/>
      <c r="W694" s="588"/>
      <c r="X694" s="588"/>
      <c r="Y694" s="588"/>
      <c r="Z694" s="588"/>
      <c r="AA694" s="172"/>
      <c r="AB694" s="172"/>
      <c r="AC694" s="172"/>
      <c r="AD694" s="172"/>
      <c r="AE694" s="172"/>
      <c r="AF694" s="172"/>
      <c r="AG694" s="172"/>
      <c r="AH694" s="172"/>
      <c r="AI694" s="172"/>
      <c r="AJ694" s="172"/>
    </row>
    <row r="695">
      <c r="A695" s="577"/>
      <c r="B695" s="577"/>
      <c r="C695" s="172"/>
      <c r="D695" s="172"/>
      <c r="E695" s="172"/>
      <c r="F695" s="172"/>
      <c r="G695" s="172"/>
      <c r="H695" s="172"/>
      <c r="I695" s="172"/>
      <c r="J695" s="172"/>
      <c r="K695" s="172"/>
      <c r="L695" s="172"/>
      <c r="M695" s="172"/>
      <c r="N695" s="172"/>
      <c r="O695" s="172"/>
      <c r="P695" s="172"/>
      <c r="Q695" s="172"/>
      <c r="R695" s="172"/>
      <c r="S695" s="172"/>
      <c r="T695" s="172"/>
      <c r="U695" s="172"/>
      <c r="V695" s="588"/>
      <c r="W695" s="588"/>
      <c r="X695" s="588"/>
      <c r="Y695" s="588"/>
      <c r="Z695" s="588"/>
      <c r="AA695" s="172"/>
      <c r="AB695" s="172"/>
      <c r="AC695" s="172"/>
      <c r="AD695" s="172"/>
      <c r="AE695" s="172"/>
      <c r="AF695" s="172"/>
      <c r="AG695" s="172"/>
      <c r="AH695" s="172"/>
      <c r="AI695" s="172"/>
      <c r="AJ695" s="172"/>
    </row>
    <row r="696">
      <c r="A696" s="577"/>
      <c r="B696" s="577"/>
      <c r="C696" s="172"/>
      <c r="D696" s="172"/>
      <c r="E696" s="172"/>
      <c r="F696" s="172"/>
      <c r="G696" s="172"/>
      <c r="H696" s="172"/>
      <c r="I696" s="172"/>
      <c r="J696" s="172"/>
      <c r="K696" s="172"/>
      <c r="L696" s="172"/>
      <c r="M696" s="172"/>
      <c r="N696" s="172"/>
      <c r="O696" s="172"/>
      <c r="P696" s="172"/>
      <c r="Q696" s="172"/>
      <c r="R696" s="172"/>
      <c r="S696" s="172"/>
      <c r="T696" s="172"/>
      <c r="U696" s="172"/>
      <c r="V696" s="588"/>
      <c r="W696" s="588"/>
      <c r="X696" s="588"/>
      <c r="Y696" s="588"/>
      <c r="Z696" s="588"/>
      <c r="AA696" s="172"/>
      <c r="AB696" s="172"/>
      <c r="AC696" s="172"/>
      <c r="AD696" s="172"/>
      <c r="AE696" s="172"/>
      <c r="AF696" s="172"/>
      <c r="AG696" s="172"/>
      <c r="AH696" s="172"/>
      <c r="AI696" s="172"/>
      <c r="AJ696" s="172"/>
    </row>
    <row r="697">
      <c r="A697" s="577"/>
      <c r="B697" s="577"/>
      <c r="C697" s="172"/>
      <c r="D697" s="172"/>
      <c r="E697" s="172"/>
      <c r="F697" s="172"/>
      <c r="G697" s="172"/>
      <c r="H697" s="172"/>
      <c r="I697" s="172"/>
      <c r="J697" s="172"/>
      <c r="K697" s="172"/>
      <c r="L697" s="172"/>
      <c r="M697" s="172"/>
      <c r="N697" s="172"/>
      <c r="O697" s="172"/>
      <c r="P697" s="172"/>
      <c r="Q697" s="172"/>
      <c r="R697" s="172"/>
      <c r="S697" s="172"/>
      <c r="T697" s="172"/>
      <c r="U697" s="172"/>
      <c r="V697" s="588"/>
      <c r="W697" s="588"/>
      <c r="X697" s="588"/>
      <c r="Y697" s="588"/>
      <c r="Z697" s="588"/>
      <c r="AA697" s="172"/>
      <c r="AB697" s="172"/>
      <c r="AC697" s="172"/>
      <c r="AD697" s="172"/>
      <c r="AE697" s="172"/>
      <c r="AF697" s="172"/>
      <c r="AG697" s="172"/>
      <c r="AH697" s="172"/>
      <c r="AI697" s="172"/>
      <c r="AJ697" s="172"/>
    </row>
    <row r="698">
      <c r="A698" s="577"/>
      <c r="B698" s="577"/>
      <c r="C698" s="172"/>
      <c r="D698" s="172"/>
      <c r="E698" s="172"/>
      <c r="F698" s="172"/>
      <c r="G698" s="172"/>
      <c r="H698" s="172"/>
      <c r="I698" s="172"/>
      <c r="J698" s="172"/>
      <c r="K698" s="172"/>
      <c r="L698" s="172"/>
      <c r="M698" s="172"/>
      <c r="N698" s="172"/>
      <c r="O698" s="172"/>
      <c r="P698" s="172"/>
      <c r="Q698" s="172"/>
      <c r="R698" s="172"/>
      <c r="S698" s="172"/>
      <c r="T698" s="172"/>
      <c r="U698" s="172"/>
      <c r="V698" s="588"/>
      <c r="W698" s="588"/>
      <c r="X698" s="588"/>
      <c r="Y698" s="588"/>
      <c r="Z698" s="588"/>
      <c r="AA698" s="172"/>
      <c r="AB698" s="172"/>
      <c r="AC698" s="172"/>
      <c r="AD698" s="172"/>
      <c r="AE698" s="172"/>
      <c r="AF698" s="172"/>
      <c r="AG698" s="172"/>
      <c r="AH698" s="172"/>
      <c r="AI698" s="172"/>
      <c r="AJ698" s="172"/>
    </row>
    <row r="699">
      <c r="A699" s="577"/>
      <c r="B699" s="577"/>
      <c r="C699" s="172"/>
      <c r="D699" s="172"/>
      <c r="E699" s="172"/>
      <c r="F699" s="172"/>
      <c r="G699" s="172"/>
      <c r="H699" s="172"/>
      <c r="I699" s="172"/>
      <c r="J699" s="172"/>
      <c r="K699" s="172"/>
      <c r="L699" s="172"/>
      <c r="M699" s="172"/>
      <c r="N699" s="172"/>
      <c r="O699" s="172"/>
      <c r="P699" s="172"/>
      <c r="Q699" s="172"/>
      <c r="R699" s="172"/>
      <c r="S699" s="172"/>
      <c r="T699" s="172"/>
      <c r="U699" s="172"/>
      <c r="V699" s="588"/>
      <c r="W699" s="588"/>
      <c r="X699" s="588"/>
      <c r="Y699" s="588"/>
      <c r="Z699" s="588"/>
      <c r="AA699" s="172"/>
      <c r="AB699" s="172"/>
      <c r="AC699" s="172"/>
      <c r="AD699" s="172"/>
      <c r="AE699" s="172"/>
      <c r="AF699" s="172"/>
      <c r="AG699" s="172"/>
      <c r="AH699" s="172"/>
      <c r="AI699" s="172"/>
      <c r="AJ699" s="172"/>
    </row>
    <row r="700">
      <c r="A700" s="577"/>
      <c r="B700" s="577"/>
      <c r="C700" s="172"/>
      <c r="D700" s="172"/>
      <c r="E700" s="172"/>
      <c r="F700" s="172"/>
      <c r="G700" s="172"/>
      <c r="H700" s="172"/>
      <c r="I700" s="172"/>
      <c r="J700" s="172"/>
      <c r="K700" s="172"/>
      <c r="L700" s="172"/>
      <c r="M700" s="172"/>
      <c r="N700" s="172"/>
      <c r="O700" s="172"/>
      <c r="P700" s="172"/>
      <c r="Q700" s="172"/>
      <c r="R700" s="172"/>
      <c r="S700" s="172"/>
      <c r="T700" s="172"/>
      <c r="U700" s="172"/>
      <c r="V700" s="588"/>
      <c r="W700" s="588"/>
      <c r="X700" s="588"/>
      <c r="Y700" s="588"/>
      <c r="Z700" s="588"/>
      <c r="AA700" s="172"/>
      <c r="AB700" s="172"/>
      <c r="AC700" s="172"/>
      <c r="AD700" s="172"/>
      <c r="AE700" s="172"/>
      <c r="AF700" s="172"/>
      <c r="AG700" s="172"/>
      <c r="AH700" s="172"/>
      <c r="AI700" s="172"/>
      <c r="AJ700" s="172"/>
    </row>
    <row r="701">
      <c r="A701" s="577"/>
      <c r="B701" s="577"/>
      <c r="C701" s="172"/>
      <c r="D701" s="172"/>
      <c r="E701" s="172"/>
      <c r="F701" s="172"/>
      <c r="G701" s="172"/>
      <c r="H701" s="172"/>
      <c r="I701" s="172"/>
      <c r="J701" s="172"/>
      <c r="K701" s="172"/>
      <c r="L701" s="172"/>
      <c r="M701" s="172"/>
      <c r="N701" s="172"/>
      <c r="O701" s="172"/>
      <c r="P701" s="172"/>
      <c r="Q701" s="172"/>
      <c r="R701" s="172"/>
      <c r="S701" s="172"/>
      <c r="T701" s="172"/>
      <c r="U701" s="172"/>
      <c r="V701" s="588"/>
      <c r="W701" s="588"/>
      <c r="X701" s="588"/>
      <c r="Y701" s="588"/>
      <c r="Z701" s="588"/>
      <c r="AA701" s="172"/>
      <c r="AB701" s="172"/>
      <c r="AC701" s="172"/>
      <c r="AD701" s="172"/>
      <c r="AE701" s="172"/>
      <c r="AF701" s="172"/>
      <c r="AG701" s="172"/>
      <c r="AH701" s="172"/>
      <c r="AI701" s="172"/>
      <c r="AJ701" s="172"/>
    </row>
    <row r="702">
      <c r="A702" s="577"/>
      <c r="B702" s="577"/>
      <c r="C702" s="172"/>
      <c r="D702" s="172"/>
      <c r="E702" s="172"/>
      <c r="F702" s="172"/>
      <c r="G702" s="172"/>
      <c r="H702" s="172"/>
      <c r="I702" s="172"/>
      <c r="J702" s="172"/>
      <c r="K702" s="172"/>
      <c r="L702" s="172"/>
      <c r="M702" s="172"/>
      <c r="N702" s="172"/>
      <c r="O702" s="172"/>
      <c r="P702" s="172"/>
      <c r="Q702" s="172"/>
      <c r="R702" s="172"/>
      <c r="S702" s="172"/>
      <c r="T702" s="172"/>
      <c r="U702" s="172"/>
      <c r="V702" s="588"/>
      <c r="W702" s="588"/>
      <c r="X702" s="588"/>
      <c r="Y702" s="588"/>
      <c r="Z702" s="588"/>
      <c r="AA702" s="172"/>
      <c r="AB702" s="172"/>
      <c r="AC702" s="172"/>
      <c r="AD702" s="172"/>
      <c r="AE702" s="172"/>
      <c r="AF702" s="172"/>
      <c r="AG702" s="172"/>
      <c r="AH702" s="172"/>
      <c r="AI702" s="172"/>
      <c r="AJ702" s="172"/>
    </row>
    <row r="703">
      <c r="A703" s="577"/>
      <c r="B703" s="577"/>
      <c r="C703" s="172"/>
      <c r="D703" s="172"/>
      <c r="E703" s="172"/>
      <c r="F703" s="172"/>
      <c r="G703" s="172"/>
      <c r="H703" s="172"/>
      <c r="I703" s="172"/>
      <c r="J703" s="172"/>
      <c r="K703" s="172"/>
      <c r="L703" s="172"/>
      <c r="M703" s="172"/>
      <c r="N703" s="172"/>
      <c r="O703" s="172"/>
      <c r="P703" s="172"/>
      <c r="Q703" s="172"/>
      <c r="R703" s="172"/>
      <c r="S703" s="172"/>
      <c r="T703" s="172"/>
      <c r="U703" s="172"/>
      <c r="V703" s="588"/>
      <c r="W703" s="588"/>
      <c r="X703" s="588"/>
      <c r="Y703" s="588"/>
      <c r="Z703" s="588"/>
      <c r="AA703" s="172"/>
      <c r="AB703" s="172"/>
      <c r="AC703" s="172"/>
      <c r="AD703" s="172"/>
      <c r="AE703" s="172"/>
      <c r="AF703" s="172"/>
      <c r="AG703" s="172"/>
      <c r="AH703" s="172"/>
      <c r="AI703" s="172"/>
      <c r="AJ703" s="172"/>
    </row>
    <row r="704">
      <c r="A704" s="577"/>
      <c r="B704" s="577"/>
      <c r="C704" s="172"/>
      <c r="D704" s="172"/>
      <c r="E704" s="172"/>
      <c r="F704" s="172"/>
      <c r="G704" s="172"/>
      <c r="H704" s="172"/>
      <c r="I704" s="172"/>
      <c r="J704" s="172"/>
      <c r="K704" s="172"/>
      <c r="L704" s="172"/>
      <c r="M704" s="172"/>
      <c r="N704" s="172"/>
      <c r="O704" s="172"/>
      <c r="P704" s="172"/>
      <c r="Q704" s="172"/>
      <c r="R704" s="172"/>
      <c r="S704" s="172"/>
      <c r="T704" s="172"/>
      <c r="U704" s="172"/>
      <c r="V704" s="588"/>
      <c r="W704" s="588"/>
      <c r="X704" s="588"/>
      <c r="Y704" s="588"/>
      <c r="Z704" s="588"/>
      <c r="AA704" s="172"/>
      <c r="AB704" s="172"/>
      <c r="AC704" s="172"/>
      <c r="AD704" s="172"/>
      <c r="AE704" s="172"/>
      <c r="AF704" s="172"/>
      <c r="AG704" s="172"/>
      <c r="AH704" s="172"/>
      <c r="AI704" s="172"/>
      <c r="AJ704" s="172"/>
    </row>
    <row r="705">
      <c r="A705" s="577"/>
      <c r="B705" s="577"/>
      <c r="C705" s="172"/>
      <c r="D705" s="172"/>
      <c r="E705" s="172"/>
      <c r="F705" s="172"/>
      <c r="G705" s="172"/>
      <c r="H705" s="172"/>
      <c r="I705" s="172"/>
      <c r="J705" s="172"/>
      <c r="K705" s="172"/>
      <c r="L705" s="172"/>
      <c r="M705" s="172"/>
      <c r="N705" s="172"/>
      <c r="O705" s="172"/>
      <c r="P705" s="172"/>
      <c r="Q705" s="172"/>
      <c r="R705" s="172"/>
      <c r="S705" s="172"/>
      <c r="T705" s="172"/>
      <c r="U705" s="172"/>
      <c r="V705" s="588"/>
      <c r="W705" s="588"/>
      <c r="X705" s="588"/>
      <c r="Y705" s="588"/>
      <c r="Z705" s="588"/>
      <c r="AA705" s="172"/>
      <c r="AB705" s="172"/>
      <c r="AC705" s="172"/>
      <c r="AD705" s="172"/>
      <c r="AE705" s="172"/>
      <c r="AF705" s="172"/>
      <c r="AG705" s="172"/>
      <c r="AH705" s="172"/>
      <c r="AI705" s="172"/>
      <c r="AJ705" s="172"/>
    </row>
    <row r="706">
      <c r="A706" s="577"/>
      <c r="B706" s="577"/>
      <c r="C706" s="172"/>
      <c r="D706" s="172"/>
      <c r="E706" s="172"/>
      <c r="F706" s="172"/>
      <c r="G706" s="172"/>
      <c r="H706" s="172"/>
      <c r="I706" s="172"/>
      <c r="J706" s="172"/>
      <c r="K706" s="172"/>
      <c r="L706" s="172"/>
      <c r="M706" s="172"/>
      <c r="N706" s="172"/>
      <c r="O706" s="172"/>
      <c r="P706" s="172"/>
      <c r="Q706" s="172"/>
      <c r="R706" s="172"/>
      <c r="S706" s="172"/>
      <c r="T706" s="172"/>
      <c r="U706" s="172"/>
      <c r="V706" s="588"/>
      <c r="W706" s="588"/>
      <c r="X706" s="588"/>
      <c r="Y706" s="588"/>
      <c r="Z706" s="588"/>
      <c r="AA706" s="172"/>
      <c r="AB706" s="172"/>
      <c r="AC706" s="172"/>
      <c r="AD706" s="172"/>
      <c r="AE706" s="172"/>
      <c r="AF706" s="172"/>
      <c r="AG706" s="172"/>
      <c r="AH706" s="172"/>
      <c r="AI706" s="172"/>
      <c r="AJ706" s="172"/>
    </row>
    <row r="707">
      <c r="A707" s="577"/>
      <c r="B707" s="577"/>
      <c r="C707" s="172"/>
      <c r="D707" s="172"/>
      <c r="E707" s="172"/>
      <c r="F707" s="172"/>
      <c r="G707" s="172"/>
      <c r="H707" s="172"/>
      <c r="I707" s="172"/>
      <c r="J707" s="172"/>
      <c r="K707" s="172"/>
      <c r="L707" s="172"/>
      <c r="M707" s="172"/>
      <c r="N707" s="172"/>
      <c r="O707" s="172"/>
      <c r="P707" s="172"/>
      <c r="Q707" s="172"/>
      <c r="R707" s="172"/>
      <c r="S707" s="172"/>
      <c r="T707" s="172"/>
      <c r="U707" s="172"/>
      <c r="V707" s="588"/>
      <c r="W707" s="588"/>
      <c r="X707" s="588"/>
      <c r="Y707" s="588"/>
      <c r="Z707" s="588"/>
      <c r="AA707" s="172"/>
      <c r="AB707" s="172"/>
      <c r="AC707" s="172"/>
      <c r="AD707" s="172"/>
      <c r="AE707" s="172"/>
      <c r="AF707" s="172"/>
      <c r="AG707" s="172"/>
      <c r="AH707" s="172"/>
      <c r="AI707" s="172"/>
      <c r="AJ707" s="172"/>
    </row>
    <row r="708">
      <c r="A708" s="577"/>
      <c r="B708" s="577"/>
      <c r="C708" s="172"/>
      <c r="D708" s="172"/>
      <c r="E708" s="172"/>
      <c r="F708" s="172"/>
      <c r="G708" s="172"/>
      <c r="H708" s="172"/>
      <c r="I708" s="172"/>
      <c r="J708" s="172"/>
      <c r="K708" s="172"/>
      <c r="L708" s="172"/>
      <c r="M708" s="172"/>
      <c r="N708" s="172"/>
      <c r="O708" s="172"/>
      <c r="P708" s="172"/>
      <c r="Q708" s="172"/>
      <c r="R708" s="172"/>
      <c r="S708" s="172"/>
      <c r="T708" s="172"/>
      <c r="U708" s="172"/>
      <c r="V708" s="588"/>
      <c r="W708" s="588"/>
      <c r="X708" s="588"/>
      <c r="Y708" s="588"/>
      <c r="Z708" s="588"/>
      <c r="AA708" s="172"/>
      <c r="AB708" s="172"/>
      <c r="AC708" s="172"/>
      <c r="AD708" s="172"/>
      <c r="AE708" s="172"/>
      <c r="AF708" s="172"/>
      <c r="AG708" s="172"/>
      <c r="AH708" s="172"/>
      <c r="AI708" s="172"/>
      <c r="AJ708" s="172"/>
    </row>
    <row r="709">
      <c r="A709" s="577"/>
      <c r="B709" s="577"/>
      <c r="C709" s="172"/>
      <c r="D709" s="172"/>
      <c r="E709" s="172"/>
      <c r="F709" s="172"/>
      <c r="G709" s="172"/>
      <c r="H709" s="172"/>
      <c r="I709" s="172"/>
      <c r="J709" s="172"/>
      <c r="K709" s="172"/>
      <c r="L709" s="172"/>
      <c r="M709" s="172"/>
      <c r="N709" s="172"/>
      <c r="O709" s="172"/>
      <c r="P709" s="172"/>
      <c r="Q709" s="172"/>
      <c r="R709" s="172"/>
      <c r="S709" s="172"/>
      <c r="T709" s="172"/>
      <c r="U709" s="172"/>
      <c r="V709" s="588"/>
      <c r="W709" s="588"/>
      <c r="X709" s="588"/>
      <c r="Y709" s="588"/>
      <c r="Z709" s="588"/>
      <c r="AA709" s="172"/>
      <c r="AB709" s="172"/>
      <c r="AC709" s="172"/>
      <c r="AD709" s="172"/>
      <c r="AE709" s="172"/>
      <c r="AF709" s="172"/>
      <c r="AG709" s="172"/>
      <c r="AH709" s="172"/>
      <c r="AI709" s="172"/>
      <c r="AJ709" s="172"/>
    </row>
    <row r="710">
      <c r="A710" s="577"/>
      <c r="B710" s="577"/>
      <c r="C710" s="172"/>
      <c r="D710" s="172"/>
      <c r="E710" s="172"/>
      <c r="F710" s="172"/>
      <c r="G710" s="172"/>
      <c r="H710" s="172"/>
      <c r="I710" s="172"/>
      <c r="J710" s="172"/>
      <c r="K710" s="172"/>
      <c r="L710" s="172"/>
      <c r="M710" s="172"/>
      <c r="N710" s="172"/>
      <c r="O710" s="172"/>
      <c r="P710" s="172"/>
      <c r="Q710" s="172"/>
      <c r="R710" s="172"/>
      <c r="S710" s="172"/>
      <c r="T710" s="172"/>
      <c r="U710" s="172"/>
      <c r="V710" s="588"/>
      <c r="W710" s="588"/>
      <c r="X710" s="588"/>
      <c r="Y710" s="588"/>
      <c r="Z710" s="588"/>
      <c r="AA710" s="172"/>
      <c r="AB710" s="172"/>
      <c r="AC710" s="172"/>
      <c r="AD710" s="172"/>
      <c r="AE710" s="172"/>
      <c r="AF710" s="172"/>
      <c r="AG710" s="172"/>
      <c r="AH710" s="172"/>
      <c r="AI710" s="172"/>
      <c r="AJ710" s="172"/>
    </row>
    <row r="711">
      <c r="A711" s="577"/>
      <c r="B711" s="577"/>
      <c r="C711" s="172"/>
      <c r="D711" s="172"/>
      <c r="E711" s="172"/>
      <c r="F711" s="172"/>
      <c r="G711" s="172"/>
      <c r="H711" s="172"/>
      <c r="I711" s="172"/>
      <c r="J711" s="172"/>
      <c r="K711" s="172"/>
      <c r="L711" s="172"/>
      <c r="M711" s="172"/>
      <c r="N711" s="172"/>
      <c r="O711" s="172"/>
      <c r="P711" s="172"/>
      <c r="Q711" s="172"/>
      <c r="R711" s="172"/>
      <c r="S711" s="172"/>
      <c r="T711" s="172"/>
      <c r="U711" s="172"/>
      <c r="V711" s="588"/>
      <c r="W711" s="588"/>
      <c r="X711" s="588"/>
      <c r="Y711" s="588"/>
      <c r="Z711" s="588"/>
      <c r="AA711" s="172"/>
      <c r="AB711" s="172"/>
      <c r="AC711" s="172"/>
      <c r="AD711" s="172"/>
      <c r="AE711" s="172"/>
      <c r="AF711" s="172"/>
      <c r="AG711" s="172"/>
      <c r="AH711" s="172"/>
      <c r="AI711" s="172"/>
      <c r="AJ711" s="172"/>
    </row>
    <row r="712">
      <c r="A712" s="577"/>
      <c r="B712" s="577"/>
      <c r="C712" s="172"/>
      <c r="D712" s="172"/>
      <c r="E712" s="172"/>
      <c r="F712" s="172"/>
      <c r="G712" s="172"/>
      <c r="H712" s="172"/>
      <c r="I712" s="172"/>
      <c r="J712" s="172"/>
      <c r="K712" s="172"/>
      <c r="L712" s="172"/>
      <c r="M712" s="172"/>
      <c r="N712" s="172"/>
      <c r="O712" s="172"/>
      <c r="P712" s="172"/>
      <c r="Q712" s="172"/>
      <c r="R712" s="172"/>
      <c r="S712" s="172"/>
      <c r="T712" s="172"/>
      <c r="U712" s="172"/>
      <c r="V712" s="588"/>
      <c r="W712" s="588"/>
      <c r="X712" s="588"/>
      <c r="Y712" s="588"/>
      <c r="Z712" s="588"/>
      <c r="AA712" s="172"/>
      <c r="AB712" s="172"/>
      <c r="AC712" s="172"/>
      <c r="AD712" s="172"/>
      <c r="AE712" s="172"/>
      <c r="AF712" s="172"/>
      <c r="AG712" s="172"/>
      <c r="AH712" s="172"/>
      <c r="AI712" s="172"/>
      <c r="AJ712" s="172"/>
    </row>
    <row r="713">
      <c r="A713" s="577"/>
      <c r="B713" s="577"/>
      <c r="C713" s="172"/>
      <c r="D713" s="172"/>
      <c r="E713" s="172"/>
      <c r="F713" s="172"/>
      <c r="G713" s="172"/>
      <c r="H713" s="172"/>
      <c r="I713" s="172"/>
      <c r="J713" s="172"/>
      <c r="K713" s="172"/>
      <c r="L713" s="172"/>
      <c r="M713" s="172"/>
      <c r="N713" s="172"/>
      <c r="O713" s="172"/>
      <c r="P713" s="172"/>
      <c r="Q713" s="172"/>
      <c r="R713" s="172"/>
      <c r="S713" s="172"/>
      <c r="T713" s="172"/>
      <c r="U713" s="172"/>
      <c r="V713" s="588"/>
      <c r="W713" s="588"/>
      <c r="X713" s="588"/>
      <c r="Y713" s="588"/>
      <c r="Z713" s="588"/>
      <c r="AA713" s="172"/>
      <c r="AB713" s="172"/>
      <c r="AC713" s="172"/>
      <c r="AD713" s="172"/>
      <c r="AE713" s="172"/>
      <c r="AF713" s="172"/>
      <c r="AG713" s="172"/>
      <c r="AH713" s="172"/>
      <c r="AI713" s="172"/>
      <c r="AJ713" s="172"/>
    </row>
    <row r="714">
      <c r="A714" s="577"/>
      <c r="B714" s="577"/>
      <c r="C714" s="172"/>
      <c r="D714" s="172"/>
      <c r="E714" s="172"/>
      <c r="F714" s="172"/>
      <c r="G714" s="172"/>
      <c r="H714" s="172"/>
      <c r="I714" s="172"/>
      <c r="J714" s="172"/>
      <c r="K714" s="172"/>
      <c r="L714" s="172"/>
      <c r="M714" s="172"/>
      <c r="N714" s="172"/>
      <c r="O714" s="172"/>
      <c r="P714" s="172"/>
      <c r="Q714" s="172"/>
      <c r="R714" s="172"/>
      <c r="S714" s="172"/>
      <c r="T714" s="172"/>
      <c r="U714" s="172"/>
      <c r="V714" s="588"/>
      <c r="W714" s="588"/>
      <c r="X714" s="588"/>
      <c r="Y714" s="588"/>
      <c r="Z714" s="588"/>
      <c r="AA714" s="172"/>
      <c r="AB714" s="172"/>
      <c r="AC714" s="172"/>
      <c r="AD714" s="172"/>
      <c r="AE714" s="172"/>
      <c r="AF714" s="172"/>
      <c r="AG714" s="172"/>
      <c r="AH714" s="172"/>
      <c r="AI714" s="172"/>
      <c r="AJ714" s="172"/>
    </row>
    <row r="715">
      <c r="A715" s="577"/>
      <c r="B715" s="577"/>
      <c r="C715" s="172"/>
      <c r="D715" s="172"/>
      <c r="E715" s="172"/>
      <c r="F715" s="172"/>
      <c r="G715" s="172"/>
      <c r="H715" s="172"/>
      <c r="I715" s="172"/>
      <c r="J715" s="172"/>
      <c r="K715" s="172"/>
      <c r="L715" s="172"/>
      <c r="M715" s="172"/>
      <c r="N715" s="172"/>
      <c r="O715" s="172"/>
      <c r="P715" s="172"/>
      <c r="Q715" s="172"/>
      <c r="R715" s="172"/>
      <c r="S715" s="172"/>
      <c r="T715" s="172"/>
      <c r="U715" s="172"/>
      <c r="V715" s="588"/>
      <c r="W715" s="588"/>
      <c r="X715" s="588"/>
      <c r="Y715" s="588"/>
      <c r="Z715" s="588"/>
      <c r="AA715" s="172"/>
      <c r="AB715" s="172"/>
      <c r="AC715" s="172"/>
      <c r="AD715" s="172"/>
      <c r="AE715" s="172"/>
      <c r="AF715" s="172"/>
      <c r="AG715" s="172"/>
      <c r="AH715" s="172"/>
      <c r="AI715" s="172"/>
      <c r="AJ715" s="172"/>
    </row>
    <row r="716">
      <c r="A716" s="577"/>
      <c r="B716" s="577"/>
      <c r="C716" s="172"/>
      <c r="D716" s="172"/>
      <c r="E716" s="172"/>
      <c r="F716" s="172"/>
      <c r="G716" s="172"/>
      <c r="H716" s="172"/>
      <c r="I716" s="172"/>
      <c r="J716" s="172"/>
      <c r="K716" s="172"/>
      <c r="L716" s="172"/>
      <c r="M716" s="172"/>
      <c r="N716" s="172"/>
      <c r="O716" s="172"/>
      <c r="P716" s="172"/>
      <c r="Q716" s="172"/>
      <c r="R716" s="172"/>
      <c r="S716" s="172"/>
      <c r="T716" s="172"/>
      <c r="U716" s="172"/>
      <c r="V716" s="588"/>
      <c r="W716" s="588"/>
      <c r="X716" s="588"/>
      <c r="Y716" s="588"/>
      <c r="Z716" s="588"/>
      <c r="AA716" s="172"/>
      <c r="AB716" s="172"/>
      <c r="AC716" s="172"/>
      <c r="AD716" s="172"/>
      <c r="AE716" s="172"/>
      <c r="AF716" s="172"/>
      <c r="AG716" s="172"/>
      <c r="AH716" s="172"/>
      <c r="AI716" s="172"/>
      <c r="AJ716" s="172"/>
    </row>
    <row r="717">
      <c r="A717" s="577"/>
      <c r="B717" s="577"/>
      <c r="C717" s="172"/>
      <c r="D717" s="172"/>
      <c r="E717" s="172"/>
      <c r="F717" s="172"/>
      <c r="G717" s="172"/>
      <c r="H717" s="172"/>
      <c r="I717" s="172"/>
      <c r="J717" s="172"/>
      <c r="K717" s="172"/>
      <c r="L717" s="172"/>
      <c r="M717" s="172"/>
      <c r="N717" s="172"/>
      <c r="O717" s="172"/>
      <c r="P717" s="172"/>
      <c r="Q717" s="172"/>
      <c r="R717" s="172"/>
      <c r="S717" s="172"/>
      <c r="T717" s="172"/>
      <c r="U717" s="172"/>
      <c r="V717" s="588"/>
      <c r="W717" s="588"/>
      <c r="X717" s="588"/>
      <c r="Y717" s="588"/>
      <c r="Z717" s="588"/>
      <c r="AA717" s="172"/>
      <c r="AB717" s="172"/>
      <c r="AC717" s="172"/>
      <c r="AD717" s="172"/>
      <c r="AE717" s="172"/>
      <c r="AF717" s="172"/>
      <c r="AG717" s="172"/>
      <c r="AH717" s="172"/>
      <c r="AI717" s="172"/>
      <c r="AJ717" s="172"/>
    </row>
    <row r="718">
      <c r="A718" s="577"/>
      <c r="B718" s="577"/>
      <c r="C718" s="172"/>
      <c r="D718" s="172"/>
      <c r="E718" s="172"/>
      <c r="F718" s="172"/>
      <c r="G718" s="172"/>
      <c r="H718" s="172"/>
      <c r="I718" s="172"/>
      <c r="J718" s="172"/>
      <c r="K718" s="172"/>
      <c r="L718" s="172"/>
      <c r="M718" s="172"/>
      <c r="N718" s="172"/>
      <c r="O718" s="172"/>
      <c r="P718" s="172"/>
      <c r="Q718" s="172"/>
      <c r="R718" s="172"/>
      <c r="S718" s="172"/>
      <c r="T718" s="172"/>
      <c r="U718" s="172"/>
      <c r="V718" s="588"/>
      <c r="W718" s="588"/>
      <c r="X718" s="588"/>
      <c r="Y718" s="588"/>
      <c r="Z718" s="588"/>
      <c r="AA718" s="172"/>
      <c r="AB718" s="172"/>
      <c r="AC718" s="172"/>
      <c r="AD718" s="172"/>
      <c r="AE718" s="172"/>
      <c r="AF718" s="172"/>
      <c r="AG718" s="172"/>
      <c r="AH718" s="172"/>
      <c r="AI718" s="172"/>
      <c r="AJ718" s="172"/>
    </row>
    <row r="719">
      <c r="A719" s="577"/>
      <c r="B719" s="577"/>
      <c r="C719" s="172"/>
      <c r="D719" s="172"/>
      <c r="E719" s="172"/>
      <c r="F719" s="172"/>
      <c r="G719" s="172"/>
      <c r="H719" s="172"/>
      <c r="I719" s="172"/>
      <c r="J719" s="172"/>
      <c r="K719" s="172"/>
      <c r="L719" s="172"/>
      <c r="M719" s="172"/>
      <c r="N719" s="172"/>
      <c r="O719" s="172"/>
      <c r="P719" s="172"/>
      <c r="Q719" s="172"/>
      <c r="R719" s="172"/>
      <c r="S719" s="172"/>
      <c r="T719" s="172"/>
      <c r="U719" s="172"/>
      <c r="V719" s="588"/>
      <c r="W719" s="588"/>
      <c r="X719" s="588"/>
      <c r="Y719" s="588"/>
      <c r="Z719" s="588"/>
      <c r="AA719" s="172"/>
      <c r="AB719" s="172"/>
      <c r="AC719" s="172"/>
      <c r="AD719" s="172"/>
      <c r="AE719" s="172"/>
      <c r="AF719" s="172"/>
      <c r="AG719" s="172"/>
      <c r="AH719" s="172"/>
      <c r="AI719" s="172"/>
      <c r="AJ719" s="172"/>
    </row>
    <row r="720">
      <c r="A720" s="577"/>
      <c r="B720" s="577"/>
      <c r="C720" s="172"/>
      <c r="D720" s="172"/>
      <c r="E720" s="172"/>
      <c r="F720" s="172"/>
      <c r="G720" s="172"/>
      <c r="H720" s="172"/>
      <c r="I720" s="172"/>
      <c r="J720" s="172"/>
      <c r="K720" s="172"/>
      <c r="L720" s="172"/>
      <c r="M720" s="172"/>
      <c r="N720" s="172"/>
      <c r="O720" s="172"/>
      <c r="P720" s="172"/>
      <c r="Q720" s="172"/>
      <c r="R720" s="172"/>
      <c r="S720" s="172"/>
      <c r="T720" s="172"/>
      <c r="U720" s="172"/>
      <c r="V720" s="588"/>
      <c r="W720" s="588"/>
      <c r="X720" s="588"/>
      <c r="Y720" s="588"/>
      <c r="Z720" s="588"/>
      <c r="AA720" s="172"/>
      <c r="AB720" s="172"/>
      <c r="AC720" s="172"/>
      <c r="AD720" s="172"/>
      <c r="AE720" s="172"/>
      <c r="AF720" s="172"/>
      <c r="AG720" s="172"/>
      <c r="AH720" s="172"/>
      <c r="AI720" s="172"/>
      <c r="AJ720" s="172"/>
    </row>
    <row r="721">
      <c r="A721" s="577"/>
      <c r="B721" s="577"/>
      <c r="C721" s="172"/>
      <c r="D721" s="172"/>
      <c r="E721" s="172"/>
      <c r="F721" s="172"/>
      <c r="G721" s="172"/>
      <c r="H721" s="172"/>
      <c r="I721" s="172"/>
      <c r="J721" s="172"/>
      <c r="K721" s="172"/>
      <c r="L721" s="172"/>
      <c r="M721" s="172"/>
      <c r="N721" s="172"/>
      <c r="O721" s="172"/>
      <c r="P721" s="172"/>
      <c r="Q721" s="172"/>
      <c r="R721" s="172"/>
      <c r="S721" s="172"/>
      <c r="T721" s="172"/>
      <c r="U721" s="172"/>
      <c r="V721" s="588"/>
      <c r="W721" s="588"/>
      <c r="X721" s="588"/>
      <c r="Y721" s="588"/>
      <c r="Z721" s="588"/>
      <c r="AA721" s="172"/>
      <c r="AB721" s="172"/>
      <c r="AC721" s="172"/>
      <c r="AD721" s="172"/>
      <c r="AE721" s="172"/>
      <c r="AF721" s="172"/>
      <c r="AG721" s="172"/>
      <c r="AH721" s="172"/>
      <c r="AI721" s="172"/>
      <c r="AJ721" s="172"/>
    </row>
    <row r="722">
      <c r="A722" s="577"/>
      <c r="B722" s="577"/>
      <c r="C722" s="172"/>
      <c r="D722" s="172"/>
      <c r="E722" s="172"/>
      <c r="F722" s="172"/>
      <c r="G722" s="172"/>
      <c r="H722" s="172"/>
      <c r="I722" s="172"/>
      <c r="J722" s="172"/>
      <c r="K722" s="172"/>
      <c r="L722" s="172"/>
      <c r="M722" s="172"/>
      <c r="N722" s="172"/>
      <c r="O722" s="172"/>
      <c r="P722" s="172"/>
      <c r="Q722" s="172"/>
      <c r="R722" s="172"/>
      <c r="S722" s="172"/>
      <c r="T722" s="172"/>
      <c r="U722" s="172"/>
      <c r="V722" s="588"/>
      <c r="W722" s="588"/>
      <c r="X722" s="588"/>
      <c r="Y722" s="588"/>
      <c r="Z722" s="588"/>
      <c r="AA722" s="172"/>
      <c r="AB722" s="172"/>
      <c r="AC722" s="172"/>
      <c r="AD722" s="172"/>
      <c r="AE722" s="172"/>
      <c r="AF722" s="172"/>
      <c r="AG722" s="172"/>
      <c r="AH722" s="172"/>
      <c r="AI722" s="172"/>
      <c r="AJ722" s="172"/>
    </row>
    <row r="723">
      <c r="A723" s="577"/>
      <c r="B723" s="577"/>
      <c r="C723" s="172"/>
      <c r="D723" s="172"/>
      <c r="E723" s="172"/>
      <c r="F723" s="172"/>
      <c r="G723" s="172"/>
      <c r="H723" s="172"/>
      <c r="I723" s="172"/>
      <c r="J723" s="172"/>
      <c r="K723" s="172"/>
      <c r="L723" s="172"/>
      <c r="M723" s="172"/>
      <c r="N723" s="172"/>
      <c r="O723" s="172"/>
      <c r="P723" s="172"/>
      <c r="Q723" s="172"/>
      <c r="R723" s="172"/>
      <c r="S723" s="172"/>
      <c r="T723" s="172"/>
      <c r="U723" s="172"/>
      <c r="V723" s="588"/>
      <c r="W723" s="588"/>
      <c r="X723" s="588"/>
      <c r="Y723" s="588"/>
      <c r="Z723" s="588"/>
      <c r="AA723" s="172"/>
      <c r="AB723" s="172"/>
      <c r="AC723" s="172"/>
      <c r="AD723" s="172"/>
      <c r="AE723" s="172"/>
      <c r="AF723" s="172"/>
      <c r="AG723" s="172"/>
      <c r="AH723" s="172"/>
      <c r="AI723" s="172"/>
      <c r="AJ723" s="172"/>
    </row>
    <row r="724">
      <c r="A724" s="577"/>
      <c r="B724" s="577"/>
      <c r="C724" s="172"/>
      <c r="D724" s="172"/>
      <c r="E724" s="172"/>
      <c r="F724" s="172"/>
      <c r="G724" s="172"/>
      <c r="H724" s="172"/>
      <c r="I724" s="172"/>
      <c r="J724" s="172"/>
      <c r="K724" s="172"/>
      <c r="L724" s="172"/>
      <c r="M724" s="172"/>
      <c r="N724" s="172"/>
      <c r="O724" s="172"/>
      <c r="P724" s="172"/>
      <c r="Q724" s="172"/>
      <c r="R724" s="172"/>
      <c r="S724" s="172"/>
      <c r="T724" s="172"/>
      <c r="U724" s="172"/>
      <c r="V724" s="588"/>
      <c r="W724" s="588"/>
      <c r="X724" s="588"/>
      <c r="Y724" s="588"/>
      <c r="Z724" s="588"/>
      <c r="AA724" s="172"/>
      <c r="AB724" s="172"/>
      <c r="AC724" s="172"/>
      <c r="AD724" s="172"/>
      <c r="AE724" s="172"/>
      <c r="AF724" s="172"/>
      <c r="AG724" s="172"/>
      <c r="AH724" s="172"/>
      <c r="AI724" s="172"/>
      <c r="AJ724" s="172"/>
    </row>
    <row r="725">
      <c r="A725" s="577"/>
      <c r="B725" s="577"/>
      <c r="C725" s="172"/>
      <c r="D725" s="172"/>
      <c r="E725" s="172"/>
      <c r="F725" s="172"/>
      <c r="G725" s="172"/>
      <c r="H725" s="172"/>
      <c r="I725" s="172"/>
      <c r="J725" s="172"/>
      <c r="K725" s="172"/>
      <c r="L725" s="172"/>
      <c r="M725" s="172"/>
      <c r="N725" s="172"/>
      <c r="O725" s="172"/>
      <c r="P725" s="172"/>
      <c r="Q725" s="172"/>
      <c r="R725" s="172"/>
      <c r="S725" s="172"/>
      <c r="T725" s="172"/>
      <c r="U725" s="172"/>
      <c r="V725" s="588"/>
      <c r="W725" s="588"/>
      <c r="X725" s="588"/>
      <c r="Y725" s="588"/>
      <c r="Z725" s="588"/>
      <c r="AA725" s="172"/>
      <c r="AB725" s="172"/>
      <c r="AC725" s="172"/>
      <c r="AD725" s="172"/>
      <c r="AE725" s="172"/>
      <c r="AF725" s="172"/>
      <c r="AG725" s="172"/>
      <c r="AH725" s="172"/>
      <c r="AI725" s="172"/>
      <c r="AJ725" s="172"/>
    </row>
    <row r="726">
      <c r="A726" s="577"/>
      <c r="B726" s="577"/>
      <c r="C726" s="172"/>
      <c r="D726" s="172"/>
      <c r="E726" s="172"/>
      <c r="F726" s="172"/>
      <c r="G726" s="172"/>
      <c r="H726" s="172"/>
      <c r="I726" s="172"/>
      <c r="J726" s="172"/>
      <c r="K726" s="172"/>
      <c r="L726" s="172"/>
      <c r="M726" s="172"/>
      <c r="N726" s="172"/>
      <c r="O726" s="172"/>
      <c r="P726" s="172"/>
      <c r="Q726" s="172"/>
      <c r="R726" s="172"/>
      <c r="S726" s="172"/>
      <c r="T726" s="172"/>
      <c r="U726" s="172"/>
      <c r="V726" s="588"/>
      <c r="W726" s="588"/>
      <c r="X726" s="588"/>
      <c r="Y726" s="588"/>
      <c r="Z726" s="588"/>
      <c r="AA726" s="172"/>
      <c r="AB726" s="172"/>
      <c r="AC726" s="172"/>
      <c r="AD726" s="172"/>
      <c r="AE726" s="172"/>
      <c r="AF726" s="172"/>
      <c r="AG726" s="172"/>
      <c r="AH726" s="172"/>
      <c r="AI726" s="172"/>
      <c r="AJ726" s="172"/>
    </row>
    <row r="727">
      <c r="A727" s="577"/>
      <c r="B727" s="577"/>
      <c r="C727" s="172"/>
      <c r="D727" s="172"/>
      <c r="E727" s="172"/>
      <c r="F727" s="172"/>
      <c r="G727" s="172"/>
      <c r="H727" s="172"/>
      <c r="I727" s="172"/>
      <c r="J727" s="172"/>
      <c r="K727" s="172"/>
      <c r="L727" s="172"/>
      <c r="M727" s="172"/>
      <c r="N727" s="172"/>
      <c r="O727" s="172"/>
      <c r="P727" s="172"/>
      <c r="Q727" s="172"/>
      <c r="R727" s="172"/>
      <c r="S727" s="172"/>
      <c r="T727" s="172"/>
      <c r="U727" s="172"/>
      <c r="V727" s="588"/>
      <c r="W727" s="588"/>
      <c r="X727" s="588"/>
      <c r="Y727" s="588"/>
      <c r="Z727" s="588"/>
      <c r="AA727" s="172"/>
      <c r="AB727" s="172"/>
      <c r="AC727" s="172"/>
      <c r="AD727" s="172"/>
      <c r="AE727" s="172"/>
      <c r="AF727" s="172"/>
      <c r="AG727" s="172"/>
      <c r="AH727" s="172"/>
      <c r="AI727" s="172"/>
      <c r="AJ727" s="172"/>
    </row>
    <row r="728">
      <c r="A728" s="577"/>
      <c r="B728" s="577"/>
      <c r="C728" s="172"/>
      <c r="D728" s="172"/>
      <c r="E728" s="172"/>
      <c r="F728" s="172"/>
      <c r="G728" s="172"/>
      <c r="H728" s="172"/>
      <c r="I728" s="172"/>
      <c r="J728" s="172"/>
      <c r="K728" s="172"/>
      <c r="L728" s="172"/>
      <c r="M728" s="172"/>
      <c r="N728" s="172"/>
      <c r="O728" s="172"/>
      <c r="P728" s="172"/>
      <c r="Q728" s="172"/>
      <c r="R728" s="172"/>
      <c r="S728" s="172"/>
      <c r="T728" s="172"/>
      <c r="U728" s="172"/>
      <c r="V728" s="588"/>
      <c r="W728" s="588"/>
      <c r="X728" s="588"/>
      <c r="Y728" s="588"/>
      <c r="Z728" s="588"/>
      <c r="AA728" s="172"/>
      <c r="AB728" s="172"/>
      <c r="AC728" s="172"/>
      <c r="AD728" s="172"/>
      <c r="AE728" s="172"/>
      <c r="AF728" s="172"/>
      <c r="AG728" s="172"/>
      <c r="AH728" s="172"/>
      <c r="AI728" s="172"/>
      <c r="AJ728" s="172"/>
    </row>
    <row r="729">
      <c r="A729" s="577"/>
      <c r="B729" s="577"/>
      <c r="C729" s="172"/>
      <c r="D729" s="172"/>
      <c r="E729" s="172"/>
      <c r="F729" s="172"/>
      <c r="G729" s="172"/>
      <c r="H729" s="172"/>
      <c r="I729" s="172"/>
      <c r="J729" s="172"/>
      <c r="K729" s="172"/>
      <c r="L729" s="172"/>
      <c r="M729" s="172"/>
      <c r="N729" s="172"/>
      <c r="O729" s="172"/>
      <c r="P729" s="172"/>
      <c r="Q729" s="172"/>
      <c r="R729" s="172"/>
      <c r="S729" s="172"/>
      <c r="T729" s="172"/>
      <c r="U729" s="172"/>
      <c r="V729" s="588"/>
      <c r="W729" s="588"/>
      <c r="X729" s="588"/>
      <c r="Y729" s="588"/>
      <c r="Z729" s="588"/>
      <c r="AA729" s="172"/>
      <c r="AB729" s="172"/>
      <c r="AC729" s="172"/>
      <c r="AD729" s="172"/>
      <c r="AE729" s="172"/>
      <c r="AF729" s="172"/>
      <c r="AG729" s="172"/>
      <c r="AH729" s="172"/>
      <c r="AI729" s="172"/>
      <c r="AJ729" s="172"/>
    </row>
    <row r="730">
      <c r="A730" s="577"/>
      <c r="B730" s="577"/>
      <c r="C730" s="172"/>
      <c r="D730" s="172"/>
      <c r="E730" s="172"/>
      <c r="F730" s="172"/>
      <c r="G730" s="172"/>
      <c r="H730" s="172"/>
      <c r="I730" s="172"/>
      <c r="J730" s="172"/>
      <c r="K730" s="172"/>
      <c r="L730" s="172"/>
      <c r="M730" s="172"/>
      <c r="N730" s="172"/>
      <c r="O730" s="172"/>
      <c r="P730" s="172"/>
      <c r="Q730" s="172"/>
      <c r="R730" s="172"/>
      <c r="S730" s="172"/>
      <c r="T730" s="172"/>
      <c r="U730" s="172"/>
      <c r="V730" s="588"/>
      <c r="W730" s="588"/>
      <c r="X730" s="588"/>
      <c r="Y730" s="588"/>
      <c r="Z730" s="588"/>
      <c r="AA730" s="172"/>
      <c r="AB730" s="172"/>
      <c r="AC730" s="172"/>
      <c r="AD730" s="172"/>
      <c r="AE730" s="172"/>
      <c r="AF730" s="172"/>
      <c r="AG730" s="172"/>
      <c r="AH730" s="172"/>
      <c r="AI730" s="172"/>
      <c r="AJ730" s="172"/>
    </row>
    <row r="731">
      <c r="A731" s="577"/>
      <c r="B731" s="577"/>
      <c r="C731" s="172"/>
      <c r="D731" s="172"/>
      <c r="E731" s="172"/>
      <c r="F731" s="172"/>
      <c r="G731" s="172"/>
      <c r="H731" s="172"/>
      <c r="I731" s="172"/>
      <c r="J731" s="172"/>
      <c r="K731" s="172"/>
      <c r="L731" s="172"/>
      <c r="M731" s="172"/>
      <c r="N731" s="172"/>
      <c r="O731" s="172"/>
      <c r="P731" s="172"/>
      <c r="Q731" s="172"/>
      <c r="R731" s="172"/>
      <c r="S731" s="172"/>
      <c r="T731" s="172"/>
      <c r="U731" s="172"/>
      <c r="V731" s="588"/>
      <c r="W731" s="588"/>
      <c r="X731" s="588"/>
      <c r="Y731" s="588"/>
      <c r="Z731" s="588"/>
      <c r="AA731" s="172"/>
      <c r="AB731" s="172"/>
      <c r="AC731" s="172"/>
      <c r="AD731" s="172"/>
      <c r="AE731" s="172"/>
      <c r="AF731" s="172"/>
      <c r="AG731" s="172"/>
      <c r="AH731" s="172"/>
      <c r="AI731" s="172"/>
      <c r="AJ731" s="172"/>
    </row>
    <row r="732">
      <c r="A732" s="577"/>
      <c r="B732" s="577"/>
      <c r="C732" s="172"/>
      <c r="D732" s="172"/>
      <c r="E732" s="172"/>
      <c r="F732" s="172"/>
      <c r="G732" s="172"/>
      <c r="H732" s="172"/>
      <c r="I732" s="172"/>
      <c r="J732" s="172"/>
      <c r="K732" s="172"/>
      <c r="L732" s="172"/>
      <c r="M732" s="172"/>
      <c r="N732" s="172"/>
      <c r="O732" s="172"/>
      <c r="P732" s="172"/>
      <c r="Q732" s="172"/>
      <c r="R732" s="172"/>
      <c r="S732" s="172"/>
      <c r="T732" s="172"/>
      <c r="U732" s="172"/>
      <c r="V732" s="588"/>
      <c r="W732" s="588"/>
      <c r="X732" s="588"/>
      <c r="Y732" s="588"/>
      <c r="Z732" s="588"/>
      <c r="AA732" s="172"/>
      <c r="AB732" s="172"/>
      <c r="AC732" s="172"/>
      <c r="AD732" s="172"/>
      <c r="AE732" s="172"/>
      <c r="AF732" s="172"/>
      <c r="AG732" s="172"/>
      <c r="AH732" s="172"/>
      <c r="AI732" s="172"/>
      <c r="AJ732" s="172"/>
    </row>
    <row r="733">
      <c r="A733" s="577"/>
      <c r="B733" s="577"/>
      <c r="C733" s="172"/>
      <c r="D733" s="172"/>
      <c r="E733" s="172"/>
      <c r="F733" s="172"/>
      <c r="G733" s="172"/>
      <c r="H733" s="172"/>
      <c r="I733" s="172"/>
      <c r="J733" s="172"/>
      <c r="K733" s="172"/>
      <c r="L733" s="172"/>
      <c r="M733" s="172"/>
      <c r="N733" s="172"/>
      <c r="O733" s="172"/>
      <c r="P733" s="172"/>
      <c r="Q733" s="172"/>
      <c r="R733" s="172"/>
      <c r="S733" s="172"/>
      <c r="T733" s="172"/>
      <c r="U733" s="172"/>
      <c r="V733" s="588"/>
      <c r="W733" s="588"/>
      <c r="X733" s="588"/>
      <c r="Y733" s="588"/>
      <c r="Z733" s="588"/>
      <c r="AA733" s="172"/>
      <c r="AB733" s="172"/>
      <c r="AC733" s="172"/>
      <c r="AD733" s="172"/>
      <c r="AE733" s="172"/>
      <c r="AF733" s="172"/>
      <c r="AG733" s="172"/>
      <c r="AH733" s="172"/>
      <c r="AI733" s="172"/>
      <c r="AJ733" s="172"/>
    </row>
    <row r="734">
      <c r="A734" s="577"/>
      <c r="B734" s="577"/>
      <c r="C734" s="172"/>
      <c r="D734" s="172"/>
      <c r="E734" s="172"/>
      <c r="F734" s="172"/>
      <c r="G734" s="172"/>
      <c r="H734" s="172"/>
      <c r="I734" s="172"/>
      <c r="J734" s="172"/>
      <c r="K734" s="172"/>
      <c r="L734" s="172"/>
      <c r="M734" s="172"/>
      <c r="N734" s="172"/>
      <c r="O734" s="172"/>
      <c r="P734" s="172"/>
      <c r="Q734" s="172"/>
      <c r="R734" s="172"/>
      <c r="S734" s="172"/>
      <c r="T734" s="172"/>
      <c r="U734" s="172"/>
      <c r="V734" s="588"/>
      <c r="W734" s="588"/>
      <c r="X734" s="588"/>
      <c r="Y734" s="588"/>
      <c r="Z734" s="588"/>
      <c r="AA734" s="172"/>
      <c r="AB734" s="172"/>
      <c r="AC734" s="172"/>
      <c r="AD734" s="172"/>
      <c r="AE734" s="172"/>
      <c r="AF734" s="172"/>
      <c r="AG734" s="172"/>
      <c r="AH734" s="172"/>
      <c r="AI734" s="172"/>
      <c r="AJ734" s="172"/>
    </row>
    <row r="735">
      <c r="A735" s="577"/>
      <c r="B735" s="577"/>
      <c r="C735" s="172"/>
      <c r="D735" s="172"/>
      <c r="E735" s="172"/>
      <c r="F735" s="172"/>
      <c r="G735" s="172"/>
      <c r="H735" s="172"/>
      <c r="I735" s="172"/>
      <c r="J735" s="172"/>
      <c r="K735" s="172"/>
      <c r="L735" s="172"/>
      <c r="M735" s="172"/>
      <c r="N735" s="172"/>
      <c r="O735" s="172"/>
      <c r="P735" s="172"/>
      <c r="Q735" s="172"/>
      <c r="R735" s="172"/>
      <c r="S735" s="172"/>
      <c r="T735" s="172"/>
      <c r="U735" s="172"/>
      <c r="V735" s="588"/>
      <c r="W735" s="588"/>
      <c r="X735" s="588"/>
      <c r="Y735" s="588"/>
      <c r="Z735" s="588"/>
      <c r="AA735" s="172"/>
      <c r="AB735" s="172"/>
      <c r="AC735" s="172"/>
      <c r="AD735" s="172"/>
      <c r="AE735" s="172"/>
      <c r="AF735" s="172"/>
      <c r="AG735" s="172"/>
      <c r="AH735" s="172"/>
      <c r="AI735" s="172"/>
      <c r="AJ735" s="172"/>
    </row>
    <row r="736">
      <c r="A736" s="577"/>
      <c r="B736" s="577"/>
      <c r="C736" s="172"/>
      <c r="D736" s="172"/>
      <c r="E736" s="172"/>
      <c r="F736" s="172"/>
      <c r="G736" s="172"/>
      <c r="H736" s="172"/>
      <c r="I736" s="172"/>
      <c r="J736" s="172"/>
      <c r="K736" s="172"/>
      <c r="L736" s="172"/>
      <c r="M736" s="172"/>
      <c r="N736" s="172"/>
      <c r="O736" s="172"/>
      <c r="P736" s="172"/>
      <c r="Q736" s="172"/>
      <c r="R736" s="172"/>
      <c r="S736" s="172"/>
      <c r="T736" s="172"/>
      <c r="U736" s="172"/>
      <c r="V736" s="588"/>
      <c r="W736" s="588"/>
      <c r="X736" s="588"/>
      <c r="Y736" s="588"/>
      <c r="Z736" s="588"/>
      <c r="AA736" s="172"/>
      <c r="AB736" s="172"/>
      <c r="AC736" s="172"/>
      <c r="AD736" s="172"/>
      <c r="AE736" s="172"/>
      <c r="AF736" s="172"/>
      <c r="AG736" s="172"/>
      <c r="AH736" s="172"/>
      <c r="AI736" s="172"/>
      <c r="AJ736" s="172"/>
    </row>
    <row r="737">
      <c r="A737" s="577"/>
      <c r="B737" s="577"/>
      <c r="C737" s="172"/>
      <c r="D737" s="172"/>
      <c r="E737" s="172"/>
      <c r="F737" s="172"/>
      <c r="G737" s="172"/>
      <c r="H737" s="172"/>
      <c r="I737" s="172"/>
      <c r="J737" s="172"/>
      <c r="K737" s="172"/>
      <c r="L737" s="172"/>
      <c r="M737" s="172"/>
      <c r="N737" s="172"/>
      <c r="O737" s="172"/>
      <c r="P737" s="172"/>
      <c r="Q737" s="172"/>
      <c r="R737" s="172"/>
      <c r="S737" s="172"/>
      <c r="T737" s="172"/>
      <c r="U737" s="172"/>
      <c r="V737" s="588"/>
      <c r="W737" s="588"/>
      <c r="X737" s="588"/>
      <c r="Y737" s="588"/>
      <c r="Z737" s="588"/>
      <c r="AA737" s="172"/>
      <c r="AB737" s="172"/>
      <c r="AC737" s="172"/>
      <c r="AD737" s="172"/>
      <c r="AE737" s="172"/>
      <c r="AF737" s="172"/>
      <c r="AG737" s="172"/>
      <c r="AH737" s="172"/>
      <c r="AI737" s="172"/>
      <c r="AJ737" s="172"/>
    </row>
    <row r="738">
      <c r="A738" s="577"/>
      <c r="B738" s="577"/>
      <c r="C738" s="172"/>
      <c r="D738" s="172"/>
      <c r="E738" s="172"/>
      <c r="F738" s="172"/>
      <c r="G738" s="172"/>
      <c r="H738" s="172"/>
      <c r="I738" s="172"/>
      <c r="J738" s="172"/>
      <c r="K738" s="172"/>
      <c r="L738" s="172"/>
      <c r="M738" s="172"/>
      <c r="N738" s="172"/>
      <c r="O738" s="172"/>
      <c r="P738" s="172"/>
      <c r="Q738" s="172"/>
      <c r="R738" s="172"/>
      <c r="S738" s="172"/>
      <c r="T738" s="172"/>
      <c r="U738" s="172"/>
      <c r="V738" s="588"/>
      <c r="W738" s="588"/>
      <c r="X738" s="588"/>
      <c r="Y738" s="588"/>
      <c r="Z738" s="588"/>
      <c r="AA738" s="172"/>
      <c r="AB738" s="172"/>
      <c r="AC738" s="172"/>
      <c r="AD738" s="172"/>
      <c r="AE738" s="172"/>
      <c r="AF738" s="172"/>
      <c r="AG738" s="172"/>
      <c r="AH738" s="172"/>
      <c r="AI738" s="172"/>
      <c r="AJ738" s="172"/>
    </row>
    <row r="739">
      <c r="A739" s="577"/>
      <c r="B739" s="577"/>
      <c r="C739" s="172"/>
      <c r="D739" s="172"/>
      <c r="E739" s="172"/>
      <c r="F739" s="172"/>
      <c r="G739" s="172"/>
      <c r="H739" s="172"/>
      <c r="I739" s="172"/>
      <c r="J739" s="172"/>
      <c r="K739" s="172"/>
      <c r="L739" s="172"/>
      <c r="M739" s="172"/>
      <c r="N739" s="172"/>
      <c r="O739" s="172"/>
      <c r="P739" s="172"/>
      <c r="Q739" s="172"/>
      <c r="R739" s="172"/>
      <c r="S739" s="172"/>
      <c r="T739" s="172"/>
      <c r="U739" s="172"/>
      <c r="V739" s="588"/>
      <c r="W739" s="588"/>
      <c r="X739" s="588"/>
      <c r="Y739" s="588"/>
      <c r="Z739" s="588"/>
      <c r="AA739" s="172"/>
      <c r="AB739" s="172"/>
      <c r="AC739" s="172"/>
      <c r="AD739" s="172"/>
      <c r="AE739" s="172"/>
      <c r="AF739" s="172"/>
      <c r="AG739" s="172"/>
      <c r="AH739" s="172"/>
      <c r="AI739" s="172"/>
      <c r="AJ739" s="172"/>
    </row>
    <row r="740">
      <c r="A740" s="577"/>
      <c r="B740" s="577"/>
      <c r="C740" s="172"/>
      <c r="D740" s="172"/>
      <c r="E740" s="172"/>
      <c r="F740" s="172"/>
      <c r="G740" s="172"/>
      <c r="H740" s="172"/>
      <c r="I740" s="172"/>
      <c r="J740" s="172"/>
      <c r="K740" s="172"/>
      <c r="L740" s="172"/>
      <c r="M740" s="172"/>
      <c r="N740" s="172"/>
      <c r="O740" s="172"/>
      <c r="P740" s="172"/>
      <c r="Q740" s="172"/>
      <c r="R740" s="172"/>
      <c r="S740" s="172"/>
      <c r="T740" s="172"/>
      <c r="U740" s="172"/>
      <c r="V740" s="588"/>
      <c r="W740" s="588"/>
      <c r="X740" s="588"/>
      <c r="Y740" s="588"/>
      <c r="Z740" s="588"/>
      <c r="AA740" s="172"/>
      <c r="AB740" s="172"/>
      <c r="AC740" s="172"/>
      <c r="AD740" s="172"/>
      <c r="AE740" s="172"/>
      <c r="AF740" s="172"/>
      <c r="AG740" s="172"/>
      <c r="AH740" s="172"/>
      <c r="AI740" s="172"/>
      <c r="AJ740" s="172"/>
    </row>
    <row r="741">
      <c r="A741" s="577"/>
      <c r="B741" s="577"/>
      <c r="C741" s="172"/>
      <c r="D741" s="172"/>
      <c r="E741" s="172"/>
      <c r="F741" s="172"/>
      <c r="G741" s="172"/>
      <c r="H741" s="172"/>
      <c r="I741" s="172"/>
      <c r="J741" s="172"/>
      <c r="K741" s="172"/>
      <c r="L741" s="172"/>
      <c r="M741" s="172"/>
      <c r="N741" s="172"/>
      <c r="O741" s="172"/>
      <c r="P741" s="172"/>
      <c r="Q741" s="172"/>
      <c r="R741" s="172"/>
      <c r="S741" s="172"/>
      <c r="T741" s="172"/>
      <c r="U741" s="172"/>
      <c r="V741" s="588"/>
      <c r="W741" s="588"/>
      <c r="X741" s="588"/>
      <c r="Y741" s="588"/>
      <c r="Z741" s="588"/>
      <c r="AA741" s="172"/>
      <c r="AB741" s="172"/>
      <c r="AC741" s="172"/>
      <c r="AD741" s="172"/>
      <c r="AE741" s="172"/>
      <c r="AF741" s="172"/>
      <c r="AG741" s="172"/>
      <c r="AH741" s="172"/>
      <c r="AI741" s="172"/>
      <c r="AJ741" s="172"/>
    </row>
    <row r="742">
      <c r="A742" s="577"/>
      <c r="B742" s="577"/>
      <c r="C742" s="172"/>
      <c r="D742" s="172"/>
      <c r="E742" s="172"/>
      <c r="F742" s="172"/>
      <c r="G742" s="172"/>
      <c r="H742" s="172"/>
      <c r="I742" s="172"/>
      <c r="J742" s="172"/>
      <c r="K742" s="172"/>
      <c r="L742" s="172"/>
      <c r="M742" s="172"/>
      <c r="N742" s="172"/>
      <c r="O742" s="172"/>
      <c r="P742" s="172"/>
      <c r="Q742" s="172"/>
      <c r="R742" s="172"/>
      <c r="S742" s="172"/>
      <c r="T742" s="172"/>
      <c r="U742" s="172"/>
      <c r="V742" s="588"/>
      <c r="W742" s="588"/>
      <c r="X742" s="588"/>
      <c r="Y742" s="588"/>
      <c r="Z742" s="588"/>
      <c r="AA742" s="172"/>
      <c r="AB742" s="172"/>
      <c r="AC742" s="172"/>
      <c r="AD742" s="172"/>
      <c r="AE742" s="172"/>
      <c r="AF742" s="172"/>
      <c r="AG742" s="172"/>
      <c r="AH742" s="172"/>
      <c r="AI742" s="172"/>
      <c r="AJ742" s="172"/>
    </row>
    <row r="743">
      <c r="A743" s="577"/>
      <c r="B743" s="577"/>
      <c r="C743" s="172"/>
      <c r="D743" s="172"/>
      <c r="E743" s="172"/>
      <c r="F743" s="172"/>
      <c r="G743" s="172"/>
      <c r="H743" s="172"/>
      <c r="I743" s="172"/>
      <c r="J743" s="172"/>
      <c r="K743" s="172"/>
      <c r="L743" s="172"/>
      <c r="M743" s="172"/>
      <c r="N743" s="172"/>
      <c r="O743" s="172"/>
      <c r="P743" s="172"/>
      <c r="Q743" s="172"/>
      <c r="R743" s="172"/>
      <c r="S743" s="172"/>
      <c r="T743" s="172"/>
      <c r="U743" s="172"/>
      <c r="V743" s="588"/>
      <c r="W743" s="588"/>
      <c r="X743" s="588"/>
      <c r="Y743" s="588"/>
      <c r="Z743" s="588"/>
      <c r="AA743" s="172"/>
      <c r="AB743" s="172"/>
      <c r="AC743" s="172"/>
      <c r="AD743" s="172"/>
      <c r="AE743" s="172"/>
      <c r="AF743" s="172"/>
      <c r="AG743" s="172"/>
      <c r="AH743" s="172"/>
      <c r="AI743" s="172"/>
      <c r="AJ743" s="172"/>
    </row>
    <row r="744">
      <c r="A744" s="577"/>
      <c r="B744" s="577"/>
      <c r="C744" s="172"/>
      <c r="D744" s="172"/>
      <c r="E744" s="172"/>
      <c r="F744" s="172"/>
      <c r="G744" s="172"/>
      <c r="H744" s="172"/>
      <c r="I744" s="172"/>
      <c r="J744" s="172"/>
      <c r="K744" s="172"/>
      <c r="L744" s="172"/>
      <c r="M744" s="172"/>
      <c r="N744" s="172"/>
      <c r="O744" s="172"/>
      <c r="P744" s="172"/>
      <c r="Q744" s="172"/>
      <c r="R744" s="172"/>
      <c r="S744" s="172"/>
      <c r="T744" s="172"/>
      <c r="U744" s="172"/>
      <c r="V744" s="588"/>
      <c r="W744" s="588"/>
      <c r="X744" s="588"/>
      <c r="Y744" s="588"/>
      <c r="Z744" s="588"/>
      <c r="AA744" s="172"/>
      <c r="AB744" s="172"/>
      <c r="AC744" s="172"/>
      <c r="AD744" s="172"/>
      <c r="AE744" s="172"/>
      <c r="AF744" s="172"/>
      <c r="AG744" s="172"/>
      <c r="AH744" s="172"/>
      <c r="AI744" s="172"/>
      <c r="AJ744" s="172"/>
    </row>
    <row r="745">
      <c r="A745" s="577"/>
      <c r="B745" s="577"/>
      <c r="C745" s="172"/>
      <c r="D745" s="172"/>
      <c r="E745" s="172"/>
      <c r="F745" s="172"/>
      <c r="G745" s="172"/>
      <c r="H745" s="172"/>
      <c r="I745" s="172"/>
      <c r="J745" s="172"/>
      <c r="K745" s="172"/>
      <c r="L745" s="172"/>
      <c r="M745" s="172"/>
      <c r="N745" s="172"/>
      <c r="O745" s="172"/>
      <c r="P745" s="172"/>
      <c r="Q745" s="172"/>
      <c r="R745" s="172"/>
      <c r="S745" s="172"/>
      <c r="T745" s="172"/>
      <c r="U745" s="172"/>
      <c r="V745" s="588"/>
      <c r="W745" s="588"/>
      <c r="X745" s="588"/>
      <c r="Y745" s="588"/>
      <c r="Z745" s="588"/>
      <c r="AA745" s="172"/>
      <c r="AB745" s="172"/>
      <c r="AC745" s="172"/>
      <c r="AD745" s="172"/>
      <c r="AE745" s="172"/>
      <c r="AF745" s="172"/>
      <c r="AG745" s="172"/>
      <c r="AH745" s="172"/>
      <c r="AI745" s="172"/>
      <c r="AJ745" s="172"/>
    </row>
    <row r="746">
      <c r="A746" s="577"/>
      <c r="B746" s="577"/>
      <c r="C746" s="172"/>
      <c r="D746" s="172"/>
      <c r="E746" s="172"/>
      <c r="F746" s="172"/>
      <c r="G746" s="172"/>
      <c r="H746" s="172"/>
      <c r="I746" s="172"/>
      <c r="J746" s="172"/>
      <c r="K746" s="172"/>
      <c r="L746" s="172"/>
      <c r="M746" s="172"/>
      <c r="N746" s="172"/>
      <c r="O746" s="172"/>
      <c r="P746" s="172"/>
      <c r="Q746" s="172"/>
      <c r="R746" s="172"/>
      <c r="S746" s="172"/>
      <c r="T746" s="172"/>
      <c r="U746" s="172"/>
      <c r="V746" s="588"/>
      <c r="W746" s="588"/>
      <c r="X746" s="588"/>
      <c r="Y746" s="588"/>
      <c r="Z746" s="588"/>
      <c r="AA746" s="172"/>
      <c r="AB746" s="172"/>
      <c r="AC746" s="172"/>
      <c r="AD746" s="172"/>
      <c r="AE746" s="172"/>
      <c r="AF746" s="172"/>
      <c r="AG746" s="172"/>
      <c r="AH746" s="172"/>
      <c r="AI746" s="172"/>
      <c r="AJ746" s="172"/>
    </row>
    <row r="747">
      <c r="A747" s="577"/>
      <c r="B747" s="577"/>
      <c r="C747" s="172"/>
      <c r="D747" s="172"/>
      <c r="E747" s="172"/>
      <c r="F747" s="172"/>
      <c r="G747" s="172"/>
      <c r="H747" s="172"/>
      <c r="I747" s="172"/>
      <c r="J747" s="172"/>
      <c r="K747" s="172"/>
      <c r="L747" s="172"/>
      <c r="M747" s="172"/>
      <c r="N747" s="172"/>
      <c r="O747" s="172"/>
      <c r="P747" s="172"/>
      <c r="Q747" s="172"/>
      <c r="R747" s="172"/>
      <c r="S747" s="172"/>
      <c r="T747" s="172"/>
      <c r="U747" s="172"/>
      <c r="V747" s="588"/>
      <c r="W747" s="588"/>
      <c r="X747" s="588"/>
      <c r="Y747" s="588"/>
      <c r="Z747" s="588"/>
      <c r="AA747" s="172"/>
      <c r="AB747" s="172"/>
      <c r="AC747" s="172"/>
      <c r="AD747" s="172"/>
      <c r="AE747" s="172"/>
      <c r="AF747" s="172"/>
      <c r="AG747" s="172"/>
      <c r="AH747" s="172"/>
      <c r="AI747" s="172"/>
      <c r="AJ747" s="172"/>
    </row>
    <row r="748">
      <c r="A748" s="577"/>
      <c r="B748" s="577"/>
      <c r="C748" s="172"/>
      <c r="D748" s="172"/>
      <c r="E748" s="172"/>
      <c r="F748" s="172"/>
      <c r="G748" s="172"/>
      <c r="H748" s="172"/>
      <c r="I748" s="172"/>
      <c r="J748" s="172"/>
      <c r="K748" s="172"/>
      <c r="L748" s="172"/>
      <c r="M748" s="172"/>
      <c r="N748" s="172"/>
      <c r="O748" s="172"/>
      <c r="P748" s="172"/>
      <c r="Q748" s="172"/>
      <c r="R748" s="172"/>
      <c r="S748" s="172"/>
      <c r="T748" s="172"/>
      <c r="U748" s="172"/>
      <c r="V748" s="588"/>
      <c r="W748" s="588"/>
      <c r="X748" s="588"/>
      <c r="Y748" s="588"/>
      <c r="Z748" s="588"/>
      <c r="AA748" s="172"/>
      <c r="AB748" s="172"/>
      <c r="AC748" s="172"/>
      <c r="AD748" s="172"/>
      <c r="AE748" s="172"/>
      <c r="AF748" s="172"/>
      <c r="AG748" s="172"/>
      <c r="AH748" s="172"/>
      <c r="AI748" s="172"/>
      <c r="AJ748" s="172"/>
    </row>
    <row r="749">
      <c r="A749" s="577"/>
      <c r="B749" s="577"/>
      <c r="C749" s="172"/>
      <c r="D749" s="172"/>
      <c r="E749" s="172"/>
      <c r="F749" s="172"/>
      <c r="G749" s="172"/>
      <c r="H749" s="172"/>
      <c r="I749" s="172"/>
      <c r="J749" s="172"/>
      <c r="K749" s="172"/>
      <c r="L749" s="172"/>
      <c r="M749" s="172"/>
      <c r="N749" s="172"/>
      <c r="O749" s="172"/>
      <c r="P749" s="172"/>
      <c r="Q749" s="172"/>
      <c r="R749" s="172"/>
      <c r="S749" s="172"/>
      <c r="T749" s="172"/>
      <c r="U749" s="172"/>
      <c r="V749" s="588"/>
      <c r="W749" s="588"/>
      <c r="X749" s="588"/>
      <c r="Y749" s="588"/>
      <c r="Z749" s="588"/>
      <c r="AA749" s="172"/>
      <c r="AB749" s="172"/>
      <c r="AC749" s="172"/>
      <c r="AD749" s="172"/>
      <c r="AE749" s="172"/>
      <c r="AF749" s="172"/>
      <c r="AG749" s="172"/>
      <c r="AH749" s="172"/>
      <c r="AI749" s="172"/>
      <c r="AJ749" s="172"/>
    </row>
    <row r="750">
      <c r="A750" s="577"/>
      <c r="B750" s="577"/>
      <c r="C750" s="172"/>
      <c r="D750" s="172"/>
      <c r="E750" s="172"/>
      <c r="F750" s="172"/>
      <c r="G750" s="172"/>
      <c r="H750" s="172"/>
      <c r="I750" s="172"/>
      <c r="J750" s="172"/>
      <c r="K750" s="172"/>
      <c r="L750" s="172"/>
      <c r="M750" s="172"/>
      <c r="N750" s="172"/>
      <c r="O750" s="172"/>
      <c r="P750" s="172"/>
      <c r="Q750" s="172"/>
      <c r="R750" s="172"/>
      <c r="S750" s="172"/>
      <c r="T750" s="172"/>
      <c r="U750" s="172"/>
      <c r="V750" s="588"/>
      <c r="W750" s="588"/>
      <c r="X750" s="588"/>
      <c r="Y750" s="588"/>
      <c r="Z750" s="588"/>
      <c r="AA750" s="172"/>
      <c r="AB750" s="172"/>
      <c r="AC750" s="172"/>
      <c r="AD750" s="172"/>
      <c r="AE750" s="172"/>
      <c r="AF750" s="172"/>
      <c r="AG750" s="172"/>
      <c r="AH750" s="172"/>
      <c r="AI750" s="172"/>
      <c r="AJ750" s="172"/>
    </row>
    <row r="751">
      <c r="A751" s="577"/>
      <c r="B751" s="577"/>
      <c r="C751" s="172"/>
      <c r="D751" s="172"/>
      <c r="E751" s="172"/>
      <c r="F751" s="172"/>
      <c r="G751" s="172"/>
      <c r="H751" s="172"/>
      <c r="I751" s="172"/>
      <c r="J751" s="172"/>
      <c r="K751" s="172"/>
      <c r="L751" s="172"/>
      <c r="M751" s="172"/>
      <c r="N751" s="172"/>
      <c r="O751" s="172"/>
      <c r="P751" s="172"/>
      <c r="Q751" s="172"/>
      <c r="R751" s="172"/>
      <c r="S751" s="172"/>
      <c r="T751" s="172"/>
      <c r="U751" s="172"/>
      <c r="V751" s="588"/>
      <c r="W751" s="588"/>
      <c r="X751" s="588"/>
      <c r="Y751" s="588"/>
      <c r="Z751" s="588"/>
      <c r="AA751" s="172"/>
      <c r="AB751" s="172"/>
      <c r="AC751" s="172"/>
      <c r="AD751" s="172"/>
      <c r="AE751" s="172"/>
      <c r="AF751" s="172"/>
      <c r="AG751" s="172"/>
      <c r="AH751" s="172"/>
      <c r="AI751" s="172"/>
      <c r="AJ751" s="172"/>
    </row>
    <row r="752">
      <c r="A752" s="577"/>
      <c r="B752" s="577"/>
      <c r="C752" s="172"/>
      <c r="D752" s="172"/>
      <c r="E752" s="172"/>
      <c r="F752" s="172"/>
      <c r="G752" s="172"/>
      <c r="H752" s="172"/>
      <c r="I752" s="172"/>
      <c r="J752" s="172"/>
      <c r="K752" s="172"/>
      <c r="L752" s="172"/>
      <c r="M752" s="172"/>
      <c r="N752" s="172"/>
      <c r="O752" s="172"/>
      <c r="P752" s="172"/>
      <c r="Q752" s="172"/>
      <c r="R752" s="172"/>
      <c r="S752" s="172"/>
      <c r="T752" s="172"/>
      <c r="U752" s="172"/>
      <c r="V752" s="588"/>
      <c r="W752" s="588"/>
      <c r="X752" s="588"/>
      <c r="Y752" s="588"/>
      <c r="Z752" s="588"/>
      <c r="AA752" s="172"/>
      <c r="AB752" s="172"/>
      <c r="AC752" s="172"/>
      <c r="AD752" s="172"/>
      <c r="AE752" s="172"/>
      <c r="AF752" s="172"/>
      <c r="AG752" s="172"/>
      <c r="AH752" s="172"/>
      <c r="AI752" s="172"/>
      <c r="AJ752" s="172"/>
    </row>
    <row r="753">
      <c r="A753" s="577"/>
      <c r="B753" s="577"/>
      <c r="C753" s="172"/>
      <c r="D753" s="172"/>
      <c r="E753" s="172"/>
      <c r="F753" s="172"/>
      <c r="G753" s="172"/>
      <c r="H753" s="172"/>
      <c r="I753" s="172"/>
      <c r="J753" s="172"/>
      <c r="K753" s="172"/>
      <c r="L753" s="172"/>
      <c r="M753" s="172"/>
      <c r="N753" s="172"/>
      <c r="O753" s="172"/>
      <c r="P753" s="172"/>
      <c r="Q753" s="172"/>
      <c r="R753" s="172"/>
      <c r="S753" s="172"/>
      <c r="T753" s="172"/>
      <c r="U753" s="172"/>
      <c r="V753" s="588"/>
      <c r="W753" s="588"/>
      <c r="X753" s="588"/>
      <c r="Y753" s="588"/>
      <c r="Z753" s="588"/>
      <c r="AA753" s="172"/>
      <c r="AB753" s="172"/>
      <c r="AC753" s="172"/>
      <c r="AD753" s="172"/>
      <c r="AE753" s="172"/>
      <c r="AF753" s="172"/>
      <c r="AG753" s="172"/>
      <c r="AH753" s="172"/>
      <c r="AI753" s="172"/>
      <c r="AJ753" s="172"/>
    </row>
    <row r="754">
      <c r="A754" s="577"/>
      <c r="B754" s="577"/>
      <c r="C754" s="172"/>
      <c r="D754" s="172"/>
      <c r="E754" s="172"/>
      <c r="F754" s="172"/>
      <c r="G754" s="172"/>
      <c r="H754" s="172"/>
      <c r="I754" s="172"/>
      <c r="J754" s="172"/>
      <c r="K754" s="172"/>
      <c r="L754" s="172"/>
      <c r="M754" s="172"/>
      <c r="N754" s="172"/>
      <c r="O754" s="172"/>
      <c r="P754" s="172"/>
      <c r="Q754" s="172"/>
      <c r="R754" s="172"/>
      <c r="S754" s="172"/>
      <c r="T754" s="172"/>
      <c r="U754" s="172"/>
      <c r="V754" s="588"/>
      <c r="W754" s="588"/>
      <c r="X754" s="588"/>
      <c r="Y754" s="588"/>
      <c r="Z754" s="588"/>
      <c r="AA754" s="172"/>
      <c r="AB754" s="172"/>
      <c r="AC754" s="172"/>
      <c r="AD754" s="172"/>
      <c r="AE754" s="172"/>
      <c r="AF754" s="172"/>
      <c r="AG754" s="172"/>
      <c r="AH754" s="172"/>
      <c r="AI754" s="172"/>
      <c r="AJ754" s="172"/>
    </row>
    <row r="755">
      <c r="A755" s="577"/>
      <c r="B755" s="577"/>
      <c r="C755" s="172"/>
      <c r="D755" s="172"/>
      <c r="E755" s="172"/>
      <c r="F755" s="172"/>
      <c r="G755" s="172"/>
      <c r="H755" s="172"/>
      <c r="I755" s="172"/>
      <c r="J755" s="172"/>
      <c r="K755" s="172"/>
      <c r="L755" s="172"/>
      <c r="M755" s="172"/>
      <c r="N755" s="172"/>
      <c r="O755" s="172"/>
      <c r="P755" s="172"/>
      <c r="Q755" s="172"/>
      <c r="R755" s="172"/>
      <c r="S755" s="172"/>
      <c r="T755" s="172"/>
      <c r="U755" s="172"/>
      <c r="V755" s="588"/>
      <c r="W755" s="588"/>
      <c r="X755" s="588"/>
      <c r="Y755" s="588"/>
      <c r="Z755" s="588"/>
      <c r="AA755" s="172"/>
      <c r="AB755" s="172"/>
      <c r="AC755" s="172"/>
      <c r="AD755" s="172"/>
      <c r="AE755" s="172"/>
      <c r="AF755" s="172"/>
      <c r="AG755" s="172"/>
      <c r="AH755" s="172"/>
      <c r="AI755" s="172"/>
      <c r="AJ755" s="172"/>
    </row>
    <row r="756">
      <c r="A756" s="577"/>
      <c r="B756" s="577"/>
      <c r="C756" s="172"/>
      <c r="D756" s="172"/>
      <c r="E756" s="172"/>
      <c r="F756" s="172"/>
      <c r="G756" s="172"/>
      <c r="H756" s="172"/>
      <c r="I756" s="172"/>
      <c r="J756" s="172"/>
      <c r="K756" s="172"/>
      <c r="L756" s="172"/>
      <c r="M756" s="172"/>
      <c r="N756" s="172"/>
      <c r="O756" s="172"/>
      <c r="P756" s="172"/>
      <c r="Q756" s="172"/>
      <c r="R756" s="172"/>
      <c r="S756" s="172"/>
      <c r="T756" s="172"/>
      <c r="U756" s="172"/>
      <c r="V756" s="588"/>
      <c r="W756" s="588"/>
      <c r="X756" s="588"/>
      <c r="Y756" s="588"/>
      <c r="Z756" s="588"/>
      <c r="AA756" s="172"/>
      <c r="AB756" s="172"/>
      <c r="AC756" s="172"/>
      <c r="AD756" s="172"/>
      <c r="AE756" s="172"/>
      <c r="AF756" s="172"/>
      <c r="AG756" s="172"/>
      <c r="AH756" s="172"/>
      <c r="AI756" s="172"/>
      <c r="AJ756" s="172"/>
    </row>
    <row r="757">
      <c r="A757" s="577"/>
      <c r="B757" s="577"/>
      <c r="C757" s="172"/>
      <c r="D757" s="172"/>
      <c r="E757" s="172"/>
      <c r="F757" s="172"/>
      <c r="G757" s="172"/>
      <c r="H757" s="172"/>
      <c r="I757" s="172"/>
      <c r="J757" s="172"/>
      <c r="K757" s="172"/>
      <c r="L757" s="172"/>
      <c r="M757" s="172"/>
      <c r="N757" s="172"/>
      <c r="O757" s="172"/>
      <c r="P757" s="172"/>
      <c r="Q757" s="172"/>
      <c r="R757" s="172"/>
      <c r="S757" s="172"/>
      <c r="T757" s="172"/>
      <c r="U757" s="172"/>
      <c r="V757" s="588"/>
      <c r="W757" s="588"/>
      <c r="X757" s="588"/>
      <c r="Y757" s="588"/>
      <c r="Z757" s="588"/>
      <c r="AA757" s="172"/>
      <c r="AB757" s="172"/>
      <c r="AC757" s="172"/>
      <c r="AD757" s="172"/>
      <c r="AE757" s="172"/>
      <c r="AF757" s="172"/>
      <c r="AG757" s="172"/>
      <c r="AH757" s="172"/>
      <c r="AI757" s="172"/>
      <c r="AJ757" s="172"/>
    </row>
    <row r="758">
      <c r="A758" s="577"/>
      <c r="B758" s="577"/>
      <c r="C758" s="172"/>
      <c r="D758" s="172"/>
      <c r="E758" s="172"/>
      <c r="F758" s="172"/>
      <c r="G758" s="172"/>
      <c r="H758" s="172"/>
      <c r="I758" s="172"/>
      <c r="J758" s="172"/>
      <c r="K758" s="172"/>
      <c r="L758" s="172"/>
      <c r="M758" s="172"/>
      <c r="N758" s="172"/>
      <c r="O758" s="172"/>
      <c r="P758" s="172"/>
      <c r="Q758" s="172"/>
      <c r="R758" s="172"/>
      <c r="S758" s="172"/>
      <c r="T758" s="172"/>
      <c r="U758" s="172"/>
      <c r="V758" s="588"/>
      <c r="W758" s="588"/>
      <c r="X758" s="588"/>
      <c r="Y758" s="588"/>
      <c r="Z758" s="588"/>
      <c r="AA758" s="172"/>
      <c r="AB758" s="172"/>
      <c r="AC758" s="172"/>
      <c r="AD758" s="172"/>
      <c r="AE758" s="172"/>
      <c r="AF758" s="172"/>
      <c r="AG758" s="172"/>
      <c r="AH758" s="172"/>
      <c r="AI758" s="172"/>
      <c r="AJ758" s="172"/>
    </row>
    <row r="759">
      <c r="A759" s="577"/>
      <c r="B759" s="577"/>
      <c r="C759" s="172"/>
      <c r="D759" s="172"/>
      <c r="E759" s="172"/>
      <c r="F759" s="172"/>
      <c r="G759" s="172"/>
      <c r="H759" s="172"/>
      <c r="I759" s="172"/>
      <c r="J759" s="172"/>
      <c r="K759" s="172"/>
      <c r="L759" s="172"/>
      <c r="M759" s="172"/>
      <c r="N759" s="172"/>
      <c r="O759" s="172"/>
      <c r="P759" s="172"/>
      <c r="Q759" s="172"/>
      <c r="R759" s="172"/>
      <c r="S759" s="172"/>
      <c r="T759" s="172"/>
      <c r="U759" s="172"/>
      <c r="V759" s="588"/>
      <c r="W759" s="588"/>
      <c r="X759" s="588"/>
      <c r="Y759" s="588"/>
      <c r="Z759" s="588"/>
      <c r="AA759" s="172"/>
      <c r="AB759" s="172"/>
      <c r="AC759" s="172"/>
      <c r="AD759" s="172"/>
      <c r="AE759" s="172"/>
      <c r="AF759" s="172"/>
      <c r="AG759" s="172"/>
      <c r="AH759" s="172"/>
      <c r="AI759" s="172"/>
      <c r="AJ759" s="172"/>
    </row>
    <row r="760">
      <c r="A760" s="577"/>
      <c r="B760" s="577"/>
      <c r="C760" s="172"/>
      <c r="D760" s="172"/>
      <c r="E760" s="172"/>
      <c r="F760" s="172"/>
      <c r="G760" s="172"/>
      <c r="H760" s="172"/>
      <c r="I760" s="172"/>
      <c r="J760" s="172"/>
      <c r="K760" s="172"/>
      <c r="L760" s="172"/>
      <c r="M760" s="172"/>
      <c r="N760" s="172"/>
      <c r="O760" s="172"/>
      <c r="P760" s="172"/>
      <c r="Q760" s="172"/>
      <c r="R760" s="172"/>
      <c r="S760" s="172"/>
      <c r="T760" s="172"/>
      <c r="U760" s="172"/>
      <c r="V760" s="588"/>
      <c r="W760" s="588"/>
      <c r="X760" s="588"/>
      <c r="Y760" s="588"/>
      <c r="Z760" s="588"/>
      <c r="AA760" s="172"/>
      <c r="AB760" s="172"/>
      <c r="AC760" s="172"/>
      <c r="AD760" s="172"/>
      <c r="AE760" s="172"/>
      <c r="AF760" s="172"/>
      <c r="AG760" s="172"/>
      <c r="AH760" s="172"/>
      <c r="AI760" s="172"/>
      <c r="AJ760" s="172"/>
    </row>
    <row r="761">
      <c r="A761" s="577"/>
      <c r="B761" s="577"/>
      <c r="C761" s="172"/>
      <c r="D761" s="172"/>
      <c r="E761" s="172"/>
      <c r="F761" s="172"/>
      <c r="G761" s="172"/>
      <c r="H761" s="172"/>
      <c r="I761" s="172"/>
      <c r="J761" s="172"/>
      <c r="K761" s="172"/>
      <c r="L761" s="172"/>
      <c r="M761" s="172"/>
      <c r="N761" s="172"/>
      <c r="O761" s="172"/>
      <c r="P761" s="172"/>
      <c r="Q761" s="172"/>
      <c r="R761" s="172"/>
      <c r="S761" s="172"/>
      <c r="T761" s="172"/>
      <c r="U761" s="172"/>
      <c r="V761" s="588"/>
      <c r="W761" s="588"/>
      <c r="X761" s="588"/>
      <c r="Y761" s="588"/>
      <c r="Z761" s="588"/>
      <c r="AA761" s="172"/>
      <c r="AB761" s="172"/>
      <c r="AC761" s="172"/>
      <c r="AD761" s="172"/>
      <c r="AE761" s="172"/>
      <c r="AF761" s="172"/>
      <c r="AG761" s="172"/>
      <c r="AH761" s="172"/>
      <c r="AI761" s="172"/>
      <c r="AJ761" s="172"/>
    </row>
    <row r="762">
      <c r="A762" s="577"/>
      <c r="B762" s="577"/>
      <c r="C762" s="172"/>
      <c r="D762" s="172"/>
      <c r="E762" s="172"/>
      <c r="F762" s="172"/>
      <c r="G762" s="172"/>
      <c r="H762" s="172"/>
      <c r="I762" s="172"/>
      <c r="J762" s="172"/>
      <c r="K762" s="172"/>
      <c r="L762" s="172"/>
      <c r="M762" s="172"/>
      <c r="N762" s="172"/>
      <c r="O762" s="172"/>
      <c r="P762" s="172"/>
      <c r="Q762" s="172"/>
      <c r="R762" s="172"/>
      <c r="S762" s="172"/>
      <c r="T762" s="172"/>
      <c r="U762" s="172"/>
      <c r="V762" s="588"/>
      <c r="W762" s="588"/>
      <c r="X762" s="588"/>
      <c r="Y762" s="588"/>
      <c r="Z762" s="588"/>
      <c r="AA762" s="172"/>
      <c r="AB762" s="172"/>
      <c r="AC762" s="172"/>
      <c r="AD762" s="172"/>
      <c r="AE762" s="172"/>
      <c r="AF762" s="172"/>
      <c r="AG762" s="172"/>
      <c r="AH762" s="172"/>
      <c r="AI762" s="172"/>
      <c r="AJ762" s="172"/>
    </row>
    <row r="763">
      <c r="A763" s="577"/>
      <c r="B763" s="577"/>
      <c r="C763" s="172"/>
      <c r="D763" s="172"/>
      <c r="E763" s="172"/>
      <c r="F763" s="172"/>
      <c r="G763" s="172"/>
      <c r="H763" s="172"/>
      <c r="I763" s="172"/>
      <c r="J763" s="172"/>
      <c r="K763" s="172"/>
      <c r="L763" s="172"/>
      <c r="M763" s="172"/>
      <c r="N763" s="172"/>
      <c r="O763" s="172"/>
      <c r="P763" s="172"/>
      <c r="Q763" s="172"/>
      <c r="R763" s="172"/>
      <c r="S763" s="172"/>
      <c r="T763" s="172"/>
      <c r="U763" s="172"/>
      <c r="V763" s="588"/>
      <c r="W763" s="588"/>
      <c r="X763" s="588"/>
      <c r="Y763" s="588"/>
      <c r="Z763" s="588"/>
      <c r="AA763" s="172"/>
      <c r="AB763" s="172"/>
      <c r="AC763" s="172"/>
      <c r="AD763" s="172"/>
      <c r="AE763" s="172"/>
      <c r="AF763" s="172"/>
      <c r="AG763" s="172"/>
      <c r="AH763" s="172"/>
      <c r="AI763" s="172"/>
      <c r="AJ763" s="172"/>
    </row>
    <row r="764">
      <c r="A764" s="577"/>
      <c r="B764" s="577"/>
      <c r="C764" s="172"/>
      <c r="D764" s="172"/>
      <c r="E764" s="172"/>
      <c r="F764" s="172"/>
      <c r="G764" s="172"/>
      <c r="H764" s="172"/>
      <c r="I764" s="172"/>
      <c r="J764" s="172"/>
      <c r="K764" s="172"/>
      <c r="L764" s="172"/>
      <c r="M764" s="172"/>
      <c r="N764" s="172"/>
      <c r="O764" s="172"/>
      <c r="P764" s="172"/>
      <c r="Q764" s="172"/>
      <c r="R764" s="172"/>
      <c r="S764" s="172"/>
      <c r="T764" s="172"/>
      <c r="U764" s="172"/>
      <c r="V764" s="588"/>
      <c r="W764" s="588"/>
      <c r="X764" s="588"/>
      <c r="Y764" s="588"/>
      <c r="Z764" s="588"/>
      <c r="AA764" s="172"/>
      <c r="AB764" s="172"/>
      <c r="AC764" s="172"/>
      <c r="AD764" s="172"/>
      <c r="AE764" s="172"/>
      <c r="AF764" s="172"/>
      <c r="AG764" s="172"/>
      <c r="AH764" s="172"/>
      <c r="AI764" s="172"/>
      <c r="AJ764" s="172"/>
    </row>
    <row r="765">
      <c r="A765" s="577"/>
      <c r="B765" s="577"/>
      <c r="C765" s="172"/>
      <c r="D765" s="172"/>
      <c r="E765" s="172"/>
      <c r="F765" s="172"/>
      <c r="G765" s="172"/>
      <c r="H765" s="172"/>
      <c r="I765" s="172"/>
      <c r="J765" s="172"/>
      <c r="K765" s="172"/>
      <c r="L765" s="172"/>
      <c r="M765" s="172"/>
      <c r="N765" s="172"/>
      <c r="O765" s="172"/>
      <c r="P765" s="172"/>
      <c r="Q765" s="172"/>
      <c r="R765" s="172"/>
      <c r="S765" s="172"/>
      <c r="T765" s="172"/>
      <c r="U765" s="172"/>
      <c r="V765" s="588"/>
      <c r="W765" s="588"/>
      <c r="X765" s="588"/>
      <c r="Y765" s="588"/>
      <c r="Z765" s="588"/>
      <c r="AA765" s="172"/>
      <c r="AB765" s="172"/>
      <c r="AC765" s="172"/>
      <c r="AD765" s="172"/>
      <c r="AE765" s="172"/>
      <c r="AF765" s="172"/>
      <c r="AG765" s="172"/>
      <c r="AH765" s="172"/>
      <c r="AI765" s="172"/>
      <c r="AJ765" s="172"/>
    </row>
    <row r="766">
      <c r="A766" s="577"/>
      <c r="B766" s="577"/>
      <c r="C766" s="172"/>
      <c r="D766" s="172"/>
      <c r="E766" s="172"/>
      <c r="F766" s="172"/>
      <c r="G766" s="172"/>
      <c r="H766" s="172"/>
      <c r="I766" s="172"/>
      <c r="J766" s="172"/>
      <c r="K766" s="172"/>
      <c r="L766" s="172"/>
      <c r="M766" s="172"/>
      <c r="N766" s="172"/>
      <c r="O766" s="172"/>
      <c r="P766" s="172"/>
      <c r="Q766" s="172"/>
      <c r="R766" s="172"/>
      <c r="S766" s="172"/>
      <c r="T766" s="172"/>
      <c r="U766" s="172"/>
      <c r="V766" s="588"/>
      <c r="W766" s="588"/>
      <c r="X766" s="588"/>
      <c r="Y766" s="588"/>
      <c r="Z766" s="588"/>
      <c r="AA766" s="172"/>
      <c r="AB766" s="172"/>
      <c r="AC766" s="172"/>
      <c r="AD766" s="172"/>
      <c r="AE766" s="172"/>
      <c r="AF766" s="172"/>
      <c r="AG766" s="172"/>
      <c r="AH766" s="172"/>
      <c r="AI766" s="172"/>
      <c r="AJ766" s="172"/>
    </row>
    <row r="767">
      <c r="A767" s="577"/>
      <c r="B767" s="577"/>
      <c r="C767" s="172"/>
      <c r="D767" s="172"/>
      <c r="E767" s="172"/>
      <c r="F767" s="172"/>
      <c r="G767" s="172"/>
      <c r="H767" s="172"/>
      <c r="I767" s="172"/>
      <c r="J767" s="172"/>
      <c r="K767" s="172"/>
      <c r="L767" s="172"/>
      <c r="M767" s="172"/>
      <c r="N767" s="172"/>
      <c r="O767" s="172"/>
      <c r="P767" s="172"/>
      <c r="Q767" s="172"/>
      <c r="R767" s="172"/>
      <c r="S767" s="172"/>
      <c r="T767" s="172"/>
      <c r="U767" s="172"/>
      <c r="V767" s="588"/>
      <c r="W767" s="588"/>
      <c r="X767" s="588"/>
      <c r="Y767" s="588"/>
      <c r="Z767" s="588"/>
      <c r="AA767" s="172"/>
      <c r="AB767" s="172"/>
      <c r="AC767" s="172"/>
      <c r="AD767" s="172"/>
      <c r="AE767" s="172"/>
      <c r="AF767" s="172"/>
      <c r="AG767" s="172"/>
      <c r="AH767" s="172"/>
      <c r="AI767" s="172"/>
      <c r="AJ767" s="172"/>
    </row>
    <row r="768">
      <c r="A768" s="577"/>
      <c r="B768" s="577"/>
      <c r="C768" s="172"/>
      <c r="D768" s="172"/>
      <c r="E768" s="172"/>
      <c r="F768" s="172"/>
      <c r="G768" s="172"/>
      <c r="H768" s="172"/>
      <c r="I768" s="172"/>
      <c r="J768" s="172"/>
      <c r="K768" s="172"/>
      <c r="L768" s="172"/>
      <c r="M768" s="172"/>
      <c r="N768" s="172"/>
      <c r="O768" s="172"/>
      <c r="P768" s="172"/>
      <c r="Q768" s="172"/>
      <c r="R768" s="172"/>
      <c r="S768" s="172"/>
      <c r="T768" s="172"/>
      <c r="U768" s="172"/>
      <c r="V768" s="588"/>
      <c r="W768" s="588"/>
      <c r="X768" s="588"/>
      <c r="Y768" s="588"/>
      <c r="Z768" s="588"/>
      <c r="AA768" s="172"/>
      <c r="AB768" s="172"/>
      <c r="AC768" s="172"/>
      <c r="AD768" s="172"/>
      <c r="AE768" s="172"/>
      <c r="AF768" s="172"/>
      <c r="AG768" s="172"/>
      <c r="AH768" s="172"/>
      <c r="AI768" s="172"/>
      <c r="AJ768" s="172"/>
    </row>
    <row r="769">
      <c r="A769" s="577"/>
      <c r="B769" s="577"/>
      <c r="C769" s="172"/>
      <c r="D769" s="172"/>
      <c r="E769" s="172"/>
      <c r="F769" s="172"/>
      <c r="G769" s="172"/>
      <c r="H769" s="172"/>
      <c r="I769" s="172"/>
      <c r="J769" s="172"/>
      <c r="K769" s="172"/>
      <c r="L769" s="172"/>
      <c r="M769" s="172"/>
      <c r="N769" s="172"/>
      <c r="O769" s="172"/>
      <c r="P769" s="172"/>
      <c r="Q769" s="172"/>
      <c r="R769" s="172"/>
      <c r="S769" s="172"/>
      <c r="T769" s="172"/>
      <c r="U769" s="172"/>
      <c r="V769" s="588"/>
      <c r="W769" s="588"/>
      <c r="X769" s="588"/>
      <c r="Y769" s="588"/>
      <c r="Z769" s="588"/>
      <c r="AA769" s="172"/>
      <c r="AB769" s="172"/>
      <c r="AC769" s="172"/>
      <c r="AD769" s="172"/>
      <c r="AE769" s="172"/>
      <c r="AF769" s="172"/>
      <c r="AG769" s="172"/>
      <c r="AH769" s="172"/>
      <c r="AI769" s="172"/>
      <c r="AJ769" s="172"/>
    </row>
    <row r="770">
      <c r="A770" s="577"/>
      <c r="B770" s="577"/>
      <c r="C770" s="172"/>
      <c r="D770" s="172"/>
      <c r="E770" s="172"/>
      <c r="F770" s="172"/>
      <c r="G770" s="172"/>
      <c r="H770" s="172"/>
      <c r="I770" s="172"/>
      <c r="J770" s="172"/>
      <c r="K770" s="172"/>
      <c r="L770" s="172"/>
      <c r="M770" s="172"/>
      <c r="N770" s="172"/>
      <c r="O770" s="172"/>
      <c r="P770" s="172"/>
      <c r="Q770" s="172"/>
      <c r="R770" s="172"/>
      <c r="S770" s="172"/>
      <c r="T770" s="172"/>
      <c r="U770" s="172"/>
      <c r="V770" s="588"/>
      <c r="W770" s="588"/>
      <c r="X770" s="588"/>
      <c r="Y770" s="588"/>
      <c r="Z770" s="588"/>
      <c r="AA770" s="172"/>
      <c r="AB770" s="172"/>
      <c r="AC770" s="172"/>
      <c r="AD770" s="172"/>
      <c r="AE770" s="172"/>
      <c r="AF770" s="172"/>
      <c r="AG770" s="172"/>
      <c r="AH770" s="172"/>
      <c r="AI770" s="172"/>
      <c r="AJ770" s="172"/>
    </row>
    <row r="771">
      <c r="A771" s="577"/>
      <c r="B771" s="577"/>
      <c r="C771" s="172"/>
      <c r="D771" s="172"/>
      <c r="E771" s="172"/>
      <c r="F771" s="172"/>
      <c r="G771" s="172"/>
      <c r="H771" s="172"/>
      <c r="I771" s="172"/>
      <c r="J771" s="172"/>
      <c r="K771" s="172"/>
      <c r="L771" s="172"/>
      <c r="M771" s="172"/>
      <c r="N771" s="172"/>
      <c r="O771" s="172"/>
      <c r="P771" s="172"/>
      <c r="Q771" s="172"/>
      <c r="R771" s="172"/>
      <c r="S771" s="172"/>
      <c r="T771" s="172"/>
      <c r="U771" s="172"/>
      <c r="V771" s="588"/>
      <c r="W771" s="588"/>
      <c r="X771" s="588"/>
      <c r="Y771" s="588"/>
      <c r="Z771" s="588"/>
      <c r="AA771" s="172"/>
      <c r="AB771" s="172"/>
      <c r="AC771" s="172"/>
      <c r="AD771" s="172"/>
      <c r="AE771" s="172"/>
      <c r="AF771" s="172"/>
      <c r="AG771" s="172"/>
      <c r="AH771" s="172"/>
      <c r="AI771" s="172"/>
      <c r="AJ771" s="172"/>
    </row>
    <row r="772">
      <c r="A772" s="577"/>
      <c r="B772" s="577"/>
      <c r="C772" s="172"/>
      <c r="D772" s="172"/>
      <c r="E772" s="172"/>
      <c r="F772" s="172"/>
      <c r="G772" s="172"/>
      <c r="H772" s="172"/>
      <c r="I772" s="172"/>
      <c r="J772" s="172"/>
      <c r="K772" s="172"/>
      <c r="L772" s="172"/>
      <c r="M772" s="172"/>
      <c r="N772" s="172"/>
      <c r="O772" s="172"/>
      <c r="P772" s="172"/>
      <c r="Q772" s="172"/>
      <c r="R772" s="172"/>
      <c r="S772" s="172"/>
      <c r="T772" s="172"/>
      <c r="U772" s="172"/>
      <c r="V772" s="588"/>
      <c r="W772" s="588"/>
      <c r="X772" s="588"/>
      <c r="Y772" s="588"/>
      <c r="Z772" s="588"/>
      <c r="AA772" s="172"/>
      <c r="AB772" s="172"/>
      <c r="AC772" s="172"/>
      <c r="AD772" s="172"/>
      <c r="AE772" s="172"/>
      <c r="AF772" s="172"/>
      <c r="AG772" s="172"/>
      <c r="AH772" s="172"/>
      <c r="AI772" s="172"/>
      <c r="AJ772" s="172"/>
    </row>
    <row r="773">
      <c r="A773" s="577"/>
      <c r="B773" s="577"/>
      <c r="C773" s="172"/>
      <c r="D773" s="172"/>
      <c r="E773" s="172"/>
      <c r="F773" s="172"/>
      <c r="G773" s="172"/>
      <c r="H773" s="172"/>
      <c r="I773" s="172"/>
      <c r="J773" s="172"/>
      <c r="K773" s="172"/>
      <c r="L773" s="172"/>
      <c r="M773" s="172"/>
      <c r="N773" s="172"/>
      <c r="O773" s="172"/>
      <c r="P773" s="172"/>
      <c r="Q773" s="172"/>
      <c r="R773" s="172"/>
      <c r="S773" s="172"/>
      <c r="T773" s="172"/>
      <c r="U773" s="172"/>
      <c r="V773" s="588"/>
      <c r="W773" s="588"/>
      <c r="X773" s="588"/>
      <c r="Y773" s="588"/>
      <c r="Z773" s="588"/>
      <c r="AA773" s="172"/>
      <c r="AB773" s="172"/>
      <c r="AC773" s="172"/>
      <c r="AD773" s="172"/>
      <c r="AE773" s="172"/>
      <c r="AF773" s="172"/>
      <c r="AG773" s="172"/>
      <c r="AH773" s="172"/>
      <c r="AI773" s="172"/>
      <c r="AJ773" s="172"/>
    </row>
    <row r="774">
      <c r="A774" s="577"/>
      <c r="B774" s="577"/>
      <c r="C774" s="172"/>
      <c r="D774" s="172"/>
      <c r="E774" s="172"/>
      <c r="F774" s="172"/>
      <c r="G774" s="172"/>
      <c r="H774" s="172"/>
      <c r="I774" s="172"/>
      <c r="J774" s="172"/>
      <c r="K774" s="172"/>
      <c r="L774" s="172"/>
      <c r="M774" s="172"/>
      <c r="N774" s="172"/>
      <c r="O774" s="172"/>
      <c r="P774" s="172"/>
      <c r="Q774" s="172"/>
      <c r="R774" s="172"/>
      <c r="S774" s="172"/>
      <c r="T774" s="172"/>
      <c r="U774" s="172"/>
      <c r="V774" s="588"/>
      <c r="W774" s="588"/>
      <c r="X774" s="588"/>
      <c r="Y774" s="588"/>
      <c r="Z774" s="588"/>
      <c r="AA774" s="172"/>
      <c r="AB774" s="172"/>
      <c r="AC774" s="172"/>
      <c r="AD774" s="172"/>
      <c r="AE774" s="172"/>
      <c r="AF774" s="172"/>
      <c r="AG774" s="172"/>
      <c r="AH774" s="172"/>
      <c r="AI774" s="172"/>
      <c r="AJ774" s="172"/>
    </row>
    <row r="775">
      <c r="A775" s="577"/>
      <c r="B775" s="577"/>
      <c r="C775" s="172"/>
      <c r="D775" s="172"/>
      <c r="E775" s="172"/>
      <c r="F775" s="172"/>
      <c r="G775" s="172"/>
      <c r="H775" s="172"/>
      <c r="I775" s="172"/>
      <c r="J775" s="172"/>
      <c r="K775" s="172"/>
      <c r="L775" s="172"/>
      <c r="M775" s="172"/>
      <c r="N775" s="172"/>
      <c r="O775" s="172"/>
      <c r="P775" s="172"/>
      <c r="Q775" s="172"/>
      <c r="R775" s="172"/>
      <c r="S775" s="172"/>
      <c r="T775" s="172"/>
      <c r="U775" s="172"/>
      <c r="V775" s="588"/>
      <c r="W775" s="588"/>
      <c r="X775" s="588"/>
      <c r="Y775" s="588"/>
      <c r="Z775" s="588"/>
      <c r="AA775" s="172"/>
      <c r="AB775" s="172"/>
      <c r="AC775" s="172"/>
      <c r="AD775" s="172"/>
      <c r="AE775" s="172"/>
      <c r="AF775" s="172"/>
      <c r="AG775" s="172"/>
      <c r="AH775" s="172"/>
      <c r="AI775" s="172"/>
      <c r="AJ775" s="172"/>
    </row>
    <row r="776">
      <c r="A776" s="577"/>
      <c r="B776" s="577"/>
      <c r="C776" s="172"/>
      <c r="D776" s="172"/>
      <c r="E776" s="172"/>
      <c r="F776" s="172"/>
      <c r="G776" s="172"/>
      <c r="H776" s="172"/>
      <c r="I776" s="172"/>
      <c r="J776" s="172"/>
      <c r="K776" s="172"/>
      <c r="L776" s="172"/>
      <c r="M776" s="172"/>
      <c r="N776" s="172"/>
      <c r="O776" s="172"/>
      <c r="P776" s="172"/>
      <c r="Q776" s="172"/>
      <c r="R776" s="172"/>
      <c r="S776" s="172"/>
      <c r="T776" s="172"/>
      <c r="U776" s="172"/>
      <c r="V776" s="588"/>
      <c r="W776" s="588"/>
      <c r="X776" s="588"/>
      <c r="Y776" s="588"/>
      <c r="Z776" s="588"/>
      <c r="AA776" s="172"/>
      <c r="AB776" s="172"/>
      <c r="AC776" s="172"/>
      <c r="AD776" s="172"/>
      <c r="AE776" s="172"/>
      <c r="AF776" s="172"/>
      <c r="AG776" s="172"/>
      <c r="AH776" s="172"/>
      <c r="AI776" s="172"/>
      <c r="AJ776" s="172"/>
    </row>
    <row r="777">
      <c r="A777" s="577"/>
      <c r="B777" s="577"/>
      <c r="C777" s="172"/>
      <c r="D777" s="172"/>
      <c r="E777" s="172"/>
      <c r="F777" s="172"/>
      <c r="G777" s="172"/>
      <c r="H777" s="172"/>
      <c r="I777" s="172"/>
      <c r="J777" s="172"/>
      <c r="K777" s="172"/>
      <c r="L777" s="172"/>
      <c r="M777" s="172"/>
      <c r="N777" s="172"/>
      <c r="O777" s="172"/>
      <c r="P777" s="172"/>
      <c r="Q777" s="172"/>
      <c r="R777" s="172"/>
      <c r="S777" s="172"/>
      <c r="T777" s="172"/>
      <c r="U777" s="172"/>
      <c r="V777" s="588"/>
      <c r="W777" s="588"/>
      <c r="X777" s="588"/>
      <c r="Y777" s="588"/>
      <c r="Z777" s="588"/>
      <c r="AA777" s="172"/>
      <c r="AB777" s="172"/>
      <c r="AC777" s="172"/>
      <c r="AD777" s="172"/>
      <c r="AE777" s="172"/>
      <c r="AF777" s="172"/>
      <c r="AG777" s="172"/>
      <c r="AH777" s="172"/>
      <c r="AI777" s="172"/>
      <c r="AJ777" s="172"/>
    </row>
    <row r="778">
      <c r="A778" s="577"/>
      <c r="B778" s="577"/>
      <c r="C778" s="172"/>
      <c r="D778" s="172"/>
      <c r="E778" s="172"/>
      <c r="F778" s="172"/>
      <c r="G778" s="172"/>
      <c r="H778" s="172"/>
      <c r="I778" s="172"/>
      <c r="J778" s="172"/>
      <c r="K778" s="172"/>
      <c r="L778" s="172"/>
      <c r="M778" s="172"/>
      <c r="N778" s="172"/>
      <c r="O778" s="172"/>
      <c r="P778" s="172"/>
      <c r="Q778" s="172"/>
      <c r="R778" s="172"/>
      <c r="S778" s="172"/>
      <c r="T778" s="172"/>
      <c r="U778" s="172"/>
      <c r="V778" s="588"/>
      <c r="W778" s="588"/>
      <c r="X778" s="588"/>
      <c r="Y778" s="588"/>
      <c r="Z778" s="588"/>
      <c r="AA778" s="172"/>
      <c r="AB778" s="172"/>
      <c r="AC778" s="172"/>
      <c r="AD778" s="172"/>
      <c r="AE778" s="172"/>
      <c r="AF778" s="172"/>
      <c r="AG778" s="172"/>
      <c r="AH778" s="172"/>
      <c r="AI778" s="172"/>
      <c r="AJ778" s="172"/>
    </row>
    <row r="779">
      <c r="A779" s="577"/>
      <c r="B779" s="577"/>
      <c r="C779" s="172"/>
      <c r="D779" s="172"/>
      <c r="E779" s="172"/>
      <c r="F779" s="172"/>
      <c r="G779" s="172"/>
      <c r="H779" s="172"/>
      <c r="I779" s="172"/>
      <c r="J779" s="172"/>
      <c r="K779" s="172"/>
      <c r="L779" s="172"/>
      <c r="M779" s="172"/>
      <c r="N779" s="172"/>
      <c r="O779" s="172"/>
      <c r="P779" s="172"/>
      <c r="Q779" s="172"/>
      <c r="R779" s="172"/>
      <c r="S779" s="172"/>
      <c r="T779" s="172"/>
      <c r="U779" s="172"/>
      <c r="V779" s="588"/>
      <c r="W779" s="588"/>
      <c r="X779" s="588"/>
      <c r="Y779" s="588"/>
      <c r="Z779" s="588"/>
      <c r="AA779" s="172"/>
      <c r="AB779" s="172"/>
      <c r="AC779" s="172"/>
      <c r="AD779" s="172"/>
      <c r="AE779" s="172"/>
      <c r="AF779" s="172"/>
      <c r="AG779" s="172"/>
      <c r="AH779" s="172"/>
      <c r="AI779" s="172"/>
      <c r="AJ779" s="172"/>
    </row>
    <row r="780">
      <c r="A780" s="577"/>
      <c r="B780" s="577"/>
      <c r="C780" s="172"/>
      <c r="D780" s="172"/>
      <c r="E780" s="172"/>
      <c r="F780" s="172"/>
      <c r="G780" s="172"/>
      <c r="H780" s="172"/>
      <c r="I780" s="172"/>
      <c r="J780" s="172"/>
      <c r="K780" s="172"/>
      <c r="L780" s="172"/>
      <c r="M780" s="172"/>
      <c r="N780" s="172"/>
      <c r="O780" s="172"/>
      <c r="P780" s="172"/>
      <c r="Q780" s="172"/>
      <c r="R780" s="172"/>
      <c r="S780" s="172"/>
      <c r="T780" s="172"/>
      <c r="U780" s="172"/>
      <c r="V780" s="588"/>
      <c r="W780" s="588"/>
      <c r="X780" s="588"/>
      <c r="Y780" s="588"/>
      <c r="Z780" s="588"/>
      <c r="AA780" s="172"/>
      <c r="AB780" s="172"/>
      <c r="AC780" s="172"/>
      <c r="AD780" s="172"/>
      <c r="AE780" s="172"/>
      <c r="AF780" s="172"/>
      <c r="AG780" s="172"/>
      <c r="AH780" s="172"/>
      <c r="AI780" s="172"/>
      <c r="AJ780" s="172"/>
    </row>
    <row r="781">
      <c r="A781" s="577"/>
      <c r="B781" s="577"/>
      <c r="C781" s="172"/>
      <c r="D781" s="172"/>
      <c r="E781" s="172"/>
      <c r="F781" s="172"/>
      <c r="G781" s="172"/>
      <c r="H781" s="172"/>
      <c r="I781" s="172"/>
      <c r="J781" s="172"/>
      <c r="K781" s="172"/>
      <c r="L781" s="172"/>
      <c r="M781" s="172"/>
      <c r="N781" s="172"/>
      <c r="O781" s="172"/>
      <c r="P781" s="172"/>
      <c r="Q781" s="172"/>
      <c r="R781" s="172"/>
      <c r="S781" s="172"/>
      <c r="T781" s="172"/>
      <c r="U781" s="172"/>
      <c r="V781" s="588"/>
      <c r="W781" s="588"/>
      <c r="X781" s="588"/>
      <c r="Y781" s="588"/>
      <c r="Z781" s="588"/>
      <c r="AA781" s="172"/>
      <c r="AB781" s="172"/>
      <c r="AC781" s="172"/>
      <c r="AD781" s="172"/>
      <c r="AE781" s="172"/>
      <c r="AF781" s="172"/>
      <c r="AG781" s="172"/>
      <c r="AH781" s="172"/>
      <c r="AI781" s="172"/>
      <c r="AJ781" s="172"/>
    </row>
    <row r="782">
      <c r="A782" s="577"/>
      <c r="B782" s="577"/>
      <c r="C782" s="172"/>
      <c r="D782" s="172"/>
      <c r="E782" s="172"/>
      <c r="F782" s="172"/>
      <c r="G782" s="172"/>
      <c r="H782" s="172"/>
      <c r="I782" s="172"/>
      <c r="J782" s="172"/>
      <c r="K782" s="172"/>
      <c r="L782" s="172"/>
      <c r="M782" s="172"/>
      <c r="N782" s="172"/>
      <c r="O782" s="172"/>
      <c r="P782" s="172"/>
      <c r="Q782" s="172"/>
      <c r="R782" s="172"/>
      <c r="S782" s="172"/>
      <c r="T782" s="172"/>
      <c r="U782" s="172"/>
      <c r="V782" s="588"/>
      <c r="W782" s="588"/>
      <c r="X782" s="588"/>
      <c r="Y782" s="588"/>
      <c r="Z782" s="588"/>
      <c r="AA782" s="172"/>
      <c r="AB782" s="172"/>
      <c r="AC782" s="172"/>
      <c r="AD782" s="172"/>
      <c r="AE782" s="172"/>
      <c r="AF782" s="172"/>
      <c r="AG782" s="172"/>
      <c r="AH782" s="172"/>
      <c r="AI782" s="172"/>
      <c r="AJ782" s="172"/>
    </row>
    <row r="783">
      <c r="A783" s="577"/>
      <c r="B783" s="577"/>
      <c r="C783" s="172"/>
      <c r="D783" s="172"/>
      <c r="E783" s="172"/>
      <c r="F783" s="172"/>
      <c r="G783" s="172"/>
      <c r="H783" s="172"/>
      <c r="I783" s="172"/>
      <c r="J783" s="172"/>
      <c r="K783" s="172"/>
      <c r="L783" s="172"/>
      <c r="M783" s="172"/>
      <c r="N783" s="172"/>
      <c r="O783" s="172"/>
      <c r="P783" s="172"/>
      <c r="Q783" s="172"/>
      <c r="R783" s="172"/>
      <c r="S783" s="172"/>
      <c r="T783" s="172"/>
      <c r="U783" s="172"/>
      <c r="V783" s="588"/>
      <c r="W783" s="588"/>
      <c r="X783" s="588"/>
      <c r="Y783" s="588"/>
      <c r="Z783" s="588"/>
      <c r="AA783" s="172"/>
      <c r="AB783" s="172"/>
      <c r="AC783" s="172"/>
      <c r="AD783" s="172"/>
      <c r="AE783" s="172"/>
      <c r="AF783" s="172"/>
      <c r="AG783" s="172"/>
      <c r="AH783" s="172"/>
      <c r="AI783" s="172"/>
      <c r="AJ783" s="172"/>
    </row>
    <row r="784">
      <c r="A784" s="577"/>
      <c r="B784" s="577"/>
      <c r="C784" s="172"/>
      <c r="D784" s="172"/>
      <c r="E784" s="172"/>
      <c r="F784" s="172"/>
      <c r="G784" s="172"/>
      <c r="H784" s="172"/>
      <c r="I784" s="172"/>
      <c r="J784" s="172"/>
      <c r="K784" s="172"/>
      <c r="L784" s="172"/>
      <c r="M784" s="172"/>
      <c r="N784" s="172"/>
      <c r="O784" s="172"/>
      <c r="P784" s="172"/>
      <c r="Q784" s="172"/>
      <c r="R784" s="172"/>
      <c r="S784" s="172"/>
      <c r="T784" s="172"/>
      <c r="U784" s="172"/>
      <c r="V784" s="588"/>
      <c r="W784" s="588"/>
      <c r="X784" s="588"/>
      <c r="Y784" s="588"/>
      <c r="Z784" s="588"/>
      <c r="AA784" s="172"/>
      <c r="AB784" s="172"/>
      <c r="AC784" s="172"/>
      <c r="AD784" s="172"/>
      <c r="AE784" s="172"/>
      <c r="AF784" s="172"/>
      <c r="AG784" s="172"/>
      <c r="AH784" s="172"/>
      <c r="AI784" s="172"/>
      <c r="AJ784" s="172"/>
    </row>
    <row r="785">
      <c r="A785" s="577"/>
      <c r="B785" s="577"/>
      <c r="C785" s="172"/>
      <c r="D785" s="172"/>
      <c r="E785" s="172"/>
      <c r="F785" s="172"/>
      <c r="G785" s="172"/>
      <c r="H785" s="172"/>
      <c r="I785" s="172"/>
      <c r="J785" s="172"/>
      <c r="K785" s="172"/>
      <c r="L785" s="172"/>
      <c r="M785" s="172"/>
      <c r="N785" s="172"/>
      <c r="O785" s="172"/>
      <c r="P785" s="172"/>
      <c r="Q785" s="172"/>
      <c r="R785" s="172"/>
      <c r="S785" s="172"/>
      <c r="T785" s="172"/>
      <c r="U785" s="172"/>
      <c r="V785" s="588"/>
      <c r="W785" s="588"/>
      <c r="X785" s="588"/>
      <c r="Y785" s="588"/>
      <c r="Z785" s="588"/>
      <c r="AA785" s="172"/>
      <c r="AB785" s="172"/>
      <c r="AC785" s="172"/>
      <c r="AD785" s="172"/>
      <c r="AE785" s="172"/>
      <c r="AF785" s="172"/>
      <c r="AG785" s="172"/>
      <c r="AH785" s="172"/>
      <c r="AI785" s="172"/>
      <c r="AJ785" s="172"/>
    </row>
    <row r="786">
      <c r="A786" s="577"/>
      <c r="B786" s="577"/>
      <c r="C786" s="172"/>
      <c r="D786" s="172"/>
      <c r="E786" s="172"/>
      <c r="F786" s="172"/>
      <c r="G786" s="172"/>
      <c r="H786" s="172"/>
      <c r="I786" s="172"/>
      <c r="J786" s="172"/>
      <c r="K786" s="172"/>
      <c r="L786" s="172"/>
      <c r="M786" s="172"/>
      <c r="N786" s="172"/>
      <c r="O786" s="172"/>
      <c r="P786" s="172"/>
      <c r="Q786" s="172"/>
      <c r="R786" s="172"/>
      <c r="S786" s="172"/>
      <c r="T786" s="172"/>
      <c r="U786" s="172"/>
      <c r="V786" s="588"/>
      <c r="W786" s="588"/>
      <c r="X786" s="588"/>
      <c r="Y786" s="588"/>
      <c r="Z786" s="588"/>
      <c r="AA786" s="172"/>
      <c r="AB786" s="172"/>
      <c r="AC786" s="172"/>
      <c r="AD786" s="172"/>
      <c r="AE786" s="172"/>
      <c r="AF786" s="172"/>
      <c r="AG786" s="172"/>
      <c r="AH786" s="172"/>
      <c r="AI786" s="172"/>
      <c r="AJ786" s="172"/>
    </row>
    <row r="787">
      <c r="A787" s="577"/>
      <c r="B787" s="577"/>
      <c r="C787" s="172"/>
      <c r="D787" s="172"/>
      <c r="E787" s="172"/>
      <c r="F787" s="172"/>
      <c r="G787" s="172"/>
      <c r="H787" s="172"/>
      <c r="I787" s="172"/>
      <c r="J787" s="172"/>
      <c r="K787" s="172"/>
      <c r="L787" s="172"/>
      <c r="M787" s="172"/>
      <c r="N787" s="172"/>
      <c r="O787" s="172"/>
      <c r="P787" s="172"/>
      <c r="Q787" s="172"/>
      <c r="R787" s="172"/>
      <c r="S787" s="172"/>
      <c r="T787" s="172"/>
      <c r="U787" s="172"/>
      <c r="V787" s="588"/>
      <c r="W787" s="588"/>
      <c r="X787" s="588"/>
      <c r="Y787" s="588"/>
      <c r="Z787" s="588"/>
      <c r="AA787" s="172"/>
      <c r="AB787" s="172"/>
      <c r="AC787" s="172"/>
      <c r="AD787" s="172"/>
      <c r="AE787" s="172"/>
      <c r="AF787" s="172"/>
      <c r="AG787" s="172"/>
      <c r="AH787" s="172"/>
      <c r="AI787" s="172"/>
      <c r="AJ787" s="172"/>
    </row>
    <row r="788">
      <c r="A788" s="577"/>
      <c r="B788" s="577"/>
      <c r="C788" s="172"/>
      <c r="D788" s="172"/>
      <c r="E788" s="172"/>
      <c r="F788" s="172"/>
      <c r="G788" s="172"/>
      <c r="H788" s="172"/>
      <c r="I788" s="172"/>
      <c r="J788" s="172"/>
      <c r="K788" s="172"/>
      <c r="L788" s="172"/>
      <c r="M788" s="172"/>
      <c r="N788" s="172"/>
      <c r="O788" s="172"/>
      <c r="P788" s="172"/>
      <c r="Q788" s="172"/>
      <c r="R788" s="172"/>
      <c r="S788" s="172"/>
      <c r="T788" s="172"/>
      <c r="U788" s="172"/>
      <c r="V788" s="588"/>
      <c r="W788" s="588"/>
      <c r="X788" s="588"/>
      <c r="Y788" s="588"/>
      <c r="Z788" s="588"/>
      <c r="AA788" s="172"/>
      <c r="AB788" s="172"/>
      <c r="AC788" s="172"/>
      <c r="AD788" s="172"/>
      <c r="AE788" s="172"/>
      <c r="AF788" s="172"/>
      <c r="AG788" s="172"/>
      <c r="AH788" s="172"/>
      <c r="AI788" s="172"/>
      <c r="AJ788" s="172"/>
    </row>
    <row r="789">
      <c r="A789" s="577"/>
      <c r="B789" s="577"/>
      <c r="C789" s="172"/>
      <c r="D789" s="172"/>
      <c r="E789" s="172"/>
      <c r="F789" s="172"/>
      <c r="G789" s="172"/>
      <c r="H789" s="172"/>
      <c r="I789" s="172"/>
      <c r="J789" s="172"/>
      <c r="K789" s="172"/>
      <c r="L789" s="172"/>
      <c r="M789" s="172"/>
      <c r="N789" s="172"/>
      <c r="O789" s="172"/>
      <c r="P789" s="172"/>
      <c r="Q789" s="172"/>
      <c r="R789" s="172"/>
      <c r="S789" s="172"/>
      <c r="T789" s="172"/>
      <c r="U789" s="172"/>
      <c r="V789" s="588"/>
      <c r="W789" s="588"/>
      <c r="X789" s="588"/>
      <c r="Y789" s="588"/>
      <c r="Z789" s="588"/>
      <c r="AA789" s="172"/>
      <c r="AB789" s="172"/>
      <c r="AC789" s="172"/>
      <c r="AD789" s="172"/>
      <c r="AE789" s="172"/>
      <c r="AF789" s="172"/>
      <c r="AG789" s="172"/>
      <c r="AH789" s="172"/>
      <c r="AI789" s="172"/>
      <c r="AJ789" s="172"/>
    </row>
    <row r="790">
      <c r="A790" s="577"/>
      <c r="B790" s="577"/>
      <c r="C790" s="172"/>
      <c r="D790" s="172"/>
      <c r="E790" s="172"/>
      <c r="F790" s="172"/>
      <c r="G790" s="172"/>
      <c r="H790" s="172"/>
      <c r="I790" s="172"/>
      <c r="J790" s="172"/>
      <c r="K790" s="172"/>
      <c r="L790" s="172"/>
      <c r="M790" s="172"/>
      <c r="N790" s="172"/>
      <c r="O790" s="172"/>
      <c r="P790" s="172"/>
      <c r="Q790" s="172"/>
      <c r="R790" s="172"/>
      <c r="S790" s="172"/>
      <c r="T790" s="172"/>
      <c r="U790" s="172"/>
      <c r="V790" s="588"/>
      <c r="W790" s="588"/>
      <c r="X790" s="588"/>
      <c r="Y790" s="588"/>
      <c r="Z790" s="588"/>
      <c r="AA790" s="172"/>
      <c r="AB790" s="172"/>
      <c r="AC790" s="172"/>
      <c r="AD790" s="172"/>
      <c r="AE790" s="172"/>
      <c r="AF790" s="172"/>
      <c r="AG790" s="172"/>
      <c r="AH790" s="172"/>
      <c r="AI790" s="172"/>
      <c r="AJ790" s="172"/>
    </row>
    <row r="791">
      <c r="A791" s="577"/>
      <c r="B791" s="577"/>
      <c r="C791" s="172"/>
      <c r="D791" s="172"/>
      <c r="E791" s="172"/>
      <c r="F791" s="172"/>
      <c r="G791" s="172"/>
      <c r="H791" s="172"/>
      <c r="I791" s="172"/>
      <c r="J791" s="172"/>
      <c r="K791" s="172"/>
      <c r="L791" s="172"/>
      <c r="M791" s="172"/>
      <c r="N791" s="172"/>
      <c r="O791" s="172"/>
      <c r="P791" s="172"/>
      <c r="Q791" s="172"/>
      <c r="R791" s="172"/>
      <c r="S791" s="172"/>
      <c r="T791" s="172"/>
      <c r="U791" s="172"/>
      <c r="V791" s="588"/>
      <c r="W791" s="588"/>
      <c r="X791" s="588"/>
      <c r="Y791" s="588"/>
      <c r="Z791" s="588"/>
      <c r="AA791" s="172"/>
      <c r="AB791" s="172"/>
      <c r="AC791" s="172"/>
      <c r="AD791" s="172"/>
      <c r="AE791" s="172"/>
      <c r="AF791" s="172"/>
      <c r="AG791" s="172"/>
      <c r="AH791" s="172"/>
      <c r="AI791" s="172"/>
      <c r="AJ791" s="172"/>
    </row>
    <row r="792">
      <c r="A792" s="577"/>
      <c r="B792" s="577"/>
      <c r="C792" s="172"/>
      <c r="D792" s="172"/>
      <c r="E792" s="172"/>
      <c r="F792" s="172"/>
      <c r="G792" s="172"/>
      <c r="H792" s="172"/>
      <c r="I792" s="172"/>
      <c r="J792" s="172"/>
      <c r="K792" s="172"/>
      <c r="L792" s="172"/>
      <c r="M792" s="172"/>
      <c r="N792" s="172"/>
      <c r="O792" s="172"/>
      <c r="P792" s="172"/>
      <c r="Q792" s="172"/>
      <c r="R792" s="172"/>
      <c r="S792" s="172"/>
      <c r="T792" s="172"/>
      <c r="U792" s="172"/>
      <c r="V792" s="588"/>
      <c r="W792" s="588"/>
      <c r="X792" s="588"/>
      <c r="Y792" s="588"/>
      <c r="Z792" s="588"/>
      <c r="AA792" s="172"/>
      <c r="AB792" s="172"/>
      <c r="AC792" s="172"/>
      <c r="AD792" s="172"/>
      <c r="AE792" s="172"/>
      <c r="AF792" s="172"/>
      <c r="AG792" s="172"/>
      <c r="AH792" s="172"/>
      <c r="AI792" s="172"/>
      <c r="AJ792" s="172"/>
    </row>
    <row r="793">
      <c r="A793" s="577"/>
      <c r="B793" s="577"/>
      <c r="C793" s="172"/>
      <c r="D793" s="172"/>
      <c r="E793" s="172"/>
      <c r="F793" s="172"/>
      <c r="G793" s="172"/>
      <c r="H793" s="172"/>
      <c r="I793" s="172"/>
      <c r="J793" s="172"/>
      <c r="K793" s="172"/>
      <c r="L793" s="172"/>
      <c r="M793" s="172"/>
      <c r="N793" s="172"/>
      <c r="O793" s="172"/>
      <c r="P793" s="172"/>
      <c r="Q793" s="172"/>
      <c r="R793" s="172"/>
      <c r="S793" s="172"/>
      <c r="T793" s="172"/>
      <c r="U793" s="172"/>
      <c r="V793" s="588"/>
      <c r="W793" s="588"/>
      <c r="X793" s="588"/>
      <c r="Y793" s="588"/>
      <c r="Z793" s="588"/>
      <c r="AA793" s="172"/>
      <c r="AB793" s="172"/>
      <c r="AC793" s="172"/>
      <c r="AD793" s="172"/>
      <c r="AE793" s="172"/>
      <c r="AF793" s="172"/>
      <c r="AG793" s="172"/>
      <c r="AH793" s="172"/>
      <c r="AI793" s="172"/>
      <c r="AJ793" s="172"/>
    </row>
    <row r="794">
      <c r="A794" s="577"/>
      <c r="B794" s="577"/>
      <c r="C794" s="172"/>
      <c r="D794" s="172"/>
      <c r="E794" s="172"/>
      <c r="F794" s="172"/>
      <c r="G794" s="172"/>
      <c r="H794" s="172"/>
      <c r="I794" s="172"/>
      <c r="J794" s="172"/>
      <c r="K794" s="172"/>
      <c r="L794" s="172"/>
      <c r="M794" s="172"/>
      <c r="N794" s="172"/>
      <c r="O794" s="172"/>
      <c r="P794" s="172"/>
      <c r="Q794" s="172"/>
      <c r="R794" s="172"/>
      <c r="S794" s="172"/>
      <c r="T794" s="172"/>
      <c r="U794" s="172"/>
      <c r="V794" s="588"/>
      <c r="W794" s="588"/>
      <c r="X794" s="588"/>
      <c r="Y794" s="588"/>
      <c r="Z794" s="588"/>
      <c r="AA794" s="172"/>
      <c r="AB794" s="172"/>
      <c r="AC794" s="172"/>
      <c r="AD794" s="172"/>
      <c r="AE794" s="172"/>
      <c r="AF794" s="172"/>
      <c r="AG794" s="172"/>
      <c r="AH794" s="172"/>
      <c r="AI794" s="172"/>
      <c r="AJ794" s="172"/>
    </row>
    <row r="795">
      <c r="A795" s="577"/>
      <c r="B795" s="577"/>
      <c r="C795" s="172"/>
      <c r="D795" s="172"/>
      <c r="E795" s="172"/>
      <c r="F795" s="172"/>
      <c r="G795" s="172"/>
      <c r="H795" s="172"/>
      <c r="I795" s="172"/>
      <c r="J795" s="172"/>
      <c r="K795" s="172"/>
      <c r="L795" s="172"/>
      <c r="M795" s="172"/>
      <c r="N795" s="172"/>
      <c r="O795" s="172"/>
      <c r="P795" s="172"/>
      <c r="Q795" s="172"/>
      <c r="R795" s="172"/>
      <c r="S795" s="172"/>
      <c r="T795" s="172"/>
      <c r="U795" s="172"/>
      <c r="V795" s="588"/>
      <c r="W795" s="588"/>
      <c r="X795" s="588"/>
      <c r="Y795" s="588"/>
      <c r="Z795" s="588"/>
      <c r="AA795" s="172"/>
      <c r="AB795" s="172"/>
      <c r="AC795" s="172"/>
      <c r="AD795" s="172"/>
      <c r="AE795" s="172"/>
      <c r="AF795" s="172"/>
      <c r="AG795" s="172"/>
      <c r="AH795" s="172"/>
      <c r="AI795" s="172"/>
      <c r="AJ795" s="172"/>
    </row>
    <row r="796">
      <c r="A796" s="577"/>
      <c r="B796" s="577"/>
      <c r="C796" s="172"/>
      <c r="D796" s="172"/>
      <c r="E796" s="172"/>
      <c r="F796" s="172"/>
      <c r="G796" s="172"/>
      <c r="H796" s="172"/>
      <c r="I796" s="172"/>
      <c r="J796" s="172"/>
      <c r="K796" s="172"/>
      <c r="L796" s="172"/>
      <c r="M796" s="172"/>
      <c r="N796" s="172"/>
      <c r="O796" s="172"/>
      <c r="P796" s="172"/>
      <c r="Q796" s="172"/>
      <c r="R796" s="172"/>
      <c r="S796" s="172"/>
      <c r="T796" s="172"/>
      <c r="U796" s="172"/>
      <c r="V796" s="588"/>
      <c r="W796" s="588"/>
      <c r="X796" s="588"/>
      <c r="Y796" s="588"/>
      <c r="Z796" s="588"/>
      <c r="AA796" s="172"/>
      <c r="AB796" s="172"/>
      <c r="AC796" s="172"/>
      <c r="AD796" s="172"/>
      <c r="AE796" s="172"/>
      <c r="AF796" s="172"/>
      <c r="AG796" s="172"/>
      <c r="AH796" s="172"/>
      <c r="AI796" s="172"/>
      <c r="AJ796" s="172"/>
    </row>
    <row r="797">
      <c r="A797" s="577"/>
      <c r="B797" s="577"/>
      <c r="C797" s="172"/>
      <c r="D797" s="172"/>
      <c r="E797" s="172"/>
      <c r="F797" s="172"/>
      <c r="G797" s="172"/>
      <c r="H797" s="172"/>
      <c r="I797" s="172"/>
      <c r="J797" s="172"/>
      <c r="K797" s="172"/>
      <c r="L797" s="172"/>
      <c r="M797" s="172"/>
      <c r="N797" s="172"/>
      <c r="O797" s="172"/>
      <c r="P797" s="172"/>
      <c r="Q797" s="172"/>
      <c r="R797" s="172"/>
      <c r="S797" s="172"/>
      <c r="T797" s="172"/>
      <c r="U797" s="172"/>
      <c r="V797" s="588"/>
      <c r="W797" s="588"/>
      <c r="X797" s="588"/>
      <c r="Y797" s="588"/>
      <c r="Z797" s="588"/>
      <c r="AA797" s="172"/>
      <c r="AB797" s="172"/>
      <c r="AC797" s="172"/>
      <c r="AD797" s="172"/>
      <c r="AE797" s="172"/>
      <c r="AF797" s="172"/>
      <c r="AG797" s="172"/>
      <c r="AH797" s="172"/>
      <c r="AI797" s="172"/>
      <c r="AJ797" s="172"/>
    </row>
    <row r="798">
      <c r="A798" s="577"/>
      <c r="B798" s="577"/>
      <c r="C798" s="172"/>
      <c r="D798" s="172"/>
      <c r="E798" s="172"/>
      <c r="F798" s="172"/>
      <c r="G798" s="172"/>
      <c r="H798" s="172"/>
      <c r="I798" s="172"/>
      <c r="J798" s="172"/>
      <c r="K798" s="172"/>
      <c r="L798" s="172"/>
      <c r="M798" s="172"/>
      <c r="N798" s="172"/>
      <c r="O798" s="172"/>
      <c r="P798" s="172"/>
      <c r="Q798" s="172"/>
      <c r="R798" s="172"/>
      <c r="S798" s="172"/>
      <c r="T798" s="172"/>
      <c r="U798" s="172"/>
      <c r="V798" s="588"/>
      <c r="W798" s="588"/>
      <c r="X798" s="588"/>
      <c r="Y798" s="588"/>
      <c r="Z798" s="588"/>
      <c r="AA798" s="172"/>
      <c r="AB798" s="172"/>
      <c r="AC798" s="172"/>
      <c r="AD798" s="172"/>
      <c r="AE798" s="172"/>
      <c r="AF798" s="172"/>
      <c r="AG798" s="172"/>
      <c r="AH798" s="172"/>
      <c r="AI798" s="172"/>
      <c r="AJ798" s="172"/>
    </row>
    <row r="799">
      <c r="A799" s="577"/>
      <c r="B799" s="577"/>
      <c r="C799" s="172"/>
      <c r="D799" s="172"/>
      <c r="E799" s="172"/>
      <c r="F799" s="172"/>
      <c r="G799" s="172"/>
      <c r="H799" s="172"/>
      <c r="I799" s="172"/>
      <c r="J799" s="172"/>
      <c r="K799" s="172"/>
      <c r="L799" s="172"/>
      <c r="M799" s="172"/>
      <c r="N799" s="172"/>
      <c r="O799" s="172"/>
      <c r="P799" s="172"/>
      <c r="Q799" s="172"/>
      <c r="R799" s="172"/>
      <c r="S799" s="172"/>
      <c r="T799" s="172"/>
      <c r="U799" s="172"/>
      <c r="V799" s="588"/>
      <c r="W799" s="588"/>
      <c r="X799" s="588"/>
      <c r="Y799" s="588"/>
      <c r="Z799" s="588"/>
      <c r="AA799" s="172"/>
      <c r="AB799" s="172"/>
      <c r="AC799" s="172"/>
      <c r="AD799" s="172"/>
      <c r="AE799" s="172"/>
      <c r="AF799" s="172"/>
      <c r="AG799" s="172"/>
      <c r="AH799" s="172"/>
      <c r="AI799" s="172"/>
      <c r="AJ799" s="172"/>
    </row>
    <row r="800">
      <c r="A800" s="577"/>
      <c r="B800" s="577"/>
      <c r="C800" s="172"/>
      <c r="D800" s="172"/>
      <c r="E800" s="172"/>
      <c r="F800" s="172"/>
      <c r="G800" s="172"/>
      <c r="H800" s="172"/>
      <c r="I800" s="172"/>
      <c r="J800" s="172"/>
      <c r="K800" s="172"/>
      <c r="L800" s="172"/>
      <c r="M800" s="172"/>
      <c r="N800" s="172"/>
      <c r="O800" s="172"/>
      <c r="P800" s="172"/>
      <c r="Q800" s="172"/>
      <c r="R800" s="172"/>
      <c r="S800" s="172"/>
      <c r="T800" s="172"/>
      <c r="U800" s="172"/>
      <c r="V800" s="588"/>
      <c r="W800" s="588"/>
      <c r="X800" s="588"/>
      <c r="Y800" s="588"/>
      <c r="Z800" s="588"/>
      <c r="AA800" s="172"/>
      <c r="AB800" s="172"/>
      <c r="AC800" s="172"/>
      <c r="AD800" s="172"/>
      <c r="AE800" s="172"/>
      <c r="AF800" s="172"/>
      <c r="AG800" s="172"/>
      <c r="AH800" s="172"/>
      <c r="AI800" s="172"/>
      <c r="AJ800" s="172"/>
    </row>
    <row r="801">
      <c r="A801" s="577"/>
      <c r="B801" s="577"/>
      <c r="C801" s="172"/>
      <c r="D801" s="172"/>
      <c r="E801" s="172"/>
      <c r="F801" s="172"/>
      <c r="G801" s="172"/>
      <c r="H801" s="172"/>
      <c r="I801" s="172"/>
      <c r="J801" s="172"/>
      <c r="K801" s="172"/>
      <c r="L801" s="172"/>
      <c r="M801" s="172"/>
      <c r="N801" s="172"/>
      <c r="O801" s="172"/>
      <c r="P801" s="172"/>
      <c r="Q801" s="172"/>
      <c r="R801" s="172"/>
      <c r="S801" s="172"/>
      <c r="T801" s="172"/>
      <c r="U801" s="172"/>
      <c r="V801" s="588"/>
      <c r="W801" s="588"/>
      <c r="X801" s="588"/>
      <c r="Y801" s="588"/>
      <c r="Z801" s="588"/>
      <c r="AA801" s="172"/>
      <c r="AB801" s="172"/>
      <c r="AC801" s="172"/>
      <c r="AD801" s="172"/>
      <c r="AE801" s="172"/>
      <c r="AF801" s="172"/>
      <c r="AG801" s="172"/>
      <c r="AH801" s="172"/>
      <c r="AI801" s="172"/>
      <c r="AJ801" s="172"/>
    </row>
    <row r="802">
      <c r="A802" s="577"/>
      <c r="B802" s="577"/>
      <c r="C802" s="172"/>
      <c r="D802" s="172"/>
      <c r="E802" s="172"/>
      <c r="F802" s="172"/>
      <c r="G802" s="172"/>
      <c r="H802" s="172"/>
      <c r="I802" s="172"/>
      <c r="J802" s="172"/>
      <c r="K802" s="172"/>
      <c r="L802" s="172"/>
      <c r="M802" s="172"/>
      <c r="N802" s="172"/>
      <c r="O802" s="172"/>
      <c r="P802" s="172"/>
      <c r="Q802" s="172"/>
      <c r="R802" s="172"/>
      <c r="S802" s="172"/>
      <c r="T802" s="172"/>
      <c r="U802" s="172"/>
      <c r="V802" s="588"/>
      <c r="W802" s="588"/>
      <c r="X802" s="588"/>
      <c r="Y802" s="588"/>
      <c r="Z802" s="588"/>
      <c r="AA802" s="172"/>
      <c r="AB802" s="172"/>
      <c r="AC802" s="172"/>
      <c r="AD802" s="172"/>
      <c r="AE802" s="172"/>
      <c r="AF802" s="172"/>
      <c r="AG802" s="172"/>
      <c r="AH802" s="172"/>
      <c r="AI802" s="172"/>
      <c r="AJ802" s="172"/>
    </row>
    <row r="803">
      <c r="A803" s="577"/>
      <c r="B803" s="577"/>
      <c r="C803" s="172"/>
      <c r="D803" s="172"/>
      <c r="E803" s="172"/>
      <c r="F803" s="172"/>
      <c r="G803" s="172"/>
      <c r="H803" s="172"/>
      <c r="I803" s="172"/>
      <c r="J803" s="172"/>
      <c r="K803" s="172"/>
      <c r="L803" s="172"/>
      <c r="M803" s="172"/>
      <c r="N803" s="172"/>
      <c r="O803" s="172"/>
      <c r="P803" s="172"/>
      <c r="Q803" s="172"/>
      <c r="R803" s="172"/>
      <c r="S803" s="172"/>
      <c r="T803" s="172"/>
      <c r="U803" s="172"/>
      <c r="V803" s="588"/>
      <c r="W803" s="588"/>
      <c r="X803" s="588"/>
      <c r="Y803" s="588"/>
      <c r="Z803" s="588"/>
      <c r="AA803" s="172"/>
      <c r="AB803" s="172"/>
      <c r="AC803" s="172"/>
      <c r="AD803" s="172"/>
      <c r="AE803" s="172"/>
      <c r="AF803" s="172"/>
      <c r="AG803" s="172"/>
      <c r="AH803" s="172"/>
      <c r="AI803" s="172"/>
      <c r="AJ803" s="172"/>
    </row>
    <row r="804">
      <c r="A804" s="577"/>
      <c r="B804" s="577"/>
      <c r="C804" s="172"/>
      <c r="D804" s="172"/>
      <c r="E804" s="172"/>
      <c r="F804" s="172"/>
      <c r="G804" s="172"/>
      <c r="H804" s="172"/>
      <c r="I804" s="172"/>
      <c r="J804" s="172"/>
      <c r="K804" s="172"/>
      <c r="L804" s="172"/>
      <c r="M804" s="172"/>
      <c r="N804" s="172"/>
      <c r="O804" s="172"/>
      <c r="P804" s="172"/>
      <c r="Q804" s="172"/>
      <c r="R804" s="172"/>
      <c r="S804" s="172"/>
      <c r="T804" s="172"/>
      <c r="U804" s="172"/>
      <c r="V804" s="588"/>
      <c r="W804" s="588"/>
      <c r="X804" s="588"/>
      <c r="Y804" s="588"/>
      <c r="Z804" s="588"/>
      <c r="AA804" s="172"/>
      <c r="AB804" s="172"/>
      <c r="AC804" s="172"/>
      <c r="AD804" s="172"/>
      <c r="AE804" s="172"/>
      <c r="AF804" s="172"/>
      <c r="AG804" s="172"/>
      <c r="AH804" s="172"/>
      <c r="AI804" s="172"/>
      <c r="AJ804" s="172"/>
    </row>
    <row r="805">
      <c r="A805" s="577"/>
      <c r="B805" s="577"/>
      <c r="C805" s="172"/>
      <c r="D805" s="172"/>
      <c r="E805" s="172"/>
      <c r="F805" s="172"/>
      <c r="G805" s="172"/>
      <c r="H805" s="172"/>
      <c r="I805" s="172"/>
      <c r="J805" s="172"/>
      <c r="K805" s="172"/>
      <c r="L805" s="172"/>
      <c r="M805" s="172"/>
      <c r="N805" s="172"/>
      <c r="O805" s="172"/>
      <c r="P805" s="172"/>
      <c r="Q805" s="172"/>
      <c r="R805" s="172"/>
      <c r="S805" s="172"/>
      <c r="T805" s="172"/>
      <c r="U805" s="172"/>
      <c r="V805" s="588"/>
      <c r="W805" s="588"/>
      <c r="X805" s="588"/>
      <c r="Y805" s="588"/>
      <c r="Z805" s="588"/>
      <c r="AA805" s="172"/>
      <c r="AB805" s="172"/>
      <c r="AC805" s="172"/>
      <c r="AD805" s="172"/>
      <c r="AE805" s="172"/>
      <c r="AF805" s="172"/>
      <c r="AG805" s="172"/>
      <c r="AH805" s="172"/>
      <c r="AI805" s="172"/>
      <c r="AJ805" s="172"/>
    </row>
    <row r="806">
      <c r="A806" s="577"/>
      <c r="B806" s="577"/>
      <c r="C806" s="172"/>
      <c r="D806" s="172"/>
      <c r="E806" s="172"/>
      <c r="F806" s="172"/>
      <c r="G806" s="172"/>
      <c r="H806" s="172"/>
      <c r="I806" s="172"/>
      <c r="J806" s="172"/>
      <c r="K806" s="172"/>
      <c r="L806" s="172"/>
      <c r="M806" s="172"/>
      <c r="N806" s="172"/>
      <c r="O806" s="172"/>
      <c r="P806" s="172"/>
      <c r="Q806" s="172"/>
      <c r="R806" s="172"/>
      <c r="S806" s="172"/>
      <c r="T806" s="172"/>
      <c r="U806" s="172"/>
      <c r="V806" s="588"/>
      <c r="W806" s="588"/>
      <c r="X806" s="588"/>
      <c r="Y806" s="588"/>
      <c r="Z806" s="588"/>
      <c r="AA806" s="172"/>
      <c r="AB806" s="172"/>
      <c r="AC806" s="172"/>
      <c r="AD806" s="172"/>
      <c r="AE806" s="172"/>
      <c r="AF806" s="172"/>
      <c r="AG806" s="172"/>
      <c r="AH806" s="172"/>
      <c r="AI806" s="172"/>
      <c r="AJ806" s="172"/>
    </row>
    <row r="807">
      <c r="A807" s="577"/>
      <c r="B807" s="577"/>
      <c r="C807" s="172"/>
      <c r="D807" s="172"/>
      <c r="E807" s="172"/>
      <c r="F807" s="172"/>
      <c r="G807" s="172"/>
      <c r="H807" s="172"/>
      <c r="I807" s="172"/>
      <c r="J807" s="172"/>
      <c r="K807" s="172"/>
      <c r="L807" s="172"/>
      <c r="M807" s="172"/>
      <c r="N807" s="172"/>
      <c r="O807" s="172"/>
      <c r="P807" s="172"/>
      <c r="Q807" s="172"/>
      <c r="R807" s="172"/>
      <c r="S807" s="172"/>
      <c r="T807" s="172"/>
      <c r="U807" s="172"/>
      <c r="V807" s="588"/>
      <c r="W807" s="588"/>
      <c r="X807" s="588"/>
      <c r="Y807" s="588"/>
      <c r="Z807" s="588"/>
      <c r="AA807" s="172"/>
      <c r="AB807" s="172"/>
      <c r="AC807" s="172"/>
      <c r="AD807" s="172"/>
      <c r="AE807" s="172"/>
      <c r="AF807" s="172"/>
      <c r="AG807" s="172"/>
      <c r="AH807" s="172"/>
      <c r="AI807" s="172"/>
      <c r="AJ807" s="172"/>
    </row>
    <row r="808">
      <c r="A808" s="577"/>
      <c r="B808" s="577"/>
      <c r="C808" s="172"/>
      <c r="D808" s="172"/>
      <c r="E808" s="172"/>
      <c r="F808" s="172"/>
      <c r="G808" s="172"/>
      <c r="H808" s="172"/>
      <c r="I808" s="172"/>
      <c r="J808" s="172"/>
      <c r="K808" s="172"/>
      <c r="L808" s="172"/>
      <c r="M808" s="172"/>
      <c r="N808" s="172"/>
      <c r="O808" s="172"/>
      <c r="P808" s="172"/>
      <c r="Q808" s="172"/>
      <c r="R808" s="172"/>
      <c r="S808" s="172"/>
      <c r="T808" s="172"/>
      <c r="U808" s="172"/>
      <c r="V808" s="588"/>
      <c r="W808" s="588"/>
      <c r="X808" s="588"/>
      <c r="Y808" s="588"/>
      <c r="Z808" s="588"/>
      <c r="AA808" s="172"/>
      <c r="AB808" s="172"/>
      <c r="AC808" s="172"/>
      <c r="AD808" s="172"/>
      <c r="AE808" s="172"/>
      <c r="AF808" s="172"/>
      <c r="AG808" s="172"/>
      <c r="AH808" s="172"/>
      <c r="AI808" s="172"/>
      <c r="AJ808" s="172"/>
    </row>
    <row r="809">
      <c r="A809" s="577"/>
      <c r="B809" s="577"/>
      <c r="C809" s="172"/>
      <c r="D809" s="172"/>
      <c r="E809" s="172"/>
      <c r="F809" s="172"/>
      <c r="G809" s="172"/>
      <c r="H809" s="172"/>
      <c r="I809" s="172"/>
      <c r="J809" s="172"/>
      <c r="K809" s="172"/>
      <c r="L809" s="172"/>
      <c r="M809" s="172"/>
      <c r="N809" s="172"/>
      <c r="O809" s="172"/>
      <c r="P809" s="172"/>
      <c r="Q809" s="172"/>
      <c r="R809" s="172"/>
      <c r="S809" s="172"/>
      <c r="T809" s="172"/>
      <c r="U809" s="172"/>
      <c r="V809" s="588"/>
      <c r="W809" s="588"/>
      <c r="X809" s="588"/>
      <c r="Y809" s="588"/>
      <c r="Z809" s="588"/>
      <c r="AA809" s="172"/>
      <c r="AB809" s="172"/>
      <c r="AC809" s="172"/>
      <c r="AD809" s="172"/>
      <c r="AE809" s="172"/>
      <c r="AF809" s="172"/>
      <c r="AG809" s="172"/>
      <c r="AH809" s="172"/>
      <c r="AI809" s="172"/>
      <c r="AJ809" s="172"/>
    </row>
    <row r="810">
      <c r="A810" s="577"/>
      <c r="B810" s="577"/>
      <c r="C810" s="172"/>
      <c r="D810" s="172"/>
      <c r="E810" s="172"/>
      <c r="F810" s="172"/>
      <c r="G810" s="172"/>
      <c r="H810" s="172"/>
      <c r="I810" s="172"/>
      <c r="J810" s="172"/>
      <c r="K810" s="172"/>
      <c r="L810" s="172"/>
      <c r="M810" s="172"/>
      <c r="N810" s="172"/>
      <c r="O810" s="172"/>
      <c r="P810" s="172"/>
      <c r="Q810" s="172"/>
      <c r="R810" s="172"/>
      <c r="S810" s="172"/>
      <c r="T810" s="172"/>
      <c r="U810" s="172"/>
      <c r="V810" s="588"/>
      <c r="W810" s="588"/>
      <c r="X810" s="588"/>
      <c r="Y810" s="588"/>
      <c r="Z810" s="588"/>
      <c r="AA810" s="172"/>
      <c r="AB810" s="172"/>
      <c r="AC810" s="172"/>
      <c r="AD810" s="172"/>
      <c r="AE810" s="172"/>
      <c r="AF810" s="172"/>
      <c r="AG810" s="172"/>
      <c r="AH810" s="172"/>
      <c r="AI810" s="172"/>
      <c r="AJ810" s="172"/>
    </row>
    <row r="811">
      <c r="A811" s="577"/>
      <c r="B811" s="577"/>
      <c r="C811" s="172"/>
      <c r="D811" s="172"/>
      <c r="E811" s="172"/>
      <c r="F811" s="172"/>
      <c r="G811" s="172"/>
      <c r="H811" s="172"/>
      <c r="I811" s="172"/>
      <c r="J811" s="172"/>
      <c r="K811" s="172"/>
      <c r="L811" s="172"/>
      <c r="M811" s="172"/>
      <c r="N811" s="172"/>
      <c r="O811" s="172"/>
      <c r="P811" s="172"/>
      <c r="Q811" s="172"/>
      <c r="R811" s="172"/>
      <c r="S811" s="172"/>
      <c r="T811" s="172"/>
      <c r="U811" s="172"/>
      <c r="V811" s="588"/>
      <c r="W811" s="588"/>
      <c r="X811" s="588"/>
      <c r="Y811" s="588"/>
      <c r="Z811" s="588"/>
      <c r="AA811" s="172"/>
      <c r="AB811" s="172"/>
      <c r="AC811" s="172"/>
      <c r="AD811" s="172"/>
      <c r="AE811" s="172"/>
      <c r="AF811" s="172"/>
      <c r="AG811" s="172"/>
      <c r="AH811" s="172"/>
      <c r="AI811" s="172"/>
      <c r="AJ811" s="172"/>
    </row>
    <row r="812">
      <c r="A812" s="577"/>
      <c r="B812" s="577"/>
      <c r="C812" s="172"/>
      <c r="D812" s="172"/>
      <c r="E812" s="172"/>
      <c r="F812" s="172"/>
      <c r="G812" s="172"/>
      <c r="H812" s="172"/>
      <c r="I812" s="172"/>
      <c r="J812" s="172"/>
      <c r="K812" s="172"/>
      <c r="L812" s="172"/>
      <c r="M812" s="172"/>
      <c r="N812" s="172"/>
      <c r="O812" s="172"/>
      <c r="P812" s="172"/>
      <c r="Q812" s="172"/>
      <c r="R812" s="172"/>
      <c r="S812" s="172"/>
      <c r="T812" s="172"/>
      <c r="U812" s="172"/>
      <c r="V812" s="588"/>
      <c r="W812" s="588"/>
      <c r="X812" s="588"/>
      <c r="Y812" s="588"/>
      <c r="Z812" s="588"/>
      <c r="AA812" s="172"/>
      <c r="AB812" s="172"/>
      <c r="AC812" s="172"/>
      <c r="AD812" s="172"/>
      <c r="AE812" s="172"/>
      <c r="AF812" s="172"/>
      <c r="AG812" s="172"/>
      <c r="AH812" s="172"/>
      <c r="AI812" s="172"/>
      <c r="AJ812" s="172"/>
    </row>
    <row r="813">
      <c r="A813" s="577"/>
      <c r="B813" s="577"/>
      <c r="C813" s="172"/>
      <c r="D813" s="172"/>
      <c r="E813" s="172"/>
      <c r="F813" s="172"/>
      <c r="G813" s="172"/>
      <c r="H813" s="172"/>
      <c r="I813" s="172"/>
      <c r="J813" s="172"/>
      <c r="K813" s="172"/>
      <c r="L813" s="172"/>
      <c r="M813" s="172"/>
      <c r="N813" s="172"/>
      <c r="O813" s="172"/>
      <c r="P813" s="172"/>
      <c r="Q813" s="172"/>
      <c r="R813" s="172"/>
      <c r="S813" s="172"/>
      <c r="T813" s="172"/>
      <c r="U813" s="172"/>
      <c r="V813" s="588"/>
      <c r="W813" s="588"/>
      <c r="X813" s="588"/>
      <c r="Y813" s="588"/>
      <c r="Z813" s="588"/>
      <c r="AA813" s="172"/>
      <c r="AB813" s="172"/>
      <c r="AC813" s="172"/>
      <c r="AD813" s="172"/>
      <c r="AE813" s="172"/>
      <c r="AF813" s="172"/>
      <c r="AG813" s="172"/>
      <c r="AH813" s="172"/>
      <c r="AI813" s="172"/>
      <c r="AJ813" s="172"/>
    </row>
    <row r="814">
      <c r="A814" s="577"/>
      <c r="B814" s="577"/>
      <c r="C814" s="172"/>
      <c r="D814" s="172"/>
      <c r="E814" s="172"/>
      <c r="F814" s="172"/>
      <c r="G814" s="172"/>
      <c r="H814" s="172"/>
      <c r="I814" s="172"/>
      <c r="J814" s="172"/>
      <c r="K814" s="172"/>
      <c r="L814" s="172"/>
      <c r="M814" s="172"/>
      <c r="N814" s="172"/>
      <c r="O814" s="172"/>
      <c r="P814" s="172"/>
      <c r="Q814" s="172"/>
      <c r="R814" s="172"/>
      <c r="S814" s="172"/>
      <c r="T814" s="172"/>
      <c r="U814" s="172"/>
      <c r="V814" s="588"/>
      <c r="W814" s="588"/>
      <c r="X814" s="588"/>
      <c r="Y814" s="588"/>
      <c r="Z814" s="588"/>
      <c r="AA814" s="172"/>
      <c r="AB814" s="172"/>
      <c r="AC814" s="172"/>
      <c r="AD814" s="172"/>
      <c r="AE814" s="172"/>
      <c r="AF814" s="172"/>
      <c r="AG814" s="172"/>
      <c r="AH814" s="172"/>
      <c r="AI814" s="172"/>
      <c r="AJ814" s="172"/>
    </row>
    <row r="815">
      <c r="A815" s="577"/>
      <c r="B815" s="577"/>
      <c r="C815" s="172"/>
      <c r="D815" s="172"/>
      <c r="E815" s="172"/>
      <c r="F815" s="172"/>
      <c r="G815" s="172"/>
      <c r="H815" s="172"/>
      <c r="I815" s="172"/>
      <c r="J815" s="172"/>
      <c r="K815" s="172"/>
      <c r="L815" s="172"/>
      <c r="M815" s="172"/>
      <c r="N815" s="172"/>
      <c r="O815" s="172"/>
      <c r="P815" s="172"/>
      <c r="Q815" s="172"/>
      <c r="R815" s="172"/>
      <c r="S815" s="172"/>
      <c r="T815" s="172"/>
      <c r="U815" s="172"/>
      <c r="V815" s="588"/>
      <c r="W815" s="588"/>
      <c r="X815" s="588"/>
      <c r="Y815" s="588"/>
      <c r="Z815" s="588"/>
      <c r="AA815" s="172"/>
      <c r="AB815" s="172"/>
      <c r="AC815" s="172"/>
      <c r="AD815" s="172"/>
      <c r="AE815" s="172"/>
      <c r="AF815" s="172"/>
      <c r="AG815" s="172"/>
      <c r="AH815" s="172"/>
      <c r="AI815" s="172"/>
      <c r="AJ815" s="172"/>
    </row>
    <row r="816">
      <c r="A816" s="577"/>
      <c r="B816" s="577"/>
      <c r="C816" s="172"/>
      <c r="D816" s="172"/>
      <c r="E816" s="172"/>
      <c r="F816" s="172"/>
      <c r="G816" s="172"/>
      <c r="H816" s="172"/>
      <c r="I816" s="172"/>
      <c r="J816" s="172"/>
      <c r="K816" s="172"/>
      <c r="L816" s="172"/>
      <c r="M816" s="172"/>
      <c r="N816" s="172"/>
      <c r="O816" s="172"/>
      <c r="P816" s="172"/>
      <c r="Q816" s="172"/>
      <c r="R816" s="172"/>
      <c r="S816" s="172"/>
      <c r="T816" s="172"/>
      <c r="U816" s="172"/>
      <c r="V816" s="588"/>
      <c r="W816" s="588"/>
      <c r="X816" s="588"/>
      <c r="Y816" s="588"/>
      <c r="Z816" s="588"/>
      <c r="AA816" s="172"/>
      <c r="AB816" s="172"/>
      <c r="AC816" s="172"/>
      <c r="AD816" s="172"/>
      <c r="AE816" s="172"/>
      <c r="AF816" s="172"/>
      <c r="AG816" s="172"/>
      <c r="AH816" s="172"/>
      <c r="AI816" s="172"/>
      <c r="AJ816" s="172"/>
    </row>
    <row r="817">
      <c r="A817" s="577"/>
      <c r="B817" s="577"/>
      <c r="C817" s="172"/>
      <c r="D817" s="172"/>
      <c r="E817" s="172"/>
      <c r="F817" s="172"/>
      <c r="G817" s="172"/>
      <c r="H817" s="172"/>
      <c r="I817" s="172"/>
      <c r="J817" s="172"/>
      <c r="K817" s="172"/>
      <c r="L817" s="172"/>
      <c r="M817" s="172"/>
      <c r="N817" s="172"/>
      <c r="O817" s="172"/>
      <c r="P817" s="172"/>
      <c r="Q817" s="172"/>
      <c r="R817" s="172"/>
      <c r="S817" s="172"/>
      <c r="T817" s="172"/>
      <c r="U817" s="172"/>
      <c r="V817" s="588"/>
      <c r="W817" s="588"/>
      <c r="X817" s="588"/>
      <c r="Y817" s="588"/>
      <c r="Z817" s="588"/>
      <c r="AA817" s="172"/>
      <c r="AB817" s="172"/>
      <c r="AC817" s="172"/>
      <c r="AD817" s="172"/>
      <c r="AE817" s="172"/>
      <c r="AF817" s="172"/>
      <c r="AG817" s="172"/>
      <c r="AH817" s="172"/>
      <c r="AI817" s="172"/>
      <c r="AJ817" s="172"/>
    </row>
    <row r="818">
      <c r="A818" s="577"/>
      <c r="B818" s="577"/>
      <c r="C818" s="172"/>
      <c r="D818" s="172"/>
      <c r="E818" s="172"/>
      <c r="F818" s="172"/>
      <c r="G818" s="172"/>
      <c r="H818" s="172"/>
      <c r="I818" s="172"/>
      <c r="J818" s="172"/>
      <c r="K818" s="172"/>
      <c r="L818" s="172"/>
      <c r="M818" s="172"/>
      <c r="N818" s="172"/>
      <c r="O818" s="172"/>
      <c r="P818" s="172"/>
      <c r="Q818" s="172"/>
      <c r="R818" s="172"/>
      <c r="S818" s="172"/>
      <c r="T818" s="172"/>
      <c r="U818" s="172"/>
      <c r="V818" s="588"/>
      <c r="W818" s="588"/>
      <c r="X818" s="588"/>
      <c r="Y818" s="588"/>
      <c r="Z818" s="588"/>
      <c r="AA818" s="172"/>
      <c r="AB818" s="172"/>
      <c r="AC818" s="172"/>
      <c r="AD818" s="172"/>
      <c r="AE818" s="172"/>
      <c r="AF818" s="172"/>
      <c r="AG818" s="172"/>
      <c r="AH818" s="172"/>
      <c r="AI818" s="172"/>
      <c r="AJ818" s="172"/>
    </row>
    <row r="819">
      <c r="A819" s="577"/>
      <c r="B819" s="577"/>
      <c r="C819" s="172"/>
      <c r="D819" s="172"/>
      <c r="E819" s="172"/>
      <c r="F819" s="172"/>
      <c r="G819" s="172"/>
      <c r="H819" s="172"/>
      <c r="I819" s="172"/>
      <c r="J819" s="172"/>
      <c r="K819" s="172"/>
      <c r="L819" s="172"/>
      <c r="M819" s="172"/>
      <c r="N819" s="172"/>
      <c r="O819" s="172"/>
      <c r="P819" s="172"/>
      <c r="Q819" s="172"/>
      <c r="R819" s="172"/>
      <c r="S819" s="172"/>
      <c r="T819" s="172"/>
      <c r="U819" s="172"/>
      <c r="V819" s="588"/>
      <c r="W819" s="588"/>
      <c r="X819" s="588"/>
      <c r="Y819" s="588"/>
      <c r="Z819" s="588"/>
      <c r="AA819" s="172"/>
      <c r="AB819" s="172"/>
      <c r="AC819" s="172"/>
      <c r="AD819" s="172"/>
      <c r="AE819" s="172"/>
      <c r="AF819" s="172"/>
      <c r="AG819" s="172"/>
      <c r="AH819" s="172"/>
      <c r="AI819" s="172"/>
      <c r="AJ819" s="172"/>
    </row>
    <row r="820">
      <c r="A820" s="577"/>
      <c r="B820" s="577"/>
      <c r="C820" s="172"/>
      <c r="D820" s="172"/>
      <c r="E820" s="172"/>
      <c r="F820" s="172"/>
      <c r="G820" s="172"/>
      <c r="H820" s="172"/>
      <c r="I820" s="172"/>
      <c r="J820" s="172"/>
      <c r="K820" s="172"/>
      <c r="L820" s="172"/>
      <c r="M820" s="172"/>
      <c r="N820" s="172"/>
      <c r="O820" s="172"/>
      <c r="P820" s="172"/>
      <c r="Q820" s="172"/>
      <c r="R820" s="172"/>
      <c r="S820" s="172"/>
      <c r="T820" s="172"/>
      <c r="U820" s="172"/>
      <c r="V820" s="588"/>
      <c r="W820" s="588"/>
      <c r="X820" s="588"/>
      <c r="Y820" s="588"/>
      <c r="Z820" s="588"/>
      <c r="AA820" s="172"/>
      <c r="AB820" s="172"/>
      <c r="AC820" s="172"/>
      <c r="AD820" s="172"/>
      <c r="AE820" s="172"/>
      <c r="AF820" s="172"/>
      <c r="AG820" s="172"/>
      <c r="AH820" s="172"/>
      <c r="AI820" s="172"/>
      <c r="AJ820" s="172"/>
    </row>
    <row r="821">
      <c r="A821" s="577"/>
      <c r="B821" s="577"/>
      <c r="C821" s="172"/>
      <c r="D821" s="172"/>
      <c r="E821" s="172"/>
      <c r="F821" s="172"/>
      <c r="G821" s="172"/>
      <c r="H821" s="172"/>
      <c r="I821" s="172"/>
      <c r="J821" s="172"/>
      <c r="K821" s="172"/>
      <c r="L821" s="172"/>
      <c r="M821" s="172"/>
      <c r="N821" s="172"/>
      <c r="O821" s="172"/>
      <c r="P821" s="172"/>
      <c r="Q821" s="172"/>
      <c r="R821" s="172"/>
      <c r="S821" s="172"/>
      <c r="T821" s="172"/>
      <c r="U821" s="172"/>
      <c r="V821" s="588"/>
      <c r="W821" s="588"/>
      <c r="X821" s="588"/>
      <c r="Y821" s="588"/>
      <c r="Z821" s="588"/>
      <c r="AA821" s="172"/>
      <c r="AB821" s="172"/>
      <c r="AC821" s="172"/>
      <c r="AD821" s="172"/>
      <c r="AE821" s="172"/>
      <c r="AF821" s="172"/>
      <c r="AG821" s="172"/>
      <c r="AH821" s="172"/>
      <c r="AI821" s="172"/>
      <c r="AJ821" s="172"/>
    </row>
    <row r="822">
      <c r="A822" s="577"/>
      <c r="B822" s="577"/>
      <c r="C822" s="172"/>
      <c r="D822" s="172"/>
      <c r="E822" s="172"/>
      <c r="F822" s="172"/>
      <c r="G822" s="172"/>
      <c r="H822" s="172"/>
      <c r="I822" s="172"/>
      <c r="J822" s="172"/>
      <c r="K822" s="172"/>
      <c r="L822" s="172"/>
      <c r="M822" s="172"/>
      <c r="N822" s="172"/>
      <c r="O822" s="172"/>
      <c r="P822" s="172"/>
      <c r="Q822" s="172"/>
      <c r="R822" s="172"/>
      <c r="S822" s="172"/>
      <c r="T822" s="172"/>
      <c r="U822" s="172"/>
      <c r="V822" s="588"/>
      <c r="W822" s="588"/>
      <c r="X822" s="588"/>
      <c r="Y822" s="588"/>
      <c r="Z822" s="588"/>
      <c r="AA822" s="172"/>
      <c r="AB822" s="172"/>
      <c r="AC822" s="172"/>
      <c r="AD822" s="172"/>
      <c r="AE822" s="172"/>
      <c r="AF822" s="172"/>
      <c r="AG822" s="172"/>
      <c r="AH822" s="172"/>
      <c r="AI822" s="172"/>
      <c r="AJ822" s="172"/>
    </row>
    <row r="823">
      <c r="A823" s="577"/>
      <c r="B823" s="577"/>
      <c r="C823" s="172"/>
      <c r="D823" s="172"/>
      <c r="E823" s="172"/>
      <c r="F823" s="172"/>
      <c r="G823" s="172"/>
      <c r="H823" s="172"/>
      <c r="I823" s="172"/>
      <c r="J823" s="172"/>
      <c r="K823" s="172"/>
      <c r="L823" s="172"/>
      <c r="M823" s="172"/>
      <c r="N823" s="172"/>
      <c r="O823" s="172"/>
      <c r="P823" s="172"/>
      <c r="Q823" s="172"/>
      <c r="R823" s="172"/>
      <c r="S823" s="172"/>
      <c r="T823" s="172"/>
      <c r="U823" s="172"/>
      <c r="V823" s="588"/>
      <c r="W823" s="588"/>
      <c r="X823" s="588"/>
      <c r="Y823" s="588"/>
      <c r="Z823" s="588"/>
      <c r="AA823" s="172"/>
      <c r="AB823" s="172"/>
      <c r="AC823" s="172"/>
      <c r="AD823" s="172"/>
      <c r="AE823" s="172"/>
      <c r="AF823" s="172"/>
      <c r="AG823" s="172"/>
      <c r="AH823" s="172"/>
      <c r="AI823" s="172"/>
      <c r="AJ823" s="172"/>
    </row>
    <row r="824">
      <c r="A824" s="577"/>
      <c r="B824" s="577"/>
      <c r="C824" s="172"/>
      <c r="D824" s="172"/>
      <c r="E824" s="172"/>
      <c r="F824" s="172"/>
      <c r="G824" s="172"/>
      <c r="H824" s="172"/>
      <c r="I824" s="172"/>
      <c r="J824" s="172"/>
      <c r="K824" s="172"/>
      <c r="L824" s="172"/>
      <c r="M824" s="172"/>
      <c r="N824" s="172"/>
      <c r="O824" s="172"/>
      <c r="P824" s="172"/>
      <c r="Q824" s="172"/>
      <c r="R824" s="172"/>
      <c r="S824" s="172"/>
      <c r="T824" s="172"/>
      <c r="U824" s="172"/>
      <c r="V824" s="588"/>
      <c r="W824" s="588"/>
      <c r="X824" s="588"/>
      <c r="Y824" s="588"/>
      <c r="Z824" s="588"/>
      <c r="AA824" s="172"/>
      <c r="AB824" s="172"/>
      <c r="AC824" s="172"/>
      <c r="AD824" s="172"/>
      <c r="AE824" s="172"/>
      <c r="AF824" s="172"/>
      <c r="AG824" s="172"/>
      <c r="AH824" s="172"/>
      <c r="AI824" s="172"/>
      <c r="AJ824" s="172"/>
    </row>
    <row r="825">
      <c r="A825" s="577"/>
      <c r="B825" s="577"/>
      <c r="C825" s="172"/>
      <c r="D825" s="172"/>
      <c r="E825" s="172"/>
      <c r="F825" s="172"/>
      <c r="G825" s="172"/>
      <c r="H825" s="172"/>
      <c r="I825" s="172"/>
      <c r="J825" s="172"/>
      <c r="K825" s="172"/>
      <c r="L825" s="172"/>
      <c r="M825" s="172"/>
      <c r="N825" s="172"/>
      <c r="O825" s="172"/>
      <c r="P825" s="172"/>
      <c r="Q825" s="172"/>
      <c r="R825" s="172"/>
      <c r="S825" s="172"/>
      <c r="T825" s="172"/>
      <c r="U825" s="172"/>
      <c r="V825" s="588"/>
      <c r="W825" s="588"/>
      <c r="X825" s="588"/>
      <c r="Y825" s="588"/>
      <c r="Z825" s="588"/>
      <c r="AA825" s="172"/>
      <c r="AB825" s="172"/>
      <c r="AC825" s="172"/>
      <c r="AD825" s="172"/>
      <c r="AE825" s="172"/>
      <c r="AF825" s="172"/>
      <c r="AG825" s="172"/>
      <c r="AH825" s="172"/>
      <c r="AI825" s="172"/>
      <c r="AJ825" s="172"/>
    </row>
    <row r="826">
      <c r="A826" s="577"/>
      <c r="B826" s="577"/>
      <c r="C826" s="172"/>
      <c r="D826" s="172"/>
      <c r="E826" s="172"/>
      <c r="F826" s="172"/>
      <c r="G826" s="172"/>
      <c r="H826" s="172"/>
      <c r="I826" s="172"/>
      <c r="J826" s="172"/>
      <c r="K826" s="172"/>
      <c r="L826" s="172"/>
      <c r="M826" s="172"/>
      <c r="N826" s="172"/>
      <c r="O826" s="172"/>
      <c r="P826" s="172"/>
      <c r="Q826" s="172"/>
      <c r="R826" s="172"/>
      <c r="S826" s="172"/>
      <c r="T826" s="172"/>
      <c r="U826" s="172"/>
      <c r="V826" s="588"/>
      <c r="W826" s="588"/>
      <c r="X826" s="588"/>
      <c r="Y826" s="588"/>
      <c r="Z826" s="588"/>
      <c r="AA826" s="172"/>
      <c r="AB826" s="172"/>
      <c r="AC826" s="172"/>
      <c r="AD826" s="172"/>
      <c r="AE826" s="172"/>
      <c r="AF826" s="172"/>
      <c r="AG826" s="172"/>
      <c r="AH826" s="172"/>
      <c r="AI826" s="172"/>
      <c r="AJ826" s="172"/>
    </row>
    <row r="827">
      <c r="A827" s="577"/>
      <c r="B827" s="577"/>
      <c r="C827" s="172"/>
      <c r="D827" s="172"/>
      <c r="E827" s="172"/>
      <c r="F827" s="172"/>
      <c r="G827" s="172"/>
      <c r="H827" s="172"/>
      <c r="I827" s="172"/>
      <c r="J827" s="172"/>
      <c r="K827" s="172"/>
      <c r="L827" s="172"/>
      <c r="M827" s="172"/>
      <c r="N827" s="172"/>
      <c r="O827" s="172"/>
      <c r="P827" s="172"/>
      <c r="Q827" s="172"/>
      <c r="R827" s="172"/>
      <c r="S827" s="172"/>
      <c r="T827" s="172"/>
      <c r="U827" s="172"/>
      <c r="V827" s="588"/>
      <c r="W827" s="588"/>
      <c r="X827" s="588"/>
      <c r="Y827" s="588"/>
      <c r="Z827" s="588"/>
      <c r="AA827" s="172"/>
      <c r="AB827" s="172"/>
      <c r="AC827" s="172"/>
      <c r="AD827" s="172"/>
      <c r="AE827" s="172"/>
      <c r="AF827" s="172"/>
      <c r="AG827" s="172"/>
      <c r="AH827" s="172"/>
      <c r="AI827" s="172"/>
      <c r="AJ827" s="172"/>
    </row>
    <row r="828">
      <c r="A828" s="577"/>
      <c r="B828" s="577"/>
      <c r="C828" s="172"/>
      <c r="D828" s="172"/>
      <c r="E828" s="172"/>
      <c r="F828" s="172"/>
      <c r="G828" s="172"/>
      <c r="H828" s="172"/>
      <c r="I828" s="172"/>
      <c r="J828" s="172"/>
      <c r="K828" s="172"/>
      <c r="L828" s="172"/>
      <c r="M828" s="172"/>
      <c r="N828" s="172"/>
      <c r="O828" s="172"/>
      <c r="P828" s="172"/>
      <c r="Q828" s="172"/>
      <c r="R828" s="172"/>
      <c r="S828" s="172"/>
      <c r="T828" s="172"/>
      <c r="U828" s="172"/>
      <c r="V828" s="588"/>
      <c r="W828" s="588"/>
      <c r="X828" s="588"/>
      <c r="Y828" s="588"/>
      <c r="Z828" s="588"/>
      <c r="AA828" s="172"/>
      <c r="AB828" s="172"/>
      <c r="AC828" s="172"/>
      <c r="AD828" s="172"/>
      <c r="AE828" s="172"/>
      <c r="AF828" s="172"/>
      <c r="AG828" s="172"/>
      <c r="AH828" s="172"/>
      <c r="AI828" s="172"/>
      <c r="AJ828" s="172"/>
    </row>
    <row r="829">
      <c r="A829" s="577"/>
      <c r="B829" s="577"/>
      <c r="C829" s="172"/>
      <c r="D829" s="172"/>
      <c r="E829" s="172"/>
      <c r="F829" s="172"/>
      <c r="G829" s="172"/>
      <c r="H829" s="172"/>
      <c r="I829" s="172"/>
      <c r="J829" s="172"/>
      <c r="K829" s="172"/>
      <c r="L829" s="172"/>
      <c r="M829" s="172"/>
      <c r="N829" s="172"/>
      <c r="O829" s="172"/>
      <c r="P829" s="172"/>
      <c r="Q829" s="172"/>
      <c r="R829" s="172"/>
      <c r="S829" s="172"/>
      <c r="T829" s="172"/>
      <c r="U829" s="172"/>
      <c r="V829" s="588"/>
      <c r="W829" s="588"/>
      <c r="X829" s="588"/>
      <c r="Y829" s="588"/>
      <c r="Z829" s="588"/>
      <c r="AA829" s="172"/>
      <c r="AB829" s="172"/>
      <c r="AC829" s="172"/>
      <c r="AD829" s="172"/>
      <c r="AE829" s="172"/>
      <c r="AF829" s="172"/>
      <c r="AG829" s="172"/>
      <c r="AH829" s="172"/>
      <c r="AI829" s="172"/>
      <c r="AJ829" s="172"/>
    </row>
    <row r="830">
      <c r="A830" s="577"/>
      <c r="B830" s="577"/>
      <c r="C830" s="172"/>
      <c r="D830" s="172"/>
      <c r="E830" s="172"/>
      <c r="F830" s="172"/>
      <c r="G830" s="172"/>
      <c r="H830" s="172"/>
      <c r="I830" s="172"/>
      <c r="J830" s="172"/>
      <c r="K830" s="172"/>
      <c r="L830" s="172"/>
      <c r="M830" s="172"/>
      <c r="N830" s="172"/>
      <c r="O830" s="172"/>
      <c r="P830" s="172"/>
      <c r="Q830" s="172"/>
      <c r="R830" s="172"/>
      <c r="S830" s="172"/>
      <c r="T830" s="172"/>
      <c r="U830" s="172"/>
      <c r="V830" s="588"/>
      <c r="W830" s="588"/>
      <c r="X830" s="588"/>
      <c r="Y830" s="588"/>
      <c r="Z830" s="588"/>
      <c r="AA830" s="172"/>
      <c r="AB830" s="172"/>
      <c r="AC830" s="172"/>
      <c r="AD830" s="172"/>
      <c r="AE830" s="172"/>
      <c r="AF830" s="172"/>
      <c r="AG830" s="172"/>
      <c r="AH830" s="172"/>
      <c r="AI830" s="172"/>
      <c r="AJ830" s="172"/>
    </row>
    <row r="831">
      <c r="A831" s="577"/>
      <c r="B831" s="577"/>
      <c r="C831" s="172"/>
      <c r="D831" s="172"/>
      <c r="E831" s="172"/>
      <c r="F831" s="172"/>
      <c r="G831" s="172"/>
      <c r="H831" s="172"/>
      <c r="I831" s="172"/>
      <c r="J831" s="172"/>
      <c r="K831" s="172"/>
      <c r="L831" s="172"/>
      <c r="M831" s="172"/>
      <c r="N831" s="172"/>
      <c r="O831" s="172"/>
      <c r="P831" s="172"/>
      <c r="Q831" s="172"/>
      <c r="R831" s="172"/>
      <c r="S831" s="172"/>
      <c r="T831" s="172"/>
      <c r="U831" s="172"/>
      <c r="V831" s="588"/>
      <c r="W831" s="588"/>
      <c r="X831" s="588"/>
      <c r="Y831" s="588"/>
      <c r="Z831" s="588"/>
      <c r="AA831" s="172"/>
      <c r="AB831" s="172"/>
      <c r="AC831" s="172"/>
      <c r="AD831" s="172"/>
      <c r="AE831" s="172"/>
      <c r="AF831" s="172"/>
      <c r="AG831" s="172"/>
      <c r="AH831" s="172"/>
      <c r="AI831" s="172"/>
      <c r="AJ831" s="172"/>
    </row>
    <row r="832">
      <c r="A832" s="577"/>
      <c r="B832" s="577"/>
      <c r="C832" s="172"/>
      <c r="D832" s="172"/>
      <c r="E832" s="172"/>
      <c r="F832" s="172"/>
      <c r="G832" s="172"/>
      <c r="H832" s="172"/>
      <c r="I832" s="172"/>
      <c r="J832" s="172"/>
      <c r="K832" s="172"/>
      <c r="L832" s="172"/>
      <c r="M832" s="172"/>
      <c r="N832" s="172"/>
      <c r="O832" s="172"/>
      <c r="P832" s="172"/>
      <c r="Q832" s="172"/>
      <c r="R832" s="172"/>
      <c r="S832" s="172"/>
      <c r="T832" s="172"/>
      <c r="U832" s="172"/>
      <c r="V832" s="588"/>
      <c r="W832" s="588"/>
      <c r="X832" s="588"/>
      <c r="Y832" s="588"/>
      <c r="Z832" s="588"/>
      <c r="AA832" s="172"/>
      <c r="AB832" s="172"/>
      <c r="AC832" s="172"/>
      <c r="AD832" s="172"/>
      <c r="AE832" s="172"/>
      <c r="AF832" s="172"/>
      <c r="AG832" s="172"/>
      <c r="AH832" s="172"/>
      <c r="AI832" s="172"/>
      <c r="AJ832" s="172"/>
    </row>
    <row r="833">
      <c r="A833" s="577"/>
      <c r="B833" s="577"/>
      <c r="C833" s="172"/>
      <c r="D833" s="172"/>
      <c r="E833" s="172"/>
      <c r="F833" s="172"/>
      <c r="G833" s="172"/>
      <c r="H833" s="172"/>
      <c r="I833" s="172"/>
      <c r="J833" s="172"/>
      <c r="K833" s="172"/>
      <c r="L833" s="172"/>
      <c r="M833" s="172"/>
      <c r="N833" s="172"/>
      <c r="O833" s="172"/>
      <c r="P833" s="172"/>
      <c r="Q833" s="172"/>
      <c r="R833" s="172"/>
      <c r="S833" s="172"/>
      <c r="T833" s="172"/>
      <c r="U833" s="172"/>
      <c r="V833" s="588"/>
      <c r="W833" s="588"/>
      <c r="X833" s="588"/>
      <c r="Y833" s="588"/>
      <c r="Z833" s="588"/>
      <c r="AA833" s="172"/>
      <c r="AB833" s="172"/>
      <c r="AC833" s="172"/>
      <c r="AD833" s="172"/>
      <c r="AE833" s="172"/>
      <c r="AF833" s="172"/>
      <c r="AG833" s="172"/>
      <c r="AH833" s="172"/>
      <c r="AI833" s="172"/>
      <c r="AJ833" s="172"/>
    </row>
    <row r="834">
      <c r="A834" s="577"/>
      <c r="B834" s="577"/>
      <c r="C834" s="172"/>
      <c r="D834" s="172"/>
      <c r="E834" s="172"/>
      <c r="F834" s="172"/>
      <c r="G834" s="172"/>
      <c r="H834" s="172"/>
      <c r="I834" s="172"/>
      <c r="J834" s="172"/>
      <c r="K834" s="172"/>
      <c r="L834" s="172"/>
      <c r="M834" s="172"/>
      <c r="N834" s="172"/>
      <c r="O834" s="172"/>
      <c r="P834" s="172"/>
      <c r="Q834" s="172"/>
      <c r="R834" s="172"/>
      <c r="S834" s="172"/>
      <c r="T834" s="172"/>
      <c r="U834" s="172"/>
      <c r="V834" s="588"/>
      <c r="W834" s="588"/>
      <c r="X834" s="588"/>
      <c r="Y834" s="588"/>
      <c r="Z834" s="588"/>
      <c r="AA834" s="172"/>
      <c r="AB834" s="172"/>
      <c r="AC834" s="172"/>
      <c r="AD834" s="172"/>
      <c r="AE834" s="172"/>
      <c r="AF834" s="172"/>
      <c r="AG834" s="172"/>
      <c r="AH834" s="172"/>
      <c r="AI834" s="172"/>
      <c r="AJ834" s="172"/>
    </row>
    <row r="835">
      <c r="A835" s="577"/>
      <c r="B835" s="577"/>
      <c r="C835" s="172"/>
      <c r="D835" s="172"/>
      <c r="E835" s="172"/>
      <c r="F835" s="172"/>
      <c r="G835" s="172"/>
      <c r="H835" s="172"/>
      <c r="I835" s="172"/>
      <c r="J835" s="172"/>
      <c r="K835" s="172"/>
      <c r="L835" s="172"/>
      <c r="M835" s="172"/>
      <c r="N835" s="172"/>
      <c r="O835" s="172"/>
      <c r="P835" s="172"/>
      <c r="Q835" s="172"/>
      <c r="R835" s="172"/>
      <c r="S835" s="172"/>
      <c r="T835" s="172"/>
      <c r="U835" s="172"/>
      <c r="V835" s="588"/>
      <c r="W835" s="588"/>
      <c r="X835" s="588"/>
      <c r="Y835" s="588"/>
      <c r="Z835" s="588"/>
      <c r="AA835" s="172"/>
      <c r="AB835" s="172"/>
      <c r="AC835" s="172"/>
      <c r="AD835" s="172"/>
      <c r="AE835" s="172"/>
      <c r="AF835" s="172"/>
      <c r="AG835" s="172"/>
      <c r="AH835" s="172"/>
      <c r="AI835" s="172"/>
      <c r="AJ835" s="172"/>
    </row>
    <row r="836">
      <c r="A836" s="577"/>
      <c r="B836" s="577"/>
      <c r="C836" s="172"/>
      <c r="D836" s="172"/>
      <c r="E836" s="172"/>
      <c r="F836" s="172"/>
      <c r="G836" s="172"/>
      <c r="H836" s="172"/>
      <c r="I836" s="172"/>
      <c r="J836" s="172"/>
      <c r="K836" s="172"/>
      <c r="L836" s="172"/>
      <c r="M836" s="172"/>
      <c r="N836" s="172"/>
      <c r="O836" s="172"/>
      <c r="P836" s="172"/>
      <c r="Q836" s="172"/>
      <c r="R836" s="172"/>
      <c r="S836" s="172"/>
      <c r="T836" s="172"/>
      <c r="U836" s="172"/>
      <c r="V836" s="588"/>
      <c r="W836" s="588"/>
      <c r="X836" s="588"/>
      <c r="Y836" s="588"/>
      <c r="Z836" s="588"/>
      <c r="AA836" s="172"/>
      <c r="AB836" s="172"/>
      <c r="AC836" s="172"/>
      <c r="AD836" s="172"/>
      <c r="AE836" s="172"/>
      <c r="AF836" s="172"/>
      <c r="AG836" s="172"/>
      <c r="AH836" s="172"/>
      <c r="AI836" s="172"/>
      <c r="AJ836" s="172"/>
    </row>
    <row r="837">
      <c r="A837" s="577"/>
      <c r="B837" s="577"/>
      <c r="C837" s="172"/>
      <c r="D837" s="172"/>
      <c r="E837" s="172"/>
      <c r="F837" s="172"/>
      <c r="G837" s="172"/>
      <c r="H837" s="172"/>
      <c r="I837" s="172"/>
      <c r="J837" s="172"/>
      <c r="K837" s="172"/>
      <c r="L837" s="172"/>
      <c r="M837" s="172"/>
      <c r="N837" s="172"/>
      <c r="O837" s="172"/>
      <c r="P837" s="172"/>
      <c r="Q837" s="172"/>
      <c r="R837" s="172"/>
      <c r="S837" s="172"/>
      <c r="T837" s="172"/>
      <c r="U837" s="172"/>
      <c r="V837" s="588"/>
      <c r="W837" s="588"/>
      <c r="X837" s="588"/>
      <c r="Y837" s="588"/>
      <c r="Z837" s="588"/>
      <c r="AA837" s="172"/>
      <c r="AB837" s="172"/>
      <c r="AC837" s="172"/>
      <c r="AD837" s="172"/>
      <c r="AE837" s="172"/>
      <c r="AF837" s="172"/>
      <c r="AG837" s="172"/>
      <c r="AH837" s="172"/>
      <c r="AI837" s="172"/>
      <c r="AJ837" s="172"/>
    </row>
    <row r="838">
      <c r="A838" s="577"/>
      <c r="B838" s="577"/>
      <c r="C838" s="172"/>
      <c r="D838" s="172"/>
      <c r="E838" s="172"/>
      <c r="F838" s="172"/>
      <c r="G838" s="172"/>
      <c r="H838" s="172"/>
      <c r="I838" s="172"/>
      <c r="J838" s="172"/>
      <c r="K838" s="172"/>
      <c r="L838" s="172"/>
      <c r="M838" s="172"/>
      <c r="N838" s="172"/>
      <c r="O838" s="172"/>
      <c r="P838" s="172"/>
      <c r="Q838" s="172"/>
      <c r="R838" s="172"/>
      <c r="S838" s="172"/>
      <c r="T838" s="172"/>
      <c r="U838" s="172"/>
      <c r="V838" s="588"/>
      <c r="W838" s="588"/>
      <c r="X838" s="588"/>
      <c r="Y838" s="588"/>
      <c r="Z838" s="588"/>
      <c r="AA838" s="172"/>
      <c r="AB838" s="172"/>
      <c r="AC838" s="172"/>
      <c r="AD838" s="172"/>
      <c r="AE838" s="172"/>
      <c r="AF838" s="172"/>
      <c r="AG838" s="172"/>
      <c r="AH838" s="172"/>
      <c r="AI838" s="172"/>
      <c r="AJ838" s="172"/>
    </row>
    <row r="839">
      <c r="A839" s="577"/>
      <c r="B839" s="577"/>
      <c r="C839" s="172"/>
      <c r="D839" s="172"/>
      <c r="E839" s="172"/>
      <c r="F839" s="172"/>
      <c r="G839" s="172"/>
      <c r="H839" s="172"/>
      <c r="I839" s="172"/>
      <c r="J839" s="172"/>
      <c r="K839" s="172"/>
      <c r="L839" s="172"/>
      <c r="M839" s="172"/>
      <c r="N839" s="172"/>
      <c r="O839" s="172"/>
      <c r="P839" s="172"/>
      <c r="Q839" s="172"/>
      <c r="R839" s="172"/>
      <c r="S839" s="172"/>
      <c r="T839" s="172"/>
      <c r="U839" s="172"/>
      <c r="V839" s="588"/>
      <c r="W839" s="588"/>
      <c r="X839" s="588"/>
      <c r="Y839" s="588"/>
      <c r="Z839" s="588"/>
      <c r="AA839" s="172"/>
      <c r="AB839" s="172"/>
      <c r="AC839" s="172"/>
      <c r="AD839" s="172"/>
      <c r="AE839" s="172"/>
      <c r="AF839" s="172"/>
      <c r="AG839" s="172"/>
      <c r="AH839" s="172"/>
      <c r="AI839" s="172"/>
      <c r="AJ839" s="172"/>
    </row>
    <row r="840">
      <c r="A840" s="577"/>
      <c r="B840" s="577"/>
      <c r="C840" s="172"/>
      <c r="D840" s="172"/>
      <c r="E840" s="172"/>
      <c r="F840" s="172"/>
      <c r="G840" s="172"/>
      <c r="H840" s="172"/>
      <c r="I840" s="172"/>
      <c r="J840" s="172"/>
      <c r="K840" s="172"/>
      <c r="L840" s="172"/>
      <c r="M840" s="172"/>
      <c r="N840" s="172"/>
      <c r="O840" s="172"/>
      <c r="P840" s="172"/>
      <c r="Q840" s="172"/>
      <c r="R840" s="172"/>
      <c r="S840" s="172"/>
      <c r="T840" s="172"/>
      <c r="U840" s="172"/>
      <c r="V840" s="588"/>
      <c r="W840" s="588"/>
      <c r="X840" s="588"/>
      <c r="Y840" s="588"/>
      <c r="Z840" s="588"/>
      <c r="AA840" s="172"/>
      <c r="AB840" s="172"/>
      <c r="AC840" s="172"/>
      <c r="AD840" s="172"/>
      <c r="AE840" s="172"/>
      <c r="AF840" s="172"/>
      <c r="AG840" s="172"/>
      <c r="AH840" s="172"/>
      <c r="AI840" s="172"/>
      <c r="AJ840" s="172"/>
    </row>
    <row r="841">
      <c r="A841" s="577"/>
      <c r="B841" s="577"/>
      <c r="C841" s="172"/>
      <c r="D841" s="172"/>
      <c r="E841" s="172"/>
      <c r="F841" s="172"/>
      <c r="G841" s="172"/>
      <c r="H841" s="172"/>
      <c r="I841" s="172"/>
      <c r="J841" s="172"/>
      <c r="K841" s="172"/>
      <c r="L841" s="172"/>
      <c r="M841" s="172"/>
      <c r="N841" s="172"/>
      <c r="O841" s="172"/>
      <c r="P841" s="172"/>
      <c r="Q841" s="172"/>
      <c r="R841" s="172"/>
      <c r="S841" s="172"/>
      <c r="T841" s="172"/>
      <c r="U841" s="172"/>
      <c r="V841" s="588"/>
      <c r="W841" s="588"/>
      <c r="X841" s="588"/>
      <c r="Y841" s="588"/>
      <c r="Z841" s="588"/>
      <c r="AA841" s="172"/>
      <c r="AB841" s="172"/>
      <c r="AC841" s="172"/>
      <c r="AD841" s="172"/>
      <c r="AE841" s="172"/>
      <c r="AF841" s="172"/>
      <c r="AG841" s="172"/>
      <c r="AH841" s="172"/>
      <c r="AI841" s="172"/>
      <c r="AJ841" s="172"/>
    </row>
    <row r="842">
      <c r="A842" s="577"/>
      <c r="B842" s="577"/>
      <c r="C842" s="172"/>
      <c r="D842" s="172"/>
      <c r="E842" s="172"/>
      <c r="F842" s="172"/>
      <c r="G842" s="172"/>
      <c r="H842" s="172"/>
      <c r="I842" s="172"/>
      <c r="J842" s="172"/>
      <c r="K842" s="172"/>
      <c r="L842" s="172"/>
      <c r="M842" s="172"/>
      <c r="N842" s="172"/>
      <c r="O842" s="172"/>
      <c r="P842" s="172"/>
      <c r="Q842" s="172"/>
      <c r="R842" s="172"/>
      <c r="S842" s="172"/>
      <c r="T842" s="172"/>
      <c r="U842" s="172"/>
      <c r="V842" s="588"/>
      <c r="W842" s="588"/>
      <c r="X842" s="588"/>
      <c r="Y842" s="588"/>
      <c r="Z842" s="588"/>
      <c r="AA842" s="172"/>
      <c r="AB842" s="172"/>
      <c r="AC842" s="172"/>
      <c r="AD842" s="172"/>
      <c r="AE842" s="172"/>
      <c r="AF842" s="172"/>
      <c r="AG842" s="172"/>
      <c r="AH842" s="172"/>
      <c r="AI842" s="172"/>
      <c r="AJ842" s="172"/>
    </row>
    <row r="843">
      <c r="A843" s="577"/>
      <c r="B843" s="577"/>
      <c r="C843" s="172"/>
      <c r="D843" s="172"/>
      <c r="E843" s="172"/>
      <c r="F843" s="172"/>
      <c r="G843" s="172"/>
      <c r="H843" s="172"/>
      <c r="I843" s="172"/>
      <c r="J843" s="172"/>
      <c r="K843" s="172"/>
      <c r="L843" s="172"/>
      <c r="M843" s="172"/>
      <c r="N843" s="172"/>
      <c r="O843" s="172"/>
      <c r="P843" s="172"/>
      <c r="Q843" s="172"/>
      <c r="R843" s="172"/>
      <c r="S843" s="172"/>
      <c r="T843" s="172"/>
      <c r="U843" s="172"/>
      <c r="V843" s="588"/>
      <c r="W843" s="588"/>
      <c r="X843" s="588"/>
      <c r="Y843" s="588"/>
      <c r="Z843" s="588"/>
      <c r="AA843" s="172"/>
      <c r="AB843" s="172"/>
      <c r="AC843" s="172"/>
      <c r="AD843" s="172"/>
      <c r="AE843" s="172"/>
      <c r="AF843" s="172"/>
      <c r="AG843" s="172"/>
      <c r="AH843" s="172"/>
      <c r="AI843" s="172"/>
      <c r="AJ843" s="172"/>
    </row>
    <row r="844">
      <c r="A844" s="577"/>
      <c r="B844" s="577"/>
      <c r="C844" s="172"/>
      <c r="D844" s="172"/>
      <c r="E844" s="172"/>
      <c r="F844" s="172"/>
      <c r="G844" s="172"/>
      <c r="H844" s="172"/>
      <c r="I844" s="172"/>
      <c r="J844" s="172"/>
      <c r="K844" s="172"/>
      <c r="L844" s="172"/>
      <c r="M844" s="172"/>
      <c r="N844" s="172"/>
      <c r="O844" s="172"/>
      <c r="P844" s="172"/>
      <c r="Q844" s="172"/>
      <c r="R844" s="172"/>
      <c r="S844" s="172"/>
      <c r="T844" s="172"/>
      <c r="U844" s="172"/>
      <c r="V844" s="588"/>
      <c r="W844" s="588"/>
      <c r="X844" s="588"/>
      <c r="Y844" s="588"/>
      <c r="Z844" s="588"/>
      <c r="AA844" s="172"/>
      <c r="AB844" s="172"/>
      <c r="AC844" s="172"/>
      <c r="AD844" s="172"/>
      <c r="AE844" s="172"/>
      <c r="AF844" s="172"/>
      <c r="AG844" s="172"/>
      <c r="AH844" s="172"/>
      <c r="AI844" s="172"/>
      <c r="AJ844" s="172"/>
    </row>
    <row r="845">
      <c r="A845" s="577"/>
      <c r="B845" s="577"/>
      <c r="C845" s="172"/>
      <c r="D845" s="172"/>
      <c r="E845" s="172"/>
      <c r="F845" s="172"/>
      <c r="G845" s="172"/>
      <c r="H845" s="172"/>
      <c r="I845" s="172"/>
      <c r="J845" s="172"/>
      <c r="K845" s="172"/>
      <c r="L845" s="172"/>
      <c r="M845" s="172"/>
      <c r="N845" s="172"/>
      <c r="O845" s="172"/>
      <c r="P845" s="172"/>
      <c r="Q845" s="172"/>
      <c r="R845" s="172"/>
      <c r="S845" s="172"/>
      <c r="T845" s="172"/>
      <c r="U845" s="172"/>
      <c r="V845" s="588"/>
      <c r="W845" s="588"/>
      <c r="X845" s="588"/>
      <c r="Y845" s="588"/>
      <c r="Z845" s="588"/>
      <c r="AA845" s="172"/>
      <c r="AB845" s="172"/>
      <c r="AC845" s="172"/>
      <c r="AD845" s="172"/>
      <c r="AE845" s="172"/>
      <c r="AF845" s="172"/>
      <c r="AG845" s="172"/>
      <c r="AH845" s="172"/>
      <c r="AI845" s="172"/>
      <c r="AJ845" s="172"/>
    </row>
    <row r="846">
      <c r="A846" s="577"/>
      <c r="B846" s="577"/>
      <c r="C846" s="172"/>
      <c r="D846" s="172"/>
      <c r="E846" s="172"/>
      <c r="F846" s="172"/>
      <c r="G846" s="172"/>
      <c r="H846" s="172"/>
      <c r="I846" s="172"/>
      <c r="J846" s="172"/>
      <c r="K846" s="172"/>
      <c r="L846" s="172"/>
      <c r="M846" s="172"/>
      <c r="N846" s="172"/>
      <c r="O846" s="172"/>
      <c r="P846" s="172"/>
      <c r="Q846" s="172"/>
      <c r="R846" s="172"/>
      <c r="S846" s="172"/>
      <c r="T846" s="172"/>
      <c r="U846" s="172"/>
      <c r="V846" s="588"/>
      <c r="W846" s="588"/>
      <c r="X846" s="588"/>
      <c r="Y846" s="588"/>
      <c r="Z846" s="588"/>
      <c r="AA846" s="172"/>
      <c r="AB846" s="172"/>
      <c r="AC846" s="172"/>
      <c r="AD846" s="172"/>
      <c r="AE846" s="172"/>
      <c r="AF846" s="172"/>
      <c r="AG846" s="172"/>
      <c r="AH846" s="172"/>
      <c r="AI846" s="172"/>
      <c r="AJ846" s="172"/>
    </row>
    <row r="847">
      <c r="A847" s="577"/>
      <c r="B847" s="577"/>
      <c r="C847" s="172"/>
      <c r="D847" s="172"/>
      <c r="E847" s="172"/>
      <c r="F847" s="172"/>
      <c r="G847" s="172"/>
      <c r="H847" s="172"/>
      <c r="I847" s="172"/>
      <c r="J847" s="172"/>
      <c r="K847" s="172"/>
      <c r="L847" s="172"/>
      <c r="M847" s="172"/>
      <c r="N847" s="172"/>
      <c r="O847" s="172"/>
      <c r="P847" s="172"/>
      <c r="Q847" s="172"/>
      <c r="R847" s="172"/>
      <c r="S847" s="172"/>
      <c r="T847" s="172"/>
      <c r="U847" s="172"/>
      <c r="V847" s="588"/>
      <c r="W847" s="588"/>
      <c r="X847" s="588"/>
      <c r="Y847" s="588"/>
      <c r="Z847" s="588"/>
      <c r="AA847" s="172"/>
      <c r="AB847" s="172"/>
      <c r="AC847" s="172"/>
      <c r="AD847" s="172"/>
      <c r="AE847" s="172"/>
      <c r="AF847" s="172"/>
      <c r="AG847" s="172"/>
      <c r="AH847" s="172"/>
      <c r="AI847" s="172"/>
      <c r="AJ847" s="172"/>
    </row>
    <row r="848">
      <c r="A848" s="577"/>
      <c r="B848" s="577"/>
      <c r="C848" s="172"/>
      <c r="D848" s="172"/>
      <c r="E848" s="172"/>
      <c r="F848" s="172"/>
      <c r="G848" s="172"/>
      <c r="H848" s="172"/>
      <c r="I848" s="172"/>
      <c r="J848" s="172"/>
      <c r="K848" s="172"/>
      <c r="L848" s="172"/>
      <c r="M848" s="172"/>
      <c r="N848" s="172"/>
      <c r="O848" s="172"/>
      <c r="P848" s="172"/>
      <c r="Q848" s="172"/>
      <c r="R848" s="172"/>
      <c r="S848" s="172"/>
      <c r="T848" s="172"/>
      <c r="U848" s="172"/>
      <c r="V848" s="588"/>
      <c r="W848" s="588"/>
      <c r="X848" s="588"/>
      <c r="Y848" s="588"/>
      <c r="Z848" s="588"/>
      <c r="AA848" s="172"/>
      <c r="AB848" s="172"/>
      <c r="AC848" s="172"/>
      <c r="AD848" s="172"/>
      <c r="AE848" s="172"/>
      <c r="AF848" s="172"/>
      <c r="AG848" s="172"/>
      <c r="AH848" s="172"/>
      <c r="AI848" s="172"/>
      <c r="AJ848" s="172"/>
    </row>
    <row r="849">
      <c r="A849" s="577"/>
      <c r="B849" s="577"/>
      <c r="C849" s="172"/>
      <c r="D849" s="172"/>
      <c r="E849" s="172"/>
      <c r="F849" s="172"/>
      <c r="G849" s="172"/>
      <c r="H849" s="172"/>
      <c r="I849" s="172"/>
      <c r="J849" s="172"/>
      <c r="K849" s="172"/>
      <c r="L849" s="172"/>
      <c r="M849" s="172"/>
      <c r="N849" s="172"/>
      <c r="O849" s="172"/>
      <c r="P849" s="172"/>
      <c r="Q849" s="172"/>
      <c r="R849" s="172"/>
      <c r="S849" s="172"/>
      <c r="T849" s="172"/>
      <c r="U849" s="172"/>
      <c r="V849" s="588"/>
      <c r="W849" s="588"/>
      <c r="X849" s="588"/>
      <c r="Y849" s="588"/>
      <c r="Z849" s="588"/>
      <c r="AA849" s="172"/>
      <c r="AB849" s="172"/>
      <c r="AC849" s="172"/>
      <c r="AD849" s="172"/>
      <c r="AE849" s="172"/>
      <c r="AF849" s="172"/>
      <c r="AG849" s="172"/>
      <c r="AH849" s="172"/>
      <c r="AI849" s="172"/>
      <c r="AJ849" s="172"/>
    </row>
    <row r="850">
      <c r="A850" s="577"/>
      <c r="B850" s="577"/>
      <c r="C850" s="172"/>
      <c r="D850" s="172"/>
      <c r="E850" s="172"/>
      <c r="F850" s="172"/>
      <c r="G850" s="172"/>
      <c r="H850" s="172"/>
      <c r="I850" s="172"/>
      <c r="J850" s="172"/>
      <c r="K850" s="172"/>
      <c r="L850" s="172"/>
      <c r="M850" s="172"/>
      <c r="N850" s="172"/>
      <c r="O850" s="172"/>
      <c r="P850" s="172"/>
      <c r="Q850" s="172"/>
      <c r="R850" s="172"/>
      <c r="S850" s="172"/>
      <c r="T850" s="172"/>
      <c r="U850" s="172"/>
      <c r="V850" s="588"/>
      <c r="W850" s="588"/>
      <c r="X850" s="588"/>
      <c r="Y850" s="588"/>
      <c r="Z850" s="588"/>
      <c r="AA850" s="172"/>
      <c r="AB850" s="172"/>
      <c r="AC850" s="172"/>
      <c r="AD850" s="172"/>
      <c r="AE850" s="172"/>
      <c r="AF850" s="172"/>
      <c r="AG850" s="172"/>
      <c r="AH850" s="172"/>
      <c r="AI850" s="172"/>
      <c r="AJ850" s="172"/>
    </row>
    <row r="851">
      <c r="A851" s="577"/>
      <c r="B851" s="577"/>
      <c r="C851" s="172"/>
      <c r="D851" s="172"/>
      <c r="E851" s="172"/>
      <c r="F851" s="172"/>
      <c r="G851" s="172"/>
      <c r="H851" s="172"/>
      <c r="I851" s="172"/>
      <c r="J851" s="172"/>
      <c r="K851" s="172"/>
      <c r="L851" s="172"/>
      <c r="M851" s="172"/>
      <c r="N851" s="172"/>
      <c r="O851" s="172"/>
      <c r="P851" s="172"/>
      <c r="Q851" s="172"/>
      <c r="R851" s="172"/>
      <c r="S851" s="172"/>
      <c r="T851" s="172"/>
      <c r="U851" s="172"/>
      <c r="V851" s="588"/>
      <c r="W851" s="588"/>
      <c r="X851" s="588"/>
      <c r="Y851" s="588"/>
      <c r="Z851" s="588"/>
      <c r="AA851" s="172"/>
      <c r="AB851" s="172"/>
      <c r="AC851" s="172"/>
      <c r="AD851" s="172"/>
      <c r="AE851" s="172"/>
      <c r="AF851" s="172"/>
      <c r="AG851" s="172"/>
      <c r="AH851" s="172"/>
      <c r="AI851" s="172"/>
      <c r="AJ851" s="172"/>
    </row>
    <row r="852">
      <c r="A852" s="577"/>
      <c r="B852" s="577"/>
      <c r="C852" s="172"/>
      <c r="D852" s="172"/>
      <c r="E852" s="172"/>
      <c r="F852" s="172"/>
      <c r="G852" s="172"/>
      <c r="H852" s="172"/>
      <c r="I852" s="172"/>
      <c r="J852" s="172"/>
      <c r="K852" s="172"/>
      <c r="L852" s="172"/>
      <c r="M852" s="172"/>
      <c r="N852" s="172"/>
      <c r="O852" s="172"/>
      <c r="P852" s="172"/>
      <c r="Q852" s="172"/>
      <c r="R852" s="172"/>
      <c r="S852" s="172"/>
      <c r="T852" s="172"/>
      <c r="U852" s="172"/>
      <c r="V852" s="588"/>
      <c r="W852" s="588"/>
      <c r="X852" s="588"/>
      <c r="Y852" s="588"/>
      <c r="Z852" s="588"/>
      <c r="AA852" s="172"/>
      <c r="AB852" s="172"/>
      <c r="AC852" s="172"/>
      <c r="AD852" s="172"/>
      <c r="AE852" s="172"/>
      <c r="AF852" s="172"/>
      <c r="AG852" s="172"/>
      <c r="AH852" s="172"/>
      <c r="AI852" s="172"/>
      <c r="AJ852" s="172"/>
    </row>
    <row r="853">
      <c r="A853" s="577"/>
      <c r="B853" s="577"/>
      <c r="C853" s="172"/>
      <c r="D853" s="172"/>
      <c r="E853" s="172"/>
      <c r="F853" s="172"/>
      <c r="G853" s="172"/>
      <c r="H853" s="172"/>
      <c r="I853" s="172"/>
      <c r="J853" s="172"/>
      <c r="K853" s="172"/>
      <c r="L853" s="172"/>
      <c r="M853" s="172"/>
      <c r="N853" s="172"/>
      <c r="O853" s="172"/>
      <c r="P853" s="172"/>
      <c r="Q853" s="172"/>
      <c r="R853" s="172"/>
      <c r="S853" s="172"/>
      <c r="T853" s="172"/>
      <c r="U853" s="172"/>
      <c r="V853" s="588"/>
      <c r="W853" s="588"/>
      <c r="X853" s="588"/>
      <c r="Y853" s="588"/>
      <c r="Z853" s="588"/>
      <c r="AA853" s="172"/>
      <c r="AB853" s="172"/>
      <c r="AC853" s="172"/>
      <c r="AD853" s="172"/>
      <c r="AE853" s="172"/>
      <c r="AF853" s="172"/>
      <c r="AG853" s="172"/>
      <c r="AH853" s="172"/>
      <c r="AI853" s="172"/>
      <c r="AJ853" s="172"/>
    </row>
    <row r="854">
      <c r="A854" s="577"/>
      <c r="B854" s="577"/>
      <c r="C854" s="172"/>
      <c r="D854" s="172"/>
      <c r="E854" s="172"/>
      <c r="F854" s="172"/>
      <c r="G854" s="172"/>
      <c r="H854" s="172"/>
      <c r="I854" s="172"/>
      <c r="J854" s="172"/>
      <c r="K854" s="172"/>
      <c r="L854" s="172"/>
      <c r="M854" s="172"/>
      <c r="N854" s="172"/>
      <c r="O854" s="172"/>
      <c r="P854" s="172"/>
      <c r="Q854" s="172"/>
      <c r="R854" s="172"/>
      <c r="S854" s="172"/>
      <c r="T854" s="172"/>
      <c r="U854" s="172"/>
      <c r="V854" s="588"/>
      <c r="W854" s="588"/>
      <c r="X854" s="588"/>
      <c r="Y854" s="588"/>
      <c r="Z854" s="588"/>
      <c r="AA854" s="172"/>
      <c r="AB854" s="172"/>
      <c r="AC854" s="172"/>
      <c r="AD854" s="172"/>
      <c r="AE854" s="172"/>
      <c r="AF854" s="172"/>
      <c r="AG854" s="172"/>
      <c r="AH854" s="172"/>
      <c r="AI854" s="172"/>
      <c r="AJ854" s="172"/>
    </row>
    <row r="855">
      <c r="A855" s="577"/>
      <c r="B855" s="577"/>
      <c r="C855" s="172"/>
      <c r="D855" s="172"/>
      <c r="E855" s="172"/>
      <c r="F855" s="172"/>
      <c r="G855" s="172"/>
      <c r="H855" s="172"/>
      <c r="I855" s="172"/>
      <c r="J855" s="172"/>
      <c r="K855" s="172"/>
      <c r="L855" s="172"/>
      <c r="M855" s="172"/>
      <c r="N855" s="172"/>
      <c r="O855" s="172"/>
      <c r="P855" s="172"/>
      <c r="Q855" s="172"/>
      <c r="R855" s="172"/>
      <c r="S855" s="172"/>
      <c r="T855" s="172"/>
      <c r="U855" s="172"/>
      <c r="V855" s="588"/>
      <c r="W855" s="588"/>
      <c r="X855" s="588"/>
      <c r="Y855" s="588"/>
      <c r="Z855" s="588"/>
      <c r="AA855" s="172"/>
      <c r="AB855" s="172"/>
      <c r="AC855" s="172"/>
      <c r="AD855" s="172"/>
      <c r="AE855" s="172"/>
      <c r="AF855" s="172"/>
      <c r="AG855" s="172"/>
      <c r="AH855" s="172"/>
      <c r="AI855" s="172"/>
      <c r="AJ855" s="172"/>
    </row>
    <row r="856">
      <c r="A856" s="577"/>
      <c r="B856" s="577"/>
      <c r="C856" s="172"/>
      <c r="D856" s="172"/>
      <c r="E856" s="172"/>
      <c r="F856" s="172"/>
      <c r="G856" s="172"/>
      <c r="H856" s="172"/>
      <c r="I856" s="172"/>
      <c r="J856" s="172"/>
      <c r="K856" s="172"/>
      <c r="L856" s="172"/>
      <c r="M856" s="172"/>
      <c r="N856" s="172"/>
      <c r="O856" s="172"/>
      <c r="P856" s="172"/>
      <c r="Q856" s="172"/>
      <c r="R856" s="172"/>
      <c r="S856" s="172"/>
      <c r="T856" s="172"/>
      <c r="U856" s="172"/>
      <c r="V856" s="588"/>
      <c r="W856" s="588"/>
      <c r="X856" s="588"/>
      <c r="Y856" s="588"/>
      <c r="Z856" s="588"/>
      <c r="AA856" s="172"/>
      <c r="AB856" s="172"/>
      <c r="AC856" s="172"/>
      <c r="AD856" s="172"/>
      <c r="AE856" s="172"/>
      <c r="AF856" s="172"/>
      <c r="AG856" s="172"/>
      <c r="AH856" s="172"/>
      <c r="AI856" s="172"/>
      <c r="AJ856" s="172"/>
    </row>
    <row r="857">
      <c r="A857" s="577"/>
      <c r="B857" s="577"/>
      <c r="C857" s="172"/>
      <c r="D857" s="172"/>
      <c r="E857" s="172"/>
      <c r="F857" s="172"/>
      <c r="G857" s="172"/>
      <c r="H857" s="172"/>
      <c r="I857" s="172"/>
      <c r="J857" s="172"/>
      <c r="K857" s="172"/>
      <c r="L857" s="172"/>
      <c r="M857" s="172"/>
      <c r="N857" s="172"/>
      <c r="O857" s="172"/>
      <c r="P857" s="172"/>
      <c r="Q857" s="172"/>
      <c r="R857" s="172"/>
      <c r="S857" s="172"/>
      <c r="T857" s="172"/>
      <c r="U857" s="172"/>
      <c r="V857" s="588"/>
      <c r="W857" s="588"/>
      <c r="X857" s="588"/>
      <c r="Y857" s="588"/>
      <c r="Z857" s="588"/>
      <c r="AA857" s="172"/>
      <c r="AB857" s="172"/>
      <c r="AC857" s="172"/>
      <c r="AD857" s="172"/>
      <c r="AE857" s="172"/>
      <c r="AF857" s="172"/>
      <c r="AG857" s="172"/>
      <c r="AH857" s="172"/>
      <c r="AI857" s="172"/>
      <c r="AJ857" s="172"/>
    </row>
    <row r="858">
      <c r="A858" s="577"/>
      <c r="B858" s="577"/>
      <c r="C858" s="172"/>
      <c r="D858" s="172"/>
      <c r="E858" s="172"/>
      <c r="F858" s="172"/>
      <c r="G858" s="172"/>
      <c r="H858" s="172"/>
      <c r="I858" s="172"/>
      <c r="J858" s="172"/>
      <c r="K858" s="172"/>
      <c r="L858" s="172"/>
      <c r="M858" s="172"/>
      <c r="N858" s="172"/>
      <c r="O858" s="172"/>
      <c r="P858" s="172"/>
      <c r="Q858" s="172"/>
      <c r="R858" s="172"/>
      <c r="S858" s="172"/>
      <c r="T858" s="172"/>
      <c r="U858" s="172"/>
      <c r="V858" s="588"/>
      <c r="W858" s="588"/>
      <c r="X858" s="588"/>
      <c r="Y858" s="588"/>
      <c r="Z858" s="588"/>
      <c r="AA858" s="172"/>
      <c r="AB858" s="172"/>
      <c r="AC858" s="172"/>
      <c r="AD858" s="172"/>
      <c r="AE858" s="172"/>
      <c r="AF858" s="172"/>
      <c r="AG858" s="172"/>
      <c r="AH858" s="172"/>
      <c r="AI858" s="172"/>
      <c r="AJ858" s="172"/>
    </row>
    <row r="859">
      <c r="A859" s="577"/>
      <c r="B859" s="577"/>
      <c r="C859" s="172"/>
      <c r="D859" s="172"/>
      <c r="E859" s="172"/>
      <c r="F859" s="172"/>
      <c r="G859" s="172"/>
      <c r="H859" s="172"/>
      <c r="I859" s="172"/>
      <c r="J859" s="172"/>
      <c r="K859" s="172"/>
      <c r="L859" s="172"/>
      <c r="M859" s="172"/>
      <c r="N859" s="172"/>
      <c r="O859" s="172"/>
      <c r="P859" s="172"/>
      <c r="Q859" s="172"/>
      <c r="R859" s="172"/>
      <c r="S859" s="172"/>
      <c r="T859" s="172"/>
      <c r="U859" s="172"/>
      <c r="V859" s="588"/>
      <c r="W859" s="588"/>
      <c r="X859" s="588"/>
      <c r="Y859" s="588"/>
      <c r="Z859" s="588"/>
      <c r="AA859" s="172"/>
      <c r="AB859" s="172"/>
      <c r="AC859" s="172"/>
      <c r="AD859" s="172"/>
      <c r="AE859" s="172"/>
      <c r="AF859" s="172"/>
      <c r="AG859" s="172"/>
      <c r="AH859" s="172"/>
      <c r="AI859" s="172"/>
      <c r="AJ859" s="172"/>
    </row>
    <row r="860">
      <c r="A860" s="577"/>
      <c r="B860" s="577"/>
      <c r="C860" s="172"/>
      <c r="D860" s="172"/>
      <c r="E860" s="172"/>
      <c r="F860" s="172"/>
      <c r="G860" s="172"/>
      <c r="H860" s="172"/>
      <c r="I860" s="172"/>
      <c r="J860" s="172"/>
      <c r="K860" s="172"/>
      <c r="L860" s="172"/>
      <c r="M860" s="172"/>
      <c r="N860" s="172"/>
      <c r="O860" s="172"/>
      <c r="P860" s="172"/>
      <c r="Q860" s="172"/>
      <c r="R860" s="172"/>
      <c r="S860" s="172"/>
      <c r="T860" s="172"/>
      <c r="U860" s="172"/>
      <c r="V860" s="588"/>
      <c r="W860" s="588"/>
      <c r="X860" s="588"/>
      <c r="Y860" s="588"/>
      <c r="Z860" s="588"/>
      <c r="AA860" s="172"/>
      <c r="AB860" s="172"/>
      <c r="AC860" s="172"/>
      <c r="AD860" s="172"/>
      <c r="AE860" s="172"/>
      <c r="AF860" s="172"/>
      <c r="AG860" s="172"/>
      <c r="AH860" s="172"/>
      <c r="AI860" s="172"/>
      <c r="AJ860" s="172"/>
    </row>
    <row r="861">
      <c r="A861" s="577"/>
      <c r="B861" s="577"/>
      <c r="C861" s="172"/>
      <c r="D861" s="172"/>
      <c r="E861" s="172"/>
      <c r="F861" s="172"/>
      <c r="G861" s="172"/>
      <c r="H861" s="172"/>
      <c r="I861" s="172"/>
      <c r="J861" s="172"/>
      <c r="K861" s="172"/>
      <c r="L861" s="172"/>
      <c r="M861" s="172"/>
      <c r="N861" s="172"/>
      <c r="O861" s="172"/>
      <c r="P861" s="172"/>
      <c r="Q861" s="172"/>
      <c r="R861" s="172"/>
      <c r="S861" s="172"/>
      <c r="T861" s="172"/>
      <c r="U861" s="172"/>
      <c r="V861" s="588"/>
      <c r="W861" s="588"/>
      <c r="X861" s="588"/>
      <c r="Y861" s="588"/>
      <c r="Z861" s="588"/>
      <c r="AA861" s="172"/>
      <c r="AB861" s="172"/>
      <c r="AC861" s="172"/>
      <c r="AD861" s="172"/>
      <c r="AE861" s="172"/>
      <c r="AF861" s="172"/>
      <c r="AG861" s="172"/>
      <c r="AH861" s="172"/>
      <c r="AI861" s="172"/>
      <c r="AJ861" s="172"/>
    </row>
    <row r="862">
      <c r="A862" s="577"/>
      <c r="B862" s="577"/>
      <c r="C862" s="172"/>
      <c r="D862" s="172"/>
      <c r="E862" s="172"/>
      <c r="F862" s="172"/>
      <c r="G862" s="172"/>
      <c r="H862" s="172"/>
      <c r="I862" s="172"/>
      <c r="J862" s="172"/>
      <c r="K862" s="172"/>
      <c r="L862" s="172"/>
      <c r="M862" s="172"/>
      <c r="N862" s="172"/>
      <c r="O862" s="172"/>
      <c r="P862" s="172"/>
      <c r="Q862" s="172"/>
      <c r="R862" s="172"/>
      <c r="S862" s="172"/>
      <c r="T862" s="172"/>
      <c r="U862" s="172"/>
      <c r="V862" s="588"/>
      <c r="W862" s="588"/>
      <c r="X862" s="588"/>
      <c r="Y862" s="588"/>
      <c r="Z862" s="588"/>
      <c r="AA862" s="172"/>
      <c r="AB862" s="172"/>
      <c r="AC862" s="172"/>
      <c r="AD862" s="172"/>
      <c r="AE862" s="172"/>
      <c r="AF862" s="172"/>
      <c r="AG862" s="172"/>
      <c r="AH862" s="172"/>
      <c r="AI862" s="172"/>
      <c r="AJ862" s="172"/>
    </row>
    <row r="863">
      <c r="A863" s="577"/>
      <c r="B863" s="577"/>
      <c r="C863" s="172"/>
      <c r="D863" s="172"/>
      <c r="E863" s="172"/>
      <c r="F863" s="172"/>
      <c r="G863" s="172"/>
      <c r="H863" s="172"/>
      <c r="I863" s="172"/>
      <c r="J863" s="172"/>
      <c r="K863" s="172"/>
      <c r="L863" s="172"/>
      <c r="M863" s="172"/>
      <c r="N863" s="172"/>
      <c r="O863" s="172"/>
      <c r="P863" s="172"/>
      <c r="Q863" s="172"/>
      <c r="R863" s="172"/>
      <c r="S863" s="172"/>
      <c r="T863" s="172"/>
      <c r="U863" s="172"/>
      <c r="V863" s="588"/>
      <c r="W863" s="588"/>
      <c r="X863" s="588"/>
      <c r="Y863" s="588"/>
      <c r="Z863" s="588"/>
      <c r="AA863" s="172"/>
      <c r="AB863" s="172"/>
      <c r="AC863" s="172"/>
      <c r="AD863" s="172"/>
      <c r="AE863" s="172"/>
      <c r="AF863" s="172"/>
      <c r="AG863" s="172"/>
      <c r="AH863" s="172"/>
      <c r="AI863" s="172"/>
      <c r="AJ863" s="172"/>
    </row>
    <row r="864">
      <c r="A864" s="577"/>
      <c r="B864" s="577"/>
      <c r="C864" s="172"/>
      <c r="D864" s="172"/>
      <c r="E864" s="172"/>
      <c r="F864" s="172"/>
      <c r="G864" s="172"/>
      <c r="H864" s="172"/>
      <c r="I864" s="172"/>
      <c r="J864" s="172"/>
      <c r="K864" s="172"/>
      <c r="L864" s="172"/>
      <c r="M864" s="172"/>
      <c r="N864" s="172"/>
      <c r="O864" s="172"/>
      <c r="P864" s="172"/>
      <c r="Q864" s="172"/>
      <c r="R864" s="172"/>
      <c r="S864" s="172"/>
      <c r="T864" s="172"/>
      <c r="U864" s="172"/>
      <c r="V864" s="588"/>
      <c r="W864" s="588"/>
      <c r="X864" s="588"/>
      <c r="Y864" s="588"/>
      <c r="Z864" s="588"/>
      <c r="AA864" s="172"/>
      <c r="AB864" s="172"/>
      <c r="AC864" s="172"/>
      <c r="AD864" s="172"/>
      <c r="AE864" s="172"/>
      <c r="AF864" s="172"/>
      <c r="AG864" s="172"/>
      <c r="AH864" s="172"/>
      <c r="AI864" s="172"/>
      <c r="AJ864" s="172"/>
    </row>
    <row r="865">
      <c r="A865" s="577"/>
      <c r="B865" s="577"/>
      <c r="C865" s="172"/>
      <c r="D865" s="172"/>
      <c r="E865" s="172"/>
      <c r="F865" s="172"/>
      <c r="G865" s="172"/>
      <c r="H865" s="172"/>
      <c r="I865" s="172"/>
      <c r="J865" s="172"/>
      <c r="K865" s="172"/>
      <c r="L865" s="172"/>
      <c r="M865" s="172"/>
      <c r="N865" s="172"/>
      <c r="O865" s="172"/>
      <c r="P865" s="172"/>
      <c r="Q865" s="172"/>
      <c r="R865" s="172"/>
      <c r="S865" s="172"/>
      <c r="T865" s="172"/>
      <c r="U865" s="172"/>
      <c r="V865" s="588"/>
      <c r="W865" s="588"/>
      <c r="X865" s="588"/>
      <c r="Y865" s="588"/>
      <c r="Z865" s="588"/>
      <c r="AA865" s="172"/>
      <c r="AB865" s="172"/>
      <c r="AC865" s="172"/>
      <c r="AD865" s="172"/>
      <c r="AE865" s="172"/>
      <c r="AF865" s="172"/>
      <c r="AG865" s="172"/>
      <c r="AH865" s="172"/>
      <c r="AI865" s="172"/>
      <c r="AJ865" s="172"/>
    </row>
    <row r="866">
      <c r="A866" s="577"/>
      <c r="B866" s="577"/>
      <c r="C866" s="172"/>
      <c r="D866" s="172"/>
      <c r="E866" s="172"/>
      <c r="F866" s="172"/>
      <c r="G866" s="172"/>
      <c r="H866" s="172"/>
      <c r="I866" s="172"/>
      <c r="J866" s="172"/>
      <c r="K866" s="172"/>
      <c r="L866" s="172"/>
      <c r="M866" s="172"/>
      <c r="N866" s="172"/>
      <c r="O866" s="172"/>
      <c r="P866" s="172"/>
      <c r="Q866" s="172"/>
      <c r="R866" s="172"/>
      <c r="S866" s="172"/>
      <c r="T866" s="172"/>
      <c r="U866" s="172"/>
      <c r="V866" s="588"/>
      <c r="W866" s="588"/>
      <c r="X866" s="588"/>
      <c r="Y866" s="588"/>
      <c r="Z866" s="588"/>
      <c r="AA866" s="172"/>
      <c r="AB866" s="172"/>
      <c r="AC866" s="172"/>
      <c r="AD866" s="172"/>
      <c r="AE866" s="172"/>
      <c r="AF866" s="172"/>
      <c r="AG866" s="172"/>
      <c r="AH866" s="172"/>
      <c r="AI866" s="172"/>
      <c r="AJ866" s="172"/>
    </row>
    <row r="867">
      <c r="A867" s="577"/>
      <c r="B867" s="577"/>
      <c r="C867" s="172"/>
      <c r="D867" s="172"/>
      <c r="E867" s="172"/>
      <c r="F867" s="172"/>
      <c r="G867" s="172"/>
      <c r="H867" s="172"/>
      <c r="I867" s="172"/>
      <c r="J867" s="172"/>
      <c r="K867" s="172"/>
      <c r="L867" s="172"/>
      <c r="M867" s="172"/>
      <c r="N867" s="172"/>
      <c r="O867" s="172"/>
      <c r="P867" s="172"/>
      <c r="Q867" s="172"/>
      <c r="R867" s="172"/>
      <c r="S867" s="172"/>
      <c r="T867" s="172"/>
      <c r="U867" s="172"/>
      <c r="V867" s="588"/>
      <c r="W867" s="588"/>
      <c r="X867" s="588"/>
      <c r="Y867" s="588"/>
      <c r="Z867" s="588"/>
      <c r="AA867" s="172"/>
      <c r="AB867" s="172"/>
      <c r="AC867" s="172"/>
      <c r="AD867" s="172"/>
      <c r="AE867" s="172"/>
      <c r="AF867" s="172"/>
      <c r="AG867" s="172"/>
      <c r="AH867" s="172"/>
      <c r="AI867" s="172"/>
      <c r="AJ867" s="172"/>
    </row>
    <row r="868">
      <c r="A868" s="577"/>
      <c r="B868" s="577"/>
      <c r="C868" s="172"/>
      <c r="D868" s="172"/>
      <c r="E868" s="172"/>
      <c r="F868" s="172"/>
      <c r="G868" s="172"/>
      <c r="H868" s="172"/>
      <c r="I868" s="172"/>
      <c r="J868" s="172"/>
      <c r="K868" s="172"/>
      <c r="L868" s="172"/>
      <c r="M868" s="172"/>
      <c r="N868" s="172"/>
      <c r="O868" s="172"/>
      <c r="P868" s="172"/>
      <c r="Q868" s="172"/>
      <c r="R868" s="172"/>
      <c r="S868" s="172"/>
      <c r="T868" s="172"/>
      <c r="U868" s="172"/>
      <c r="V868" s="588"/>
      <c r="W868" s="588"/>
      <c r="X868" s="588"/>
      <c r="Y868" s="588"/>
      <c r="Z868" s="588"/>
      <c r="AA868" s="172"/>
      <c r="AB868" s="172"/>
      <c r="AC868" s="172"/>
      <c r="AD868" s="172"/>
      <c r="AE868" s="172"/>
      <c r="AF868" s="172"/>
      <c r="AG868" s="172"/>
      <c r="AH868" s="172"/>
      <c r="AI868" s="172"/>
      <c r="AJ868" s="172"/>
    </row>
    <row r="869">
      <c r="A869" s="577"/>
      <c r="B869" s="577"/>
      <c r="C869" s="172"/>
      <c r="D869" s="172"/>
      <c r="E869" s="172"/>
      <c r="F869" s="172"/>
      <c r="G869" s="172"/>
      <c r="H869" s="172"/>
      <c r="I869" s="172"/>
      <c r="J869" s="172"/>
      <c r="K869" s="172"/>
      <c r="L869" s="172"/>
      <c r="M869" s="172"/>
      <c r="N869" s="172"/>
      <c r="O869" s="172"/>
      <c r="P869" s="172"/>
      <c r="Q869" s="172"/>
      <c r="R869" s="172"/>
      <c r="S869" s="172"/>
      <c r="T869" s="172"/>
      <c r="U869" s="172"/>
      <c r="V869" s="588"/>
      <c r="W869" s="588"/>
      <c r="X869" s="588"/>
      <c r="Y869" s="588"/>
      <c r="Z869" s="588"/>
      <c r="AA869" s="172"/>
      <c r="AB869" s="172"/>
      <c r="AC869" s="172"/>
      <c r="AD869" s="172"/>
      <c r="AE869" s="172"/>
      <c r="AF869" s="172"/>
      <c r="AG869" s="172"/>
      <c r="AH869" s="172"/>
      <c r="AI869" s="172"/>
      <c r="AJ869" s="172"/>
    </row>
    <row r="870">
      <c r="A870" s="577"/>
      <c r="B870" s="577"/>
      <c r="C870" s="172"/>
      <c r="D870" s="172"/>
      <c r="E870" s="172"/>
      <c r="F870" s="172"/>
      <c r="G870" s="172"/>
      <c r="H870" s="172"/>
      <c r="I870" s="172"/>
      <c r="J870" s="172"/>
      <c r="K870" s="172"/>
      <c r="L870" s="172"/>
      <c r="M870" s="172"/>
      <c r="N870" s="172"/>
      <c r="O870" s="172"/>
      <c r="P870" s="172"/>
      <c r="Q870" s="172"/>
      <c r="R870" s="172"/>
      <c r="S870" s="172"/>
      <c r="T870" s="172"/>
      <c r="U870" s="172"/>
      <c r="V870" s="588"/>
      <c r="W870" s="588"/>
      <c r="X870" s="588"/>
      <c r="Y870" s="588"/>
      <c r="Z870" s="588"/>
      <c r="AA870" s="172"/>
      <c r="AB870" s="172"/>
      <c r="AC870" s="172"/>
      <c r="AD870" s="172"/>
      <c r="AE870" s="172"/>
      <c r="AF870" s="172"/>
      <c r="AG870" s="172"/>
      <c r="AH870" s="172"/>
      <c r="AI870" s="172"/>
      <c r="AJ870" s="172"/>
    </row>
    <row r="871">
      <c r="A871" s="577"/>
      <c r="B871" s="577"/>
      <c r="C871" s="172"/>
      <c r="D871" s="172"/>
      <c r="E871" s="172"/>
      <c r="F871" s="172"/>
      <c r="G871" s="172"/>
      <c r="H871" s="172"/>
      <c r="I871" s="172"/>
      <c r="J871" s="172"/>
      <c r="K871" s="172"/>
      <c r="L871" s="172"/>
      <c r="M871" s="172"/>
      <c r="N871" s="172"/>
      <c r="O871" s="172"/>
      <c r="P871" s="172"/>
      <c r="Q871" s="172"/>
      <c r="R871" s="172"/>
      <c r="S871" s="172"/>
      <c r="T871" s="172"/>
      <c r="U871" s="172"/>
      <c r="V871" s="588"/>
      <c r="W871" s="588"/>
      <c r="X871" s="588"/>
      <c r="Y871" s="588"/>
      <c r="Z871" s="588"/>
      <c r="AA871" s="172"/>
      <c r="AB871" s="172"/>
      <c r="AC871" s="172"/>
      <c r="AD871" s="172"/>
      <c r="AE871" s="172"/>
      <c r="AF871" s="172"/>
      <c r="AG871" s="172"/>
      <c r="AH871" s="172"/>
      <c r="AI871" s="172"/>
      <c r="AJ871" s="172"/>
    </row>
    <row r="872">
      <c r="A872" s="577"/>
      <c r="B872" s="577"/>
      <c r="C872" s="172"/>
      <c r="D872" s="172"/>
      <c r="E872" s="172"/>
      <c r="F872" s="172"/>
      <c r="G872" s="172"/>
      <c r="H872" s="172"/>
      <c r="I872" s="172"/>
      <c r="J872" s="172"/>
      <c r="K872" s="172"/>
      <c r="L872" s="172"/>
      <c r="M872" s="172"/>
      <c r="N872" s="172"/>
      <c r="O872" s="172"/>
      <c r="P872" s="172"/>
      <c r="Q872" s="172"/>
      <c r="R872" s="172"/>
      <c r="S872" s="172"/>
      <c r="T872" s="172"/>
      <c r="U872" s="172"/>
      <c r="V872" s="588"/>
      <c r="W872" s="588"/>
      <c r="X872" s="588"/>
      <c r="Y872" s="588"/>
      <c r="Z872" s="588"/>
      <c r="AA872" s="172"/>
      <c r="AB872" s="172"/>
      <c r="AC872" s="172"/>
      <c r="AD872" s="172"/>
      <c r="AE872" s="172"/>
      <c r="AF872" s="172"/>
      <c r="AG872" s="172"/>
      <c r="AH872" s="172"/>
      <c r="AI872" s="172"/>
      <c r="AJ872" s="172"/>
    </row>
    <row r="873">
      <c r="A873" s="577"/>
      <c r="B873" s="577"/>
      <c r="C873" s="172"/>
      <c r="D873" s="172"/>
      <c r="E873" s="172"/>
      <c r="F873" s="172"/>
      <c r="G873" s="172"/>
      <c r="H873" s="172"/>
      <c r="I873" s="172"/>
      <c r="J873" s="172"/>
      <c r="K873" s="172"/>
      <c r="L873" s="172"/>
      <c r="M873" s="172"/>
      <c r="N873" s="172"/>
      <c r="O873" s="172"/>
      <c r="P873" s="172"/>
      <c r="Q873" s="172"/>
      <c r="R873" s="172"/>
      <c r="S873" s="172"/>
      <c r="T873" s="172"/>
      <c r="U873" s="172"/>
      <c r="V873" s="588"/>
      <c r="W873" s="588"/>
      <c r="X873" s="588"/>
      <c r="Y873" s="588"/>
      <c r="Z873" s="588"/>
      <c r="AA873" s="172"/>
      <c r="AB873" s="172"/>
      <c r="AC873" s="172"/>
      <c r="AD873" s="172"/>
      <c r="AE873" s="172"/>
      <c r="AF873" s="172"/>
      <c r="AG873" s="172"/>
      <c r="AH873" s="172"/>
      <c r="AI873" s="172"/>
      <c r="AJ873" s="172"/>
    </row>
    <row r="874">
      <c r="A874" s="577"/>
      <c r="B874" s="577"/>
      <c r="C874" s="172"/>
      <c r="D874" s="172"/>
      <c r="E874" s="172"/>
      <c r="F874" s="172"/>
      <c r="G874" s="172"/>
      <c r="H874" s="172"/>
      <c r="I874" s="172"/>
      <c r="J874" s="172"/>
      <c r="K874" s="172"/>
      <c r="L874" s="172"/>
      <c r="M874" s="172"/>
      <c r="N874" s="172"/>
      <c r="O874" s="172"/>
      <c r="P874" s="172"/>
      <c r="Q874" s="172"/>
      <c r="R874" s="172"/>
      <c r="S874" s="172"/>
      <c r="T874" s="172"/>
      <c r="U874" s="172"/>
      <c r="V874" s="588"/>
      <c r="W874" s="588"/>
      <c r="X874" s="588"/>
      <c r="Y874" s="588"/>
      <c r="Z874" s="588"/>
      <c r="AA874" s="172"/>
      <c r="AB874" s="172"/>
      <c r="AC874" s="172"/>
      <c r="AD874" s="172"/>
      <c r="AE874" s="172"/>
      <c r="AF874" s="172"/>
      <c r="AG874" s="172"/>
      <c r="AH874" s="172"/>
      <c r="AI874" s="172"/>
      <c r="AJ874" s="172"/>
    </row>
    <row r="875">
      <c r="A875" s="577"/>
      <c r="B875" s="577"/>
      <c r="C875" s="172"/>
      <c r="D875" s="172"/>
      <c r="E875" s="172"/>
      <c r="F875" s="172"/>
      <c r="G875" s="172"/>
      <c r="H875" s="172"/>
      <c r="I875" s="172"/>
      <c r="J875" s="172"/>
      <c r="K875" s="172"/>
      <c r="L875" s="172"/>
      <c r="M875" s="172"/>
      <c r="N875" s="172"/>
      <c r="O875" s="172"/>
      <c r="P875" s="172"/>
      <c r="Q875" s="172"/>
      <c r="R875" s="172"/>
      <c r="S875" s="172"/>
      <c r="T875" s="172"/>
      <c r="U875" s="172"/>
      <c r="V875" s="588"/>
      <c r="W875" s="588"/>
      <c r="X875" s="588"/>
      <c r="Y875" s="588"/>
      <c r="Z875" s="588"/>
      <c r="AA875" s="172"/>
      <c r="AB875" s="172"/>
      <c r="AC875" s="172"/>
      <c r="AD875" s="172"/>
      <c r="AE875" s="172"/>
      <c r="AF875" s="172"/>
      <c r="AG875" s="172"/>
      <c r="AH875" s="172"/>
      <c r="AI875" s="172"/>
      <c r="AJ875" s="172"/>
    </row>
    <row r="876">
      <c r="A876" s="577"/>
      <c r="B876" s="577"/>
      <c r="C876" s="172"/>
      <c r="D876" s="172"/>
      <c r="E876" s="172"/>
      <c r="F876" s="172"/>
      <c r="G876" s="172"/>
      <c r="H876" s="172"/>
      <c r="I876" s="172"/>
      <c r="J876" s="172"/>
      <c r="K876" s="172"/>
      <c r="L876" s="172"/>
      <c r="M876" s="172"/>
      <c r="N876" s="172"/>
      <c r="O876" s="172"/>
      <c r="P876" s="172"/>
      <c r="Q876" s="172"/>
      <c r="R876" s="172"/>
      <c r="S876" s="172"/>
      <c r="T876" s="172"/>
      <c r="U876" s="172"/>
      <c r="V876" s="588"/>
      <c r="W876" s="588"/>
      <c r="X876" s="588"/>
      <c r="Y876" s="588"/>
      <c r="Z876" s="588"/>
      <c r="AA876" s="172"/>
      <c r="AB876" s="172"/>
      <c r="AC876" s="172"/>
      <c r="AD876" s="172"/>
      <c r="AE876" s="172"/>
      <c r="AF876" s="172"/>
      <c r="AG876" s="172"/>
      <c r="AH876" s="172"/>
      <c r="AI876" s="172"/>
      <c r="AJ876" s="172"/>
    </row>
    <row r="877">
      <c r="A877" s="577"/>
      <c r="B877" s="577"/>
      <c r="C877" s="172"/>
      <c r="D877" s="172"/>
      <c r="E877" s="172"/>
      <c r="F877" s="172"/>
      <c r="G877" s="172"/>
      <c r="H877" s="172"/>
      <c r="I877" s="172"/>
      <c r="J877" s="172"/>
      <c r="K877" s="172"/>
      <c r="L877" s="172"/>
      <c r="M877" s="172"/>
      <c r="N877" s="172"/>
      <c r="O877" s="172"/>
      <c r="P877" s="172"/>
      <c r="Q877" s="172"/>
      <c r="R877" s="172"/>
      <c r="S877" s="172"/>
      <c r="T877" s="172"/>
      <c r="U877" s="172"/>
      <c r="V877" s="588"/>
      <c r="W877" s="588"/>
      <c r="X877" s="588"/>
      <c r="Y877" s="588"/>
      <c r="Z877" s="588"/>
      <c r="AA877" s="172"/>
      <c r="AB877" s="172"/>
      <c r="AC877" s="172"/>
      <c r="AD877" s="172"/>
      <c r="AE877" s="172"/>
      <c r="AF877" s="172"/>
      <c r="AG877" s="172"/>
      <c r="AH877" s="172"/>
      <c r="AI877" s="172"/>
      <c r="AJ877" s="172"/>
    </row>
    <row r="878">
      <c r="A878" s="577"/>
      <c r="B878" s="577"/>
      <c r="C878" s="172"/>
      <c r="D878" s="172"/>
      <c r="E878" s="172"/>
      <c r="F878" s="172"/>
      <c r="G878" s="172"/>
      <c r="H878" s="172"/>
      <c r="I878" s="172"/>
      <c r="J878" s="172"/>
      <c r="K878" s="172"/>
      <c r="L878" s="172"/>
      <c r="M878" s="172"/>
      <c r="N878" s="172"/>
      <c r="O878" s="172"/>
      <c r="P878" s="172"/>
      <c r="Q878" s="172"/>
      <c r="R878" s="172"/>
      <c r="S878" s="172"/>
      <c r="T878" s="172"/>
      <c r="U878" s="172"/>
      <c r="V878" s="588"/>
      <c r="W878" s="588"/>
      <c r="X878" s="588"/>
      <c r="Y878" s="588"/>
      <c r="Z878" s="588"/>
      <c r="AA878" s="172"/>
      <c r="AB878" s="172"/>
      <c r="AC878" s="172"/>
      <c r="AD878" s="172"/>
      <c r="AE878" s="172"/>
      <c r="AF878" s="172"/>
      <c r="AG878" s="172"/>
      <c r="AH878" s="172"/>
      <c r="AI878" s="172"/>
      <c r="AJ878" s="172"/>
    </row>
    <row r="879">
      <c r="A879" s="577"/>
      <c r="B879" s="577"/>
      <c r="C879" s="172"/>
      <c r="D879" s="172"/>
      <c r="E879" s="172"/>
      <c r="F879" s="172"/>
      <c r="G879" s="172"/>
      <c r="H879" s="172"/>
      <c r="I879" s="172"/>
      <c r="J879" s="172"/>
      <c r="K879" s="172"/>
      <c r="L879" s="172"/>
      <c r="M879" s="172"/>
      <c r="N879" s="172"/>
      <c r="O879" s="172"/>
      <c r="P879" s="172"/>
      <c r="Q879" s="172"/>
      <c r="R879" s="172"/>
      <c r="S879" s="172"/>
      <c r="T879" s="172"/>
      <c r="U879" s="172"/>
      <c r="V879" s="588"/>
      <c r="W879" s="588"/>
      <c r="X879" s="588"/>
      <c r="Y879" s="588"/>
      <c r="Z879" s="588"/>
      <c r="AA879" s="172"/>
      <c r="AB879" s="172"/>
      <c r="AC879" s="172"/>
      <c r="AD879" s="172"/>
      <c r="AE879" s="172"/>
      <c r="AF879" s="172"/>
      <c r="AG879" s="172"/>
      <c r="AH879" s="172"/>
      <c r="AI879" s="172"/>
      <c r="AJ879" s="172"/>
    </row>
    <row r="880">
      <c r="A880" s="577"/>
      <c r="B880" s="577"/>
      <c r="C880" s="172"/>
      <c r="D880" s="172"/>
      <c r="E880" s="172"/>
      <c r="F880" s="172"/>
      <c r="G880" s="172"/>
      <c r="H880" s="172"/>
      <c r="I880" s="172"/>
      <c r="J880" s="172"/>
      <c r="K880" s="172"/>
      <c r="L880" s="172"/>
      <c r="M880" s="172"/>
      <c r="N880" s="172"/>
      <c r="O880" s="172"/>
      <c r="P880" s="172"/>
      <c r="Q880" s="172"/>
      <c r="R880" s="172"/>
      <c r="S880" s="172"/>
      <c r="T880" s="172"/>
      <c r="U880" s="172"/>
      <c r="V880" s="588"/>
      <c r="W880" s="588"/>
      <c r="X880" s="588"/>
      <c r="Y880" s="588"/>
      <c r="Z880" s="588"/>
      <c r="AA880" s="172"/>
      <c r="AB880" s="172"/>
      <c r="AC880" s="172"/>
      <c r="AD880" s="172"/>
      <c r="AE880" s="172"/>
      <c r="AF880" s="172"/>
      <c r="AG880" s="172"/>
      <c r="AH880" s="172"/>
      <c r="AI880" s="172"/>
      <c r="AJ880" s="172"/>
    </row>
    <row r="881">
      <c r="A881" s="577"/>
      <c r="B881" s="577"/>
      <c r="C881" s="172"/>
      <c r="D881" s="172"/>
      <c r="E881" s="172"/>
      <c r="F881" s="172"/>
      <c r="G881" s="172"/>
      <c r="H881" s="172"/>
      <c r="I881" s="172"/>
      <c r="J881" s="172"/>
      <c r="K881" s="172"/>
      <c r="L881" s="172"/>
      <c r="M881" s="172"/>
      <c r="N881" s="172"/>
      <c r="O881" s="172"/>
      <c r="P881" s="172"/>
      <c r="Q881" s="172"/>
      <c r="R881" s="172"/>
      <c r="S881" s="172"/>
      <c r="T881" s="172"/>
      <c r="U881" s="172"/>
      <c r="V881" s="588"/>
      <c r="W881" s="588"/>
      <c r="X881" s="588"/>
      <c r="Y881" s="588"/>
      <c r="Z881" s="588"/>
      <c r="AA881" s="172"/>
      <c r="AB881" s="172"/>
      <c r="AC881" s="172"/>
      <c r="AD881" s="172"/>
      <c r="AE881" s="172"/>
      <c r="AF881" s="172"/>
      <c r="AG881" s="172"/>
      <c r="AH881" s="172"/>
      <c r="AI881" s="172"/>
      <c r="AJ881" s="172"/>
    </row>
    <row r="882">
      <c r="A882" s="577"/>
      <c r="B882" s="577"/>
      <c r="C882" s="172"/>
      <c r="D882" s="172"/>
      <c r="E882" s="172"/>
      <c r="F882" s="172"/>
      <c r="G882" s="172"/>
      <c r="H882" s="172"/>
      <c r="I882" s="172"/>
      <c r="J882" s="172"/>
      <c r="K882" s="172"/>
      <c r="L882" s="172"/>
      <c r="M882" s="172"/>
      <c r="N882" s="172"/>
      <c r="O882" s="172"/>
      <c r="P882" s="172"/>
      <c r="Q882" s="172"/>
      <c r="R882" s="172"/>
      <c r="S882" s="172"/>
      <c r="T882" s="172"/>
      <c r="U882" s="172"/>
      <c r="V882" s="588"/>
      <c r="W882" s="588"/>
      <c r="X882" s="588"/>
      <c r="Y882" s="588"/>
      <c r="Z882" s="588"/>
      <c r="AA882" s="172"/>
      <c r="AB882" s="172"/>
      <c r="AC882" s="172"/>
      <c r="AD882" s="172"/>
      <c r="AE882" s="172"/>
      <c r="AF882" s="172"/>
      <c r="AG882" s="172"/>
      <c r="AH882" s="172"/>
      <c r="AI882" s="172"/>
      <c r="AJ882" s="172"/>
    </row>
    <row r="883">
      <c r="A883" s="577"/>
      <c r="B883" s="577"/>
      <c r="C883" s="172"/>
      <c r="D883" s="172"/>
      <c r="E883" s="172"/>
      <c r="F883" s="172"/>
      <c r="G883" s="172"/>
      <c r="H883" s="172"/>
      <c r="I883" s="172"/>
      <c r="J883" s="172"/>
      <c r="K883" s="172"/>
      <c r="L883" s="172"/>
      <c r="M883" s="172"/>
      <c r="N883" s="172"/>
      <c r="O883" s="172"/>
      <c r="P883" s="172"/>
      <c r="Q883" s="172"/>
      <c r="R883" s="172"/>
      <c r="S883" s="172"/>
      <c r="T883" s="172"/>
      <c r="U883" s="172"/>
      <c r="V883" s="588"/>
      <c r="W883" s="588"/>
      <c r="X883" s="588"/>
      <c r="Y883" s="588"/>
      <c r="Z883" s="588"/>
      <c r="AA883" s="172"/>
      <c r="AB883" s="172"/>
      <c r="AC883" s="172"/>
      <c r="AD883" s="172"/>
      <c r="AE883" s="172"/>
      <c r="AF883" s="172"/>
      <c r="AG883" s="172"/>
      <c r="AH883" s="172"/>
      <c r="AI883" s="172"/>
      <c r="AJ883" s="172"/>
    </row>
    <row r="884">
      <c r="A884" s="577"/>
      <c r="B884" s="577"/>
      <c r="C884" s="172"/>
      <c r="D884" s="172"/>
      <c r="E884" s="172"/>
      <c r="F884" s="172"/>
      <c r="G884" s="172"/>
      <c r="H884" s="172"/>
      <c r="I884" s="172"/>
      <c r="J884" s="172"/>
      <c r="K884" s="172"/>
      <c r="L884" s="172"/>
      <c r="M884" s="172"/>
      <c r="N884" s="172"/>
      <c r="O884" s="172"/>
      <c r="P884" s="172"/>
      <c r="Q884" s="172"/>
      <c r="R884" s="172"/>
      <c r="S884" s="172"/>
      <c r="T884" s="172"/>
      <c r="U884" s="172"/>
      <c r="V884" s="588"/>
      <c r="W884" s="588"/>
      <c r="X884" s="588"/>
      <c r="Y884" s="588"/>
      <c r="Z884" s="588"/>
      <c r="AA884" s="172"/>
      <c r="AB884" s="172"/>
      <c r="AC884" s="172"/>
      <c r="AD884" s="172"/>
      <c r="AE884" s="172"/>
      <c r="AF884" s="172"/>
      <c r="AG884" s="172"/>
      <c r="AH884" s="172"/>
      <c r="AI884" s="172"/>
      <c r="AJ884" s="172"/>
    </row>
    <row r="885">
      <c r="A885" s="577"/>
      <c r="B885" s="577"/>
      <c r="C885" s="172"/>
      <c r="D885" s="172"/>
      <c r="E885" s="172"/>
      <c r="F885" s="172"/>
      <c r="G885" s="172"/>
      <c r="H885" s="172"/>
      <c r="I885" s="172"/>
      <c r="J885" s="172"/>
      <c r="K885" s="172"/>
      <c r="L885" s="172"/>
      <c r="M885" s="172"/>
      <c r="N885" s="172"/>
      <c r="O885" s="172"/>
      <c r="P885" s="172"/>
      <c r="Q885" s="172"/>
      <c r="R885" s="172"/>
      <c r="S885" s="172"/>
      <c r="T885" s="172"/>
      <c r="U885" s="172"/>
      <c r="V885" s="588"/>
      <c r="W885" s="588"/>
      <c r="X885" s="588"/>
      <c r="Y885" s="588"/>
      <c r="Z885" s="588"/>
      <c r="AA885" s="172"/>
      <c r="AB885" s="172"/>
      <c r="AC885" s="172"/>
      <c r="AD885" s="172"/>
      <c r="AE885" s="172"/>
      <c r="AF885" s="172"/>
      <c r="AG885" s="172"/>
      <c r="AH885" s="172"/>
      <c r="AI885" s="172"/>
      <c r="AJ885" s="172"/>
    </row>
    <row r="886">
      <c r="A886" s="577"/>
      <c r="B886" s="577"/>
      <c r="C886" s="172"/>
      <c r="D886" s="172"/>
      <c r="E886" s="172"/>
      <c r="F886" s="172"/>
      <c r="G886" s="172"/>
      <c r="H886" s="172"/>
      <c r="I886" s="172"/>
      <c r="J886" s="172"/>
      <c r="K886" s="172"/>
      <c r="L886" s="172"/>
      <c r="M886" s="172"/>
      <c r="N886" s="172"/>
      <c r="O886" s="172"/>
      <c r="P886" s="172"/>
      <c r="Q886" s="172"/>
      <c r="R886" s="172"/>
      <c r="S886" s="172"/>
      <c r="T886" s="172"/>
      <c r="U886" s="172"/>
      <c r="V886" s="588"/>
      <c r="W886" s="588"/>
      <c r="X886" s="588"/>
      <c r="Y886" s="588"/>
      <c r="Z886" s="588"/>
      <c r="AA886" s="172"/>
      <c r="AB886" s="172"/>
      <c r="AC886" s="172"/>
      <c r="AD886" s="172"/>
      <c r="AE886" s="172"/>
      <c r="AF886" s="172"/>
      <c r="AG886" s="172"/>
      <c r="AH886" s="172"/>
      <c r="AI886" s="172"/>
      <c r="AJ886" s="172"/>
    </row>
    <row r="887">
      <c r="A887" s="577"/>
      <c r="B887" s="577"/>
      <c r="C887" s="172"/>
      <c r="D887" s="172"/>
      <c r="E887" s="172"/>
      <c r="F887" s="172"/>
      <c r="G887" s="172"/>
      <c r="H887" s="172"/>
      <c r="I887" s="172"/>
      <c r="J887" s="172"/>
      <c r="K887" s="172"/>
      <c r="L887" s="172"/>
      <c r="M887" s="172"/>
      <c r="N887" s="172"/>
      <c r="O887" s="172"/>
      <c r="P887" s="172"/>
      <c r="Q887" s="172"/>
      <c r="R887" s="172"/>
      <c r="S887" s="172"/>
      <c r="T887" s="172"/>
      <c r="U887" s="172"/>
      <c r="V887" s="588"/>
      <c r="W887" s="588"/>
      <c r="X887" s="588"/>
      <c r="Y887" s="588"/>
      <c r="Z887" s="588"/>
      <c r="AA887" s="172"/>
      <c r="AB887" s="172"/>
      <c r="AC887" s="172"/>
      <c r="AD887" s="172"/>
      <c r="AE887" s="172"/>
      <c r="AF887" s="172"/>
      <c r="AG887" s="172"/>
      <c r="AH887" s="172"/>
      <c r="AI887" s="172"/>
      <c r="AJ887" s="172"/>
    </row>
    <row r="888">
      <c r="A888" s="577"/>
      <c r="B888" s="577"/>
      <c r="C888" s="172"/>
      <c r="D888" s="172"/>
      <c r="E888" s="172"/>
      <c r="F888" s="172"/>
      <c r="G888" s="172"/>
      <c r="H888" s="172"/>
      <c r="I888" s="172"/>
      <c r="J888" s="172"/>
      <c r="K888" s="172"/>
      <c r="L888" s="172"/>
      <c r="M888" s="172"/>
      <c r="N888" s="172"/>
      <c r="O888" s="172"/>
      <c r="P888" s="172"/>
      <c r="Q888" s="172"/>
      <c r="R888" s="172"/>
      <c r="S888" s="172"/>
      <c r="T888" s="172"/>
      <c r="U888" s="172"/>
      <c r="V888" s="588"/>
      <c r="W888" s="588"/>
      <c r="X888" s="588"/>
      <c r="Y888" s="588"/>
      <c r="Z888" s="588"/>
      <c r="AA888" s="172"/>
      <c r="AB888" s="172"/>
      <c r="AC888" s="172"/>
      <c r="AD888" s="172"/>
      <c r="AE888" s="172"/>
      <c r="AF888" s="172"/>
      <c r="AG888" s="172"/>
      <c r="AH888" s="172"/>
      <c r="AI888" s="172"/>
      <c r="AJ888" s="172"/>
    </row>
    <row r="889">
      <c r="A889" s="577"/>
      <c r="B889" s="577"/>
      <c r="C889" s="172"/>
      <c r="D889" s="172"/>
      <c r="E889" s="172"/>
      <c r="F889" s="172"/>
      <c r="G889" s="172"/>
      <c r="H889" s="172"/>
      <c r="I889" s="172"/>
      <c r="J889" s="172"/>
      <c r="K889" s="172"/>
      <c r="L889" s="172"/>
      <c r="M889" s="172"/>
      <c r="N889" s="172"/>
      <c r="O889" s="172"/>
      <c r="P889" s="172"/>
      <c r="Q889" s="172"/>
      <c r="R889" s="172"/>
      <c r="S889" s="172"/>
      <c r="T889" s="172"/>
      <c r="U889" s="172"/>
      <c r="V889" s="588"/>
      <c r="W889" s="588"/>
      <c r="X889" s="588"/>
      <c r="Y889" s="588"/>
      <c r="Z889" s="588"/>
      <c r="AA889" s="172"/>
      <c r="AB889" s="172"/>
      <c r="AC889" s="172"/>
      <c r="AD889" s="172"/>
      <c r="AE889" s="172"/>
      <c r="AF889" s="172"/>
      <c r="AG889" s="172"/>
      <c r="AH889" s="172"/>
      <c r="AI889" s="172"/>
      <c r="AJ889" s="172"/>
    </row>
    <row r="890">
      <c r="A890" s="577"/>
      <c r="B890" s="577"/>
      <c r="C890" s="172"/>
      <c r="D890" s="172"/>
      <c r="E890" s="172"/>
      <c r="F890" s="172"/>
      <c r="G890" s="172"/>
      <c r="H890" s="172"/>
      <c r="I890" s="172"/>
      <c r="J890" s="172"/>
      <c r="K890" s="172"/>
      <c r="L890" s="172"/>
      <c r="M890" s="172"/>
      <c r="N890" s="172"/>
      <c r="O890" s="172"/>
      <c r="P890" s="172"/>
      <c r="Q890" s="172"/>
      <c r="R890" s="172"/>
      <c r="S890" s="172"/>
      <c r="T890" s="172"/>
      <c r="U890" s="172"/>
      <c r="V890" s="588"/>
      <c r="W890" s="588"/>
      <c r="X890" s="588"/>
      <c r="Y890" s="588"/>
      <c r="Z890" s="588"/>
      <c r="AA890" s="172"/>
      <c r="AB890" s="172"/>
      <c r="AC890" s="172"/>
      <c r="AD890" s="172"/>
      <c r="AE890" s="172"/>
      <c r="AF890" s="172"/>
      <c r="AG890" s="172"/>
      <c r="AH890" s="172"/>
      <c r="AI890" s="172"/>
      <c r="AJ890" s="172"/>
    </row>
    <row r="891">
      <c r="A891" s="577"/>
      <c r="B891" s="577"/>
      <c r="C891" s="172"/>
      <c r="D891" s="172"/>
      <c r="E891" s="172"/>
      <c r="F891" s="172"/>
      <c r="G891" s="172"/>
      <c r="H891" s="172"/>
      <c r="I891" s="172"/>
      <c r="J891" s="172"/>
      <c r="K891" s="172"/>
      <c r="L891" s="172"/>
      <c r="M891" s="172"/>
      <c r="N891" s="172"/>
      <c r="O891" s="172"/>
      <c r="P891" s="172"/>
      <c r="Q891" s="172"/>
      <c r="R891" s="172"/>
      <c r="S891" s="172"/>
      <c r="T891" s="172"/>
      <c r="U891" s="172"/>
      <c r="V891" s="588"/>
      <c r="W891" s="588"/>
      <c r="X891" s="588"/>
      <c r="Y891" s="588"/>
      <c r="Z891" s="588"/>
      <c r="AA891" s="172"/>
      <c r="AB891" s="172"/>
      <c r="AC891" s="172"/>
      <c r="AD891" s="172"/>
      <c r="AE891" s="172"/>
      <c r="AF891" s="172"/>
      <c r="AG891" s="172"/>
      <c r="AH891" s="172"/>
      <c r="AI891" s="172"/>
      <c r="AJ891" s="172"/>
    </row>
    <row r="892">
      <c r="A892" s="577"/>
      <c r="B892" s="577"/>
      <c r="C892" s="172"/>
      <c r="D892" s="172"/>
      <c r="E892" s="172"/>
      <c r="F892" s="172"/>
      <c r="G892" s="172"/>
      <c r="H892" s="172"/>
      <c r="I892" s="172"/>
      <c r="J892" s="172"/>
      <c r="K892" s="172"/>
      <c r="L892" s="172"/>
      <c r="M892" s="172"/>
      <c r="N892" s="172"/>
      <c r="O892" s="172"/>
      <c r="P892" s="172"/>
      <c r="Q892" s="172"/>
      <c r="R892" s="172"/>
      <c r="S892" s="172"/>
      <c r="T892" s="172"/>
      <c r="U892" s="172"/>
      <c r="V892" s="588"/>
      <c r="W892" s="588"/>
      <c r="X892" s="588"/>
      <c r="Y892" s="588"/>
      <c r="Z892" s="588"/>
      <c r="AA892" s="172"/>
      <c r="AB892" s="172"/>
      <c r="AC892" s="172"/>
      <c r="AD892" s="172"/>
      <c r="AE892" s="172"/>
      <c r="AF892" s="172"/>
      <c r="AG892" s="172"/>
      <c r="AH892" s="172"/>
      <c r="AI892" s="172"/>
      <c r="AJ892" s="172"/>
    </row>
    <row r="893">
      <c r="A893" s="577"/>
      <c r="B893" s="577"/>
      <c r="C893" s="172"/>
      <c r="D893" s="172"/>
      <c r="E893" s="172"/>
      <c r="F893" s="172"/>
      <c r="G893" s="172"/>
      <c r="H893" s="172"/>
      <c r="I893" s="172"/>
      <c r="J893" s="172"/>
      <c r="K893" s="172"/>
      <c r="L893" s="172"/>
      <c r="M893" s="172"/>
      <c r="N893" s="172"/>
      <c r="O893" s="172"/>
      <c r="P893" s="172"/>
      <c r="Q893" s="172"/>
      <c r="R893" s="172"/>
      <c r="S893" s="172"/>
      <c r="T893" s="172"/>
      <c r="U893" s="172"/>
      <c r="V893" s="588"/>
      <c r="W893" s="588"/>
      <c r="X893" s="588"/>
      <c r="Y893" s="588"/>
      <c r="Z893" s="588"/>
      <c r="AA893" s="172"/>
      <c r="AB893" s="172"/>
      <c r="AC893" s="172"/>
      <c r="AD893" s="172"/>
      <c r="AE893" s="172"/>
      <c r="AF893" s="172"/>
      <c r="AG893" s="172"/>
      <c r="AH893" s="172"/>
      <c r="AI893" s="172"/>
      <c r="AJ893" s="172"/>
    </row>
    <row r="894">
      <c r="A894" s="577"/>
      <c r="B894" s="577"/>
      <c r="C894" s="172"/>
      <c r="D894" s="172"/>
      <c r="E894" s="172"/>
      <c r="F894" s="172"/>
      <c r="G894" s="172"/>
      <c r="H894" s="172"/>
      <c r="I894" s="172"/>
      <c r="J894" s="172"/>
      <c r="K894" s="172"/>
      <c r="L894" s="172"/>
      <c r="M894" s="172"/>
      <c r="N894" s="172"/>
      <c r="O894" s="172"/>
      <c r="P894" s="172"/>
      <c r="Q894" s="172"/>
      <c r="R894" s="172"/>
      <c r="S894" s="172"/>
      <c r="T894" s="172"/>
      <c r="U894" s="172"/>
      <c r="V894" s="588"/>
      <c r="W894" s="588"/>
      <c r="X894" s="588"/>
      <c r="Y894" s="588"/>
      <c r="Z894" s="588"/>
      <c r="AA894" s="172"/>
      <c r="AB894" s="172"/>
      <c r="AC894" s="172"/>
      <c r="AD894" s="172"/>
      <c r="AE894" s="172"/>
      <c r="AF894" s="172"/>
      <c r="AG894" s="172"/>
      <c r="AH894" s="172"/>
      <c r="AI894" s="172"/>
      <c r="AJ894" s="172"/>
    </row>
    <row r="895">
      <c r="A895" s="577"/>
      <c r="B895" s="577"/>
      <c r="C895" s="172"/>
      <c r="D895" s="172"/>
      <c r="E895" s="172"/>
      <c r="F895" s="172"/>
      <c r="G895" s="172"/>
      <c r="H895" s="172"/>
      <c r="I895" s="172"/>
      <c r="J895" s="172"/>
      <c r="K895" s="172"/>
      <c r="L895" s="172"/>
      <c r="M895" s="172"/>
      <c r="N895" s="172"/>
      <c r="O895" s="172"/>
      <c r="P895" s="172"/>
      <c r="Q895" s="172"/>
      <c r="R895" s="172"/>
      <c r="S895" s="172"/>
      <c r="T895" s="172"/>
      <c r="U895" s="172"/>
      <c r="V895" s="588"/>
      <c r="W895" s="588"/>
      <c r="X895" s="588"/>
      <c r="Y895" s="588"/>
      <c r="Z895" s="588"/>
      <c r="AA895" s="172"/>
      <c r="AB895" s="172"/>
      <c r="AC895" s="172"/>
      <c r="AD895" s="172"/>
      <c r="AE895" s="172"/>
      <c r="AF895" s="172"/>
      <c r="AG895" s="172"/>
      <c r="AH895" s="172"/>
      <c r="AI895" s="172"/>
      <c r="AJ895" s="172"/>
    </row>
    <row r="896">
      <c r="A896" s="577"/>
      <c r="B896" s="577"/>
      <c r="C896" s="172"/>
      <c r="D896" s="172"/>
      <c r="E896" s="172"/>
      <c r="F896" s="172"/>
      <c r="G896" s="172"/>
      <c r="H896" s="172"/>
      <c r="I896" s="172"/>
      <c r="J896" s="172"/>
      <c r="K896" s="172"/>
      <c r="L896" s="172"/>
      <c r="M896" s="172"/>
      <c r="N896" s="172"/>
      <c r="O896" s="172"/>
      <c r="P896" s="172"/>
      <c r="Q896" s="172"/>
      <c r="R896" s="172"/>
      <c r="S896" s="172"/>
      <c r="T896" s="172"/>
      <c r="U896" s="172"/>
      <c r="V896" s="588"/>
      <c r="W896" s="588"/>
      <c r="X896" s="588"/>
      <c r="Y896" s="588"/>
      <c r="Z896" s="588"/>
      <c r="AA896" s="172"/>
      <c r="AB896" s="172"/>
      <c r="AC896" s="172"/>
      <c r="AD896" s="172"/>
      <c r="AE896" s="172"/>
      <c r="AF896" s="172"/>
      <c r="AG896" s="172"/>
      <c r="AH896" s="172"/>
      <c r="AI896" s="172"/>
      <c r="AJ896" s="172"/>
    </row>
    <row r="897">
      <c r="A897" s="577"/>
      <c r="B897" s="577"/>
      <c r="C897" s="172"/>
      <c r="D897" s="172"/>
      <c r="E897" s="172"/>
      <c r="F897" s="172"/>
      <c r="G897" s="172"/>
      <c r="H897" s="172"/>
      <c r="I897" s="172"/>
      <c r="J897" s="172"/>
      <c r="K897" s="172"/>
      <c r="L897" s="172"/>
      <c r="M897" s="172"/>
      <c r="N897" s="172"/>
      <c r="O897" s="172"/>
      <c r="P897" s="172"/>
      <c r="Q897" s="172"/>
      <c r="R897" s="172"/>
      <c r="S897" s="172"/>
      <c r="T897" s="172"/>
      <c r="U897" s="172"/>
      <c r="V897" s="588"/>
      <c r="W897" s="588"/>
      <c r="X897" s="588"/>
      <c r="Y897" s="588"/>
      <c r="Z897" s="588"/>
      <c r="AA897" s="172"/>
      <c r="AB897" s="172"/>
      <c r="AC897" s="172"/>
      <c r="AD897" s="172"/>
      <c r="AE897" s="172"/>
      <c r="AF897" s="172"/>
      <c r="AG897" s="172"/>
      <c r="AH897" s="172"/>
      <c r="AI897" s="172"/>
      <c r="AJ897" s="172"/>
    </row>
    <row r="898">
      <c r="A898" s="577"/>
      <c r="B898" s="577"/>
      <c r="C898" s="172"/>
      <c r="D898" s="172"/>
      <c r="E898" s="172"/>
      <c r="F898" s="172"/>
      <c r="G898" s="172"/>
      <c r="H898" s="172"/>
      <c r="I898" s="172"/>
      <c r="J898" s="172"/>
      <c r="K898" s="172"/>
      <c r="L898" s="172"/>
      <c r="M898" s="172"/>
      <c r="N898" s="172"/>
      <c r="O898" s="172"/>
      <c r="P898" s="172"/>
      <c r="Q898" s="172"/>
      <c r="R898" s="172"/>
      <c r="S898" s="172"/>
      <c r="T898" s="172"/>
      <c r="U898" s="172"/>
      <c r="V898" s="588"/>
      <c r="W898" s="588"/>
      <c r="X898" s="588"/>
      <c r="Y898" s="588"/>
      <c r="Z898" s="588"/>
      <c r="AA898" s="172"/>
      <c r="AB898" s="172"/>
      <c r="AC898" s="172"/>
      <c r="AD898" s="172"/>
      <c r="AE898" s="172"/>
      <c r="AF898" s="172"/>
      <c r="AG898" s="172"/>
      <c r="AH898" s="172"/>
      <c r="AI898" s="172"/>
      <c r="AJ898" s="172"/>
    </row>
    <row r="899">
      <c r="A899" s="577"/>
      <c r="B899" s="577"/>
      <c r="C899" s="172"/>
      <c r="D899" s="172"/>
      <c r="E899" s="172"/>
      <c r="F899" s="172"/>
      <c r="G899" s="172"/>
      <c r="H899" s="172"/>
      <c r="I899" s="172"/>
      <c r="J899" s="172"/>
      <c r="K899" s="172"/>
      <c r="L899" s="172"/>
      <c r="M899" s="172"/>
      <c r="N899" s="172"/>
      <c r="O899" s="172"/>
      <c r="P899" s="172"/>
      <c r="Q899" s="172"/>
      <c r="R899" s="172"/>
      <c r="S899" s="172"/>
      <c r="T899" s="172"/>
      <c r="U899" s="172"/>
      <c r="V899" s="588"/>
      <c r="W899" s="588"/>
      <c r="X899" s="588"/>
      <c r="Y899" s="588"/>
      <c r="Z899" s="588"/>
      <c r="AA899" s="172"/>
      <c r="AB899" s="172"/>
      <c r="AC899" s="172"/>
      <c r="AD899" s="172"/>
      <c r="AE899" s="172"/>
      <c r="AF899" s="172"/>
      <c r="AG899" s="172"/>
      <c r="AH899" s="172"/>
      <c r="AI899" s="172"/>
      <c r="AJ899" s="172"/>
    </row>
    <row r="900">
      <c r="A900" s="577"/>
      <c r="B900" s="577"/>
      <c r="C900" s="172"/>
      <c r="D900" s="172"/>
      <c r="E900" s="172"/>
      <c r="F900" s="172"/>
      <c r="G900" s="172"/>
      <c r="H900" s="172"/>
      <c r="I900" s="172"/>
      <c r="J900" s="172"/>
      <c r="K900" s="172"/>
      <c r="L900" s="172"/>
      <c r="M900" s="172"/>
      <c r="N900" s="172"/>
      <c r="O900" s="172"/>
      <c r="P900" s="172"/>
      <c r="Q900" s="172"/>
      <c r="R900" s="172"/>
      <c r="S900" s="172"/>
      <c r="T900" s="172"/>
      <c r="U900" s="172"/>
      <c r="V900" s="588"/>
      <c r="W900" s="588"/>
      <c r="X900" s="588"/>
      <c r="Y900" s="588"/>
      <c r="Z900" s="588"/>
      <c r="AA900" s="172"/>
      <c r="AB900" s="172"/>
      <c r="AC900" s="172"/>
      <c r="AD900" s="172"/>
      <c r="AE900" s="172"/>
      <c r="AF900" s="172"/>
      <c r="AG900" s="172"/>
      <c r="AH900" s="172"/>
      <c r="AI900" s="172"/>
      <c r="AJ900" s="172"/>
    </row>
    <row r="901">
      <c r="A901" s="577"/>
      <c r="B901" s="577"/>
      <c r="C901" s="172"/>
      <c r="D901" s="172"/>
      <c r="E901" s="172"/>
      <c r="F901" s="172"/>
      <c r="G901" s="172"/>
      <c r="H901" s="172"/>
      <c r="I901" s="172"/>
      <c r="J901" s="172"/>
      <c r="K901" s="172"/>
      <c r="L901" s="172"/>
      <c r="M901" s="172"/>
      <c r="N901" s="172"/>
      <c r="O901" s="172"/>
      <c r="P901" s="172"/>
      <c r="Q901" s="172"/>
      <c r="R901" s="172"/>
      <c r="S901" s="172"/>
      <c r="T901" s="172"/>
      <c r="U901" s="172"/>
      <c r="V901" s="588"/>
      <c r="W901" s="588"/>
      <c r="X901" s="588"/>
      <c r="Y901" s="588"/>
      <c r="Z901" s="588"/>
      <c r="AA901" s="172"/>
      <c r="AB901" s="172"/>
      <c r="AC901" s="172"/>
      <c r="AD901" s="172"/>
      <c r="AE901" s="172"/>
      <c r="AF901" s="172"/>
      <c r="AG901" s="172"/>
      <c r="AH901" s="172"/>
      <c r="AI901" s="172"/>
      <c r="AJ901" s="172"/>
    </row>
    <row r="902">
      <c r="A902" s="577"/>
      <c r="B902" s="577"/>
      <c r="C902" s="172"/>
      <c r="D902" s="172"/>
      <c r="E902" s="172"/>
      <c r="F902" s="172"/>
      <c r="G902" s="172"/>
      <c r="H902" s="172"/>
      <c r="I902" s="172"/>
      <c r="J902" s="172"/>
      <c r="K902" s="172"/>
      <c r="L902" s="172"/>
      <c r="M902" s="172"/>
      <c r="N902" s="172"/>
      <c r="O902" s="172"/>
      <c r="P902" s="172"/>
      <c r="Q902" s="172"/>
      <c r="R902" s="172"/>
      <c r="S902" s="172"/>
      <c r="T902" s="172"/>
      <c r="U902" s="172"/>
      <c r="V902" s="588"/>
      <c r="W902" s="588"/>
      <c r="X902" s="588"/>
      <c r="Y902" s="588"/>
      <c r="Z902" s="588"/>
      <c r="AA902" s="172"/>
      <c r="AB902" s="172"/>
      <c r="AC902" s="172"/>
      <c r="AD902" s="172"/>
      <c r="AE902" s="172"/>
      <c r="AF902" s="172"/>
      <c r="AG902" s="172"/>
      <c r="AH902" s="172"/>
      <c r="AI902" s="172"/>
      <c r="AJ902" s="172"/>
    </row>
    <row r="903">
      <c r="A903" s="577"/>
      <c r="B903" s="577"/>
      <c r="C903" s="172"/>
      <c r="D903" s="172"/>
      <c r="E903" s="172"/>
      <c r="F903" s="172"/>
      <c r="G903" s="172"/>
      <c r="H903" s="172"/>
      <c r="I903" s="172"/>
      <c r="J903" s="172"/>
      <c r="K903" s="172"/>
      <c r="L903" s="172"/>
      <c r="M903" s="172"/>
      <c r="N903" s="172"/>
      <c r="O903" s="172"/>
      <c r="P903" s="172"/>
      <c r="Q903" s="172"/>
      <c r="R903" s="172"/>
      <c r="S903" s="172"/>
      <c r="T903" s="172"/>
      <c r="U903" s="172"/>
      <c r="V903" s="588"/>
      <c r="W903" s="588"/>
      <c r="X903" s="588"/>
      <c r="Y903" s="588"/>
      <c r="Z903" s="588"/>
      <c r="AA903" s="172"/>
      <c r="AB903" s="172"/>
      <c r="AC903" s="172"/>
      <c r="AD903" s="172"/>
      <c r="AE903" s="172"/>
      <c r="AF903" s="172"/>
      <c r="AG903" s="172"/>
      <c r="AH903" s="172"/>
      <c r="AI903" s="172"/>
      <c r="AJ903" s="172"/>
    </row>
    <row r="904">
      <c r="A904" s="577"/>
      <c r="B904" s="577"/>
      <c r="C904" s="172"/>
      <c r="D904" s="172"/>
      <c r="E904" s="172"/>
      <c r="F904" s="172"/>
      <c r="G904" s="172"/>
      <c r="H904" s="172"/>
      <c r="I904" s="172"/>
      <c r="J904" s="172"/>
      <c r="K904" s="172"/>
      <c r="L904" s="172"/>
      <c r="M904" s="172"/>
      <c r="N904" s="172"/>
      <c r="O904" s="172"/>
      <c r="P904" s="172"/>
      <c r="Q904" s="172"/>
      <c r="R904" s="172"/>
      <c r="S904" s="172"/>
      <c r="T904" s="172"/>
      <c r="U904" s="172"/>
      <c r="V904" s="588"/>
      <c r="W904" s="588"/>
      <c r="X904" s="588"/>
      <c r="Y904" s="588"/>
      <c r="Z904" s="588"/>
      <c r="AA904" s="172"/>
      <c r="AB904" s="172"/>
      <c r="AC904" s="172"/>
      <c r="AD904" s="172"/>
      <c r="AE904" s="172"/>
      <c r="AF904" s="172"/>
      <c r="AG904" s="172"/>
      <c r="AH904" s="172"/>
      <c r="AI904" s="172"/>
      <c r="AJ904" s="172"/>
    </row>
    <row r="905">
      <c r="A905" s="577"/>
      <c r="B905" s="577"/>
      <c r="C905" s="172"/>
      <c r="D905" s="172"/>
      <c r="E905" s="172"/>
      <c r="F905" s="172"/>
      <c r="G905" s="172"/>
      <c r="H905" s="172"/>
      <c r="I905" s="172"/>
      <c r="J905" s="172"/>
      <c r="K905" s="172"/>
      <c r="L905" s="172"/>
      <c r="M905" s="172"/>
      <c r="N905" s="172"/>
      <c r="O905" s="172"/>
      <c r="P905" s="172"/>
      <c r="Q905" s="172"/>
      <c r="R905" s="172"/>
      <c r="S905" s="172"/>
      <c r="T905" s="172"/>
      <c r="U905" s="172"/>
      <c r="V905" s="588"/>
      <c r="W905" s="588"/>
      <c r="X905" s="588"/>
      <c r="Y905" s="588"/>
      <c r="Z905" s="588"/>
      <c r="AA905" s="172"/>
      <c r="AB905" s="172"/>
      <c r="AC905" s="172"/>
      <c r="AD905" s="172"/>
      <c r="AE905" s="172"/>
      <c r="AF905" s="172"/>
      <c r="AG905" s="172"/>
      <c r="AH905" s="172"/>
      <c r="AI905" s="172"/>
      <c r="AJ905" s="172"/>
    </row>
    <row r="906">
      <c r="A906" s="577"/>
      <c r="B906" s="577"/>
      <c r="C906" s="172"/>
      <c r="D906" s="172"/>
      <c r="E906" s="172"/>
      <c r="F906" s="172"/>
      <c r="G906" s="172"/>
      <c r="H906" s="172"/>
      <c r="I906" s="172"/>
      <c r="J906" s="172"/>
      <c r="K906" s="172"/>
      <c r="L906" s="172"/>
      <c r="M906" s="172"/>
      <c r="N906" s="172"/>
      <c r="O906" s="172"/>
      <c r="P906" s="172"/>
      <c r="Q906" s="172"/>
      <c r="R906" s="172"/>
      <c r="S906" s="172"/>
      <c r="T906" s="172"/>
      <c r="U906" s="172"/>
      <c r="V906" s="588"/>
      <c r="W906" s="588"/>
      <c r="X906" s="588"/>
      <c r="Y906" s="588"/>
      <c r="Z906" s="588"/>
      <c r="AA906" s="172"/>
      <c r="AB906" s="172"/>
      <c r="AC906" s="172"/>
      <c r="AD906" s="172"/>
      <c r="AE906" s="172"/>
      <c r="AF906" s="172"/>
      <c r="AG906" s="172"/>
      <c r="AH906" s="172"/>
      <c r="AI906" s="172"/>
      <c r="AJ906" s="172"/>
    </row>
    <row r="907">
      <c r="A907" s="577"/>
      <c r="B907" s="577"/>
      <c r="C907" s="172"/>
      <c r="D907" s="172"/>
      <c r="E907" s="172"/>
      <c r="F907" s="172"/>
      <c r="G907" s="172"/>
      <c r="H907" s="172"/>
      <c r="I907" s="172"/>
      <c r="J907" s="172"/>
      <c r="K907" s="172"/>
      <c r="L907" s="172"/>
      <c r="M907" s="172"/>
      <c r="N907" s="172"/>
      <c r="O907" s="172"/>
      <c r="P907" s="172"/>
      <c r="Q907" s="172"/>
      <c r="R907" s="172"/>
      <c r="S907" s="172"/>
      <c r="T907" s="172"/>
      <c r="U907" s="172"/>
      <c r="V907" s="588"/>
      <c r="W907" s="588"/>
      <c r="X907" s="588"/>
      <c r="Y907" s="588"/>
      <c r="Z907" s="588"/>
      <c r="AA907" s="172"/>
      <c r="AB907" s="172"/>
      <c r="AC907" s="172"/>
      <c r="AD907" s="172"/>
      <c r="AE907" s="172"/>
      <c r="AF907" s="172"/>
      <c r="AG907" s="172"/>
      <c r="AH907" s="172"/>
      <c r="AI907" s="172"/>
      <c r="AJ907" s="172"/>
    </row>
    <row r="908">
      <c r="A908" s="577"/>
      <c r="B908" s="577"/>
      <c r="C908" s="172"/>
      <c r="D908" s="172"/>
      <c r="E908" s="172"/>
      <c r="F908" s="172"/>
      <c r="G908" s="172"/>
      <c r="H908" s="172"/>
      <c r="I908" s="172"/>
      <c r="J908" s="172"/>
      <c r="K908" s="172"/>
      <c r="L908" s="172"/>
      <c r="M908" s="172"/>
      <c r="N908" s="172"/>
      <c r="O908" s="172"/>
      <c r="P908" s="172"/>
      <c r="Q908" s="172"/>
      <c r="R908" s="172"/>
      <c r="S908" s="172"/>
      <c r="T908" s="172"/>
      <c r="U908" s="172"/>
      <c r="V908" s="588"/>
      <c r="W908" s="588"/>
      <c r="X908" s="588"/>
      <c r="Y908" s="588"/>
      <c r="Z908" s="588"/>
      <c r="AA908" s="172"/>
      <c r="AB908" s="172"/>
      <c r="AC908" s="172"/>
      <c r="AD908" s="172"/>
      <c r="AE908" s="172"/>
      <c r="AF908" s="172"/>
      <c r="AG908" s="172"/>
      <c r="AH908" s="172"/>
      <c r="AI908" s="172"/>
      <c r="AJ908" s="172"/>
    </row>
    <row r="909">
      <c r="A909" s="577"/>
      <c r="B909" s="577"/>
      <c r="C909" s="172"/>
      <c r="D909" s="172"/>
      <c r="E909" s="172"/>
      <c r="F909" s="172"/>
      <c r="G909" s="172"/>
      <c r="H909" s="172"/>
      <c r="I909" s="172"/>
      <c r="J909" s="172"/>
      <c r="K909" s="172"/>
      <c r="L909" s="172"/>
      <c r="M909" s="172"/>
      <c r="N909" s="172"/>
      <c r="O909" s="172"/>
      <c r="P909" s="172"/>
      <c r="Q909" s="172"/>
      <c r="R909" s="172"/>
      <c r="S909" s="172"/>
      <c r="T909" s="172"/>
      <c r="U909" s="172"/>
      <c r="V909" s="588"/>
      <c r="W909" s="588"/>
      <c r="X909" s="588"/>
      <c r="Y909" s="588"/>
      <c r="Z909" s="588"/>
      <c r="AA909" s="172"/>
      <c r="AB909" s="172"/>
      <c r="AC909" s="172"/>
      <c r="AD909" s="172"/>
      <c r="AE909" s="172"/>
      <c r="AF909" s="172"/>
      <c r="AG909" s="172"/>
      <c r="AH909" s="172"/>
      <c r="AI909" s="172"/>
      <c r="AJ909" s="172"/>
    </row>
    <row r="910">
      <c r="A910" s="577"/>
      <c r="B910" s="577"/>
      <c r="C910" s="172"/>
      <c r="D910" s="172"/>
      <c r="E910" s="172"/>
      <c r="F910" s="172"/>
      <c r="G910" s="172"/>
      <c r="H910" s="172"/>
      <c r="I910" s="172"/>
      <c r="J910" s="172"/>
      <c r="K910" s="172"/>
      <c r="L910" s="172"/>
      <c r="M910" s="172"/>
      <c r="N910" s="172"/>
      <c r="O910" s="172"/>
      <c r="P910" s="172"/>
      <c r="Q910" s="172"/>
      <c r="R910" s="172"/>
      <c r="S910" s="172"/>
      <c r="T910" s="172"/>
      <c r="U910" s="172"/>
      <c r="V910" s="588"/>
      <c r="W910" s="588"/>
      <c r="X910" s="588"/>
      <c r="Y910" s="588"/>
      <c r="Z910" s="588"/>
      <c r="AA910" s="172"/>
      <c r="AB910" s="172"/>
      <c r="AC910" s="172"/>
      <c r="AD910" s="172"/>
      <c r="AE910" s="172"/>
      <c r="AF910" s="172"/>
      <c r="AG910" s="172"/>
      <c r="AH910" s="172"/>
      <c r="AI910" s="172"/>
      <c r="AJ910" s="172"/>
    </row>
    <row r="911">
      <c r="A911" s="577"/>
      <c r="B911" s="577"/>
      <c r="C911" s="172"/>
      <c r="D911" s="172"/>
      <c r="E911" s="172"/>
      <c r="F911" s="172"/>
      <c r="G911" s="172"/>
      <c r="H911" s="172"/>
      <c r="I911" s="172"/>
      <c r="J911" s="172"/>
      <c r="K911" s="172"/>
      <c r="L911" s="172"/>
      <c r="M911" s="172"/>
      <c r="N911" s="172"/>
      <c r="O911" s="172"/>
      <c r="P911" s="172"/>
      <c r="Q911" s="172"/>
      <c r="R911" s="172"/>
      <c r="S911" s="172"/>
      <c r="T911" s="172"/>
      <c r="U911" s="172"/>
      <c r="V911" s="588"/>
      <c r="W911" s="588"/>
      <c r="X911" s="588"/>
      <c r="Y911" s="588"/>
      <c r="Z911" s="588"/>
      <c r="AA911" s="172"/>
      <c r="AB911" s="172"/>
      <c r="AC911" s="172"/>
      <c r="AD911" s="172"/>
      <c r="AE911" s="172"/>
      <c r="AF911" s="172"/>
      <c r="AG911" s="172"/>
      <c r="AH911" s="172"/>
      <c r="AI911" s="172"/>
      <c r="AJ911" s="172"/>
    </row>
    <row r="912">
      <c r="A912" s="577"/>
      <c r="B912" s="577"/>
      <c r="C912" s="172"/>
      <c r="D912" s="172"/>
      <c r="E912" s="172"/>
      <c r="F912" s="172"/>
      <c r="G912" s="172"/>
      <c r="H912" s="172"/>
      <c r="I912" s="172"/>
      <c r="J912" s="172"/>
      <c r="K912" s="172"/>
      <c r="L912" s="172"/>
      <c r="M912" s="172"/>
      <c r="N912" s="172"/>
      <c r="O912" s="172"/>
      <c r="P912" s="172"/>
      <c r="Q912" s="172"/>
      <c r="R912" s="172"/>
      <c r="S912" s="172"/>
      <c r="T912" s="172"/>
      <c r="U912" s="172"/>
      <c r="V912" s="588"/>
      <c r="W912" s="588"/>
      <c r="X912" s="588"/>
      <c r="Y912" s="588"/>
      <c r="Z912" s="588"/>
      <c r="AA912" s="172"/>
      <c r="AB912" s="172"/>
      <c r="AC912" s="172"/>
      <c r="AD912" s="172"/>
      <c r="AE912" s="172"/>
      <c r="AF912" s="172"/>
      <c r="AG912" s="172"/>
      <c r="AH912" s="172"/>
      <c r="AI912" s="172"/>
      <c r="AJ912" s="172"/>
    </row>
    <row r="913">
      <c r="A913" s="577"/>
      <c r="B913" s="577"/>
      <c r="C913" s="172"/>
      <c r="D913" s="172"/>
      <c r="E913" s="172"/>
      <c r="F913" s="172"/>
      <c r="G913" s="172"/>
      <c r="H913" s="172"/>
      <c r="I913" s="172"/>
      <c r="J913" s="172"/>
      <c r="K913" s="172"/>
      <c r="L913" s="172"/>
      <c r="M913" s="172"/>
      <c r="N913" s="172"/>
      <c r="O913" s="172"/>
      <c r="P913" s="172"/>
      <c r="Q913" s="172"/>
      <c r="R913" s="172"/>
      <c r="S913" s="172"/>
      <c r="T913" s="172"/>
      <c r="U913" s="172"/>
      <c r="V913" s="588"/>
      <c r="W913" s="588"/>
      <c r="X913" s="588"/>
      <c r="Y913" s="588"/>
      <c r="Z913" s="588"/>
      <c r="AA913" s="172"/>
      <c r="AB913" s="172"/>
      <c r="AC913" s="172"/>
      <c r="AD913" s="172"/>
      <c r="AE913" s="172"/>
      <c r="AF913" s="172"/>
      <c r="AG913" s="172"/>
      <c r="AH913" s="172"/>
      <c r="AI913" s="172"/>
      <c r="AJ913" s="172"/>
    </row>
    <row r="914">
      <c r="A914" s="577"/>
      <c r="B914" s="577"/>
      <c r="C914" s="172"/>
      <c r="D914" s="172"/>
      <c r="E914" s="172"/>
      <c r="F914" s="172"/>
      <c r="G914" s="172"/>
      <c r="H914" s="172"/>
      <c r="I914" s="172"/>
      <c r="J914" s="172"/>
      <c r="K914" s="172"/>
      <c r="L914" s="172"/>
      <c r="M914" s="172"/>
      <c r="N914" s="172"/>
      <c r="O914" s="172"/>
      <c r="P914" s="172"/>
      <c r="Q914" s="172"/>
      <c r="R914" s="172"/>
      <c r="S914" s="172"/>
      <c r="T914" s="172"/>
      <c r="U914" s="172"/>
      <c r="V914" s="588"/>
      <c r="W914" s="588"/>
      <c r="X914" s="588"/>
      <c r="Y914" s="588"/>
      <c r="Z914" s="588"/>
      <c r="AA914" s="172"/>
      <c r="AB914" s="172"/>
      <c r="AC914" s="172"/>
      <c r="AD914" s="172"/>
      <c r="AE914" s="172"/>
      <c r="AF914" s="172"/>
      <c r="AG914" s="172"/>
      <c r="AH914" s="172"/>
      <c r="AI914" s="172"/>
      <c r="AJ914" s="172"/>
    </row>
    <row r="915">
      <c r="A915" s="577"/>
      <c r="B915" s="577"/>
      <c r="C915" s="172"/>
      <c r="D915" s="172"/>
      <c r="E915" s="172"/>
      <c r="F915" s="172"/>
      <c r="G915" s="172"/>
      <c r="H915" s="172"/>
      <c r="I915" s="172"/>
      <c r="J915" s="172"/>
      <c r="K915" s="172"/>
      <c r="L915" s="172"/>
      <c r="M915" s="172"/>
      <c r="N915" s="172"/>
      <c r="O915" s="172"/>
      <c r="P915" s="172"/>
      <c r="Q915" s="172"/>
      <c r="R915" s="172"/>
      <c r="S915" s="172"/>
      <c r="T915" s="172"/>
      <c r="U915" s="172"/>
      <c r="V915" s="588"/>
      <c r="W915" s="588"/>
      <c r="X915" s="588"/>
      <c r="Y915" s="588"/>
      <c r="Z915" s="588"/>
      <c r="AA915" s="172"/>
      <c r="AB915" s="172"/>
      <c r="AC915" s="172"/>
      <c r="AD915" s="172"/>
      <c r="AE915" s="172"/>
      <c r="AF915" s="172"/>
      <c r="AG915" s="172"/>
      <c r="AH915" s="172"/>
      <c r="AI915" s="172"/>
      <c r="AJ915" s="172"/>
    </row>
    <row r="916">
      <c r="A916" s="577"/>
      <c r="B916" s="577"/>
      <c r="C916" s="172"/>
      <c r="D916" s="172"/>
      <c r="E916" s="172"/>
      <c r="F916" s="172"/>
      <c r="G916" s="172"/>
      <c r="H916" s="172"/>
      <c r="I916" s="172"/>
      <c r="J916" s="172"/>
      <c r="K916" s="172"/>
      <c r="L916" s="172"/>
      <c r="M916" s="172"/>
      <c r="N916" s="172"/>
      <c r="O916" s="172"/>
      <c r="P916" s="172"/>
      <c r="Q916" s="172"/>
      <c r="R916" s="172"/>
      <c r="S916" s="172"/>
      <c r="T916" s="172"/>
      <c r="U916" s="172"/>
      <c r="V916" s="588"/>
      <c r="W916" s="588"/>
      <c r="X916" s="588"/>
      <c r="Y916" s="588"/>
      <c r="Z916" s="588"/>
      <c r="AA916" s="172"/>
      <c r="AB916" s="172"/>
      <c r="AC916" s="172"/>
      <c r="AD916" s="172"/>
      <c r="AE916" s="172"/>
      <c r="AF916" s="172"/>
      <c r="AG916" s="172"/>
      <c r="AH916" s="172"/>
      <c r="AI916" s="172"/>
      <c r="AJ916" s="172"/>
    </row>
    <row r="917">
      <c r="A917" s="577"/>
      <c r="B917" s="577"/>
      <c r="C917" s="172"/>
      <c r="D917" s="172"/>
      <c r="E917" s="172"/>
      <c r="F917" s="172"/>
      <c r="G917" s="172"/>
      <c r="H917" s="172"/>
      <c r="I917" s="172"/>
      <c r="J917" s="172"/>
      <c r="K917" s="172"/>
      <c r="L917" s="172"/>
      <c r="M917" s="172"/>
      <c r="N917" s="172"/>
      <c r="O917" s="172"/>
      <c r="P917" s="172"/>
      <c r="Q917" s="172"/>
      <c r="R917" s="172"/>
      <c r="S917" s="172"/>
      <c r="T917" s="172"/>
      <c r="U917" s="172"/>
      <c r="V917" s="588"/>
      <c r="W917" s="588"/>
      <c r="X917" s="588"/>
      <c r="Y917" s="588"/>
      <c r="Z917" s="588"/>
      <c r="AA917" s="172"/>
      <c r="AB917" s="172"/>
      <c r="AC917" s="172"/>
      <c r="AD917" s="172"/>
      <c r="AE917" s="172"/>
      <c r="AF917" s="172"/>
      <c r="AG917" s="172"/>
      <c r="AH917" s="172"/>
      <c r="AI917" s="172"/>
      <c r="AJ917" s="172"/>
    </row>
    <row r="918">
      <c r="A918" s="577"/>
      <c r="B918" s="577"/>
      <c r="C918" s="172"/>
      <c r="D918" s="172"/>
      <c r="E918" s="172"/>
      <c r="F918" s="172"/>
      <c r="G918" s="172"/>
      <c r="H918" s="172"/>
      <c r="I918" s="172"/>
      <c r="J918" s="172"/>
      <c r="K918" s="172"/>
      <c r="L918" s="172"/>
      <c r="M918" s="172"/>
      <c r="N918" s="172"/>
      <c r="O918" s="172"/>
      <c r="P918" s="172"/>
      <c r="Q918" s="172"/>
      <c r="R918" s="172"/>
      <c r="S918" s="172"/>
      <c r="T918" s="172"/>
      <c r="U918" s="172"/>
      <c r="V918" s="588"/>
      <c r="W918" s="588"/>
      <c r="X918" s="588"/>
      <c r="Y918" s="588"/>
      <c r="Z918" s="588"/>
      <c r="AA918" s="172"/>
      <c r="AB918" s="172"/>
      <c r="AC918" s="172"/>
      <c r="AD918" s="172"/>
      <c r="AE918" s="172"/>
      <c r="AF918" s="172"/>
      <c r="AG918" s="172"/>
      <c r="AH918" s="172"/>
      <c r="AI918" s="172"/>
      <c r="AJ918" s="172"/>
    </row>
    <row r="919">
      <c r="A919" s="577"/>
      <c r="B919" s="577"/>
      <c r="C919" s="172"/>
      <c r="D919" s="172"/>
      <c r="E919" s="172"/>
      <c r="F919" s="172"/>
      <c r="G919" s="172"/>
      <c r="H919" s="172"/>
      <c r="I919" s="172"/>
      <c r="J919" s="172"/>
      <c r="K919" s="172"/>
      <c r="L919" s="172"/>
      <c r="M919" s="172"/>
      <c r="N919" s="172"/>
      <c r="O919" s="172"/>
      <c r="P919" s="172"/>
      <c r="Q919" s="172"/>
      <c r="R919" s="172"/>
      <c r="S919" s="172"/>
      <c r="T919" s="172"/>
      <c r="U919" s="172"/>
      <c r="V919" s="588"/>
      <c r="W919" s="588"/>
      <c r="X919" s="588"/>
      <c r="Y919" s="588"/>
      <c r="Z919" s="588"/>
      <c r="AA919" s="172"/>
      <c r="AB919" s="172"/>
      <c r="AC919" s="172"/>
      <c r="AD919" s="172"/>
      <c r="AE919" s="172"/>
      <c r="AF919" s="172"/>
      <c r="AG919" s="172"/>
      <c r="AH919" s="172"/>
      <c r="AI919" s="172"/>
      <c r="AJ919" s="172"/>
    </row>
    <row r="920">
      <c r="A920" s="577"/>
      <c r="B920" s="577"/>
      <c r="C920" s="172"/>
      <c r="D920" s="172"/>
      <c r="E920" s="172"/>
      <c r="F920" s="172"/>
      <c r="G920" s="172"/>
      <c r="H920" s="172"/>
      <c r="I920" s="172"/>
      <c r="J920" s="172"/>
      <c r="K920" s="172"/>
      <c r="L920" s="172"/>
      <c r="M920" s="172"/>
      <c r="N920" s="172"/>
      <c r="O920" s="172"/>
      <c r="P920" s="172"/>
      <c r="Q920" s="172"/>
      <c r="R920" s="172"/>
      <c r="S920" s="172"/>
      <c r="T920" s="172"/>
      <c r="U920" s="172"/>
      <c r="V920" s="588"/>
      <c r="W920" s="588"/>
      <c r="X920" s="588"/>
      <c r="Y920" s="588"/>
      <c r="Z920" s="588"/>
      <c r="AA920" s="172"/>
      <c r="AB920" s="172"/>
      <c r="AC920" s="172"/>
      <c r="AD920" s="172"/>
      <c r="AE920" s="172"/>
      <c r="AF920" s="172"/>
      <c r="AG920" s="172"/>
      <c r="AH920" s="172"/>
      <c r="AI920" s="172"/>
      <c r="AJ920" s="172"/>
    </row>
    <row r="921">
      <c r="A921" s="577"/>
      <c r="B921" s="577"/>
      <c r="C921" s="172"/>
      <c r="D921" s="172"/>
      <c r="E921" s="172"/>
      <c r="F921" s="172"/>
      <c r="G921" s="172"/>
      <c r="H921" s="172"/>
      <c r="I921" s="172"/>
      <c r="J921" s="172"/>
      <c r="K921" s="172"/>
      <c r="L921" s="172"/>
      <c r="M921" s="172"/>
      <c r="N921" s="172"/>
      <c r="O921" s="172"/>
      <c r="P921" s="172"/>
      <c r="Q921" s="172"/>
      <c r="R921" s="172"/>
      <c r="S921" s="172"/>
      <c r="T921" s="172"/>
      <c r="U921" s="172"/>
      <c r="V921" s="588"/>
      <c r="W921" s="588"/>
      <c r="X921" s="588"/>
      <c r="Y921" s="588"/>
      <c r="Z921" s="588"/>
      <c r="AA921" s="172"/>
      <c r="AB921" s="172"/>
      <c r="AC921" s="172"/>
      <c r="AD921" s="172"/>
      <c r="AE921" s="172"/>
      <c r="AF921" s="172"/>
      <c r="AG921" s="172"/>
      <c r="AH921" s="172"/>
      <c r="AI921" s="172"/>
      <c r="AJ921" s="172"/>
    </row>
    <row r="922">
      <c r="A922" s="577"/>
      <c r="B922" s="577"/>
      <c r="C922" s="172"/>
      <c r="D922" s="172"/>
      <c r="E922" s="172"/>
      <c r="F922" s="172"/>
      <c r="G922" s="172"/>
      <c r="H922" s="172"/>
      <c r="I922" s="172"/>
      <c r="J922" s="172"/>
      <c r="K922" s="172"/>
      <c r="L922" s="172"/>
      <c r="M922" s="172"/>
      <c r="N922" s="172"/>
      <c r="O922" s="172"/>
      <c r="P922" s="172"/>
      <c r="Q922" s="172"/>
      <c r="R922" s="172"/>
      <c r="S922" s="172"/>
      <c r="T922" s="172"/>
      <c r="U922" s="172"/>
      <c r="V922" s="588"/>
      <c r="W922" s="588"/>
      <c r="X922" s="588"/>
      <c r="Y922" s="588"/>
      <c r="Z922" s="588"/>
      <c r="AA922" s="172"/>
      <c r="AB922" s="172"/>
      <c r="AC922" s="172"/>
      <c r="AD922" s="172"/>
      <c r="AE922" s="172"/>
      <c r="AF922" s="172"/>
      <c r="AG922" s="172"/>
      <c r="AH922" s="172"/>
      <c r="AI922" s="172"/>
      <c r="AJ922" s="172"/>
    </row>
    <row r="923">
      <c r="A923" s="577"/>
      <c r="B923" s="577"/>
      <c r="C923" s="172"/>
      <c r="D923" s="172"/>
      <c r="E923" s="172"/>
      <c r="F923" s="172"/>
      <c r="G923" s="172"/>
      <c r="H923" s="172"/>
      <c r="I923" s="172"/>
      <c r="J923" s="172"/>
      <c r="K923" s="172"/>
      <c r="L923" s="172"/>
      <c r="M923" s="172"/>
      <c r="N923" s="172"/>
      <c r="O923" s="172"/>
      <c r="P923" s="172"/>
      <c r="Q923" s="172"/>
      <c r="R923" s="172"/>
      <c r="S923" s="172"/>
      <c r="T923" s="172"/>
      <c r="U923" s="172"/>
      <c r="V923" s="588"/>
      <c r="W923" s="588"/>
      <c r="X923" s="588"/>
      <c r="Y923" s="588"/>
      <c r="Z923" s="588"/>
      <c r="AA923" s="172"/>
      <c r="AB923" s="172"/>
      <c r="AC923" s="172"/>
      <c r="AD923" s="172"/>
      <c r="AE923" s="172"/>
      <c r="AF923" s="172"/>
      <c r="AG923" s="172"/>
      <c r="AH923" s="172"/>
      <c r="AI923" s="172"/>
      <c r="AJ923" s="172"/>
    </row>
    <row r="924">
      <c r="A924" s="577"/>
      <c r="B924" s="577"/>
      <c r="C924" s="172"/>
      <c r="D924" s="172"/>
      <c r="E924" s="172"/>
      <c r="F924" s="172"/>
      <c r="G924" s="172"/>
      <c r="H924" s="172"/>
      <c r="I924" s="172"/>
      <c r="J924" s="172"/>
      <c r="K924" s="172"/>
      <c r="L924" s="172"/>
      <c r="M924" s="172"/>
      <c r="N924" s="172"/>
      <c r="O924" s="172"/>
      <c r="P924" s="172"/>
      <c r="Q924" s="172"/>
      <c r="R924" s="172"/>
      <c r="S924" s="172"/>
      <c r="T924" s="172"/>
      <c r="U924" s="172"/>
      <c r="V924" s="588"/>
      <c r="W924" s="588"/>
      <c r="X924" s="588"/>
      <c r="Y924" s="588"/>
      <c r="Z924" s="588"/>
      <c r="AA924" s="172"/>
      <c r="AB924" s="172"/>
      <c r="AC924" s="172"/>
      <c r="AD924" s="172"/>
      <c r="AE924" s="172"/>
      <c r="AF924" s="172"/>
      <c r="AG924" s="172"/>
      <c r="AH924" s="172"/>
      <c r="AI924" s="172"/>
      <c r="AJ924" s="172"/>
    </row>
    <row r="925">
      <c r="A925" s="577"/>
      <c r="B925" s="577"/>
      <c r="C925" s="172"/>
      <c r="D925" s="172"/>
      <c r="E925" s="172"/>
      <c r="F925" s="172"/>
      <c r="G925" s="172"/>
      <c r="H925" s="172"/>
      <c r="I925" s="172"/>
      <c r="J925" s="172"/>
      <c r="K925" s="172"/>
      <c r="L925" s="172"/>
      <c r="M925" s="172"/>
      <c r="N925" s="172"/>
      <c r="O925" s="172"/>
      <c r="P925" s="172"/>
      <c r="Q925" s="172"/>
      <c r="R925" s="172"/>
      <c r="S925" s="172"/>
      <c r="T925" s="172"/>
      <c r="U925" s="172"/>
      <c r="V925" s="588"/>
      <c r="W925" s="588"/>
      <c r="X925" s="588"/>
      <c r="Y925" s="588"/>
      <c r="Z925" s="588"/>
      <c r="AA925" s="172"/>
      <c r="AB925" s="172"/>
      <c r="AC925" s="172"/>
      <c r="AD925" s="172"/>
      <c r="AE925" s="172"/>
      <c r="AF925" s="172"/>
      <c r="AG925" s="172"/>
      <c r="AH925" s="172"/>
      <c r="AI925" s="172"/>
      <c r="AJ925" s="172"/>
    </row>
    <row r="926">
      <c r="A926" s="577"/>
      <c r="B926" s="577"/>
      <c r="C926" s="172"/>
      <c r="D926" s="172"/>
      <c r="E926" s="172"/>
      <c r="F926" s="172"/>
      <c r="G926" s="172"/>
      <c r="H926" s="172"/>
      <c r="I926" s="172"/>
      <c r="J926" s="172"/>
      <c r="K926" s="172"/>
      <c r="L926" s="172"/>
      <c r="M926" s="172"/>
      <c r="N926" s="172"/>
      <c r="O926" s="172"/>
      <c r="P926" s="172"/>
      <c r="Q926" s="172"/>
      <c r="R926" s="172"/>
      <c r="S926" s="172"/>
      <c r="T926" s="172"/>
      <c r="U926" s="172"/>
      <c r="V926" s="588"/>
      <c r="W926" s="588"/>
      <c r="X926" s="588"/>
      <c r="Y926" s="588"/>
      <c r="Z926" s="588"/>
      <c r="AA926" s="172"/>
      <c r="AB926" s="172"/>
      <c r="AC926" s="172"/>
      <c r="AD926" s="172"/>
      <c r="AE926" s="172"/>
      <c r="AF926" s="172"/>
      <c r="AG926" s="172"/>
      <c r="AH926" s="172"/>
      <c r="AI926" s="172"/>
      <c r="AJ926" s="172"/>
    </row>
    <row r="927">
      <c r="A927" s="577"/>
      <c r="B927" s="577"/>
      <c r="C927" s="172"/>
      <c r="D927" s="172"/>
      <c r="E927" s="172"/>
      <c r="F927" s="172"/>
      <c r="G927" s="172"/>
      <c r="H927" s="172"/>
      <c r="I927" s="172"/>
      <c r="J927" s="172"/>
      <c r="K927" s="172"/>
      <c r="L927" s="172"/>
      <c r="M927" s="172"/>
      <c r="N927" s="172"/>
      <c r="O927" s="172"/>
      <c r="P927" s="172"/>
      <c r="Q927" s="172"/>
      <c r="R927" s="172"/>
      <c r="S927" s="172"/>
      <c r="T927" s="172"/>
      <c r="U927" s="172"/>
      <c r="V927" s="588"/>
      <c r="W927" s="588"/>
      <c r="X927" s="588"/>
      <c r="Y927" s="588"/>
      <c r="Z927" s="588"/>
      <c r="AA927" s="172"/>
      <c r="AB927" s="172"/>
      <c r="AC927" s="172"/>
      <c r="AD927" s="172"/>
      <c r="AE927" s="172"/>
      <c r="AF927" s="172"/>
      <c r="AG927" s="172"/>
      <c r="AH927" s="172"/>
      <c r="AI927" s="172"/>
      <c r="AJ927" s="172"/>
    </row>
    <row r="928">
      <c r="A928" s="577"/>
      <c r="B928" s="577"/>
      <c r="C928" s="172"/>
      <c r="D928" s="172"/>
      <c r="E928" s="172"/>
      <c r="F928" s="172"/>
      <c r="G928" s="172"/>
      <c r="H928" s="172"/>
      <c r="I928" s="172"/>
      <c r="J928" s="172"/>
      <c r="K928" s="172"/>
      <c r="L928" s="172"/>
      <c r="M928" s="172"/>
      <c r="N928" s="172"/>
      <c r="O928" s="172"/>
      <c r="P928" s="172"/>
      <c r="Q928" s="172"/>
      <c r="R928" s="172"/>
      <c r="S928" s="172"/>
      <c r="T928" s="172"/>
      <c r="U928" s="172"/>
      <c r="V928" s="588"/>
      <c r="W928" s="588"/>
      <c r="X928" s="588"/>
      <c r="Y928" s="588"/>
      <c r="Z928" s="588"/>
      <c r="AA928" s="172"/>
      <c r="AB928" s="172"/>
      <c r="AC928" s="172"/>
      <c r="AD928" s="172"/>
      <c r="AE928" s="172"/>
      <c r="AF928" s="172"/>
      <c r="AG928" s="172"/>
      <c r="AH928" s="172"/>
      <c r="AI928" s="172"/>
      <c r="AJ928" s="172"/>
    </row>
    <row r="929">
      <c r="A929" s="577"/>
      <c r="B929" s="577"/>
      <c r="C929" s="172"/>
      <c r="D929" s="172"/>
      <c r="E929" s="172"/>
      <c r="F929" s="172"/>
      <c r="G929" s="172"/>
      <c r="H929" s="172"/>
      <c r="I929" s="172"/>
      <c r="J929" s="172"/>
      <c r="K929" s="172"/>
      <c r="L929" s="172"/>
      <c r="M929" s="172"/>
      <c r="N929" s="172"/>
      <c r="O929" s="172"/>
      <c r="P929" s="172"/>
      <c r="Q929" s="172"/>
      <c r="R929" s="172"/>
      <c r="S929" s="172"/>
      <c r="T929" s="172"/>
      <c r="U929" s="172"/>
      <c r="V929" s="588"/>
      <c r="W929" s="588"/>
      <c r="X929" s="588"/>
      <c r="Y929" s="588"/>
      <c r="Z929" s="588"/>
      <c r="AA929" s="172"/>
      <c r="AB929" s="172"/>
      <c r="AC929" s="172"/>
      <c r="AD929" s="172"/>
      <c r="AE929" s="172"/>
      <c r="AF929" s="172"/>
      <c r="AG929" s="172"/>
      <c r="AH929" s="172"/>
      <c r="AI929" s="172"/>
      <c r="AJ929" s="172"/>
    </row>
    <row r="930">
      <c r="A930" s="577"/>
      <c r="B930" s="577"/>
      <c r="C930" s="172"/>
      <c r="D930" s="172"/>
      <c r="E930" s="172"/>
      <c r="F930" s="172"/>
      <c r="G930" s="172"/>
      <c r="H930" s="172"/>
      <c r="I930" s="172"/>
      <c r="J930" s="172"/>
      <c r="K930" s="172"/>
      <c r="L930" s="172"/>
      <c r="M930" s="172"/>
      <c r="N930" s="172"/>
      <c r="O930" s="172"/>
      <c r="P930" s="172"/>
      <c r="Q930" s="172"/>
      <c r="R930" s="172"/>
      <c r="S930" s="172"/>
      <c r="T930" s="172"/>
      <c r="U930" s="172"/>
      <c r="V930" s="588"/>
      <c r="W930" s="588"/>
      <c r="X930" s="588"/>
      <c r="Y930" s="588"/>
      <c r="Z930" s="588"/>
      <c r="AA930" s="172"/>
      <c r="AB930" s="172"/>
      <c r="AC930" s="172"/>
      <c r="AD930" s="172"/>
      <c r="AE930" s="172"/>
      <c r="AF930" s="172"/>
      <c r="AG930" s="172"/>
      <c r="AH930" s="172"/>
      <c r="AI930" s="172"/>
      <c r="AJ930" s="172"/>
    </row>
    <row r="931">
      <c r="A931" s="577"/>
      <c r="B931" s="577"/>
      <c r="C931" s="172"/>
      <c r="D931" s="172"/>
      <c r="E931" s="172"/>
      <c r="F931" s="172"/>
      <c r="G931" s="172"/>
      <c r="H931" s="172"/>
      <c r="I931" s="172"/>
      <c r="J931" s="172"/>
      <c r="K931" s="172"/>
      <c r="L931" s="172"/>
      <c r="M931" s="172"/>
      <c r="N931" s="172"/>
      <c r="O931" s="172"/>
      <c r="P931" s="172"/>
      <c r="Q931" s="172"/>
      <c r="R931" s="172"/>
      <c r="S931" s="172"/>
      <c r="T931" s="172"/>
      <c r="U931" s="172"/>
      <c r="V931" s="588"/>
      <c r="W931" s="588"/>
      <c r="X931" s="588"/>
      <c r="Y931" s="588"/>
      <c r="Z931" s="588"/>
      <c r="AA931" s="172"/>
      <c r="AB931" s="172"/>
      <c r="AC931" s="172"/>
      <c r="AD931" s="172"/>
      <c r="AE931" s="172"/>
      <c r="AF931" s="172"/>
      <c r="AG931" s="172"/>
      <c r="AH931" s="172"/>
      <c r="AI931" s="172"/>
      <c r="AJ931" s="172"/>
    </row>
    <row r="932">
      <c r="A932" s="577"/>
      <c r="B932" s="577"/>
      <c r="C932" s="172"/>
      <c r="D932" s="172"/>
      <c r="E932" s="172"/>
      <c r="F932" s="172"/>
      <c r="G932" s="172"/>
      <c r="H932" s="172"/>
      <c r="I932" s="172"/>
      <c r="J932" s="172"/>
      <c r="K932" s="172"/>
      <c r="L932" s="172"/>
      <c r="M932" s="172"/>
      <c r="N932" s="172"/>
      <c r="O932" s="172"/>
      <c r="P932" s="172"/>
      <c r="Q932" s="172"/>
      <c r="R932" s="172"/>
      <c r="S932" s="172"/>
      <c r="T932" s="172"/>
      <c r="U932" s="172"/>
      <c r="V932" s="588"/>
      <c r="W932" s="588"/>
      <c r="X932" s="588"/>
      <c r="Y932" s="588"/>
      <c r="Z932" s="588"/>
      <c r="AA932" s="172"/>
      <c r="AB932" s="172"/>
      <c r="AC932" s="172"/>
      <c r="AD932" s="172"/>
      <c r="AE932" s="172"/>
      <c r="AF932" s="172"/>
      <c r="AG932" s="172"/>
      <c r="AH932" s="172"/>
      <c r="AI932" s="172"/>
      <c r="AJ932" s="172"/>
    </row>
    <row r="933">
      <c r="A933" s="577"/>
      <c r="B933" s="577"/>
      <c r="C933" s="172"/>
      <c r="D933" s="172"/>
      <c r="E933" s="172"/>
      <c r="F933" s="172"/>
      <c r="G933" s="172"/>
      <c r="H933" s="172"/>
      <c r="I933" s="172"/>
      <c r="J933" s="172"/>
      <c r="K933" s="172"/>
      <c r="L933" s="172"/>
      <c r="M933" s="172"/>
      <c r="N933" s="172"/>
      <c r="O933" s="172"/>
      <c r="P933" s="172"/>
      <c r="Q933" s="172"/>
      <c r="R933" s="172"/>
      <c r="S933" s="172"/>
      <c r="T933" s="172"/>
      <c r="U933" s="172"/>
      <c r="V933" s="588"/>
      <c r="W933" s="588"/>
      <c r="X933" s="588"/>
      <c r="Y933" s="588"/>
      <c r="Z933" s="588"/>
      <c r="AA933" s="172"/>
      <c r="AB933" s="172"/>
      <c r="AC933" s="172"/>
      <c r="AD933" s="172"/>
      <c r="AE933" s="172"/>
      <c r="AF933" s="172"/>
      <c r="AG933" s="172"/>
      <c r="AH933" s="172"/>
      <c r="AI933" s="172"/>
      <c r="AJ933" s="172"/>
    </row>
    <row r="934">
      <c r="A934" s="577"/>
      <c r="B934" s="577"/>
      <c r="C934" s="172"/>
      <c r="D934" s="172"/>
      <c r="E934" s="172"/>
      <c r="F934" s="172"/>
      <c r="G934" s="172"/>
      <c r="H934" s="172"/>
      <c r="I934" s="172"/>
      <c r="J934" s="172"/>
      <c r="K934" s="172"/>
      <c r="L934" s="172"/>
      <c r="M934" s="172"/>
      <c r="N934" s="172"/>
      <c r="O934" s="172"/>
      <c r="P934" s="172"/>
      <c r="Q934" s="172"/>
      <c r="R934" s="172"/>
      <c r="S934" s="172"/>
      <c r="T934" s="172"/>
      <c r="U934" s="172"/>
      <c r="V934" s="588"/>
      <c r="W934" s="588"/>
      <c r="X934" s="588"/>
      <c r="Y934" s="588"/>
      <c r="Z934" s="588"/>
      <c r="AA934" s="172"/>
      <c r="AB934" s="172"/>
      <c r="AC934" s="172"/>
      <c r="AD934" s="172"/>
      <c r="AE934" s="172"/>
      <c r="AF934" s="172"/>
      <c r="AG934" s="172"/>
      <c r="AH934" s="172"/>
      <c r="AI934" s="172"/>
      <c r="AJ934" s="172"/>
    </row>
    <row r="935">
      <c r="A935" s="577"/>
      <c r="B935" s="577"/>
      <c r="C935" s="172"/>
      <c r="D935" s="172"/>
      <c r="E935" s="172"/>
      <c r="F935" s="172"/>
      <c r="G935" s="172"/>
      <c r="H935" s="172"/>
      <c r="I935" s="172"/>
      <c r="J935" s="172"/>
      <c r="K935" s="172"/>
      <c r="L935" s="172"/>
      <c r="M935" s="172"/>
      <c r="N935" s="172"/>
      <c r="O935" s="172"/>
      <c r="P935" s="172"/>
      <c r="Q935" s="172"/>
      <c r="R935" s="172"/>
      <c r="S935" s="172"/>
      <c r="T935" s="172"/>
      <c r="U935" s="172"/>
      <c r="V935" s="588"/>
      <c r="W935" s="588"/>
      <c r="X935" s="588"/>
      <c r="Y935" s="588"/>
      <c r="Z935" s="588"/>
      <c r="AA935" s="172"/>
      <c r="AB935" s="172"/>
      <c r="AC935" s="172"/>
      <c r="AD935" s="172"/>
      <c r="AE935" s="172"/>
      <c r="AF935" s="172"/>
      <c r="AG935" s="172"/>
      <c r="AH935" s="172"/>
      <c r="AI935" s="172"/>
      <c r="AJ935" s="172"/>
    </row>
    <row r="936">
      <c r="A936" s="577"/>
      <c r="B936" s="577"/>
      <c r="C936" s="172"/>
      <c r="D936" s="172"/>
      <c r="E936" s="172"/>
      <c r="F936" s="172"/>
      <c r="G936" s="172"/>
      <c r="H936" s="172"/>
      <c r="I936" s="172"/>
      <c r="J936" s="172"/>
      <c r="K936" s="172"/>
      <c r="L936" s="172"/>
      <c r="M936" s="172"/>
      <c r="N936" s="172"/>
      <c r="O936" s="172"/>
      <c r="P936" s="172"/>
      <c r="Q936" s="172"/>
      <c r="R936" s="172"/>
      <c r="S936" s="172"/>
      <c r="T936" s="172"/>
      <c r="U936" s="172"/>
      <c r="V936" s="588"/>
      <c r="W936" s="588"/>
      <c r="X936" s="588"/>
      <c r="Y936" s="588"/>
      <c r="Z936" s="588"/>
      <c r="AA936" s="172"/>
      <c r="AB936" s="172"/>
      <c r="AC936" s="172"/>
      <c r="AD936" s="172"/>
      <c r="AE936" s="172"/>
      <c r="AF936" s="172"/>
      <c r="AG936" s="172"/>
      <c r="AH936" s="172"/>
      <c r="AI936" s="172"/>
      <c r="AJ936" s="172"/>
    </row>
    <row r="937">
      <c r="A937" s="577"/>
      <c r="B937" s="577"/>
      <c r="C937" s="172"/>
      <c r="D937" s="172"/>
      <c r="E937" s="172"/>
      <c r="F937" s="172"/>
      <c r="G937" s="172"/>
      <c r="H937" s="172"/>
      <c r="I937" s="172"/>
      <c r="J937" s="172"/>
      <c r="K937" s="172"/>
      <c r="L937" s="172"/>
      <c r="M937" s="172"/>
      <c r="N937" s="172"/>
      <c r="O937" s="172"/>
      <c r="P937" s="172"/>
      <c r="Q937" s="172"/>
      <c r="R937" s="172"/>
      <c r="S937" s="172"/>
      <c r="T937" s="172"/>
      <c r="U937" s="172"/>
      <c r="V937" s="588"/>
      <c r="W937" s="588"/>
      <c r="X937" s="588"/>
      <c r="Y937" s="588"/>
      <c r="Z937" s="588"/>
      <c r="AA937" s="172"/>
      <c r="AB937" s="172"/>
      <c r="AC937" s="172"/>
      <c r="AD937" s="172"/>
      <c r="AE937" s="172"/>
      <c r="AF937" s="172"/>
      <c r="AG937" s="172"/>
      <c r="AH937" s="172"/>
      <c r="AI937" s="172"/>
      <c r="AJ937" s="172"/>
    </row>
    <row r="938">
      <c r="A938" s="577"/>
      <c r="B938" s="577"/>
      <c r="C938" s="172"/>
      <c r="D938" s="172"/>
      <c r="E938" s="172"/>
      <c r="F938" s="172"/>
      <c r="G938" s="172"/>
      <c r="H938" s="172"/>
      <c r="I938" s="172"/>
      <c r="J938" s="172"/>
      <c r="K938" s="172"/>
      <c r="L938" s="172"/>
      <c r="M938" s="172"/>
      <c r="N938" s="172"/>
      <c r="O938" s="172"/>
      <c r="P938" s="172"/>
      <c r="Q938" s="172"/>
      <c r="R938" s="172"/>
      <c r="S938" s="172"/>
      <c r="T938" s="172"/>
      <c r="U938" s="172"/>
      <c r="V938" s="588"/>
      <c r="W938" s="588"/>
      <c r="X938" s="588"/>
      <c r="Y938" s="588"/>
      <c r="Z938" s="588"/>
      <c r="AA938" s="172"/>
      <c r="AB938" s="172"/>
      <c r="AC938" s="172"/>
      <c r="AD938" s="172"/>
      <c r="AE938" s="172"/>
      <c r="AF938" s="172"/>
      <c r="AG938" s="172"/>
      <c r="AH938" s="172"/>
      <c r="AI938" s="172"/>
      <c r="AJ938" s="172"/>
    </row>
    <row r="939">
      <c r="A939" s="577"/>
      <c r="B939" s="577"/>
      <c r="C939" s="172"/>
      <c r="D939" s="172"/>
      <c r="E939" s="172"/>
      <c r="F939" s="172"/>
      <c r="G939" s="172"/>
      <c r="H939" s="172"/>
      <c r="I939" s="172"/>
      <c r="J939" s="172"/>
      <c r="K939" s="172"/>
      <c r="L939" s="172"/>
      <c r="M939" s="172"/>
      <c r="N939" s="172"/>
      <c r="O939" s="172"/>
      <c r="P939" s="172"/>
      <c r="Q939" s="172"/>
      <c r="R939" s="172"/>
      <c r="S939" s="172"/>
      <c r="T939" s="172"/>
      <c r="U939" s="172"/>
      <c r="V939" s="588"/>
      <c r="W939" s="588"/>
      <c r="X939" s="588"/>
      <c r="Y939" s="588"/>
      <c r="Z939" s="588"/>
      <c r="AA939" s="172"/>
      <c r="AB939" s="172"/>
      <c r="AC939" s="172"/>
      <c r="AD939" s="172"/>
      <c r="AE939" s="172"/>
      <c r="AF939" s="172"/>
      <c r="AG939" s="172"/>
      <c r="AH939" s="172"/>
      <c r="AI939" s="172"/>
      <c r="AJ939" s="172"/>
    </row>
    <row r="940">
      <c r="A940" s="577"/>
      <c r="B940" s="577"/>
      <c r="C940" s="172"/>
      <c r="D940" s="172"/>
      <c r="E940" s="172"/>
      <c r="F940" s="172"/>
      <c r="G940" s="172"/>
      <c r="H940" s="172"/>
      <c r="I940" s="172"/>
      <c r="J940" s="172"/>
      <c r="K940" s="172"/>
      <c r="L940" s="172"/>
      <c r="M940" s="172"/>
      <c r="N940" s="172"/>
      <c r="O940" s="172"/>
      <c r="P940" s="172"/>
      <c r="Q940" s="172"/>
      <c r="R940" s="172"/>
      <c r="S940" s="172"/>
      <c r="T940" s="172"/>
      <c r="U940" s="172"/>
      <c r="V940" s="588"/>
      <c r="W940" s="588"/>
      <c r="X940" s="588"/>
      <c r="Y940" s="588"/>
      <c r="Z940" s="588"/>
      <c r="AA940" s="172"/>
      <c r="AB940" s="172"/>
      <c r="AC940" s="172"/>
      <c r="AD940" s="172"/>
      <c r="AE940" s="172"/>
      <c r="AF940" s="172"/>
      <c r="AG940" s="172"/>
      <c r="AH940" s="172"/>
      <c r="AI940" s="172"/>
      <c r="AJ940" s="172"/>
    </row>
    <row r="941">
      <c r="A941" s="577"/>
      <c r="B941" s="577"/>
      <c r="C941" s="172"/>
      <c r="D941" s="172"/>
      <c r="E941" s="172"/>
      <c r="F941" s="172"/>
      <c r="G941" s="172"/>
      <c r="H941" s="172"/>
      <c r="I941" s="172"/>
      <c r="J941" s="172"/>
      <c r="K941" s="172"/>
      <c r="L941" s="172"/>
      <c r="M941" s="172"/>
      <c r="N941" s="172"/>
      <c r="O941" s="172"/>
      <c r="P941" s="172"/>
      <c r="Q941" s="172"/>
      <c r="R941" s="172"/>
      <c r="S941" s="172"/>
      <c r="T941" s="172"/>
      <c r="U941" s="172"/>
      <c r="V941" s="588"/>
      <c r="W941" s="588"/>
      <c r="X941" s="588"/>
      <c r="Y941" s="588"/>
      <c r="Z941" s="588"/>
      <c r="AA941" s="172"/>
      <c r="AB941" s="172"/>
      <c r="AC941" s="172"/>
      <c r="AD941" s="172"/>
      <c r="AE941" s="172"/>
      <c r="AF941" s="172"/>
      <c r="AG941" s="172"/>
      <c r="AH941" s="172"/>
      <c r="AI941" s="172"/>
      <c r="AJ941" s="172"/>
    </row>
    <row r="942">
      <c r="A942" s="577"/>
      <c r="B942" s="577"/>
      <c r="C942" s="172"/>
      <c r="D942" s="172"/>
      <c r="E942" s="172"/>
      <c r="F942" s="172"/>
      <c r="G942" s="172"/>
      <c r="H942" s="172"/>
      <c r="I942" s="172"/>
      <c r="J942" s="172"/>
      <c r="K942" s="172"/>
      <c r="L942" s="172"/>
      <c r="M942" s="172"/>
      <c r="N942" s="172"/>
      <c r="O942" s="172"/>
      <c r="P942" s="172"/>
      <c r="Q942" s="172"/>
      <c r="R942" s="172"/>
      <c r="S942" s="172"/>
      <c r="T942" s="172"/>
      <c r="U942" s="172"/>
      <c r="V942" s="588"/>
      <c r="W942" s="588"/>
      <c r="X942" s="588"/>
      <c r="Y942" s="588"/>
      <c r="Z942" s="588"/>
      <c r="AA942" s="172"/>
      <c r="AB942" s="172"/>
      <c r="AC942" s="172"/>
      <c r="AD942" s="172"/>
      <c r="AE942" s="172"/>
      <c r="AF942" s="172"/>
      <c r="AG942" s="172"/>
      <c r="AH942" s="172"/>
      <c r="AI942" s="172"/>
      <c r="AJ942" s="172"/>
    </row>
    <row r="943">
      <c r="A943" s="577"/>
      <c r="B943" s="577"/>
      <c r="C943" s="172"/>
      <c r="D943" s="172"/>
      <c r="E943" s="172"/>
      <c r="F943" s="172"/>
      <c r="G943" s="172"/>
      <c r="H943" s="172"/>
      <c r="I943" s="172"/>
      <c r="J943" s="172"/>
      <c r="K943" s="172"/>
      <c r="L943" s="172"/>
      <c r="M943" s="172"/>
      <c r="N943" s="172"/>
      <c r="O943" s="172"/>
      <c r="P943" s="172"/>
      <c r="Q943" s="172"/>
      <c r="R943" s="172"/>
      <c r="S943" s="172"/>
      <c r="T943" s="172"/>
      <c r="U943" s="172"/>
      <c r="V943" s="588"/>
      <c r="W943" s="588"/>
      <c r="X943" s="588"/>
      <c r="Y943" s="588"/>
      <c r="Z943" s="588"/>
      <c r="AA943" s="172"/>
      <c r="AB943" s="172"/>
      <c r="AC943" s="172"/>
      <c r="AD943" s="172"/>
      <c r="AE943" s="172"/>
      <c r="AF943" s="172"/>
      <c r="AG943" s="172"/>
      <c r="AH943" s="172"/>
      <c r="AI943" s="172"/>
      <c r="AJ943" s="172"/>
    </row>
    <row r="944">
      <c r="A944" s="577"/>
      <c r="B944" s="577"/>
      <c r="C944" s="172"/>
      <c r="D944" s="172"/>
      <c r="E944" s="172"/>
      <c r="F944" s="172"/>
      <c r="G944" s="172"/>
      <c r="H944" s="172"/>
      <c r="I944" s="172"/>
      <c r="J944" s="172"/>
      <c r="K944" s="172"/>
      <c r="L944" s="172"/>
      <c r="M944" s="172"/>
      <c r="N944" s="172"/>
      <c r="O944" s="172"/>
      <c r="P944" s="172"/>
      <c r="Q944" s="172"/>
      <c r="R944" s="172"/>
      <c r="S944" s="172"/>
      <c r="T944" s="172"/>
      <c r="U944" s="172"/>
      <c r="V944" s="588"/>
      <c r="W944" s="588"/>
      <c r="X944" s="588"/>
      <c r="Y944" s="588"/>
      <c r="Z944" s="588"/>
      <c r="AA944" s="172"/>
      <c r="AB944" s="172"/>
      <c r="AC944" s="172"/>
      <c r="AD944" s="172"/>
      <c r="AE944" s="172"/>
      <c r="AF944" s="172"/>
      <c r="AG944" s="172"/>
      <c r="AH944" s="172"/>
      <c r="AI944" s="172"/>
      <c r="AJ944" s="172"/>
    </row>
    <row r="945">
      <c r="A945" s="577"/>
      <c r="B945" s="577"/>
      <c r="C945" s="172"/>
      <c r="D945" s="172"/>
      <c r="E945" s="172"/>
      <c r="F945" s="172"/>
      <c r="G945" s="172"/>
      <c r="H945" s="172"/>
      <c r="I945" s="172"/>
      <c r="J945" s="172"/>
      <c r="K945" s="172"/>
      <c r="L945" s="172"/>
      <c r="M945" s="172"/>
      <c r="N945" s="172"/>
      <c r="O945" s="172"/>
      <c r="P945" s="172"/>
      <c r="Q945" s="172"/>
      <c r="R945" s="172"/>
      <c r="S945" s="172"/>
      <c r="T945" s="172"/>
      <c r="U945" s="172"/>
      <c r="V945" s="588"/>
      <c r="W945" s="588"/>
      <c r="X945" s="588"/>
      <c r="Y945" s="588"/>
      <c r="Z945" s="588"/>
      <c r="AA945" s="172"/>
      <c r="AB945" s="172"/>
      <c r="AC945" s="172"/>
      <c r="AD945" s="172"/>
      <c r="AE945" s="172"/>
      <c r="AF945" s="172"/>
      <c r="AG945" s="172"/>
      <c r="AH945" s="172"/>
      <c r="AI945" s="172"/>
      <c r="AJ945" s="172"/>
    </row>
    <row r="946">
      <c r="A946" s="577"/>
      <c r="B946" s="577"/>
      <c r="C946" s="172"/>
      <c r="D946" s="172"/>
      <c r="E946" s="172"/>
      <c r="F946" s="172"/>
      <c r="G946" s="172"/>
      <c r="H946" s="172"/>
      <c r="I946" s="172"/>
      <c r="J946" s="172"/>
      <c r="K946" s="172"/>
      <c r="L946" s="172"/>
      <c r="M946" s="172"/>
      <c r="N946" s="172"/>
      <c r="O946" s="172"/>
      <c r="P946" s="172"/>
      <c r="Q946" s="172"/>
      <c r="R946" s="172"/>
      <c r="S946" s="172"/>
      <c r="T946" s="172"/>
      <c r="U946" s="172"/>
      <c r="V946" s="588"/>
      <c r="W946" s="588"/>
      <c r="X946" s="588"/>
      <c r="Y946" s="588"/>
      <c r="Z946" s="588"/>
      <c r="AA946" s="172"/>
      <c r="AB946" s="172"/>
      <c r="AC946" s="172"/>
      <c r="AD946" s="172"/>
      <c r="AE946" s="172"/>
      <c r="AF946" s="172"/>
      <c r="AG946" s="172"/>
      <c r="AH946" s="172"/>
      <c r="AI946" s="172"/>
      <c r="AJ946" s="172"/>
    </row>
    <row r="947">
      <c r="A947" s="577"/>
      <c r="B947" s="577"/>
      <c r="C947" s="172"/>
      <c r="D947" s="172"/>
      <c r="E947" s="172"/>
      <c r="F947" s="172"/>
      <c r="G947" s="172"/>
      <c r="H947" s="172"/>
      <c r="I947" s="172"/>
      <c r="J947" s="172"/>
      <c r="K947" s="172"/>
      <c r="L947" s="172"/>
      <c r="M947" s="172"/>
      <c r="N947" s="172"/>
      <c r="O947" s="172"/>
      <c r="P947" s="172"/>
      <c r="Q947" s="172"/>
      <c r="R947" s="172"/>
      <c r="S947" s="172"/>
      <c r="T947" s="172"/>
      <c r="U947" s="172"/>
      <c r="V947" s="588"/>
      <c r="W947" s="588"/>
      <c r="X947" s="588"/>
      <c r="Y947" s="588"/>
      <c r="Z947" s="588"/>
      <c r="AA947" s="172"/>
      <c r="AB947" s="172"/>
      <c r="AC947" s="172"/>
      <c r="AD947" s="172"/>
      <c r="AE947" s="172"/>
      <c r="AF947" s="172"/>
      <c r="AG947" s="172"/>
      <c r="AH947" s="172"/>
      <c r="AI947" s="172"/>
      <c r="AJ947" s="172"/>
    </row>
    <row r="948">
      <c r="A948" s="577"/>
      <c r="B948" s="577"/>
      <c r="C948" s="172"/>
      <c r="D948" s="172"/>
      <c r="E948" s="172"/>
      <c r="F948" s="172"/>
      <c r="G948" s="172"/>
      <c r="H948" s="172"/>
      <c r="I948" s="172"/>
      <c r="J948" s="172"/>
      <c r="K948" s="172"/>
      <c r="L948" s="172"/>
      <c r="M948" s="172"/>
      <c r="N948" s="172"/>
      <c r="O948" s="172"/>
      <c r="P948" s="172"/>
      <c r="Q948" s="172"/>
      <c r="R948" s="172"/>
      <c r="S948" s="172"/>
      <c r="T948" s="172"/>
      <c r="U948" s="172"/>
      <c r="V948" s="588"/>
      <c r="W948" s="588"/>
      <c r="X948" s="588"/>
      <c r="Y948" s="588"/>
      <c r="Z948" s="588"/>
      <c r="AA948" s="172"/>
      <c r="AB948" s="172"/>
      <c r="AC948" s="172"/>
      <c r="AD948" s="172"/>
      <c r="AE948" s="172"/>
      <c r="AF948" s="172"/>
      <c r="AG948" s="172"/>
      <c r="AH948" s="172"/>
      <c r="AI948" s="172"/>
      <c r="AJ948" s="172"/>
    </row>
    <row r="949">
      <c r="A949" s="577"/>
      <c r="B949" s="577"/>
      <c r="C949" s="172"/>
      <c r="D949" s="172"/>
      <c r="E949" s="172"/>
      <c r="F949" s="172"/>
      <c r="G949" s="172"/>
      <c r="H949" s="172"/>
      <c r="I949" s="172"/>
      <c r="J949" s="172"/>
      <c r="K949" s="172"/>
      <c r="L949" s="172"/>
      <c r="M949" s="172"/>
      <c r="N949" s="172"/>
      <c r="O949" s="172"/>
      <c r="P949" s="172"/>
      <c r="Q949" s="172"/>
      <c r="R949" s="172"/>
      <c r="S949" s="172"/>
      <c r="T949" s="172"/>
      <c r="U949" s="172"/>
      <c r="V949" s="588"/>
      <c r="W949" s="588"/>
      <c r="X949" s="588"/>
      <c r="Y949" s="588"/>
      <c r="Z949" s="588"/>
      <c r="AA949" s="172"/>
      <c r="AB949" s="172"/>
      <c r="AC949" s="172"/>
      <c r="AD949" s="172"/>
      <c r="AE949" s="172"/>
      <c r="AF949" s="172"/>
      <c r="AG949" s="172"/>
      <c r="AH949" s="172"/>
      <c r="AI949" s="172"/>
      <c r="AJ949" s="172"/>
    </row>
    <row r="950">
      <c r="A950" s="577"/>
      <c r="B950" s="577"/>
      <c r="C950" s="172"/>
      <c r="D950" s="172"/>
      <c r="E950" s="172"/>
      <c r="F950" s="172"/>
      <c r="G950" s="172"/>
      <c r="H950" s="172"/>
      <c r="I950" s="172"/>
      <c r="J950" s="172"/>
      <c r="K950" s="172"/>
      <c r="L950" s="172"/>
      <c r="M950" s="172"/>
      <c r="N950" s="172"/>
      <c r="O950" s="172"/>
      <c r="P950" s="172"/>
      <c r="Q950" s="172"/>
      <c r="R950" s="172"/>
      <c r="S950" s="172"/>
      <c r="T950" s="172"/>
      <c r="U950" s="172"/>
      <c r="V950" s="588"/>
      <c r="W950" s="588"/>
      <c r="X950" s="588"/>
      <c r="Y950" s="588"/>
      <c r="Z950" s="588"/>
      <c r="AA950" s="172"/>
      <c r="AB950" s="172"/>
      <c r="AC950" s="172"/>
      <c r="AD950" s="172"/>
      <c r="AE950" s="172"/>
      <c r="AF950" s="172"/>
      <c r="AG950" s="172"/>
      <c r="AH950" s="172"/>
      <c r="AI950" s="172"/>
      <c r="AJ950" s="172"/>
    </row>
    <row r="951">
      <c r="A951" s="577"/>
      <c r="B951" s="577"/>
      <c r="C951" s="172"/>
      <c r="D951" s="172"/>
      <c r="E951" s="172"/>
      <c r="F951" s="172"/>
      <c r="G951" s="172"/>
      <c r="H951" s="172"/>
      <c r="I951" s="172"/>
      <c r="J951" s="172"/>
      <c r="K951" s="172"/>
      <c r="L951" s="172"/>
      <c r="M951" s="172"/>
      <c r="N951" s="172"/>
      <c r="O951" s="172"/>
      <c r="P951" s="172"/>
      <c r="Q951" s="172"/>
      <c r="R951" s="172"/>
      <c r="S951" s="172"/>
      <c r="T951" s="172"/>
      <c r="U951" s="172"/>
      <c r="V951" s="588"/>
      <c r="W951" s="588"/>
      <c r="X951" s="588"/>
      <c r="Y951" s="588"/>
      <c r="Z951" s="588"/>
      <c r="AA951" s="172"/>
      <c r="AB951" s="172"/>
      <c r="AC951" s="172"/>
      <c r="AD951" s="172"/>
      <c r="AE951" s="172"/>
      <c r="AF951" s="172"/>
      <c r="AG951" s="172"/>
      <c r="AH951" s="172"/>
      <c r="AI951" s="172"/>
      <c r="AJ951" s="172"/>
    </row>
    <row r="952">
      <c r="A952" s="577"/>
      <c r="B952" s="577"/>
      <c r="C952" s="172"/>
      <c r="D952" s="172"/>
      <c r="E952" s="172"/>
      <c r="F952" s="172"/>
      <c r="G952" s="172"/>
      <c r="H952" s="172"/>
      <c r="I952" s="172"/>
      <c r="J952" s="172"/>
      <c r="K952" s="172"/>
      <c r="L952" s="172"/>
      <c r="M952" s="172"/>
      <c r="N952" s="172"/>
      <c r="O952" s="172"/>
      <c r="P952" s="172"/>
      <c r="Q952" s="172"/>
      <c r="R952" s="172"/>
      <c r="S952" s="172"/>
      <c r="T952" s="172"/>
      <c r="U952" s="172"/>
      <c r="V952" s="588"/>
      <c r="W952" s="588"/>
      <c r="X952" s="588"/>
      <c r="Y952" s="588"/>
      <c r="Z952" s="588"/>
      <c r="AA952" s="172"/>
      <c r="AB952" s="172"/>
      <c r="AC952" s="172"/>
      <c r="AD952" s="172"/>
      <c r="AE952" s="172"/>
      <c r="AF952" s="172"/>
      <c r="AG952" s="172"/>
      <c r="AH952" s="172"/>
      <c r="AI952" s="172"/>
      <c r="AJ952" s="172"/>
    </row>
    <row r="953">
      <c r="A953" s="577"/>
      <c r="B953" s="577"/>
      <c r="C953" s="172"/>
      <c r="D953" s="172"/>
      <c r="E953" s="172"/>
      <c r="F953" s="172"/>
      <c r="G953" s="172"/>
      <c r="H953" s="172"/>
      <c r="I953" s="172"/>
      <c r="J953" s="172"/>
      <c r="K953" s="172"/>
      <c r="L953" s="172"/>
      <c r="M953" s="172"/>
      <c r="N953" s="172"/>
      <c r="O953" s="172"/>
      <c r="P953" s="172"/>
      <c r="Q953" s="172"/>
      <c r="R953" s="172"/>
      <c r="S953" s="172"/>
      <c r="T953" s="172"/>
      <c r="U953" s="172"/>
      <c r="V953" s="588"/>
      <c r="W953" s="588"/>
      <c r="X953" s="588"/>
      <c r="Y953" s="588"/>
      <c r="Z953" s="588"/>
      <c r="AA953" s="172"/>
      <c r="AB953" s="172"/>
      <c r="AC953" s="172"/>
      <c r="AD953" s="172"/>
      <c r="AE953" s="172"/>
      <c r="AF953" s="172"/>
      <c r="AG953" s="172"/>
      <c r="AH953" s="172"/>
      <c r="AI953" s="172"/>
      <c r="AJ953" s="172"/>
    </row>
    <row r="954">
      <c r="A954" s="577"/>
      <c r="B954" s="577"/>
      <c r="C954" s="172"/>
      <c r="D954" s="172"/>
      <c r="E954" s="172"/>
      <c r="F954" s="172"/>
      <c r="G954" s="172"/>
      <c r="H954" s="172"/>
      <c r="I954" s="172"/>
      <c r="J954" s="172"/>
      <c r="K954" s="172"/>
      <c r="L954" s="172"/>
      <c r="M954" s="172"/>
      <c r="N954" s="172"/>
      <c r="O954" s="172"/>
      <c r="P954" s="172"/>
      <c r="Q954" s="172"/>
      <c r="R954" s="172"/>
      <c r="S954" s="172"/>
      <c r="T954" s="172"/>
      <c r="U954" s="172"/>
      <c r="V954" s="588"/>
      <c r="W954" s="588"/>
      <c r="X954" s="588"/>
      <c r="Y954" s="588"/>
      <c r="Z954" s="588"/>
      <c r="AA954" s="172"/>
      <c r="AB954" s="172"/>
      <c r="AC954" s="172"/>
      <c r="AD954" s="172"/>
      <c r="AE954" s="172"/>
      <c r="AF954" s="172"/>
      <c r="AG954" s="172"/>
      <c r="AH954" s="172"/>
      <c r="AI954" s="172"/>
      <c r="AJ954" s="172"/>
    </row>
    <row r="955">
      <c r="A955" s="577"/>
      <c r="B955" s="577"/>
      <c r="C955" s="172"/>
      <c r="D955" s="172"/>
      <c r="E955" s="172"/>
      <c r="F955" s="172"/>
      <c r="G955" s="172"/>
      <c r="H955" s="172"/>
      <c r="I955" s="172"/>
      <c r="J955" s="172"/>
      <c r="K955" s="172"/>
      <c r="L955" s="172"/>
      <c r="M955" s="172"/>
      <c r="N955" s="172"/>
      <c r="O955" s="172"/>
      <c r="P955" s="172"/>
      <c r="Q955" s="172"/>
      <c r="R955" s="172"/>
      <c r="S955" s="172"/>
      <c r="T955" s="172"/>
      <c r="U955" s="172"/>
      <c r="V955" s="588"/>
      <c r="W955" s="588"/>
      <c r="X955" s="588"/>
      <c r="Y955" s="588"/>
      <c r="Z955" s="588"/>
      <c r="AA955" s="172"/>
      <c r="AB955" s="172"/>
      <c r="AC955" s="172"/>
      <c r="AD955" s="172"/>
      <c r="AE955" s="172"/>
      <c r="AF955" s="172"/>
      <c r="AG955" s="172"/>
      <c r="AH955" s="172"/>
      <c r="AI955" s="172"/>
      <c r="AJ955" s="172"/>
    </row>
    <row r="956">
      <c r="A956" s="577"/>
      <c r="B956" s="577"/>
      <c r="C956" s="172"/>
      <c r="D956" s="172"/>
      <c r="E956" s="172"/>
      <c r="F956" s="172"/>
      <c r="G956" s="172"/>
      <c r="H956" s="172"/>
      <c r="I956" s="172"/>
      <c r="J956" s="172"/>
      <c r="K956" s="172"/>
      <c r="L956" s="172"/>
      <c r="M956" s="172"/>
      <c r="N956" s="172"/>
      <c r="O956" s="172"/>
      <c r="P956" s="172"/>
      <c r="Q956" s="172"/>
      <c r="R956" s="172"/>
      <c r="S956" s="172"/>
      <c r="T956" s="172"/>
      <c r="U956" s="172"/>
      <c r="V956" s="588"/>
      <c r="W956" s="588"/>
      <c r="X956" s="588"/>
      <c r="Y956" s="588"/>
      <c r="Z956" s="588"/>
      <c r="AA956" s="172"/>
      <c r="AB956" s="172"/>
      <c r="AC956" s="172"/>
      <c r="AD956" s="172"/>
      <c r="AE956" s="172"/>
      <c r="AF956" s="172"/>
      <c r="AG956" s="172"/>
      <c r="AH956" s="172"/>
      <c r="AI956" s="172"/>
      <c r="AJ956" s="172"/>
    </row>
    <row r="957">
      <c r="A957" s="577"/>
      <c r="B957" s="577"/>
      <c r="C957" s="172"/>
      <c r="D957" s="172"/>
      <c r="E957" s="172"/>
      <c r="F957" s="172"/>
      <c r="G957" s="172"/>
      <c r="H957" s="172"/>
      <c r="I957" s="172"/>
      <c r="J957" s="172"/>
      <c r="K957" s="172"/>
      <c r="L957" s="172"/>
      <c r="M957" s="172"/>
      <c r="N957" s="172"/>
      <c r="O957" s="172"/>
      <c r="P957" s="172"/>
      <c r="Q957" s="172"/>
      <c r="R957" s="172"/>
      <c r="S957" s="172"/>
      <c r="T957" s="172"/>
      <c r="U957" s="172"/>
      <c r="V957" s="588"/>
      <c r="W957" s="588"/>
      <c r="X957" s="588"/>
      <c r="Y957" s="588"/>
      <c r="Z957" s="588"/>
      <c r="AA957" s="172"/>
      <c r="AB957" s="172"/>
      <c r="AC957" s="172"/>
      <c r="AD957" s="172"/>
      <c r="AE957" s="172"/>
      <c r="AF957" s="172"/>
      <c r="AG957" s="172"/>
      <c r="AH957" s="172"/>
      <c r="AI957" s="172"/>
      <c r="AJ957" s="172"/>
    </row>
    <row r="958">
      <c r="A958" s="577"/>
      <c r="B958" s="577"/>
      <c r="C958" s="172"/>
      <c r="D958" s="172"/>
      <c r="E958" s="172"/>
      <c r="F958" s="172"/>
      <c r="G958" s="172"/>
      <c r="H958" s="172"/>
      <c r="I958" s="172"/>
      <c r="J958" s="172"/>
      <c r="K958" s="172"/>
      <c r="L958" s="172"/>
      <c r="M958" s="172"/>
      <c r="N958" s="172"/>
      <c r="O958" s="172"/>
      <c r="P958" s="172"/>
      <c r="Q958" s="172"/>
      <c r="R958" s="172"/>
      <c r="S958" s="172"/>
      <c r="T958" s="172"/>
      <c r="U958" s="172"/>
      <c r="V958" s="588"/>
      <c r="W958" s="588"/>
      <c r="X958" s="588"/>
      <c r="Y958" s="588"/>
      <c r="Z958" s="588"/>
      <c r="AA958" s="172"/>
      <c r="AB958" s="172"/>
      <c r="AC958" s="172"/>
      <c r="AD958" s="172"/>
      <c r="AE958" s="172"/>
      <c r="AF958" s="172"/>
      <c r="AG958" s="172"/>
      <c r="AH958" s="172"/>
      <c r="AI958" s="172"/>
      <c r="AJ958" s="172"/>
    </row>
    <row r="959">
      <c r="A959" s="577"/>
      <c r="B959" s="577"/>
      <c r="C959" s="172"/>
      <c r="D959" s="172"/>
      <c r="E959" s="172"/>
      <c r="F959" s="172"/>
      <c r="G959" s="172"/>
      <c r="H959" s="172"/>
      <c r="I959" s="172"/>
      <c r="J959" s="172"/>
      <c r="K959" s="172"/>
      <c r="L959" s="172"/>
      <c r="M959" s="172"/>
      <c r="N959" s="172"/>
      <c r="O959" s="172"/>
      <c r="P959" s="172"/>
      <c r="Q959" s="172"/>
      <c r="R959" s="172"/>
      <c r="S959" s="172"/>
      <c r="T959" s="172"/>
      <c r="U959" s="172"/>
      <c r="V959" s="588"/>
      <c r="W959" s="588"/>
      <c r="X959" s="588"/>
      <c r="Y959" s="588"/>
      <c r="Z959" s="588"/>
      <c r="AA959" s="172"/>
      <c r="AB959" s="172"/>
      <c r="AC959" s="172"/>
      <c r="AD959" s="172"/>
      <c r="AE959" s="172"/>
      <c r="AF959" s="172"/>
      <c r="AG959" s="172"/>
      <c r="AH959" s="172"/>
      <c r="AI959" s="172"/>
      <c r="AJ959" s="172"/>
    </row>
    <row r="960">
      <c r="A960" s="577"/>
      <c r="B960" s="577"/>
      <c r="C960" s="172"/>
      <c r="D960" s="172"/>
      <c r="E960" s="172"/>
      <c r="F960" s="172"/>
      <c r="G960" s="172"/>
      <c r="H960" s="172"/>
      <c r="I960" s="172"/>
      <c r="J960" s="172"/>
      <c r="K960" s="172"/>
      <c r="L960" s="172"/>
      <c r="M960" s="172"/>
      <c r="N960" s="172"/>
      <c r="O960" s="172"/>
      <c r="P960" s="172"/>
      <c r="Q960" s="172"/>
      <c r="R960" s="172"/>
      <c r="S960" s="172"/>
      <c r="T960" s="172"/>
      <c r="U960" s="172"/>
      <c r="V960" s="588"/>
      <c r="W960" s="588"/>
      <c r="X960" s="588"/>
      <c r="Y960" s="588"/>
      <c r="Z960" s="588"/>
      <c r="AA960" s="172"/>
      <c r="AB960" s="172"/>
      <c r="AC960" s="172"/>
      <c r="AD960" s="172"/>
      <c r="AE960" s="172"/>
      <c r="AF960" s="172"/>
      <c r="AG960" s="172"/>
      <c r="AH960" s="172"/>
      <c r="AI960" s="172"/>
      <c r="AJ960" s="172"/>
    </row>
    <row r="961">
      <c r="A961" s="577"/>
      <c r="B961" s="577"/>
      <c r="C961" s="172"/>
      <c r="D961" s="172"/>
      <c r="E961" s="172"/>
      <c r="F961" s="172"/>
      <c r="G961" s="172"/>
      <c r="H961" s="172"/>
      <c r="I961" s="172"/>
      <c r="J961" s="172"/>
      <c r="K961" s="172"/>
      <c r="L961" s="172"/>
      <c r="M961" s="172"/>
      <c r="N961" s="172"/>
      <c r="O961" s="172"/>
      <c r="P961" s="172"/>
      <c r="Q961" s="172"/>
      <c r="R961" s="172"/>
      <c r="S961" s="172"/>
      <c r="T961" s="172"/>
      <c r="U961" s="172"/>
      <c r="V961" s="588"/>
      <c r="W961" s="588"/>
      <c r="X961" s="588"/>
      <c r="Y961" s="588"/>
      <c r="Z961" s="588"/>
      <c r="AA961" s="172"/>
      <c r="AB961" s="172"/>
      <c r="AC961" s="172"/>
      <c r="AD961" s="172"/>
      <c r="AE961" s="172"/>
      <c r="AF961" s="172"/>
      <c r="AG961" s="172"/>
      <c r="AH961" s="172"/>
      <c r="AI961" s="172"/>
      <c r="AJ961" s="172"/>
    </row>
    <row r="962">
      <c r="A962" s="577"/>
      <c r="B962" s="577"/>
      <c r="C962" s="172"/>
      <c r="D962" s="172"/>
      <c r="E962" s="172"/>
      <c r="F962" s="172"/>
      <c r="G962" s="172"/>
      <c r="H962" s="172"/>
      <c r="I962" s="172"/>
      <c r="J962" s="172"/>
      <c r="K962" s="172"/>
      <c r="L962" s="172"/>
      <c r="M962" s="172"/>
      <c r="N962" s="172"/>
      <c r="O962" s="172"/>
      <c r="P962" s="172"/>
      <c r="Q962" s="172"/>
      <c r="R962" s="172"/>
      <c r="S962" s="172"/>
      <c r="T962" s="172"/>
      <c r="U962" s="172"/>
      <c r="V962" s="588"/>
      <c r="W962" s="588"/>
      <c r="X962" s="588"/>
      <c r="Y962" s="588"/>
      <c r="Z962" s="588"/>
      <c r="AA962" s="172"/>
      <c r="AB962" s="172"/>
      <c r="AC962" s="172"/>
      <c r="AD962" s="172"/>
      <c r="AE962" s="172"/>
      <c r="AF962" s="172"/>
      <c r="AG962" s="172"/>
      <c r="AH962" s="172"/>
      <c r="AI962" s="172"/>
      <c r="AJ962" s="172"/>
    </row>
    <row r="963">
      <c r="A963" s="577"/>
      <c r="B963" s="577"/>
      <c r="C963" s="172"/>
      <c r="D963" s="172"/>
      <c r="E963" s="172"/>
      <c r="F963" s="172"/>
      <c r="G963" s="172"/>
      <c r="H963" s="172"/>
      <c r="I963" s="172"/>
      <c r="J963" s="172"/>
      <c r="K963" s="172"/>
      <c r="L963" s="172"/>
      <c r="M963" s="172"/>
      <c r="N963" s="172"/>
      <c r="O963" s="172"/>
      <c r="P963" s="172"/>
      <c r="Q963" s="172"/>
      <c r="R963" s="172"/>
      <c r="S963" s="172"/>
      <c r="T963" s="172"/>
      <c r="U963" s="172"/>
      <c r="V963" s="588"/>
      <c r="W963" s="588"/>
      <c r="X963" s="588"/>
      <c r="Y963" s="588"/>
      <c r="Z963" s="588"/>
      <c r="AA963" s="172"/>
      <c r="AB963" s="172"/>
      <c r="AC963" s="172"/>
      <c r="AD963" s="172"/>
      <c r="AE963" s="172"/>
      <c r="AF963" s="172"/>
      <c r="AG963" s="172"/>
      <c r="AH963" s="172"/>
      <c r="AI963" s="172"/>
      <c r="AJ963" s="172"/>
    </row>
    <row r="964">
      <c r="A964" s="577"/>
      <c r="B964" s="577"/>
      <c r="C964" s="172"/>
      <c r="D964" s="172"/>
      <c r="E964" s="172"/>
      <c r="F964" s="172"/>
      <c r="G964" s="172"/>
      <c r="H964" s="172"/>
      <c r="I964" s="172"/>
      <c r="J964" s="172"/>
      <c r="K964" s="172"/>
      <c r="L964" s="172"/>
      <c r="M964" s="172"/>
      <c r="N964" s="172"/>
      <c r="O964" s="172"/>
      <c r="P964" s="172"/>
      <c r="Q964" s="172"/>
      <c r="R964" s="172"/>
      <c r="S964" s="172"/>
      <c r="T964" s="172"/>
      <c r="U964" s="172"/>
      <c r="V964" s="588"/>
      <c r="W964" s="588"/>
      <c r="X964" s="588"/>
      <c r="Y964" s="588"/>
      <c r="Z964" s="588"/>
      <c r="AA964" s="172"/>
      <c r="AB964" s="172"/>
      <c r="AC964" s="172"/>
      <c r="AD964" s="172"/>
      <c r="AE964" s="172"/>
      <c r="AF964" s="172"/>
      <c r="AG964" s="172"/>
      <c r="AH964" s="172"/>
      <c r="AI964" s="172"/>
      <c r="AJ964" s="172"/>
    </row>
    <row r="965">
      <c r="A965" s="577"/>
      <c r="B965" s="577"/>
      <c r="C965" s="172"/>
      <c r="D965" s="172"/>
      <c r="E965" s="172"/>
      <c r="F965" s="172"/>
      <c r="G965" s="172"/>
      <c r="H965" s="172"/>
      <c r="I965" s="172"/>
      <c r="J965" s="172"/>
      <c r="K965" s="172"/>
      <c r="L965" s="172"/>
      <c r="M965" s="172"/>
      <c r="N965" s="172"/>
      <c r="O965" s="172"/>
      <c r="P965" s="172"/>
      <c r="Q965" s="172"/>
      <c r="R965" s="172"/>
      <c r="S965" s="172"/>
      <c r="T965" s="172"/>
      <c r="U965" s="172"/>
      <c r="V965" s="588"/>
      <c r="W965" s="588"/>
      <c r="X965" s="588"/>
      <c r="Y965" s="588"/>
      <c r="Z965" s="588"/>
      <c r="AA965" s="172"/>
      <c r="AB965" s="172"/>
      <c r="AC965" s="172"/>
      <c r="AD965" s="172"/>
      <c r="AE965" s="172"/>
      <c r="AF965" s="172"/>
      <c r="AG965" s="172"/>
      <c r="AH965" s="172"/>
      <c r="AI965" s="172"/>
      <c r="AJ965" s="172"/>
    </row>
    <row r="966">
      <c r="A966" s="577"/>
      <c r="B966" s="577"/>
      <c r="C966" s="172"/>
      <c r="D966" s="172"/>
      <c r="E966" s="172"/>
      <c r="F966" s="172"/>
      <c r="G966" s="172"/>
      <c r="H966" s="172"/>
      <c r="I966" s="172"/>
      <c r="J966" s="172"/>
      <c r="K966" s="172"/>
      <c r="L966" s="172"/>
      <c r="M966" s="172"/>
      <c r="N966" s="172"/>
      <c r="O966" s="172"/>
      <c r="P966" s="172"/>
      <c r="Q966" s="172"/>
      <c r="R966" s="172"/>
      <c r="S966" s="172"/>
      <c r="T966" s="172"/>
      <c r="U966" s="172"/>
      <c r="V966" s="588"/>
      <c r="W966" s="588"/>
      <c r="X966" s="588"/>
      <c r="Y966" s="588"/>
      <c r="Z966" s="588"/>
      <c r="AA966" s="172"/>
      <c r="AB966" s="172"/>
      <c r="AC966" s="172"/>
      <c r="AD966" s="172"/>
      <c r="AE966" s="172"/>
      <c r="AF966" s="172"/>
      <c r="AG966" s="172"/>
      <c r="AH966" s="172"/>
      <c r="AI966" s="172"/>
      <c r="AJ966" s="172"/>
    </row>
    <row r="967">
      <c r="A967" s="577"/>
      <c r="B967" s="577"/>
      <c r="C967" s="172"/>
      <c r="D967" s="172"/>
      <c r="E967" s="172"/>
      <c r="F967" s="172"/>
      <c r="G967" s="172"/>
      <c r="H967" s="172"/>
      <c r="I967" s="172"/>
      <c r="J967" s="172"/>
      <c r="K967" s="172"/>
      <c r="L967" s="172"/>
      <c r="M967" s="172"/>
      <c r="N967" s="172"/>
      <c r="O967" s="172"/>
      <c r="P967" s="172"/>
      <c r="Q967" s="172"/>
      <c r="R967" s="172"/>
      <c r="S967" s="172"/>
      <c r="T967" s="172"/>
      <c r="U967" s="172"/>
      <c r="V967" s="588"/>
      <c r="W967" s="588"/>
      <c r="X967" s="588"/>
      <c r="Y967" s="588"/>
      <c r="Z967" s="588"/>
      <c r="AA967" s="172"/>
      <c r="AB967" s="172"/>
      <c r="AC967" s="172"/>
      <c r="AD967" s="172"/>
      <c r="AE967" s="172"/>
      <c r="AF967" s="172"/>
      <c r="AG967" s="172"/>
      <c r="AH967" s="172"/>
      <c r="AI967" s="172"/>
      <c r="AJ967" s="172"/>
    </row>
    <row r="968">
      <c r="A968" s="577"/>
      <c r="B968" s="577"/>
      <c r="C968" s="172"/>
      <c r="D968" s="172"/>
      <c r="E968" s="172"/>
      <c r="F968" s="172"/>
      <c r="G968" s="172"/>
      <c r="H968" s="172"/>
      <c r="I968" s="172"/>
      <c r="J968" s="172"/>
      <c r="K968" s="172"/>
      <c r="L968" s="172"/>
      <c r="M968" s="172"/>
      <c r="N968" s="172"/>
      <c r="O968" s="172"/>
      <c r="P968" s="172"/>
      <c r="Q968" s="172"/>
      <c r="R968" s="172"/>
      <c r="S968" s="172"/>
      <c r="T968" s="172"/>
      <c r="U968" s="172"/>
      <c r="V968" s="588"/>
      <c r="W968" s="588"/>
      <c r="X968" s="588"/>
      <c r="Y968" s="588"/>
      <c r="Z968" s="588"/>
      <c r="AA968" s="172"/>
      <c r="AB968" s="172"/>
      <c r="AC968" s="172"/>
      <c r="AD968" s="172"/>
      <c r="AE968" s="172"/>
      <c r="AF968" s="172"/>
      <c r="AG968" s="172"/>
      <c r="AH968" s="172"/>
      <c r="AI968" s="172"/>
      <c r="AJ968" s="172"/>
    </row>
    <row r="969">
      <c r="A969" s="577"/>
      <c r="B969" s="577"/>
      <c r="C969" s="172"/>
      <c r="D969" s="172"/>
      <c r="E969" s="172"/>
      <c r="F969" s="172"/>
      <c r="G969" s="172"/>
      <c r="H969" s="172"/>
      <c r="I969" s="172"/>
      <c r="J969" s="172"/>
      <c r="K969" s="172"/>
      <c r="L969" s="172"/>
      <c r="M969" s="172"/>
      <c r="N969" s="172"/>
      <c r="O969" s="172"/>
      <c r="P969" s="172"/>
      <c r="Q969" s="172"/>
      <c r="R969" s="172"/>
      <c r="S969" s="172"/>
      <c r="T969" s="172"/>
      <c r="U969" s="172"/>
      <c r="V969" s="588"/>
      <c r="W969" s="588"/>
      <c r="X969" s="588"/>
      <c r="Y969" s="588"/>
      <c r="Z969" s="588"/>
      <c r="AA969" s="172"/>
      <c r="AB969" s="172"/>
      <c r="AC969" s="172"/>
      <c r="AD969" s="172"/>
      <c r="AE969" s="172"/>
      <c r="AF969" s="172"/>
      <c r="AG969" s="172"/>
      <c r="AH969" s="172"/>
      <c r="AI969" s="172"/>
      <c r="AJ969" s="172"/>
    </row>
    <row r="970">
      <c r="A970" s="577"/>
      <c r="B970" s="577"/>
      <c r="C970" s="172"/>
      <c r="D970" s="172"/>
      <c r="E970" s="172"/>
      <c r="F970" s="172"/>
      <c r="G970" s="172"/>
      <c r="H970" s="172"/>
      <c r="I970" s="172"/>
      <c r="J970" s="172"/>
      <c r="K970" s="172"/>
      <c r="L970" s="172"/>
      <c r="M970" s="172"/>
      <c r="N970" s="172"/>
      <c r="O970" s="172"/>
      <c r="P970" s="172"/>
      <c r="Q970" s="172"/>
      <c r="R970" s="172"/>
      <c r="S970" s="172"/>
      <c r="T970" s="172"/>
      <c r="U970" s="172"/>
      <c r="V970" s="588"/>
      <c r="W970" s="588"/>
      <c r="X970" s="588"/>
      <c r="Y970" s="588"/>
      <c r="Z970" s="588"/>
      <c r="AA970" s="172"/>
      <c r="AB970" s="172"/>
      <c r="AC970" s="172"/>
      <c r="AD970" s="172"/>
      <c r="AE970" s="172"/>
      <c r="AF970" s="172"/>
      <c r="AG970" s="172"/>
      <c r="AH970" s="172"/>
      <c r="AI970" s="172"/>
      <c r="AJ970" s="172"/>
    </row>
    <row r="971">
      <c r="A971" s="577"/>
      <c r="B971" s="577"/>
      <c r="C971" s="172"/>
      <c r="D971" s="172"/>
      <c r="E971" s="172"/>
      <c r="F971" s="172"/>
      <c r="G971" s="172"/>
      <c r="H971" s="172"/>
      <c r="I971" s="172"/>
      <c r="J971" s="172"/>
      <c r="K971" s="172"/>
      <c r="L971" s="172"/>
      <c r="M971" s="172"/>
      <c r="N971" s="172"/>
      <c r="O971" s="172"/>
      <c r="P971" s="172"/>
      <c r="Q971" s="172"/>
      <c r="R971" s="172"/>
      <c r="S971" s="172"/>
      <c r="T971" s="172"/>
      <c r="U971" s="172"/>
      <c r="V971" s="588"/>
      <c r="W971" s="588"/>
      <c r="X971" s="588"/>
      <c r="Y971" s="588"/>
      <c r="Z971" s="588"/>
      <c r="AA971" s="172"/>
      <c r="AB971" s="172"/>
      <c r="AC971" s="172"/>
      <c r="AD971" s="172"/>
      <c r="AE971" s="172"/>
      <c r="AF971" s="172"/>
      <c r="AG971" s="172"/>
      <c r="AH971" s="172"/>
      <c r="AI971" s="172"/>
      <c r="AJ971" s="172"/>
    </row>
    <row r="972">
      <c r="A972" s="577"/>
      <c r="B972" s="577"/>
      <c r="C972" s="172"/>
      <c r="D972" s="172"/>
      <c r="E972" s="172"/>
      <c r="F972" s="172"/>
      <c r="G972" s="172"/>
      <c r="H972" s="172"/>
      <c r="I972" s="172"/>
      <c r="J972" s="172"/>
      <c r="K972" s="172"/>
      <c r="L972" s="172"/>
      <c r="M972" s="172"/>
      <c r="N972" s="172"/>
      <c r="O972" s="172"/>
      <c r="P972" s="172"/>
      <c r="Q972" s="172"/>
      <c r="R972" s="172"/>
      <c r="S972" s="172"/>
      <c r="T972" s="172"/>
      <c r="U972" s="172"/>
      <c r="V972" s="588"/>
      <c r="W972" s="588"/>
      <c r="X972" s="588"/>
      <c r="Y972" s="588"/>
      <c r="Z972" s="588"/>
      <c r="AA972" s="172"/>
      <c r="AB972" s="172"/>
      <c r="AC972" s="172"/>
      <c r="AD972" s="172"/>
      <c r="AE972" s="172"/>
      <c r="AF972" s="172"/>
      <c r="AG972" s="172"/>
      <c r="AH972" s="172"/>
      <c r="AI972" s="172"/>
      <c r="AJ972" s="172"/>
    </row>
    <row r="973">
      <c r="A973" s="577"/>
      <c r="B973" s="577"/>
      <c r="C973" s="172"/>
      <c r="D973" s="172"/>
      <c r="E973" s="172"/>
      <c r="F973" s="172"/>
      <c r="G973" s="172"/>
      <c r="H973" s="172"/>
      <c r="I973" s="172"/>
      <c r="J973" s="172"/>
      <c r="K973" s="172"/>
      <c r="L973" s="172"/>
      <c r="M973" s="172"/>
      <c r="N973" s="172"/>
      <c r="O973" s="172"/>
      <c r="P973" s="172"/>
      <c r="Q973" s="172"/>
      <c r="R973" s="172"/>
      <c r="S973" s="172"/>
      <c r="T973" s="172"/>
      <c r="U973" s="172"/>
      <c r="V973" s="588"/>
      <c r="W973" s="588"/>
      <c r="X973" s="588"/>
      <c r="Y973" s="588"/>
      <c r="Z973" s="588"/>
      <c r="AA973" s="172"/>
      <c r="AB973" s="172"/>
      <c r="AC973" s="172"/>
      <c r="AD973" s="172"/>
      <c r="AE973" s="172"/>
      <c r="AF973" s="172"/>
      <c r="AG973" s="172"/>
      <c r="AH973" s="172"/>
      <c r="AI973" s="172"/>
      <c r="AJ973" s="172"/>
    </row>
    <row r="974">
      <c r="A974" s="577"/>
      <c r="B974" s="577"/>
      <c r="C974" s="172"/>
      <c r="D974" s="172"/>
      <c r="E974" s="172"/>
      <c r="F974" s="172"/>
      <c r="G974" s="172"/>
      <c r="H974" s="172"/>
      <c r="I974" s="172"/>
      <c r="J974" s="172"/>
      <c r="K974" s="172"/>
      <c r="L974" s="172"/>
      <c r="M974" s="172"/>
      <c r="N974" s="172"/>
      <c r="O974" s="172"/>
      <c r="P974" s="172"/>
      <c r="Q974" s="172"/>
      <c r="R974" s="172"/>
      <c r="S974" s="172"/>
      <c r="T974" s="172"/>
      <c r="U974" s="172"/>
      <c r="V974" s="588"/>
      <c r="W974" s="588"/>
      <c r="X974" s="588"/>
      <c r="Y974" s="588"/>
      <c r="Z974" s="588"/>
      <c r="AA974" s="172"/>
      <c r="AB974" s="172"/>
      <c r="AC974" s="172"/>
      <c r="AD974" s="172"/>
      <c r="AE974" s="172"/>
      <c r="AF974" s="172"/>
      <c r="AG974" s="172"/>
      <c r="AH974" s="172"/>
      <c r="AI974" s="172"/>
      <c r="AJ974" s="172"/>
    </row>
    <row r="975">
      <c r="A975" s="577"/>
      <c r="B975" s="577"/>
      <c r="C975" s="172"/>
      <c r="D975" s="172"/>
      <c r="E975" s="172"/>
      <c r="F975" s="172"/>
      <c r="G975" s="172"/>
      <c r="H975" s="172"/>
      <c r="I975" s="172"/>
      <c r="J975" s="172"/>
      <c r="K975" s="172"/>
      <c r="L975" s="172"/>
      <c r="M975" s="172"/>
      <c r="N975" s="172"/>
      <c r="O975" s="172"/>
      <c r="P975" s="172"/>
      <c r="Q975" s="172"/>
      <c r="R975" s="172"/>
      <c r="S975" s="172"/>
      <c r="T975" s="172"/>
      <c r="U975" s="172"/>
      <c r="V975" s="588"/>
      <c r="W975" s="588"/>
      <c r="X975" s="588"/>
      <c r="Y975" s="588"/>
      <c r="Z975" s="588"/>
      <c r="AA975" s="172"/>
      <c r="AB975" s="172"/>
      <c r="AC975" s="172"/>
      <c r="AD975" s="172"/>
      <c r="AE975" s="172"/>
      <c r="AF975" s="172"/>
      <c r="AG975" s="172"/>
      <c r="AH975" s="172"/>
      <c r="AI975" s="172"/>
      <c r="AJ975" s="172"/>
    </row>
    <row r="976">
      <c r="A976" s="577"/>
      <c r="B976" s="577"/>
      <c r="C976" s="172"/>
      <c r="D976" s="172"/>
      <c r="E976" s="172"/>
      <c r="F976" s="172"/>
      <c r="G976" s="172"/>
      <c r="H976" s="172"/>
      <c r="I976" s="172"/>
      <c r="J976" s="172"/>
      <c r="K976" s="172"/>
      <c r="L976" s="172"/>
      <c r="M976" s="172"/>
      <c r="N976" s="172"/>
      <c r="O976" s="172"/>
      <c r="P976" s="172"/>
      <c r="Q976" s="172"/>
      <c r="R976" s="172"/>
      <c r="S976" s="172"/>
      <c r="T976" s="172"/>
      <c r="U976" s="172"/>
      <c r="V976" s="588"/>
      <c r="W976" s="588"/>
      <c r="X976" s="588"/>
      <c r="Y976" s="588"/>
      <c r="Z976" s="588"/>
      <c r="AA976" s="172"/>
      <c r="AB976" s="172"/>
      <c r="AC976" s="172"/>
      <c r="AD976" s="172"/>
      <c r="AE976" s="172"/>
      <c r="AF976" s="172"/>
      <c r="AG976" s="172"/>
      <c r="AH976" s="172"/>
      <c r="AI976" s="172"/>
      <c r="AJ976" s="172"/>
    </row>
    <row r="977">
      <c r="A977" s="577"/>
      <c r="B977" s="577"/>
      <c r="C977" s="172"/>
      <c r="D977" s="172"/>
      <c r="E977" s="172"/>
      <c r="F977" s="172"/>
      <c r="G977" s="172"/>
      <c r="H977" s="172"/>
      <c r="I977" s="172"/>
      <c r="J977" s="172"/>
      <c r="K977" s="172"/>
      <c r="L977" s="172"/>
      <c r="M977" s="172"/>
      <c r="N977" s="172"/>
      <c r="O977" s="172"/>
      <c r="P977" s="172"/>
      <c r="Q977" s="172"/>
      <c r="R977" s="172"/>
      <c r="S977" s="172"/>
      <c r="T977" s="172"/>
      <c r="U977" s="172"/>
      <c r="V977" s="588"/>
      <c r="W977" s="588"/>
      <c r="X977" s="588"/>
      <c r="Y977" s="588"/>
      <c r="Z977" s="588"/>
      <c r="AA977" s="172"/>
      <c r="AB977" s="172"/>
      <c r="AC977" s="172"/>
      <c r="AD977" s="172"/>
      <c r="AE977" s="172"/>
      <c r="AF977" s="172"/>
      <c r="AG977" s="172"/>
      <c r="AH977" s="172"/>
      <c r="AI977" s="172"/>
      <c r="AJ977" s="172"/>
    </row>
    <row r="978">
      <c r="A978" s="577"/>
      <c r="B978" s="577"/>
      <c r="C978" s="172"/>
      <c r="D978" s="172"/>
      <c r="E978" s="172"/>
      <c r="F978" s="172"/>
      <c r="G978" s="172"/>
      <c r="H978" s="172"/>
      <c r="I978" s="172"/>
      <c r="J978" s="172"/>
      <c r="K978" s="172"/>
      <c r="L978" s="172"/>
      <c r="M978" s="172"/>
      <c r="N978" s="172"/>
      <c r="O978" s="172"/>
      <c r="P978" s="172"/>
      <c r="Q978" s="172"/>
      <c r="R978" s="172"/>
      <c r="S978" s="172"/>
      <c r="T978" s="172"/>
      <c r="U978" s="172"/>
      <c r="V978" s="588"/>
      <c r="W978" s="588"/>
      <c r="X978" s="588"/>
      <c r="Y978" s="588"/>
      <c r="Z978" s="588"/>
      <c r="AA978" s="172"/>
      <c r="AB978" s="172"/>
      <c r="AC978" s="172"/>
      <c r="AD978" s="172"/>
      <c r="AE978" s="172"/>
      <c r="AF978" s="172"/>
      <c r="AG978" s="172"/>
      <c r="AH978" s="172"/>
      <c r="AI978" s="172"/>
      <c r="AJ978" s="172"/>
    </row>
    <row r="979">
      <c r="A979" s="577"/>
      <c r="B979" s="577"/>
      <c r="C979" s="172"/>
      <c r="D979" s="172"/>
      <c r="E979" s="172"/>
      <c r="F979" s="172"/>
      <c r="G979" s="172"/>
      <c r="H979" s="172"/>
      <c r="I979" s="172"/>
      <c r="J979" s="172"/>
      <c r="K979" s="172"/>
      <c r="L979" s="172"/>
      <c r="M979" s="172"/>
      <c r="N979" s="172"/>
      <c r="O979" s="172"/>
      <c r="P979" s="172"/>
      <c r="Q979" s="172"/>
      <c r="R979" s="172"/>
      <c r="S979" s="172"/>
      <c r="T979" s="172"/>
      <c r="U979" s="172"/>
      <c r="V979" s="588"/>
      <c r="W979" s="588"/>
      <c r="X979" s="588"/>
      <c r="Y979" s="588"/>
      <c r="Z979" s="588"/>
      <c r="AA979" s="172"/>
      <c r="AB979" s="172"/>
      <c r="AC979" s="172"/>
      <c r="AD979" s="172"/>
      <c r="AE979" s="172"/>
      <c r="AF979" s="172"/>
      <c r="AG979" s="172"/>
      <c r="AH979" s="172"/>
      <c r="AI979" s="172"/>
      <c r="AJ979" s="172"/>
    </row>
    <row r="980">
      <c r="A980" s="577"/>
      <c r="B980" s="577"/>
      <c r="C980" s="172"/>
      <c r="D980" s="172"/>
      <c r="E980" s="172"/>
      <c r="F980" s="172"/>
      <c r="G980" s="172"/>
      <c r="H980" s="172"/>
      <c r="I980" s="172"/>
      <c r="J980" s="172"/>
      <c r="K980" s="172"/>
      <c r="L980" s="172"/>
      <c r="M980" s="172"/>
      <c r="N980" s="172"/>
      <c r="O980" s="172"/>
      <c r="P980" s="172"/>
      <c r="Q980" s="172"/>
      <c r="R980" s="172"/>
      <c r="S980" s="172"/>
      <c r="T980" s="172"/>
      <c r="U980" s="172"/>
      <c r="V980" s="588"/>
      <c r="W980" s="588"/>
      <c r="X980" s="588"/>
      <c r="Y980" s="588"/>
      <c r="Z980" s="588"/>
      <c r="AA980" s="172"/>
      <c r="AB980" s="172"/>
      <c r="AC980" s="172"/>
      <c r="AD980" s="172"/>
      <c r="AE980" s="172"/>
      <c r="AF980" s="172"/>
      <c r="AG980" s="172"/>
      <c r="AH980" s="172"/>
      <c r="AI980" s="172"/>
      <c r="AJ980" s="172"/>
    </row>
    <row r="981">
      <c r="A981" s="577"/>
      <c r="B981" s="577"/>
      <c r="C981" s="172"/>
      <c r="D981" s="172"/>
      <c r="E981" s="172"/>
      <c r="F981" s="172"/>
      <c r="G981" s="172"/>
      <c r="H981" s="172"/>
      <c r="I981" s="172"/>
      <c r="J981" s="172"/>
      <c r="K981" s="172"/>
      <c r="L981" s="172"/>
      <c r="M981" s="172"/>
      <c r="N981" s="172"/>
      <c r="O981" s="172"/>
      <c r="P981" s="172"/>
      <c r="Q981" s="172"/>
      <c r="R981" s="172"/>
      <c r="S981" s="172"/>
      <c r="T981" s="172"/>
      <c r="U981" s="172"/>
      <c r="V981" s="588"/>
      <c r="W981" s="588"/>
      <c r="X981" s="588"/>
      <c r="Y981" s="588"/>
      <c r="Z981" s="588"/>
      <c r="AA981" s="172"/>
      <c r="AB981" s="172"/>
      <c r="AC981" s="172"/>
      <c r="AD981" s="172"/>
      <c r="AE981" s="172"/>
      <c r="AF981" s="172"/>
      <c r="AG981" s="172"/>
      <c r="AH981" s="172"/>
      <c r="AI981" s="172"/>
      <c r="AJ981" s="172"/>
    </row>
    <row r="982">
      <c r="A982" s="577"/>
      <c r="B982" s="577"/>
      <c r="C982" s="172"/>
      <c r="D982" s="172"/>
      <c r="E982" s="172"/>
      <c r="F982" s="172"/>
      <c r="G982" s="172"/>
      <c r="H982" s="172"/>
      <c r="I982" s="172"/>
      <c r="J982" s="172"/>
      <c r="K982" s="172"/>
      <c r="L982" s="172"/>
      <c r="M982" s="172"/>
      <c r="N982" s="172"/>
      <c r="O982" s="172"/>
      <c r="P982" s="172"/>
      <c r="Q982" s="172"/>
      <c r="R982" s="172"/>
      <c r="S982" s="172"/>
      <c r="T982" s="172"/>
      <c r="U982" s="172"/>
      <c r="V982" s="588"/>
      <c r="W982" s="588"/>
      <c r="X982" s="588"/>
      <c r="Y982" s="588"/>
      <c r="Z982" s="588"/>
      <c r="AA982" s="172"/>
      <c r="AB982" s="172"/>
      <c r="AC982" s="172"/>
      <c r="AD982" s="172"/>
      <c r="AE982" s="172"/>
      <c r="AF982" s="172"/>
      <c r="AG982" s="172"/>
      <c r="AH982" s="172"/>
      <c r="AI982" s="172"/>
      <c r="AJ982" s="172"/>
    </row>
    <row r="983">
      <c r="A983" s="577"/>
      <c r="B983" s="577"/>
      <c r="C983" s="172"/>
      <c r="D983" s="172"/>
      <c r="E983" s="172"/>
      <c r="F983" s="172"/>
      <c r="G983" s="172"/>
      <c r="H983" s="172"/>
      <c r="I983" s="172"/>
      <c r="J983" s="172"/>
      <c r="K983" s="172"/>
      <c r="L983" s="172"/>
      <c r="M983" s="172"/>
      <c r="N983" s="172"/>
      <c r="O983" s="172"/>
      <c r="P983" s="172"/>
      <c r="Q983" s="172"/>
      <c r="R983" s="172"/>
      <c r="S983" s="172"/>
      <c r="T983" s="172"/>
      <c r="U983" s="172"/>
      <c r="V983" s="588"/>
      <c r="W983" s="588"/>
      <c r="X983" s="588"/>
      <c r="Y983" s="588"/>
      <c r="Z983" s="588"/>
      <c r="AA983" s="172"/>
      <c r="AB983" s="172"/>
      <c r="AC983" s="172"/>
      <c r="AD983" s="172"/>
      <c r="AE983" s="172"/>
      <c r="AF983" s="172"/>
      <c r="AG983" s="172"/>
      <c r="AH983" s="172"/>
      <c r="AI983" s="172"/>
      <c r="AJ983" s="172"/>
    </row>
    <row r="984">
      <c r="A984" s="577"/>
      <c r="B984" s="577"/>
      <c r="C984" s="172"/>
      <c r="D984" s="172"/>
      <c r="E984" s="172"/>
      <c r="F984" s="172"/>
      <c r="G984" s="172"/>
      <c r="H984" s="172"/>
      <c r="I984" s="172"/>
      <c r="J984" s="172"/>
      <c r="K984" s="172"/>
      <c r="L984" s="172"/>
      <c r="M984" s="172"/>
      <c r="N984" s="172"/>
      <c r="O984" s="172"/>
      <c r="P984" s="172"/>
      <c r="Q984" s="172"/>
      <c r="R984" s="172"/>
      <c r="S984" s="172"/>
      <c r="T984" s="172"/>
      <c r="U984" s="172"/>
      <c r="V984" s="588"/>
      <c r="W984" s="588"/>
      <c r="X984" s="588"/>
      <c r="Y984" s="588"/>
      <c r="Z984" s="588"/>
      <c r="AA984" s="172"/>
      <c r="AB984" s="172"/>
      <c r="AC984" s="172"/>
      <c r="AD984" s="172"/>
      <c r="AE984" s="172"/>
      <c r="AF984" s="172"/>
      <c r="AG984" s="172"/>
      <c r="AH984" s="172"/>
      <c r="AI984" s="172"/>
      <c r="AJ984" s="172"/>
    </row>
    <row r="985">
      <c r="A985" s="577"/>
      <c r="B985" s="577"/>
      <c r="C985" s="172"/>
      <c r="D985" s="172"/>
      <c r="E985" s="172"/>
      <c r="F985" s="172"/>
      <c r="G985" s="172"/>
      <c r="H985" s="172"/>
      <c r="I985" s="172"/>
      <c r="J985" s="172"/>
      <c r="K985" s="172"/>
      <c r="L985" s="172"/>
      <c r="M985" s="172"/>
      <c r="N985" s="172"/>
      <c r="O985" s="172"/>
      <c r="P985" s="172"/>
      <c r="Q985" s="172"/>
      <c r="R985" s="172"/>
      <c r="S985" s="172"/>
      <c r="T985" s="172"/>
      <c r="U985" s="172"/>
      <c r="V985" s="588"/>
      <c r="W985" s="588"/>
      <c r="X985" s="588"/>
      <c r="Y985" s="588"/>
      <c r="Z985" s="588"/>
      <c r="AA985" s="172"/>
      <c r="AB985" s="172"/>
      <c r="AC985" s="172"/>
      <c r="AD985" s="172"/>
      <c r="AE985" s="172"/>
      <c r="AF985" s="172"/>
      <c r="AG985" s="172"/>
      <c r="AH985" s="172"/>
      <c r="AI985" s="172"/>
      <c r="AJ985" s="172"/>
    </row>
    <row r="986">
      <c r="A986" s="577"/>
      <c r="B986" s="577"/>
      <c r="C986" s="172"/>
      <c r="D986" s="172"/>
      <c r="E986" s="172"/>
      <c r="F986" s="172"/>
      <c r="G986" s="172"/>
      <c r="H986" s="172"/>
      <c r="I986" s="172"/>
      <c r="J986" s="172"/>
      <c r="K986" s="172"/>
      <c r="L986" s="172"/>
      <c r="M986" s="172"/>
      <c r="N986" s="172"/>
      <c r="O986" s="172"/>
      <c r="P986" s="172"/>
      <c r="Q986" s="172"/>
      <c r="R986" s="172"/>
      <c r="S986" s="172"/>
      <c r="T986" s="172"/>
      <c r="U986" s="172"/>
      <c r="V986" s="588"/>
      <c r="W986" s="588"/>
      <c r="X986" s="588"/>
      <c r="Y986" s="588"/>
      <c r="Z986" s="588"/>
      <c r="AA986" s="172"/>
      <c r="AB986" s="172"/>
      <c r="AC986" s="172"/>
      <c r="AD986" s="172"/>
      <c r="AE986" s="172"/>
      <c r="AF986" s="172"/>
      <c r="AG986" s="172"/>
      <c r="AH986" s="172"/>
      <c r="AI986" s="172"/>
      <c r="AJ986" s="172"/>
    </row>
    <row r="987">
      <c r="A987" s="577"/>
      <c r="B987" s="577"/>
      <c r="C987" s="172"/>
      <c r="D987" s="172"/>
      <c r="E987" s="172"/>
      <c r="F987" s="172"/>
      <c r="G987" s="172"/>
      <c r="H987" s="172"/>
      <c r="I987" s="172"/>
      <c r="J987" s="172"/>
      <c r="K987" s="172"/>
      <c r="L987" s="172"/>
      <c r="M987" s="172"/>
      <c r="N987" s="172"/>
      <c r="O987" s="172"/>
      <c r="P987" s="172"/>
      <c r="Q987" s="172"/>
      <c r="R987" s="172"/>
      <c r="S987" s="172"/>
      <c r="T987" s="172"/>
      <c r="U987" s="172"/>
      <c r="V987" s="588"/>
      <c r="W987" s="588"/>
      <c r="X987" s="588"/>
      <c r="Y987" s="588"/>
      <c r="Z987" s="588"/>
      <c r="AA987" s="172"/>
      <c r="AB987" s="172"/>
      <c r="AC987" s="172"/>
      <c r="AD987" s="172"/>
      <c r="AE987" s="172"/>
      <c r="AF987" s="172"/>
      <c r="AG987" s="172"/>
      <c r="AH987" s="172"/>
      <c r="AI987" s="172"/>
      <c r="AJ987" s="172"/>
    </row>
    <row r="988">
      <c r="A988" s="577"/>
      <c r="B988" s="577"/>
      <c r="C988" s="172"/>
      <c r="D988" s="172"/>
      <c r="E988" s="172"/>
      <c r="F988" s="172"/>
      <c r="G988" s="172"/>
      <c r="H988" s="172"/>
      <c r="I988" s="172"/>
      <c r="J988" s="172"/>
      <c r="K988" s="172"/>
      <c r="L988" s="172"/>
      <c r="M988" s="172"/>
      <c r="N988" s="172"/>
      <c r="O988" s="172"/>
      <c r="P988" s="172"/>
      <c r="Q988" s="172"/>
      <c r="R988" s="172"/>
      <c r="S988" s="172"/>
      <c r="T988" s="172"/>
      <c r="U988" s="172"/>
      <c r="V988" s="588"/>
      <c r="W988" s="588"/>
      <c r="X988" s="588"/>
      <c r="Y988" s="588"/>
      <c r="Z988" s="588"/>
      <c r="AA988" s="172"/>
      <c r="AB988" s="172"/>
      <c r="AC988" s="172"/>
      <c r="AD988" s="172"/>
      <c r="AE988" s="172"/>
      <c r="AF988" s="172"/>
      <c r="AG988" s="172"/>
      <c r="AH988" s="172"/>
      <c r="AI988" s="172"/>
      <c r="AJ988" s="172"/>
    </row>
    <row r="989">
      <c r="A989" s="577"/>
      <c r="B989" s="577"/>
      <c r="C989" s="172"/>
      <c r="D989" s="172"/>
      <c r="E989" s="172"/>
      <c r="F989" s="172"/>
      <c r="G989" s="172"/>
      <c r="H989" s="172"/>
      <c r="I989" s="172"/>
      <c r="J989" s="172"/>
      <c r="K989" s="172"/>
      <c r="L989" s="172"/>
      <c r="M989" s="172"/>
      <c r="N989" s="172"/>
      <c r="O989" s="172"/>
      <c r="P989" s="172"/>
      <c r="Q989" s="172"/>
      <c r="R989" s="172"/>
      <c r="S989" s="172"/>
      <c r="T989" s="172"/>
      <c r="U989" s="172"/>
      <c r="V989" s="588"/>
      <c r="W989" s="588"/>
      <c r="X989" s="588"/>
      <c r="Y989" s="588"/>
      <c r="Z989" s="588"/>
      <c r="AA989" s="172"/>
      <c r="AB989" s="172"/>
      <c r="AC989" s="172"/>
      <c r="AD989" s="172"/>
      <c r="AE989" s="172"/>
      <c r="AF989" s="172"/>
      <c r="AG989" s="172"/>
      <c r="AH989" s="172"/>
      <c r="AI989" s="172"/>
      <c r="AJ989" s="172"/>
    </row>
    <row r="990">
      <c r="A990" s="577"/>
      <c r="B990" s="577"/>
      <c r="C990" s="172"/>
      <c r="D990" s="172"/>
      <c r="E990" s="172"/>
      <c r="F990" s="172"/>
      <c r="G990" s="172"/>
      <c r="H990" s="172"/>
      <c r="I990" s="172"/>
      <c r="J990" s="172"/>
      <c r="K990" s="172"/>
      <c r="L990" s="172"/>
      <c r="M990" s="172"/>
      <c r="N990" s="172"/>
      <c r="O990" s="172"/>
      <c r="P990" s="172"/>
      <c r="Q990" s="172"/>
      <c r="R990" s="172"/>
      <c r="S990" s="172"/>
      <c r="T990" s="172"/>
      <c r="U990" s="172"/>
      <c r="V990" s="588"/>
      <c r="W990" s="588"/>
      <c r="X990" s="588"/>
      <c r="Y990" s="588"/>
      <c r="Z990" s="588"/>
      <c r="AA990" s="172"/>
      <c r="AB990" s="172"/>
      <c r="AC990" s="172"/>
      <c r="AD990" s="172"/>
      <c r="AE990" s="172"/>
      <c r="AF990" s="172"/>
      <c r="AG990" s="172"/>
      <c r="AH990" s="172"/>
      <c r="AI990" s="172"/>
      <c r="AJ990" s="172"/>
    </row>
    <row r="991">
      <c r="A991" s="577"/>
      <c r="B991" s="577"/>
      <c r="C991" s="172"/>
      <c r="D991" s="172"/>
      <c r="E991" s="172"/>
      <c r="F991" s="172"/>
      <c r="G991" s="172"/>
      <c r="H991" s="172"/>
      <c r="I991" s="172"/>
      <c r="J991" s="172"/>
      <c r="K991" s="172"/>
      <c r="L991" s="172"/>
      <c r="M991" s="172"/>
      <c r="N991" s="172"/>
      <c r="O991" s="172"/>
      <c r="P991" s="172"/>
      <c r="Q991" s="172"/>
      <c r="R991" s="172"/>
      <c r="S991" s="172"/>
      <c r="T991" s="172"/>
      <c r="U991" s="172"/>
      <c r="V991" s="588"/>
      <c r="W991" s="588"/>
      <c r="X991" s="588"/>
      <c r="Y991" s="588"/>
      <c r="Z991" s="588"/>
      <c r="AA991" s="172"/>
      <c r="AB991" s="172"/>
      <c r="AC991" s="172"/>
      <c r="AD991" s="172"/>
      <c r="AE991" s="172"/>
      <c r="AF991" s="172"/>
      <c r="AG991" s="172"/>
      <c r="AH991" s="172"/>
      <c r="AI991" s="172"/>
      <c r="AJ991" s="172"/>
    </row>
    <row r="992">
      <c r="A992" s="577"/>
      <c r="B992" s="577"/>
      <c r="C992" s="172"/>
      <c r="D992" s="172"/>
      <c r="E992" s="172"/>
      <c r="F992" s="172"/>
      <c r="G992" s="172"/>
      <c r="H992" s="172"/>
      <c r="I992" s="172"/>
      <c r="J992" s="172"/>
      <c r="K992" s="172"/>
      <c r="L992" s="172"/>
      <c r="M992" s="172"/>
      <c r="N992" s="172"/>
      <c r="O992" s="172"/>
      <c r="P992" s="172"/>
      <c r="Q992" s="172"/>
      <c r="R992" s="172"/>
      <c r="S992" s="172"/>
      <c r="T992" s="172"/>
      <c r="U992" s="172"/>
      <c r="V992" s="588"/>
      <c r="W992" s="588"/>
      <c r="X992" s="588"/>
      <c r="Y992" s="588"/>
      <c r="Z992" s="588"/>
      <c r="AA992" s="172"/>
      <c r="AB992" s="172"/>
      <c r="AC992" s="172"/>
      <c r="AD992" s="172"/>
      <c r="AE992" s="172"/>
      <c r="AF992" s="172"/>
      <c r="AG992" s="172"/>
      <c r="AH992" s="172"/>
      <c r="AI992" s="172"/>
      <c r="AJ992" s="172"/>
    </row>
    <row r="993">
      <c r="A993" s="577"/>
      <c r="B993" s="577"/>
      <c r="C993" s="172"/>
      <c r="D993" s="172"/>
      <c r="E993" s="172"/>
      <c r="F993" s="172"/>
      <c r="G993" s="172"/>
      <c r="H993" s="172"/>
      <c r="I993" s="172"/>
      <c r="J993" s="172"/>
      <c r="K993" s="172"/>
      <c r="L993" s="172"/>
      <c r="M993" s="172"/>
      <c r="N993" s="172"/>
      <c r="O993" s="172"/>
      <c r="P993" s="172"/>
      <c r="Q993" s="172"/>
      <c r="R993" s="172"/>
      <c r="S993" s="172"/>
      <c r="T993" s="172"/>
      <c r="U993" s="172"/>
      <c r="V993" s="588"/>
      <c r="W993" s="588"/>
      <c r="X993" s="588"/>
      <c r="Y993" s="588"/>
      <c r="Z993" s="588"/>
      <c r="AA993" s="172"/>
      <c r="AB993" s="172"/>
      <c r="AC993" s="172"/>
      <c r="AD993" s="172"/>
      <c r="AE993" s="172"/>
      <c r="AF993" s="172"/>
      <c r="AG993" s="172"/>
      <c r="AH993" s="172"/>
      <c r="AI993" s="172"/>
      <c r="AJ993" s="172"/>
    </row>
    <row r="994">
      <c r="A994" s="577"/>
      <c r="B994" s="577"/>
      <c r="C994" s="172"/>
      <c r="D994" s="172"/>
      <c r="E994" s="172"/>
      <c r="F994" s="172"/>
      <c r="G994" s="172"/>
      <c r="H994" s="172"/>
      <c r="I994" s="172"/>
      <c r="J994" s="172"/>
      <c r="K994" s="172"/>
      <c r="L994" s="172"/>
      <c r="M994" s="172"/>
      <c r="N994" s="172"/>
      <c r="O994" s="172"/>
      <c r="P994" s="172"/>
      <c r="Q994" s="172"/>
      <c r="R994" s="172"/>
      <c r="S994" s="172"/>
      <c r="T994" s="172"/>
      <c r="U994" s="172"/>
      <c r="V994" s="588"/>
      <c r="W994" s="588"/>
      <c r="X994" s="588"/>
      <c r="Y994" s="588"/>
      <c r="Z994" s="588"/>
      <c r="AA994" s="172"/>
      <c r="AB994" s="172"/>
      <c r="AC994" s="172"/>
      <c r="AD994" s="172"/>
      <c r="AE994" s="172"/>
      <c r="AF994" s="172"/>
      <c r="AG994" s="172"/>
      <c r="AH994" s="172"/>
      <c r="AI994" s="172"/>
      <c r="AJ994" s="172"/>
    </row>
    <row r="995">
      <c r="A995" s="577"/>
      <c r="B995" s="577"/>
      <c r="C995" s="172"/>
      <c r="D995" s="172"/>
      <c r="E995" s="172"/>
      <c r="F995" s="172"/>
      <c r="G995" s="172"/>
      <c r="H995" s="172"/>
      <c r="I995" s="172"/>
      <c r="J995" s="172"/>
      <c r="K995" s="172"/>
      <c r="L995" s="172"/>
      <c r="M995" s="172"/>
      <c r="N995" s="172"/>
      <c r="O995" s="172"/>
      <c r="P995" s="172"/>
      <c r="Q995" s="172"/>
      <c r="R995" s="172"/>
      <c r="S995" s="172"/>
      <c r="T995" s="172"/>
      <c r="U995" s="172"/>
      <c r="V995" s="588"/>
      <c r="W995" s="588"/>
      <c r="X995" s="588"/>
      <c r="Y995" s="588"/>
      <c r="Z995" s="588"/>
      <c r="AA995" s="172"/>
      <c r="AB995" s="172"/>
      <c r="AC995" s="172"/>
      <c r="AD995" s="172"/>
      <c r="AE995" s="172"/>
      <c r="AF995" s="172"/>
      <c r="AG995" s="172"/>
      <c r="AH995" s="172"/>
      <c r="AI995" s="172"/>
      <c r="AJ995" s="172"/>
    </row>
    <row r="996">
      <c r="A996" s="577"/>
      <c r="B996" s="577"/>
      <c r="C996" s="172"/>
      <c r="D996" s="172"/>
      <c r="E996" s="172"/>
      <c r="F996" s="172"/>
      <c r="G996" s="172"/>
      <c r="H996" s="172"/>
      <c r="I996" s="172"/>
      <c r="J996" s="172"/>
      <c r="K996" s="172"/>
      <c r="L996" s="172"/>
      <c r="M996" s="172"/>
      <c r="N996" s="172"/>
      <c r="O996" s="172"/>
      <c r="P996" s="172"/>
      <c r="Q996" s="172"/>
      <c r="R996" s="172"/>
      <c r="S996" s="172"/>
      <c r="T996" s="172"/>
      <c r="U996" s="172"/>
      <c r="V996" s="588"/>
      <c r="W996" s="588"/>
      <c r="X996" s="588"/>
      <c r="Y996" s="588"/>
      <c r="Z996" s="588"/>
      <c r="AA996" s="172"/>
      <c r="AB996" s="172"/>
      <c r="AC996" s="172"/>
      <c r="AD996" s="172"/>
      <c r="AE996" s="172"/>
      <c r="AF996" s="172"/>
      <c r="AG996" s="172"/>
      <c r="AH996" s="172"/>
      <c r="AI996" s="172"/>
      <c r="AJ996" s="172"/>
    </row>
    <row r="997">
      <c r="A997" s="577"/>
      <c r="B997" s="577"/>
      <c r="C997" s="172"/>
      <c r="D997" s="172"/>
      <c r="E997" s="172"/>
      <c r="F997" s="172"/>
      <c r="G997" s="172"/>
      <c r="H997" s="172"/>
      <c r="I997" s="172"/>
      <c r="J997" s="172"/>
      <c r="K997" s="172"/>
      <c r="L997" s="172"/>
      <c r="M997" s="172"/>
      <c r="N997" s="172"/>
      <c r="O997" s="172"/>
      <c r="P997" s="172"/>
      <c r="Q997" s="172"/>
      <c r="R997" s="172"/>
      <c r="S997" s="172"/>
      <c r="T997" s="172"/>
      <c r="U997" s="172"/>
      <c r="V997" s="588"/>
      <c r="W997" s="588"/>
      <c r="X997" s="588"/>
      <c r="Y997" s="588"/>
      <c r="Z997" s="588"/>
      <c r="AA997" s="172"/>
      <c r="AB997" s="172"/>
      <c r="AC997" s="172"/>
      <c r="AD997" s="172"/>
      <c r="AE997" s="172"/>
      <c r="AF997" s="172"/>
      <c r="AG997" s="172"/>
      <c r="AH997" s="172"/>
      <c r="AI997" s="172"/>
      <c r="AJ997" s="172"/>
    </row>
    <row r="998">
      <c r="A998" s="577"/>
      <c r="B998" s="577"/>
      <c r="C998" s="172"/>
      <c r="D998" s="172"/>
      <c r="E998" s="172"/>
      <c r="F998" s="172"/>
      <c r="G998" s="172"/>
      <c r="H998" s="172"/>
      <c r="I998" s="172"/>
      <c r="J998" s="172"/>
      <c r="K998" s="172"/>
      <c r="L998" s="172"/>
      <c r="M998" s="172"/>
      <c r="N998" s="172"/>
      <c r="O998" s="172"/>
      <c r="P998" s="172"/>
      <c r="Q998" s="172"/>
      <c r="R998" s="172"/>
      <c r="S998" s="172"/>
      <c r="T998" s="172"/>
      <c r="U998" s="172"/>
      <c r="V998" s="588"/>
      <c r="W998" s="588"/>
      <c r="X998" s="588"/>
      <c r="Y998" s="588"/>
      <c r="Z998" s="588"/>
      <c r="AA998" s="172"/>
      <c r="AB998" s="172"/>
      <c r="AC998" s="172"/>
      <c r="AD998" s="172"/>
      <c r="AE998" s="172"/>
      <c r="AF998" s="172"/>
      <c r="AG998" s="172"/>
      <c r="AH998" s="172"/>
      <c r="AI998" s="172"/>
      <c r="AJ998" s="172"/>
    </row>
    <row r="999">
      <c r="A999" s="577"/>
      <c r="B999" s="577"/>
      <c r="C999" s="172"/>
      <c r="D999" s="172"/>
      <c r="E999" s="172"/>
      <c r="F999" s="172"/>
      <c r="G999" s="172"/>
      <c r="H999" s="172"/>
      <c r="I999" s="172"/>
      <c r="J999" s="172"/>
      <c r="K999" s="172"/>
      <c r="L999" s="172"/>
      <c r="M999" s="172"/>
      <c r="N999" s="172"/>
      <c r="O999" s="172"/>
      <c r="P999" s="172"/>
      <c r="Q999" s="172"/>
      <c r="R999" s="172"/>
      <c r="S999" s="172"/>
      <c r="T999" s="172"/>
      <c r="U999" s="172"/>
      <c r="V999" s="588"/>
      <c r="W999" s="588"/>
      <c r="X999" s="588"/>
      <c r="Y999" s="588"/>
      <c r="Z999" s="588"/>
      <c r="AA999" s="172"/>
      <c r="AB999" s="172"/>
      <c r="AC999" s="172"/>
      <c r="AD999" s="172"/>
      <c r="AE999" s="172"/>
      <c r="AF999" s="172"/>
      <c r="AG999" s="172"/>
      <c r="AH999" s="172"/>
      <c r="AI999" s="172"/>
      <c r="AJ999" s="172"/>
    </row>
    <row r="1000">
      <c r="A1000" s="577"/>
      <c r="B1000" s="577"/>
      <c r="C1000" s="172"/>
      <c r="D1000" s="172"/>
      <c r="E1000" s="172"/>
      <c r="F1000" s="172"/>
      <c r="G1000" s="172"/>
      <c r="H1000" s="172"/>
      <c r="I1000" s="172"/>
      <c r="J1000" s="172"/>
      <c r="K1000" s="172"/>
      <c r="L1000" s="172"/>
      <c r="M1000" s="172"/>
      <c r="N1000" s="172"/>
      <c r="O1000" s="172"/>
      <c r="P1000" s="172"/>
      <c r="Q1000" s="172"/>
      <c r="R1000" s="172"/>
      <c r="S1000" s="172"/>
      <c r="T1000" s="172"/>
      <c r="U1000" s="172"/>
      <c r="V1000" s="588"/>
      <c r="W1000" s="588"/>
      <c r="X1000" s="588"/>
      <c r="Y1000" s="588"/>
      <c r="Z1000" s="588"/>
      <c r="AA1000" s="172"/>
      <c r="AB1000" s="172"/>
      <c r="AC1000" s="172"/>
      <c r="AD1000" s="172"/>
      <c r="AE1000" s="172"/>
      <c r="AF1000" s="172"/>
      <c r="AG1000" s="172"/>
      <c r="AH1000" s="172"/>
      <c r="AI1000" s="172"/>
      <c r="AJ1000" s="172"/>
    </row>
    <row r="1001">
      <c r="A1001" s="577"/>
      <c r="B1001" s="577"/>
      <c r="C1001" s="172"/>
      <c r="D1001" s="172"/>
      <c r="E1001" s="172"/>
      <c r="F1001" s="172"/>
      <c r="G1001" s="172"/>
      <c r="H1001" s="172"/>
      <c r="I1001" s="172"/>
      <c r="J1001" s="172"/>
      <c r="K1001" s="172"/>
      <c r="L1001" s="172"/>
      <c r="M1001" s="172"/>
      <c r="N1001" s="172"/>
      <c r="O1001" s="172"/>
      <c r="P1001" s="172"/>
      <c r="Q1001" s="172"/>
      <c r="R1001" s="172"/>
      <c r="S1001" s="172"/>
      <c r="T1001" s="172"/>
      <c r="U1001" s="172"/>
      <c r="V1001" s="588"/>
      <c r="W1001" s="588"/>
      <c r="X1001" s="588"/>
      <c r="Y1001" s="588"/>
      <c r="Z1001" s="588"/>
      <c r="AA1001" s="172"/>
      <c r="AB1001" s="172"/>
      <c r="AC1001" s="172"/>
      <c r="AD1001" s="172"/>
      <c r="AE1001" s="172"/>
      <c r="AF1001" s="172"/>
      <c r="AG1001" s="172"/>
      <c r="AH1001" s="172"/>
      <c r="AI1001" s="172"/>
      <c r="AJ1001" s="172"/>
    </row>
    <row r="1002">
      <c r="A1002" s="577"/>
      <c r="B1002" s="577"/>
      <c r="C1002" s="172"/>
      <c r="D1002" s="172"/>
      <c r="E1002" s="172"/>
      <c r="F1002" s="172"/>
      <c r="G1002" s="172"/>
      <c r="H1002" s="172"/>
      <c r="I1002" s="172"/>
      <c r="J1002" s="172"/>
      <c r="K1002" s="172"/>
      <c r="L1002" s="172"/>
      <c r="M1002" s="172"/>
      <c r="N1002" s="172"/>
      <c r="O1002" s="172"/>
      <c r="P1002" s="172"/>
      <c r="Q1002" s="172"/>
      <c r="R1002" s="172"/>
      <c r="S1002" s="172"/>
      <c r="T1002" s="172"/>
      <c r="U1002" s="172"/>
      <c r="V1002" s="588"/>
      <c r="W1002" s="588"/>
      <c r="X1002" s="588"/>
      <c r="Y1002" s="588"/>
      <c r="Z1002" s="588"/>
      <c r="AA1002" s="172"/>
      <c r="AB1002" s="172"/>
      <c r="AC1002" s="172"/>
      <c r="AD1002" s="172"/>
      <c r="AE1002" s="172"/>
      <c r="AF1002" s="172"/>
      <c r="AG1002" s="172"/>
      <c r="AH1002" s="172"/>
      <c r="AI1002" s="172"/>
      <c r="AJ1002" s="172"/>
    </row>
    <row r="1003">
      <c r="A1003" s="577"/>
      <c r="B1003" s="577"/>
      <c r="C1003" s="172"/>
      <c r="D1003" s="172"/>
      <c r="E1003" s="172"/>
      <c r="F1003" s="172"/>
      <c r="G1003" s="172"/>
      <c r="H1003" s="172"/>
      <c r="I1003" s="172"/>
      <c r="J1003" s="172"/>
      <c r="K1003" s="172"/>
      <c r="L1003" s="172"/>
      <c r="M1003" s="172"/>
      <c r="N1003" s="172"/>
      <c r="O1003" s="172"/>
      <c r="P1003" s="172"/>
      <c r="Q1003" s="172"/>
      <c r="R1003" s="172"/>
      <c r="S1003" s="172"/>
      <c r="T1003" s="172"/>
      <c r="U1003" s="172"/>
      <c r="V1003" s="588"/>
      <c r="W1003" s="588"/>
      <c r="X1003" s="588"/>
      <c r="Y1003" s="588"/>
      <c r="Z1003" s="588"/>
      <c r="AA1003" s="172"/>
      <c r="AB1003" s="172"/>
      <c r="AC1003" s="172"/>
      <c r="AD1003" s="172"/>
      <c r="AE1003" s="172"/>
      <c r="AF1003" s="172"/>
      <c r="AG1003" s="172"/>
      <c r="AH1003" s="172"/>
      <c r="AI1003" s="172"/>
      <c r="AJ1003" s="172"/>
    </row>
    <row r="1004">
      <c r="A1004" s="577"/>
      <c r="B1004" s="577"/>
      <c r="C1004" s="172"/>
      <c r="D1004" s="172"/>
      <c r="E1004" s="172"/>
      <c r="F1004" s="172"/>
      <c r="G1004" s="172"/>
      <c r="H1004" s="172"/>
      <c r="I1004" s="172"/>
      <c r="J1004" s="172"/>
      <c r="K1004" s="172"/>
      <c r="L1004" s="172"/>
      <c r="M1004" s="172"/>
      <c r="N1004" s="172"/>
      <c r="O1004" s="172"/>
      <c r="P1004" s="172"/>
      <c r="Q1004" s="172"/>
      <c r="R1004" s="172"/>
      <c r="S1004" s="172"/>
      <c r="T1004" s="172"/>
      <c r="U1004" s="172"/>
      <c r="V1004" s="588"/>
      <c r="W1004" s="588"/>
      <c r="X1004" s="588"/>
      <c r="Y1004" s="588"/>
      <c r="Z1004" s="588"/>
      <c r="AA1004" s="172"/>
      <c r="AB1004" s="172"/>
      <c r="AC1004" s="172"/>
      <c r="AD1004" s="172"/>
      <c r="AE1004" s="172"/>
      <c r="AF1004" s="172"/>
      <c r="AG1004" s="172"/>
      <c r="AH1004" s="172"/>
      <c r="AI1004" s="172"/>
      <c r="AJ1004" s="172"/>
    </row>
    <row r="1005">
      <c r="A1005" s="577"/>
      <c r="B1005" s="577"/>
      <c r="C1005" s="172"/>
      <c r="D1005" s="172"/>
      <c r="E1005" s="172"/>
      <c r="F1005" s="172"/>
      <c r="G1005" s="172"/>
      <c r="H1005" s="172"/>
      <c r="I1005" s="172"/>
      <c r="J1005" s="172"/>
      <c r="K1005" s="172"/>
      <c r="L1005" s="172"/>
      <c r="M1005" s="172"/>
      <c r="N1005" s="172"/>
      <c r="O1005" s="172"/>
      <c r="P1005" s="172"/>
      <c r="Q1005" s="172"/>
      <c r="R1005" s="172"/>
      <c r="S1005" s="172"/>
      <c r="T1005" s="172"/>
      <c r="U1005" s="172"/>
      <c r="V1005" s="588"/>
      <c r="W1005" s="588"/>
      <c r="X1005" s="588"/>
      <c r="Y1005" s="588"/>
      <c r="Z1005" s="588"/>
      <c r="AA1005" s="172"/>
      <c r="AB1005" s="172"/>
      <c r="AC1005" s="172"/>
      <c r="AD1005" s="172"/>
      <c r="AE1005" s="172"/>
      <c r="AF1005" s="172"/>
      <c r="AG1005" s="172"/>
      <c r="AH1005" s="172"/>
      <c r="AI1005" s="172"/>
      <c r="AJ1005" s="172"/>
    </row>
    <row r="1006">
      <c r="A1006" s="577"/>
      <c r="B1006" s="577"/>
      <c r="C1006" s="172"/>
      <c r="D1006" s="172"/>
      <c r="E1006" s="172"/>
      <c r="F1006" s="172"/>
      <c r="G1006" s="172"/>
      <c r="H1006" s="172"/>
      <c r="I1006" s="172"/>
      <c r="J1006" s="172"/>
      <c r="K1006" s="172"/>
      <c r="L1006" s="172"/>
      <c r="M1006" s="172"/>
      <c r="N1006" s="172"/>
      <c r="O1006" s="172"/>
      <c r="P1006" s="172"/>
      <c r="Q1006" s="172"/>
      <c r="R1006" s="172"/>
      <c r="S1006" s="172"/>
      <c r="T1006" s="172"/>
      <c r="U1006" s="172"/>
      <c r="V1006" s="588"/>
      <c r="W1006" s="588"/>
      <c r="X1006" s="588"/>
      <c r="Y1006" s="588"/>
      <c r="Z1006" s="588"/>
      <c r="AA1006" s="172"/>
      <c r="AB1006" s="172"/>
      <c r="AC1006" s="172"/>
      <c r="AD1006" s="172"/>
      <c r="AE1006" s="172"/>
      <c r="AF1006" s="172"/>
      <c r="AG1006" s="172"/>
      <c r="AH1006" s="172"/>
      <c r="AI1006" s="172"/>
      <c r="AJ1006" s="172"/>
    </row>
    <row r="1007">
      <c r="A1007" s="577"/>
      <c r="B1007" s="577"/>
      <c r="C1007" s="172"/>
      <c r="D1007" s="172"/>
      <c r="E1007" s="172"/>
      <c r="F1007" s="172"/>
      <c r="G1007" s="172"/>
      <c r="H1007" s="172"/>
      <c r="I1007" s="172"/>
      <c r="J1007" s="172"/>
      <c r="K1007" s="172"/>
      <c r="L1007" s="172"/>
      <c r="M1007" s="172"/>
      <c r="N1007" s="172"/>
      <c r="O1007" s="172"/>
      <c r="P1007" s="172"/>
      <c r="Q1007" s="172"/>
      <c r="R1007" s="172"/>
      <c r="S1007" s="172"/>
      <c r="T1007" s="172"/>
      <c r="U1007" s="172"/>
      <c r="V1007" s="588"/>
      <c r="W1007" s="588"/>
      <c r="X1007" s="588"/>
      <c r="Y1007" s="588"/>
      <c r="Z1007" s="588"/>
      <c r="AA1007" s="172"/>
      <c r="AB1007" s="172"/>
      <c r="AC1007" s="172"/>
      <c r="AD1007" s="172"/>
      <c r="AE1007" s="172"/>
      <c r="AF1007" s="172"/>
      <c r="AG1007" s="172"/>
      <c r="AH1007" s="172"/>
      <c r="AI1007" s="172"/>
      <c r="AJ1007" s="172"/>
    </row>
  </sheetData>
  <mergeCells count="8">
    <mergeCell ref="C1:D1"/>
    <mergeCell ref="F1:H1"/>
    <mergeCell ref="C2:D2"/>
    <mergeCell ref="F2:H2"/>
    <mergeCell ref="A3:A6"/>
    <mergeCell ref="A7:A10"/>
    <mergeCell ref="A11:A14"/>
    <mergeCell ref="A15:A18"/>
  </mergeCells>
  <dataValidations>
    <dataValidation type="list" allowBlank="1" showErrorMessage="1" sqref="C4:L4 N4:AJ4 AI7:AJ7 C8:AJ8 AI11:AJ11 C12:Y12 AA12:AJ12 C16:L16 N16:AC16">
      <formula1>"Diarium Banner (Uk 1920x1080),Email (Uk 1920x1080),IG (Uk 4:5),Whatsapp (Uk 4:5),Diarium Pop Up Notif (No Poster)"</formula1>
    </dataValidation>
    <dataValidation type="list" allowBlank="1" showErrorMessage="1" sqref="C3:R3 C7:R7 C11:AF11 C15:R15">
      <formula1>"Attention,Interest,Search,Action,Share,Interest &amp; Search"</formula1>
    </dataValidation>
  </dataValidations>
  <hyperlinks>
    <hyperlink r:id="rId2" ref="E6"/>
    <hyperlink r:id="rId3" ref="F6"/>
    <hyperlink r:id="rId4" ref="I6"/>
    <hyperlink r:id="rId5" ref="J6"/>
    <hyperlink r:id="rId6" ref="K6"/>
    <hyperlink r:id="rId7" ref="L6"/>
    <hyperlink r:id="rId8" ref="M6"/>
    <hyperlink r:id="rId9" ref="N6"/>
    <hyperlink r:id="rId10" ref="P6"/>
    <hyperlink r:id="rId11" ref="X6"/>
    <hyperlink r:id="rId12" ref="I10"/>
    <hyperlink r:id="rId13" ref="L10"/>
    <hyperlink r:id="rId14" ref="P10"/>
  </hyperlinks>
  <drawing r:id="rId15"/>
  <legacyDrawing r:id="rId16"/>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60000"/>
    <outlinePr summaryBelow="0" summaryRight="0"/>
  </sheetPr>
  <sheetViews>
    <sheetView workbookViewId="0">
      <pane ySplit="1.0" topLeftCell="A2" activePane="bottomLeft" state="frozen"/>
      <selection activeCell="B3" sqref="B3" pane="bottomLeft"/>
    </sheetView>
  </sheetViews>
  <sheetFormatPr customHeight="1" defaultColWidth="12.63" defaultRowHeight="15.0"/>
  <cols>
    <col customWidth="1" min="1" max="1" width="12.0"/>
    <col customWidth="1" min="2" max="18" width="28.0"/>
  </cols>
  <sheetData>
    <row r="1" ht="27.75" customHeight="1">
      <c r="A1" s="556" t="str">
        <f>IFERROR(__xludf.DUMMYFUNCTION("importrange(""https://docs.google.com/spreadsheets/d/1sP0mAlx9UtEF8GFf-S53sbWHZkselg-a98R0NkTj-wU/edit?gid=2050029657#gid=2050029657"",""Magic Word!A5:J"")"),"Saya ingin")</f>
        <v>Saya ingin</v>
      </c>
      <c r="B1" s="556" t="str">
        <f>IFERROR(__xludf.DUMMYFUNCTION("""COMPUTED_VALUE"""),"RSF")</f>
        <v>RSF</v>
      </c>
      <c r="C1" s="556" t="str">
        <f>IFERROR(__xludf.DUMMYFUNCTION("""COMPUTED_VALUE"""),"Co Organizer")</f>
        <v>Co Organizer</v>
      </c>
      <c r="D1" s="556" t="str">
        <f>IFERROR(__xludf.DUMMYFUNCTION("""COMPUTED_VALUE"""),"Karyawan Telkom Group")</f>
        <v>Karyawan Telkom Group</v>
      </c>
      <c r="E1" s="556" t="str">
        <f>IFERROR(__xludf.DUMMYFUNCTION("""COMPUTED_VALUE"""),"Akademisi BUMN")</f>
        <v>Akademisi BUMN</v>
      </c>
      <c r="F1" s="556" t="str">
        <f>IFERROR(__xludf.DUMMYFUNCTION("""COMPUTED_VALUE"""),"Akademisi Lain")</f>
        <v>Akademisi Lain</v>
      </c>
      <c r="G1" s="556" t="str">
        <f>IFERROR(__xludf.DUMMYFUNCTION("""COMPUTED_VALUE"""),"Keynote Speaker External")</f>
        <v>Keynote Speaker External</v>
      </c>
      <c r="H1" s="556" t="str">
        <f>IFERROR(__xludf.DUMMYFUNCTION("""COMPUTED_VALUE"""),"Keynote Speaker Internal")</f>
        <v>Keynote Speaker Internal</v>
      </c>
      <c r="I1" s="556" t="str">
        <f>IFERROR(__xludf.DUMMYFUNCTION("""COMPUTED_VALUE"""),"Praktisi")</f>
        <v>Praktisi</v>
      </c>
      <c r="J1" s="556" t="str">
        <f>IFERROR(__xludf.DUMMYFUNCTION("""COMPUTED_VALUE"""),"Praktisi Pemerintahan")</f>
        <v>Praktisi Pemerintahan</v>
      </c>
      <c r="K1" s="556"/>
      <c r="L1" s="556"/>
      <c r="M1" s="556"/>
      <c r="N1" s="556"/>
      <c r="O1" s="556"/>
      <c r="P1" s="556"/>
      <c r="Q1" s="556"/>
      <c r="R1" s="556"/>
      <c r="S1" s="605"/>
      <c r="T1" s="605"/>
      <c r="U1" s="605"/>
      <c r="V1" s="605"/>
      <c r="W1" s="605"/>
      <c r="X1" s="605"/>
      <c r="Y1" s="605"/>
      <c r="Z1" s="605"/>
      <c r="AA1" s="605"/>
      <c r="AB1" s="605"/>
    </row>
    <row r="2" ht="93.0" customHeight="1">
      <c r="A2" s="545" t="str">
        <f>IFERROR(__xludf.DUMMYFUNCTION("""COMPUTED_VALUE"""),"Merasakan")</f>
        <v>Merasakan</v>
      </c>
      <c r="B2" s="545" t="str">
        <f>IFERROR(__xludf.DUMMYFUNCTION("""COMPUTED_VALUE"""),"Bangga dan dihargai")</f>
        <v>Bangga dan dihargai</v>
      </c>
      <c r="C2" s="545" t="str">
        <f>IFERROR(__xludf.DUMMYFUNCTION("""COMPUTED_VALUE"""),"Senang dan dihargai kontribusinya")</f>
        <v>Senang dan dihargai kontribusinya</v>
      </c>
      <c r="D2" s="545" t="str">
        <f>IFERROR(__xludf.DUMMYFUNCTION("""COMPUTED_VALUE"""),"Senang dan tertarik")</f>
        <v>Senang dan tertarik</v>
      </c>
      <c r="E2" s="545" t="str">
        <f>IFERROR(__xludf.DUMMYFUNCTION("""COMPUTED_VALUE"""),"Tertarik dan dihargai")</f>
        <v>Tertarik dan dihargai</v>
      </c>
      <c r="F2" s="545" t="str">
        <f>IFERROR(__xludf.DUMMYFUNCTION("""COMPUTED_VALUE"""),"Senang dan tertarik")</f>
        <v>Senang dan tertarik</v>
      </c>
      <c r="G2" s="545" t="str">
        <f>IFERROR(__xludf.DUMMYFUNCTION("""COMPUTED_VALUE"""),"Senang dan dihargai")</f>
        <v>Senang dan dihargai</v>
      </c>
      <c r="H2" s="545" t="str">
        <f>IFERROR(__xludf.DUMMYFUNCTION("""COMPUTED_VALUE"""),"Senang dan dihargai")</f>
        <v>Senang dan dihargai</v>
      </c>
      <c r="I2" s="545" t="str">
        <f>IFERROR(__xludf.DUMMYFUNCTION("""COMPUTED_VALUE"""),"Tertarik dan dihargai")</f>
        <v>Tertarik dan dihargai</v>
      </c>
      <c r="J2" s="545" t="str">
        <f>IFERROR(__xludf.DUMMYFUNCTION("""COMPUTED_VALUE"""),"Tertarik dan dihargai")</f>
        <v>Tertarik dan dihargai</v>
      </c>
      <c r="K2" s="545"/>
      <c r="L2" s="545"/>
      <c r="M2" s="545"/>
      <c r="N2" s="545"/>
      <c r="O2" s="545"/>
      <c r="P2" s="545"/>
      <c r="Q2" s="545"/>
      <c r="R2" s="545"/>
      <c r="S2" s="549"/>
      <c r="T2" s="549"/>
      <c r="U2" s="549"/>
      <c r="V2" s="549"/>
      <c r="W2" s="549"/>
      <c r="X2" s="549"/>
      <c r="Y2" s="549"/>
      <c r="Z2" s="549"/>
      <c r="AA2" s="549"/>
      <c r="AB2" s="549"/>
    </row>
    <row r="3" ht="93.0" customHeight="1">
      <c r="A3" s="546"/>
      <c r="B3" s="546" t="str">
        <f>IFERROR(__xludf.DUMMYFUNCTION("""COMPUTED_VALUE"""),"Senang karena event sukses")</f>
        <v>Senang karena event sukses</v>
      </c>
      <c r="C3" s="546"/>
      <c r="D3" s="546"/>
      <c r="E3" s="546"/>
      <c r="F3" s="546"/>
      <c r="G3" s="546" t="str">
        <f>IFERROR(__xludf.DUMMYFUNCTION("""COMPUTED_VALUE"""),"Bangga")</f>
        <v>Bangga</v>
      </c>
      <c r="H3" s="546" t="str">
        <f>IFERROR(__xludf.DUMMYFUNCTION("""COMPUTED_VALUE"""),"Bangga")</f>
        <v>Bangga</v>
      </c>
      <c r="I3" s="546" t="str">
        <f>IFERROR(__xludf.DUMMYFUNCTION("""COMPUTED_VALUE"""),"Bangga")</f>
        <v>Bangga</v>
      </c>
      <c r="J3" s="546"/>
      <c r="K3" s="546"/>
      <c r="L3" s="546"/>
      <c r="M3" s="546"/>
      <c r="N3" s="546"/>
      <c r="O3" s="546"/>
      <c r="P3" s="546"/>
      <c r="Q3" s="546"/>
      <c r="R3" s="546"/>
      <c r="S3" s="115"/>
      <c r="T3" s="115"/>
      <c r="U3" s="115"/>
      <c r="V3" s="115"/>
      <c r="W3" s="115"/>
      <c r="X3" s="115"/>
      <c r="Y3" s="115"/>
      <c r="Z3" s="115"/>
      <c r="AA3" s="115"/>
      <c r="AB3" s="115"/>
    </row>
    <row r="4" ht="93.0" customHeight="1">
      <c r="A4" s="546" t="str">
        <f>IFERROR(__xludf.DUMMYFUNCTION("""COMPUTED_VALUE"""),"Dengan menampilkan")</f>
        <v>Dengan menampilkan</v>
      </c>
      <c r="B4" s="546" t="str">
        <f>IFERROR(__xludf.DUMMYFUNCTION("""COMPUTED_VALUE"""),"Progres dan potensi keberlanjutan kerjasama")</f>
        <v>Progres dan potensi keberlanjutan kerjasama</v>
      </c>
      <c r="C4" s="546" t="str">
        <f>IFERROR(__xludf.DUMMYFUNCTION("""COMPUTED_VALUE"""),"Kontribusi dalam pengelolaan event konferensi internasional")</f>
        <v>Kontribusi dalam pengelolaan event konferensi internasional</v>
      </c>
      <c r="D4" s="546" t="str">
        <f>IFERROR(__xludf.DUMMYFUNCTION("""COMPUTED_VALUE"""),"Keantusiasan karyawan mengikuti event sebagai partisipan")</f>
        <v>Keantusiasan karyawan mengikuti event sebagai partisipan</v>
      </c>
      <c r="E4" s="546" t="str">
        <f>IFERROR(__xludf.DUMMYFUNCTION("""COMPUTED_VALUE"""),"Keantusiasan akademisi BUMN mengikuti event")</f>
        <v>Keantusiasan akademisi BUMN mengikuti event</v>
      </c>
      <c r="F4" s="546" t="str">
        <f>IFERROR(__xludf.DUMMYFUNCTION("""COMPUTED_VALUE"""),"Keantusiasan akademisi lain mengikuti event sebagai co-host dan/atau partisipan")</f>
        <v>Keantusiasan akademisi lain mengikuti event sebagai co-host dan/atau partisipan</v>
      </c>
      <c r="G4" s="546" t="str">
        <f>IFERROR(__xludf.DUMMYFUNCTION("""COMPUTED_VALUE"""),"Keantusiasan dan kesiapan menjadi keynote speaker sesuai dengan tema pada event konferensi internasional")</f>
        <v>Keantusiasan dan kesiapan menjadi keynote speaker sesuai dengan tema pada event konferensi internasional</v>
      </c>
      <c r="H4" s="546" t="str">
        <f>IFERROR(__xludf.DUMMYFUNCTION("""COMPUTED_VALUE"""),"Keantusiasan dan kesiapan menjadi keynote speaker sesuai dengan tema pada event konferensi internasional")</f>
        <v>Keantusiasan dan kesiapan menjadi keynote speaker sesuai dengan tema pada event konferensi internasional</v>
      </c>
      <c r="I4" s="546" t="str">
        <f>IFERROR(__xludf.DUMMYFUNCTION("""COMPUTED_VALUE"""),"Keantusiasan dan kesiapan mengikuti event sebagai praktisi")</f>
        <v>Keantusiasan dan kesiapan mengikuti event sebagai praktisi</v>
      </c>
      <c r="J4" s="546" t="str">
        <f>IFERROR(__xludf.DUMMYFUNCTION("""COMPUTED_VALUE"""),"Keantusiasan dan kesiapan mengikuti event sebagai praktisi")</f>
        <v>Keantusiasan dan kesiapan mengikuti event sebagai praktisi</v>
      </c>
      <c r="K4" s="546"/>
      <c r="L4" s="546"/>
      <c r="M4" s="546"/>
      <c r="N4" s="546"/>
      <c r="O4" s="546"/>
      <c r="P4" s="546"/>
      <c r="Q4" s="546"/>
      <c r="R4" s="546"/>
      <c r="S4" s="115"/>
      <c r="T4" s="115"/>
      <c r="U4" s="115"/>
      <c r="V4" s="115"/>
      <c r="W4" s="115"/>
      <c r="X4" s="115"/>
      <c r="Y4" s="115"/>
      <c r="Z4" s="115"/>
      <c r="AA4" s="115"/>
      <c r="AB4" s="115"/>
    </row>
    <row r="5" ht="93.0" customHeight="1">
      <c r="A5" s="546"/>
      <c r="B5" s="546"/>
      <c r="C5" s="546"/>
      <c r="D5" s="546"/>
      <c r="E5" s="546"/>
      <c r="F5" s="546"/>
      <c r="G5" s="546" t="str">
        <f>IFERROR(__xludf.DUMMYFUNCTION("""COMPUTED_VALUE"""),"Materi sesuai dengan kapabilitas dan tema masing-masing keynote speaker")</f>
        <v>Materi sesuai dengan kapabilitas dan tema masing-masing keynote speaker</v>
      </c>
      <c r="H5" s="546" t="str">
        <f>IFERROR(__xludf.DUMMYFUNCTION("""COMPUTED_VALUE"""),"Materi sesuai dengan kapabilitas dan tema masing-masing keynote speaker")</f>
        <v>Materi sesuai dengan kapabilitas dan tema masing-masing keynote speaker</v>
      </c>
      <c r="I5" s="546"/>
      <c r="J5" s="546"/>
      <c r="K5" s="546"/>
      <c r="L5" s="546"/>
      <c r="M5" s="546"/>
      <c r="N5" s="546"/>
      <c r="O5" s="546"/>
      <c r="P5" s="546"/>
      <c r="Q5" s="546"/>
      <c r="R5" s="546"/>
      <c r="S5" s="115"/>
      <c r="T5" s="115"/>
      <c r="U5" s="115"/>
      <c r="V5" s="115"/>
      <c r="W5" s="115"/>
      <c r="X5" s="115"/>
      <c r="Y5" s="115"/>
      <c r="Z5" s="115"/>
      <c r="AA5" s="115"/>
      <c r="AB5" s="115"/>
    </row>
    <row r="6" ht="93.0" customHeight="1">
      <c r="A6" s="546" t="str">
        <f>IFERROR(__xludf.DUMMYFUNCTION("""COMPUTED_VALUE"""),"Sehingga")</f>
        <v>Sehingga</v>
      </c>
      <c r="B6" s="546" t="str">
        <f>IFERROR(__xludf.DUMMYFUNCTION("""COMPUTED_VALUE"""),"Mereka tetap ingin bekerjasama dalam membuat dan mengelola event selanjutnya")</f>
        <v>Mereka tetap ingin bekerjasama dalam membuat dan mengelola event selanjutnya</v>
      </c>
      <c r="C6" s="546" t="str">
        <f>IFERROR(__xludf.DUMMYFUNCTION("""COMPUTED_VALUE"""),"Mereka terdorong dalam mengirimkan abstrak dan paper sesuai dengan ketentuan menjadi co organizer")</f>
        <v>Mereka terdorong dalam mengirimkan abstrak dan paper sesuai dengan ketentuan menjadi co organizer</v>
      </c>
      <c r="D6" s="546" t="str">
        <f>IFERROR(__xludf.DUMMYFUNCTION("""COMPUTED_VALUE"""),"Mereka terdorong untuk mengikuti event road to conference")</f>
        <v>Mereka terdorong untuk mengikuti event road to conference</v>
      </c>
      <c r="E6" s="546" t="str">
        <f>IFERROR(__xludf.DUMMYFUNCTION("""COMPUTED_VALUE"""),"Mereka terdorong untuk mengikuti event road to conference")</f>
        <v>Mereka terdorong untuk mengikuti event road to conference</v>
      </c>
      <c r="F6" s="546" t="str">
        <f>IFERROR(__xludf.DUMMYFUNCTION("""COMPUTED_VALUE"""),"Mereka terdorong untuk mengikuti event road to conference")</f>
        <v>Mereka terdorong untuk mengikuti event road to conference</v>
      </c>
      <c r="G6" s="546" t="str">
        <f>IFERROR(__xludf.DUMMYFUNCTION("""COMPUTED_VALUE"""),"Mereka terdorong untuk menjadi keynote spekaer pada event konferensi internasional")</f>
        <v>Mereka terdorong untuk menjadi keynote spekaer pada event konferensi internasional</v>
      </c>
      <c r="H6" s="546" t="str">
        <f>IFERROR(__xludf.DUMMYFUNCTION("""COMPUTED_VALUE"""),"Mereka terdorong untuk menjadi keynote spekaer pada event konferensi internasional")</f>
        <v>Mereka terdorong untuk menjadi keynote spekaer pada event konferensi internasional</v>
      </c>
      <c r="I6" s="546" t="str">
        <f>IFERROR(__xludf.DUMMYFUNCTION("""COMPUTED_VALUE"""),"Mereka terdorong untuk submit abstrak dan paper, serta mengikuti event D-Day Conference")</f>
        <v>Mereka terdorong untuk submit abstrak dan paper, serta mengikuti event D-Day Conference</v>
      </c>
      <c r="J6" s="546" t="str">
        <f>IFERROR(__xludf.DUMMYFUNCTION("""COMPUTED_VALUE"""),"Mereka terdorong untuk submit abstrak dan paper, serta mengikuti event D-Day Conference")</f>
        <v>Mereka terdorong untuk submit abstrak dan paper, serta mengikuti event D-Day Conference</v>
      </c>
      <c r="K6" s="546"/>
      <c r="L6" s="546"/>
      <c r="M6" s="546"/>
      <c r="N6" s="546"/>
      <c r="O6" s="546"/>
      <c r="P6" s="546"/>
      <c r="Q6" s="546"/>
      <c r="R6" s="546"/>
      <c r="S6" s="115"/>
      <c r="T6" s="115"/>
      <c r="U6" s="115"/>
      <c r="V6" s="115"/>
      <c r="W6" s="115"/>
      <c r="X6" s="115"/>
      <c r="Y6" s="115"/>
      <c r="Z6" s="115"/>
      <c r="AA6" s="115"/>
      <c r="AB6" s="115"/>
    </row>
    <row r="7" ht="93.0" customHeight="1">
      <c r="A7" s="546"/>
      <c r="B7" s="546"/>
      <c r="C7" s="546" t="str">
        <f>IFERROR(__xludf.DUMMYFUNCTION("""COMPUTED_VALUE"""),"Mereka berkeinginan menjadi co organizer di event selanjutnya")</f>
        <v>Mereka berkeinginan menjadi co organizer di event selanjutnya</v>
      </c>
      <c r="D7" s="546" t="str">
        <f>IFERROR(__xludf.DUMMYFUNCTION("""COMPUTED_VALUE"""),"Mereka terdorong untuk submit abstrak dan paper, serta mengikuti event D-Day Conference")</f>
        <v>Mereka terdorong untuk submit abstrak dan paper, serta mengikuti event D-Day Conference</v>
      </c>
      <c r="E7" s="546" t="str">
        <f>IFERROR(__xludf.DUMMYFUNCTION("""COMPUTED_VALUE"""),"Mereka terdorong untuk submit abstrak dan paper, serta mengikuti event D-Day Conference")</f>
        <v>Mereka terdorong untuk submit abstrak dan paper, serta mengikuti event D-Day Conference</v>
      </c>
      <c r="F7" s="546" t="str">
        <f>IFERROR(__xludf.DUMMYFUNCTION("""COMPUTED_VALUE"""),"Mereka terdorong untuk submit abstrak dan paper, serta mengikuti event D-Day Conference")</f>
        <v>Mereka terdorong untuk submit abstrak dan paper, serta mengikuti event D-Day Conference</v>
      </c>
      <c r="G7" s="546" t="str">
        <f>IFERROR(__xludf.DUMMYFUNCTION("""COMPUTED_VALUE"""),"Mereka mendapatkan exposure sebagai expert sesuai bidang pada tema event konferensi internasional")</f>
        <v>Mereka mendapatkan exposure sebagai expert sesuai bidang pada tema event konferensi internasional</v>
      </c>
      <c r="H7" s="546" t="str">
        <f>IFERROR(__xludf.DUMMYFUNCTION("""COMPUTED_VALUE"""),"Mereka mendapatkan exposure sebagai expert sesuai bidang pada tema event konferensi internasional")</f>
        <v>Mereka mendapatkan exposure sebagai expert sesuai bidang pada tema event konferensi internasional</v>
      </c>
      <c r="I7" s="546" t="str">
        <f>IFERROR(__xludf.DUMMYFUNCTION("""COMPUTED_VALUE"""),"Mereka mendapatkan kesempatan dan exposure karena risetnya tersubmit di event internasional konferensi")</f>
        <v>Mereka mendapatkan kesempatan dan exposure karena risetnya tersubmit di event internasional konferensi</v>
      </c>
      <c r="J7" s="546" t="str">
        <f>IFERROR(__xludf.DUMMYFUNCTION("""COMPUTED_VALUE"""),"Mereka mendapatkan kesempatan dan exposure karena risetnya tersubmit di event internasional konferensi")</f>
        <v>Mereka mendapatkan kesempatan dan exposure karena risetnya tersubmit di event internasional konferensi</v>
      </c>
      <c r="K7" s="546"/>
      <c r="L7" s="546"/>
      <c r="M7" s="546"/>
      <c r="N7" s="546"/>
      <c r="O7" s="546"/>
      <c r="P7" s="546"/>
      <c r="Q7" s="546"/>
      <c r="R7" s="546"/>
      <c r="S7" s="115"/>
      <c r="T7" s="115"/>
      <c r="U7" s="115"/>
      <c r="V7" s="115"/>
      <c r="W7" s="115"/>
      <c r="X7" s="115"/>
      <c r="Y7" s="115"/>
      <c r="Z7" s="115"/>
      <c r="AA7" s="115"/>
      <c r="AB7" s="115"/>
    </row>
    <row r="8" ht="93.0" customHeight="1">
      <c r="A8" s="546"/>
      <c r="B8" s="546"/>
      <c r="C8" s="546"/>
      <c r="D8" s="546" t="str">
        <f>IFERROR(__xludf.DUMMYFUNCTION("""COMPUTED_VALUE"""),"Mereka mendapatkan koneksi dan relasi dari mengikuti event ini")</f>
        <v>Mereka mendapatkan koneksi dan relasi dari mengikuti event ini</v>
      </c>
      <c r="E8" s="546" t="str">
        <f>IFERROR(__xludf.DUMMYFUNCTION("""COMPUTED_VALUE"""),"Mereka mendapatkan koneksi dan relasi dari mengikuti event ini")</f>
        <v>Mereka mendapatkan koneksi dan relasi dari mengikuti event ini</v>
      </c>
      <c r="F8" s="546" t="str">
        <f>IFERROR(__xludf.DUMMYFUNCTION("""COMPUTED_VALUE"""),"Mereka mendapatkan koneksi dan relasi dari mengikuti event ini")</f>
        <v>Mereka mendapatkan koneksi dan relasi dari mengikuti event ini</v>
      </c>
      <c r="G8" s="546"/>
      <c r="H8" s="546" t="str">
        <f>IFERROR(__xludf.DUMMYFUNCTION("""COMPUTED_VALUE"""),"Telkom Mendapatkan exposure dikarenakan expert dari telkom menjadi keynote speaker di acara internasional konferensi")</f>
        <v>Telkom Mendapatkan exposure dikarenakan expert dari telkom menjadi keynote speaker di acara internasional konferensi</v>
      </c>
      <c r="I8" s="546" t="str">
        <f>IFERROR(__xludf.DUMMYFUNCTION("""COMPUTED_VALUE"""),"Mereka dan organisasi bersangkutan mendapat experience, exposure, serta knowledge luaran dari riset-riset yang ada pada event ini")</f>
        <v>Mereka dan organisasi bersangkutan mendapat experience, exposure, serta knowledge luaran dari riset-riset yang ada pada event ini</v>
      </c>
      <c r="J8" s="546" t="str">
        <f>IFERROR(__xludf.DUMMYFUNCTION("""COMPUTED_VALUE"""),"Mereka dan organisasi bersangkutan mendapat experience, exposure, serta knowledge luaran dari riset-riset yang ada pada event ini")</f>
        <v>Mereka dan organisasi bersangkutan mendapat experience, exposure, serta knowledge luaran dari riset-riset yang ada pada event ini</v>
      </c>
      <c r="K8" s="546"/>
      <c r="L8" s="546"/>
      <c r="M8" s="546"/>
      <c r="N8" s="546"/>
      <c r="O8" s="546"/>
      <c r="P8" s="546"/>
      <c r="Q8" s="546"/>
      <c r="R8" s="546"/>
      <c r="S8" s="115"/>
      <c r="T8" s="115"/>
      <c r="U8" s="115"/>
      <c r="V8" s="115"/>
      <c r="W8" s="115"/>
      <c r="X8" s="115"/>
      <c r="Y8" s="115"/>
      <c r="Z8" s="115"/>
      <c r="AA8" s="115"/>
      <c r="AB8" s="115"/>
    </row>
    <row r="9" ht="93.0" customHeight="1">
      <c r="A9" s="546"/>
      <c r="B9" s="546"/>
      <c r="C9" s="546"/>
      <c r="D9" s="546"/>
      <c r="E9" s="546"/>
      <c r="F9" s="546"/>
      <c r="G9" s="546"/>
      <c r="H9" s="546" t="str">
        <f>IFERROR(__xludf.DUMMYFUNCTION("""COMPUTED_VALUE"""),"Mereka mendapatkan koneksi dan relasi dari mengikuti event ini")</f>
        <v>Mereka mendapatkan koneksi dan relasi dari mengikuti event ini</v>
      </c>
      <c r="I9" s="546" t="str">
        <f>IFERROR(__xludf.DUMMYFUNCTION("""COMPUTED_VALUE"""),"Mereka mendapatkan koneksi dan relasi dari mengikuti event ini")</f>
        <v>Mereka mendapatkan koneksi dan relasi dari mengikuti event ini</v>
      </c>
      <c r="J9" s="546" t="str">
        <f>IFERROR(__xludf.DUMMYFUNCTION("""COMPUTED_VALUE"""),"Mereka mendapatkan koneksi dan relasi dari mengikuti event ini")</f>
        <v>Mereka mendapatkan koneksi dan relasi dari mengikuti event ini</v>
      </c>
      <c r="K9" s="546"/>
      <c r="L9" s="546"/>
      <c r="M9" s="546"/>
      <c r="N9" s="546"/>
      <c r="O9" s="546"/>
      <c r="P9" s="546"/>
      <c r="Q9" s="546"/>
      <c r="R9" s="546"/>
      <c r="S9" s="115"/>
      <c r="T9" s="115"/>
      <c r="U9" s="115"/>
      <c r="V9" s="115"/>
      <c r="W9" s="115"/>
      <c r="X9" s="115"/>
      <c r="Y9" s="115"/>
      <c r="Z9" s="115"/>
      <c r="AA9" s="115"/>
      <c r="AB9" s="115"/>
    </row>
    <row r="10" ht="93.0" customHeight="1">
      <c r="A10" s="546"/>
      <c r="B10" s="546"/>
      <c r="C10" s="546"/>
      <c r="D10" s="546"/>
      <c r="E10" s="546"/>
      <c r="F10" s="546"/>
      <c r="G10" s="546"/>
      <c r="H10" s="546"/>
      <c r="I10" s="546"/>
      <c r="J10" s="546"/>
      <c r="K10" s="546"/>
      <c r="L10" s="546"/>
      <c r="M10" s="546"/>
      <c r="N10" s="546"/>
      <c r="O10" s="546"/>
      <c r="P10" s="546"/>
      <c r="Q10" s="546"/>
      <c r="R10" s="546"/>
      <c r="S10" s="115"/>
      <c r="T10" s="115"/>
      <c r="U10" s="115"/>
      <c r="V10" s="115"/>
      <c r="W10" s="115"/>
      <c r="X10" s="115"/>
      <c r="Y10" s="115"/>
      <c r="Z10" s="115"/>
      <c r="AA10" s="115"/>
      <c r="AB10" s="115"/>
    </row>
    <row r="11" ht="93.0" customHeight="1">
      <c r="A11" s="546"/>
      <c r="B11" s="546"/>
      <c r="C11" s="546"/>
      <c r="D11" s="546"/>
      <c r="E11" s="546"/>
      <c r="F11" s="546"/>
      <c r="G11" s="546"/>
      <c r="H11" s="546"/>
      <c r="I11" s="546"/>
      <c r="J11" s="546"/>
      <c r="K11" s="546"/>
      <c r="L11" s="546"/>
      <c r="M11" s="546"/>
      <c r="N11" s="546"/>
      <c r="O11" s="546"/>
      <c r="P11" s="546"/>
      <c r="Q11" s="546"/>
      <c r="R11" s="546"/>
      <c r="S11" s="115"/>
      <c r="T11" s="115"/>
      <c r="U11" s="115"/>
      <c r="V11" s="115"/>
      <c r="W11" s="115"/>
      <c r="X11" s="115"/>
      <c r="Y11" s="115"/>
      <c r="Z11" s="115"/>
      <c r="AA11" s="115"/>
      <c r="AB11" s="115"/>
    </row>
    <row r="12" ht="93.0" customHeight="1">
      <c r="A12" s="546"/>
      <c r="B12" s="546" t="str">
        <f>IFERROR(__xludf.DUMMYFUNCTION("""COMPUTED_VALUE"""),"co organizer")</f>
        <v>co organizer</v>
      </c>
      <c r="C12" s="546"/>
      <c r="D12" s="546"/>
      <c r="E12" s="546"/>
      <c r="F12" s="546"/>
      <c r="G12" s="546"/>
      <c r="H12" s="546"/>
      <c r="I12" s="546"/>
      <c r="J12" s="546"/>
      <c r="K12" s="546"/>
      <c r="L12" s="546"/>
      <c r="M12" s="546"/>
      <c r="N12" s="546"/>
      <c r="O12" s="546"/>
      <c r="P12" s="546"/>
      <c r="Q12" s="546"/>
      <c r="R12" s="546"/>
      <c r="S12" s="115"/>
      <c r="T12" s="115"/>
      <c r="U12" s="115"/>
      <c r="V12" s="115"/>
      <c r="W12" s="115"/>
      <c r="X12" s="115"/>
      <c r="Y12" s="115"/>
      <c r="Z12" s="115"/>
      <c r="AA12" s="115"/>
      <c r="AB12" s="115"/>
    </row>
    <row r="13" ht="93.0" customHeight="1">
      <c r="A13" s="546"/>
      <c r="B13" s="546"/>
      <c r="C13" s="546"/>
      <c r="D13" s="546"/>
      <c r="E13" s="546"/>
      <c r="F13" s="546"/>
      <c r="G13" s="546"/>
      <c r="H13" s="546"/>
      <c r="I13" s="546"/>
      <c r="J13" s="546"/>
      <c r="K13" s="546"/>
      <c r="L13" s="546"/>
      <c r="M13" s="546"/>
      <c r="N13" s="546"/>
      <c r="O13" s="546"/>
      <c r="P13" s="546"/>
      <c r="Q13" s="546"/>
      <c r="R13" s="546"/>
      <c r="S13" s="115"/>
      <c r="T13" s="115"/>
      <c r="U13" s="115"/>
      <c r="V13" s="115"/>
      <c r="W13" s="115"/>
      <c r="X13" s="115"/>
      <c r="Y13" s="115"/>
      <c r="Z13" s="115"/>
      <c r="AA13" s="115"/>
      <c r="AB13" s="115"/>
    </row>
    <row r="14" ht="93.0" customHeight="1">
      <c r="A14" s="546"/>
      <c r="B14" s="546" t="str">
        <f>IFERROR(__xludf.DUMMYFUNCTION("""COMPUTED_VALUE"""),"Saya ingin mitra riset eksternal aktif sebagai co-organizer, merasa senang ketika banyak yang tertarik menjadi kandidat co-organizer.")</f>
        <v>Saya ingin mitra riset eksternal aktif sebagai co-organizer, merasa senang ketika banyak yang tertarik menjadi kandidat co-organizer.</v>
      </c>
      <c r="C14" s="546"/>
      <c r="D14" s="546"/>
      <c r="E14" s="546"/>
      <c r="F14" s="546"/>
      <c r="G14" s="546"/>
      <c r="H14" s="546"/>
      <c r="I14" s="546"/>
      <c r="J14" s="546"/>
      <c r="K14" s="546"/>
      <c r="L14" s="546"/>
      <c r="M14" s="546"/>
      <c r="N14" s="546"/>
      <c r="O14" s="546"/>
      <c r="P14" s="546"/>
      <c r="Q14" s="546"/>
      <c r="R14" s="546"/>
      <c r="S14" s="115"/>
      <c r="T14" s="115"/>
      <c r="U14" s="115"/>
      <c r="V14" s="115"/>
      <c r="W14" s="115"/>
      <c r="X14" s="115"/>
      <c r="Y14" s="115"/>
      <c r="Z14" s="115"/>
      <c r="AA14" s="115"/>
      <c r="AB14" s="115"/>
    </row>
    <row r="15" ht="93.0" customHeight="1">
      <c r="A15" s="546"/>
      <c r="B15" s="546"/>
      <c r="C15" s="546"/>
      <c r="D15" s="546"/>
      <c r="E15" s="546"/>
      <c r="F15" s="546"/>
      <c r="G15" s="546"/>
      <c r="H15" s="546"/>
      <c r="I15" s="546"/>
      <c r="J15" s="546"/>
      <c r="K15" s="546"/>
      <c r="L15" s="546"/>
      <c r="M15" s="546"/>
      <c r="N15" s="546"/>
      <c r="O15" s="546"/>
      <c r="P15" s="546"/>
      <c r="Q15" s="546"/>
      <c r="R15" s="546"/>
      <c r="S15" s="115"/>
      <c r="T15" s="115"/>
      <c r="U15" s="115"/>
      <c r="V15" s="115"/>
      <c r="W15" s="115"/>
      <c r="X15" s="115"/>
      <c r="Y15" s="115"/>
      <c r="Z15" s="115"/>
      <c r="AA15" s="115"/>
      <c r="AB15" s="115"/>
    </row>
    <row r="16" ht="93.0" customHeight="1">
      <c r="A16" s="546"/>
      <c r="B16" s="546"/>
      <c r="C16" s="546"/>
      <c r="D16" s="546"/>
      <c r="E16" s="546"/>
      <c r="F16" s="546"/>
      <c r="G16" s="546"/>
      <c r="H16" s="546"/>
      <c r="I16" s="546"/>
      <c r="J16" s="546"/>
      <c r="K16" s="546"/>
      <c r="L16" s="546"/>
      <c r="M16" s="546"/>
      <c r="N16" s="546"/>
      <c r="O16" s="546"/>
      <c r="P16" s="546"/>
      <c r="Q16" s="546"/>
      <c r="R16" s="546"/>
      <c r="S16" s="115"/>
      <c r="T16" s="115"/>
      <c r="U16" s="115"/>
      <c r="V16" s="115"/>
      <c r="W16" s="115"/>
      <c r="X16" s="115"/>
      <c r="Y16" s="115"/>
      <c r="Z16" s="115"/>
      <c r="AA16" s="115"/>
      <c r="AB16" s="115"/>
    </row>
    <row r="17" ht="93.0" customHeight="1">
      <c r="A17" s="546"/>
      <c r="B17" s="546"/>
      <c r="C17" s="546"/>
      <c r="D17" s="546"/>
      <c r="E17" s="546"/>
      <c r="F17" s="546"/>
      <c r="G17" s="546"/>
      <c r="H17" s="546"/>
      <c r="I17" s="546"/>
      <c r="J17" s="546"/>
      <c r="K17" s="546"/>
      <c r="L17" s="546"/>
      <c r="M17" s="546"/>
      <c r="N17" s="546"/>
      <c r="O17" s="546"/>
      <c r="P17" s="546"/>
      <c r="Q17" s="546"/>
      <c r="R17" s="546"/>
      <c r="S17" s="115"/>
      <c r="T17" s="115"/>
      <c r="U17" s="115"/>
      <c r="V17" s="115"/>
      <c r="W17" s="115"/>
      <c r="X17" s="115"/>
      <c r="Y17" s="115"/>
      <c r="Z17" s="115"/>
      <c r="AA17" s="115"/>
      <c r="AB17" s="115"/>
    </row>
    <row r="18" ht="93.0" customHeight="1">
      <c r="A18" s="546"/>
      <c r="B18" s="546" t="str">
        <f>IFERROR(__xludf.DUMMYFUNCTION("""COMPUTED_VALUE"""),"akademisi bumn")</f>
        <v>akademisi bumn</v>
      </c>
      <c r="C18" s="546"/>
      <c r="D18" s="546"/>
      <c r="E18" s="546"/>
      <c r="F18" s="546"/>
      <c r="G18" s="546"/>
      <c r="H18" s="546"/>
      <c r="I18" s="546"/>
      <c r="J18" s="546"/>
      <c r="K18" s="546"/>
      <c r="L18" s="546"/>
      <c r="M18" s="546"/>
      <c r="N18" s="546"/>
      <c r="O18" s="546"/>
      <c r="P18" s="546"/>
      <c r="Q18" s="546"/>
      <c r="R18" s="546"/>
      <c r="S18" s="115"/>
      <c r="T18" s="115"/>
      <c r="U18" s="115"/>
      <c r="V18" s="115"/>
      <c r="W18" s="115"/>
      <c r="X18" s="115"/>
      <c r="Y18" s="115"/>
      <c r="Z18" s="115"/>
      <c r="AA18" s="115"/>
      <c r="AB18" s="115"/>
    </row>
    <row r="19" ht="93.0" customHeight="1">
      <c r="A19" s="546"/>
      <c r="B19" s="546"/>
      <c r="C19" s="546"/>
      <c r="D19" s="546"/>
      <c r="E19" s="546"/>
      <c r="F19" s="546"/>
      <c r="G19" s="546"/>
      <c r="H19" s="546"/>
      <c r="I19" s="546"/>
      <c r="J19" s="546"/>
      <c r="K19" s="546"/>
      <c r="L19" s="546"/>
      <c r="M19" s="546"/>
      <c r="N19" s="546"/>
      <c r="O19" s="546"/>
      <c r="P19" s="546"/>
      <c r="Q19" s="546"/>
      <c r="R19" s="546"/>
      <c r="S19" s="115"/>
      <c r="T19" s="115"/>
      <c r="U19" s="115"/>
      <c r="V19" s="115"/>
      <c r="W19" s="115"/>
      <c r="X19" s="115"/>
      <c r="Y19" s="115"/>
      <c r="Z19" s="115"/>
      <c r="AA19" s="115"/>
      <c r="AB19" s="115"/>
    </row>
    <row r="20" ht="93.0" customHeight="1">
      <c r="A20" s="546"/>
      <c r="B20" s="546" t="str">
        <f>IFERROR(__xludf.DUMMYFUNCTION("""COMPUTED_VALUE"""),"saya ingin universitas BUMN turut mengirim paper nya di ICRES-ISCLO 25, merasa puas ketika civitas akademik BUMN ikut submit paper")</f>
        <v>saya ingin universitas BUMN turut mengirim paper nya di ICRES-ISCLO 25, merasa puas ketika civitas akademik BUMN ikut submit paper</v>
      </c>
      <c r="C20" s="546"/>
      <c r="D20" s="546"/>
      <c r="E20" s="546"/>
      <c r="F20" s="546"/>
      <c r="G20" s="546"/>
      <c r="H20" s="546"/>
      <c r="I20" s="546"/>
      <c r="J20" s="546"/>
      <c r="K20" s="546"/>
      <c r="L20" s="546"/>
      <c r="M20" s="546"/>
      <c r="N20" s="546"/>
      <c r="O20" s="546"/>
      <c r="P20" s="546"/>
      <c r="Q20" s="546"/>
      <c r="R20" s="546"/>
      <c r="S20" s="115"/>
      <c r="T20" s="115"/>
      <c r="U20" s="115"/>
      <c r="V20" s="115"/>
      <c r="W20" s="115"/>
      <c r="X20" s="115"/>
      <c r="Y20" s="115"/>
      <c r="Z20" s="115"/>
      <c r="AA20" s="115"/>
      <c r="AB20" s="115"/>
    </row>
    <row r="21" ht="93.0" customHeight="1">
      <c r="A21" s="546"/>
      <c r="B21" s="546"/>
      <c r="C21" s="546"/>
      <c r="D21" s="546"/>
      <c r="E21" s="546"/>
      <c r="F21" s="546"/>
      <c r="G21" s="546"/>
      <c r="H21" s="546"/>
      <c r="I21" s="546"/>
      <c r="J21" s="546"/>
      <c r="K21" s="546"/>
      <c r="L21" s="546"/>
      <c r="M21" s="546"/>
      <c r="N21" s="546"/>
      <c r="O21" s="546"/>
      <c r="P21" s="546"/>
      <c r="Q21" s="546"/>
      <c r="R21" s="546"/>
      <c r="S21" s="115"/>
      <c r="T21" s="115"/>
      <c r="U21" s="115"/>
      <c r="V21" s="115"/>
      <c r="W21" s="115"/>
      <c r="X21" s="115"/>
      <c r="Y21" s="115"/>
      <c r="Z21" s="115"/>
      <c r="AA21" s="115"/>
      <c r="AB21" s="115"/>
    </row>
    <row r="22" ht="93.0" customHeight="1">
      <c r="A22" s="546"/>
      <c r="B22" s="546"/>
      <c r="C22" s="546"/>
      <c r="D22" s="546"/>
      <c r="E22" s="546"/>
      <c r="F22" s="546"/>
      <c r="G22" s="546"/>
      <c r="H22" s="546"/>
      <c r="I22" s="546"/>
      <c r="J22" s="546"/>
      <c r="K22" s="546"/>
      <c r="L22" s="546"/>
      <c r="M22" s="546"/>
      <c r="N22" s="546"/>
      <c r="O22" s="546"/>
      <c r="P22" s="546"/>
      <c r="Q22" s="546"/>
      <c r="R22" s="546"/>
      <c r="S22" s="115"/>
      <c r="T22" s="115"/>
      <c r="U22" s="115"/>
      <c r="V22" s="115"/>
      <c r="W22" s="115"/>
      <c r="X22" s="115"/>
      <c r="Y22" s="115"/>
      <c r="Z22" s="115"/>
      <c r="AA22" s="115"/>
      <c r="AB22" s="115"/>
    </row>
    <row r="23" ht="93.0" customHeight="1">
      <c r="A23" s="546"/>
      <c r="B23" s="546"/>
      <c r="C23" s="546"/>
      <c r="D23" s="546"/>
      <c r="E23" s="546"/>
      <c r="F23" s="546"/>
      <c r="G23" s="546"/>
      <c r="H23" s="546"/>
      <c r="I23" s="546"/>
      <c r="J23" s="546"/>
      <c r="K23" s="546"/>
      <c r="L23" s="546"/>
      <c r="M23" s="546"/>
      <c r="N23" s="546"/>
      <c r="O23" s="546"/>
      <c r="P23" s="546"/>
      <c r="Q23" s="546"/>
      <c r="R23" s="546"/>
      <c r="S23" s="115"/>
      <c r="T23" s="115"/>
      <c r="U23" s="115"/>
      <c r="V23" s="115"/>
      <c r="W23" s="115"/>
      <c r="X23" s="115"/>
      <c r="Y23" s="115"/>
      <c r="Z23" s="115"/>
      <c r="AA23" s="115"/>
      <c r="AB23" s="115"/>
    </row>
    <row r="24" ht="93.0" customHeight="1">
      <c r="A24" s="546"/>
      <c r="B24" s="546" t="str">
        <f>IFERROR(__xludf.DUMMYFUNCTION("""COMPUTED_VALUE"""),"Akademisi lain")</f>
        <v>Akademisi lain</v>
      </c>
      <c r="C24" s="546"/>
      <c r="D24" s="546"/>
      <c r="E24" s="546"/>
      <c r="F24" s="546"/>
      <c r="G24" s="546"/>
      <c r="H24" s="546"/>
      <c r="I24" s="546"/>
      <c r="J24" s="546"/>
      <c r="K24" s="546"/>
      <c r="L24" s="546"/>
      <c r="M24" s="546"/>
      <c r="N24" s="546"/>
      <c r="O24" s="546"/>
      <c r="P24" s="546"/>
      <c r="Q24" s="546"/>
      <c r="R24" s="546"/>
      <c r="S24" s="115"/>
      <c r="T24" s="115"/>
      <c r="U24" s="115"/>
      <c r="V24" s="115"/>
      <c r="W24" s="115"/>
      <c r="X24" s="115"/>
      <c r="Y24" s="115"/>
      <c r="Z24" s="115"/>
      <c r="AA24" s="115"/>
      <c r="AB24" s="115"/>
    </row>
    <row r="25" ht="93.0" customHeight="1">
      <c r="A25" s="546"/>
      <c r="B25" s="546"/>
      <c r="C25" s="546"/>
      <c r="D25" s="546"/>
      <c r="E25" s="546"/>
      <c r="F25" s="546"/>
      <c r="G25" s="546"/>
      <c r="H25" s="546"/>
      <c r="I25" s="546"/>
      <c r="J25" s="546"/>
      <c r="K25" s="546"/>
      <c r="L25" s="546"/>
      <c r="M25" s="546"/>
      <c r="N25" s="546"/>
      <c r="O25" s="546"/>
      <c r="P25" s="546"/>
      <c r="Q25" s="546"/>
      <c r="R25" s="546"/>
      <c r="S25" s="115"/>
      <c r="T25" s="115"/>
      <c r="U25" s="115"/>
      <c r="V25" s="115"/>
      <c r="W25" s="115"/>
      <c r="X25" s="115"/>
      <c r="Y25" s="115"/>
      <c r="Z25" s="115"/>
      <c r="AA25" s="115"/>
      <c r="AB25" s="115"/>
    </row>
    <row r="26" ht="93.0" customHeight="1">
      <c r="A26" s="546"/>
      <c r="B26" s="546" t="str">
        <f>IFERROR(__xludf.DUMMYFUNCTION("""COMPUTED_VALUE"""),"saya ingin universitas swasta dan internasional terlibat, merasa bangga ketika researcher global hadir di konferensi")</f>
        <v>saya ingin universitas swasta dan internasional terlibat, merasa bangga ketika researcher global hadir di konferensi</v>
      </c>
      <c r="C26" s="546"/>
      <c r="D26" s="546"/>
      <c r="E26" s="546"/>
      <c r="F26" s="546"/>
      <c r="G26" s="546"/>
      <c r="H26" s="546"/>
      <c r="I26" s="546"/>
      <c r="J26" s="546"/>
      <c r="K26" s="546"/>
      <c r="L26" s="546"/>
      <c r="M26" s="546"/>
      <c r="N26" s="546"/>
      <c r="O26" s="546"/>
      <c r="P26" s="546"/>
      <c r="Q26" s="546"/>
      <c r="R26" s="546"/>
      <c r="S26" s="115"/>
      <c r="T26" s="115"/>
      <c r="U26" s="115"/>
      <c r="V26" s="115"/>
      <c r="W26" s="115"/>
      <c r="X26" s="115"/>
      <c r="Y26" s="115"/>
      <c r="Z26" s="115"/>
      <c r="AA26" s="115"/>
      <c r="AB26" s="115"/>
    </row>
    <row r="27" ht="93.0" customHeight="1">
      <c r="A27" s="546"/>
      <c r="B27" s="546"/>
      <c r="C27" s="546"/>
      <c r="D27" s="546"/>
      <c r="E27" s="546"/>
      <c r="F27" s="546"/>
      <c r="G27" s="546"/>
      <c r="H27" s="546"/>
      <c r="I27" s="546"/>
      <c r="J27" s="546"/>
      <c r="K27" s="546"/>
      <c r="L27" s="546"/>
      <c r="M27" s="546"/>
      <c r="N27" s="546"/>
      <c r="O27" s="546"/>
      <c r="P27" s="546"/>
      <c r="Q27" s="546"/>
      <c r="R27" s="546"/>
      <c r="S27" s="115"/>
      <c r="T27" s="115"/>
      <c r="U27" s="115"/>
      <c r="V27" s="115"/>
      <c r="W27" s="115"/>
      <c r="X27" s="115"/>
      <c r="Y27" s="115"/>
      <c r="Z27" s="115"/>
      <c r="AA27" s="115"/>
      <c r="AB27" s="115"/>
    </row>
    <row r="28" ht="93.0" customHeight="1">
      <c r="A28" s="546"/>
      <c r="B28" s="546"/>
      <c r="C28" s="546"/>
      <c r="D28" s="546"/>
      <c r="E28" s="546"/>
      <c r="F28" s="546"/>
      <c r="G28" s="546"/>
      <c r="H28" s="546"/>
      <c r="I28" s="546"/>
      <c r="J28" s="546"/>
      <c r="K28" s="546"/>
      <c r="L28" s="546"/>
      <c r="M28" s="546"/>
      <c r="N28" s="546"/>
      <c r="O28" s="546"/>
      <c r="P28" s="546"/>
      <c r="Q28" s="546"/>
      <c r="R28" s="546"/>
      <c r="S28" s="115"/>
      <c r="T28" s="115"/>
      <c r="U28" s="115"/>
      <c r="V28" s="115"/>
      <c r="W28" s="115"/>
      <c r="X28" s="115"/>
      <c r="Y28" s="115"/>
      <c r="Z28" s="115"/>
      <c r="AA28" s="115"/>
      <c r="AB28" s="115"/>
    </row>
    <row r="29" ht="93.0" customHeight="1">
      <c r="A29" s="546"/>
      <c r="B29" s="546"/>
      <c r="C29" s="546"/>
      <c r="D29" s="546"/>
      <c r="E29" s="546"/>
      <c r="F29" s="546"/>
      <c r="G29" s="546"/>
      <c r="H29" s="546"/>
      <c r="I29" s="546"/>
      <c r="J29" s="546"/>
      <c r="K29" s="546"/>
      <c r="L29" s="546"/>
      <c r="M29" s="546"/>
      <c r="N29" s="546"/>
      <c r="O29" s="546"/>
      <c r="P29" s="546"/>
      <c r="Q29" s="546"/>
      <c r="R29" s="546"/>
      <c r="S29" s="115"/>
      <c r="T29" s="115"/>
      <c r="U29" s="115"/>
      <c r="V29" s="115"/>
      <c r="W29" s="115"/>
      <c r="X29" s="115"/>
      <c r="Y29" s="115"/>
      <c r="Z29" s="115"/>
      <c r="AA29" s="115"/>
      <c r="AB29" s="115"/>
    </row>
    <row r="30" ht="93.0" customHeight="1">
      <c r="A30" s="546"/>
      <c r="B30" s="546" t="str">
        <f>IFERROR(__xludf.DUMMYFUNCTION("""COMPUTED_VALUE"""),"Keynote Speaker eksternal")</f>
        <v>Keynote Speaker eksternal</v>
      </c>
      <c r="C30" s="546"/>
      <c r="D30" s="546"/>
      <c r="E30" s="546"/>
      <c r="F30" s="546"/>
      <c r="G30" s="546"/>
      <c r="H30" s="546"/>
      <c r="I30" s="546"/>
      <c r="J30" s="546"/>
      <c r="K30" s="546"/>
      <c r="L30" s="546"/>
      <c r="M30" s="546"/>
      <c r="N30" s="546"/>
      <c r="O30" s="546"/>
      <c r="P30" s="546"/>
      <c r="Q30" s="546"/>
      <c r="R30" s="546"/>
      <c r="S30" s="115"/>
      <c r="T30" s="115"/>
      <c r="U30" s="115"/>
      <c r="V30" s="115"/>
      <c r="W30" s="115"/>
      <c r="X30" s="115"/>
      <c r="Y30" s="115"/>
      <c r="Z30" s="115"/>
      <c r="AA30" s="115"/>
      <c r="AB30" s="115"/>
    </row>
    <row r="31" ht="93.0" customHeight="1">
      <c r="A31" s="546"/>
      <c r="B31" s="546"/>
      <c r="C31" s="546"/>
      <c r="D31" s="546"/>
      <c r="E31" s="546"/>
      <c r="F31" s="546"/>
      <c r="G31" s="546"/>
      <c r="H31" s="546"/>
      <c r="I31" s="546"/>
      <c r="J31" s="546"/>
      <c r="K31" s="546"/>
      <c r="L31" s="546"/>
      <c r="M31" s="546"/>
      <c r="N31" s="546"/>
      <c r="O31" s="546"/>
      <c r="P31" s="546"/>
      <c r="Q31" s="546"/>
      <c r="R31" s="546"/>
      <c r="S31" s="115"/>
      <c r="T31" s="115"/>
      <c r="U31" s="115"/>
      <c r="V31" s="115"/>
      <c r="W31" s="115"/>
      <c r="X31" s="115"/>
      <c r="Y31" s="115"/>
      <c r="Z31" s="115"/>
      <c r="AA31" s="115"/>
      <c r="AB31" s="115"/>
    </row>
    <row r="32" ht="93.0" customHeight="1">
      <c r="A32" s="546"/>
      <c r="B32" s="546" t="str">
        <f>IFERROR(__xludf.DUMMYFUNCTION("""COMPUTED_VALUE"""),"Saya ingini pembicara eksternal kredibel dan relevan, merasa puas ketika materi selaras dengan agenda conference")</f>
        <v>Saya ingini pembicara eksternal kredibel dan relevan, merasa puas ketika materi selaras dengan agenda conference</v>
      </c>
      <c r="C32" s="546"/>
      <c r="D32" s="546"/>
      <c r="E32" s="546"/>
      <c r="F32" s="546"/>
      <c r="G32" s="546"/>
      <c r="H32" s="546"/>
      <c r="I32" s="546"/>
      <c r="J32" s="546"/>
      <c r="K32" s="546"/>
      <c r="L32" s="546"/>
      <c r="M32" s="546"/>
      <c r="N32" s="546"/>
      <c r="O32" s="546"/>
      <c r="P32" s="546"/>
      <c r="Q32" s="546"/>
      <c r="R32" s="546"/>
      <c r="S32" s="115"/>
      <c r="T32" s="115"/>
      <c r="U32" s="115"/>
      <c r="V32" s="115"/>
      <c r="W32" s="115"/>
      <c r="X32" s="115"/>
      <c r="Y32" s="115"/>
      <c r="Z32" s="115"/>
      <c r="AA32" s="115"/>
      <c r="AB32" s="115"/>
    </row>
    <row r="33" ht="93.0" customHeight="1">
      <c r="A33" s="546"/>
      <c r="B33" s="546"/>
      <c r="C33" s="546"/>
      <c r="D33" s="546"/>
      <c r="E33" s="546"/>
      <c r="F33" s="546"/>
      <c r="G33" s="546"/>
      <c r="H33" s="546"/>
      <c r="I33" s="546"/>
      <c r="J33" s="546"/>
      <c r="K33" s="546"/>
      <c r="L33" s="546"/>
      <c r="M33" s="546"/>
      <c r="N33" s="546"/>
      <c r="O33" s="546"/>
      <c r="P33" s="546"/>
      <c r="Q33" s="546"/>
      <c r="R33" s="546"/>
      <c r="S33" s="115"/>
      <c r="T33" s="115"/>
      <c r="U33" s="115"/>
      <c r="V33" s="115"/>
      <c r="W33" s="115"/>
      <c r="X33" s="115"/>
      <c r="Y33" s="115"/>
      <c r="Z33" s="115"/>
      <c r="AA33" s="115"/>
      <c r="AB33" s="115"/>
    </row>
    <row r="34" ht="93.0" customHeight="1">
      <c r="A34" s="546"/>
      <c r="B34" s="546"/>
      <c r="C34" s="546"/>
      <c r="D34" s="546"/>
      <c r="E34" s="546"/>
      <c r="F34" s="546"/>
      <c r="G34" s="546"/>
      <c r="H34" s="546"/>
      <c r="I34" s="546"/>
      <c r="J34" s="546"/>
      <c r="K34" s="546"/>
      <c r="L34" s="546"/>
      <c r="M34" s="546"/>
      <c r="N34" s="546"/>
      <c r="O34" s="546"/>
      <c r="P34" s="546"/>
      <c r="Q34" s="546"/>
      <c r="R34" s="546"/>
      <c r="S34" s="115"/>
      <c r="T34" s="115"/>
      <c r="U34" s="115"/>
      <c r="V34" s="115"/>
      <c r="W34" s="115"/>
      <c r="X34" s="115"/>
      <c r="Y34" s="115"/>
      <c r="Z34" s="115"/>
      <c r="AA34" s="115"/>
      <c r="AB34" s="115"/>
    </row>
    <row r="35" ht="93.0" customHeight="1">
      <c r="A35" s="546"/>
      <c r="B35" s="546"/>
      <c r="C35" s="546"/>
      <c r="D35" s="546"/>
      <c r="E35" s="546"/>
      <c r="F35" s="546"/>
      <c r="G35" s="546"/>
      <c r="H35" s="546"/>
      <c r="I35" s="546"/>
      <c r="J35" s="546"/>
      <c r="K35" s="546"/>
      <c r="L35" s="546"/>
      <c r="M35" s="546"/>
      <c r="N35" s="546"/>
      <c r="O35" s="546"/>
      <c r="P35" s="546"/>
      <c r="Q35" s="546"/>
      <c r="R35" s="546"/>
      <c r="S35" s="115"/>
      <c r="T35" s="115"/>
      <c r="U35" s="115"/>
      <c r="V35" s="115"/>
      <c r="W35" s="115"/>
      <c r="X35" s="115"/>
      <c r="Y35" s="115"/>
      <c r="Z35" s="115"/>
      <c r="AA35" s="115"/>
      <c r="AB35" s="115"/>
    </row>
    <row r="36" ht="93.0" customHeight="1">
      <c r="A36" s="546"/>
      <c r="B36" s="546"/>
      <c r="C36" s="546"/>
      <c r="D36" s="546"/>
      <c r="E36" s="546"/>
      <c r="F36" s="546"/>
      <c r="G36" s="546"/>
      <c r="H36" s="546"/>
      <c r="I36" s="546"/>
      <c r="J36" s="546"/>
      <c r="K36" s="546"/>
      <c r="L36" s="546"/>
      <c r="M36" s="546"/>
      <c r="N36" s="546"/>
      <c r="O36" s="546"/>
      <c r="P36" s="546"/>
      <c r="Q36" s="546"/>
      <c r="R36" s="546"/>
      <c r="S36" s="115"/>
      <c r="T36" s="115"/>
      <c r="U36" s="115"/>
      <c r="V36" s="115"/>
      <c r="W36" s="115"/>
      <c r="X36" s="115"/>
      <c r="Y36" s="115"/>
      <c r="Z36" s="115"/>
      <c r="AA36" s="115"/>
      <c r="AB36" s="115"/>
    </row>
    <row r="37" ht="93.0" customHeight="1">
      <c r="A37" s="546"/>
      <c r="B37" s="546"/>
      <c r="C37" s="546"/>
      <c r="D37" s="546"/>
      <c r="E37" s="546"/>
      <c r="F37" s="546"/>
      <c r="G37" s="546"/>
      <c r="H37" s="546"/>
      <c r="I37" s="546"/>
      <c r="J37" s="546"/>
      <c r="K37" s="546"/>
      <c r="L37" s="546"/>
      <c r="M37" s="546"/>
      <c r="N37" s="546"/>
      <c r="O37" s="546"/>
      <c r="P37" s="546"/>
      <c r="Q37" s="546"/>
      <c r="R37" s="546"/>
      <c r="S37" s="115"/>
      <c r="T37" s="115"/>
      <c r="U37" s="115"/>
      <c r="V37" s="115"/>
      <c r="W37" s="115"/>
      <c r="X37" s="115"/>
      <c r="Y37" s="115"/>
      <c r="Z37" s="115"/>
      <c r="AA37" s="115"/>
      <c r="AB37" s="115"/>
    </row>
    <row r="38" ht="93.0" customHeight="1">
      <c r="A38" s="546"/>
      <c r="B38" s="546"/>
      <c r="C38" s="546"/>
      <c r="D38" s="546"/>
      <c r="E38" s="546"/>
      <c r="F38" s="546"/>
      <c r="G38" s="546"/>
      <c r="H38" s="546"/>
      <c r="I38" s="546"/>
      <c r="J38" s="546"/>
      <c r="K38" s="546"/>
      <c r="L38" s="546"/>
      <c r="M38" s="546"/>
      <c r="N38" s="546"/>
      <c r="O38" s="546"/>
      <c r="P38" s="546"/>
      <c r="Q38" s="546"/>
      <c r="R38" s="546"/>
      <c r="S38" s="115"/>
      <c r="T38" s="115"/>
      <c r="U38" s="115"/>
      <c r="V38" s="115"/>
      <c r="W38" s="115"/>
      <c r="X38" s="115"/>
      <c r="Y38" s="115"/>
      <c r="Z38" s="115"/>
      <c r="AA38" s="115"/>
      <c r="AB38" s="115"/>
    </row>
    <row r="39" ht="93.0" customHeight="1">
      <c r="A39" s="546"/>
      <c r="B39" s="546"/>
      <c r="C39" s="546"/>
      <c r="D39" s="546"/>
      <c r="E39" s="546"/>
      <c r="F39" s="546"/>
      <c r="G39" s="546"/>
      <c r="H39" s="546"/>
      <c r="I39" s="546"/>
      <c r="J39" s="546"/>
      <c r="K39" s="546"/>
      <c r="L39" s="546"/>
      <c r="M39" s="546"/>
      <c r="N39" s="546"/>
      <c r="O39" s="546"/>
      <c r="P39" s="546"/>
      <c r="Q39" s="546"/>
      <c r="R39" s="546"/>
      <c r="S39" s="115"/>
      <c r="T39" s="115"/>
      <c r="U39" s="115"/>
      <c r="V39" s="115"/>
      <c r="W39" s="115"/>
      <c r="X39" s="115"/>
      <c r="Y39" s="115"/>
      <c r="Z39" s="115"/>
      <c r="AA39" s="115"/>
      <c r="AB39" s="115"/>
    </row>
    <row r="40" ht="93.0" customHeight="1">
      <c r="A40" s="546"/>
      <c r="B40" s="546"/>
      <c r="C40" s="546"/>
      <c r="D40" s="546"/>
      <c r="E40" s="546"/>
      <c r="F40" s="546"/>
      <c r="G40" s="546"/>
      <c r="H40" s="546"/>
      <c r="I40" s="546"/>
      <c r="J40" s="546"/>
      <c r="K40" s="546"/>
      <c r="L40" s="546"/>
      <c r="M40" s="546"/>
      <c r="N40" s="546"/>
      <c r="O40" s="546"/>
      <c r="P40" s="546"/>
      <c r="Q40" s="546"/>
      <c r="R40" s="546"/>
      <c r="S40" s="115"/>
      <c r="T40" s="115"/>
      <c r="U40" s="115"/>
      <c r="V40" s="115"/>
      <c r="W40" s="115"/>
      <c r="X40" s="115"/>
      <c r="Y40" s="115"/>
      <c r="Z40" s="115"/>
      <c r="AA40" s="115"/>
      <c r="AB40" s="115"/>
    </row>
    <row r="41" ht="93.0" customHeight="1">
      <c r="A41" s="546"/>
      <c r="B41" s="546"/>
      <c r="C41" s="546"/>
      <c r="D41" s="546"/>
      <c r="E41" s="546"/>
      <c r="F41" s="546"/>
      <c r="G41" s="546"/>
      <c r="H41" s="546"/>
      <c r="I41" s="546"/>
      <c r="J41" s="546"/>
      <c r="K41" s="546"/>
      <c r="L41" s="546"/>
      <c r="M41" s="546"/>
      <c r="N41" s="546"/>
      <c r="O41" s="546"/>
      <c r="P41" s="546"/>
      <c r="Q41" s="546"/>
      <c r="R41" s="546"/>
      <c r="S41" s="115"/>
      <c r="T41" s="115"/>
      <c r="U41" s="115"/>
      <c r="V41" s="115"/>
      <c r="W41" s="115"/>
      <c r="X41" s="115"/>
      <c r="Y41" s="115"/>
      <c r="Z41" s="115"/>
      <c r="AA41" s="115"/>
      <c r="AB41" s="115"/>
    </row>
    <row r="42" ht="93.0" customHeight="1">
      <c r="A42" s="546"/>
      <c r="B42" s="546"/>
      <c r="C42" s="546"/>
      <c r="D42" s="546"/>
      <c r="E42" s="546"/>
      <c r="F42" s="546"/>
      <c r="G42" s="546"/>
      <c r="H42" s="546"/>
      <c r="I42" s="546"/>
      <c r="J42" s="546"/>
      <c r="K42" s="546"/>
      <c r="L42" s="546"/>
      <c r="M42" s="546"/>
      <c r="N42" s="546"/>
      <c r="O42" s="546"/>
      <c r="P42" s="546"/>
      <c r="Q42" s="546"/>
      <c r="R42" s="546"/>
      <c r="S42" s="115"/>
      <c r="T42" s="115"/>
      <c r="U42" s="115"/>
      <c r="V42" s="115"/>
      <c r="W42" s="115"/>
      <c r="X42" s="115"/>
      <c r="Y42" s="115"/>
      <c r="Z42" s="115"/>
      <c r="AA42" s="115"/>
      <c r="AB42" s="115"/>
    </row>
    <row r="43" ht="93.0" customHeight="1">
      <c r="A43" s="546"/>
      <c r="B43" s="546"/>
      <c r="C43" s="546"/>
      <c r="D43" s="546"/>
      <c r="E43" s="546"/>
      <c r="F43" s="546"/>
      <c r="G43" s="546"/>
      <c r="H43" s="546"/>
      <c r="I43" s="546"/>
      <c r="J43" s="546"/>
      <c r="K43" s="546"/>
      <c r="L43" s="546"/>
      <c r="M43" s="546"/>
      <c r="N43" s="546"/>
      <c r="O43" s="546"/>
      <c r="P43" s="546"/>
      <c r="Q43" s="546"/>
      <c r="R43" s="546"/>
      <c r="S43" s="115"/>
      <c r="T43" s="115"/>
      <c r="U43" s="115"/>
      <c r="V43" s="115"/>
      <c r="W43" s="115"/>
      <c r="X43" s="115"/>
      <c r="Y43" s="115"/>
      <c r="Z43" s="115"/>
      <c r="AA43" s="115"/>
      <c r="AB43" s="115"/>
    </row>
    <row r="44" ht="93.0" customHeight="1">
      <c r="A44" s="546"/>
      <c r="B44" s="546"/>
      <c r="C44" s="546"/>
      <c r="D44" s="546"/>
      <c r="E44" s="546"/>
      <c r="F44" s="546"/>
      <c r="G44" s="546"/>
      <c r="H44" s="546"/>
      <c r="I44" s="546"/>
      <c r="J44" s="546"/>
      <c r="K44" s="546"/>
      <c r="L44" s="546"/>
      <c r="M44" s="546"/>
      <c r="N44" s="546"/>
      <c r="O44" s="546"/>
      <c r="P44" s="546"/>
      <c r="Q44" s="546"/>
      <c r="R44" s="546"/>
      <c r="S44" s="115"/>
      <c r="T44" s="115"/>
      <c r="U44" s="115"/>
      <c r="V44" s="115"/>
      <c r="W44" s="115"/>
      <c r="X44" s="115"/>
      <c r="Y44" s="115"/>
      <c r="Z44" s="115"/>
      <c r="AA44" s="115"/>
      <c r="AB44" s="115"/>
    </row>
    <row r="45" ht="93.0" customHeight="1">
      <c r="A45" s="546"/>
      <c r="B45" s="546"/>
      <c r="C45" s="546"/>
      <c r="D45" s="546"/>
      <c r="E45" s="546"/>
      <c r="F45" s="546"/>
      <c r="G45" s="546"/>
      <c r="H45" s="546"/>
      <c r="I45" s="546"/>
      <c r="J45" s="546"/>
      <c r="K45" s="546"/>
      <c r="L45" s="546"/>
      <c r="M45" s="546"/>
      <c r="N45" s="546"/>
      <c r="O45" s="546"/>
      <c r="P45" s="546"/>
      <c r="Q45" s="546"/>
      <c r="R45" s="546"/>
      <c r="S45" s="115"/>
      <c r="T45" s="115"/>
      <c r="U45" s="115"/>
      <c r="V45" s="115"/>
      <c r="W45" s="115"/>
      <c r="X45" s="115"/>
      <c r="Y45" s="115"/>
      <c r="Z45" s="115"/>
      <c r="AA45" s="115"/>
      <c r="AB45" s="115"/>
    </row>
    <row r="46" ht="93.0" customHeight="1">
      <c r="A46" s="546"/>
      <c r="B46" s="546"/>
      <c r="C46" s="546"/>
      <c r="D46" s="546"/>
      <c r="E46" s="546"/>
      <c r="F46" s="546"/>
      <c r="G46" s="546"/>
      <c r="H46" s="546"/>
      <c r="I46" s="546"/>
      <c r="J46" s="546"/>
      <c r="K46" s="546"/>
      <c r="L46" s="546"/>
      <c r="M46" s="546"/>
      <c r="N46" s="546"/>
      <c r="O46" s="546"/>
      <c r="P46" s="546"/>
      <c r="Q46" s="546"/>
      <c r="R46" s="546"/>
      <c r="S46" s="115"/>
      <c r="T46" s="115"/>
      <c r="U46" s="115"/>
      <c r="V46" s="115"/>
      <c r="W46" s="115"/>
      <c r="X46" s="115"/>
      <c r="Y46" s="115"/>
      <c r="Z46" s="115"/>
      <c r="AA46" s="115"/>
      <c r="AB46" s="115"/>
    </row>
    <row r="47" ht="93.0" customHeight="1">
      <c r="A47" s="546"/>
      <c r="B47" s="546"/>
      <c r="C47" s="546"/>
      <c r="D47" s="546"/>
      <c r="E47" s="546"/>
      <c r="F47" s="546"/>
      <c r="G47" s="546"/>
      <c r="H47" s="546"/>
      <c r="I47" s="546"/>
      <c r="J47" s="546"/>
      <c r="K47" s="546"/>
      <c r="L47" s="546"/>
      <c r="M47" s="546"/>
      <c r="N47" s="546"/>
      <c r="O47" s="546"/>
      <c r="P47" s="546"/>
      <c r="Q47" s="546"/>
      <c r="R47" s="546"/>
      <c r="S47" s="115"/>
      <c r="T47" s="115"/>
      <c r="U47" s="115"/>
      <c r="V47" s="115"/>
      <c r="W47" s="115"/>
      <c r="X47" s="115"/>
      <c r="Y47" s="115"/>
      <c r="Z47" s="115"/>
      <c r="AA47" s="115"/>
      <c r="AB47" s="115"/>
    </row>
    <row r="48" ht="93.0" customHeight="1">
      <c r="A48" s="546"/>
      <c r="B48" s="546"/>
      <c r="C48" s="546"/>
      <c r="D48" s="546"/>
      <c r="E48" s="546"/>
      <c r="F48" s="546"/>
      <c r="G48" s="546"/>
      <c r="H48" s="546"/>
      <c r="I48" s="546"/>
      <c r="J48" s="546"/>
      <c r="K48" s="546"/>
      <c r="L48" s="546"/>
      <c r="M48" s="546"/>
      <c r="N48" s="546"/>
      <c r="O48" s="546"/>
      <c r="P48" s="546"/>
      <c r="Q48" s="546"/>
      <c r="R48" s="546"/>
      <c r="S48" s="115"/>
      <c r="T48" s="115"/>
      <c r="U48" s="115"/>
      <c r="V48" s="115"/>
      <c r="W48" s="115"/>
      <c r="X48" s="115"/>
      <c r="Y48" s="115"/>
      <c r="Z48" s="115"/>
      <c r="AA48" s="115"/>
      <c r="AB48" s="115"/>
    </row>
    <row r="49" ht="93.0" customHeight="1">
      <c r="A49" s="546"/>
      <c r="B49" s="546"/>
      <c r="C49" s="546"/>
      <c r="D49" s="546"/>
      <c r="E49" s="546"/>
      <c r="F49" s="546"/>
      <c r="G49" s="546"/>
      <c r="H49" s="546"/>
      <c r="I49" s="546"/>
      <c r="J49" s="546"/>
      <c r="K49" s="546"/>
      <c r="L49" s="546"/>
      <c r="M49" s="546"/>
      <c r="N49" s="546"/>
      <c r="O49" s="546"/>
      <c r="P49" s="546"/>
      <c r="Q49" s="546"/>
      <c r="R49" s="546"/>
      <c r="S49" s="115"/>
      <c r="T49" s="115"/>
      <c r="U49" s="115"/>
      <c r="V49" s="115"/>
      <c r="W49" s="115"/>
      <c r="X49" s="115"/>
      <c r="Y49" s="115"/>
      <c r="Z49" s="115"/>
      <c r="AA49" s="115"/>
      <c r="AB49" s="115"/>
    </row>
    <row r="50" ht="93.0" customHeight="1">
      <c r="A50" s="546"/>
      <c r="B50" s="546"/>
      <c r="C50" s="546"/>
      <c r="D50" s="546"/>
      <c r="E50" s="546"/>
      <c r="F50" s="546"/>
      <c r="G50" s="546"/>
      <c r="H50" s="546"/>
      <c r="I50" s="546"/>
      <c r="J50" s="546"/>
      <c r="K50" s="546"/>
      <c r="L50" s="546"/>
      <c r="M50" s="546"/>
      <c r="N50" s="546"/>
      <c r="O50" s="546"/>
      <c r="P50" s="546"/>
      <c r="Q50" s="546"/>
      <c r="R50" s="546"/>
      <c r="S50" s="115"/>
      <c r="T50" s="115"/>
      <c r="U50" s="115"/>
      <c r="V50" s="115"/>
      <c r="W50" s="115"/>
      <c r="X50" s="115"/>
      <c r="Y50" s="115"/>
      <c r="Z50" s="115"/>
      <c r="AA50" s="115"/>
      <c r="AB50" s="115"/>
    </row>
    <row r="51" ht="93.0" customHeight="1">
      <c r="A51" s="546"/>
      <c r="B51" s="546"/>
      <c r="C51" s="546"/>
      <c r="D51" s="546"/>
      <c r="E51" s="546"/>
      <c r="F51" s="546"/>
      <c r="G51" s="546"/>
      <c r="H51" s="546"/>
      <c r="I51" s="546"/>
      <c r="J51" s="546"/>
      <c r="K51" s="546"/>
      <c r="L51" s="546"/>
      <c r="M51" s="546"/>
      <c r="N51" s="546"/>
      <c r="O51" s="546"/>
      <c r="P51" s="546"/>
      <c r="Q51" s="546"/>
      <c r="R51" s="546"/>
      <c r="S51" s="115"/>
      <c r="T51" s="115"/>
      <c r="U51" s="115"/>
      <c r="V51" s="115"/>
      <c r="W51" s="115"/>
      <c r="X51" s="115"/>
      <c r="Y51" s="115"/>
      <c r="Z51" s="115"/>
      <c r="AA51" s="115"/>
      <c r="AB51" s="115"/>
    </row>
    <row r="52" ht="93.0" customHeight="1">
      <c r="A52" s="546"/>
      <c r="B52" s="546"/>
      <c r="C52" s="546"/>
      <c r="D52" s="546"/>
      <c r="E52" s="546"/>
      <c r="F52" s="546"/>
      <c r="G52" s="546"/>
      <c r="H52" s="546"/>
      <c r="I52" s="546"/>
      <c r="J52" s="546"/>
      <c r="K52" s="546"/>
      <c r="L52" s="546"/>
      <c r="M52" s="546"/>
      <c r="N52" s="546"/>
      <c r="O52" s="546"/>
      <c r="P52" s="546"/>
      <c r="Q52" s="546"/>
      <c r="R52" s="546"/>
      <c r="S52" s="115"/>
      <c r="T52" s="115"/>
      <c r="U52" s="115"/>
      <c r="V52" s="115"/>
      <c r="W52" s="115"/>
      <c r="X52" s="115"/>
      <c r="Y52" s="115"/>
      <c r="Z52" s="115"/>
      <c r="AA52" s="115"/>
      <c r="AB52" s="115"/>
    </row>
    <row r="53" ht="93.0" customHeight="1">
      <c r="A53" s="546"/>
      <c r="B53" s="546"/>
      <c r="C53" s="546"/>
      <c r="D53" s="546"/>
      <c r="E53" s="546"/>
      <c r="F53" s="546"/>
      <c r="G53" s="546"/>
      <c r="H53" s="546"/>
      <c r="I53" s="546"/>
      <c r="J53" s="546"/>
      <c r="K53" s="546"/>
      <c r="L53" s="546"/>
      <c r="M53" s="546"/>
      <c r="N53" s="546"/>
      <c r="O53" s="546"/>
      <c r="P53" s="546"/>
      <c r="Q53" s="546"/>
      <c r="R53" s="546"/>
      <c r="S53" s="115"/>
      <c r="T53" s="115"/>
      <c r="U53" s="115"/>
      <c r="V53" s="115"/>
      <c r="W53" s="115"/>
      <c r="X53" s="115"/>
      <c r="Y53" s="115"/>
      <c r="Z53" s="115"/>
      <c r="AA53" s="115"/>
      <c r="AB53" s="115"/>
    </row>
    <row r="54" ht="93.0" customHeight="1">
      <c r="A54" s="546"/>
      <c r="B54" s="546"/>
      <c r="C54" s="546"/>
      <c r="D54" s="546"/>
      <c r="E54" s="546"/>
      <c r="F54" s="546"/>
      <c r="G54" s="546"/>
      <c r="H54" s="546"/>
      <c r="I54" s="546"/>
      <c r="J54" s="546"/>
      <c r="K54" s="546"/>
      <c r="L54" s="546"/>
      <c r="M54" s="546"/>
      <c r="N54" s="546"/>
      <c r="O54" s="546"/>
      <c r="P54" s="546"/>
      <c r="Q54" s="546"/>
      <c r="R54" s="546"/>
      <c r="S54" s="115"/>
      <c r="T54" s="115"/>
      <c r="U54" s="115"/>
      <c r="V54" s="115"/>
      <c r="W54" s="115"/>
      <c r="X54" s="115"/>
      <c r="Y54" s="115"/>
      <c r="Z54" s="115"/>
      <c r="AA54" s="115"/>
      <c r="AB54" s="115"/>
    </row>
    <row r="55" ht="93.0" customHeight="1">
      <c r="A55" s="546"/>
      <c r="B55" s="546"/>
      <c r="C55" s="546"/>
      <c r="D55" s="546"/>
      <c r="E55" s="546"/>
      <c r="F55" s="546"/>
      <c r="G55" s="546"/>
      <c r="H55" s="546"/>
      <c r="I55" s="546"/>
      <c r="J55" s="546"/>
      <c r="K55" s="546"/>
      <c r="L55" s="546"/>
      <c r="M55" s="546"/>
      <c r="N55" s="546"/>
      <c r="O55" s="546"/>
      <c r="P55" s="546"/>
      <c r="Q55" s="546"/>
      <c r="R55" s="546"/>
      <c r="S55" s="115"/>
      <c r="T55" s="115"/>
      <c r="U55" s="115"/>
      <c r="V55" s="115"/>
      <c r="W55" s="115"/>
      <c r="X55" s="115"/>
      <c r="Y55" s="115"/>
      <c r="Z55" s="115"/>
      <c r="AA55" s="115"/>
      <c r="AB55" s="115"/>
    </row>
    <row r="56" ht="93.0" customHeight="1">
      <c r="A56" s="546"/>
      <c r="B56" s="546"/>
      <c r="C56" s="546"/>
      <c r="D56" s="546"/>
      <c r="E56" s="546"/>
      <c r="F56" s="546"/>
      <c r="G56" s="546"/>
      <c r="H56" s="546"/>
      <c r="I56" s="546"/>
      <c r="J56" s="546"/>
      <c r="K56" s="546"/>
      <c r="L56" s="546"/>
      <c r="M56" s="546"/>
      <c r="N56" s="546"/>
      <c r="O56" s="546"/>
      <c r="P56" s="546"/>
      <c r="Q56" s="546"/>
      <c r="R56" s="546"/>
      <c r="S56" s="115"/>
      <c r="T56" s="115"/>
      <c r="U56" s="115"/>
      <c r="V56" s="115"/>
      <c r="W56" s="115"/>
      <c r="X56" s="115"/>
      <c r="Y56" s="115"/>
      <c r="Z56" s="115"/>
      <c r="AA56" s="115"/>
      <c r="AB56" s="115"/>
    </row>
    <row r="57" ht="93.0" customHeight="1">
      <c r="A57" s="546"/>
      <c r="B57" s="546"/>
      <c r="C57" s="546"/>
      <c r="D57" s="546"/>
      <c r="E57" s="546"/>
      <c r="F57" s="546"/>
      <c r="G57" s="546"/>
      <c r="H57" s="546"/>
      <c r="I57" s="546"/>
      <c r="J57" s="546"/>
      <c r="K57" s="546"/>
      <c r="L57" s="546"/>
      <c r="M57" s="546"/>
      <c r="N57" s="546"/>
      <c r="O57" s="546"/>
      <c r="P57" s="546"/>
      <c r="Q57" s="546"/>
      <c r="R57" s="546"/>
      <c r="S57" s="115"/>
      <c r="T57" s="115"/>
      <c r="U57" s="115"/>
      <c r="V57" s="115"/>
      <c r="W57" s="115"/>
      <c r="X57" s="115"/>
      <c r="Y57" s="115"/>
      <c r="Z57" s="115"/>
      <c r="AA57" s="115"/>
      <c r="AB57" s="115"/>
    </row>
    <row r="58" ht="93.0" customHeight="1">
      <c r="A58" s="546"/>
      <c r="B58" s="546"/>
      <c r="C58" s="546"/>
      <c r="D58" s="546"/>
      <c r="E58" s="546"/>
      <c r="F58" s="546"/>
      <c r="G58" s="546"/>
      <c r="H58" s="546"/>
      <c r="I58" s="546"/>
      <c r="J58" s="546"/>
      <c r="K58" s="546"/>
      <c r="L58" s="546"/>
      <c r="M58" s="546"/>
      <c r="N58" s="546"/>
      <c r="O58" s="546"/>
      <c r="P58" s="546"/>
      <c r="Q58" s="546"/>
      <c r="R58" s="546"/>
      <c r="S58" s="115"/>
      <c r="T58" s="115"/>
      <c r="U58" s="115"/>
      <c r="V58" s="115"/>
      <c r="W58" s="115"/>
      <c r="X58" s="115"/>
      <c r="Y58" s="115"/>
      <c r="Z58" s="115"/>
      <c r="AA58" s="115"/>
      <c r="AB58" s="115"/>
    </row>
    <row r="59" ht="93.0" customHeight="1">
      <c r="A59" s="546"/>
      <c r="B59" s="546"/>
      <c r="C59" s="546"/>
      <c r="D59" s="546"/>
      <c r="E59" s="546"/>
      <c r="F59" s="546"/>
      <c r="G59" s="546"/>
      <c r="H59" s="546"/>
      <c r="I59" s="546"/>
      <c r="J59" s="546"/>
      <c r="K59" s="546"/>
      <c r="L59" s="546"/>
      <c r="M59" s="546"/>
      <c r="N59" s="546"/>
      <c r="O59" s="546"/>
      <c r="P59" s="546"/>
      <c r="Q59" s="546"/>
      <c r="R59" s="546"/>
      <c r="S59" s="115"/>
      <c r="T59" s="115"/>
      <c r="U59" s="115"/>
      <c r="V59" s="115"/>
      <c r="W59" s="115"/>
      <c r="X59" s="115"/>
      <c r="Y59" s="115"/>
      <c r="Z59" s="115"/>
      <c r="AA59" s="115"/>
      <c r="AB59" s="115"/>
    </row>
    <row r="60" ht="93.0" customHeight="1">
      <c r="A60" s="546"/>
      <c r="B60" s="546"/>
      <c r="C60" s="546"/>
      <c r="D60" s="546"/>
      <c r="E60" s="546"/>
      <c r="F60" s="546"/>
      <c r="G60" s="546"/>
      <c r="H60" s="546"/>
      <c r="I60" s="546"/>
      <c r="J60" s="546"/>
      <c r="K60" s="546"/>
      <c r="L60" s="546"/>
      <c r="M60" s="546"/>
      <c r="N60" s="546"/>
      <c r="O60" s="546"/>
      <c r="P60" s="546"/>
      <c r="Q60" s="546"/>
      <c r="R60" s="546"/>
      <c r="S60" s="115"/>
      <c r="T60" s="115"/>
      <c r="U60" s="115"/>
      <c r="V60" s="115"/>
      <c r="W60" s="115"/>
      <c r="X60" s="115"/>
      <c r="Y60" s="115"/>
      <c r="Z60" s="115"/>
      <c r="AA60" s="115"/>
      <c r="AB60" s="115"/>
    </row>
    <row r="61" ht="93.0" customHeight="1">
      <c r="A61" s="546"/>
      <c r="B61" s="546"/>
      <c r="C61" s="546"/>
      <c r="D61" s="546"/>
      <c r="E61" s="546"/>
      <c r="F61" s="546"/>
      <c r="G61" s="546"/>
      <c r="H61" s="546"/>
      <c r="I61" s="546"/>
      <c r="J61" s="546"/>
      <c r="K61" s="546"/>
      <c r="L61" s="546"/>
      <c r="M61" s="546"/>
      <c r="N61" s="546"/>
      <c r="O61" s="546"/>
      <c r="P61" s="546"/>
      <c r="Q61" s="546"/>
      <c r="R61" s="546"/>
      <c r="S61" s="115"/>
      <c r="T61" s="115"/>
      <c r="U61" s="115"/>
      <c r="V61" s="115"/>
      <c r="W61" s="115"/>
      <c r="X61" s="115"/>
      <c r="Y61" s="115"/>
      <c r="Z61" s="115"/>
      <c r="AA61" s="115"/>
      <c r="AB61" s="115"/>
    </row>
    <row r="62" ht="93.0" customHeight="1">
      <c r="A62" s="546"/>
      <c r="B62" s="546"/>
      <c r="C62" s="546"/>
      <c r="D62" s="546"/>
      <c r="E62" s="546"/>
      <c r="F62" s="546"/>
      <c r="G62" s="546"/>
      <c r="H62" s="546"/>
      <c r="I62" s="546"/>
      <c r="J62" s="546"/>
      <c r="K62" s="546"/>
      <c r="L62" s="546"/>
      <c r="M62" s="546"/>
      <c r="N62" s="546"/>
      <c r="O62" s="546"/>
      <c r="P62" s="546"/>
      <c r="Q62" s="546"/>
      <c r="R62" s="546"/>
      <c r="S62" s="115"/>
      <c r="T62" s="115"/>
      <c r="U62" s="115"/>
      <c r="V62" s="115"/>
      <c r="W62" s="115"/>
      <c r="X62" s="115"/>
      <c r="Y62" s="115"/>
      <c r="Z62" s="115"/>
      <c r="AA62" s="115"/>
      <c r="AB62" s="115"/>
    </row>
    <row r="63" ht="93.0" customHeight="1">
      <c r="A63" s="546"/>
      <c r="B63" s="546"/>
      <c r="C63" s="546"/>
      <c r="D63" s="546"/>
      <c r="E63" s="546"/>
      <c r="F63" s="546"/>
      <c r="G63" s="546"/>
      <c r="H63" s="546"/>
      <c r="I63" s="546"/>
      <c r="J63" s="546"/>
      <c r="K63" s="546"/>
      <c r="L63" s="546"/>
      <c r="M63" s="546"/>
      <c r="N63" s="546"/>
      <c r="O63" s="546"/>
      <c r="P63" s="546"/>
      <c r="Q63" s="546"/>
      <c r="R63" s="546"/>
      <c r="S63" s="115"/>
      <c r="T63" s="115"/>
      <c r="U63" s="115"/>
      <c r="V63" s="115"/>
      <c r="W63" s="115"/>
      <c r="X63" s="115"/>
      <c r="Y63" s="115"/>
      <c r="Z63" s="115"/>
      <c r="AA63" s="115"/>
      <c r="AB63" s="115"/>
    </row>
    <row r="64" ht="93.0" customHeight="1">
      <c r="A64" s="546"/>
      <c r="B64" s="546"/>
      <c r="C64" s="546"/>
      <c r="D64" s="546"/>
      <c r="E64" s="546"/>
      <c r="F64" s="546"/>
      <c r="G64" s="546"/>
      <c r="H64" s="546"/>
      <c r="I64" s="546"/>
      <c r="J64" s="546"/>
      <c r="K64" s="546"/>
      <c r="L64" s="546"/>
      <c r="M64" s="546"/>
      <c r="N64" s="546"/>
      <c r="O64" s="546"/>
      <c r="P64" s="546"/>
      <c r="Q64" s="546"/>
      <c r="R64" s="546"/>
      <c r="S64" s="115"/>
      <c r="T64" s="115"/>
      <c r="U64" s="115"/>
      <c r="V64" s="115"/>
      <c r="W64" s="115"/>
      <c r="X64" s="115"/>
      <c r="Y64" s="115"/>
      <c r="Z64" s="115"/>
      <c r="AA64" s="115"/>
      <c r="AB64" s="115"/>
    </row>
    <row r="65" ht="93.0" customHeight="1">
      <c r="A65" s="546"/>
      <c r="B65" s="546"/>
      <c r="C65" s="546"/>
      <c r="D65" s="546"/>
      <c r="E65" s="546"/>
      <c r="F65" s="546"/>
      <c r="G65" s="546"/>
      <c r="H65" s="546"/>
      <c r="I65" s="546"/>
      <c r="J65" s="546"/>
      <c r="K65" s="546"/>
      <c r="L65" s="546"/>
      <c r="M65" s="546"/>
      <c r="N65" s="546"/>
      <c r="O65" s="546"/>
      <c r="P65" s="546"/>
      <c r="Q65" s="546"/>
      <c r="R65" s="546"/>
      <c r="S65" s="115"/>
      <c r="T65" s="115"/>
      <c r="U65" s="115"/>
      <c r="V65" s="115"/>
      <c r="W65" s="115"/>
      <c r="X65" s="115"/>
      <c r="Y65" s="115"/>
      <c r="Z65" s="115"/>
      <c r="AA65" s="115"/>
      <c r="AB65" s="115"/>
    </row>
    <row r="66" ht="93.0" customHeight="1">
      <c r="A66" s="546"/>
      <c r="B66" s="546"/>
      <c r="C66" s="546"/>
      <c r="D66" s="546"/>
      <c r="E66" s="546"/>
      <c r="F66" s="546"/>
      <c r="G66" s="546"/>
      <c r="H66" s="546"/>
      <c r="I66" s="546"/>
      <c r="J66" s="546"/>
      <c r="K66" s="546"/>
      <c r="L66" s="546"/>
      <c r="M66" s="546"/>
      <c r="N66" s="546"/>
      <c r="O66" s="546"/>
      <c r="P66" s="546"/>
      <c r="Q66" s="546"/>
      <c r="R66" s="546"/>
      <c r="S66" s="115"/>
      <c r="T66" s="115"/>
      <c r="U66" s="115"/>
      <c r="V66" s="115"/>
      <c r="W66" s="115"/>
      <c r="X66" s="115"/>
      <c r="Y66" s="115"/>
      <c r="Z66" s="115"/>
      <c r="AA66" s="115"/>
      <c r="AB66" s="115"/>
    </row>
    <row r="67" ht="93.0" customHeight="1">
      <c r="A67" s="546"/>
      <c r="B67" s="546"/>
      <c r="C67" s="546"/>
      <c r="D67" s="546"/>
      <c r="E67" s="546"/>
      <c r="F67" s="546"/>
      <c r="G67" s="546"/>
      <c r="H67" s="546"/>
      <c r="I67" s="546"/>
      <c r="J67" s="546"/>
      <c r="K67" s="546"/>
      <c r="L67" s="546"/>
      <c r="M67" s="546"/>
      <c r="N67" s="546"/>
      <c r="O67" s="546"/>
      <c r="P67" s="546"/>
      <c r="Q67" s="546"/>
      <c r="R67" s="546"/>
      <c r="S67" s="115"/>
      <c r="T67" s="115"/>
      <c r="U67" s="115"/>
      <c r="V67" s="115"/>
      <c r="W67" s="115"/>
      <c r="X67" s="115"/>
      <c r="Y67" s="115"/>
      <c r="Z67" s="115"/>
      <c r="AA67" s="115"/>
      <c r="AB67" s="115"/>
    </row>
    <row r="68" ht="93.0" customHeight="1">
      <c r="A68" s="546"/>
      <c r="B68" s="546"/>
      <c r="C68" s="546"/>
      <c r="D68" s="546"/>
      <c r="E68" s="546"/>
      <c r="F68" s="546"/>
      <c r="G68" s="546"/>
      <c r="H68" s="546"/>
      <c r="I68" s="546"/>
      <c r="J68" s="546"/>
      <c r="K68" s="546"/>
      <c r="L68" s="546"/>
      <c r="M68" s="546"/>
      <c r="N68" s="546"/>
      <c r="O68" s="546"/>
      <c r="P68" s="546"/>
      <c r="Q68" s="546"/>
      <c r="R68" s="546"/>
      <c r="S68" s="115"/>
      <c r="T68" s="115"/>
      <c r="U68" s="115"/>
      <c r="V68" s="115"/>
      <c r="W68" s="115"/>
      <c r="X68" s="115"/>
      <c r="Y68" s="115"/>
      <c r="Z68" s="115"/>
      <c r="AA68" s="115"/>
      <c r="AB68" s="115"/>
    </row>
    <row r="69" ht="93.0" customHeight="1">
      <c r="A69" s="546"/>
      <c r="B69" s="546"/>
      <c r="C69" s="546"/>
      <c r="D69" s="546"/>
      <c r="E69" s="546"/>
      <c r="F69" s="546"/>
      <c r="G69" s="546"/>
      <c r="H69" s="546"/>
      <c r="I69" s="546"/>
      <c r="J69" s="546"/>
      <c r="K69" s="546"/>
      <c r="L69" s="546"/>
      <c r="M69" s="546"/>
      <c r="N69" s="546"/>
      <c r="O69" s="546"/>
      <c r="P69" s="546"/>
      <c r="Q69" s="546"/>
      <c r="R69" s="546"/>
      <c r="S69" s="115"/>
      <c r="T69" s="115"/>
      <c r="U69" s="115"/>
      <c r="V69" s="115"/>
      <c r="W69" s="115"/>
      <c r="X69" s="115"/>
      <c r="Y69" s="115"/>
      <c r="Z69" s="115"/>
      <c r="AA69" s="115"/>
      <c r="AB69" s="115"/>
    </row>
    <row r="70" ht="93.0" customHeight="1">
      <c r="A70" s="546"/>
      <c r="B70" s="546"/>
      <c r="C70" s="546"/>
      <c r="D70" s="546"/>
      <c r="E70" s="546"/>
      <c r="F70" s="546"/>
      <c r="G70" s="546"/>
      <c r="H70" s="546"/>
      <c r="I70" s="546"/>
      <c r="J70" s="546"/>
      <c r="K70" s="546"/>
      <c r="L70" s="546"/>
      <c r="M70" s="546"/>
      <c r="N70" s="546"/>
      <c r="O70" s="546"/>
      <c r="P70" s="546"/>
      <c r="Q70" s="546"/>
      <c r="R70" s="546"/>
      <c r="S70" s="115"/>
      <c r="T70" s="115"/>
      <c r="U70" s="115"/>
      <c r="V70" s="115"/>
      <c r="W70" s="115"/>
      <c r="X70" s="115"/>
      <c r="Y70" s="115"/>
      <c r="Z70" s="115"/>
      <c r="AA70" s="115"/>
      <c r="AB70" s="115"/>
    </row>
    <row r="71" ht="93.0" customHeight="1">
      <c r="A71" s="546"/>
      <c r="B71" s="546"/>
      <c r="C71" s="546"/>
      <c r="D71" s="546"/>
      <c r="E71" s="546"/>
      <c r="F71" s="546"/>
      <c r="G71" s="546"/>
      <c r="H71" s="546"/>
      <c r="I71" s="546"/>
      <c r="J71" s="546"/>
      <c r="K71" s="546"/>
      <c r="L71" s="546"/>
      <c r="M71" s="546"/>
      <c r="N71" s="546"/>
      <c r="O71" s="546"/>
      <c r="P71" s="546"/>
      <c r="Q71" s="546"/>
      <c r="R71" s="546"/>
      <c r="S71" s="115"/>
      <c r="T71" s="115"/>
      <c r="U71" s="115"/>
      <c r="V71" s="115"/>
      <c r="W71" s="115"/>
      <c r="X71" s="115"/>
      <c r="Y71" s="115"/>
      <c r="Z71" s="115"/>
      <c r="AA71" s="115"/>
      <c r="AB71" s="115"/>
    </row>
    <row r="72" ht="93.0" customHeight="1">
      <c r="A72" s="546"/>
      <c r="B72" s="546"/>
      <c r="C72" s="546"/>
      <c r="D72" s="546"/>
      <c r="E72" s="546"/>
      <c r="F72" s="546"/>
      <c r="G72" s="546"/>
      <c r="H72" s="546"/>
      <c r="I72" s="546"/>
      <c r="J72" s="546"/>
      <c r="K72" s="546"/>
      <c r="L72" s="546"/>
      <c r="M72" s="546"/>
      <c r="N72" s="546"/>
      <c r="O72" s="546"/>
      <c r="P72" s="546"/>
      <c r="Q72" s="546"/>
      <c r="R72" s="546"/>
      <c r="S72" s="115"/>
      <c r="T72" s="115"/>
      <c r="U72" s="115"/>
      <c r="V72" s="115"/>
      <c r="W72" s="115"/>
      <c r="X72" s="115"/>
      <c r="Y72" s="115"/>
      <c r="Z72" s="115"/>
      <c r="AA72" s="115"/>
      <c r="AB72" s="115"/>
    </row>
    <row r="73" ht="93.0" customHeight="1">
      <c r="A73" s="546"/>
      <c r="B73" s="546"/>
      <c r="C73" s="546"/>
      <c r="D73" s="546"/>
      <c r="E73" s="546"/>
      <c r="F73" s="546"/>
      <c r="G73" s="546"/>
      <c r="H73" s="546"/>
      <c r="I73" s="546"/>
      <c r="J73" s="546"/>
      <c r="K73" s="546"/>
      <c r="L73" s="546"/>
      <c r="M73" s="546"/>
      <c r="N73" s="546"/>
      <c r="O73" s="546"/>
      <c r="P73" s="546"/>
      <c r="Q73" s="546"/>
      <c r="R73" s="546"/>
      <c r="S73" s="115"/>
      <c r="T73" s="115"/>
      <c r="U73" s="115"/>
      <c r="V73" s="115"/>
      <c r="W73" s="115"/>
      <c r="X73" s="115"/>
      <c r="Y73" s="115"/>
      <c r="Z73" s="115"/>
      <c r="AA73" s="115"/>
      <c r="AB73" s="115"/>
    </row>
    <row r="74" ht="93.0" customHeight="1">
      <c r="A74" s="546"/>
      <c r="B74" s="546"/>
      <c r="C74" s="546"/>
      <c r="D74" s="546"/>
      <c r="E74" s="546"/>
      <c r="F74" s="546"/>
      <c r="G74" s="546"/>
      <c r="H74" s="546"/>
      <c r="I74" s="546"/>
      <c r="J74" s="546"/>
      <c r="K74" s="546"/>
      <c r="L74" s="546"/>
      <c r="M74" s="546"/>
      <c r="N74" s="546"/>
      <c r="O74" s="546"/>
      <c r="P74" s="546"/>
      <c r="Q74" s="546"/>
      <c r="R74" s="546"/>
      <c r="S74" s="115"/>
      <c r="T74" s="115"/>
      <c r="U74" s="115"/>
      <c r="V74" s="115"/>
      <c r="W74" s="115"/>
      <c r="X74" s="115"/>
      <c r="Y74" s="115"/>
      <c r="Z74" s="115"/>
      <c r="AA74" s="115"/>
      <c r="AB74" s="115"/>
    </row>
    <row r="75" ht="93.0" customHeight="1">
      <c r="A75" s="546"/>
      <c r="B75" s="546"/>
      <c r="C75" s="546"/>
      <c r="D75" s="546"/>
      <c r="E75" s="546"/>
      <c r="F75" s="546"/>
      <c r="G75" s="546"/>
      <c r="H75" s="546"/>
      <c r="I75" s="546"/>
      <c r="J75" s="546"/>
      <c r="K75" s="546"/>
      <c r="L75" s="546"/>
      <c r="M75" s="546"/>
      <c r="N75" s="546"/>
      <c r="O75" s="546"/>
      <c r="P75" s="546"/>
      <c r="Q75" s="546"/>
      <c r="R75" s="546"/>
      <c r="S75" s="115"/>
      <c r="T75" s="115"/>
      <c r="U75" s="115"/>
      <c r="V75" s="115"/>
      <c r="W75" s="115"/>
      <c r="X75" s="115"/>
      <c r="Y75" s="115"/>
      <c r="Z75" s="115"/>
      <c r="AA75" s="115"/>
      <c r="AB75" s="115"/>
    </row>
    <row r="76" ht="93.0" customHeight="1">
      <c r="A76" s="546"/>
      <c r="B76" s="546"/>
      <c r="C76" s="546"/>
      <c r="D76" s="546"/>
      <c r="E76" s="546"/>
      <c r="F76" s="546"/>
      <c r="G76" s="546"/>
      <c r="H76" s="546"/>
      <c r="I76" s="546"/>
      <c r="J76" s="546"/>
      <c r="K76" s="546"/>
      <c r="L76" s="546"/>
      <c r="M76" s="546"/>
      <c r="N76" s="546"/>
      <c r="O76" s="546"/>
      <c r="P76" s="546"/>
      <c r="Q76" s="546"/>
      <c r="R76" s="546"/>
      <c r="S76" s="115"/>
      <c r="T76" s="115"/>
      <c r="U76" s="115"/>
      <c r="V76" s="115"/>
      <c r="W76" s="115"/>
      <c r="X76" s="115"/>
      <c r="Y76" s="115"/>
      <c r="Z76" s="115"/>
      <c r="AA76" s="115"/>
      <c r="AB76" s="115"/>
    </row>
    <row r="77" ht="93.0" customHeight="1">
      <c r="A77" s="546"/>
      <c r="B77" s="546"/>
      <c r="C77" s="546"/>
      <c r="D77" s="546"/>
      <c r="E77" s="546"/>
      <c r="F77" s="546"/>
      <c r="G77" s="546"/>
      <c r="H77" s="546"/>
      <c r="I77" s="546"/>
      <c r="J77" s="546"/>
      <c r="K77" s="546"/>
      <c r="L77" s="546"/>
      <c r="M77" s="546"/>
      <c r="N77" s="546"/>
      <c r="O77" s="546"/>
      <c r="P77" s="546"/>
      <c r="Q77" s="546"/>
      <c r="R77" s="546"/>
      <c r="S77" s="115"/>
      <c r="T77" s="115"/>
      <c r="U77" s="115"/>
      <c r="V77" s="115"/>
      <c r="W77" s="115"/>
      <c r="X77" s="115"/>
      <c r="Y77" s="115"/>
      <c r="Z77" s="115"/>
      <c r="AA77" s="115"/>
      <c r="AB77" s="115"/>
    </row>
    <row r="78" ht="93.0" customHeight="1">
      <c r="A78" s="546"/>
      <c r="B78" s="546"/>
      <c r="C78" s="546"/>
      <c r="D78" s="546"/>
      <c r="E78" s="546"/>
      <c r="F78" s="546"/>
      <c r="G78" s="546"/>
      <c r="H78" s="546"/>
      <c r="I78" s="546"/>
      <c r="J78" s="546"/>
      <c r="K78" s="546"/>
      <c r="L78" s="546"/>
      <c r="M78" s="546"/>
      <c r="N78" s="546"/>
      <c r="O78" s="546"/>
      <c r="P78" s="546"/>
      <c r="Q78" s="546"/>
      <c r="R78" s="546"/>
      <c r="S78" s="115"/>
      <c r="T78" s="115"/>
      <c r="U78" s="115"/>
      <c r="V78" s="115"/>
      <c r="W78" s="115"/>
      <c r="X78" s="115"/>
      <c r="Y78" s="115"/>
      <c r="Z78" s="115"/>
      <c r="AA78" s="115"/>
      <c r="AB78" s="115"/>
    </row>
    <row r="79" ht="93.0" customHeight="1">
      <c r="A79" s="546"/>
      <c r="B79" s="546"/>
      <c r="C79" s="546"/>
      <c r="D79" s="546"/>
      <c r="E79" s="546"/>
      <c r="F79" s="546"/>
      <c r="G79" s="546"/>
      <c r="H79" s="546"/>
      <c r="I79" s="546"/>
      <c r="J79" s="546"/>
      <c r="K79" s="546"/>
      <c r="L79" s="546"/>
      <c r="M79" s="546"/>
      <c r="N79" s="546"/>
      <c r="O79" s="546"/>
      <c r="P79" s="546"/>
      <c r="Q79" s="546"/>
      <c r="R79" s="546"/>
      <c r="S79" s="115"/>
      <c r="T79" s="115"/>
      <c r="U79" s="115"/>
      <c r="V79" s="115"/>
      <c r="W79" s="115"/>
      <c r="X79" s="115"/>
      <c r="Y79" s="115"/>
      <c r="Z79" s="115"/>
      <c r="AA79" s="115"/>
      <c r="AB79" s="115"/>
    </row>
    <row r="80" ht="93.0" customHeight="1">
      <c r="A80" s="546"/>
      <c r="B80" s="546"/>
      <c r="C80" s="546"/>
      <c r="D80" s="546"/>
      <c r="E80" s="546"/>
      <c r="F80" s="546"/>
      <c r="G80" s="546"/>
      <c r="H80" s="546"/>
      <c r="I80" s="546"/>
      <c r="J80" s="546"/>
      <c r="K80" s="546"/>
      <c r="L80" s="546"/>
      <c r="M80" s="546"/>
      <c r="N80" s="546"/>
      <c r="O80" s="546"/>
      <c r="P80" s="546"/>
      <c r="Q80" s="546"/>
      <c r="R80" s="546"/>
      <c r="S80" s="115"/>
      <c r="T80" s="115"/>
      <c r="U80" s="115"/>
      <c r="V80" s="115"/>
      <c r="W80" s="115"/>
      <c r="X80" s="115"/>
      <c r="Y80" s="115"/>
      <c r="Z80" s="115"/>
      <c r="AA80" s="115"/>
      <c r="AB80" s="115"/>
    </row>
    <row r="81" ht="93.0" customHeight="1">
      <c r="A81" s="546"/>
      <c r="B81" s="546"/>
      <c r="C81" s="546"/>
      <c r="D81" s="546"/>
      <c r="E81" s="546"/>
      <c r="F81" s="546"/>
      <c r="G81" s="546"/>
      <c r="H81" s="546"/>
      <c r="I81" s="546"/>
      <c r="J81" s="546"/>
      <c r="K81" s="546"/>
      <c r="L81" s="546"/>
      <c r="M81" s="546"/>
      <c r="N81" s="546"/>
      <c r="O81" s="546"/>
      <c r="P81" s="546"/>
      <c r="Q81" s="546"/>
      <c r="R81" s="546"/>
      <c r="S81" s="115"/>
      <c r="T81" s="115"/>
      <c r="U81" s="115"/>
      <c r="V81" s="115"/>
      <c r="W81" s="115"/>
      <c r="X81" s="115"/>
      <c r="Y81" s="115"/>
      <c r="Z81" s="115"/>
      <c r="AA81" s="115"/>
      <c r="AB81" s="115"/>
    </row>
    <row r="82" ht="93.0" customHeight="1">
      <c r="A82" s="546"/>
      <c r="B82" s="546"/>
      <c r="C82" s="546"/>
      <c r="D82" s="546"/>
      <c r="E82" s="546"/>
      <c r="F82" s="546"/>
      <c r="G82" s="546"/>
      <c r="H82" s="546"/>
      <c r="I82" s="546"/>
      <c r="J82" s="546"/>
      <c r="K82" s="546"/>
      <c r="L82" s="546"/>
      <c r="M82" s="546"/>
      <c r="N82" s="546"/>
      <c r="O82" s="546"/>
      <c r="P82" s="546"/>
      <c r="Q82" s="546"/>
      <c r="R82" s="546"/>
      <c r="S82" s="115"/>
      <c r="T82" s="115"/>
      <c r="U82" s="115"/>
      <c r="V82" s="115"/>
      <c r="W82" s="115"/>
      <c r="X82" s="115"/>
      <c r="Y82" s="115"/>
      <c r="Z82" s="115"/>
      <c r="AA82" s="115"/>
      <c r="AB82" s="115"/>
    </row>
    <row r="83" ht="93.0" customHeight="1">
      <c r="A83" s="546"/>
      <c r="B83" s="546"/>
      <c r="C83" s="546"/>
      <c r="D83" s="546"/>
      <c r="E83" s="546"/>
      <c r="F83" s="546"/>
      <c r="G83" s="546"/>
      <c r="H83" s="546"/>
      <c r="I83" s="546"/>
      <c r="J83" s="546"/>
      <c r="K83" s="546"/>
      <c r="L83" s="546"/>
      <c r="M83" s="546"/>
      <c r="N83" s="546"/>
      <c r="O83" s="546"/>
      <c r="P83" s="546"/>
      <c r="Q83" s="546"/>
      <c r="R83" s="546"/>
      <c r="S83" s="115"/>
      <c r="T83" s="115"/>
      <c r="U83" s="115"/>
      <c r="V83" s="115"/>
      <c r="W83" s="115"/>
      <c r="X83" s="115"/>
      <c r="Y83" s="115"/>
      <c r="Z83" s="115"/>
      <c r="AA83" s="115"/>
      <c r="AB83" s="115"/>
    </row>
    <row r="84" ht="93.0" customHeight="1">
      <c r="A84" s="546"/>
      <c r="B84" s="546"/>
      <c r="C84" s="546"/>
      <c r="D84" s="546"/>
      <c r="E84" s="546"/>
      <c r="F84" s="546"/>
      <c r="G84" s="546"/>
      <c r="H84" s="546"/>
      <c r="I84" s="546"/>
      <c r="J84" s="546"/>
      <c r="K84" s="546"/>
      <c r="L84" s="546"/>
      <c r="M84" s="546"/>
      <c r="N84" s="546"/>
      <c r="O84" s="546"/>
      <c r="P84" s="546"/>
      <c r="Q84" s="546"/>
      <c r="R84" s="546"/>
      <c r="S84" s="115"/>
      <c r="T84" s="115"/>
      <c r="U84" s="115"/>
      <c r="V84" s="115"/>
      <c r="W84" s="115"/>
      <c r="X84" s="115"/>
      <c r="Y84" s="115"/>
      <c r="Z84" s="115"/>
      <c r="AA84" s="115"/>
      <c r="AB84" s="115"/>
    </row>
    <row r="85" ht="93.0" customHeight="1">
      <c r="A85" s="546"/>
      <c r="B85" s="546"/>
      <c r="C85" s="546"/>
      <c r="D85" s="546"/>
      <c r="E85" s="546"/>
      <c r="F85" s="546"/>
      <c r="G85" s="546"/>
      <c r="H85" s="546"/>
      <c r="I85" s="546"/>
      <c r="J85" s="546"/>
      <c r="K85" s="546"/>
      <c r="L85" s="546"/>
      <c r="M85" s="546"/>
      <c r="N85" s="546"/>
      <c r="O85" s="546"/>
      <c r="P85" s="546"/>
      <c r="Q85" s="546"/>
      <c r="R85" s="546"/>
      <c r="S85" s="115"/>
      <c r="T85" s="115"/>
      <c r="U85" s="115"/>
      <c r="V85" s="115"/>
      <c r="W85" s="115"/>
      <c r="X85" s="115"/>
      <c r="Y85" s="115"/>
      <c r="Z85" s="115"/>
      <c r="AA85" s="115"/>
      <c r="AB85" s="115"/>
    </row>
    <row r="86" ht="93.0" customHeight="1">
      <c r="A86" s="546"/>
      <c r="B86" s="546"/>
      <c r="C86" s="546"/>
      <c r="D86" s="546"/>
      <c r="E86" s="546"/>
      <c r="F86" s="546"/>
      <c r="G86" s="546"/>
      <c r="H86" s="546"/>
      <c r="I86" s="546"/>
      <c r="J86" s="546"/>
      <c r="K86" s="546"/>
      <c r="L86" s="546"/>
      <c r="M86" s="546"/>
      <c r="N86" s="546"/>
      <c r="O86" s="546"/>
      <c r="P86" s="546"/>
      <c r="Q86" s="546"/>
      <c r="R86" s="546"/>
      <c r="S86" s="115"/>
      <c r="T86" s="115"/>
      <c r="U86" s="115"/>
      <c r="V86" s="115"/>
      <c r="W86" s="115"/>
      <c r="X86" s="115"/>
      <c r="Y86" s="115"/>
      <c r="Z86" s="115"/>
      <c r="AA86" s="115"/>
      <c r="AB86" s="115"/>
    </row>
    <row r="87" ht="93.0" customHeight="1">
      <c r="A87" s="546"/>
      <c r="B87" s="546"/>
      <c r="C87" s="546"/>
      <c r="D87" s="546"/>
      <c r="E87" s="546"/>
      <c r="F87" s="546"/>
      <c r="G87" s="546"/>
      <c r="H87" s="546"/>
      <c r="I87" s="546"/>
      <c r="J87" s="546"/>
      <c r="K87" s="546"/>
      <c r="L87" s="546"/>
      <c r="M87" s="546"/>
      <c r="N87" s="546"/>
      <c r="O87" s="546"/>
      <c r="P87" s="546"/>
      <c r="Q87" s="546"/>
      <c r="R87" s="546"/>
      <c r="S87" s="115"/>
      <c r="T87" s="115"/>
      <c r="U87" s="115"/>
      <c r="V87" s="115"/>
      <c r="W87" s="115"/>
      <c r="X87" s="115"/>
      <c r="Y87" s="115"/>
      <c r="Z87" s="115"/>
      <c r="AA87" s="115"/>
      <c r="AB87" s="115"/>
    </row>
    <row r="88" ht="93.0" customHeight="1">
      <c r="A88" s="546"/>
      <c r="B88" s="546"/>
      <c r="C88" s="546"/>
      <c r="D88" s="546"/>
      <c r="E88" s="546"/>
      <c r="F88" s="546"/>
      <c r="G88" s="546"/>
      <c r="H88" s="546"/>
      <c r="I88" s="546"/>
      <c r="J88" s="546"/>
      <c r="K88" s="546"/>
      <c r="L88" s="546"/>
      <c r="M88" s="546"/>
      <c r="N88" s="546"/>
      <c r="O88" s="546"/>
      <c r="P88" s="546"/>
      <c r="Q88" s="546"/>
      <c r="R88" s="546"/>
      <c r="S88" s="115"/>
      <c r="T88" s="115"/>
      <c r="U88" s="115"/>
      <c r="V88" s="115"/>
      <c r="W88" s="115"/>
      <c r="X88" s="115"/>
      <c r="Y88" s="115"/>
      <c r="Z88" s="115"/>
      <c r="AA88" s="115"/>
      <c r="AB88" s="115"/>
    </row>
    <row r="89" ht="93.0" customHeight="1">
      <c r="A89" s="546"/>
      <c r="B89" s="546"/>
      <c r="C89" s="546"/>
      <c r="D89" s="546"/>
      <c r="E89" s="546"/>
      <c r="F89" s="546"/>
      <c r="G89" s="546"/>
      <c r="H89" s="546"/>
      <c r="I89" s="546"/>
      <c r="J89" s="546"/>
      <c r="K89" s="546"/>
      <c r="L89" s="546"/>
      <c r="M89" s="546"/>
      <c r="N89" s="546"/>
      <c r="O89" s="546"/>
      <c r="P89" s="546"/>
      <c r="Q89" s="546"/>
      <c r="R89" s="546"/>
      <c r="S89" s="115"/>
      <c r="T89" s="115"/>
      <c r="U89" s="115"/>
      <c r="V89" s="115"/>
      <c r="W89" s="115"/>
      <c r="X89" s="115"/>
      <c r="Y89" s="115"/>
      <c r="Z89" s="115"/>
      <c r="AA89" s="115"/>
      <c r="AB89" s="115"/>
    </row>
    <row r="90" ht="93.0" customHeight="1">
      <c r="A90" s="546"/>
      <c r="B90" s="546"/>
      <c r="C90" s="546"/>
      <c r="D90" s="546"/>
      <c r="E90" s="546"/>
      <c r="F90" s="546"/>
      <c r="G90" s="546"/>
      <c r="H90" s="546"/>
      <c r="I90" s="546"/>
      <c r="J90" s="546"/>
      <c r="K90" s="546"/>
      <c r="L90" s="546"/>
      <c r="M90" s="546"/>
      <c r="N90" s="546"/>
      <c r="O90" s="546"/>
      <c r="P90" s="546"/>
      <c r="Q90" s="546"/>
      <c r="R90" s="546"/>
      <c r="S90" s="115"/>
      <c r="T90" s="115"/>
      <c r="U90" s="115"/>
      <c r="V90" s="115"/>
      <c r="W90" s="115"/>
      <c r="X90" s="115"/>
      <c r="Y90" s="115"/>
      <c r="Z90" s="115"/>
      <c r="AA90" s="115"/>
      <c r="AB90" s="115"/>
    </row>
    <row r="91" ht="93.0" customHeight="1">
      <c r="A91" s="546"/>
      <c r="B91" s="546"/>
      <c r="C91" s="546"/>
      <c r="D91" s="546"/>
      <c r="E91" s="546"/>
      <c r="F91" s="546"/>
      <c r="G91" s="546"/>
      <c r="H91" s="546"/>
      <c r="I91" s="546"/>
      <c r="J91" s="546"/>
      <c r="K91" s="546"/>
      <c r="L91" s="546"/>
      <c r="M91" s="546"/>
      <c r="N91" s="546"/>
      <c r="O91" s="546"/>
      <c r="P91" s="546"/>
      <c r="Q91" s="546"/>
      <c r="R91" s="546"/>
      <c r="S91" s="115"/>
      <c r="T91" s="115"/>
      <c r="U91" s="115"/>
      <c r="V91" s="115"/>
      <c r="W91" s="115"/>
      <c r="X91" s="115"/>
      <c r="Y91" s="115"/>
      <c r="Z91" s="115"/>
      <c r="AA91" s="115"/>
      <c r="AB91" s="115"/>
    </row>
    <row r="92" ht="93.0" customHeight="1">
      <c r="A92" s="546"/>
      <c r="B92" s="546"/>
      <c r="C92" s="546"/>
      <c r="D92" s="546"/>
      <c r="E92" s="546"/>
      <c r="F92" s="546"/>
      <c r="G92" s="546"/>
      <c r="H92" s="546"/>
      <c r="I92" s="546"/>
      <c r="J92" s="546"/>
      <c r="K92" s="546"/>
      <c r="L92" s="546"/>
      <c r="M92" s="546"/>
      <c r="N92" s="546"/>
      <c r="O92" s="546"/>
      <c r="P92" s="546"/>
      <c r="Q92" s="546"/>
      <c r="R92" s="546"/>
      <c r="S92" s="115"/>
      <c r="T92" s="115"/>
      <c r="U92" s="115"/>
      <c r="V92" s="115"/>
      <c r="W92" s="115"/>
      <c r="X92" s="115"/>
      <c r="Y92" s="115"/>
      <c r="Z92" s="115"/>
      <c r="AA92" s="115"/>
      <c r="AB92" s="115"/>
    </row>
    <row r="93" ht="93.0" customHeight="1">
      <c r="A93" s="546"/>
      <c r="B93" s="546"/>
      <c r="C93" s="546"/>
      <c r="D93" s="546"/>
      <c r="E93" s="546"/>
      <c r="F93" s="546"/>
      <c r="G93" s="546"/>
      <c r="H93" s="546"/>
      <c r="I93" s="546"/>
      <c r="J93" s="546"/>
      <c r="K93" s="546"/>
      <c r="L93" s="546"/>
      <c r="M93" s="546"/>
      <c r="N93" s="546"/>
      <c r="O93" s="546"/>
      <c r="P93" s="546"/>
      <c r="Q93" s="546"/>
      <c r="R93" s="546"/>
      <c r="S93" s="115"/>
      <c r="T93" s="115"/>
      <c r="U93" s="115"/>
      <c r="V93" s="115"/>
      <c r="W93" s="115"/>
      <c r="X93" s="115"/>
      <c r="Y93" s="115"/>
      <c r="Z93" s="115"/>
      <c r="AA93" s="115"/>
      <c r="AB93" s="115"/>
    </row>
    <row r="94" ht="93.0" customHeight="1">
      <c r="A94" s="546"/>
      <c r="B94" s="546"/>
      <c r="C94" s="546"/>
      <c r="D94" s="546"/>
      <c r="E94" s="546"/>
      <c r="F94" s="546"/>
      <c r="G94" s="546"/>
      <c r="H94" s="546"/>
      <c r="I94" s="546"/>
      <c r="J94" s="546"/>
      <c r="K94" s="546"/>
      <c r="L94" s="546"/>
      <c r="M94" s="546"/>
      <c r="N94" s="546"/>
      <c r="O94" s="546"/>
      <c r="P94" s="546"/>
      <c r="Q94" s="546"/>
      <c r="R94" s="546"/>
      <c r="S94" s="115"/>
      <c r="T94" s="115"/>
      <c r="U94" s="115"/>
      <c r="V94" s="115"/>
      <c r="W94" s="115"/>
      <c r="X94" s="115"/>
      <c r="Y94" s="115"/>
      <c r="Z94" s="115"/>
      <c r="AA94" s="115"/>
      <c r="AB94" s="115"/>
    </row>
    <row r="95" ht="93.0" customHeight="1">
      <c r="A95" s="546"/>
      <c r="B95" s="546"/>
      <c r="C95" s="546"/>
      <c r="D95" s="546"/>
      <c r="E95" s="546"/>
      <c r="F95" s="546"/>
      <c r="G95" s="546"/>
      <c r="H95" s="546"/>
      <c r="I95" s="546"/>
      <c r="J95" s="546"/>
      <c r="K95" s="546"/>
      <c r="L95" s="546"/>
      <c r="M95" s="546"/>
      <c r="N95" s="546"/>
      <c r="O95" s="546"/>
      <c r="P95" s="546"/>
      <c r="Q95" s="546"/>
      <c r="R95" s="546"/>
      <c r="S95" s="115"/>
      <c r="T95" s="115"/>
      <c r="U95" s="115"/>
      <c r="V95" s="115"/>
      <c r="W95" s="115"/>
      <c r="X95" s="115"/>
      <c r="Y95" s="115"/>
      <c r="Z95" s="115"/>
      <c r="AA95" s="115"/>
      <c r="AB95" s="115"/>
    </row>
    <row r="96" ht="93.0" customHeight="1">
      <c r="A96" s="546"/>
      <c r="B96" s="546"/>
      <c r="C96" s="546"/>
      <c r="D96" s="546"/>
      <c r="E96" s="546"/>
      <c r="F96" s="546"/>
      <c r="G96" s="546"/>
      <c r="H96" s="546"/>
      <c r="I96" s="546"/>
      <c r="J96" s="546"/>
      <c r="K96" s="546"/>
      <c r="L96" s="546"/>
      <c r="M96" s="546"/>
      <c r="N96" s="546"/>
      <c r="O96" s="546"/>
      <c r="P96" s="546"/>
      <c r="Q96" s="546"/>
      <c r="R96" s="546"/>
      <c r="S96" s="115"/>
      <c r="T96" s="115"/>
      <c r="U96" s="115"/>
      <c r="V96" s="115"/>
      <c r="W96" s="115"/>
      <c r="X96" s="115"/>
      <c r="Y96" s="115"/>
      <c r="Z96" s="115"/>
      <c r="AA96" s="115"/>
      <c r="AB96" s="115"/>
    </row>
    <row r="97" ht="93.0" customHeight="1">
      <c r="A97" s="546"/>
      <c r="B97" s="546"/>
      <c r="C97" s="546"/>
      <c r="D97" s="546"/>
      <c r="E97" s="546"/>
      <c r="F97" s="546"/>
      <c r="G97" s="546"/>
      <c r="H97" s="546"/>
      <c r="I97" s="546"/>
      <c r="J97" s="546"/>
      <c r="K97" s="546"/>
      <c r="L97" s="546"/>
      <c r="M97" s="546"/>
      <c r="N97" s="546"/>
      <c r="O97" s="546"/>
      <c r="P97" s="546"/>
      <c r="Q97" s="546"/>
      <c r="R97" s="546"/>
      <c r="S97" s="115"/>
      <c r="T97" s="115"/>
      <c r="U97" s="115"/>
      <c r="V97" s="115"/>
      <c r="W97" s="115"/>
      <c r="X97" s="115"/>
      <c r="Y97" s="115"/>
      <c r="Z97" s="115"/>
      <c r="AA97" s="115"/>
      <c r="AB97" s="115"/>
    </row>
    <row r="98" ht="93.0" customHeight="1">
      <c r="A98" s="546"/>
      <c r="B98" s="546"/>
      <c r="C98" s="546"/>
      <c r="D98" s="546"/>
      <c r="E98" s="546"/>
      <c r="F98" s="546"/>
      <c r="G98" s="546"/>
      <c r="H98" s="546"/>
      <c r="I98" s="546"/>
      <c r="J98" s="546"/>
      <c r="K98" s="546"/>
      <c r="L98" s="546"/>
      <c r="M98" s="546"/>
      <c r="N98" s="546"/>
      <c r="O98" s="546"/>
      <c r="P98" s="546"/>
      <c r="Q98" s="546"/>
      <c r="R98" s="546"/>
      <c r="S98" s="115"/>
      <c r="T98" s="115"/>
      <c r="U98" s="115"/>
      <c r="V98" s="115"/>
      <c r="W98" s="115"/>
      <c r="X98" s="115"/>
      <c r="Y98" s="115"/>
      <c r="Z98" s="115"/>
      <c r="AA98" s="115"/>
      <c r="AB98" s="115"/>
    </row>
    <row r="99" ht="93.0" customHeight="1">
      <c r="A99" s="546"/>
      <c r="B99" s="546"/>
      <c r="C99" s="546"/>
      <c r="D99" s="546"/>
      <c r="E99" s="546"/>
      <c r="F99" s="546"/>
      <c r="G99" s="546"/>
      <c r="H99" s="546"/>
      <c r="I99" s="546"/>
      <c r="J99" s="546"/>
      <c r="K99" s="546"/>
      <c r="L99" s="546"/>
      <c r="M99" s="546"/>
      <c r="N99" s="546"/>
      <c r="O99" s="546"/>
      <c r="P99" s="546"/>
      <c r="Q99" s="546"/>
      <c r="R99" s="546"/>
      <c r="S99" s="115"/>
      <c r="T99" s="115"/>
      <c r="U99" s="115"/>
      <c r="V99" s="115"/>
      <c r="W99" s="115"/>
      <c r="X99" s="115"/>
      <c r="Y99" s="115"/>
      <c r="Z99" s="115"/>
      <c r="AA99" s="115"/>
      <c r="AB99" s="115"/>
    </row>
    <row r="100" ht="93.0" customHeight="1">
      <c r="A100" s="546"/>
      <c r="B100" s="546"/>
      <c r="C100" s="546"/>
      <c r="D100" s="546"/>
      <c r="E100" s="546"/>
      <c r="F100" s="546"/>
      <c r="G100" s="546"/>
      <c r="H100" s="546"/>
      <c r="I100" s="546"/>
      <c r="J100" s="546"/>
      <c r="K100" s="546"/>
      <c r="L100" s="546"/>
      <c r="M100" s="546"/>
      <c r="N100" s="546"/>
      <c r="O100" s="546"/>
      <c r="P100" s="546"/>
      <c r="Q100" s="546"/>
      <c r="R100" s="546"/>
      <c r="S100" s="115"/>
      <c r="T100" s="115"/>
      <c r="U100" s="115"/>
      <c r="V100" s="115"/>
      <c r="W100" s="115"/>
      <c r="X100" s="115"/>
      <c r="Y100" s="115"/>
      <c r="Z100" s="115"/>
      <c r="AA100" s="115"/>
      <c r="AB100" s="115"/>
    </row>
    <row r="101" ht="93.0" customHeight="1">
      <c r="A101" s="546"/>
      <c r="B101" s="546"/>
      <c r="C101" s="546"/>
      <c r="D101" s="546"/>
      <c r="E101" s="546"/>
      <c r="F101" s="546"/>
      <c r="G101" s="546"/>
      <c r="H101" s="546"/>
      <c r="I101" s="546"/>
      <c r="J101" s="546"/>
      <c r="K101" s="546"/>
      <c r="L101" s="546"/>
      <c r="M101" s="546"/>
      <c r="N101" s="546"/>
      <c r="O101" s="546"/>
      <c r="P101" s="546"/>
      <c r="Q101" s="546"/>
      <c r="R101" s="546"/>
      <c r="S101" s="115"/>
      <c r="T101" s="115"/>
      <c r="U101" s="115"/>
      <c r="V101" s="115"/>
      <c r="W101" s="115"/>
      <c r="X101" s="115"/>
      <c r="Y101" s="115"/>
      <c r="Z101" s="115"/>
      <c r="AA101" s="115"/>
      <c r="AB101" s="115"/>
    </row>
    <row r="102" ht="93.0" customHeight="1">
      <c r="A102" s="546"/>
      <c r="B102" s="546"/>
      <c r="C102" s="546"/>
      <c r="D102" s="546"/>
      <c r="E102" s="546"/>
      <c r="F102" s="546"/>
      <c r="G102" s="546"/>
      <c r="H102" s="546"/>
      <c r="I102" s="546"/>
      <c r="J102" s="546"/>
      <c r="K102" s="546"/>
      <c r="L102" s="546"/>
      <c r="M102" s="546"/>
      <c r="N102" s="546"/>
      <c r="O102" s="546"/>
      <c r="P102" s="546"/>
      <c r="Q102" s="546"/>
      <c r="R102" s="546"/>
      <c r="S102" s="115"/>
      <c r="T102" s="115"/>
      <c r="U102" s="115"/>
      <c r="V102" s="115"/>
      <c r="W102" s="115"/>
      <c r="X102" s="115"/>
      <c r="Y102" s="115"/>
      <c r="Z102" s="115"/>
      <c r="AA102" s="115"/>
      <c r="AB102" s="115"/>
    </row>
    <row r="103" ht="93.0" customHeight="1">
      <c r="A103" s="546"/>
      <c r="B103" s="546"/>
      <c r="C103" s="546"/>
      <c r="D103" s="546"/>
      <c r="E103" s="546"/>
      <c r="F103" s="546"/>
      <c r="G103" s="546"/>
      <c r="H103" s="546"/>
      <c r="I103" s="546"/>
      <c r="J103" s="546"/>
      <c r="K103" s="546"/>
      <c r="L103" s="546"/>
      <c r="M103" s="546"/>
      <c r="N103" s="546"/>
      <c r="O103" s="546"/>
      <c r="P103" s="546"/>
      <c r="Q103" s="546"/>
      <c r="R103" s="546"/>
      <c r="S103" s="115"/>
      <c r="T103" s="115"/>
      <c r="U103" s="115"/>
      <c r="V103" s="115"/>
      <c r="W103" s="115"/>
      <c r="X103" s="115"/>
      <c r="Y103" s="115"/>
      <c r="Z103" s="115"/>
      <c r="AA103" s="115"/>
      <c r="AB103" s="115"/>
    </row>
    <row r="104" ht="93.0" customHeight="1">
      <c r="A104" s="546"/>
      <c r="B104" s="546"/>
      <c r="C104" s="546"/>
      <c r="D104" s="546"/>
      <c r="E104" s="546"/>
      <c r="F104" s="546"/>
      <c r="G104" s="546"/>
      <c r="H104" s="546"/>
      <c r="I104" s="546"/>
      <c r="J104" s="546"/>
      <c r="K104" s="546"/>
      <c r="L104" s="546"/>
      <c r="M104" s="546"/>
      <c r="N104" s="546"/>
      <c r="O104" s="546"/>
      <c r="P104" s="546"/>
      <c r="Q104" s="546"/>
      <c r="R104" s="546"/>
      <c r="S104" s="115"/>
      <c r="T104" s="115"/>
      <c r="U104" s="115"/>
      <c r="V104" s="115"/>
      <c r="W104" s="115"/>
      <c r="X104" s="115"/>
      <c r="Y104" s="115"/>
      <c r="Z104" s="115"/>
      <c r="AA104" s="115"/>
      <c r="AB104" s="115"/>
    </row>
    <row r="105" ht="93.0" customHeight="1">
      <c r="A105" s="546"/>
      <c r="B105" s="546"/>
      <c r="C105" s="546"/>
      <c r="D105" s="546"/>
      <c r="E105" s="546"/>
      <c r="F105" s="546"/>
      <c r="G105" s="546"/>
      <c r="H105" s="546"/>
      <c r="I105" s="546"/>
      <c r="J105" s="546"/>
      <c r="K105" s="546"/>
      <c r="L105" s="546"/>
      <c r="M105" s="546"/>
      <c r="N105" s="546"/>
      <c r="O105" s="546"/>
      <c r="P105" s="546"/>
      <c r="Q105" s="546"/>
      <c r="R105" s="546"/>
      <c r="S105" s="115"/>
      <c r="T105" s="115"/>
      <c r="U105" s="115"/>
      <c r="V105" s="115"/>
      <c r="W105" s="115"/>
      <c r="X105" s="115"/>
      <c r="Y105" s="115"/>
      <c r="Z105" s="115"/>
      <c r="AA105" s="115"/>
      <c r="AB105" s="115"/>
    </row>
    <row r="106" ht="93.0" customHeight="1">
      <c r="A106" s="546"/>
      <c r="B106" s="546"/>
      <c r="C106" s="546"/>
      <c r="D106" s="546"/>
      <c r="E106" s="546"/>
      <c r="F106" s="546"/>
      <c r="G106" s="546"/>
      <c r="H106" s="546"/>
      <c r="I106" s="546"/>
      <c r="J106" s="546"/>
      <c r="K106" s="546"/>
      <c r="L106" s="546"/>
      <c r="M106" s="546"/>
      <c r="N106" s="546"/>
      <c r="O106" s="546"/>
      <c r="P106" s="546"/>
      <c r="Q106" s="546"/>
      <c r="R106" s="546"/>
      <c r="S106" s="115"/>
      <c r="T106" s="115"/>
      <c r="U106" s="115"/>
      <c r="V106" s="115"/>
      <c r="W106" s="115"/>
      <c r="X106" s="115"/>
      <c r="Y106" s="115"/>
      <c r="Z106" s="115"/>
      <c r="AA106" s="115"/>
      <c r="AB106" s="115"/>
    </row>
    <row r="107" ht="93.0" customHeight="1">
      <c r="A107" s="546"/>
      <c r="B107" s="546"/>
      <c r="C107" s="546"/>
      <c r="D107" s="546"/>
      <c r="E107" s="546"/>
      <c r="F107" s="546"/>
      <c r="G107" s="546"/>
      <c r="H107" s="546"/>
      <c r="I107" s="546"/>
      <c r="J107" s="546"/>
      <c r="K107" s="546"/>
      <c r="L107" s="546"/>
      <c r="M107" s="546"/>
      <c r="N107" s="546"/>
      <c r="O107" s="546"/>
      <c r="P107" s="546"/>
      <c r="Q107" s="546"/>
      <c r="R107" s="546"/>
      <c r="S107" s="115"/>
      <c r="T107" s="115"/>
      <c r="U107" s="115"/>
      <c r="V107" s="115"/>
      <c r="W107" s="115"/>
      <c r="X107" s="115"/>
      <c r="Y107" s="115"/>
      <c r="Z107" s="115"/>
      <c r="AA107" s="115"/>
      <c r="AB107" s="115"/>
    </row>
    <row r="108" ht="93.0" customHeight="1">
      <c r="A108" s="546"/>
      <c r="B108" s="546"/>
      <c r="C108" s="546"/>
      <c r="D108" s="546"/>
      <c r="E108" s="546"/>
      <c r="F108" s="546"/>
      <c r="G108" s="546"/>
      <c r="H108" s="546"/>
      <c r="I108" s="546"/>
      <c r="J108" s="546"/>
      <c r="K108" s="546"/>
      <c r="L108" s="546"/>
      <c r="M108" s="546"/>
      <c r="N108" s="546"/>
      <c r="O108" s="546"/>
      <c r="P108" s="546"/>
      <c r="Q108" s="546"/>
      <c r="R108" s="546"/>
      <c r="S108" s="115"/>
      <c r="T108" s="115"/>
      <c r="U108" s="115"/>
      <c r="V108" s="115"/>
      <c r="W108" s="115"/>
      <c r="X108" s="115"/>
      <c r="Y108" s="115"/>
      <c r="Z108" s="115"/>
      <c r="AA108" s="115"/>
      <c r="AB108" s="115"/>
    </row>
    <row r="109" ht="93.0" customHeight="1">
      <c r="A109" s="546"/>
      <c r="B109" s="546"/>
      <c r="C109" s="546"/>
      <c r="D109" s="546"/>
      <c r="E109" s="546"/>
      <c r="F109" s="546"/>
      <c r="G109" s="546"/>
      <c r="H109" s="546"/>
      <c r="I109" s="546"/>
      <c r="J109" s="546"/>
      <c r="K109" s="546"/>
      <c r="L109" s="546"/>
      <c r="M109" s="546"/>
      <c r="N109" s="546"/>
      <c r="O109" s="546"/>
      <c r="P109" s="546"/>
      <c r="Q109" s="546"/>
      <c r="R109" s="546"/>
      <c r="S109" s="115"/>
      <c r="T109" s="115"/>
      <c r="U109" s="115"/>
      <c r="V109" s="115"/>
      <c r="W109" s="115"/>
      <c r="X109" s="115"/>
      <c r="Y109" s="115"/>
      <c r="Z109" s="115"/>
      <c r="AA109" s="115"/>
      <c r="AB109" s="115"/>
    </row>
    <row r="110" ht="93.0" customHeight="1">
      <c r="A110" s="546"/>
      <c r="B110" s="546"/>
      <c r="C110" s="546"/>
      <c r="D110" s="546"/>
      <c r="E110" s="546"/>
      <c r="F110" s="546"/>
      <c r="G110" s="546"/>
      <c r="H110" s="546"/>
      <c r="I110" s="546"/>
      <c r="J110" s="546"/>
      <c r="K110" s="546"/>
      <c r="L110" s="546"/>
      <c r="M110" s="546"/>
      <c r="N110" s="546"/>
      <c r="O110" s="546"/>
      <c r="P110" s="546"/>
      <c r="Q110" s="546"/>
      <c r="R110" s="546"/>
      <c r="S110" s="115"/>
      <c r="T110" s="115"/>
      <c r="U110" s="115"/>
      <c r="V110" s="115"/>
      <c r="W110" s="115"/>
      <c r="X110" s="115"/>
      <c r="Y110" s="115"/>
      <c r="Z110" s="115"/>
      <c r="AA110" s="115"/>
      <c r="AB110" s="115"/>
    </row>
    <row r="111" ht="93.0" customHeight="1">
      <c r="A111" s="546"/>
      <c r="B111" s="546"/>
      <c r="C111" s="546"/>
      <c r="D111" s="546"/>
      <c r="E111" s="546"/>
      <c r="F111" s="546"/>
      <c r="G111" s="546"/>
      <c r="H111" s="546"/>
      <c r="I111" s="546"/>
      <c r="J111" s="546"/>
      <c r="K111" s="546"/>
      <c r="L111" s="546"/>
      <c r="M111" s="546"/>
      <c r="N111" s="546"/>
      <c r="O111" s="546"/>
      <c r="P111" s="546"/>
      <c r="Q111" s="546"/>
      <c r="R111" s="546"/>
      <c r="S111" s="115"/>
      <c r="T111" s="115"/>
      <c r="U111" s="115"/>
      <c r="V111" s="115"/>
      <c r="W111" s="115"/>
      <c r="X111" s="115"/>
      <c r="Y111" s="115"/>
      <c r="Z111" s="115"/>
      <c r="AA111" s="115"/>
      <c r="AB111" s="115"/>
    </row>
    <row r="112" ht="93.0" customHeight="1">
      <c r="A112" s="546"/>
      <c r="B112" s="546"/>
      <c r="C112" s="546"/>
      <c r="D112" s="546"/>
      <c r="E112" s="546"/>
      <c r="F112" s="546"/>
      <c r="G112" s="546"/>
      <c r="H112" s="546"/>
      <c r="I112" s="546"/>
      <c r="J112" s="546"/>
      <c r="K112" s="546"/>
      <c r="L112" s="546"/>
      <c r="M112" s="546"/>
      <c r="N112" s="546"/>
      <c r="O112" s="546"/>
      <c r="P112" s="546"/>
      <c r="Q112" s="546"/>
      <c r="R112" s="546"/>
      <c r="S112" s="115"/>
      <c r="T112" s="115"/>
      <c r="U112" s="115"/>
      <c r="V112" s="115"/>
      <c r="W112" s="115"/>
      <c r="X112" s="115"/>
      <c r="Y112" s="115"/>
      <c r="Z112" s="115"/>
      <c r="AA112" s="115"/>
      <c r="AB112" s="115"/>
    </row>
    <row r="113" ht="93.0" customHeight="1">
      <c r="A113" s="546"/>
      <c r="B113" s="546"/>
      <c r="C113" s="546"/>
      <c r="D113" s="546"/>
      <c r="E113" s="546"/>
      <c r="F113" s="546"/>
      <c r="G113" s="546"/>
      <c r="H113" s="546"/>
      <c r="I113" s="546"/>
      <c r="J113" s="546"/>
      <c r="K113" s="546"/>
      <c r="L113" s="546"/>
      <c r="M113" s="546"/>
      <c r="N113" s="546"/>
      <c r="O113" s="546"/>
      <c r="P113" s="546"/>
      <c r="Q113" s="546"/>
      <c r="R113" s="546"/>
      <c r="S113" s="115"/>
      <c r="T113" s="115"/>
      <c r="U113" s="115"/>
      <c r="V113" s="115"/>
      <c r="W113" s="115"/>
      <c r="X113" s="115"/>
      <c r="Y113" s="115"/>
      <c r="Z113" s="115"/>
      <c r="AA113" s="115"/>
      <c r="AB113" s="115"/>
    </row>
    <row r="114" ht="93.0" customHeight="1">
      <c r="A114" s="546"/>
      <c r="B114" s="546"/>
      <c r="C114" s="546"/>
      <c r="D114" s="546"/>
      <c r="E114" s="546"/>
      <c r="F114" s="546"/>
      <c r="G114" s="546"/>
      <c r="H114" s="546"/>
      <c r="I114" s="546"/>
      <c r="J114" s="546"/>
      <c r="K114" s="546"/>
      <c r="L114" s="546"/>
      <c r="M114" s="546"/>
      <c r="N114" s="546"/>
      <c r="O114" s="546"/>
      <c r="P114" s="546"/>
      <c r="Q114" s="546"/>
      <c r="R114" s="546"/>
      <c r="S114" s="115"/>
      <c r="T114" s="115"/>
      <c r="U114" s="115"/>
      <c r="V114" s="115"/>
      <c r="W114" s="115"/>
      <c r="X114" s="115"/>
      <c r="Y114" s="115"/>
      <c r="Z114" s="115"/>
      <c r="AA114" s="115"/>
      <c r="AB114" s="115"/>
    </row>
    <row r="115" ht="93.0" customHeight="1">
      <c r="A115" s="546"/>
      <c r="B115" s="546"/>
      <c r="C115" s="546"/>
      <c r="D115" s="546"/>
      <c r="E115" s="546"/>
      <c r="F115" s="546"/>
      <c r="G115" s="546"/>
      <c r="H115" s="546"/>
      <c r="I115" s="546"/>
      <c r="J115" s="546"/>
      <c r="K115" s="546"/>
      <c r="L115" s="546"/>
      <c r="M115" s="546"/>
      <c r="N115" s="546"/>
      <c r="O115" s="546"/>
      <c r="P115" s="546"/>
      <c r="Q115" s="546"/>
      <c r="R115" s="546"/>
      <c r="S115" s="115"/>
      <c r="T115" s="115"/>
      <c r="U115" s="115"/>
      <c r="V115" s="115"/>
      <c r="W115" s="115"/>
      <c r="X115" s="115"/>
      <c r="Y115" s="115"/>
      <c r="Z115" s="115"/>
      <c r="AA115" s="115"/>
      <c r="AB115" s="115"/>
    </row>
    <row r="116" ht="93.0" customHeight="1">
      <c r="A116" s="546"/>
      <c r="B116" s="546"/>
      <c r="C116" s="546"/>
      <c r="D116" s="546"/>
      <c r="E116" s="546"/>
      <c r="F116" s="546"/>
      <c r="G116" s="546"/>
      <c r="H116" s="546"/>
      <c r="I116" s="546"/>
      <c r="J116" s="546"/>
      <c r="K116" s="546"/>
      <c r="L116" s="546"/>
      <c r="M116" s="546"/>
      <c r="N116" s="546"/>
      <c r="O116" s="546"/>
      <c r="P116" s="546"/>
      <c r="Q116" s="546"/>
      <c r="R116" s="546"/>
      <c r="S116" s="115"/>
      <c r="T116" s="115"/>
      <c r="U116" s="115"/>
      <c r="V116" s="115"/>
      <c r="W116" s="115"/>
      <c r="X116" s="115"/>
      <c r="Y116" s="115"/>
      <c r="Z116" s="115"/>
      <c r="AA116" s="115"/>
      <c r="AB116" s="115"/>
    </row>
    <row r="117" ht="93.0" customHeight="1">
      <c r="A117" s="546"/>
      <c r="B117" s="546"/>
      <c r="C117" s="546"/>
      <c r="D117" s="546"/>
      <c r="E117" s="546"/>
      <c r="F117" s="546"/>
      <c r="G117" s="546"/>
      <c r="H117" s="546"/>
      <c r="I117" s="546"/>
      <c r="J117" s="546"/>
      <c r="K117" s="546"/>
      <c r="L117" s="546"/>
      <c r="M117" s="546"/>
      <c r="N117" s="546"/>
      <c r="O117" s="546"/>
      <c r="P117" s="546"/>
      <c r="Q117" s="546"/>
      <c r="R117" s="546"/>
      <c r="S117" s="115"/>
      <c r="T117" s="115"/>
      <c r="U117" s="115"/>
      <c r="V117" s="115"/>
      <c r="W117" s="115"/>
      <c r="X117" s="115"/>
      <c r="Y117" s="115"/>
      <c r="Z117" s="115"/>
      <c r="AA117" s="115"/>
      <c r="AB117" s="115"/>
    </row>
    <row r="118" ht="93.0" customHeight="1">
      <c r="A118" s="546"/>
      <c r="B118" s="546"/>
      <c r="C118" s="546"/>
      <c r="D118" s="546"/>
      <c r="E118" s="546"/>
      <c r="F118" s="546"/>
      <c r="G118" s="546"/>
      <c r="H118" s="546"/>
      <c r="I118" s="546"/>
      <c r="J118" s="546"/>
      <c r="K118" s="546"/>
      <c r="L118" s="546"/>
      <c r="M118" s="546"/>
      <c r="N118" s="546"/>
      <c r="O118" s="546"/>
      <c r="P118" s="546"/>
      <c r="Q118" s="546"/>
      <c r="R118" s="546"/>
      <c r="S118" s="115"/>
      <c r="T118" s="115"/>
      <c r="U118" s="115"/>
      <c r="V118" s="115"/>
      <c r="W118" s="115"/>
      <c r="X118" s="115"/>
      <c r="Y118" s="115"/>
      <c r="Z118" s="115"/>
      <c r="AA118" s="115"/>
      <c r="AB118" s="115"/>
    </row>
    <row r="119" ht="93.0" customHeight="1">
      <c r="A119" s="546"/>
      <c r="B119" s="546"/>
      <c r="C119" s="546"/>
      <c r="D119" s="546"/>
      <c r="E119" s="546"/>
      <c r="F119" s="546"/>
      <c r="G119" s="546"/>
      <c r="H119" s="546"/>
      <c r="I119" s="546"/>
      <c r="J119" s="546"/>
      <c r="K119" s="546"/>
      <c r="L119" s="546"/>
      <c r="M119" s="546"/>
      <c r="N119" s="546"/>
      <c r="O119" s="546"/>
      <c r="P119" s="546"/>
      <c r="Q119" s="546"/>
      <c r="R119" s="546"/>
      <c r="S119" s="115"/>
      <c r="T119" s="115"/>
      <c r="U119" s="115"/>
      <c r="V119" s="115"/>
      <c r="W119" s="115"/>
      <c r="X119" s="115"/>
      <c r="Y119" s="115"/>
      <c r="Z119" s="115"/>
      <c r="AA119" s="115"/>
      <c r="AB119" s="115"/>
    </row>
    <row r="120" ht="93.0" customHeight="1">
      <c r="A120" s="546"/>
      <c r="B120" s="546"/>
      <c r="C120" s="546"/>
      <c r="D120" s="546"/>
      <c r="E120" s="546"/>
      <c r="F120" s="546"/>
      <c r="G120" s="546"/>
      <c r="H120" s="546"/>
      <c r="I120" s="546"/>
      <c r="J120" s="546"/>
      <c r="K120" s="546"/>
      <c r="L120" s="546"/>
      <c r="M120" s="546"/>
      <c r="N120" s="546"/>
      <c r="O120" s="546"/>
      <c r="P120" s="546"/>
      <c r="Q120" s="546"/>
      <c r="R120" s="546"/>
      <c r="S120" s="115"/>
      <c r="T120" s="115"/>
      <c r="U120" s="115"/>
      <c r="V120" s="115"/>
      <c r="W120" s="115"/>
      <c r="X120" s="115"/>
      <c r="Y120" s="115"/>
      <c r="Z120" s="115"/>
      <c r="AA120" s="115"/>
      <c r="AB120" s="115"/>
    </row>
    <row r="121" ht="93.0" customHeight="1">
      <c r="A121" s="546"/>
      <c r="B121" s="546"/>
      <c r="C121" s="546"/>
      <c r="D121" s="546"/>
      <c r="E121" s="546"/>
      <c r="F121" s="546"/>
      <c r="G121" s="546"/>
      <c r="H121" s="546"/>
      <c r="I121" s="546"/>
      <c r="J121" s="546"/>
      <c r="K121" s="546"/>
      <c r="L121" s="546"/>
      <c r="M121" s="546"/>
      <c r="N121" s="546"/>
      <c r="O121" s="546"/>
      <c r="P121" s="546"/>
      <c r="Q121" s="546"/>
      <c r="R121" s="546"/>
      <c r="S121" s="115"/>
      <c r="T121" s="115"/>
      <c r="U121" s="115"/>
      <c r="V121" s="115"/>
      <c r="W121" s="115"/>
      <c r="X121" s="115"/>
      <c r="Y121" s="115"/>
      <c r="Z121" s="115"/>
      <c r="AA121" s="115"/>
      <c r="AB121" s="115"/>
    </row>
    <row r="122" ht="93.0" customHeight="1">
      <c r="A122" s="546"/>
      <c r="B122" s="546"/>
      <c r="C122" s="546"/>
      <c r="D122" s="546"/>
      <c r="E122" s="546"/>
      <c r="F122" s="546"/>
      <c r="G122" s="546"/>
      <c r="H122" s="546"/>
      <c r="I122" s="546"/>
      <c r="J122" s="546"/>
      <c r="K122" s="546"/>
      <c r="L122" s="546"/>
      <c r="M122" s="546"/>
      <c r="N122" s="546"/>
      <c r="O122" s="546"/>
      <c r="P122" s="546"/>
      <c r="Q122" s="546"/>
      <c r="R122" s="546"/>
      <c r="S122" s="115"/>
      <c r="T122" s="115"/>
      <c r="U122" s="115"/>
      <c r="V122" s="115"/>
      <c r="W122" s="115"/>
      <c r="X122" s="115"/>
      <c r="Y122" s="115"/>
      <c r="Z122" s="115"/>
      <c r="AA122" s="115"/>
      <c r="AB122" s="115"/>
    </row>
    <row r="123" ht="93.0" customHeight="1">
      <c r="A123" s="546"/>
      <c r="B123" s="546"/>
      <c r="C123" s="546"/>
      <c r="D123" s="546"/>
      <c r="E123" s="546"/>
      <c r="F123" s="546"/>
      <c r="G123" s="546"/>
      <c r="H123" s="546"/>
      <c r="I123" s="546"/>
      <c r="J123" s="546"/>
      <c r="K123" s="546"/>
      <c r="L123" s="546"/>
      <c r="M123" s="546"/>
      <c r="N123" s="546"/>
      <c r="O123" s="546"/>
      <c r="P123" s="546"/>
      <c r="Q123" s="546"/>
      <c r="R123" s="546"/>
      <c r="S123" s="115"/>
      <c r="T123" s="115"/>
      <c r="U123" s="115"/>
      <c r="V123" s="115"/>
      <c r="W123" s="115"/>
      <c r="X123" s="115"/>
      <c r="Y123" s="115"/>
      <c r="Z123" s="115"/>
      <c r="AA123" s="115"/>
      <c r="AB123" s="115"/>
    </row>
    <row r="124" ht="93.0" customHeight="1">
      <c r="A124" s="546"/>
      <c r="B124" s="546"/>
      <c r="C124" s="546"/>
      <c r="D124" s="546"/>
      <c r="E124" s="546"/>
      <c r="F124" s="546"/>
      <c r="G124" s="546"/>
      <c r="H124" s="546"/>
      <c r="I124" s="546"/>
      <c r="J124" s="546"/>
      <c r="K124" s="546"/>
      <c r="L124" s="546"/>
      <c r="M124" s="546"/>
      <c r="N124" s="546"/>
      <c r="O124" s="546"/>
      <c r="P124" s="546"/>
      <c r="Q124" s="546"/>
      <c r="R124" s="546"/>
      <c r="S124" s="115"/>
      <c r="T124" s="115"/>
      <c r="U124" s="115"/>
      <c r="V124" s="115"/>
      <c r="W124" s="115"/>
      <c r="X124" s="115"/>
      <c r="Y124" s="115"/>
      <c r="Z124" s="115"/>
      <c r="AA124" s="115"/>
      <c r="AB124" s="115"/>
    </row>
    <row r="125" ht="93.0" customHeight="1">
      <c r="A125" s="546"/>
      <c r="B125" s="546"/>
      <c r="C125" s="546"/>
      <c r="D125" s="546"/>
      <c r="E125" s="546"/>
      <c r="F125" s="546"/>
      <c r="G125" s="546"/>
      <c r="H125" s="546"/>
      <c r="I125" s="546"/>
      <c r="J125" s="546"/>
      <c r="K125" s="546"/>
      <c r="L125" s="546"/>
      <c r="M125" s="546"/>
      <c r="N125" s="546"/>
      <c r="O125" s="546"/>
      <c r="P125" s="546"/>
      <c r="Q125" s="546"/>
      <c r="R125" s="546"/>
      <c r="S125" s="115"/>
      <c r="T125" s="115"/>
      <c r="U125" s="115"/>
      <c r="V125" s="115"/>
      <c r="W125" s="115"/>
      <c r="X125" s="115"/>
      <c r="Y125" s="115"/>
      <c r="Z125" s="115"/>
      <c r="AA125" s="115"/>
      <c r="AB125" s="115"/>
    </row>
    <row r="126" ht="93.0" customHeight="1">
      <c r="A126" s="546"/>
      <c r="B126" s="546"/>
      <c r="C126" s="546"/>
      <c r="D126" s="546"/>
      <c r="E126" s="546"/>
      <c r="F126" s="546"/>
      <c r="G126" s="546"/>
      <c r="H126" s="546"/>
      <c r="I126" s="546"/>
      <c r="J126" s="546"/>
      <c r="K126" s="546"/>
      <c r="L126" s="546"/>
      <c r="M126" s="546"/>
      <c r="N126" s="546"/>
      <c r="O126" s="546"/>
      <c r="P126" s="546"/>
      <c r="Q126" s="546"/>
      <c r="R126" s="546"/>
      <c r="S126" s="115"/>
      <c r="T126" s="115"/>
      <c r="U126" s="115"/>
      <c r="V126" s="115"/>
      <c r="W126" s="115"/>
      <c r="X126" s="115"/>
      <c r="Y126" s="115"/>
      <c r="Z126" s="115"/>
      <c r="AA126" s="115"/>
      <c r="AB126" s="115"/>
    </row>
    <row r="127" ht="93.0" customHeight="1">
      <c r="A127" s="546"/>
      <c r="B127" s="546"/>
      <c r="C127" s="546"/>
      <c r="D127" s="546"/>
      <c r="E127" s="546"/>
      <c r="F127" s="546"/>
      <c r="G127" s="546"/>
      <c r="H127" s="546"/>
      <c r="I127" s="546"/>
      <c r="J127" s="546"/>
      <c r="K127" s="546"/>
      <c r="L127" s="546"/>
      <c r="M127" s="546"/>
      <c r="N127" s="546"/>
      <c r="O127" s="546"/>
      <c r="P127" s="546"/>
      <c r="Q127" s="546"/>
      <c r="R127" s="546"/>
      <c r="S127" s="115"/>
      <c r="T127" s="115"/>
      <c r="U127" s="115"/>
      <c r="V127" s="115"/>
      <c r="W127" s="115"/>
      <c r="X127" s="115"/>
      <c r="Y127" s="115"/>
      <c r="Z127" s="115"/>
      <c r="AA127" s="115"/>
      <c r="AB127" s="115"/>
    </row>
    <row r="128" ht="93.0" customHeight="1">
      <c r="A128" s="546"/>
      <c r="B128" s="546"/>
      <c r="C128" s="546"/>
      <c r="D128" s="546"/>
      <c r="E128" s="546"/>
      <c r="F128" s="546"/>
      <c r="G128" s="546"/>
      <c r="H128" s="546"/>
      <c r="I128" s="546"/>
      <c r="J128" s="546"/>
      <c r="K128" s="546"/>
      <c r="L128" s="546"/>
      <c r="M128" s="546"/>
      <c r="N128" s="546"/>
      <c r="O128" s="546"/>
      <c r="P128" s="546"/>
      <c r="Q128" s="546"/>
      <c r="R128" s="546"/>
      <c r="S128" s="115"/>
      <c r="T128" s="115"/>
      <c r="U128" s="115"/>
      <c r="V128" s="115"/>
      <c r="W128" s="115"/>
      <c r="X128" s="115"/>
      <c r="Y128" s="115"/>
      <c r="Z128" s="115"/>
      <c r="AA128" s="115"/>
      <c r="AB128" s="115"/>
    </row>
    <row r="129" ht="93.0" customHeight="1">
      <c r="A129" s="546"/>
      <c r="B129" s="546"/>
      <c r="C129" s="546"/>
      <c r="D129" s="546"/>
      <c r="E129" s="546"/>
      <c r="F129" s="546"/>
      <c r="G129" s="546"/>
      <c r="H129" s="546"/>
      <c r="I129" s="546"/>
      <c r="J129" s="546"/>
      <c r="K129" s="546"/>
      <c r="L129" s="546"/>
      <c r="M129" s="546"/>
      <c r="N129" s="546"/>
      <c r="O129" s="546"/>
      <c r="P129" s="546"/>
      <c r="Q129" s="546"/>
      <c r="R129" s="546"/>
      <c r="S129" s="115"/>
      <c r="T129" s="115"/>
      <c r="U129" s="115"/>
      <c r="V129" s="115"/>
      <c r="W129" s="115"/>
      <c r="X129" s="115"/>
      <c r="Y129" s="115"/>
      <c r="Z129" s="115"/>
      <c r="AA129" s="115"/>
      <c r="AB129" s="115"/>
    </row>
    <row r="130" ht="93.0" customHeight="1">
      <c r="A130" s="546"/>
      <c r="B130" s="546"/>
      <c r="C130" s="546"/>
      <c r="D130" s="546"/>
      <c r="E130" s="546"/>
      <c r="F130" s="546"/>
      <c r="G130" s="546"/>
      <c r="H130" s="546"/>
      <c r="I130" s="546"/>
      <c r="J130" s="546"/>
      <c r="K130" s="546"/>
      <c r="L130" s="546"/>
      <c r="M130" s="546"/>
      <c r="N130" s="546"/>
      <c r="O130" s="546"/>
      <c r="P130" s="546"/>
      <c r="Q130" s="546"/>
      <c r="R130" s="546"/>
      <c r="S130" s="115"/>
      <c r="T130" s="115"/>
      <c r="U130" s="115"/>
      <c r="V130" s="115"/>
      <c r="W130" s="115"/>
      <c r="X130" s="115"/>
      <c r="Y130" s="115"/>
      <c r="Z130" s="115"/>
      <c r="AA130" s="115"/>
      <c r="AB130" s="115"/>
    </row>
    <row r="131" ht="93.0" customHeight="1">
      <c r="A131" s="546"/>
      <c r="B131" s="546"/>
      <c r="C131" s="546"/>
      <c r="D131" s="546"/>
      <c r="E131" s="546"/>
      <c r="F131" s="546"/>
      <c r="G131" s="546"/>
      <c r="H131" s="546"/>
      <c r="I131" s="546"/>
      <c r="J131" s="546"/>
      <c r="K131" s="546"/>
      <c r="L131" s="546"/>
      <c r="M131" s="546"/>
      <c r="N131" s="546"/>
      <c r="O131" s="546"/>
      <c r="P131" s="546"/>
      <c r="Q131" s="546"/>
      <c r="R131" s="546"/>
      <c r="S131" s="115"/>
      <c r="T131" s="115"/>
      <c r="U131" s="115"/>
      <c r="V131" s="115"/>
      <c r="W131" s="115"/>
      <c r="X131" s="115"/>
      <c r="Y131" s="115"/>
      <c r="Z131" s="115"/>
      <c r="AA131" s="115"/>
      <c r="AB131" s="115"/>
    </row>
    <row r="132" ht="93.0" customHeight="1">
      <c r="A132" s="546"/>
      <c r="B132" s="546"/>
      <c r="C132" s="546"/>
      <c r="D132" s="546"/>
      <c r="E132" s="546"/>
      <c r="F132" s="546"/>
      <c r="G132" s="546"/>
      <c r="H132" s="546"/>
      <c r="I132" s="546"/>
      <c r="J132" s="546"/>
      <c r="K132" s="546"/>
      <c r="L132" s="546"/>
      <c r="M132" s="546"/>
      <c r="N132" s="546"/>
      <c r="O132" s="546"/>
      <c r="P132" s="546"/>
      <c r="Q132" s="546"/>
      <c r="R132" s="546"/>
      <c r="S132" s="115"/>
      <c r="T132" s="115"/>
      <c r="U132" s="115"/>
      <c r="V132" s="115"/>
      <c r="W132" s="115"/>
      <c r="X132" s="115"/>
      <c r="Y132" s="115"/>
      <c r="Z132" s="115"/>
      <c r="AA132" s="115"/>
      <c r="AB132" s="115"/>
    </row>
    <row r="133" ht="93.0" customHeight="1">
      <c r="A133" s="546"/>
      <c r="B133" s="546"/>
      <c r="C133" s="546"/>
      <c r="D133" s="546"/>
      <c r="E133" s="546"/>
      <c r="F133" s="546"/>
      <c r="G133" s="546"/>
      <c r="H133" s="546"/>
      <c r="I133" s="546"/>
      <c r="J133" s="546"/>
      <c r="K133" s="546"/>
      <c r="L133" s="546"/>
      <c r="M133" s="546"/>
      <c r="N133" s="546"/>
      <c r="O133" s="546"/>
      <c r="P133" s="546"/>
      <c r="Q133" s="546"/>
      <c r="R133" s="546"/>
      <c r="S133" s="115"/>
      <c r="T133" s="115"/>
      <c r="U133" s="115"/>
      <c r="V133" s="115"/>
      <c r="W133" s="115"/>
      <c r="X133" s="115"/>
      <c r="Y133" s="115"/>
      <c r="Z133" s="115"/>
      <c r="AA133" s="115"/>
      <c r="AB133" s="115"/>
    </row>
    <row r="134" ht="93.0" customHeight="1">
      <c r="A134" s="546"/>
      <c r="B134" s="546"/>
      <c r="C134" s="546"/>
      <c r="D134" s="546"/>
      <c r="E134" s="546"/>
      <c r="F134" s="546"/>
      <c r="G134" s="546"/>
      <c r="H134" s="546"/>
      <c r="I134" s="546"/>
      <c r="J134" s="546"/>
      <c r="K134" s="546"/>
      <c r="L134" s="546"/>
      <c r="M134" s="546"/>
      <c r="N134" s="546"/>
      <c r="O134" s="546"/>
      <c r="P134" s="546"/>
      <c r="Q134" s="546"/>
      <c r="R134" s="546"/>
      <c r="S134" s="115"/>
      <c r="T134" s="115"/>
      <c r="U134" s="115"/>
      <c r="V134" s="115"/>
      <c r="W134" s="115"/>
      <c r="X134" s="115"/>
      <c r="Y134" s="115"/>
      <c r="Z134" s="115"/>
      <c r="AA134" s="115"/>
      <c r="AB134" s="115"/>
    </row>
    <row r="135" ht="93.0" customHeight="1">
      <c r="A135" s="546"/>
      <c r="B135" s="546"/>
      <c r="C135" s="546"/>
      <c r="D135" s="546"/>
      <c r="E135" s="546"/>
      <c r="F135" s="546"/>
      <c r="G135" s="546"/>
      <c r="H135" s="546"/>
      <c r="I135" s="546"/>
      <c r="J135" s="546"/>
      <c r="K135" s="546"/>
      <c r="L135" s="546"/>
      <c r="M135" s="546"/>
      <c r="N135" s="546"/>
      <c r="O135" s="546"/>
      <c r="P135" s="546"/>
      <c r="Q135" s="546"/>
      <c r="R135" s="546"/>
      <c r="S135" s="115"/>
      <c r="T135" s="115"/>
      <c r="U135" s="115"/>
      <c r="V135" s="115"/>
      <c r="W135" s="115"/>
      <c r="X135" s="115"/>
      <c r="Y135" s="115"/>
      <c r="Z135" s="115"/>
      <c r="AA135" s="115"/>
      <c r="AB135" s="115"/>
    </row>
    <row r="136" ht="93.0" customHeight="1">
      <c r="A136" s="546"/>
      <c r="B136" s="546"/>
      <c r="C136" s="546"/>
      <c r="D136" s="546"/>
      <c r="E136" s="546"/>
      <c r="F136" s="546"/>
      <c r="G136" s="546"/>
      <c r="H136" s="546"/>
      <c r="I136" s="546"/>
      <c r="J136" s="546"/>
      <c r="K136" s="546"/>
      <c r="L136" s="546"/>
      <c r="M136" s="546"/>
      <c r="N136" s="546"/>
      <c r="O136" s="546"/>
      <c r="P136" s="546"/>
      <c r="Q136" s="546"/>
      <c r="R136" s="546"/>
      <c r="S136" s="115"/>
      <c r="T136" s="115"/>
      <c r="U136" s="115"/>
      <c r="V136" s="115"/>
      <c r="W136" s="115"/>
      <c r="X136" s="115"/>
      <c r="Y136" s="115"/>
      <c r="Z136" s="115"/>
      <c r="AA136" s="115"/>
      <c r="AB136" s="115"/>
    </row>
    <row r="137" ht="93.0" customHeight="1">
      <c r="A137" s="546"/>
      <c r="B137" s="546"/>
      <c r="C137" s="546"/>
      <c r="D137" s="546"/>
      <c r="E137" s="546"/>
      <c r="F137" s="546"/>
      <c r="G137" s="546"/>
      <c r="H137" s="546"/>
      <c r="I137" s="546"/>
      <c r="J137" s="546"/>
      <c r="K137" s="546"/>
      <c r="L137" s="546"/>
      <c r="M137" s="546"/>
      <c r="N137" s="546"/>
      <c r="O137" s="546"/>
      <c r="P137" s="546"/>
      <c r="Q137" s="546"/>
      <c r="R137" s="546"/>
      <c r="S137" s="115"/>
      <c r="T137" s="115"/>
      <c r="U137" s="115"/>
      <c r="V137" s="115"/>
      <c r="W137" s="115"/>
      <c r="X137" s="115"/>
      <c r="Y137" s="115"/>
      <c r="Z137" s="115"/>
      <c r="AA137" s="115"/>
      <c r="AB137" s="115"/>
    </row>
    <row r="138" ht="93.0" customHeight="1">
      <c r="A138" s="546"/>
      <c r="B138" s="546"/>
      <c r="C138" s="546"/>
      <c r="D138" s="546"/>
      <c r="E138" s="546"/>
      <c r="F138" s="546"/>
      <c r="G138" s="546"/>
      <c r="H138" s="546"/>
      <c r="I138" s="546"/>
      <c r="J138" s="546"/>
      <c r="K138" s="546"/>
      <c r="L138" s="546"/>
      <c r="M138" s="546"/>
      <c r="N138" s="546"/>
      <c r="O138" s="546"/>
      <c r="P138" s="546"/>
      <c r="Q138" s="546"/>
      <c r="R138" s="546"/>
      <c r="S138" s="115"/>
      <c r="T138" s="115"/>
      <c r="U138" s="115"/>
      <c r="V138" s="115"/>
      <c r="W138" s="115"/>
      <c r="X138" s="115"/>
      <c r="Y138" s="115"/>
      <c r="Z138" s="115"/>
      <c r="AA138" s="115"/>
      <c r="AB138" s="115"/>
    </row>
    <row r="139" ht="93.0" customHeight="1">
      <c r="A139" s="546"/>
      <c r="B139" s="546"/>
      <c r="C139" s="546"/>
      <c r="D139" s="546"/>
      <c r="E139" s="546"/>
      <c r="F139" s="546"/>
      <c r="G139" s="546"/>
      <c r="H139" s="546"/>
      <c r="I139" s="546"/>
      <c r="J139" s="546"/>
      <c r="K139" s="546"/>
      <c r="L139" s="546"/>
      <c r="M139" s="546"/>
      <c r="N139" s="546"/>
      <c r="O139" s="546"/>
      <c r="P139" s="546"/>
      <c r="Q139" s="546"/>
      <c r="R139" s="546"/>
      <c r="S139" s="115"/>
      <c r="T139" s="115"/>
      <c r="U139" s="115"/>
      <c r="V139" s="115"/>
      <c r="W139" s="115"/>
      <c r="X139" s="115"/>
      <c r="Y139" s="115"/>
      <c r="Z139" s="115"/>
      <c r="AA139" s="115"/>
      <c r="AB139" s="115"/>
    </row>
    <row r="140" ht="93.0" customHeight="1">
      <c r="A140" s="546"/>
      <c r="B140" s="546"/>
      <c r="C140" s="546"/>
      <c r="D140" s="546"/>
      <c r="E140" s="546"/>
      <c r="F140" s="546"/>
      <c r="G140" s="546"/>
      <c r="H140" s="546"/>
      <c r="I140" s="546"/>
      <c r="J140" s="546"/>
      <c r="K140" s="546"/>
      <c r="L140" s="546"/>
      <c r="M140" s="546"/>
      <c r="N140" s="546"/>
      <c r="O140" s="546"/>
      <c r="P140" s="546"/>
      <c r="Q140" s="546"/>
      <c r="R140" s="546"/>
      <c r="S140" s="115"/>
      <c r="T140" s="115"/>
      <c r="U140" s="115"/>
      <c r="V140" s="115"/>
      <c r="W140" s="115"/>
      <c r="X140" s="115"/>
      <c r="Y140" s="115"/>
      <c r="Z140" s="115"/>
      <c r="AA140" s="115"/>
      <c r="AB140" s="115"/>
    </row>
    <row r="141" ht="93.0" customHeight="1">
      <c r="A141" s="546"/>
      <c r="B141" s="546"/>
      <c r="C141" s="546"/>
      <c r="D141" s="546"/>
      <c r="E141" s="546"/>
      <c r="F141" s="546"/>
      <c r="G141" s="546"/>
      <c r="H141" s="546"/>
      <c r="I141" s="546"/>
      <c r="J141" s="546"/>
      <c r="K141" s="546"/>
      <c r="L141" s="546"/>
      <c r="M141" s="546"/>
      <c r="N141" s="546"/>
      <c r="O141" s="546"/>
      <c r="P141" s="546"/>
      <c r="Q141" s="546"/>
      <c r="R141" s="546"/>
      <c r="S141" s="115"/>
      <c r="T141" s="115"/>
      <c r="U141" s="115"/>
      <c r="V141" s="115"/>
      <c r="W141" s="115"/>
      <c r="X141" s="115"/>
      <c r="Y141" s="115"/>
      <c r="Z141" s="115"/>
      <c r="AA141" s="115"/>
      <c r="AB141" s="115"/>
    </row>
    <row r="142" ht="93.0" customHeight="1">
      <c r="A142" s="546"/>
      <c r="B142" s="546"/>
      <c r="C142" s="546"/>
      <c r="D142" s="546"/>
      <c r="E142" s="546"/>
      <c r="F142" s="546"/>
      <c r="G142" s="546"/>
      <c r="H142" s="546"/>
      <c r="I142" s="546"/>
      <c r="J142" s="546"/>
      <c r="K142" s="546"/>
      <c r="L142" s="546"/>
      <c r="M142" s="546"/>
      <c r="N142" s="546"/>
      <c r="O142" s="546"/>
      <c r="P142" s="546"/>
      <c r="Q142" s="546"/>
      <c r="R142" s="546"/>
      <c r="S142" s="115"/>
      <c r="T142" s="115"/>
      <c r="U142" s="115"/>
      <c r="V142" s="115"/>
      <c r="W142" s="115"/>
      <c r="X142" s="115"/>
      <c r="Y142" s="115"/>
      <c r="Z142" s="115"/>
      <c r="AA142" s="115"/>
      <c r="AB142" s="115"/>
    </row>
    <row r="143" ht="93.0" customHeight="1">
      <c r="A143" s="546"/>
      <c r="B143" s="546"/>
      <c r="C143" s="546"/>
      <c r="D143" s="546"/>
      <c r="E143" s="546"/>
      <c r="F143" s="546"/>
      <c r="G143" s="546"/>
      <c r="H143" s="546"/>
      <c r="I143" s="546"/>
      <c r="J143" s="546"/>
      <c r="K143" s="546"/>
      <c r="L143" s="546"/>
      <c r="M143" s="546"/>
      <c r="N143" s="546"/>
      <c r="O143" s="546"/>
      <c r="P143" s="546"/>
      <c r="Q143" s="546"/>
      <c r="R143" s="546"/>
      <c r="S143" s="115"/>
      <c r="T143" s="115"/>
      <c r="U143" s="115"/>
      <c r="V143" s="115"/>
      <c r="W143" s="115"/>
      <c r="X143" s="115"/>
      <c r="Y143" s="115"/>
      <c r="Z143" s="115"/>
      <c r="AA143" s="115"/>
      <c r="AB143" s="115"/>
    </row>
    <row r="144" ht="93.0" customHeight="1">
      <c r="A144" s="546"/>
      <c r="B144" s="546"/>
      <c r="C144" s="546"/>
      <c r="D144" s="546"/>
      <c r="E144" s="546"/>
      <c r="F144" s="546"/>
      <c r="G144" s="546"/>
      <c r="H144" s="546"/>
      <c r="I144" s="546"/>
      <c r="J144" s="546"/>
      <c r="K144" s="546"/>
      <c r="L144" s="546"/>
      <c r="M144" s="546"/>
      <c r="N144" s="546"/>
      <c r="O144" s="546"/>
      <c r="P144" s="546"/>
      <c r="Q144" s="546"/>
      <c r="R144" s="546"/>
      <c r="S144" s="115"/>
      <c r="T144" s="115"/>
      <c r="U144" s="115"/>
      <c r="V144" s="115"/>
      <c r="W144" s="115"/>
      <c r="X144" s="115"/>
      <c r="Y144" s="115"/>
      <c r="Z144" s="115"/>
      <c r="AA144" s="115"/>
      <c r="AB144" s="115"/>
    </row>
    <row r="145" ht="93.0" customHeight="1">
      <c r="A145" s="546"/>
      <c r="B145" s="546"/>
      <c r="C145" s="546"/>
      <c r="D145" s="546"/>
      <c r="E145" s="546"/>
      <c r="F145" s="546"/>
      <c r="G145" s="546"/>
      <c r="H145" s="546"/>
      <c r="I145" s="546"/>
      <c r="J145" s="546"/>
      <c r="K145" s="546"/>
      <c r="L145" s="546"/>
      <c r="M145" s="546"/>
      <c r="N145" s="546"/>
      <c r="O145" s="546"/>
      <c r="P145" s="546"/>
      <c r="Q145" s="546"/>
      <c r="R145" s="546"/>
      <c r="S145" s="115"/>
      <c r="T145" s="115"/>
      <c r="U145" s="115"/>
      <c r="V145" s="115"/>
      <c r="W145" s="115"/>
      <c r="X145" s="115"/>
      <c r="Y145" s="115"/>
      <c r="Z145" s="115"/>
      <c r="AA145" s="115"/>
      <c r="AB145" s="115"/>
    </row>
    <row r="146" ht="93.0" customHeight="1">
      <c r="A146" s="546"/>
      <c r="B146" s="546"/>
      <c r="C146" s="546"/>
      <c r="D146" s="546"/>
      <c r="E146" s="546"/>
      <c r="F146" s="546"/>
      <c r="G146" s="546"/>
      <c r="H146" s="546"/>
      <c r="I146" s="546"/>
      <c r="J146" s="546"/>
      <c r="K146" s="546"/>
      <c r="L146" s="546"/>
      <c r="M146" s="546"/>
      <c r="N146" s="546"/>
      <c r="O146" s="546"/>
      <c r="P146" s="546"/>
      <c r="Q146" s="546"/>
      <c r="R146" s="546"/>
      <c r="S146" s="115"/>
      <c r="T146" s="115"/>
      <c r="U146" s="115"/>
      <c r="V146" s="115"/>
      <c r="W146" s="115"/>
      <c r="X146" s="115"/>
      <c r="Y146" s="115"/>
      <c r="Z146" s="115"/>
      <c r="AA146" s="115"/>
      <c r="AB146" s="115"/>
    </row>
    <row r="147" ht="93.0" customHeight="1">
      <c r="A147" s="546"/>
      <c r="B147" s="546"/>
      <c r="C147" s="546"/>
      <c r="D147" s="546"/>
      <c r="E147" s="546"/>
      <c r="F147" s="546"/>
      <c r="G147" s="546"/>
      <c r="H147" s="546"/>
      <c r="I147" s="546"/>
      <c r="J147" s="546"/>
      <c r="K147" s="546"/>
      <c r="L147" s="546"/>
      <c r="M147" s="546"/>
      <c r="N147" s="546"/>
      <c r="O147" s="546"/>
      <c r="P147" s="546"/>
      <c r="Q147" s="546"/>
      <c r="R147" s="546"/>
      <c r="S147" s="115"/>
      <c r="T147" s="115"/>
      <c r="U147" s="115"/>
      <c r="V147" s="115"/>
      <c r="W147" s="115"/>
      <c r="X147" s="115"/>
      <c r="Y147" s="115"/>
      <c r="Z147" s="115"/>
      <c r="AA147" s="115"/>
      <c r="AB147" s="115"/>
    </row>
    <row r="148" ht="93.0" customHeight="1">
      <c r="A148" s="546"/>
      <c r="B148" s="546"/>
      <c r="C148" s="546"/>
      <c r="D148" s="546"/>
      <c r="E148" s="546"/>
      <c r="F148" s="546"/>
      <c r="G148" s="546"/>
      <c r="H148" s="546"/>
      <c r="I148" s="546"/>
      <c r="J148" s="546"/>
      <c r="K148" s="546"/>
      <c r="L148" s="546"/>
      <c r="M148" s="546"/>
      <c r="N148" s="546"/>
      <c r="O148" s="546"/>
      <c r="P148" s="546"/>
      <c r="Q148" s="546"/>
      <c r="R148" s="546"/>
      <c r="S148" s="115"/>
      <c r="T148" s="115"/>
      <c r="U148" s="115"/>
      <c r="V148" s="115"/>
      <c r="W148" s="115"/>
      <c r="X148" s="115"/>
      <c r="Y148" s="115"/>
      <c r="Z148" s="115"/>
      <c r="AA148" s="115"/>
      <c r="AB148" s="115"/>
    </row>
    <row r="149" ht="93.0" customHeight="1">
      <c r="A149" s="546"/>
      <c r="B149" s="546"/>
      <c r="C149" s="546"/>
      <c r="D149" s="546"/>
      <c r="E149" s="546"/>
      <c r="F149" s="546"/>
      <c r="G149" s="546"/>
      <c r="H149" s="546"/>
      <c r="I149" s="546"/>
      <c r="J149" s="546"/>
      <c r="K149" s="546"/>
      <c r="L149" s="546"/>
      <c r="M149" s="546"/>
      <c r="N149" s="546"/>
      <c r="O149" s="546"/>
      <c r="P149" s="546"/>
      <c r="Q149" s="546"/>
      <c r="R149" s="546"/>
      <c r="S149" s="115"/>
      <c r="T149" s="115"/>
      <c r="U149" s="115"/>
      <c r="V149" s="115"/>
      <c r="W149" s="115"/>
      <c r="X149" s="115"/>
      <c r="Y149" s="115"/>
      <c r="Z149" s="115"/>
      <c r="AA149" s="115"/>
      <c r="AB149" s="115"/>
    </row>
    <row r="150" ht="93.0" customHeight="1">
      <c r="A150" s="546"/>
      <c r="B150" s="546"/>
      <c r="C150" s="546"/>
      <c r="D150" s="546"/>
      <c r="E150" s="546"/>
      <c r="F150" s="546"/>
      <c r="G150" s="546"/>
      <c r="H150" s="546"/>
      <c r="I150" s="546"/>
      <c r="J150" s="546"/>
      <c r="K150" s="546"/>
      <c r="L150" s="546"/>
      <c r="M150" s="546"/>
      <c r="N150" s="546"/>
      <c r="O150" s="546"/>
      <c r="P150" s="546"/>
      <c r="Q150" s="546"/>
      <c r="R150" s="546"/>
      <c r="S150" s="115"/>
      <c r="T150" s="115"/>
      <c r="U150" s="115"/>
      <c r="V150" s="115"/>
      <c r="W150" s="115"/>
      <c r="X150" s="115"/>
      <c r="Y150" s="115"/>
      <c r="Z150" s="115"/>
      <c r="AA150" s="115"/>
      <c r="AB150" s="115"/>
    </row>
    <row r="151" ht="93.0" customHeight="1">
      <c r="A151" s="546"/>
      <c r="B151" s="546"/>
      <c r="C151" s="546"/>
      <c r="D151" s="546"/>
      <c r="E151" s="546"/>
      <c r="F151" s="546"/>
      <c r="G151" s="546"/>
      <c r="H151" s="546"/>
      <c r="I151" s="546"/>
      <c r="J151" s="546"/>
      <c r="K151" s="546"/>
      <c r="L151" s="546"/>
      <c r="M151" s="546"/>
      <c r="N151" s="546"/>
      <c r="O151" s="546"/>
      <c r="P151" s="546"/>
      <c r="Q151" s="546"/>
      <c r="R151" s="546"/>
      <c r="S151" s="115"/>
      <c r="T151" s="115"/>
      <c r="U151" s="115"/>
      <c r="V151" s="115"/>
      <c r="W151" s="115"/>
      <c r="X151" s="115"/>
      <c r="Y151" s="115"/>
      <c r="Z151" s="115"/>
      <c r="AA151" s="115"/>
      <c r="AB151" s="115"/>
    </row>
    <row r="152" ht="93.0" customHeight="1">
      <c r="A152" s="546"/>
      <c r="B152" s="546"/>
      <c r="C152" s="546"/>
      <c r="D152" s="546"/>
      <c r="E152" s="546"/>
      <c r="F152" s="546"/>
      <c r="G152" s="546"/>
      <c r="H152" s="546"/>
      <c r="I152" s="546"/>
      <c r="J152" s="546"/>
      <c r="K152" s="546"/>
      <c r="L152" s="546"/>
      <c r="M152" s="546"/>
      <c r="N152" s="546"/>
      <c r="O152" s="546"/>
      <c r="P152" s="546"/>
      <c r="Q152" s="546"/>
      <c r="R152" s="546"/>
      <c r="S152" s="115"/>
      <c r="T152" s="115"/>
      <c r="U152" s="115"/>
      <c r="V152" s="115"/>
      <c r="W152" s="115"/>
      <c r="X152" s="115"/>
      <c r="Y152" s="115"/>
      <c r="Z152" s="115"/>
      <c r="AA152" s="115"/>
      <c r="AB152" s="115"/>
    </row>
    <row r="153" ht="93.0" customHeight="1">
      <c r="A153" s="546"/>
      <c r="B153" s="546"/>
      <c r="C153" s="546"/>
      <c r="D153" s="546"/>
      <c r="E153" s="546"/>
      <c r="F153" s="546"/>
      <c r="G153" s="546"/>
      <c r="H153" s="546"/>
      <c r="I153" s="546"/>
      <c r="J153" s="546"/>
      <c r="K153" s="546"/>
      <c r="L153" s="546"/>
      <c r="M153" s="546"/>
      <c r="N153" s="546"/>
      <c r="O153" s="546"/>
      <c r="P153" s="546"/>
      <c r="Q153" s="546"/>
      <c r="R153" s="546"/>
      <c r="S153" s="115"/>
      <c r="T153" s="115"/>
      <c r="U153" s="115"/>
      <c r="V153" s="115"/>
      <c r="W153" s="115"/>
      <c r="X153" s="115"/>
      <c r="Y153" s="115"/>
      <c r="Z153" s="115"/>
      <c r="AA153" s="115"/>
      <c r="AB153" s="115"/>
    </row>
    <row r="154" ht="93.0" customHeight="1">
      <c r="A154" s="546"/>
      <c r="B154" s="546"/>
      <c r="C154" s="546"/>
      <c r="D154" s="546"/>
      <c r="E154" s="546"/>
      <c r="F154" s="546"/>
      <c r="G154" s="546"/>
      <c r="H154" s="546"/>
      <c r="I154" s="546"/>
      <c r="J154" s="546"/>
      <c r="K154" s="546"/>
      <c r="L154" s="546"/>
      <c r="M154" s="546"/>
      <c r="N154" s="546"/>
      <c r="O154" s="546"/>
      <c r="P154" s="546"/>
      <c r="Q154" s="546"/>
      <c r="R154" s="546"/>
      <c r="S154" s="115"/>
      <c r="T154" s="115"/>
      <c r="U154" s="115"/>
      <c r="V154" s="115"/>
      <c r="W154" s="115"/>
      <c r="X154" s="115"/>
      <c r="Y154" s="115"/>
      <c r="Z154" s="115"/>
      <c r="AA154" s="115"/>
      <c r="AB154" s="115"/>
    </row>
    <row r="155" ht="93.0" customHeight="1">
      <c r="A155" s="546"/>
      <c r="B155" s="546"/>
      <c r="C155" s="546"/>
      <c r="D155" s="546"/>
      <c r="E155" s="546"/>
      <c r="F155" s="546"/>
      <c r="G155" s="546"/>
      <c r="H155" s="546"/>
      <c r="I155" s="546"/>
      <c r="J155" s="546"/>
      <c r="K155" s="546"/>
      <c r="L155" s="546"/>
      <c r="M155" s="546"/>
      <c r="N155" s="546"/>
      <c r="O155" s="546"/>
      <c r="P155" s="546"/>
      <c r="Q155" s="546"/>
      <c r="R155" s="546"/>
      <c r="S155" s="115"/>
      <c r="T155" s="115"/>
      <c r="U155" s="115"/>
      <c r="V155" s="115"/>
      <c r="W155" s="115"/>
      <c r="X155" s="115"/>
      <c r="Y155" s="115"/>
      <c r="Z155" s="115"/>
      <c r="AA155" s="115"/>
      <c r="AB155" s="115"/>
    </row>
    <row r="156" ht="93.0" customHeight="1">
      <c r="A156" s="546"/>
      <c r="B156" s="546"/>
      <c r="C156" s="546"/>
      <c r="D156" s="546"/>
      <c r="E156" s="546"/>
      <c r="F156" s="546"/>
      <c r="G156" s="546"/>
      <c r="H156" s="546"/>
      <c r="I156" s="546"/>
      <c r="J156" s="546"/>
      <c r="K156" s="546"/>
      <c r="L156" s="546"/>
      <c r="M156" s="546"/>
      <c r="N156" s="546"/>
      <c r="O156" s="546"/>
      <c r="P156" s="546"/>
      <c r="Q156" s="546"/>
      <c r="R156" s="546"/>
      <c r="S156" s="115"/>
      <c r="T156" s="115"/>
      <c r="U156" s="115"/>
      <c r="V156" s="115"/>
      <c r="W156" s="115"/>
      <c r="X156" s="115"/>
      <c r="Y156" s="115"/>
      <c r="Z156" s="115"/>
      <c r="AA156" s="115"/>
      <c r="AB156" s="115"/>
    </row>
    <row r="157" ht="93.0" customHeight="1">
      <c r="A157" s="546"/>
      <c r="B157" s="546"/>
      <c r="C157" s="546"/>
      <c r="D157" s="546"/>
      <c r="E157" s="546"/>
      <c r="F157" s="546"/>
      <c r="G157" s="546"/>
      <c r="H157" s="546"/>
      <c r="I157" s="546"/>
      <c r="J157" s="546"/>
      <c r="K157" s="546"/>
      <c r="L157" s="546"/>
      <c r="M157" s="546"/>
      <c r="N157" s="546"/>
      <c r="O157" s="546"/>
      <c r="P157" s="546"/>
      <c r="Q157" s="546"/>
      <c r="R157" s="546"/>
      <c r="S157" s="115"/>
      <c r="T157" s="115"/>
      <c r="U157" s="115"/>
      <c r="V157" s="115"/>
      <c r="W157" s="115"/>
      <c r="X157" s="115"/>
      <c r="Y157" s="115"/>
      <c r="Z157" s="115"/>
      <c r="AA157" s="115"/>
      <c r="AB157" s="115"/>
    </row>
    <row r="158" ht="93.0" customHeight="1">
      <c r="A158" s="546"/>
      <c r="B158" s="546"/>
      <c r="C158" s="546"/>
      <c r="D158" s="546"/>
      <c r="E158" s="546"/>
      <c r="F158" s="546"/>
      <c r="G158" s="546"/>
      <c r="H158" s="546"/>
      <c r="I158" s="546"/>
      <c r="J158" s="546"/>
      <c r="K158" s="546"/>
      <c r="L158" s="546"/>
      <c r="M158" s="546"/>
      <c r="N158" s="546"/>
      <c r="O158" s="546"/>
      <c r="P158" s="546"/>
      <c r="Q158" s="546"/>
      <c r="R158" s="546"/>
      <c r="S158" s="115"/>
      <c r="T158" s="115"/>
      <c r="U158" s="115"/>
      <c r="V158" s="115"/>
      <c r="W158" s="115"/>
      <c r="X158" s="115"/>
      <c r="Y158" s="115"/>
      <c r="Z158" s="115"/>
      <c r="AA158" s="115"/>
      <c r="AB158" s="115"/>
    </row>
    <row r="159" ht="93.0" customHeight="1">
      <c r="A159" s="546"/>
      <c r="B159" s="546"/>
      <c r="C159" s="546"/>
      <c r="D159" s="546"/>
      <c r="E159" s="546"/>
      <c r="F159" s="546"/>
      <c r="G159" s="546"/>
      <c r="H159" s="546"/>
      <c r="I159" s="546"/>
      <c r="J159" s="546"/>
      <c r="K159" s="546"/>
      <c r="L159" s="546"/>
      <c r="M159" s="546"/>
      <c r="N159" s="546"/>
      <c r="O159" s="546"/>
      <c r="P159" s="546"/>
      <c r="Q159" s="546"/>
      <c r="R159" s="546"/>
      <c r="S159" s="115"/>
      <c r="T159" s="115"/>
      <c r="U159" s="115"/>
      <c r="V159" s="115"/>
      <c r="W159" s="115"/>
      <c r="X159" s="115"/>
      <c r="Y159" s="115"/>
      <c r="Z159" s="115"/>
      <c r="AA159" s="115"/>
      <c r="AB159" s="115"/>
    </row>
    <row r="160" ht="93.0" customHeight="1">
      <c r="A160" s="546"/>
      <c r="B160" s="546"/>
      <c r="C160" s="546"/>
      <c r="D160" s="546"/>
      <c r="E160" s="546"/>
      <c r="F160" s="546"/>
      <c r="G160" s="546"/>
      <c r="H160" s="546"/>
      <c r="I160" s="546"/>
      <c r="J160" s="546"/>
      <c r="K160" s="546"/>
      <c r="L160" s="546"/>
      <c r="M160" s="546"/>
      <c r="N160" s="546"/>
      <c r="O160" s="546"/>
      <c r="P160" s="546"/>
      <c r="Q160" s="546"/>
      <c r="R160" s="546"/>
      <c r="S160" s="115"/>
      <c r="T160" s="115"/>
      <c r="U160" s="115"/>
      <c r="V160" s="115"/>
      <c r="W160" s="115"/>
      <c r="X160" s="115"/>
      <c r="Y160" s="115"/>
      <c r="Z160" s="115"/>
      <c r="AA160" s="115"/>
      <c r="AB160" s="115"/>
    </row>
    <row r="161" ht="93.0" customHeight="1">
      <c r="A161" s="546"/>
      <c r="B161" s="546"/>
      <c r="C161" s="546"/>
      <c r="D161" s="546"/>
      <c r="E161" s="546"/>
      <c r="F161" s="546"/>
      <c r="G161" s="546"/>
      <c r="H161" s="546"/>
      <c r="I161" s="546"/>
      <c r="J161" s="546"/>
      <c r="K161" s="546"/>
      <c r="L161" s="546"/>
      <c r="M161" s="546"/>
      <c r="N161" s="546"/>
      <c r="O161" s="546"/>
      <c r="P161" s="546"/>
      <c r="Q161" s="546"/>
      <c r="R161" s="546"/>
      <c r="S161" s="115"/>
      <c r="T161" s="115"/>
      <c r="U161" s="115"/>
      <c r="V161" s="115"/>
      <c r="W161" s="115"/>
      <c r="X161" s="115"/>
      <c r="Y161" s="115"/>
      <c r="Z161" s="115"/>
      <c r="AA161" s="115"/>
      <c r="AB161" s="115"/>
    </row>
    <row r="162" ht="93.0" customHeight="1">
      <c r="A162" s="546"/>
      <c r="B162" s="546"/>
      <c r="C162" s="546"/>
      <c r="D162" s="546"/>
      <c r="E162" s="546"/>
      <c r="F162" s="546"/>
      <c r="G162" s="546"/>
      <c r="H162" s="546"/>
      <c r="I162" s="546"/>
      <c r="J162" s="546"/>
      <c r="K162" s="546"/>
      <c r="L162" s="546"/>
      <c r="M162" s="546"/>
      <c r="N162" s="546"/>
      <c r="O162" s="546"/>
      <c r="P162" s="546"/>
      <c r="Q162" s="546"/>
      <c r="R162" s="546"/>
      <c r="S162" s="115"/>
      <c r="T162" s="115"/>
      <c r="U162" s="115"/>
      <c r="V162" s="115"/>
      <c r="W162" s="115"/>
      <c r="X162" s="115"/>
      <c r="Y162" s="115"/>
      <c r="Z162" s="115"/>
      <c r="AA162" s="115"/>
      <c r="AB162" s="115"/>
    </row>
    <row r="163" ht="93.0" customHeight="1">
      <c r="A163" s="546"/>
      <c r="B163" s="546"/>
      <c r="C163" s="546"/>
      <c r="D163" s="546"/>
      <c r="E163" s="546"/>
      <c r="F163" s="546"/>
      <c r="G163" s="546"/>
      <c r="H163" s="546"/>
      <c r="I163" s="546"/>
      <c r="J163" s="546"/>
      <c r="K163" s="546"/>
      <c r="L163" s="546"/>
      <c r="M163" s="546"/>
      <c r="N163" s="546"/>
      <c r="O163" s="546"/>
      <c r="P163" s="546"/>
      <c r="Q163" s="546"/>
      <c r="R163" s="546"/>
      <c r="S163" s="115"/>
      <c r="T163" s="115"/>
      <c r="U163" s="115"/>
      <c r="V163" s="115"/>
      <c r="W163" s="115"/>
      <c r="X163" s="115"/>
      <c r="Y163" s="115"/>
      <c r="Z163" s="115"/>
      <c r="AA163" s="115"/>
      <c r="AB163" s="115"/>
    </row>
    <row r="164" ht="93.0" customHeight="1">
      <c r="A164" s="546"/>
      <c r="B164" s="546"/>
      <c r="C164" s="546"/>
      <c r="D164" s="546"/>
      <c r="E164" s="546"/>
      <c r="F164" s="546"/>
      <c r="G164" s="546"/>
      <c r="H164" s="546"/>
      <c r="I164" s="546"/>
      <c r="J164" s="546"/>
      <c r="K164" s="546"/>
      <c r="L164" s="546"/>
      <c r="M164" s="546"/>
      <c r="N164" s="546"/>
      <c r="O164" s="546"/>
      <c r="P164" s="546"/>
      <c r="Q164" s="546"/>
      <c r="R164" s="546"/>
      <c r="S164" s="115"/>
      <c r="T164" s="115"/>
      <c r="U164" s="115"/>
      <c r="V164" s="115"/>
      <c r="W164" s="115"/>
      <c r="X164" s="115"/>
      <c r="Y164" s="115"/>
      <c r="Z164" s="115"/>
      <c r="AA164" s="115"/>
      <c r="AB164" s="115"/>
    </row>
    <row r="165" ht="93.0" customHeight="1">
      <c r="A165" s="546"/>
      <c r="B165" s="546"/>
      <c r="C165" s="546"/>
      <c r="D165" s="546"/>
      <c r="E165" s="546"/>
      <c r="F165" s="546"/>
      <c r="G165" s="546"/>
      <c r="H165" s="546"/>
      <c r="I165" s="546"/>
      <c r="J165" s="546"/>
      <c r="K165" s="546"/>
      <c r="L165" s="546"/>
      <c r="M165" s="546"/>
      <c r="N165" s="546"/>
      <c r="O165" s="546"/>
      <c r="P165" s="546"/>
      <c r="Q165" s="546"/>
      <c r="R165" s="546"/>
      <c r="S165" s="115"/>
      <c r="T165" s="115"/>
      <c r="U165" s="115"/>
      <c r="V165" s="115"/>
      <c r="W165" s="115"/>
      <c r="X165" s="115"/>
      <c r="Y165" s="115"/>
      <c r="Z165" s="115"/>
      <c r="AA165" s="115"/>
      <c r="AB165" s="115"/>
    </row>
    <row r="166" ht="93.0" customHeight="1">
      <c r="A166" s="546"/>
      <c r="B166" s="546"/>
      <c r="C166" s="546"/>
      <c r="D166" s="546"/>
      <c r="E166" s="546"/>
      <c r="F166" s="546"/>
      <c r="G166" s="546"/>
      <c r="H166" s="546"/>
      <c r="I166" s="546"/>
      <c r="J166" s="546"/>
      <c r="K166" s="546"/>
      <c r="L166" s="546"/>
      <c r="M166" s="546"/>
      <c r="N166" s="546"/>
      <c r="O166" s="546"/>
      <c r="P166" s="546"/>
      <c r="Q166" s="546"/>
      <c r="R166" s="546"/>
      <c r="S166" s="115"/>
      <c r="T166" s="115"/>
      <c r="U166" s="115"/>
      <c r="V166" s="115"/>
      <c r="W166" s="115"/>
      <c r="X166" s="115"/>
      <c r="Y166" s="115"/>
      <c r="Z166" s="115"/>
      <c r="AA166" s="115"/>
      <c r="AB166" s="115"/>
    </row>
    <row r="167" ht="93.0" customHeight="1">
      <c r="A167" s="546"/>
      <c r="B167" s="546"/>
      <c r="C167" s="546"/>
      <c r="D167" s="546"/>
      <c r="E167" s="546"/>
      <c r="F167" s="546"/>
      <c r="G167" s="546"/>
      <c r="H167" s="546"/>
      <c r="I167" s="546"/>
      <c r="J167" s="546"/>
      <c r="K167" s="546"/>
      <c r="L167" s="546"/>
      <c r="M167" s="546"/>
      <c r="N167" s="546"/>
      <c r="O167" s="546"/>
      <c r="P167" s="546"/>
      <c r="Q167" s="546"/>
      <c r="R167" s="546"/>
      <c r="S167" s="115"/>
      <c r="T167" s="115"/>
      <c r="U167" s="115"/>
      <c r="V167" s="115"/>
      <c r="W167" s="115"/>
      <c r="X167" s="115"/>
      <c r="Y167" s="115"/>
      <c r="Z167" s="115"/>
      <c r="AA167" s="115"/>
      <c r="AB167" s="115"/>
    </row>
    <row r="168" ht="93.0" customHeight="1">
      <c r="A168" s="546"/>
      <c r="B168" s="546"/>
      <c r="C168" s="546"/>
      <c r="D168" s="546"/>
      <c r="E168" s="546"/>
      <c r="F168" s="546"/>
      <c r="G168" s="546"/>
      <c r="H168" s="546"/>
      <c r="I168" s="546"/>
      <c r="J168" s="546"/>
      <c r="K168" s="546"/>
      <c r="L168" s="546"/>
      <c r="M168" s="546"/>
      <c r="N168" s="546"/>
      <c r="O168" s="546"/>
      <c r="P168" s="546"/>
      <c r="Q168" s="546"/>
      <c r="R168" s="546"/>
      <c r="S168" s="115"/>
      <c r="T168" s="115"/>
      <c r="U168" s="115"/>
      <c r="V168" s="115"/>
      <c r="W168" s="115"/>
      <c r="X168" s="115"/>
      <c r="Y168" s="115"/>
      <c r="Z168" s="115"/>
      <c r="AA168" s="115"/>
      <c r="AB168" s="115"/>
    </row>
    <row r="169" ht="93.0" customHeight="1">
      <c r="A169" s="546"/>
      <c r="B169" s="546"/>
      <c r="C169" s="546"/>
      <c r="D169" s="546"/>
      <c r="E169" s="546"/>
      <c r="F169" s="546"/>
      <c r="G169" s="546"/>
      <c r="H169" s="546"/>
      <c r="I169" s="546"/>
      <c r="J169" s="546"/>
      <c r="K169" s="546"/>
      <c r="L169" s="546"/>
      <c r="M169" s="546"/>
      <c r="N169" s="546"/>
      <c r="O169" s="546"/>
      <c r="P169" s="546"/>
      <c r="Q169" s="546"/>
      <c r="R169" s="546"/>
      <c r="S169" s="115"/>
      <c r="T169" s="115"/>
      <c r="U169" s="115"/>
      <c r="V169" s="115"/>
      <c r="W169" s="115"/>
      <c r="X169" s="115"/>
      <c r="Y169" s="115"/>
      <c r="Z169" s="115"/>
      <c r="AA169" s="115"/>
      <c r="AB169" s="115"/>
    </row>
    <row r="170" ht="93.0" customHeight="1">
      <c r="A170" s="546"/>
      <c r="B170" s="546"/>
      <c r="C170" s="546"/>
      <c r="D170" s="546"/>
      <c r="E170" s="546"/>
      <c r="F170" s="546"/>
      <c r="G170" s="546"/>
      <c r="H170" s="546"/>
      <c r="I170" s="546"/>
      <c r="J170" s="546"/>
      <c r="K170" s="546"/>
      <c r="L170" s="546"/>
      <c r="M170" s="546"/>
      <c r="N170" s="546"/>
      <c r="O170" s="546"/>
      <c r="P170" s="546"/>
      <c r="Q170" s="546"/>
      <c r="R170" s="546"/>
      <c r="S170" s="115"/>
      <c r="T170" s="115"/>
      <c r="U170" s="115"/>
      <c r="V170" s="115"/>
      <c r="W170" s="115"/>
      <c r="X170" s="115"/>
      <c r="Y170" s="115"/>
      <c r="Z170" s="115"/>
      <c r="AA170" s="115"/>
      <c r="AB170" s="115"/>
    </row>
    <row r="171" ht="93.0" customHeight="1">
      <c r="A171" s="546"/>
      <c r="B171" s="546"/>
      <c r="C171" s="546"/>
      <c r="D171" s="546"/>
      <c r="E171" s="546"/>
      <c r="F171" s="546"/>
      <c r="G171" s="546"/>
      <c r="H171" s="546"/>
      <c r="I171" s="546"/>
      <c r="J171" s="546"/>
      <c r="K171" s="546"/>
      <c r="L171" s="546"/>
      <c r="M171" s="546"/>
      <c r="N171" s="546"/>
      <c r="O171" s="546"/>
      <c r="P171" s="546"/>
      <c r="Q171" s="546"/>
      <c r="R171" s="546"/>
      <c r="S171" s="115"/>
      <c r="T171" s="115"/>
      <c r="U171" s="115"/>
      <c r="V171" s="115"/>
      <c r="W171" s="115"/>
      <c r="X171" s="115"/>
      <c r="Y171" s="115"/>
      <c r="Z171" s="115"/>
      <c r="AA171" s="115"/>
      <c r="AB171" s="115"/>
    </row>
    <row r="172" ht="93.0" customHeight="1">
      <c r="A172" s="546"/>
      <c r="B172" s="546"/>
      <c r="C172" s="546"/>
      <c r="D172" s="546"/>
      <c r="E172" s="546"/>
      <c r="F172" s="546"/>
      <c r="G172" s="546"/>
      <c r="H172" s="546"/>
      <c r="I172" s="546"/>
      <c r="J172" s="546"/>
      <c r="K172" s="546"/>
      <c r="L172" s="546"/>
      <c r="M172" s="546"/>
      <c r="N172" s="546"/>
      <c r="O172" s="546"/>
      <c r="P172" s="546"/>
      <c r="Q172" s="546"/>
      <c r="R172" s="546"/>
      <c r="S172" s="115"/>
      <c r="T172" s="115"/>
      <c r="U172" s="115"/>
      <c r="V172" s="115"/>
      <c r="W172" s="115"/>
      <c r="X172" s="115"/>
      <c r="Y172" s="115"/>
      <c r="Z172" s="115"/>
      <c r="AA172" s="115"/>
      <c r="AB172" s="115"/>
    </row>
    <row r="173" ht="93.0" customHeight="1">
      <c r="A173" s="546"/>
      <c r="B173" s="546"/>
      <c r="C173" s="546"/>
      <c r="D173" s="546"/>
      <c r="E173" s="546"/>
      <c r="F173" s="546"/>
      <c r="G173" s="546"/>
      <c r="H173" s="546"/>
      <c r="I173" s="546"/>
      <c r="J173" s="546"/>
      <c r="K173" s="546"/>
      <c r="L173" s="546"/>
      <c r="M173" s="546"/>
      <c r="N173" s="546"/>
      <c r="O173" s="546"/>
      <c r="P173" s="546"/>
      <c r="Q173" s="546"/>
      <c r="R173" s="546"/>
      <c r="S173" s="115"/>
      <c r="T173" s="115"/>
      <c r="U173" s="115"/>
      <c r="V173" s="115"/>
      <c r="W173" s="115"/>
      <c r="X173" s="115"/>
      <c r="Y173" s="115"/>
      <c r="Z173" s="115"/>
      <c r="AA173" s="115"/>
      <c r="AB173" s="115"/>
    </row>
    <row r="174" ht="93.0" customHeight="1">
      <c r="A174" s="546"/>
      <c r="B174" s="546"/>
      <c r="C174" s="546"/>
      <c r="D174" s="546"/>
      <c r="E174" s="546"/>
      <c r="F174" s="546"/>
      <c r="G174" s="546"/>
      <c r="H174" s="546"/>
      <c r="I174" s="546"/>
      <c r="J174" s="546"/>
      <c r="K174" s="546"/>
      <c r="L174" s="546"/>
      <c r="M174" s="546"/>
      <c r="N174" s="546"/>
      <c r="O174" s="546"/>
      <c r="P174" s="546"/>
      <c r="Q174" s="546"/>
      <c r="R174" s="546"/>
      <c r="S174" s="115"/>
      <c r="T174" s="115"/>
      <c r="U174" s="115"/>
      <c r="V174" s="115"/>
      <c r="W174" s="115"/>
      <c r="X174" s="115"/>
      <c r="Y174" s="115"/>
      <c r="Z174" s="115"/>
      <c r="AA174" s="115"/>
      <c r="AB174" s="115"/>
    </row>
    <row r="175" ht="93.0" customHeight="1">
      <c r="A175" s="546"/>
      <c r="B175" s="546"/>
      <c r="C175" s="546"/>
      <c r="D175" s="546"/>
      <c r="E175" s="546"/>
      <c r="F175" s="546"/>
      <c r="G175" s="546"/>
      <c r="H175" s="546"/>
      <c r="I175" s="546"/>
      <c r="J175" s="546"/>
      <c r="K175" s="546"/>
      <c r="L175" s="546"/>
      <c r="M175" s="546"/>
      <c r="N175" s="546"/>
      <c r="O175" s="546"/>
      <c r="P175" s="546"/>
      <c r="Q175" s="546"/>
      <c r="R175" s="546"/>
      <c r="S175" s="115"/>
      <c r="T175" s="115"/>
      <c r="U175" s="115"/>
      <c r="V175" s="115"/>
      <c r="W175" s="115"/>
      <c r="X175" s="115"/>
      <c r="Y175" s="115"/>
      <c r="Z175" s="115"/>
      <c r="AA175" s="115"/>
      <c r="AB175" s="115"/>
    </row>
    <row r="176" ht="93.0" customHeight="1">
      <c r="A176" s="546"/>
      <c r="B176" s="546"/>
      <c r="C176" s="546"/>
      <c r="D176" s="546"/>
      <c r="E176" s="546"/>
      <c r="F176" s="546"/>
      <c r="G176" s="546"/>
      <c r="H176" s="546"/>
      <c r="I176" s="546"/>
      <c r="J176" s="546"/>
      <c r="K176" s="546"/>
      <c r="L176" s="546"/>
      <c r="M176" s="546"/>
      <c r="N176" s="546"/>
      <c r="O176" s="546"/>
      <c r="P176" s="546"/>
      <c r="Q176" s="546"/>
      <c r="R176" s="546"/>
      <c r="S176" s="115"/>
      <c r="T176" s="115"/>
      <c r="U176" s="115"/>
      <c r="V176" s="115"/>
      <c r="W176" s="115"/>
      <c r="X176" s="115"/>
      <c r="Y176" s="115"/>
      <c r="Z176" s="115"/>
      <c r="AA176" s="115"/>
      <c r="AB176" s="115"/>
    </row>
    <row r="177" ht="93.0" customHeight="1">
      <c r="A177" s="546"/>
      <c r="B177" s="546"/>
      <c r="C177" s="546"/>
      <c r="D177" s="546"/>
      <c r="E177" s="546"/>
      <c r="F177" s="546"/>
      <c r="G177" s="546"/>
      <c r="H177" s="546"/>
      <c r="I177" s="546"/>
      <c r="J177" s="546"/>
      <c r="K177" s="546"/>
      <c r="L177" s="546"/>
      <c r="M177" s="546"/>
      <c r="N177" s="546"/>
      <c r="O177" s="546"/>
      <c r="P177" s="546"/>
      <c r="Q177" s="546"/>
      <c r="R177" s="546"/>
      <c r="S177" s="115"/>
      <c r="T177" s="115"/>
      <c r="U177" s="115"/>
      <c r="V177" s="115"/>
      <c r="W177" s="115"/>
      <c r="X177" s="115"/>
      <c r="Y177" s="115"/>
      <c r="Z177" s="115"/>
      <c r="AA177" s="115"/>
      <c r="AB177" s="115"/>
    </row>
    <row r="178" ht="93.0" customHeight="1">
      <c r="A178" s="546"/>
      <c r="B178" s="546"/>
      <c r="C178" s="546"/>
      <c r="D178" s="546"/>
      <c r="E178" s="546"/>
      <c r="F178" s="546"/>
      <c r="G178" s="546"/>
      <c r="H178" s="546"/>
      <c r="I178" s="546"/>
      <c r="J178" s="546"/>
      <c r="K178" s="546"/>
      <c r="L178" s="546"/>
      <c r="M178" s="546"/>
      <c r="N178" s="546"/>
      <c r="O178" s="546"/>
      <c r="P178" s="546"/>
      <c r="Q178" s="546"/>
      <c r="R178" s="546"/>
      <c r="S178" s="115"/>
      <c r="T178" s="115"/>
      <c r="U178" s="115"/>
      <c r="V178" s="115"/>
      <c r="W178" s="115"/>
      <c r="X178" s="115"/>
      <c r="Y178" s="115"/>
      <c r="Z178" s="115"/>
      <c r="AA178" s="115"/>
      <c r="AB178" s="115"/>
    </row>
    <row r="179" ht="93.0" customHeight="1">
      <c r="A179" s="546"/>
      <c r="B179" s="546"/>
      <c r="C179" s="546"/>
      <c r="D179" s="546"/>
      <c r="E179" s="546"/>
      <c r="F179" s="546"/>
      <c r="G179" s="546"/>
      <c r="H179" s="546"/>
      <c r="I179" s="546"/>
      <c r="J179" s="546"/>
      <c r="K179" s="546"/>
      <c r="L179" s="546"/>
      <c r="M179" s="546"/>
      <c r="N179" s="546"/>
      <c r="O179" s="546"/>
      <c r="P179" s="546"/>
      <c r="Q179" s="546"/>
      <c r="R179" s="546"/>
      <c r="S179" s="115"/>
      <c r="T179" s="115"/>
      <c r="U179" s="115"/>
      <c r="V179" s="115"/>
      <c r="W179" s="115"/>
      <c r="X179" s="115"/>
      <c r="Y179" s="115"/>
      <c r="Z179" s="115"/>
      <c r="AA179" s="115"/>
      <c r="AB179" s="115"/>
    </row>
    <row r="180" ht="93.0" customHeight="1">
      <c r="A180" s="546"/>
      <c r="B180" s="546"/>
      <c r="C180" s="546"/>
      <c r="D180" s="546"/>
      <c r="E180" s="546"/>
      <c r="F180" s="546"/>
      <c r="G180" s="546"/>
      <c r="H180" s="546"/>
      <c r="I180" s="546"/>
      <c r="J180" s="546"/>
      <c r="K180" s="546"/>
      <c r="L180" s="546"/>
      <c r="M180" s="546"/>
      <c r="N180" s="546"/>
      <c r="O180" s="546"/>
      <c r="P180" s="546"/>
      <c r="Q180" s="546"/>
      <c r="R180" s="546"/>
      <c r="S180" s="115"/>
      <c r="T180" s="115"/>
      <c r="U180" s="115"/>
      <c r="V180" s="115"/>
      <c r="W180" s="115"/>
      <c r="X180" s="115"/>
      <c r="Y180" s="115"/>
      <c r="Z180" s="115"/>
      <c r="AA180" s="115"/>
      <c r="AB180" s="115"/>
    </row>
    <row r="181" ht="93.0" customHeight="1">
      <c r="A181" s="546"/>
      <c r="B181" s="546"/>
      <c r="C181" s="546"/>
      <c r="D181" s="546"/>
      <c r="E181" s="546"/>
      <c r="F181" s="546"/>
      <c r="G181" s="546"/>
      <c r="H181" s="546"/>
      <c r="I181" s="546"/>
      <c r="J181" s="546"/>
      <c r="K181" s="546"/>
      <c r="L181" s="546"/>
      <c r="M181" s="546"/>
      <c r="N181" s="546"/>
      <c r="O181" s="546"/>
      <c r="P181" s="546"/>
      <c r="Q181" s="546"/>
      <c r="R181" s="546"/>
      <c r="S181" s="115"/>
      <c r="T181" s="115"/>
      <c r="U181" s="115"/>
      <c r="V181" s="115"/>
      <c r="W181" s="115"/>
      <c r="X181" s="115"/>
      <c r="Y181" s="115"/>
      <c r="Z181" s="115"/>
      <c r="AA181" s="115"/>
      <c r="AB181" s="115"/>
    </row>
    <row r="182" ht="93.0" customHeight="1">
      <c r="A182" s="546"/>
      <c r="B182" s="546"/>
      <c r="C182" s="546"/>
      <c r="D182" s="546"/>
      <c r="E182" s="546"/>
      <c r="F182" s="546"/>
      <c r="G182" s="546"/>
      <c r="H182" s="546"/>
      <c r="I182" s="546"/>
      <c r="J182" s="546"/>
      <c r="K182" s="546"/>
      <c r="L182" s="546"/>
      <c r="M182" s="546"/>
      <c r="N182" s="546"/>
      <c r="O182" s="546"/>
      <c r="P182" s="546"/>
      <c r="Q182" s="546"/>
      <c r="R182" s="546"/>
      <c r="S182" s="115"/>
      <c r="T182" s="115"/>
      <c r="U182" s="115"/>
      <c r="V182" s="115"/>
      <c r="W182" s="115"/>
      <c r="X182" s="115"/>
      <c r="Y182" s="115"/>
      <c r="Z182" s="115"/>
      <c r="AA182" s="115"/>
      <c r="AB182" s="115"/>
    </row>
    <row r="183" ht="93.0" customHeight="1">
      <c r="A183" s="546"/>
      <c r="B183" s="546"/>
      <c r="C183" s="546"/>
      <c r="D183" s="546"/>
      <c r="E183" s="546"/>
      <c r="F183" s="546"/>
      <c r="G183" s="546"/>
      <c r="H183" s="546"/>
      <c r="I183" s="546"/>
      <c r="J183" s="546"/>
      <c r="K183" s="546"/>
      <c r="L183" s="546"/>
      <c r="M183" s="546"/>
      <c r="N183" s="546"/>
      <c r="O183" s="546"/>
      <c r="P183" s="546"/>
      <c r="Q183" s="546"/>
      <c r="R183" s="546"/>
      <c r="S183" s="115"/>
      <c r="T183" s="115"/>
      <c r="U183" s="115"/>
      <c r="V183" s="115"/>
      <c r="W183" s="115"/>
      <c r="X183" s="115"/>
      <c r="Y183" s="115"/>
      <c r="Z183" s="115"/>
      <c r="AA183" s="115"/>
      <c r="AB183" s="115"/>
    </row>
    <row r="184" ht="93.0" customHeight="1">
      <c r="A184" s="546"/>
      <c r="B184" s="546"/>
      <c r="C184" s="546"/>
      <c r="D184" s="546"/>
      <c r="E184" s="546"/>
      <c r="F184" s="546"/>
      <c r="G184" s="546"/>
      <c r="H184" s="546"/>
      <c r="I184" s="546"/>
      <c r="J184" s="546"/>
      <c r="K184" s="546"/>
      <c r="L184" s="546"/>
      <c r="M184" s="546"/>
      <c r="N184" s="546"/>
      <c r="O184" s="546"/>
      <c r="P184" s="546"/>
      <c r="Q184" s="546"/>
      <c r="R184" s="546"/>
      <c r="S184" s="115"/>
      <c r="T184" s="115"/>
      <c r="U184" s="115"/>
      <c r="V184" s="115"/>
      <c r="W184" s="115"/>
      <c r="X184" s="115"/>
      <c r="Y184" s="115"/>
      <c r="Z184" s="115"/>
      <c r="AA184" s="115"/>
      <c r="AB184" s="115"/>
    </row>
    <row r="185" ht="93.0" customHeight="1">
      <c r="A185" s="546"/>
      <c r="B185" s="546"/>
      <c r="C185" s="546"/>
      <c r="D185" s="546"/>
      <c r="E185" s="546"/>
      <c r="F185" s="546"/>
      <c r="G185" s="546"/>
      <c r="H185" s="546"/>
      <c r="I185" s="546"/>
      <c r="J185" s="546"/>
      <c r="K185" s="546"/>
      <c r="L185" s="546"/>
      <c r="M185" s="546"/>
      <c r="N185" s="546"/>
      <c r="O185" s="546"/>
      <c r="P185" s="546"/>
      <c r="Q185" s="546"/>
      <c r="R185" s="546"/>
      <c r="S185" s="115"/>
      <c r="T185" s="115"/>
      <c r="U185" s="115"/>
      <c r="V185" s="115"/>
      <c r="W185" s="115"/>
      <c r="X185" s="115"/>
      <c r="Y185" s="115"/>
      <c r="Z185" s="115"/>
      <c r="AA185" s="115"/>
      <c r="AB185" s="115"/>
    </row>
    <row r="186" ht="93.0" customHeight="1">
      <c r="A186" s="546"/>
      <c r="B186" s="546"/>
      <c r="C186" s="546"/>
      <c r="D186" s="546"/>
      <c r="E186" s="546"/>
      <c r="F186" s="546"/>
      <c r="G186" s="546"/>
      <c r="H186" s="546"/>
      <c r="I186" s="546"/>
      <c r="J186" s="546"/>
      <c r="K186" s="546"/>
      <c r="L186" s="546"/>
      <c r="M186" s="546"/>
      <c r="N186" s="546"/>
      <c r="O186" s="546"/>
      <c r="P186" s="546"/>
      <c r="Q186" s="546"/>
      <c r="R186" s="546"/>
      <c r="S186" s="115"/>
      <c r="T186" s="115"/>
      <c r="U186" s="115"/>
      <c r="V186" s="115"/>
      <c r="W186" s="115"/>
      <c r="X186" s="115"/>
      <c r="Y186" s="115"/>
      <c r="Z186" s="115"/>
      <c r="AA186" s="115"/>
      <c r="AB186" s="115"/>
    </row>
    <row r="187" ht="93.0" customHeight="1">
      <c r="A187" s="546"/>
      <c r="B187" s="546"/>
      <c r="C187" s="546"/>
      <c r="D187" s="546"/>
      <c r="E187" s="546"/>
      <c r="F187" s="546"/>
      <c r="G187" s="546"/>
      <c r="H187" s="546"/>
      <c r="I187" s="546"/>
      <c r="J187" s="546"/>
      <c r="K187" s="546"/>
      <c r="L187" s="546"/>
      <c r="M187" s="546"/>
      <c r="N187" s="546"/>
      <c r="O187" s="546"/>
      <c r="P187" s="546"/>
      <c r="Q187" s="546"/>
      <c r="R187" s="546"/>
      <c r="S187" s="115"/>
      <c r="T187" s="115"/>
      <c r="U187" s="115"/>
      <c r="V187" s="115"/>
      <c r="W187" s="115"/>
      <c r="X187" s="115"/>
      <c r="Y187" s="115"/>
      <c r="Z187" s="115"/>
      <c r="AA187" s="115"/>
      <c r="AB187" s="115"/>
    </row>
    <row r="188" ht="93.0" customHeight="1">
      <c r="A188" s="546"/>
      <c r="B188" s="546"/>
      <c r="C188" s="546"/>
      <c r="D188" s="546"/>
      <c r="E188" s="546"/>
      <c r="F188" s="546"/>
      <c r="G188" s="546"/>
      <c r="H188" s="546"/>
      <c r="I188" s="546"/>
      <c r="J188" s="546"/>
      <c r="K188" s="546"/>
      <c r="L188" s="546"/>
      <c r="M188" s="546"/>
      <c r="N188" s="546"/>
      <c r="O188" s="546"/>
      <c r="P188" s="546"/>
      <c r="Q188" s="546"/>
      <c r="R188" s="546"/>
      <c r="S188" s="115"/>
      <c r="T188" s="115"/>
      <c r="U188" s="115"/>
      <c r="V188" s="115"/>
      <c r="W188" s="115"/>
      <c r="X188" s="115"/>
      <c r="Y188" s="115"/>
      <c r="Z188" s="115"/>
      <c r="AA188" s="115"/>
      <c r="AB188" s="115"/>
    </row>
    <row r="189" ht="93.0" customHeight="1">
      <c r="A189" s="546"/>
      <c r="B189" s="546"/>
      <c r="C189" s="546"/>
      <c r="D189" s="546"/>
      <c r="E189" s="546"/>
      <c r="F189" s="546"/>
      <c r="G189" s="546"/>
      <c r="H189" s="546"/>
      <c r="I189" s="546"/>
      <c r="J189" s="546"/>
      <c r="K189" s="546"/>
      <c r="L189" s="546"/>
      <c r="M189" s="546"/>
      <c r="N189" s="546"/>
      <c r="O189" s="546"/>
      <c r="P189" s="546"/>
      <c r="Q189" s="546"/>
      <c r="R189" s="546"/>
      <c r="S189" s="115"/>
      <c r="T189" s="115"/>
      <c r="U189" s="115"/>
      <c r="V189" s="115"/>
      <c r="W189" s="115"/>
      <c r="X189" s="115"/>
      <c r="Y189" s="115"/>
      <c r="Z189" s="115"/>
      <c r="AA189" s="115"/>
      <c r="AB189" s="115"/>
    </row>
    <row r="190" ht="93.0" customHeight="1">
      <c r="A190" s="546"/>
      <c r="B190" s="546"/>
      <c r="C190" s="546"/>
      <c r="D190" s="546"/>
      <c r="E190" s="546"/>
      <c r="F190" s="546"/>
      <c r="G190" s="546"/>
      <c r="H190" s="546"/>
      <c r="I190" s="546"/>
      <c r="J190" s="546"/>
      <c r="K190" s="546"/>
      <c r="L190" s="546"/>
      <c r="M190" s="546"/>
      <c r="N190" s="546"/>
      <c r="O190" s="546"/>
      <c r="P190" s="546"/>
      <c r="Q190" s="546"/>
      <c r="R190" s="546"/>
      <c r="S190" s="115"/>
      <c r="T190" s="115"/>
      <c r="U190" s="115"/>
      <c r="V190" s="115"/>
      <c r="W190" s="115"/>
      <c r="X190" s="115"/>
      <c r="Y190" s="115"/>
      <c r="Z190" s="115"/>
      <c r="AA190" s="115"/>
      <c r="AB190" s="115"/>
    </row>
    <row r="191" ht="93.0" customHeight="1">
      <c r="A191" s="546"/>
      <c r="B191" s="546"/>
      <c r="C191" s="546"/>
      <c r="D191" s="546"/>
      <c r="E191" s="546"/>
      <c r="F191" s="546"/>
      <c r="G191" s="546"/>
      <c r="H191" s="546"/>
      <c r="I191" s="546"/>
      <c r="J191" s="546"/>
      <c r="K191" s="546"/>
      <c r="L191" s="546"/>
      <c r="M191" s="546"/>
      <c r="N191" s="546"/>
      <c r="O191" s="546"/>
      <c r="P191" s="546"/>
      <c r="Q191" s="546"/>
      <c r="R191" s="546"/>
      <c r="S191" s="115"/>
      <c r="T191" s="115"/>
      <c r="U191" s="115"/>
      <c r="V191" s="115"/>
      <c r="W191" s="115"/>
      <c r="X191" s="115"/>
      <c r="Y191" s="115"/>
      <c r="Z191" s="115"/>
      <c r="AA191" s="115"/>
      <c r="AB191" s="115"/>
    </row>
    <row r="192" ht="93.0" customHeight="1">
      <c r="A192" s="546"/>
      <c r="B192" s="546"/>
      <c r="C192" s="546"/>
      <c r="D192" s="546"/>
      <c r="E192" s="546"/>
      <c r="F192" s="546"/>
      <c r="G192" s="546"/>
      <c r="H192" s="546"/>
      <c r="I192" s="546"/>
      <c r="J192" s="546"/>
      <c r="K192" s="546"/>
      <c r="L192" s="546"/>
      <c r="M192" s="546"/>
      <c r="N192" s="546"/>
      <c r="O192" s="546"/>
      <c r="P192" s="546"/>
      <c r="Q192" s="546"/>
      <c r="R192" s="546"/>
      <c r="S192" s="115"/>
      <c r="T192" s="115"/>
      <c r="U192" s="115"/>
      <c r="V192" s="115"/>
      <c r="W192" s="115"/>
      <c r="X192" s="115"/>
      <c r="Y192" s="115"/>
      <c r="Z192" s="115"/>
      <c r="AA192" s="115"/>
      <c r="AB192" s="115"/>
    </row>
    <row r="193" ht="93.0" customHeight="1">
      <c r="A193" s="546"/>
      <c r="B193" s="546"/>
      <c r="C193" s="546"/>
      <c r="D193" s="546"/>
      <c r="E193" s="546"/>
      <c r="F193" s="546"/>
      <c r="G193" s="546"/>
      <c r="H193" s="546"/>
      <c r="I193" s="546"/>
      <c r="J193" s="546"/>
      <c r="K193" s="546"/>
      <c r="L193" s="546"/>
      <c r="M193" s="546"/>
      <c r="N193" s="546"/>
      <c r="O193" s="546"/>
      <c r="P193" s="546"/>
      <c r="Q193" s="546"/>
      <c r="R193" s="546"/>
      <c r="S193" s="115"/>
      <c r="T193" s="115"/>
      <c r="U193" s="115"/>
      <c r="V193" s="115"/>
      <c r="W193" s="115"/>
      <c r="X193" s="115"/>
      <c r="Y193" s="115"/>
      <c r="Z193" s="115"/>
      <c r="AA193" s="115"/>
      <c r="AB193" s="115"/>
    </row>
    <row r="194" ht="93.0" customHeight="1">
      <c r="A194" s="546"/>
      <c r="B194" s="546"/>
      <c r="C194" s="546"/>
      <c r="D194" s="546"/>
      <c r="E194" s="546"/>
      <c r="F194" s="546"/>
      <c r="G194" s="546"/>
      <c r="H194" s="546"/>
      <c r="I194" s="546"/>
      <c r="J194" s="546"/>
      <c r="K194" s="546"/>
      <c r="L194" s="546"/>
      <c r="M194" s="546"/>
      <c r="N194" s="546"/>
      <c r="O194" s="546"/>
      <c r="P194" s="546"/>
      <c r="Q194" s="546"/>
      <c r="R194" s="546"/>
      <c r="S194" s="115"/>
      <c r="T194" s="115"/>
      <c r="U194" s="115"/>
      <c r="V194" s="115"/>
      <c r="W194" s="115"/>
      <c r="X194" s="115"/>
      <c r="Y194" s="115"/>
      <c r="Z194" s="115"/>
      <c r="AA194" s="115"/>
      <c r="AB194" s="115"/>
    </row>
    <row r="195" ht="93.0" customHeight="1">
      <c r="A195" s="546"/>
      <c r="B195" s="546"/>
      <c r="C195" s="546"/>
      <c r="D195" s="546"/>
      <c r="E195" s="546"/>
      <c r="F195" s="546"/>
      <c r="G195" s="546"/>
      <c r="H195" s="546"/>
      <c r="I195" s="546"/>
      <c r="J195" s="546"/>
      <c r="K195" s="546"/>
      <c r="L195" s="546"/>
      <c r="M195" s="546"/>
      <c r="N195" s="546"/>
      <c r="O195" s="546"/>
      <c r="P195" s="546"/>
      <c r="Q195" s="546"/>
      <c r="R195" s="546"/>
      <c r="S195" s="115"/>
      <c r="T195" s="115"/>
      <c r="U195" s="115"/>
      <c r="V195" s="115"/>
      <c r="W195" s="115"/>
      <c r="X195" s="115"/>
      <c r="Y195" s="115"/>
      <c r="Z195" s="115"/>
      <c r="AA195" s="115"/>
      <c r="AB195" s="115"/>
    </row>
    <row r="196" ht="93.0" customHeight="1">
      <c r="A196" s="546"/>
      <c r="B196" s="546"/>
      <c r="C196" s="546"/>
      <c r="D196" s="546"/>
      <c r="E196" s="546"/>
      <c r="F196" s="546"/>
      <c r="G196" s="546"/>
      <c r="H196" s="546"/>
      <c r="I196" s="546"/>
      <c r="J196" s="546"/>
      <c r="K196" s="546"/>
      <c r="L196" s="546"/>
      <c r="M196" s="546"/>
      <c r="N196" s="546"/>
      <c r="O196" s="546"/>
      <c r="P196" s="546"/>
      <c r="Q196" s="546"/>
      <c r="R196" s="546"/>
      <c r="S196" s="115"/>
      <c r="T196" s="115"/>
      <c r="U196" s="115"/>
      <c r="V196" s="115"/>
      <c r="W196" s="115"/>
      <c r="X196" s="115"/>
      <c r="Y196" s="115"/>
      <c r="Z196" s="115"/>
      <c r="AA196" s="115"/>
      <c r="AB196" s="115"/>
    </row>
    <row r="197" ht="93.0" customHeight="1">
      <c r="A197" s="546"/>
      <c r="B197" s="546"/>
      <c r="C197" s="546"/>
      <c r="D197" s="546"/>
      <c r="E197" s="546"/>
      <c r="F197" s="546"/>
      <c r="G197" s="546"/>
      <c r="H197" s="546"/>
      <c r="I197" s="546"/>
      <c r="J197" s="546"/>
      <c r="K197" s="546"/>
      <c r="L197" s="546"/>
      <c r="M197" s="546"/>
      <c r="N197" s="546"/>
      <c r="O197" s="546"/>
      <c r="P197" s="546"/>
      <c r="Q197" s="546"/>
      <c r="R197" s="546"/>
      <c r="S197" s="115"/>
      <c r="T197" s="115"/>
      <c r="U197" s="115"/>
      <c r="V197" s="115"/>
      <c r="W197" s="115"/>
      <c r="X197" s="115"/>
      <c r="Y197" s="115"/>
      <c r="Z197" s="115"/>
      <c r="AA197" s="115"/>
      <c r="AB197" s="115"/>
    </row>
    <row r="198" ht="93.0" customHeight="1">
      <c r="A198" s="546"/>
      <c r="B198" s="546"/>
      <c r="C198" s="546"/>
      <c r="D198" s="546"/>
      <c r="E198" s="546"/>
      <c r="F198" s="546"/>
      <c r="G198" s="546"/>
      <c r="H198" s="546"/>
      <c r="I198" s="546"/>
      <c r="J198" s="546"/>
      <c r="K198" s="546"/>
      <c r="L198" s="546"/>
      <c r="M198" s="546"/>
      <c r="N198" s="546"/>
      <c r="O198" s="546"/>
      <c r="P198" s="546"/>
      <c r="Q198" s="546"/>
      <c r="R198" s="546"/>
      <c r="S198" s="115"/>
      <c r="T198" s="115"/>
      <c r="U198" s="115"/>
      <c r="V198" s="115"/>
      <c r="W198" s="115"/>
      <c r="X198" s="115"/>
      <c r="Y198" s="115"/>
      <c r="Z198" s="115"/>
      <c r="AA198" s="115"/>
      <c r="AB198" s="115"/>
    </row>
    <row r="199" ht="93.0" customHeight="1">
      <c r="A199" s="546"/>
      <c r="B199" s="546"/>
      <c r="C199" s="546"/>
      <c r="D199" s="546"/>
      <c r="E199" s="546"/>
      <c r="F199" s="546"/>
      <c r="G199" s="546"/>
      <c r="H199" s="546"/>
      <c r="I199" s="546"/>
      <c r="J199" s="546"/>
      <c r="K199" s="546"/>
      <c r="L199" s="546"/>
      <c r="M199" s="546"/>
      <c r="N199" s="546"/>
      <c r="O199" s="546"/>
      <c r="P199" s="546"/>
      <c r="Q199" s="546"/>
      <c r="R199" s="546"/>
      <c r="S199" s="115"/>
      <c r="T199" s="115"/>
      <c r="U199" s="115"/>
      <c r="V199" s="115"/>
      <c r="W199" s="115"/>
      <c r="X199" s="115"/>
      <c r="Y199" s="115"/>
      <c r="Z199" s="115"/>
      <c r="AA199" s="115"/>
      <c r="AB199" s="115"/>
    </row>
    <row r="200" ht="93.0" customHeight="1">
      <c r="A200" s="546"/>
      <c r="B200" s="546"/>
      <c r="C200" s="546"/>
      <c r="D200" s="546"/>
      <c r="E200" s="546"/>
      <c r="F200" s="546"/>
      <c r="G200" s="546"/>
      <c r="H200" s="546"/>
      <c r="I200" s="546"/>
      <c r="J200" s="546"/>
      <c r="K200" s="546"/>
      <c r="L200" s="546"/>
      <c r="M200" s="546"/>
      <c r="N200" s="546"/>
      <c r="O200" s="546"/>
      <c r="P200" s="546"/>
      <c r="Q200" s="546"/>
      <c r="R200" s="546"/>
      <c r="S200" s="115"/>
      <c r="T200" s="115"/>
      <c r="U200" s="115"/>
      <c r="V200" s="115"/>
      <c r="W200" s="115"/>
      <c r="X200" s="115"/>
      <c r="Y200" s="115"/>
      <c r="Z200" s="115"/>
      <c r="AA200" s="115"/>
      <c r="AB200" s="115"/>
    </row>
    <row r="201" ht="93.0" customHeight="1">
      <c r="A201" s="546"/>
      <c r="B201" s="546"/>
      <c r="C201" s="546"/>
      <c r="D201" s="546"/>
      <c r="E201" s="546"/>
      <c r="F201" s="546"/>
      <c r="G201" s="546"/>
      <c r="H201" s="546"/>
      <c r="I201" s="546"/>
      <c r="J201" s="546"/>
      <c r="K201" s="546"/>
      <c r="L201" s="546"/>
      <c r="M201" s="546"/>
      <c r="N201" s="546"/>
      <c r="O201" s="546"/>
      <c r="P201" s="546"/>
      <c r="Q201" s="546"/>
      <c r="R201" s="546"/>
      <c r="S201" s="115"/>
      <c r="T201" s="115"/>
      <c r="U201" s="115"/>
      <c r="V201" s="115"/>
      <c r="W201" s="115"/>
      <c r="X201" s="115"/>
      <c r="Y201" s="115"/>
      <c r="Z201" s="115"/>
      <c r="AA201" s="115"/>
      <c r="AB201" s="115"/>
    </row>
    <row r="202" ht="93.0" customHeight="1">
      <c r="A202" s="546"/>
      <c r="B202" s="546"/>
      <c r="C202" s="546"/>
      <c r="D202" s="546"/>
      <c r="E202" s="546"/>
      <c r="F202" s="546"/>
      <c r="G202" s="546"/>
      <c r="H202" s="546"/>
      <c r="I202" s="546"/>
      <c r="J202" s="546"/>
      <c r="K202" s="546"/>
      <c r="L202" s="546"/>
      <c r="M202" s="546"/>
      <c r="N202" s="546"/>
      <c r="O202" s="546"/>
      <c r="P202" s="546"/>
      <c r="Q202" s="546"/>
      <c r="R202" s="546"/>
      <c r="S202" s="115"/>
      <c r="T202" s="115"/>
      <c r="U202" s="115"/>
      <c r="V202" s="115"/>
      <c r="W202" s="115"/>
      <c r="X202" s="115"/>
      <c r="Y202" s="115"/>
      <c r="Z202" s="115"/>
      <c r="AA202" s="115"/>
      <c r="AB202" s="115"/>
    </row>
    <row r="203" ht="93.0" customHeight="1">
      <c r="A203" s="546"/>
      <c r="B203" s="546"/>
      <c r="C203" s="546"/>
      <c r="D203" s="546"/>
      <c r="E203" s="546"/>
      <c r="F203" s="546"/>
      <c r="G203" s="546"/>
      <c r="H203" s="546"/>
      <c r="I203" s="546"/>
      <c r="J203" s="546"/>
      <c r="K203" s="546"/>
      <c r="L203" s="546"/>
      <c r="M203" s="546"/>
      <c r="N203" s="546"/>
      <c r="O203" s="546"/>
      <c r="P203" s="546"/>
      <c r="Q203" s="546"/>
      <c r="R203" s="546"/>
      <c r="S203" s="115"/>
      <c r="T203" s="115"/>
      <c r="U203" s="115"/>
      <c r="V203" s="115"/>
      <c r="W203" s="115"/>
      <c r="X203" s="115"/>
      <c r="Y203" s="115"/>
      <c r="Z203" s="115"/>
      <c r="AA203" s="115"/>
      <c r="AB203" s="115"/>
    </row>
    <row r="204" ht="93.0" customHeight="1">
      <c r="A204" s="546"/>
      <c r="B204" s="546"/>
      <c r="C204" s="546"/>
      <c r="D204" s="546"/>
      <c r="E204" s="546"/>
      <c r="F204" s="546"/>
      <c r="G204" s="546"/>
      <c r="H204" s="546"/>
      <c r="I204" s="546"/>
      <c r="J204" s="546"/>
      <c r="K204" s="546"/>
      <c r="L204" s="546"/>
      <c r="M204" s="546"/>
      <c r="N204" s="546"/>
      <c r="O204" s="546"/>
      <c r="P204" s="546"/>
      <c r="Q204" s="546"/>
      <c r="R204" s="546"/>
      <c r="S204" s="115"/>
      <c r="T204" s="115"/>
      <c r="U204" s="115"/>
      <c r="V204" s="115"/>
      <c r="W204" s="115"/>
      <c r="X204" s="115"/>
      <c r="Y204" s="115"/>
      <c r="Z204" s="115"/>
      <c r="AA204" s="115"/>
      <c r="AB204" s="115"/>
    </row>
    <row r="205" ht="93.0" customHeight="1">
      <c r="A205" s="546"/>
      <c r="B205" s="546"/>
      <c r="C205" s="546"/>
      <c r="D205" s="546"/>
      <c r="E205" s="546"/>
      <c r="F205" s="546"/>
      <c r="G205" s="546"/>
      <c r="H205" s="546"/>
      <c r="I205" s="546"/>
      <c r="J205" s="546"/>
      <c r="K205" s="546"/>
      <c r="L205" s="546"/>
      <c r="M205" s="546"/>
      <c r="N205" s="546"/>
      <c r="O205" s="546"/>
      <c r="P205" s="546"/>
      <c r="Q205" s="546"/>
      <c r="R205" s="546"/>
      <c r="S205" s="115"/>
      <c r="T205" s="115"/>
      <c r="U205" s="115"/>
      <c r="V205" s="115"/>
      <c r="W205" s="115"/>
      <c r="X205" s="115"/>
      <c r="Y205" s="115"/>
      <c r="Z205" s="115"/>
      <c r="AA205" s="115"/>
      <c r="AB205" s="115"/>
    </row>
    <row r="206" ht="93.0" customHeight="1">
      <c r="A206" s="546"/>
      <c r="B206" s="546"/>
      <c r="C206" s="546"/>
      <c r="D206" s="546"/>
      <c r="E206" s="546"/>
      <c r="F206" s="546"/>
      <c r="G206" s="546"/>
      <c r="H206" s="546"/>
      <c r="I206" s="546"/>
      <c r="J206" s="546"/>
      <c r="K206" s="546"/>
      <c r="L206" s="546"/>
      <c r="M206" s="546"/>
      <c r="N206" s="546"/>
      <c r="O206" s="546"/>
      <c r="P206" s="546"/>
      <c r="Q206" s="546"/>
      <c r="R206" s="546"/>
      <c r="S206" s="115"/>
      <c r="T206" s="115"/>
      <c r="U206" s="115"/>
      <c r="V206" s="115"/>
      <c r="W206" s="115"/>
      <c r="X206" s="115"/>
      <c r="Y206" s="115"/>
      <c r="Z206" s="115"/>
      <c r="AA206" s="115"/>
      <c r="AB206" s="115"/>
    </row>
    <row r="207" ht="93.0" customHeight="1">
      <c r="A207" s="546"/>
      <c r="B207" s="546"/>
      <c r="C207" s="546"/>
      <c r="D207" s="546"/>
      <c r="E207" s="546"/>
      <c r="F207" s="546"/>
      <c r="G207" s="546"/>
      <c r="H207" s="546"/>
      <c r="I207" s="546"/>
      <c r="J207" s="546"/>
      <c r="K207" s="546"/>
      <c r="L207" s="546"/>
      <c r="M207" s="546"/>
      <c r="N207" s="546"/>
      <c r="O207" s="546"/>
      <c r="P207" s="546"/>
      <c r="Q207" s="546"/>
      <c r="R207" s="546"/>
      <c r="S207" s="115"/>
      <c r="T207" s="115"/>
      <c r="U207" s="115"/>
      <c r="V207" s="115"/>
      <c r="W207" s="115"/>
      <c r="X207" s="115"/>
      <c r="Y207" s="115"/>
      <c r="Z207" s="115"/>
      <c r="AA207" s="115"/>
      <c r="AB207" s="115"/>
    </row>
    <row r="208" ht="93.0" customHeight="1">
      <c r="A208" s="546"/>
      <c r="B208" s="546"/>
      <c r="C208" s="546"/>
      <c r="D208" s="546"/>
      <c r="E208" s="546"/>
      <c r="F208" s="546"/>
      <c r="G208" s="546"/>
      <c r="H208" s="546"/>
      <c r="I208" s="546"/>
      <c r="J208" s="546"/>
      <c r="K208" s="546"/>
      <c r="L208" s="546"/>
      <c r="M208" s="546"/>
      <c r="N208" s="546"/>
      <c r="O208" s="546"/>
      <c r="P208" s="546"/>
      <c r="Q208" s="546"/>
      <c r="R208" s="546"/>
      <c r="S208" s="115"/>
      <c r="T208" s="115"/>
      <c r="U208" s="115"/>
      <c r="V208" s="115"/>
      <c r="W208" s="115"/>
      <c r="X208" s="115"/>
      <c r="Y208" s="115"/>
      <c r="Z208" s="115"/>
      <c r="AA208" s="115"/>
      <c r="AB208" s="115"/>
    </row>
    <row r="209" ht="93.0" customHeight="1">
      <c r="A209" s="546"/>
      <c r="B209" s="546"/>
      <c r="C209" s="546"/>
      <c r="D209" s="546"/>
      <c r="E209" s="546"/>
      <c r="F209" s="546"/>
      <c r="G209" s="546"/>
      <c r="H209" s="546"/>
      <c r="I209" s="546"/>
      <c r="J209" s="546"/>
      <c r="K209" s="546"/>
      <c r="L209" s="546"/>
      <c r="M209" s="546"/>
      <c r="N209" s="546"/>
      <c r="O209" s="546"/>
      <c r="P209" s="546"/>
      <c r="Q209" s="546"/>
      <c r="R209" s="546"/>
      <c r="S209" s="115"/>
      <c r="T209" s="115"/>
      <c r="U209" s="115"/>
      <c r="V209" s="115"/>
      <c r="W209" s="115"/>
      <c r="X209" s="115"/>
      <c r="Y209" s="115"/>
      <c r="Z209" s="115"/>
      <c r="AA209" s="115"/>
      <c r="AB209" s="115"/>
    </row>
    <row r="210" ht="93.0" customHeight="1">
      <c r="A210" s="546"/>
      <c r="B210" s="546"/>
      <c r="C210" s="546"/>
      <c r="D210" s="546"/>
      <c r="E210" s="546"/>
      <c r="F210" s="546"/>
      <c r="G210" s="546"/>
      <c r="H210" s="546"/>
      <c r="I210" s="546"/>
      <c r="J210" s="546"/>
      <c r="K210" s="546"/>
      <c r="L210" s="546"/>
      <c r="M210" s="546"/>
      <c r="N210" s="546"/>
      <c r="O210" s="546"/>
      <c r="P210" s="546"/>
      <c r="Q210" s="546"/>
      <c r="R210" s="546"/>
      <c r="S210" s="115"/>
      <c r="T210" s="115"/>
      <c r="U210" s="115"/>
      <c r="V210" s="115"/>
      <c r="W210" s="115"/>
      <c r="X210" s="115"/>
      <c r="Y210" s="115"/>
      <c r="Z210" s="115"/>
      <c r="AA210" s="115"/>
      <c r="AB210" s="115"/>
    </row>
    <row r="211" ht="93.0" customHeight="1">
      <c r="A211" s="546"/>
      <c r="B211" s="546"/>
      <c r="C211" s="546"/>
      <c r="D211" s="546"/>
      <c r="E211" s="546"/>
      <c r="F211" s="546"/>
      <c r="G211" s="546"/>
      <c r="H211" s="546"/>
      <c r="I211" s="546"/>
      <c r="J211" s="546"/>
      <c r="K211" s="546"/>
      <c r="L211" s="546"/>
      <c r="M211" s="546"/>
      <c r="N211" s="546"/>
      <c r="O211" s="546"/>
      <c r="P211" s="546"/>
      <c r="Q211" s="546"/>
      <c r="R211" s="546"/>
      <c r="S211" s="115"/>
      <c r="T211" s="115"/>
      <c r="U211" s="115"/>
      <c r="V211" s="115"/>
      <c r="W211" s="115"/>
      <c r="X211" s="115"/>
      <c r="Y211" s="115"/>
      <c r="Z211" s="115"/>
      <c r="AA211" s="115"/>
      <c r="AB211" s="115"/>
    </row>
    <row r="212" ht="93.0" customHeight="1">
      <c r="A212" s="546"/>
      <c r="B212" s="546"/>
      <c r="C212" s="546"/>
      <c r="D212" s="546"/>
      <c r="E212" s="546"/>
      <c r="F212" s="546"/>
      <c r="G212" s="546"/>
      <c r="H212" s="546"/>
      <c r="I212" s="546"/>
      <c r="J212" s="546"/>
      <c r="K212" s="546"/>
      <c r="L212" s="546"/>
      <c r="M212" s="546"/>
      <c r="N212" s="546"/>
      <c r="O212" s="546"/>
      <c r="P212" s="546"/>
      <c r="Q212" s="546"/>
      <c r="R212" s="546"/>
      <c r="S212" s="115"/>
      <c r="T212" s="115"/>
      <c r="U212" s="115"/>
      <c r="V212" s="115"/>
      <c r="W212" s="115"/>
      <c r="X212" s="115"/>
      <c r="Y212" s="115"/>
      <c r="Z212" s="115"/>
      <c r="AA212" s="115"/>
      <c r="AB212" s="115"/>
    </row>
    <row r="213" ht="93.0" customHeight="1">
      <c r="A213" s="546"/>
      <c r="B213" s="546"/>
      <c r="C213" s="546"/>
      <c r="D213" s="546"/>
      <c r="E213" s="546"/>
      <c r="F213" s="546"/>
      <c r="G213" s="546"/>
      <c r="H213" s="546"/>
      <c r="I213" s="546"/>
      <c r="J213" s="546"/>
      <c r="K213" s="546"/>
      <c r="L213" s="546"/>
      <c r="M213" s="546"/>
      <c r="N213" s="546"/>
      <c r="O213" s="546"/>
      <c r="P213" s="546"/>
      <c r="Q213" s="546"/>
      <c r="R213" s="546"/>
      <c r="S213" s="115"/>
      <c r="T213" s="115"/>
      <c r="U213" s="115"/>
      <c r="V213" s="115"/>
      <c r="W213" s="115"/>
      <c r="X213" s="115"/>
      <c r="Y213" s="115"/>
      <c r="Z213" s="115"/>
      <c r="AA213" s="115"/>
      <c r="AB213" s="115"/>
    </row>
    <row r="214" ht="93.0" customHeight="1">
      <c r="A214" s="546"/>
      <c r="B214" s="546"/>
      <c r="C214" s="546"/>
      <c r="D214" s="546"/>
      <c r="E214" s="546"/>
      <c r="F214" s="546"/>
      <c r="G214" s="546"/>
      <c r="H214" s="546"/>
      <c r="I214" s="546"/>
      <c r="J214" s="546"/>
      <c r="K214" s="546"/>
      <c r="L214" s="546"/>
      <c r="M214" s="546"/>
      <c r="N214" s="546"/>
      <c r="O214" s="546"/>
      <c r="P214" s="546"/>
      <c r="Q214" s="546"/>
      <c r="R214" s="546"/>
      <c r="S214" s="115"/>
      <c r="T214" s="115"/>
      <c r="U214" s="115"/>
      <c r="V214" s="115"/>
      <c r="W214" s="115"/>
      <c r="X214" s="115"/>
      <c r="Y214" s="115"/>
      <c r="Z214" s="115"/>
      <c r="AA214" s="115"/>
      <c r="AB214" s="115"/>
    </row>
    <row r="215" ht="93.0" customHeight="1">
      <c r="A215" s="546"/>
      <c r="B215" s="546"/>
      <c r="C215" s="546"/>
      <c r="D215" s="546"/>
      <c r="E215" s="546"/>
      <c r="F215" s="546"/>
      <c r="G215" s="546"/>
      <c r="H215" s="546"/>
      <c r="I215" s="546"/>
      <c r="J215" s="546"/>
      <c r="K215" s="546"/>
      <c r="L215" s="546"/>
      <c r="M215" s="546"/>
      <c r="N215" s="546"/>
      <c r="O215" s="546"/>
      <c r="P215" s="546"/>
      <c r="Q215" s="546"/>
      <c r="R215" s="546"/>
      <c r="S215" s="115"/>
      <c r="T215" s="115"/>
      <c r="U215" s="115"/>
      <c r="V215" s="115"/>
      <c r="W215" s="115"/>
      <c r="X215" s="115"/>
      <c r="Y215" s="115"/>
      <c r="Z215" s="115"/>
      <c r="AA215" s="115"/>
      <c r="AB215" s="115"/>
    </row>
    <row r="216" ht="93.0" customHeight="1">
      <c r="A216" s="546"/>
      <c r="B216" s="546"/>
      <c r="C216" s="546"/>
      <c r="D216" s="546"/>
      <c r="E216" s="546"/>
      <c r="F216" s="546"/>
      <c r="G216" s="546"/>
      <c r="H216" s="546"/>
      <c r="I216" s="546"/>
      <c r="J216" s="546"/>
      <c r="K216" s="546"/>
      <c r="L216" s="546"/>
      <c r="M216" s="546"/>
      <c r="N216" s="546"/>
      <c r="O216" s="546"/>
      <c r="P216" s="546"/>
      <c r="Q216" s="546"/>
      <c r="R216" s="546"/>
      <c r="S216" s="115"/>
      <c r="T216" s="115"/>
      <c r="U216" s="115"/>
      <c r="V216" s="115"/>
      <c r="W216" s="115"/>
      <c r="X216" s="115"/>
      <c r="Y216" s="115"/>
      <c r="Z216" s="115"/>
      <c r="AA216" s="115"/>
      <c r="AB216" s="115"/>
    </row>
    <row r="217" ht="93.0" customHeight="1">
      <c r="A217" s="546"/>
      <c r="B217" s="546"/>
      <c r="C217" s="546"/>
      <c r="D217" s="546"/>
      <c r="E217" s="546"/>
      <c r="F217" s="546"/>
      <c r="G217" s="546"/>
      <c r="H217" s="546"/>
      <c r="I217" s="546"/>
      <c r="J217" s="546"/>
      <c r="K217" s="546"/>
      <c r="L217" s="546"/>
      <c r="M217" s="546"/>
      <c r="N217" s="546"/>
      <c r="O217" s="546"/>
      <c r="P217" s="546"/>
      <c r="Q217" s="546"/>
      <c r="R217" s="546"/>
      <c r="S217" s="115"/>
      <c r="T217" s="115"/>
      <c r="U217" s="115"/>
      <c r="V217" s="115"/>
      <c r="W217" s="115"/>
      <c r="X217" s="115"/>
      <c r="Y217" s="115"/>
      <c r="Z217" s="115"/>
      <c r="AA217" s="115"/>
      <c r="AB217" s="115"/>
    </row>
    <row r="218" ht="93.0" customHeight="1">
      <c r="A218" s="546"/>
      <c r="B218" s="546"/>
      <c r="C218" s="546"/>
      <c r="D218" s="546"/>
      <c r="E218" s="546"/>
      <c r="F218" s="546"/>
      <c r="G218" s="546"/>
      <c r="H218" s="546"/>
      <c r="I218" s="546"/>
      <c r="J218" s="546"/>
      <c r="K218" s="546"/>
      <c r="L218" s="546"/>
      <c r="M218" s="546"/>
      <c r="N218" s="546"/>
      <c r="O218" s="546"/>
      <c r="P218" s="546"/>
      <c r="Q218" s="546"/>
      <c r="R218" s="546"/>
      <c r="S218" s="115"/>
      <c r="T218" s="115"/>
      <c r="U218" s="115"/>
      <c r="V218" s="115"/>
      <c r="W218" s="115"/>
      <c r="X218" s="115"/>
      <c r="Y218" s="115"/>
      <c r="Z218" s="115"/>
      <c r="AA218" s="115"/>
      <c r="AB218" s="115"/>
    </row>
    <row r="219" ht="93.0" customHeight="1">
      <c r="A219" s="546"/>
      <c r="B219" s="546"/>
      <c r="C219" s="546"/>
      <c r="D219" s="546"/>
      <c r="E219" s="546"/>
      <c r="F219" s="546"/>
      <c r="G219" s="546"/>
      <c r="H219" s="546"/>
      <c r="I219" s="546"/>
      <c r="J219" s="546"/>
      <c r="K219" s="546"/>
      <c r="L219" s="546"/>
      <c r="M219" s="546"/>
      <c r="N219" s="546"/>
      <c r="O219" s="546"/>
      <c r="P219" s="546"/>
      <c r="Q219" s="546"/>
      <c r="R219" s="546"/>
      <c r="S219" s="115"/>
      <c r="T219" s="115"/>
      <c r="U219" s="115"/>
      <c r="V219" s="115"/>
      <c r="W219" s="115"/>
      <c r="X219" s="115"/>
      <c r="Y219" s="115"/>
      <c r="Z219" s="115"/>
      <c r="AA219" s="115"/>
      <c r="AB219" s="115"/>
    </row>
    <row r="220" ht="93.0" customHeight="1">
      <c r="A220" s="546"/>
      <c r="B220" s="546"/>
      <c r="C220" s="546"/>
      <c r="D220" s="546"/>
      <c r="E220" s="546"/>
      <c r="F220" s="546"/>
      <c r="G220" s="546"/>
      <c r="H220" s="546"/>
      <c r="I220" s="546"/>
      <c r="J220" s="546"/>
      <c r="K220" s="546"/>
      <c r="L220" s="546"/>
      <c r="M220" s="546"/>
      <c r="N220" s="546"/>
      <c r="O220" s="546"/>
      <c r="P220" s="546"/>
      <c r="Q220" s="546"/>
      <c r="R220" s="546"/>
      <c r="S220" s="115"/>
      <c r="T220" s="115"/>
      <c r="U220" s="115"/>
      <c r="V220" s="115"/>
      <c r="W220" s="115"/>
      <c r="X220" s="115"/>
      <c r="Y220" s="115"/>
      <c r="Z220" s="115"/>
      <c r="AA220" s="115"/>
      <c r="AB220" s="115"/>
    </row>
    <row r="221" ht="93.0" customHeight="1">
      <c r="A221" s="546"/>
      <c r="B221" s="546"/>
      <c r="C221" s="546"/>
      <c r="D221" s="546"/>
      <c r="E221" s="546"/>
      <c r="F221" s="546"/>
      <c r="G221" s="546"/>
      <c r="H221" s="546"/>
      <c r="I221" s="546"/>
      <c r="J221" s="546"/>
      <c r="K221" s="546"/>
      <c r="L221" s="546"/>
      <c r="M221" s="546"/>
      <c r="N221" s="546"/>
      <c r="O221" s="546"/>
      <c r="P221" s="546"/>
      <c r="Q221" s="546"/>
      <c r="R221" s="546"/>
      <c r="S221" s="115"/>
      <c r="T221" s="115"/>
      <c r="U221" s="115"/>
      <c r="V221" s="115"/>
      <c r="W221" s="115"/>
      <c r="X221" s="115"/>
      <c r="Y221" s="115"/>
      <c r="Z221" s="115"/>
      <c r="AA221" s="115"/>
      <c r="AB221" s="115"/>
    </row>
    <row r="222" ht="93.0" customHeight="1">
      <c r="A222" s="546"/>
      <c r="B222" s="546"/>
      <c r="C222" s="546"/>
      <c r="D222" s="546"/>
      <c r="E222" s="546"/>
      <c r="F222" s="546"/>
      <c r="G222" s="546"/>
      <c r="H222" s="546"/>
      <c r="I222" s="546"/>
      <c r="J222" s="546"/>
      <c r="K222" s="546"/>
      <c r="L222" s="546"/>
      <c r="M222" s="546"/>
      <c r="N222" s="546"/>
      <c r="O222" s="546"/>
      <c r="P222" s="546"/>
      <c r="Q222" s="546"/>
      <c r="R222" s="546"/>
      <c r="S222" s="115"/>
      <c r="T222" s="115"/>
      <c r="U222" s="115"/>
      <c r="V222" s="115"/>
      <c r="W222" s="115"/>
      <c r="X222" s="115"/>
      <c r="Y222" s="115"/>
      <c r="Z222" s="115"/>
      <c r="AA222" s="115"/>
      <c r="AB222" s="115"/>
    </row>
    <row r="223" ht="93.0" customHeight="1">
      <c r="A223" s="546"/>
      <c r="B223" s="546"/>
      <c r="C223" s="546"/>
      <c r="D223" s="546"/>
      <c r="E223" s="546"/>
      <c r="F223" s="546"/>
      <c r="G223" s="546"/>
      <c r="H223" s="546"/>
      <c r="I223" s="546"/>
      <c r="J223" s="546"/>
      <c r="K223" s="546"/>
      <c r="L223" s="546"/>
      <c r="M223" s="546"/>
      <c r="N223" s="546"/>
      <c r="O223" s="546"/>
      <c r="P223" s="546"/>
      <c r="Q223" s="546"/>
      <c r="R223" s="546"/>
      <c r="S223" s="115"/>
      <c r="T223" s="115"/>
      <c r="U223" s="115"/>
      <c r="V223" s="115"/>
      <c r="W223" s="115"/>
      <c r="X223" s="115"/>
      <c r="Y223" s="115"/>
      <c r="Z223" s="115"/>
      <c r="AA223" s="115"/>
      <c r="AB223" s="115"/>
    </row>
    <row r="224" ht="93.0" customHeight="1">
      <c r="A224" s="546"/>
      <c r="B224" s="546"/>
      <c r="C224" s="546"/>
      <c r="D224" s="546"/>
      <c r="E224" s="546"/>
      <c r="F224" s="546"/>
      <c r="G224" s="546"/>
      <c r="H224" s="546"/>
      <c r="I224" s="546"/>
      <c r="J224" s="546"/>
      <c r="K224" s="546"/>
      <c r="L224" s="546"/>
      <c r="M224" s="546"/>
      <c r="N224" s="546"/>
      <c r="O224" s="546"/>
      <c r="P224" s="546"/>
      <c r="Q224" s="546"/>
      <c r="R224" s="546"/>
      <c r="S224" s="115"/>
      <c r="T224" s="115"/>
      <c r="U224" s="115"/>
      <c r="V224" s="115"/>
      <c r="W224" s="115"/>
      <c r="X224" s="115"/>
      <c r="Y224" s="115"/>
      <c r="Z224" s="115"/>
      <c r="AA224" s="115"/>
      <c r="AB224" s="115"/>
    </row>
    <row r="225" ht="93.0" customHeight="1">
      <c r="A225" s="546"/>
      <c r="B225" s="546"/>
      <c r="C225" s="546"/>
      <c r="D225" s="546"/>
      <c r="E225" s="546"/>
      <c r="F225" s="546"/>
      <c r="G225" s="546"/>
      <c r="H225" s="546"/>
      <c r="I225" s="546"/>
      <c r="J225" s="546"/>
      <c r="K225" s="546"/>
      <c r="L225" s="546"/>
      <c r="M225" s="546"/>
      <c r="N225" s="546"/>
      <c r="O225" s="546"/>
      <c r="P225" s="546"/>
      <c r="Q225" s="546"/>
      <c r="R225" s="546"/>
      <c r="S225" s="115"/>
      <c r="T225" s="115"/>
      <c r="U225" s="115"/>
      <c r="V225" s="115"/>
      <c r="W225" s="115"/>
      <c r="X225" s="115"/>
      <c r="Y225" s="115"/>
      <c r="Z225" s="115"/>
      <c r="AA225" s="115"/>
      <c r="AB225" s="115"/>
    </row>
    <row r="226" ht="93.0" customHeight="1">
      <c r="A226" s="546"/>
      <c r="B226" s="546"/>
      <c r="C226" s="546"/>
      <c r="D226" s="546"/>
      <c r="E226" s="546"/>
      <c r="F226" s="546"/>
      <c r="G226" s="546"/>
      <c r="H226" s="546"/>
      <c r="I226" s="546"/>
      <c r="J226" s="546"/>
      <c r="K226" s="546"/>
      <c r="L226" s="546"/>
      <c r="M226" s="546"/>
      <c r="N226" s="546"/>
      <c r="O226" s="546"/>
      <c r="P226" s="546"/>
      <c r="Q226" s="546"/>
      <c r="R226" s="546"/>
      <c r="S226" s="115"/>
      <c r="T226" s="115"/>
      <c r="U226" s="115"/>
      <c r="V226" s="115"/>
      <c r="W226" s="115"/>
      <c r="X226" s="115"/>
      <c r="Y226" s="115"/>
      <c r="Z226" s="115"/>
      <c r="AA226" s="115"/>
      <c r="AB226" s="115"/>
    </row>
    <row r="227" ht="93.0" customHeight="1">
      <c r="A227" s="546"/>
      <c r="B227" s="546"/>
      <c r="C227" s="546"/>
      <c r="D227" s="546"/>
      <c r="E227" s="546"/>
      <c r="F227" s="546"/>
      <c r="G227" s="546"/>
      <c r="H227" s="546"/>
      <c r="I227" s="546"/>
      <c r="J227" s="546"/>
      <c r="K227" s="546"/>
      <c r="L227" s="546"/>
      <c r="M227" s="546"/>
      <c r="N227" s="546"/>
      <c r="O227" s="546"/>
      <c r="P227" s="546"/>
      <c r="Q227" s="546"/>
      <c r="R227" s="546"/>
      <c r="S227" s="115"/>
      <c r="T227" s="115"/>
      <c r="U227" s="115"/>
      <c r="V227" s="115"/>
      <c r="W227" s="115"/>
      <c r="X227" s="115"/>
      <c r="Y227" s="115"/>
      <c r="Z227" s="115"/>
      <c r="AA227" s="115"/>
      <c r="AB227" s="115"/>
    </row>
    <row r="228" ht="93.0" customHeight="1">
      <c r="A228" s="546"/>
      <c r="B228" s="546"/>
      <c r="C228" s="546"/>
      <c r="D228" s="546"/>
      <c r="E228" s="546"/>
      <c r="F228" s="546"/>
      <c r="G228" s="546"/>
      <c r="H228" s="546"/>
      <c r="I228" s="546"/>
      <c r="J228" s="546"/>
      <c r="K228" s="546"/>
      <c r="L228" s="546"/>
      <c r="M228" s="546"/>
      <c r="N228" s="546"/>
      <c r="O228" s="546"/>
      <c r="P228" s="546"/>
      <c r="Q228" s="546"/>
      <c r="R228" s="546"/>
      <c r="S228" s="115"/>
      <c r="T228" s="115"/>
      <c r="U228" s="115"/>
      <c r="V228" s="115"/>
      <c r="W228" s="115"/>
      <c r="X228" s="115"/>
      <c r="Y228" s="115"/>
      <c r="Z228" s="115"/>
      <c r="AA228" s="115"/>
      <c r="AB228" s="115"/>
    </row>
    <row r="229" ht="93.0" customHeight="1">
      <c r="A229" s="546"/>
      <c r="B229" s="546"/>
      <c r="C229" s="546"/>
      <c r="D229" s="546"/>
      <c r="E229" s="546"/>
      <c r="F229" s="546"/>
      <c r="G229" s="546"/>
      <c r="H229" s="546"/>
      <c r="I229" s="546"/>
      <c r="J229" s="546"/>
      <c r="K229" s="546"/>
      <c r="L229" s="546"/>
      <c r="M229" s="546"/>
      <c r="N229" s="546"/>
      <c r="O229" s="546"/>
      <c r="P229" s="546"/>
      <c r="Q229" s="546"/>
      <c r="R229" s="546"/>
      <c r="S229" s="115"/>
      <c r="T229" s="115"/>
      <c r="U229" s="115"/>
      <c r="V229" s="115"/>
      <c r="W229" s="115"/>
      <c r="X229" s="115"/>
      <c r="Y229" s="115"/>
      <c r="Z229" s="115"/>
      <c r="AA229" s="115"/>
      <c r="AB229" s="115"/>
    </row>
    <row r="230" ht="93.0" customHeight="1">
      <c r="A230" s="546"/>
      <c r="B230" s="546"/>
      <c r="C230" s="546"/>
      <c r="D230" s="546"/>
      <c r="E230" s="546"/>
      <c r="F230" s="546"/>
      <c r="G230" s="546"/>
      <c r="H230" s="546"/>
      <c r="I230" s="546"/>
      <c r="J230" s="546"/>
      <c r="K230" s="546"/>
      <c r="L230" s="546"/>
      <c r="M230" s="546"/>
      <c r="N230" s="546"/>
      <c r="O230" s="546"/>
      <c r="P230" s="546"/>
      <c r="Q230" s="546"/>
      <c r="R230" s="546"/>
      <c r="S230" s="115"/>
      <c r="T230" s="115"/>
      <c r="U230" s="115"/>
      <c r="V230" s="115"/>
      <c r="W230" s="115"/>
      <c r="X230" s="115"/>
      <c r="Y230" s="115"/>
      <c r="Z230" s="115"/>
      <c r="AA230" s="115"/>
      <c r="AB230" s="115"/>
    </row>
    <row r="231" ht="93.0" customHeight="1">
      <c r="A231" s="546"/>
      <c r="B231" s="546"/>
      <c r="C231" s="546"/>
      <c r="D231" s="546"/>
      <c r="E231" s="546"/>
      <c r="F231" s="546"/>
      <c r="G231" s="546"/>
      <c r="H231" s="546"/>
      <c r="I231" s="546"/>
      <c r="J231" s="546"/>
      <c r="K231" s="546"/>
      <c r="L231" s="546"/>
      <c r="M231" s="546"/>
      <c r="N231" s="546"/>
      <c r="O231" s="546"/>
      <c r="P231" s="546"/>
      <c r="Q231" s="546"/>
      <c r="R231" s="546"/>
      <c r="S231" s="115"/>
      <c r="T231" s="115"/>
      <c r="U231" s="115"/>
      <c r="V231" s="115"/>
      <c r="W231" s="115"/>
      <c r="X231" s="115"/>
      <c r="Y231" s="115"/>
      <c r="Z231" s="115"/>
      <c r="AA231" s="115"/>
      <c r="AB231" s="115"/>
    </row>
    <row r="232" ht="93.0" customHeight="1">
      <c r="A232" s="546"/>
      <c r="B232" s="546"/>
      <c r="C232" s="546"/>
      <c r="D232" s="546"/>
      <c r="E232" s="546"/>
      <c r="F232" s="546"/>
      <c r="G232" s="546"/>
      <c r="H232" s="546"/>
      <c r="I232" s="546"/>
      <c r="J232" s="546"/>
      <c r="K232" s="546"/>
      <c r="L232" s="546"/>
      <c r="M232" s="546"/>
      <c r="N232" s="546"/>
      <c r="O232" s="546"/>
      <c r="P232" s="546"/>
      <c r="Q232" s="546"/>
      <c r="R232" s="546"/>
      <c r="S232" s="115"/>
      <c r="T232" s="115"/>
      <c r="U232" s="115"/>
      <c r="V232" s="115"/>
      <c r="W232" s="115"/>
      <c r="X232" s="115"/>
      <c r="Y232" s="115"/>
      <c r="Z232" s="115"/>
      <c r="AA232" s="115"/>
      <c r="AB232" s="115"/>
    </row>
    <row r="233" ht="93.0" customHeight="1">
      <c r="A233" s="546"/>
      <c r="B233" s="546"/>
      <c r="C233" s="546"/>
      <c r="D233" s="546"/>
      <c r="E233" s="546"/>
      <c r="F233" s="546"/>
      <c r="G233" s="546"/>
      <c r="H233" s="546"/>
      <c r="I233" s="546"/>
      <c r="J233" s="546"/>
      <c r="K233" s="546"/>
      <c r="L233" s="546"/>
      <c r="M233" s="546"/>
      <c r="N233" s="546"/>
      <c r="O233" s="546"/>
      <c r="P233" s="546"/>
      <c r="Q233" s="546"/>
      <c r="R233" s="546"/>
      <c r="S233" s="115"/>
      <c r="T233" s="115"/>
      <c r="U233" s="115"/>
      <c r="V233" s="115"/>
      <c r="W233" s="115"/>
      <c r="X233" s="115"/>
      <c r="Y233" s="115"/>
      <c r="Z233" s="115"/>
      <c r="AA233" s="115"/>
      <c r="AB233" s="115"/>
    </row>
    <row r="234" ht="93.0" customHeight="1">
      <c r="A234" s="546"/>
      <c r="B234" s="546"/>
      <c r="C234" s="546"/>
      <c r="D234" s="546"/>
      <c r="E234" s="546"/>
      <c r="F234" s="546"/>
      <c r="G234" s="546"/>
      <c r="H234" s="546"/>
      <c r="I234" s="546"/>
      <c r="J234" s="546"/>
      <c r="K234" s="546"/>
      <c r="L234" s="546"/>
      <c r="M234" s="546"/>
      <c r="N234" s="546"/>
      <c r="O234" s="546"/>
      <c r="P234" s="546"/>
      <c r="Q234" s="546"/>
      <c r="R234" s="546"/>
      <c r="S234" s="115"/>
      <c r="T234" s="115"/>
      <c r="U234" s="115"/>
      <c r="V234" s="115"/>
      <c r="W234" s="115"/>
      <c r="X234" s="115"/>
      <c r="Y234" s="115"/>
      <c r="Z234" s="115"/>
      <c r="AA234" s="115"/>
      <c r="AB234" s="115"/>
    </row>
    <row r="235" ht="93.0" customHeight="1">
      <c r="A235" s="546"/>
      <c r="B235" s="546"/>
      <c r="C235" s="546"/>
      <c r="D235" s="546"/>
      <c r="E235" s="546"/>
      <c r="F235" s="546"/>
      <c r="G235" s="546"/>
      <c r="H235" s="546"/>
      <c r="I235" s="546"/>
      <c r="J235" s="546"/>
      <c r="K235" s="546"/>
      <c r="L235" s="546"/>
      <c r="M235" s="546"/>
      <c r="N235" s="546"/>
      <c r="O235" s="546"/>
      <c r="P235" s="546"/>
      <c r="Q235" s="546"/>
      <c r="R235" s="546"/>
      <c r="S235" s="115"/>
      <c r="T235" s="115"/>
      <c r="U235" s="115"/>
      <c r="V235" s="115"/>
      <c r="W235" s="115"/>
      <c r="X235" s="115"/>
      <c r="Y235" s="115"/>
      <c r="Z235" s="115"/>
      <c r="AA235" s="115"/>
      <c r="AB235" s="115"/>
    </row>
    <row r="236" ht="93.0" customHeight="1">
      <c r="A236" s="546"/>
      <c r="B236" s="546"/>
      <c r="C236" s="546"/>
      <c r="D236" s="546"/>
      <c r="E236" s="546"/>
      <c r="F236" s="546"/>
      <c r="G236" s="546"/>
      <c r="H236" s="546"/>
      <c r="I236" s="546"/>
      <c r="J236" s="546"/>
      <c r="K236" s="546"/>
      <c r="L236" s="546"/>
      <c r="M236" s="546"/>
      <c r="N236" s="546"/>
      <c r="O236" s="546"/>
      <c r="P236" s="546"/>
      <c r="Q236" s="546"/>
      <c r="R236" s="546"/>
      <c r="S236" s="115"/>
      <c r="T236" s="115"/>
      <c r="U236" s="115"/>
      <c r="V236" s="115"/>
      <c r="W236" s="115"/>
      <c r="X236" s="115"/>
      <c r="Y236" s="115"/>
      <c r="Z236" s="115"/>
      <c r="AA236" s="115"/>
      <c r="AB236" s="115"/>
    </row>
    <row r="237" ht="93.0" customHeight="1">
      <c r="A237" s="546"/>
      <c r="B237" s="546"/>
      <c r="C237" s="546"/>
      <c r="D237" s="546"/>
      <c r="E237" s="546"/>
      <c r="F237" s="546"/>
      <c r="G237" s="546"/>
      <c r="H237" s="546"/>
      <c r="I237" s="546"/>
      <c r="J237" s="546"/>
      <c r="K237" s="546"/>
      <c r="L237" s="546"/>
      <c r="M237" s="546"/>
      <c r="N237" s="546"/>
      <c r="O237" s="546"/>
      <c r="P237" s="546"/>
      <c r="Q237" s="546"/>
      <c r="R237" s="546"/>
      <c r="S237" s="115"/>
      <c r="T237" s="115"/>
      <c r="U237" s="115"/>
      <c r="V237" s="115"/>
      <c r="W237" s="115"/>
      <c r="X237" s="115"/>
      <c r="Y237" s="115"/>
      <c r="Z237" s="115"/>
      <c r="AA237" s="115"/>
      <c r="AB237" s="115"/>
    </row>
    <row r="238" ht="93.0" customHeight="1">
      <c r="A238" s="546"/>
      <c r="B238" s="546"/>
      <c r="C238" s="546"/>
      <c r="D238" s="546"/>
      <c r="E238" s="546"/>
      <c r="F238" s="546"/>
      <c r="G238" s="546"/>
      <c r="H238" s="546"/>
      <c r="I238" s="546"/>
      <c r="J238" s="546"/>
      <c r="K238" s="546"/>
      <c r="L238" s="546"/>
      <c r="M238" s="546"/>
      <c r="N238" s="546"/>
      <c r="O238" s="546"/>
      <c r="P238" s="546"/>
      <c r="Q238" s="546"/>
      <c r="R238" s="546"/>
      <c r="S238" s="115"/>
      <c r="T238" s="115"/>
      <c r="U238" s="115"/>
      <c r="V238" s="115"/>
      <c r="W238" s="115"/>
      <c r="X238" s="115"/>
      <c r="Y238" s="115"/>
      <c r="Z238" s="115"/>
      <c r="AA238" s="115"/>
      <c r="AB238" s="115"/>
    </row>
    <row r="239" ht="93.0" customHeight="1">
      <c r="A239" s="546"/>
      <c r="B239" s="546"/>
      <c r="C239" s="546"/>
      <c r="D239" s="546"/>
      <c r="E239" s="546"/>
      <c r="F239" s="546"/>
      <c r="G239" s="546"/>
      <c r="H239" s="546"/>
      <c r="I239" s="546"/>
      <c r="J239" s="546"/>
      <c r="K239" s="546"/>
      <c r="L239" s="546"/>
      <c r="M239" s="546"/>
      <c r="N239" s="546"/>
      <c r="O239" s="546"/>
      <c r="P239" s="546"/>
      <c r="Q239" s="546"/>
      <c r="R239" s="546"/>
      <c r="S239" s="115"/>
      <c r="T239" s="115"/>
      <c r="U239" s="115"/>
      <c r="V239" s="115"/>
      <c r="W239" s="115"/>
      <c r="X239" s="115"/>
      <c r="Y239" s="115"/>
      <c r="Z239" s="115"/>
      <c r="AA239" s="115"/>
      <c r="AB239" s="115"/>
    </row>
    <row r="240" ht="93.0" customHeight="1">
      <c r="A240" s="546"/>
      <c r="B240" s="546"/>
      <c r="C240" s="546"/>
      <c r="D240" s="546"/>
      <c r="E240" s="546"/>
      <c r="F240" s="546"/>
      <c r="G240" s="546"/>
      <c r="H240" s="546"/>
      <c r="I240" s="546"/>
      <c r="J240" s="546"/>
      <c r="K240" s="546"/>
      <c r="L240" s="546"/>
      <c r="M240" s="546"/>
      <c r="N240" s="546"/>
      <c r="O240" s="546"/>
      <c r="P240" s="546"/>
      <c r="Q240" s="546"/>
      <c r="R240" s="546"/>
      <c r="S240" s="115"/>
      <c r="T240" s="115"/>
      <c r="U240" s="115"/>
      <c r="V240" s="115"/>
      <c r="W240" s="115"/>
      <c r="X240" s="115"/>
      <c r="Y240" s="115"/>
      <c r="Z240" s="115"/>
      <c r="AA240" s="115"/>
      <c r="AB240" s="115"/>
    </row>
    <row r="241" ht="93.0" customHeight="1">
      <c r="A241" s="546"/>
      <c r="B241" s="546"/>
      <c r="C241" s="546"/>
      <c r="D241" s="546"/>
      <c r="E241" s="546"/>
      <c r="F241" s="546"/>
      <c r="G241" s="546"/>
      <c r="H241" s="546"/>
      <c r="I241" s="546"/>
      <c r="J241" s="546"/>
      <c r="K241" s="546"/>
      <c r="L241" s="546"/>
      <c r="M241" s="546"/>
      <c r="N241" s="546"/>
      <c r="O241" s="546"/>
      <c r="P241" s="546"/>
      <c r="Q241" s="546"/>
      <c r="R241" s="546"/>
      <c r="S241" s="115"/>
      <c r="T241" s="115"/>
      <c r="U241" s="115"/>
      <c r="V241" s="115"/>
      <c r="W241" s="115"/>
      <c r="X241" s="115"/>
      <c r="Y241" s="115"/>
      <c r="Z241" s="115"/>
      <c r="AA241" s="115"/>
      <c r="AB241" s="115"/>
    </row>
    <row r="242" ht="93.0" customHeight="1">
      <c r="A242" s="546"/>
      <c r="B242" s="546"/>
      <c r="C242" s="546"/>
      <c r="D242" s="546"/>
      <c r="E242" s="546"/>
      <c r="F242" s="546"/>
      <c r="G242" s="546"/>
      <c r="H242" s="546"/>
      <c r="I242" s="546"/>
      <c r="J242" s="546"/>
      <c r="K242" s="546"/>
      <c r="L242" s="546"/>
      <c r="M242" s="546"/>
      <c r="N242" s="546"/>
      <c r="O242" s="546"/>
      <c r="P242" s="546"/>
      <c r="Q242" s="546"/>
      <c r="R242" s="546"/>
      <c r="S242" s="115"/>
      <c r="T242" s="115"/>
      <c r="U242" s="115"/>
      <c r="V242" s="115"/>
      <c r="W242" s="115"/>
      <c r="X242" s="115"/>
      <c r="Y242" s="115"/>
      <c r="Z242" s="115"/>
      <c r="AA242" s="115"/>
      <c r="AB242" s="115"/>
    </row>
    <row r="243" ht="93.0" customHeight="1">
      <c r="A243" s="546"/>
      <c r="B243" s="546"/>
      <c r="C243" s="546"/>
      <c r="D243" s="546"/>
      <c r="E243" s="546"/>
      <c r="F243" s="546"/>
      <c r="G243" s="546"/>
      <c r="H243" s="546"/>
      <c r="I243" s="546"/>
      <c r="J243" s="546"/>
      <c r="K243" s="546"/>
      <c r="L243" s="546"/>
      <c r="M243" s="546"/>
      <c r="N243" s="546"/>
      <c r="O243" s="546"/>
      <c r="P243" s="546"/>
      <c r="Q243" s="546"/>
      <c r="R243" s="546"/>
      <c r="S243" s="115"/>
      <c r="T243" s="115"/>
      <c r="U243" s="115"/>
      <c r="V243" s="115"/>
      <c r="W243" s="115"/>
      <c r="X243" s="115"/>
      <c r="Y243" s="115"/>
      <c r="Z243" s="115"/>
      <c r="AA243" s="115"/>
      <c r="AB243" s="115"/>
    </row>
    <row r="244" ht="93.0" customHeight="1">
      <c r="A244" s="546"/>
      <c r="B244" s="546"/>
      <c r="C244" s="546"/>
      <c r="D244" s="546"/>
      <c r="E244" s="546"/>
      <c r="F244" s="546"/>
      <c r="G244" s="546"/>
      <c r="H244" s="546"/>
      <c r="I244" s="546"/>
      <c r="J244" s="546"/>
      <c r="K244" s="546"/>
      <c r="L244" s="546"/>
      <c r="M244" s="546"/>
      <c r="N244" s="546"/>
      <c r="O244" s="546"/>
      <c r="P244" s="546"/>
      <c r="Q244" s="546"/>
      <c r="R244" s="546"/>
      <c r="S244" s="115"/>
      <c r="T244" s="115"/>
      <c r="U244" s="115"/>
      <c r="V244" s="115"/>
      <c r="W244" s="115"/>
      <c r="X244" s="115"/>
      <c r="Y244" s="115"/>
      <c r="Z244" s="115"/>
      <c r="AA244" s="115"/>
      <c r="AB244" s="115"/>
    </row>
    <row r="245" ht="93.0" customHeight="1">
      <c r="A245" s="546"/>
      <c r="B245" s="546"/>
      <c r="C245" s="546"/>
      <c r="D245" s="546"/>
      <c r="E245" s="546"/>
      <c r="F245" s="546"/>
      <c r="G245" s="546"/>
      <c r="H245" s="546"/>
      <c r="I245" s="546"/>
      <c r="J245" s="546"/>
      <c r="K245" s="546"/>
      <c r="L245" s="546"/>
      <c r="M245" s="546"/>
      <c r="N245" s="546"/>
      <c r="O245" s="546"/>
      <c r="P245" s="546"/>
      <c r="Q245" s="546"/>
      <c r="R245" s="546"/>
      <c r="S245" s="115"/>
      <c r="T245" s="115"/>
      <c r="U245" s="115"/>
      <c r="V245" s="115"/>
      <c r="W245" s="115"/>
      <c r="X245" s="115"/>
      <c r="Y245" s="115"/>
      <c r="Z245" s="115"/>
      <c r="AA245" s="115"/>
      <c r="AB245" s="115"/>
    </row>
    <row r="246" ht="93.0" customHeight="1">
      <c r="A246" s="546"/>
      <c r="B246" s="546"/>
      <c r="C246" s="546"/>
      <c r="D246" s="546"/>
      <c r="E246" s="546"/>
      <c r="F246" s="546"/>
      <c r="G246" s="546"/>
      <c r="H246" s="546"/>
      <c r="I246" s="546"/>
      <c r="J246" s="546"/>
      <c r="K246" s="546"/>
      <c r="L246" s="546"/>
      <c r="M246" s="546"/>
      <c r="N246" s="546"/>
      <c r="O246" s="546"/>
      <c r="P246" s="546"/>
      <c r="Q246" s="546"/>
      <c r="R246" s="546"/>
      <c r="S246" s="115"/>
      <c r="T246" s="115"/>
      <c r="U246" s="115"/>
      <c r="V246" s="115"/>
      <c r="W246" s="115"/>
      <c r="X246" s="115"/>
      <c r="Y246" s="115"/>
      <c r="Z246" s="115"/>
      <c r="AA246" s="115"/>
      <c r="AB246" s="115"/>
    </row>
    <row r="247" ht="93.0" customHeight="1">
      <c r="A247" s="546"/>
      <c r="B247" s="546"/>
      <c r="C247" s="546"/>
      <c r="D247" s="546"/>
      <c r="E247" s="546"/>
      <c r="F247" s="546"/>
      <c r="G247" s="546"/>
      <c r="H247" s="546"/>
      <c r="I247" s="546"/>
      <c r="J247" s="546"/>
      <c r="K247" s="546"/>
      <c r="L247" s="546"/>
      <c r="M247" s="546"/>
      <c r="N247" s="546"/>
      <c r="O247" s="546"/>
      <c r="P247" s="546"/>
      <c r="Q247" s="546"/>
      <c r="R247" s="546"/>
      <c r="S247" s="115"/>
      <c r="T247" s="115"/>
      <c r="U247" s="115"/>
      <c r="V247" s="115"/>
      <c r="W247" s="115"/>
      <c r="X247" s="115"/>
      <c r="Y247" s="115"/>
      <c r="Z247" s="115"/>
      <c r="AA247" s="115"/>
      <c r="AB247" s="115"/>
    </row>
    <row r="248" ht="93.0" customHeight="1">
      <c r="A248" s="546"/>
      <c r="B248" s="546"/>
      <c r="C248" s="546"/>
      <c r="D248" s="546"/>
      <c r="E248" s="546"/>
      <c r="F248" s="546"/>
      <c r="G248" s="546"/>
      <c r="H248" s="546"/>
      <c r="I248" s="546"/>
      <c r="J248" s="546"/>
      <c r="K248" s="546"/>
      <c r="L248" s="546"/>
      <c r="M248" s="546"/>
      <c r="N248" s="546"/>
      <c r="O248" s="546"/>
      <c r="P248" s="546"/>
      <c r="Q248" s="546"/>
      <c r="R248" s="546"/>
      <c r="S248" s="115"/>
      <c r="T248" s="115"/>
      <c r="U248" s="115"/>
      <c r="V248" s="115"/>
      <c r="W248" s="115"/>
      <c r="X248" s="115"/>
      <c r="Y248" s="115"/>
      <c r="Z248" s="115"/>
      <c r="AA248" s="115"/>
      <c r="AB248" s="115"/>
    </row>
    <row r="249" ht="93.0" customHeight="1">
      <c r="A249" s="546"/>
      <c r="B249" s="546"/>
      <c r="C249" s="546"/>
      <c r="D249" s="546"/>
      <c r="E249" s="546"/>
      <c r="F249" s="546"/>
      <c r="G249" s="546"/>
      <c r="H249" s="546"/>
      <c r="I249" s="546"/>
      <c r="J249" s="546"/>
      <c r="K249" s="546"/>
      <c r="L249" s="546"/>
      <c r="M249" s="546"/>
      <c r="N249" s="546"/>
      <c r="O249" s="546"/>
      <c r="P249" s="546"/>
      <c r="Q249" s="546"/>
      <c r="R249" s="546"/>
      <c r="S249" s="115"/>
      <c r="T249" s="115"/>
      <c r="U249" s="115"/>
      <c r="V249" s="115"/>
      <c r="W249" s="115"/>
      <c r="X249" s="115"/>
      <c r="Y249" s="115"/>
      <c r="Z249" s="115"/>
      <c r="AA249" s="115"/>
      <c r="AB249" s="115"/>
    </row>
    <row r="250" ht="93.0" customHeight="1">
      <c r="A250" s="546"/>
      <c r="B250" s="546"/>
      <c r="C250" s="546"/>
      <c r="D250" s="546"/>
      <c r="E250" s="546"/>
      <c r="F250" s="546"/>
      <c r="G250" s="546"/>
      <c r="H250" s="546"/>
      <c r="I250" s="546"/>
      <c r="J250" s="546"/>
      <c r="K250" s="546"/>
      <c r="L250" s="546"/>
      <c r="M250" s="546"/>
      <c r="N250" s="546"/>
      <c r="O250" s="546"/>
      <c r="P250" s="546"/>
      <c r="Q250" s="546"/>
      <c r="R250" s="546"/>
      <c r="S250" s="115"/>
      <c r="T250" s="115"/>
      <c r="U250" s="115"/>
      <c r="V250" s="115"/>
      <c r="W250" s="115"/>
      <c r="X250" s="115"/>
      <c r="Y250" s="115"/>
      <c r="Z250" s="115"/>
      <c r="AA250" s="115"/>
      <c r="AB250" s="115"/>
    </row>
    <row r="251" ht="93.0" customHeight="1">
      <c r="A251" s="546"/>
      <c r="B251" s="546"/>
      <c r="C251" s="546"/>
      <c r="D251" s="546"/>
      <c r="E251" s="546"/>
      <c r="F251" s="546"/>
      <c r="G251" s="546"/>
      <c r="H251" s="546"/>
      <c r="I251" s="546"/>
      <c r="J251" s="546"/>
      <c r="K251" s="546"/>
      <c r="L251" s="546"/>
      <c r="M251" s="546"/>
      <c r="N251" s="546"/>
      <c r="O251" s="546"/>
      <c r="P251" s="546"/>
      <c r="Q251" s="546"/>
      <c r="R251" s="546"/>
      <c r="S251" s="115"/>
      <c r="T251" s="115"/>
      <c r="U251" s="115"/>
      <c r="V251" s="115"/>
      <c r="W251" s="115"/>
      <c r="X251" s="115"/>
      <c r="Y251" s="115"/>
      <c r="Z251" s="115"/>
      <c r="AA251" s="115"/>
      <c r="AB251" s="115"/>
    </row>
    <row r="252" ht="93.0" customHeight="1">
      <c r="A252" s="546"/>
      <c r="B252" s="546"/>
      <c r="C252" s="546"/>
      <c r="D252" s="546"/>
      <c r="E252" s="546"/>
      <c r="F252" s="546"/>
      <c r="G252" s="546"/>
      <c r="H252" s="546"/>
      <c r="I252" s="546"/>
      <c r="J252" s="546"/>
      <c r="K252" s="546"/>
      <c r="L252" s="546"/>
      <c r="M252" s="546"/>
      <c r="N252" s="546"/>
      <c r="O252" s="546"/>
      <c r="P252" s="546"/>
      <c r="Q252" s="546"/>
      <c r="R252" s="546"/>
      <c r="S252" s="115"/>
      <c r="T252" s="115"/>
      <c r="U252" s="115"/>
      <c r="V252" s="115"/>
      <c r="W252" s="115"/>
      <c r="X252" s="115"/>
      <c r="Y252" s="115"/>
      <c r="Z252" s="115"/>
      <c r="AA252" s="115"/>
      <c r="AB252" s="115"/>
    </row>
    <row r="253" ht="93.0" customHeight="1">
      <c r="A253" s="546"/>
      <c r="B253" s="546"/>
      <c r="C253" s="546"/>
      <c r="D253" s="546"/>
      <c r="E253" s="546"/>
      <c r="F253" s="546"/>
      <c r="G253" s="546"/>
      <c r="H253" s="546"/>
      <c r="I253" s="546"/>
      <c r="J253" s="546"/>
      <c r="K253" s="546"/>
      <c r="L253" s="546"/>
      <c r="M253" s="546"/>
      <c r="N253" s="546"/>
      <c r="O253" s="546"/>
      <c r="P253" s="546"/>
      <c r="Q253" s="546"/>
      <c r="R253" s="546"/>
      <c r="S253" s="115"/>
      <c r="T253" s="115"/>
      <c r="U253" s="115"/>
      <c r="V253" s="115"/>
      <c r="W253" s="115"/>
      <c r="X253" s="115"/>
      <c r="Y253" s="115"/>
      <c r="Z253" s="115"/>
      <c r="AA253" s="115"/>
      <c r="AB253" s="115"/>
    </row>
    <row r="254" ht="93.0" customHeight="1">
      <c r="A254" s="546"/>
      <c r="B254" s="546"/>
      <c r="C254" s="546"/>
      <c r="D254" s="546"/>
      <c r="E254" s="546"/>
      <c r="F254" s="546"/>
      <c r="G254" s="546"/>
      <c r="H254" s="546"/>
      <c r="I254" s="546"/>
      <c r="J254" s="546"/>
      <c r="K254" s="546"/>
      <c r="L254" s="546"/>
      <c r="M254" s="546"/>
      <c r="N254" s="546"/>
      <c r="O254" s="546"/>
      <c r="P254" s="546"/>
      <c r="Q254" s="546"/>
      <c r="R254" s="546"/>
      <c r="S254" s="115"/>
      <c r="T254" s="115"/>
      <c r="U254" s="115"/>
      <c r="V254" s="115"/>
      <c r="W254" s="115"/>
      <c r="X254" s="115"/>
      <c r="Y254" s="115"/>
      <c r="Z254" s="115"/>
      <c r="AA254" s="115"/>
      <c r="AB254" s="115"/>
    </row>
    <row r="255" ht="93.0" customHeight="1">
      <c r="A255" s="546"/>
      <c r="B255" s="546"/>
      <c r="C255" s="546"/>
      <c r="D255" s="546"/>
      <c r="E255" s="546"/>
      <c r="F255" s="546"/>
      <c r="G255" s="546"/>
      <c r="H255" s="546"/>
      <c r="I255" s="546"/>
      <c r="J255" s="546"/>
      <c r="K255" s="546"/>
      <c r="L255" s="546"/>
      <c r="M255" s="546"/>
      <c r="N255" s="546"/>
      <c r="O255" s="546"/>
      <c r="P255" s="546"/>
      <c r="Q255" s="546"/>
      <c r="R255" s="546"/>
      <c r="S255" s="115"/>
      <c r="T255" s="115"/>
      <c r="U255" s="115"/>
      <c r="V255" s="115"/>
      <c r="W255" s="115"/>
      <c r="X255" s="115"/>
      <c r="Y255" s="115"/>
      <c r="Z255" s="115"/>
      <c r="AA255" s="115"/>
      <c r="AB255" s="115"/>
    </row>
    <row r="256" ht="93.0" customHeight="1">
      <c r="A256" s="546"/>
      <c r="B256" s="546"/>
      <c r="C256" s="546"/>
      <c r="D256" s="546"/>
      <c r="E256" s="546"/>
      <c r="F256" s="546"/>
      <c r="G256" s="546"/>
      <c r="H256" s="546"/>
      <c r="I256" s="546"/>
      <c r="J256" s="546"/>
      <c r="K256" s="546"/>
      <c r="L256" s="546"/>
      <c r="M256" s="546"/>
      <c r="N256" s="546"/>
      <c r="O256" s="546"/>
      <c r="P256" s="546"/>
      <c r="Q256" s="546"/>
      <c r="R256" s="546"/>
      <c r="S256" s="115"/>
      <c r="T256" s="115"/>
      <c r="U256" s="115"/>
      <c r="V256" s="115"/>
      <c r="W256" s="115"/>
      <c r="X256" s="115"/>
      <c r="Y256" s="115"/>
      <c r="Z256" s="115"/>
      <c r="AA256" s="115"/>
      <c r="AB256" s="115"/>
    </row>
    <row r="257" ht="93.0" customHeight="1">
      <c r="A257" s="546"/>
      <c r="B257" s="546"/>
      <c r="C257" s="546"/>
      <c r="D257" s="546"/>
      <c r="E257" s="546"/>
      <c r="F257" s="546"/>
      <c r="G257" s="546"/>
      <c r="H257" s="546"/>
      <c r="I257" s="546"/>
      <c r="J257" s="546"/>
      <c r="K257" s="546"/>
      <c r="L257" s="546"/>
      <c r="M257" s="546"/>
      <c r="N257" s="546"/>
      <c r="O257" s="546"/>
      <c r="P257" s="546"/>
      <c r="Q257" s="546"/>
      <c r="R257" s="546"/>
      <c r="S257" s="115"/>
      <c r="T257" s="115"/>
      <c r="U257" s="115"/>
      <c r="V257" s="115"/>
      <c r="W257" s="115"/>
      <c r="X257" s="115"/>
      <c r="Y257" s="115"/>
      <c r="Z257" s="115"/>
      <c r="AA257" s="115"/>
      <c r="AB257" s="115"/>
    </row>
    <row r="258" ht="93.0" customHeight="1">
      <c r="A258" s="546"/>
      <c r="B258" s="546"/>
      <c r="C258" s="546"/>
      <c r="D258" s="546"/>
      <c r="E258" s="546"/>
      <c r="F258" s="546"/>
      <c r="G258" s="546"/>
      <c r="H258" s="546"/>
      <c r="I258" s="546"/>
      <c r="J258" s="546"/>
      <c r="K258" s="546"/>
      <c r="L258" s="546"/>
      <c r="M258" s="546"/>
      <c r="N258" s="546"/>
      <c r="O258" s="546"/>
      <c r="P258" s="546"/>
      <c r="Q258" s="546"/>
      <c r="R258" s="546"/>
      <c r="S258" s="115"/>
      <c r="T258" s="115"/>
      <c r="U258" s="115"/>
      <c r="V258" s="115"/>
      <c r="W258" s="115"/>
      <c r="X258" s="115"/>
      <c r="Y258" s="115"/>
      <c r="Z258" s="115"/>
      <c r="AA258" s="115"/>
      <c r="AB258" s="115"/>
    </row>
    <row r="259" ht="93.0" customHeight="1">
      <c r="A259" s="546"/>
      <c r="B259" s="546"/>
      <c r="C259" s="546"/>
      <c r="D259" s="546"/>
      <c r="E259" s="546"/>
      <c r="F259" s="546"/>
      <c r="G259" s="546"/>
      <c r="H259" s="546"/>
      <c r="I259" s="546"/>
      <c r="J259" s="546"/>
      <c r="K259" s="546"/>
      <c r="L259" s="546"/>
      <c r="M259" s="546"/>
      <c r="N259" s="546"/>
      <c r="O259" s="546"/>
      <c r="P259" s="546"/>
      <c r="Q259" s="546"/>
      <c r="R259" s="546"/>
      <c r="S259" s="115"/>
      <c r="T259" s="115"/>
      <c r="U259" s="115"/>
      <c r="V259" s="115"/>
      <c r="W259" s="115"/>
      <c r="X259" s="115"/>
      <c r="Y259" s="115"/>
      <c r="Z259" s="115"/>
      <c r="AA259" s="115"/>
      <c r="AB259" s="115"/>
    </row>
    <row r="260" ht="93.0" customHeight="1">
      <c r="A260" s="546"/>
      <c r="B260" s="546"/>
      <c r="C260" s="546"/>
      <c r="D260" s="546"/>
      <c r="E260" s="546"/>
      <c r="F260" s="546"/>
      <c r="G260" s="546"/>
      <c r="H260" s="546"/>
      <c r="I260" s="546"/>
      <c r="J260" s="546"/>
      <c r="K260" s="546"/>
      <c r="L260" s="546"/>
      <c r="M260" s="546"/>
      <c r="N260" s="546"/>
      <c r="O260" s="546"/>
      <c r="P260" s="546"/>
      <c r="Q260" s="546"/>
      <c r="R260" s="546"/>
      <c r="S260" s="115"/>
      <c r="T260" s="115"/>
      <c r="U260" s="115"/>
      <c r="V260" s="115"/>
      <c r="W260" s="115"/>
      <c r="X260" s="115"/>
      <c r="Y260" s="115"/>
      <c r="Z260" s="115"/>
      <c r="AA260" s="115"/>
      <c r="AB260" s="115"/>
    </row>
    <row r="261" ht="93.0" customHeight="1">
      <c r="A261" s="546"/>
      <c r="B261" s="546"/>
      <c r="C261" s="546"/>
      <c r="D261" s="546"/>
      <c r="E261" s="546"/>
      <c r="F261" s="546"/>
      <c r="G261" s="546"/>
      <c r="H261" s="546"/>
      <c r="I261" s="546"/>
      <c r="J261" s="546"/>
      <c r="K261" s="546"/>
      <c r="L261" s="546"/>
      <c r="M261" s="546"/>
      <c r="N261" s="546"/>
      <c r="O261" s="546"/>
      <c r="P261" s="546"/>
      <c r="Q261" s="546"/>
      <c r="R261" s="546"/>
      <c r="S261" s="115"/>
      <c r="T261" s="115"/>
      <c r="U261" s="115"/>
      <c r="V261" s="115"/>
      <c r="W261" s="115"/>
      <c r="X261" s="115"/>
      <c r="Y261" s="115"/>
      <c r="Z261" s="115"/>
      <c r="AA261" s="115"/>
      <c r="AB261" s="115"/>
    </row>
    <row r="262" ht="93.0" customHeight="1">
      <c r="A262" s="546"/>
      <c r="B262" s="546"/>
      <c r="C262" s="546"/>
      <c r="D262" s="546"/>
      <c r="E262" s="546"/>
      <c r="F262" s="546"/>
      <c r="G262" s="546"/>
      <c r="H262" s="546"/>
      <c r="I262" s="546"/>
      <c r="J262" s="546"/>
      <c r="K262" s="546"/>
      <c r="L262" s="546"/>
      <c r="M262" s="546"/>
      <c r="N262" s="546"/>
      <c r="O262" s="546"/>
      <c r="P262" s="546"/>
      <c r="Q262" s="546"/>
      <c r="R262" s="546"/>
      <c r="S262" s="115"/>
      <c r="T262" s="115"/>
      <c r="U262" s="115"/>
      <c r="V262" s="115"/>
      <c r="W262" s="115"/>
      <c r="X262" s="115"/>
      <c r="Y262" s="115"/>
      <c r="Z262" s="115"/>
      <c r="AA262" s="115"/>
      <c r="AB262" s="115"/>
    </row>
    <row r="263" ht="93.0" customHeight="1">
      <c r="A263" s="546"/>
      <c r="B263" s="546"/>
      <c r="C263" s="546"/>
      <c r="D263" s="546"/>
      <c r="E263" s="546"/>
      <c r="F263" s="546"/>
      <c r="G263" s="546"/>
      <c r="H263" s="546"/>
      <c r="I263" s="546"/>
      <c r="J263" s="546"/>
      <c r="K263" s="546"/>
      <c r="L263" s="546"/>
      <c r="M263" s="546"/>
      <c r="N263" s="546"/>
      <c r="O263" s="546"/>
      <c r="P263" s="546"/>
      <c r="Q263" s="546"/>
      <c r="R263" s="546"/>
      <c r="S263" s="115"/>
      <c r="T263" s="115"/>
      <c r="U263" s="115"/>
      <c r="V263" s="115"/>
      <c r="W263" s="115"/>
      <c r="X263" s="115"/>
      <c r="Y263" s="115"/>
      <c r="Z263" s="115"/>
      <c r="AA263" s="115"/>
      <c r="AB263" s="115"/>
    </row>
    <row r="264" ht="93.0" customHeight="1">
      <c r="A264" s="546"/>
      <c r="B264" s="546"/>
      <c r="C264" s="546"/>
      <c r="D264" s="546"/>
      <c r="E264" s="546"/>
      <c r="F264" s="546"/>
      <c r="G264" s="546"/>
      <c r="H264" s="546"/>
      <c r="I264" s="546"/>
      <c r="J264" s="546"/>
      <c r="K264" s="546"/>
      <c r="L264" s="546"/>
      <c r="M264" s="546"/>
      <c r="N264" s="546"/>
      <c r="O264" s="546"/>
      <c r="P264" s="546"/>
      <c r="Q264" s="546"/>
      <c r="R264" s="546"/>
      <c r="S264" s="115"/>
      <c r="T264" s="115"/>
      <c r="U264" s="115"/>
      <c r="V264" s="115"/>
      <c r="W264" s="115"/>
      <c r="X264" s="115"/>
      <c r="Y264" s="115"/>
      <c r="Z264" s="115"/>
      <c r="AA264" s="115"/>
      <c r="AB264" s="115"/>
    </row>
    <row r="265" ht="93.0" customHeight="1">
      <c r="A265" s="546"/>
      <c r="B265" s="546"/>
      <c r="C265" s="546"/>
      <c r="D265" s="546"/>
      <c r="E265" s="546"/>
      <c r="F265" s="546"/>
      <c r="G265" s="546"/>
      <c r="H265" s="546"/>
      <c r="I265" s="546"/>
      <c r="J265" s="546"/>
      <c r="K265" s="546"/>
      <c r="L265" s="546"/>
      <c r="M265" s="546"/>
      <c r="N265" s="546"/>
      <c r="O265" s="546"/>
      <c r="P265" s="546"/>
      <c r="Q265" s="546"/>
      <c r="R265" s="546"/>
      <c r="S265" s="115"/>
      <c r="T265" s="115"/>
      <c r="U265" s="115"/>
      <c r="V265" s="115"/>
      <c r="W265" s="115"/>
      <c r="X265" s="115"/>
      <c r="Y265" s="115"/>
      <c r="Z265" s="115"/>
      <c r="AA265" s="115"/>
      <c r="AB265" s="115"/>
    </row>
    <row r="266" ht="93.0" customHeight="1">
      <c r="A266" s="546"/>
      <c r="B266" s="546"/>
      <c r="C266" s="546"/>
      <c r="D266" s="546"/>
      <c r="E266" s="546"/>
      <c r="F266" s="546"/>
      <c r="G266" s="546"/>
      <c r="H266" s="546"/>
      <c r="I266" s="546"/>
      <c r="J266" s="546"/>
      <c r="K266" s="546"/>
      <c r="L266" s="546"/>
      <c r="M266" s="546"/>
      <c r="N266" s="546"/>
      <c r="O266" s="546"/>
      <c r="P266" s="546"/>
      <c r="Q266" s="546"/>
      <c r="R266" s="546"/>
      <c r="S266" s="115"/>
      <c r="T266" s="115"/>
      <c r="U266" s="115"/>
      <c r="V266" s="115"/>
      <c r="W266" s="115"/>
      <c r="X266" s="115"/>
      <c r="Y266" s="115"/>
      <c r="Z266" s="115"/>
      <c r="AA266" s="115"/>
      <c r="AB266" s="115"/>
    </row>
    <row r="267" ht="93.0" customHeight="1">
      <c r="A267" s="546"/>
      <c r="B267" s="546"/>
      <c r="C267" s="546"/>
      <c r="D267" s="546"/>
      <c r="E267" s="546"/>
      <c r="F267" s="546"/>
      <c r="G267" s="546"/>
      <c r="H267" s="546"/>
      <c r="I267" s="546"/>
      <c r="J267" s="546"/>
      <c r="K267" s="546"/>
      <c r="L267" s="546"/>
      <c r="M267" s="546"/>
      <c r="N267" s="546"/>
      <c r="O267" s="546"/>
      <c r="P267" s="546"/>
      <c r="Q267" s="546"/>
      <c r="R267" s="546"/>
      <c r="S267" s="115"/>
      <c r="T267" s="115"/>
      <c r="U267" s="115"/>
      <c r="V267" s="115"/>
      <c r="W267" s="115"/>
      <c r="X267" s="115"/>
      <c r="Y267" s="115"/>
      <c r="Z267" s="115"/>
      <c r="AA267" s="115"/>
      <c r="AB267" s="115"/>
    </row>
    <row r="268" ht="93.0" customHeight="1">
      <c r="A268" s="546"/>
      <c r="B268" s="546"/>
      <c r="C268" s="546"/>
      <c r="D268" s="546"/>
      <c r="E268" s="546"/>
      <c r="F268" s="546"/>
      <c r="G268" s="546"/>
      <c r="H268" s="546"/>
      <c r="I268" s="546"/>
      <c r="J268" s="546"/>
      <c r="K268" s="546"/>
      <c r="L268" s="546"/>
      <c r="M268" s="546"/>
      <c r="N268" s="546"/>
      <c r="O268" s="546"/>
      <c r="P268" s="546"/>
      <c r="Q268" s="546"/>
      <c r="R268" s="546"/>
      <c r="S268" s="115"/>
      <c r="T268" s="115"/>
      <c r="U268" s="115"/>
      <c r="V268" s="115"/>
      <c r="W268" s="115"/>
      <c r="X268" s="115"/>
      <c r="Y268" s="115"/>
      <c r="Z268" s="115"/>
      <c r="AA268" s="115"/>
      <c r="AB268" s="115"/>
    </row>
    <row r="269" ht="93.0" customHeight="1">
      <c r="A269" s="546"/>
      <c r="B269" s="546"/>
      <c r="C269" s="546"/>
      <c r="D269" s="546"/>
      <c r="E269" s="546"/>
      <c r="F269" s="546"/>
      <c r="G269" s="546"/>
      <c r="H269" s="546"/>
      <c r="I269" s="546"/>
      <c r="J269" s="546"/>
      <c r="K269" s="546"/>
      <c r="L269" s="546"/>
      <c r="M269" s="546"/>
      <c r="N269" s="546"/>
      <c r="O269" s="546"/>
      <c r="P269" s="546"/>
      <c r="Q269" s="546"/>
      <c r="R269" s="546"/>
      <c r="S269" s="115"/>
      <c r="T269" s="115"/>
      <c r="U269" s="115"/>
      <c r="V269" s="115"/>
      <c r="W269" s="115"/>
      <c r="X269" s="115"/>
      <c r="Y269" s="115"/>
      <c r="Z269" s="115"/>
      <c r="AA269" s="115"/>
      <c r="AB269" s="115"/>
    </row>
    <row r="270" ht="93.0" customHeight="1">
      <c r="A270" s="546"/>
      <c r="B270" s="546"/>
      <c r="C270" s="546"/>
      <c r="D270" s="546"/>
      <c r="E270" s="546"/>
      <c r="F270" s="546"/>
      <c r="G270" s="546"/>
      <c r="H270" s="546"/>
      <c r="I270" s="546"/>
      <c r="J270" s="546"/>
      <c r="K270" s="546"/>
      <c r="L270" s="546"/>
      <c r="M270" s="546"/>
      <c r="N270" s="546"/>
      <c r="O270" s="546"/>
      <c r="P270" s="546"/>
      <c r="Q270" s="546"/>
      <c r="R270" s="546"/>
      <c r="S270" s="115"/>
      <c r="T270" s="115"/>
      <c r="U270" s="115"/>
      <c r="V270" s="115"/>
      <c r="W270" s="115"/>
      <c r="X270" s="115"/>
      <c r="Y270" s="115"/>
      <c r="Z270" s="115"/>
      <c r="AA270" s="115"/>
      <c r="AB270" s="115"/>
    </row>
    <row r="271" ht="93.0" customHeight="1">
      <c r="A271" s="546"/>
      <c r="B271" s="546"/>
      <c r="C271" s="546"/>
      <c r="D271" s="546"/>
      <c r="E271" s="546"/>
      <c r="F271" s="546"/>
      <c r="G271" s="546"/>
      <c r="H271" s="546"/>
      <c r="I271" s="546"/>
      <c r="J271" s="546"/>
      <c r="K271" s="546"/>
      <c r="L271" s="546"/>
      <c r="M271" s="546"/>
      <c r="N271" s="546"/>
      <c r="O271" s="546"/>
      <c r="P271" s="546"/>
      <c r="Q271" s="546"/>
      <c r="R271" s="546"/>
      <c r="S271" s="115"/>
      <c r="T271" s="115"/>
      <c r="U271" s="115"/>
      <c r="V271" s="115"/>
      <c r="W271" s="115"/>
      <c r="X271" s="115"/>
      <c r="Y271" s="115"/>
      <c r="Z271" s="115"/>
      <c r="AA271" s="115"/>
      <c r="AB271" s="115"/>
    </row>
    <row r="272" ht="93.0" customHeight="1">
      <c r="A272" s="546"/>
      <c r="B272" s="546"/>
      <c r="C272" s="546"/>
      <c r="D272" s="546"/>
      <c r="E272" s="546"/>
      <c r="F272" s="546"/>
      <c r="G272" s="546"/>
      <c r="H272" s="546"/>
      <c r="I272" s="546"/>
      <c r="J272" s="546"/>
      <c r="K272" s="546"/>
      <c r="L272" s="546"/>
      <c r="M272" s="546"/>
      <c r="N272" s="546"/>
      <c r="O272" s="546"/>
      <c r="P272" s="546"/>
      <c r="Q272" s="546"/>
      <c r="R272" s="546"/>
      <c r="S272" s="115"/>
      <c r="T272" s="115"/>
      <c r="U272" s="115"/>
      <c r="V272" s="115"/>
      <c r="W272" s="115"/>
      <c r="X272" s="115"/>
      <c r="Y272" s="115"/>
      <c r="Z272" s="115"/>
      <c r="AA272" s="115"/>
      <c r="AB272" s="115"/>
    </row>
    <row r="273" ht="93.0" customHeight="1">
      <c r="A273" s="546"/>
      <c r="B273" s="546"/>
      <c r="C273" s="546"/>
      <c r="D273" s="546"/>
      <c r="E273" s="546"/>
      <c r="F273" s="546"/>
      <c r="G273" s="546"/>
      <c r="H273" s="546"/>
      <c r="I273" s="546"/>
      <c r="J273" s="546"/>
      <c r="K273" s="546"/>
      <c r="L273" s="546"/>
      <c r="M273" s="546"/>
      <c r="N273" s="546"/>
      <c r="O273" s="546"/>
      <c r="P273" s="546"/>
      <c r="Q273" s="546"/>
      <c r="R273" s="546"/>
      <c r="S273" s="115"/>
      <c r="T273" s="115"/>
      <c r="U273" s="115"/>
      <c r="V273" s="115"/>
      <c r="W273" s="115"/>
      <c r="X273" s="115"/>
      <c r="Y273" s="115"/>
      <c r="Z273" s="115"/>
      <c r="AA273" s="115"/>
      <c r="AB273" s="115"/>
    </row>
    <row r="274" ht="93.0" customHeight="1">
      <c r="A274" s="546"/>
      <c r="B274" s="546"/>
      <c r="C274" s="546"/>
      <c r="D274" s="546"/>
      <c r="E274" s="546"/>
      <c r="F274" s="546"/>
      <c r="G274" s="546"/>
      <c r="H274" s="546"/>
      <c r="I274" s="546"/>
      <c r="J274" s="546"/>
      <c r="K274" s="546"/>
      <c r="L274" s="546"/>
      <c r="M274" s="546"/>
      <c r="N274" s="546"/>
      <c r="O274" s="546"/>
      <c r="P274" s="546"/>
      <c r="Q274" s="546"/>
      <c r="R274" s="546"/>
      <c r="S274" s="115"/>
      <c r="T274" s="115"/>
      <c r="U274" s="115"/>
      <c r="V274" s="115"/>
      <c r="W274" s="115"/>
      <c r="X274" s="115"/>
      <c r="Y274" s="115"/>
      <c r="Z274" s="115"/>
      <c r="AA274" s="115"/>
      <c r="AB274" s="115"/>
    </row>
    <row r="275" ht="93.0" customHeight="1">
      <c r="A275" s="546"/>
      <c r="B275" s="546"/>
      <c r="C275" s="546"/>
      <c r="D275" s="546"/>
      <c r="E275" s="546"/>
      <c r="F275" s="546"/>
      <c r="G275" s="546"/>
      <c r="H275" s="546"/>
      <c r="I275" s="546"/>
      <c r="J275" s="546"/>
      <c r="K275" s="546"/>
      <c r="L275" s="546"/>
      <c r="M275" s="546"/>
      <c r="N275" s="546"/>
      <c r="O275" s="546"/>
      <c r="P275" s="546"/>
      <c r="Q275" s="546"/>
      <c r="R275" s="546"/>
      <c r="S275" s="115"/>
      <c r="T275" s="115"/>
      <c r="U275" s="115"/>
      <c r="V275" s="115"/>
      <c r="W275" s="115"/>
      <c r="X275" s="115"/>
      <c r="Y275" s="115"/>
      <c r="Z275" s="115"/>
      <c r="AA275" s="115"/>
      <c r="AB275" s="115"/>
    </row>
    <row r="276" ht="93.0" customHeight="1">
      <c r="A276" s="546"/>
      <c r="B276" s="546"/>
      <c r="C276" s="546"/>
      <c r="D276" s="546"/>
      <c r="E276" s="546"/>
      <c r="F276" s="546"/>
      <c r="G276" s="546"/>
      <c r="H276" s="546"/>
      <c r="I276" s="546"/>
      <c r="J276" s="546"/>
      <c r="K276" s="546"/>
      <c r="L276" s="546"/>
      <c r="M276" s="546"/>
      <c r="N276" s="546"/>
      <c r="O276" s="546"/>
      <c r="P276" s="546"/>
      <c r="Q276" s="546"/>
      <c r="R276" s="546"/>
      <c r="S276" s="115"/>
      <c r="T276" s="115"/>
      <c r="U276" s="115"/>
      <c r="V276" s="115"/>
      <c r="W276" s="115"/>
      <c r="X276" s="115"/>
      <c r="Y276" s="115"/>
      <c r="Z276" s="115"/>
      <c r="AA276" s="115"/>
      <c r="AB276" s="115"/>
    </row>
    <row r="277" ht="93.0" customHeight="1">
      <c r="A277" s="546"/>
      <c r="B277" s="546"/>
      <c r="C277" s="546"/>
      <c r="D277" s="546"/>
      <c r="E277" s="546"/>
      <c r="F277" s="546"/>
      <c r="G277" s="546"/>
      <c r="H277" s="546"/>
      <c r="I277" s="546"/>
      <c r="J277" s="546"/>
      <c r="K277" s="546"/>
      <c r="L277" s="546"/>
      <c r="M277" s="546"/>
      <c r="N277" s="546"/>
      <c r="O277" s="546"/>
      <c r="P277" s="546"/>
      <c r="Q277" s="546"/>
      <c r="R277" s="546"/>
      <c r="S277" s="115"/>
      <c r="T277" s="115"/>
      <c r="U277" s="115"/>
      <c r="V277" s="115"/>
      <c r="W277" s="115"/>
      <c r="X277" s="115"/>
      <c r="Y277" s="115"/>
      <c r="Z277" s="115"/>
      <c r="AA277" s="115"/>
      <c r="AB277" s="115"/>
    </row>
    <row r="278" ht="93.0" customHeight="1">
      <c r="A278" s="546"/>
      <c r="B278" s="546"/>
      <c r="C278" s="546"/>
      <c r="D278" s="546"/>
      <c r="E278" s="546"/>
      <c r="F278" s="546"/>
      <c r="G278" s="546"/>
      <c r="H278" s="546"/>
      <c r="I278" s="546"/>
      <c r="J278" s="546"/>
      <c r="K278" s="546"/>
      <c r="L278" s="546"/>
      <c r="M278" s="546"/>
      <c r="N278" s="546"/>
      <c r="O278" s="546"/>
      <c r="P278" s="546"/>
      <c r="Q278" s="546"/>
      <c r="R278" s="546"/>
      <c r="S278" s="115"/>
      <c r="T278" s="115"/>
      <c r="U278" s="115"/>
      <c r="V278" s="115"/>
      <c r="W278" s="115"/>
      <c r="X278" s="115"/>
      <c r="Y278" s="115"/>
      <c r="Z278" s="115"/>
      <c r="AA278" s="115"/>
      <c r="AB278" s="115"/>
    </row>
    <row r="279" ht="93.0" customHeight="1">
      <c r="A279" s="546"/>
      <c r="B279" s="546"/>
      <c r="C279" s="546"/>
      <c r="D279" s="546"/>
      <c r="E279" s="546"/>
      <c r="F279" s="546"/>
      <c r="G279" s="546"/>
      <c r="H279" s="546"/>
      <c r="I279" s="546"/>
      <c r="J279" s="546"/>
      <c r="K279" s="546"/>
      <c r="L279" s="546"/>
      <c r="M279" s="546"/>
      <c r="N279" s="546"/>
      <c r="O279" s="546"/>
      <c r="P279" s="546"/>
      <c r="Q279" s="546"/>
      <c r="R279" s="546"/>
      <c r="S279" s="115"/>
      <c r="T279" s="115"/>
      <c r="U279" s="115"/>
      <c r="V279" s="115"/>
      <c r="W279" s="115"/>
      <c r="X279" s="115"/>
      <c r="Y279" s="115"/>
      <c r="Z279" s="115"/>
      <c r="AA279" s="115"/>
      <c r="AB279" s="115"/>
    </row>
    <row r="280" ht="93.0" customHeight="1">
      <c r="A280" s="546"/>
      <c r="B280" s="546"/>
      <c r="C280" s="546"/>
      <c r="D280" s="546"/>
      <c r="E280" s="546"/>
      <c r="F280" s="546"/>
      <c r="G280" s="546"/>
      <c r="H280" s="546"/>
      <c r="I280" s="546"/>
      <c r="J280" s="546"/>
      <c r="K280" s="546"/>
      <c r="L280" s="546"/>
      <c r="M280" s="546"/>
      <c r="N280" s="546"/>
      <c r="O280" s="546"/>
      <c r="P280" s="546"/>
      <c r="Q280" s="546"/>
      <c r="R280" s="546"/>
      <c r="S280" s="115"/>
      <c r="T280" s="115"/>
      <c r="U280" s="115"/>
      <c r="V280" s="115"/>
      <c r="W280" s="115"/>
      <c r="X280" s="115"/>
      <c r="Y280" s="115"/>
      <c r="Z280" s="115"/>
      <c r="AA280" s="115"/>
      <c r="AB280" s="115"/>
    </row>
    <row r="281" ht="93.0" customHeight="1">
      <c r="A281" s="546"/>
      <c r="B281" s="546"/>
      <c r="C281" s="546"/>
      <c r="D281" s="546"/>
      <c r="E281" s="546"/>
      <c r="F281" s="546"/>
      <c r="G281" s="546"/>
      <c r="H281" s="546"/>
      <c r="I281" s="546"/>
      <c r="J281" s="546"/>
      <c r="K281" s="546"/>
      <c r="L281" s="546"/>
      <c r="M281" s="546"/>
      <c r="N281" s="546"/>
      <c r="O281" s="546"/>
      <c r="P281" s="546"/>
      <c r="Q281" s="546"/>
      <c r="R281" s="546"/>
      <c r="S281" s="115"/>
      <c r="T281" s="115"/>
      <c r="U281" s="115"/>
      <c r="V281" s="115"/>
      <c r="W281" s="115"/>
      <c r="X281" s="115"/>
      <c r="Y281" s="115"/>
      <c r="Z281" s="115"/>
      <c r="AA281" s="115"/>
      <c r="AB281" s="115"/>
    </row>
    <row r="282" ht="93.0" customHeight="1">
      <c r="A282" s="546"/>
      <c r="B282" s="546"/>
      <c r="C282" s="546"/>
      <c r="D282" s="546"/>
      <c r="E282" s="546"/>
      <c r="F282" s="546"/>
      <c r="G282" s="546"/>
      <c r="H282" s="546"/>
      <c r="I282" s="546"/>
      <c r="J282" s="546"/>
      <c r="K282" s="546"/>
      <c r="L282" s="546"/>
      <c r="M282" s="546"/>
      <c r="N282" s="546"/>
      <c r="O282" s="546"/>
      <c r="P282" s="546"/>
      <c r="Q282" s="546"/>
      <c r="R282" s="546"/>
      <c r="S282" s="115"/>
      <c r="T282" s="115"/>
      <c r="U282" s="115"/>
      <c r="V282" s="115"/>
      <c r="W282" s="115"/>
      <c r="X282" s="115"/>
      <c r="Y282" s="115"/>
      <c r="Z282" s="115"/>
      <c r="AA282" s="115"/>
      <c r="AB282" s="115"/>
    </row>
    <row r="283" ht="93.0" customHeight="1">
      <c r="A283" s="546"/>
      <c r="B283" s="546"/>
      <c r="C283" s="546"/>
      <c r="D283" s="546"/>
      <c r="E283" s="546"/>
      <c r="F283" s="546"/>
      <c r="G283" s="546"/>
      <c r="H283" s="546"/>
      <c r="I283" s="546"/>
      <c r="J283" s="546"/>
      <c r="K283" s="546"/>
      <c r="L283" s="546"/>
      <c r="M283" s="546"/>
      <c r="N283" s="546"/>
      <c r="O283" s="546"/>
      <c r="P283" s="546"/>
      <c r="Q283" s="546"/>
      <c r="R283" s="546"/>
      <c r="S283" s="115"/>
      <c r="T283" s="115"/>
      <c r="U283" s="115"/>
      <c r="V283" s="115"/>
      <c r="W283" s="115"/>
      <c r="X283" s="115"/>
      <c r="Y283" s="115"/>
      <c r="Z283" s="115"/>
      <c r="AA283" s="115"/>
      <c r="AB283" s="115"/>
    </row>
    <row r="284" ht="93.0" customHeight="1">
      <c r="A284" s="546"/>
      <c r="B284" s="546"/>
      <c r="C284" s="546"/>
      <c r="D284" s="546"/>
      <c r="E284" s="546"/>
      <c r="F284" s="546"/>
      <c r="G284" s="546"/>
      <c r="H284" s="546"/>
      <c r="I284" s="546"/>
      <c r="J284" s="546"/>
      <c r="K284" s="546"/>
      <c r="L284" s="546"/>
      <c r="M284" s="546"/>
      <c r="N284" s="546"/>
      <c r="O284" s="546"/>
      <c r="P284" s="546"/>
      <c r="Q284" s="546"/>
      <c r="R284" s="546"/>
      <c r="S284" s="115"/>
      <c r="T284" s="115"/>
      <c r="U284" s="115"/>
      <c r="V284" s="115"/>
      <c r="W284" s="115"/>
      <c r="X284" s="115"/>
      <c r="Y284" s="115"/>
      <c r="Z284" s="115"/>
      <c r="AA284" s="115"/>
      <c r="AB284" s="115"/>
    </row>
    <row r="285" ht="93.0" customHeight="1">
      <c r="A285" s="546"/>
      <c r="B285" s="546"/>
      <c r="C285" s="546"/>
      <c r="D285" s="546"/>
      <c r="E285" s="546"/>
      <c r="F285" s="546"/>
      <c r="G285" s="546"/>
      <c r="H285" s="546"/>
      <c r="I285" s="546"/>
      <c r="J285" s="546"/>
      <c r="K285" s="546"/>
      <c r="L285" s="546"/>
      <c r="M285" s="546"/>
      <c r="N285" s="546"/>
      <c r="O285" s="546"/>
      <c r="P285" s="546"/>
      <c r="Q285" s="546"/>
      <c r="R285" s="546"/>
      <c r="S285" s="115"/>
      <c r="T285" s="115"/>
      <c r="U285" s="115"/>
      <c r="V285" s="115"/>
      <c r="W285" s="115"/>
      <c r="X285" s="115"/>
      <c r="Y285" s="115"/>
      <c r="Z285" s="115"/>
      <c r="AA285" s="115"/>
      <c r="AB285" s="115"/>
    </row>
    <row r="286" ht="93.0" customHeight="1">
      <c r="A286" s="546"/>
      <c r="B286" s="546"/>
      <c r="C286" s="546"/>
      <c r="D286" s="546"/>
      <c r="E286" s="546"/>
      <c r="F286" s="546"/>
      <c r="G286" s="546"/>
      <c r="H286" s="546"/>
      <c r="I286" s="546"/>
      <c r="J286" s="546"/>
      <c r="K286" s="546"/>
      <c r="L286" s="546"/>
      <c r="M286" s="546"/>
      <c r="N286" s="546"/>
      <c r="O286" s="546"/>
      <c r="P286" s="546"/>
      <c r="Q286" s="546"/>
      <c r="R286" s="546"/>
      <c r="S286" s="115"/>
      <c r="T286" s="115"/>
      <c r="U286" s="115"/>
      <c r="V286" s="115"/>
      <c r="W286" s="115"/>
      <c r="X286" s="115"/>
      <c r="Y286" s="115"/>
      <c r="Z286" s="115"/>
      <c r="AA286" s="115"/>
      <c r="AB286" s="115"/>
    </row>
    <row r="287" ht="93.0" customHeight="1">
      <c r="A287" s="546"/>
      <c r="B287" s="546"/>
      <c r="C287" s="546"/>
      <c r="D287" s="546"/>
      <c r="E287" s="546"/>
      <c r="F287" s="546"/>
      <c r="G287" s="546"/>
      <c r="H287" s="546"/>
      <c r="I287" s="546"/>
      <c r="J287" s="546"/>
      <c r="K287" s="546"/>
      <c r="L287" s="546"/>
      <c r="M287" s="546"/>
      <c r="N287" s="546"/>
      <c r="O287" s="546"/>
      <c r="P287" s="546"/>
      <c r="Q287" s="546"/>
      <c r="R287" s="546"/>
      <c r="S287" s="115"/>
      <c r="T287" s="115"/>
      <c r="U287" s="115"/>
      <c r="V287" s="115"/>
      <c r="W287" s="115"/>
      <c r="X287" s="115"/>
      <c r="Y287" s="115"/>
      <c r="Z287" s="115"/>
      <c r="AA287" s="115"/>
      <c r="AB287" s="115"/>
    </row>
    <row r="288" ht="93.0" customHeight="1">
      <c r="A288" s="546"/>
      <c r="B288" s="546"/>
      <c r="C288" s="546"/>
      <c r="D288" s="546"/>
      <c r="E288" s="546"/>
      <c r="F288" s="546"/>
      <c r="G288" s="546"/>
      <c r="H288" s="546"/>
      <c r="I288" s="546"/>
      <c r="J288" s="546"/>
      <c r="K288" s="546"/>
      <c r="L288" s="546"/>
      <c r="M288" s="546"/>
      <c r="N288" s="546"/>
      <c r="O288" s="546"/>
      <c r="P288" s="546"/>
      <c r="Q288" s="546"/>
      <c r="R288" s="546"/>
      <c r="S288" s="115"/>
      <c r="T288" s="115"/>
      <c r="U288" s="115"/>
      <c r="V288" s="115"/>
      <c r="W288" s="115"/>
      <c r="X288" s="115"/>
      <c r="Y288" s="115"/>
      <c r="Z288" s="115"/>
      <c r="AA288" s="115"/>
      <c r="AB288" s="115"/>
    </row>
    <row r="289" ht="93.0" customHeight="1">
      <c r="A289" s="546"/>
      <c r="B289" s="546"/>
      <c r="C289" s="546"/>
      <c r="D289" s="546"/>
      <c r="E289" s="546"/>
      <c r="F289" s="546"/>
      <c r="G289" s="546"/>
      <c r="H289" s="546"/>
      <c r="I289" s="546"/>
      <c r="J289" s="546"/>
      <c r="K289" s="546"/>
      <c r="L289" s="546"/>
      <c r="M289" s="546"/>
      <c r="N289" s="546"/>
      <c r="O289" s="546"/>
      <c r="P289" s="546"/>
      <c r="Q289" s="546"/>
      <c r="R289" s="546"/>
      <c r="S289" s="115"/>
      <c r="T289" s="115"/>
      <c r="U289" s="115"/>
      <c r="V289" s="115"/>
      <c r="W289" s="115"/>
      <c r="X289" s="115"/>
      <c r="Y289" s="115"/>
      <c r="Z289" s="115"/>
      <c r="AA289" s="115"/>
      <c r="AB289" s="115"/>
    </row>
    <row r="290" ht="93.0" customHeight="1">
      <c r="A290" s="546"/>
      <c r="B290" s="546"/>
      <c r="C290" s="546"/>
      <c r="D290" s="546"/>
      <c r="E290" s="546"/>
      <c r="F290" s="546"/>
      <c r="G290" s="546"/>
      <c r="H290" s="546"/>
      <c r="I290" s="546"/>
      <c r="J290" s="546"/>
      <c r="K290" s="546"/>
      <c r="L290" s="546"/>
      <c r="M290" s="546"/>
      <c r="N290" s="546"/>
      <c r="O290" s="546"/>
      <c r="P290" s="546"/>
      <c r="Q290" s="546"/>
      <c r="R290" s="546"/>
      <c r="S290" s="115"/>
      <c r="T290" s="115"/>
      <c r="U290" s="115"/>
      <c r="V290" s="115"/>
      <c r="W290" s="115"/>
      <c r="X290" s="115"/>
      <c r="Y290" s="115"/>
      <c r="Z290" s="115"/>
      <c r="AA290" s="115"/>
      <c r="AB290" s="115"/>
    </row>
    <row r="291" ht="93.0" customHeight="1">
      <c r="A291" s="546"/>
      <c r="B291" s="546"/>
      <c r="C291" s="546"/>
      <c r="D291" s="546"/>
      <c r="E291" s="546"/>
      <c r="F291" s="546"/>
      <c r="G291" s="546"/>
      <c r="H291" s="546"/>
      <c r="I291" s="546"/>
      <c r="J291" s="546"/>
      <c r="K291" s="546"/>
      <c r="L291" s="546"/>
      <c r="M291" s="546"/>
      <c r="N291" s="546"/>
      <c r="O291" s="546"/>
      <c r="P291" s="546"/>
      <c r="Q291" s="546"/>
      <c r="R291" s="546"/>
      <c r="S291" s="115"/>
      <c r="T291" s="115"/>
      <c r="U291" s="115"/>
      <c r="V291" s="115"/>
      <c r="W291" s="115"/>
      <c r="X291" s="115"/>
      <c r="Y291" s="115"/>
      <c r="Z291" s="115"/>
      <c r="AA291" s="115"/>
      <c r="AB291" s="115"/>
    </row>
    <row r="292" ht="93.0" customHeight="1">
      <c r="A292" s="546"/>
      <c r="B292" s="546"/>
      <c r="C292" s="546"/>
      <c r="D292" s="546"/>
      <c r="E292" s="546"/>
      <c r="F292" s="546"/>
      <c r="G292" s="546"/>
      <c r="H292" s="546"/>
      <c r="I292" s="546"/>
      <c r="J292" s="546"/>
      <c r="K292" s="546"/>
      <c r="L292" s="546"/>
      <c r="M292" s="546"/>
      <c r="N292" s="546"/>
      <c r="O292" s="546"/>
      <c r="P292" s="546"/>
      <c r="Q292" s="546"/>
      <c r="R292" s="546"/>
      <c r="S292" s="115"/>
      <c r="T292" s="115"/>
      <c r="U292" s="115"/>
      <c r="V292" s="115"/>
      <c r="W292" s="115"/>
      <c r="X292" s="115"/>
      <c r="Y292" s="115"/>
      <c r="Z292" s="115"/>
      <c r="AA292" s="115"/>
      <c r="AB292" s="115"/>
    </row>
    <row r="293" ht="93.0" customHeight="1">
      <c r="A293" s="546"/>
      <c r="B293" s="546"/>
      <c r="C293" s="546"/>
      <c r="D293" s="546"/>
      <c r="E293" s="546"/>
      <c r="F293" s="546"/>
      <c r="G293" s="546"/>
      <c r="H293" s="546"/>
      <c r="I293" s="546"/>
      <c r="J293" s="546"/>
      <c r="K293" s="546"/>
      <c r="L293" s="546"/>
      <c r="M293" s="546"/>
      <c r="N293" s="546"/>
      <c r="O293" s="546"/>
      <c r="P293" s="546"/>
      <c r="Q293" s="546"/>
      <c r="R293" s="546"/>
      <c r="S293" s="115"/>
      <c r="T293" s="115"/>
      <c r="U293" s="115"/>
      <c r="V293" s="115"/>
      <c r="W293" s="115"/>
      <c r="X293" s="115"/>
      <c r="Y293" s="115"/>
      <c r="Z293" s="115"/>
      <c r="AA293" s="115"/>
      <c r="AB293" s="115"/>
    </row>
    <row r="294" ht="93.0" customHeight="1">
      <c r="A294" s="546"/>
      <c r="B294" s="546"/>
      <c r="C294" s="546"/>
      <c r="D294" s="546"/>
      <c r="E294" s="546"/>
      <c r="F294" s="546"/>
      <c r="G294" s="546"/>
      <c r="H294" s="546"/>
      <c r="I294" s="546"/>
      <c r="J294" s="546"/>
      <c r="K294" s="546"/>
      <c r="L294" s="546"/>
      <c r="M294" s="546"/>
      <c r="N294" s="546"/>
      <c r="O294" s="546"/>
      <c r="P294" s="546"/>
      <c r="Q294" s="546"/>
      <c r="R294" s="546"/>
      <c r="S294" s="115"/>
      <c r="T294" s="115"/>
      <c r="U294" s="115"/>
      <c r="V294" s="115"/>
      <c r="W294" s="115"/>
      <c r="X294" s="115"/>
      <c r="Y294" s="115"/>
      <c r="Z294" s="115"/>
      <c r="AA294" s="115"/>
      <c r="AB294" s="115"/>
    </row>
    <row r="295" ht="93.0" customHeight="1">
      <c r="A295" s="546"/>
      <c r="B295" s="546"/>
      <c r="C295" s="546"/>
      <c r="D295" s="546"/>
      <c r="E295" s="546"/>
      <c r="F295" s="546"/>
      <c r="G295" s="546"/>
      <c r="H295" s="546"/>
      <c r="I295" s="546"/>
      <c r="J295" s="546"/>
      <c r="K295" s="546"/>
      <c r="L295" s="546"/>
      <c r="M295" s="546"/>
      <c r="N295" s="546"/>
      <c r="O295" s="546"/>
      <c r="P295" s="546"/>
      <c r="Q295" s="546"/>
      <c r="R295" s="546"/>
      <c r="S295" s="115"/>
      <c r="T295" s="115"/>
      <c r="U295" s="115"/>
      <c r="V295" s="115"/>
      <c r="W295" s="115"/>
      <c r="X295" s="115"/>
      <c r="Y295" s="115"/>
      <c r="Z295" s="115"/>
      <c r="AA295" s="115"/>
      <c r="AB295" s="115"/>
    </row>
    <row r="296" ht="93.0" customHeight="1">
      <c r="A296" s="546"/>
      <c r="B296" s="546"/>
      <c r="C296" s="546"/>
      <c r="D296" s="546"/>
      <c r="E296" s="546"/>
      <c r="F296" s="546"/>
      <c r="G296" s="546"/>
      <c r="H296" s="546"/>
      <c r="I296" s="546"/>
      <c r="J296" s="546"/>
      <c r="K296" s="546"/>
      <c r="L296" s="546"/>
      <c r="M296" s="546"/>
      <c r="N296" s="546"/>
      <c r="O296" s="546"/>
      <c r="P296" s="546"/>
      <c r="Q296" s="546"/>
      <c r="R296" s="546"/>
      <c r="S296" s="115"/>
      <c r="T296" s="115"/>
      <c r="U296" s="115"/>
      <c r="V296" s="115"/>
      <c r="W296" s="115"/>
      <c r="X296" s="115"/>
      <c r="Y296" s="115"/>
      <c r="Z296" s="115"/>
      <c r="AA296" s="115"/>
      <c r="AB296" s="115"/>
    </row>
    <row r="297" ht="93.0" customHeight="1">
      <c r="A297" s="546"/>
      <c r="B297" s="546"/>
      <c r="C297" s="546"/>
      <c r="D297" s="546"/>
      <c r="E297" s="546"/>
      <c r="F297" s="546"/>
      <c r="G297" s="546"/>
      <c r="H297" s="546"/>
      <c r="I297" s="546"/>
      <c r="J297" s="546"/>
      <c r="K297" s="546"/>
      <c r="L297" s="546"/>
      <c r="M297" s="546"/>
      <c r="N297" s="546"/>
      <c r="O297" s="546"/>
      <c r="P297" s="546"/>
      <c r="Q297" s="546"/>
      <c r="R297" s="546"/>
      <c r="S297" s="115"/>
      <c r="T297" s="115"/>
      <c r="U297" s="115"/>
      <c r="V297" s="115"/>
      <c r="W297" s="115"/>
      <c r="X297" s="115"/>
      <c r="Y297" s="115"/>
      <c r="Z297" s="115"/>
      <c r="AA297" s="115"/>
      <c r="AB297" s="115"/>
    </row>
    <row r="298" ht="93.0" customHeight="1">
      <c r="A298" s="546"/>
      <c r="B298" s="546"/>
      <c r="C298" s="546"/>
      <c r="D298" s="546"/>
      <c r="E298" s="546"/>
      <c r="F298" s="546"/>
      <c r="G298" s="546"/>
      <c r="H298" s="546"/>
      <c r="I298" s="546"/>
      <c r="J298" s="546"/>
      <c r="K298" s="546"/>
      <c r="L298" s="546"/>
      <c r="M298" s="546"/>
      <c r="N298" s="546"/>
      <c r="O298" s="546"/>
      <c r="P298" s="546"/>
      <c r="Q298" s="546"/>
      <c r="R298" s="546"/>
      <c r="S298" s="115"/>
      <c r="T298" s="115"/>
      <c r="U298" s="115"/>
      <c r="V298" s="115"/>
      <c r="W298" s="115"/>
      <c r="X298" s="115"/>
      <c r="Y298" s="115"/>
      <c r="Z298" s="115"/>
      <c r="AA298" s="115"/>
      <c r="AB298" s="115"/>
    </row>
    <row r="299" ht="93.0" customHeight="1">
      <c r="A299" s="546"/>
      <c r="B299" s="546"/>
      <c r="C299" s="546"/>
      <c r="D299" s="546"/>
      <c r="E299" s="546"/>
      <c r="F299" s="546"/>
      <c r="G299" s="546"/>
      <c r="H299" s="546"/>
      <c r="I299" s="546"/>
      <c r="J299" s="546"/>
      <c r="K299" s="546"/>
      <c r="L299" s="546"/>
      <c r="M299" s="546"/>
      <c r="N299" s="546"/>
      <c r="O299" s="546"/>
      <c r="P299" s="546"/>
      <c r="Q299" s="546"/>
      <c r="R299" s="546"/>
      <c r="S299" s="115"/>
      <c r="T299" s="115"/>
      <c r="U299" s="115"/>
      <c r="V299" s="115"/>
      <c r="W299" s="115"/>
      <c r="X299" s="115"/>
      <c r="Y299" s="115"/>
      <c r="Z299" s="115"/>
      <c r="AA299" s="115"/>
      <c r="AB299" s="115"/>
    </row>
    <row r="300" ht="93.0" customHeight="1">
      <c r="A300" s="546"/>
      <c r="B300" s="546"/>
      <c r="C300" s="546"/>
      <c r="D300" s="546"/>
      <c r="E300" s="546"/>
      <c r="F300" s="546"/>
      <c r="G300" s="546"/>
      <c r="H300" s="546"/>
      <c r="I300" s="546"/>
      <c r="J300" s="546"/>
      <c r="K300" s="546"/>
      <c r="L300" s="546"/>
      <c r="M300" s="546"/>
      <c r="N300" s="546"/>
      <c r="O300" s="546"/>
      <c r="P300" s="546"/>
      <c r="Q300" s="546"/>
      <c r="R300" s="546"/>
      <c r="S300" s="115"/>
      <c r="T300" s="115"/>
      <c r="U300" s="115"/>
      <c r="V300" s="115"/>
      <c r="W300" s="115"/>
      <c r="X300" s="115"/>
      <c r="Y300" s="115"/>
      <c r="Z300" s="115"/>
      <c r="AA300" s="115"/>
      <c r="AB300" s="115"/>
    </row>
    <row r="301" ht="93.0" customHeight="1">
      <c r="A301" s="546"/>
      <c r="B301" s="546"/>
      <c r="C301" s="546"/>
      <c r="D301" s="546"/>
      <c r="E301" s="546"/>
      <c r="F301" s="546"/>
      <c r="G301" s="546"/>
      <c r="H301" s="546"/>
      <c r="I301" s="546"/>
      <c r="J301" s="546"/>
      <c r="K301" s="546"/>
      <c r="L301" s="546"/>
      <c r="M301" s="546"/>
      <c r="N301" s="546"/>
      <c r="O301" s="546"/>
      <c r="P301" s="546"/>
      <c r="Q301" s="546"/>
      <c r="R301" s="546"/>
      <c r="S301" s="115"/>
      <c r="T301" s="115"/>
      <c r="U301" s="115"/>
      <c r="V301" s="115"/>
      <c r="W301" s="115"/>
      <c r="X301" s="115"/>
      <c r="Y301" s="115"/>
      <c r="Z301" s="115"/>
      <c r="AA301" s="115"/>
      <c r="AB301" s="115"/>
    </row>
    <row r="302" ht="93.0" customHeight="1">
      <c r="A302" s="546"/>
      <c r="B302" s="546"/>
      <c r="C302" s="546"/>
      <c r="D302" s="546"/>
      <c r="E302" s="546"/>
      <c r="F302" s="546"/>
      <c r="G302" s="546"/>
      <c r="H302" s="546"/>
      <c r="I302" s="546"/>
      <c r="J302" s="546"/>
      <c r="K302" s="546"/>
      <c r="L302" s="546"/>
      <c r="M302" s="546"/>
      <c r="N302" s="546"/>
      <c r="O302" s="546"/>
      <c r="P302" s="546"/>
      <c r="Q302" s="546"/>
      <c r="R302" s="546"/>
      <c r="S302" s="115"/>
      <c r="T302" s="115"/>
      <c r="U302" s="115"/>
      <c r="V302" s="115"/>
      <c r="W302" s="115"/>
      <c r="X302" s="115"/>
      <c r="Y302" s="115"/>
      <c r="Z302" s="115"/>
      <c r="AA302" s="115"/>
      <c r="AB302" s="115"/>
    </row>
    <row r="303" ht="93.0" customHeight="1">
      <c r="A303" s="546"/>
      <c r="B303" s="546"/>
      <c r="C303" s="546"/>
      <c r="D303" s="546"/>
      <c r="E303" s="546"/>
      <c r="F303" s="546"/>
      <c r="G303" s="546"/>
      <c r="H303" s="546"/>
      <c r="I303" s="546"/>
      <c r="J303" s="546"/>
      <c r="K303" s="546"/>
      <c r="L303" s="546"/>
      <c r="M303" s="546"/>
      <c r="N303" s="546"/>
      <c r="O303" s="546"/>
      <c r="P303" s="546"/>
      <c r="Q303" s="546"/>
      <c r="R303" s="546"/>
      <c r="S303" s="115"/>
      <c r="T303" s="115"/>
      <c r="U303" s="115"/>
      <c r="V303" s="115"/>
      <c r="W303" s="115"/>
      <c r="X303" s="115"/>
      <c r="Y303" s="115"/>
      <c r="Z303" s="115"/>
      <c r="AA303" s="115"/>
      <c r="AB303" s="115"/>
    </row>
    <row r="304" ht="93.0" customHeight="1">
      <c r="A304" s="546"/>
      <c r="B304" s="546"/>
      <c r="C304" s="546"/>
      <c r="D304" s="546"/>
      <c r="E304" s="546"/>
      <c r="F304" s="546"/>
      <c r="G304" s="546"/>
      <c r="H304" s="546"/>
      <c r="I304" s="546"/>
      <c r="J304" s="546"/>
      <c r="K304" s="546"/>
      <c r="L304" s="546"/>
      <c r="M304" s="546"/>
      <c r="N304" s="546"/>
      <c r="O304" s="546"/>
      <c r="P304" s="546"/>
      <c r="Q304" s="546"/>
      <c r="R304" s="546"/>
      <c r="S304" s="115"/>
      <c r="T304" s="115"/>
      <c r="U304" s="115"/>
      <c r="V304" s="115"/>
      <c r="W304" s="115"/>
      <c r="X304" s="115"/>
      <c r="Y304" s="115"/>
      <c r="Z304" s="115"/>
      <c r="AA304" s="115"/>
      <c r="AB304" s="115"/>
    </row>
    <row r="305" ht="93.0" customHeight="1">
      <c r="A305" s="546"/>
      <c r="B305" s="546"/>
      <c r="C305" s="546"/>
      <c r="D305" s="546"/>
      <c r="E305" s="546"/>
      <c r="F305" s="546"/>
      <c r="G305" s="546"/>
      <c r="H305" s="546"/>
      <c r="I305" s="546"/>
      <c r="J305" s="546"/>
      <c r="K305" s="546"/>
      <c r="L305" s="546"/>
      <c r="M305" s="546"/>
      <c r="N305" s="546"/>
      <c r="O305" s="546"/>
      <c r="P305" s="546"/>
      <c r="Q305" s="546"/>
      <c r="R305" s="546"/>
      <c r="S305" s="115"/>
      <c r="T305" s="115"/>
      <c r="U305" s="115"/>
      <c r="V305" s="115"/>
      <c r="W305" s="115"/>
      <c r="X305" s="115"/>
      <c r="Y305" s="115"/>
      <c r="Z305" s="115"/>
      <c r="AA305" s="115"/>
      <c r="AB305" s="115"/>
    </row>
    <row r="306" ht="93.0" customHeight="1">
      <c r="A306" s="546"/>
      <c r="B306" s="546"/>
      <c r="C306" s="546"/>
      <c r="D306" s="546"/>
      <c r="E306" s="546"/>
      <c r="F306" s="546"/>
      <c r="G306" s="546"/>
      <c r="H306" s="546"/>
      <c r="I306" s="546"/>
      <c r="J306" s="546"/>
      <c r="K306" s="546"/>
      <c r="L306" s="546"/>
      <c r="M306" s="546"/>
      <c r="N306" s="546"/>
      <c r="O306" s="546"/>
      <c r="P306" s="546"/>
      <c r="Q306" s="546"/>
      <c r="R306" s="546"/>
      <c r="S306" s="115"/>
      <c r="T306" s="115"/>
      <c r="U306" s="115"/>
      <c r="V306" s="115"/>
      <c r="W306" s="115"/>
      <c r="X306" s="115"/>
      <c r="Y306" s="115"/>
      <c r="Z306" s="115"/>
      <c r="AA306" s="115"/>
      <c r="AB306" s="115"/>
    </row>
    <row r="307" ht="93.0" customHeight="1">
      <c r="A307" s="546"/>
      <c r="B307" s="546"/>
      <c r="C307" s="546"/>
      <c r="D307" s="546"/>
      <c r="E307" s="546"/>
      <c r="F307" s="546"/>
      <c r="G307" s="546"/>
      <c r="H307" s="546"/>
      <c r="I307" s="546"/>
      <c r="J307" s="546"/>
      <c r="K307" s="546"/>
      <c r="L307" s="546"/>
      <c r="M307" s="546"/>
      <c r="N307" s="546"/>
      <c r="O307" s="546"/>
      <c r="P307" s="546"/>
      <c r="Q307" s="546"/>
      <c r="R307" s="546"/>
      <c r="S307" s="115"/>
      <c r="T307" s="115"/>
      <c r="U307" s="115"/>
      <c r="V307" s="115"/>
      <c r="W307" s="115"/>
      <c r="X307" s="115"/>
      <c r="Y307" s="115"/>
      <c r="Z307" s="115"/>
      <c r="AA307" s="115"/>
      <c r="AB307" s="115"/>
    </row>
    <row r="308" ht="93.0" customHeight="1">
      <c r="A308" s="546"/>
      <c r="B308" s="546"/>
      <c r="C308" s="546"/>
      <c r="D308" s="546"/>
      <c r="E308" s="546"/>
      <c r="F308" s="546"/>
      <c r="G308" s="546"/>
      <c r="H308" s="546"/>
      <c r="I308" s="546"/>
      <c r="J308" s="546"/>
      <c r="K308" s="546"/>
      <c r="L308" s="546"/>
      <c r="M308" s="546"/>
      <c r="N308" s="546"/>
      <c r="O308" s="546"/>
      <c r="P308" s="546"/>
      <c r="Q308" s="546"/>
      <c r="R308" s="546"/>
      <c r="S308" s="115"/>
      <c r="T308" s="115"/>
      <c r="U308" s="115"/>
      <c r="V308" s="115"/>
      <c r="W308" s="115"/>
      <c r="X308" s="115"/>
      <c r="Y308" s="115"/>
      <c r="Z308" s="115"/>
      <c r="AA308" s="115"/>
      <c r="AB308" s="115"/>
    </row>
    <row r="309" ht="93.0" customHeight="1">
      <c r="A309" s="546"/>
      <c r="B309" s="546"/>
      <c r="C309" s="546"/>
      <c r="D309" s="546"/>
      <c r="E309" s="546"/>
      <c r="F309" s="546"/>
      <c r="G309" s="546"/>
      <c r="H309" s="546"/>
      <c r="I309" s="546"/>
      <c r="J309" s="546"/>
      <c r="K309" s="546"/>
      <c r="L309" s="546"/>
      <c r="M309" s="546"/>
      <c r="N309" s="546"/>
      <c r="O309" s="546"/>
      <c r="P309" s="546"/>
      <c r="Q309" s="546"/>
      <c r="R309" s="546"/>
      <c r="S309" s="115"/>
      <c r="T309" s="115"/>
      <c r="U309" s="115"/>
      <c r="V309" s="115"/>
      <c r="W309" s="115"/>
      <c r="X309" s="115"/>
      <c r="Y309" s="115"/>
      <c r="Z309" s="115"/>
      <c r="AA309" s="115"/>
      <c r="AB309" s="115"/>
    </row>
    <row r="310" ht="93.0" customHeight="1">
      <c r="A310" s="546"/>
      <c r="B310" s="546"/>
      <c r="C310" s="546"/>
      <c r="D310" s="546"/>
      <c r="E310" s="546"/>
      <c r="F310" s="546"/>
      <c r="G310" s="546"/>
      <c r="H310" s="546"/>
      <c r="I310" s="546"/>
      <c r="J310" s="546"/>
      <c r="K310" s="546"/>
      <c r="L310" s="546"/>
      <c r="M310" s="546"/>
      <c r="N310" s="546"/>
      <c r="O310" s="546"/>
      <c r="P310" s="546"/>
      <c r="Q310" s="546"/>
      <c r="R310" s="546"/>
      <c r="S310" s="115"/>
      <c r="T310" s="115"/>
      <c r="U310" s="115"/>
      <c r="V310" s="115"/>
      <c r="W310" s="115"/>
      <c r="X310" s="115"/>
      <c r="Y310" s="115"/>
      <c r="Z310" s="115"/>
      <c r="AA310" s="115"/>
      <c r="AB310" s="115"/>
    </row>
    <row r="311" ht="93.0" customHeight="1">
      <c r="A311" s="546"/>
      <c r="B311" s="546"/>
      <c r="C311" s="546"/>
      <c r="D311" s="546"/>
      <c r="E311" s="546"/>
      <c r="F311" s="546"/>
      <c r="G311" s="546"/>
      <c r="H311" s="546"/>
      <c r="I311" s="546"/>
      <c r="J311" s="546"/>
      <c r="K311" s="546"/>
      <c r="L311" s="546"/>
      <c r="M311" s="546"/>
      <c r="N311" s="546"/>
      <c r="O311" s="546"/>
      <c r="P311" s="546"/>
      <c r="Q311" s="546"/>
      <c r="R311" s="546"/>
      <c r="S311" s="115"/>
      <c r="T311" s="115"/>
      <c r="U311" s="115"/>
      <c r="V311" s="115"/>
      <c r="W311" s="115"/>
      <c r="X311" s="115"/>
      <c r="Y311" s="115"/>
      <c r="Z311" s="115"/>
      <c r="AA311" s="115"/>
      <c r="AB311" s="115"/>
    </row>
    <row r="312" ht="93.0" customHeight="1">
      <c r="A312" s="546"/>
      <c r="B312" s="546"/>
      <c r="C312" s="546"/>
      <c r="D312" s="546"/>
      <c r="E312" s="546"/>
      <c r="F312" s="546"/>
      <c r="G312" s="546"/>
      <c r="H312" s="546"/>
      <c r="I312" s="546"/>
      <c r="J312" s="546"/>
      <c r="K312" s="546"/>
      <c r="L312" s="546"/>
      <c r="M312" s="546"/>
      <c r="N312" s="546"/>
      <c r="O312" s="546"/>
      <c r="P312" s="546"/>
      <c r="Q312" s="546"/>
      <c r="R312" s="546"/>
      <c r="S312" s="115"/>
      <c r="T312" s="115"/>
      <c r="U312" s="115"/>
      <c r="V312" s="115"/>
      <c r="W312" s="115"/>
      <c r="X312" s="115"/>
      <c r="Y312" s="115"/>
      <c r="Z312" s="115"/>
      <c r="AA312" s="115"/>
      <c r="AB312" s="115"/>
    </row>
    <row r="313" ht="93.0" customHeight="1">
      <c r="A313" s="546"/>
      <c r="B313" s="546"/>
      <c r="C313" s="546"/>
      <c r="D313" s="546"/>
      <c r="E313" s="546"/>
      <c r="F313" s="546"/>
      <c r="G313" s="546"/>
      <c r="H313" s="546"/>
      <c r="I313" s="546"/>
      <c r="J313" s="546"/>
      <c r="K313" s="546"/>
      <c r="L313" s="546"/>
      <c r="M313" s="546"/>
      <c r="N313" s="546"/>
      <c r="O313" s="546"/>
      <c r="P313" s="546"/>
      <c r="Q313" s="546"/>
      <c r="R313" s="546"/>
      <c r="S313" s="115"/>
      <c r="T313" s="115"/>
      <c r="U313" s="115"/>
      <c r="V313" s="115"/>
      <c r="W313" s="115"/>
      <c r="X313" s="115"/>
      <c r="Y313" s="115"/>
      <c r="Z313" s="115"/>
      <c r="AA313" s="115"/>
      <c r="AB313" s="115"/>
    </row>
    <row r="314" ht="93.0" customHeight="1">
      <c r="A314" s="546"/>
      <c r="B314" s="546"/>
      <c r="C314" s="546"/>
      <c r="D314" s="546"/>
      <c r="E314" s="546"/>
      <c r="F314" s="546"/>
      <c r="G314" s="546"/>
      <c r="H314" s="546"/>
      <c r="I314" s="546"/>
      <c r="J314" s="546"/>
      <c r="K314" s="546"/>
      <c r="L314" s="546"/>
      <c r="M314" s="546"/>
      <c r="N314" s="546"/>
      <c r="O314" s="546"/>
      <c r="P314" s="546"/>
      <c r="Q314" s="546"/>
      <c r="R314" s="546"/>
      <c r="S314" s="115"/>
      <c r="T314" s="115"/>
      <c r="U314" s="115"/>
      <c r="V314" s="115"/>
      <c r="W314" s="115"/>
      <c r="X314" s="115"/>
      <c r="Y314" s="115"/>
      <c r="Z314" s="115"/>
      <c r="AA314" s="115"/>
      <c r="AB314" s="115"/>
    </row>
    <row r="315" ht="93.0" customHeight="1">
      <c r="A315" s="546"/>
      <c r="B315" s="546"/>
      <c r="C315" s="546"/>
      <c r="D315" s="546"/>
      <c r="E315" s="546"/>
      <c r="F315" s="546"/>
      <c r="G315" s="546"/>
      <c r="H315" s="546"/>
      <c r="I315" s="546"/>
      <c r="J315" s="546"/>
      <c r="K315" s="546"/>
      <c r="L315" s="546"/>
      <c r="M315" s="546"/>
      <c r="N315" s="546"/>
      <c r="O315" s="546"/>
      <c r="P315" s="546"/>
      <c r="Q315" s="546"/>
      <c r="R315" s="546"/>
      <c r="S315" s="115"/>
      <c r="T315" s="115"/>
      <c r="U315" s="115"/>
      <c r="V315" s="115"/>
      <c r="W315" s="115"/>
      <c r="X315" s="115"/>
      <c r="Y315" s="115"/>
      <c r="Z315" s="115"/>
      <c r="AA315" s="115"/>
      <c r="AB315" s="115"/>
    </row>
    <row r="316" ht="93.0" customHeight="1">
      <c r="A316" s="546"/>
      <c r="B316" s="546"/>
      <c r="C316" s="546"/>
      <c r="D316" s="546"/>
      <c r="E316" s="546"/>
      <c r="F316" s="546"/>
      <c r="G316" s="546"/>
      <c r="H316" s="546"/>
      <c r="I316" s="546"/>
      <c r="J316" s="546"/>
      <c r="K316" s="546"/>
      <c r="L316" s="546"/>
      <c r="M316" s="546"/>
      <c r="N316" s="546"/>
      <c r="O316" s="546"/>
      <c r="P316" s="546"/>
      <c r="Q316" s="546"/>
      <c r="R316" s="546"/>
      <c r="S316" s="115"/>
      <c r="T316" s="115"/>
      <c r="U316" s="115"/>
      <c r="V316" s="115"/>
      <c r="W316" s="115"/>
      <c r="X316" s="115"/>
      <c r="Y316" s="115"/>
      <c r="Z316" s="115"/>
      <c r="AA316" s="115"/>
      <c r="AB316" s="115"/>
    </row>
    <row r="317" ht="93.0" customHeight="1">
      <c r="A317" s="546"/>
      <c r="B317" s="546"/>
      <c r="C317" s="546"/>
      <c r="D317" s="546"/>
      <c r="E317" s="546"/>
      <c r="F317" s="546"/>
      <c r="G317" s="546"/>
      <c r="H317" s="546"/>
      <c r="I317" s="546"/>
      <c r="J317" s="546"/>
      <c r="K317" s="546"/>
      <c r="L317" s="546"/>
      <c r="M317" s="546"/>
      <c r="N317" s="546"/>
      <c r="O317" s="546"/>
      <c r="P317" s="546"/>
      <c r="Q317" s="546"/>
      <c r="R317" s="546"/>
      <c r="S317" s="115"/>
      <c r="T317" s="115"/>
      <c r="U317" s="115"/>
      <c r="V317" s="115"/>
      <c r="W317" s="115"/>
      <c r="X317" s="115"/>
      <c r="Y317" s="115"/>
      <c r="Z317" s="115"/>
      <c r="AA317" s="115"/>
      <c r="AB317" s="115"/>
    </row>
    <row r="318" ht="93.0" customHeight="1">
      <c r="A318" s="546"/>
      <c r="B318" s="546"/>
      <c r="C318" s="546"/>
      <c r="D318" s="546"/>
      <c r="E318" s="546"/>
      <c r="F318" s="546"/>
      <c r="G318" s="546"/>
      <c r="H318" s="546"/>
      <c r="I318" s="546"/>
      <c r="J318" s="546"/>
      <c r="K318" s="546"/>
      <c r="L318" s="546"/>
      <c r="M318" s="546"/>
      <c r="N318" s="546"/>
      <c r="O318" s="546"/>
      <c r="P318" s="546"/>
      <c r="Q318" s="546"/>
      <c r="R318" s="546"/>
      <c r="S318" s="115"/>
      <c r="T318" s="115"/>
      <c r="U318" s="115"/>
      <c r="V318" s="115"/>
      <c r="W318" s="115"/>
      <c r="X318" s="115"/>
      <c r="Y318" s="115"/>
      <c r="Z318" s="115"/>
      <c r="AA318" s="115"/>
      <c r="AB318" s="115"/>
    </row>
    <row r="319" ht="93.0" customHeight="1">
      <c r="A319" s="546"/>
      <c r="B319" s="546"/>
      <c r="C319" s="546"/>
      <c r="D319" s="546"/>
      <c r="E319" s="546"/>
      <c r="F319" s="546"/>
      <c r="G319" s="546"/>
      <c r="H319" s="546"/>
      <c r="I319" s="546"/>
      <c r="J319" s="546"/>
      <c r="K319" s="546"/>
      <c r="L319" s="546"/>
      <c r="M319" s="546"/>
      <c r="N319" s="546"/>
      <c r="O319" s="546"/>
      <c r="P319" s="546"/>
      <c r="Q319" s="546"/>
      <c r="R319" s="546"/>
      <c r="S319" s="115"/>
      <c r="T319" s="115"/>
      <c r="U319" s="115"/>
      <c r="V319" s="115"/>
      <c r="W319" s="115"/>
      <c r="X319" s="115"/>
      <c r="Y319" s="115"/>
      <c r="Z319" s="115"/>
      <c r="AA319" s="115"/>
      <c r="AB319" s="115"/>
    </row>
    <row r="320" ht="93.0" customHeight="1">
      <c r="A320" s="546"/>
      <c r="B320" s="546"/>
      <c r="C320" s="546"/>
      <c r="D320" s="546"/>
      <c r="E320" s="546"/>
      <c r="F320" s="546"/>
      <c r="G320" s="546"/>
      <c r="H320" s="546"/>
      <c r="I320" s="546"/>
      <c r="J320" s="546"/>
      <c r="K320" s="546"/>
      <c r="L320" s="546"/>
      <c r="M320" s="546"/>
      <c r="N320" s="546"/>
      <c r="O320" s="546"/>
      <c r="P320" s="546"/>
      <c r="Q320" s="546"/>
      <c r="R320" s="546"/>
      <c r="S320" s="115"/>
      <c r="T320" s="115"/>
      <c r="U320" s="115"/>
      <c r="V320" s="115"/>
      <c r="W320" s="115"/>
      <c r="X320" s="115"/>
      <c r="Y320" s="115"/>
      <c r="Z320" s="115"/>
      <c r="AA320" s="115"/>
      <c r="AB320" s="115"/>
    </row>
    <row r="321" ht="93.0" customHeight="1">
      <c r="A321" s="546"/>
      <c r="B321" s="546"/>
      <c r="C321" s="546"/>
      <c r="D321" s="546"/>
      <c r="E321" s="546"/>
      <c r="F321" s="546"/>
      <c r="G321" s="546"/>
      <c r="H321" s="546"/>
      <c r="I321" s="546"/>
      <c r="J321" s="546"/>
      <c r="K321" s="546"/>
      <c r="L321" s="546"/>
      <c r="M321" s="546"/>
      <c r="N321" s="546"/>
      <c r="O321" s="546"/>
      <c r="P321" s="546"/>
      <c r="Q321" s="546"/>
      <c r="R321" s="546"/>
      <c r="S321" s="115"/>
      <c r="T321" s="115"/>
      <c r="U321" s="115"/>
      <c r="V321" s="115"/>
      <c r="W321" s="115"/>
      <c r="X321" s="115"/>
      <c r="Y321" s="115"/>
      <c r="Z321" s="115"/>
      <c r="AA321" s="115"/>
      <c r="AB321" s="115"/>
    </row>
    <row r="322" ht="93.0" customHeight="1">
      <c r="A322" s="546"/>
      <c r="B322" s="546"/>
      <c r="C322" s="546"/>
      <c r="D322" s="546"/>
      <c r="E322" s="546"/>
      <c r="F322" s="546"/>
      <c r="G322" s="546"/>
      <c r="H322" s="546"/>
      <c r="I322" s="546"/>
      <c r="J322" s="546"/>
      <c r="K322" s="546"/>
      <c r="L322" s="546"/>
      <c r="M322" s="546"/>
      <c r="N322" s="546"/>
      <c r="O322" s="546"/>
      <c r="P322" s="546"/>
      <c r="Q322" s="546"/>
      <c r="R322" s="546"/>
      <c r="S322" s="115"/>
      <c r="T322" s="115"/>
      <c r="U322" s="115"/>
      <c r="V322" s="115"/>
      <c r="W322" s="115"/>
      <c r="X322" s="115"/>
      <c r="Y322" s="115"/>
      <c r="Z322" s="115"/>
      <c r="AA322" s="115"/>
      <c r="AB322" s="115"/>
    </row>
    <row r="323" ht="93.0" customHeight="1">
      <c r="A323" s="546"/>
      <c r="B323" s="546"/>
      <c r="C323" s="546"/>
      <c r="D323" s="546"/>
      <c r="E323" s="546"/>
      <c r="F323" s="546"/>
      <c r="G323" s="546"/>
      <c r="H323" s="546"/>
      <c r="I323" s="546"/>
      <c r="J323" s="546"/>
      <c r="K323" s="546"/>
      <c r="L323" s="546"/>
      <c r="M323" s="546"/>
      <c r="N323" s="546"/>
      <c r="O323" s="546"/>
      <c r="P323" s="546"/>
      <c r="Q323" s="546"/>
      <c r="R323" s="546"/>
      <c r="S323" s="115"/>
      <c r="T323" s="115"/>
      <c r="U323" s="115"/>
      <c r="V323" s="115"/>
      <c r="W323" s="115"/>
      <c r="X323" s="115"/>
      <c r="Y323" s="115"/>
      <c r="Z323" s="115"/>
      <c r="AA323" s="115"/>
      <c r="AB323" s="115"/>
    </row>
    <row r="324" ht="93.0" customHeight="1">
      <c r="A324" s="546"/>
      <c r="B324" s="546"/>
      <c r="C324" s="546"/>
      <c r="D324" s="546"/>
      <c r="E324" s="546"/>
      <c r="F324" s="546"/>
      <c r="G324" s="546"/>
      <c r="H324" s="546"/>
      <c r="I324" s="546"/>
      <c r="J324" s="546"/>
      <c r="K324" s="546"/>
      <c r="L324" s="546"/>
      <c r="M324" s="546"/>
      <c r="N324" s="546"/>
      <c r="O324" s="546"/>
      <c r="P324" s="546"/>
      <c r="Q324" s="546"/>
      <c r="R324" s="546"/>
      <c r="S324" s="115"/>
      <c r="T324" s="115"/>
      <c r="U324" s="115"/>
      <c r="V324" s="115"/>
      <c r="W324" s="115"/>
      <c r="X324" s="115"/>
      <c r="Y324" s="115"/>
      <c r="Z324" s="115"/>
      <c r="AA324" s="115"/>
      <c r="AB324" s="115"/>
    </row>
    <row r="325" ht="93.0" customHeight="1">
      <c r="A325" s="546"/>
      <c r="B325" s="546"/>
      <c r="C325" s="546"/>
      <c r="D325" s="546"/>
      <c r="E325" s="546"/>
      <c r="F325" s="546"/>
      <c r="G325" s="546"/>
      <c r="H325" s="546"/>
      <c r="I325" s="546"/>
      <c r="J325" s="546"/>
      <c r="K325" s="546"/>
      <c r="L325" s="546"/>
      <c r="M325" s="546"/>
      <c r="N325" s="546"/>
      <c r="O325" s="546"/>
      <c r="P325" s="546"/>
      <c r="Q325" s="546"/>
      <c r="R325" s="546"/>
      <c r="S325" s="115"/>
      <c r="T325" s="115"/>
      <c r="U325" s="115"/>
      <c r="V325" s="115"/>
      <c r="W325" s="115"/>
      <c r="X325" s="115"/>
      <c r="Y325" s="115"/>
      <c r="Z325" s="115"/>
      <c r="AA325" s="115"/>
      <c r="AB325" s="115"/>
    </row>
    <row r="326" ht="93.0" customHeight="1">
      <c r="A326" s="546"/>
      <c r="B326" s="546"/>
      <c r="C326" s="546"/>
      <c r="D326" s="546"/>
      <c r="E326" s="546"/>
      <c r="F326" s="546"/>
      <c r="G326" s="546"/>
      <c r="H326" s="546"/>
      <c r="I326" s="546"/>
      <c r="J326" s="546"/>
      <c r="K326" s="546"/>
      <c r="L326" s="546"/>
      <c r="M326" s="546"/>
      <c r="N326" s="546"/>
      <c r="O326" s="546"/>
      <c r="P326" s="546"/>
      <c r="Q326" s="546"/>
      <c r="R326" s="546"/>
      <c r="S326" s="115"/>
      <c r="T326" s="115"/>
      <c r="U326" s="115"/>
      <c r="V326" s="115"/>
      <c r="W326" s="115"/>
      <c r="X326" s="115"/>
      <c r="Y326" s="115"/>
      <c r="Z326" s="115"/>
      <c r="AA326" s="115"/>
      <c r="AB326" s="115"/>
    </row>
    <row r="327" ht="93.0" customHeight="1">
      <c r="A327" s="546"/>
      <c r="B327" s="546"/>
      <c r="C327" s="546"/>
      <c r="D327" s="546"/>
      <c r="E327" s="546"/>
      <c r="F327" s="546"/>
      <c r="G327" s="546"/>
      <c r="H327" s="546"/>
      <c r="I327" s="546"/>
      <c r="J327" s="546"/>
      <c r="K327" s="546"/>
      <c r="L327" s="546"/>
      <c r="M327" s="546"/>
      <c r="N327" s="546"/>
      <c r="O327" s="546"/>
      <c r="P327" s="546"/>
      <c r="Q327" s="546"/>
      <c r="R327" s="546"/>
      <c r="S327" s="115"/>
      <c r="T327" s="115"/>
      <c r="U327" s="115"/>
      <c r="V327" s="115"/>
      <c r="W327" s="115"/>
      <c r="X327" s="115"/>
      <c r="Y327" s="115"/>
      <c r="Z327" s="115"/>
      <c r="AA327" s="115"/>
      <c r="AB327" s="115"/>
    </row>
    <row r="328" ht="93.0" customHeight="1">
      <c r="A328" s="546"/>
      <c r="B328" s="546"/>
      <c r="C328" s="546"/>
      <c r="D328" s="546"/>
      <c r="E328" s="546"/>
      <c r="F328" s="546"/>
      <c r="G328" s="546"/>
      <c r="H328" s="546"/>
      <c r="I328" s="546"/>
      <c r="J328" s="546"/>
      <c r="K328" s="546"/>
      <c r="L328" s="546"/>
      <c r="M328" s="546"/>
      <c r="N328" s="546"/>
      <c r="O328" s="546"/>
      <c r="P328" s="546"/>
      <c r="Q328" s="546"/>
      <c r="R328" s="546"/>
      <c r="S328" s="115"/>
      <c r="T328" s="115"/>
      <c r="U328" s="115"/>
      <c r="V328" s="115"/>
      <c r="W328" s="115"/>
      <c r="X328" s="115"/>
      <c r="Y328" s="115"/>
      <c r="Z328" s="115"/>
      <c r="AA328" s="115"/>
      <c r="AB328" s="115"/>
    </row>
    <row r="329" ht="93.0" customHeight="1">
      <c r="A329" s="546"/>
      <c r="B329" s="546"/>
      <c r="C329" s="546"/>
      <c r="D329" s="546"/>
      <c r="E329" s="546"/>
      <c r="F329" s="546"/>
      <c r="G329" s="546"/>
      <c r="H329" s="546"/>
      <c r="I329" s="546"/>
      <c r="J329" s="546"/>
      <c r="K329" s="546"/>
      <c r="L329" s="546"/>
      <c r="M329" s="546"/>
      <c r="N329" s="546"/>
      <c r="O329" s="546"/>
      <c r="P329" s="546"/>
      <c r="Q329" s="546"/>
      <c r="R329" s="546"/>
      <c r="S329" s="115"/>
      <c r="T329" s="115"/>
      <c r="U329" s="115"/>
      <c r="V329" s="115"/>
      <c r="W329" s="115"/>
      <c r="X329" s="115"/>
      <c r="Y329" s="115"/>
      <c r="Z329" s="115"/>
      <c r="AA329" s="115"/>
      <c r="AB329" s="115"/>
    </row>
    <row r="330" ht="93.0" customHeight="1">
      <c r="A330" s="546"/>
      <c r="B330" s="546"/>
      <c r="C330" s="546"/>
      <c r="D330" s="546"/>
      <c r="E330" s="546"/>
      <c r="F330" s="546"/>
      <c r="G330" s="546"/>
      <c r="H330" s="546"/>
      <c r="I330" s="546"/>
      <c r="J330" s="546"/>
      <c r="K330" s="546"/>
      <c r="L330" s="546"/>
      <c r="M330" s="546"/>
      <c r="N330" s="546"/>
      <c r="O330" s="546"/>
      <c r="P330" s="546"/>
      <c r="Q330" s="546"/>
      <c r="R330" s="546"/>
      <c r="S330" s="115"/>
      <c r="T330" s="115"/>
      <c r="U330" s="115"/>
      <c r="V330" s="115"/>
      <c r="W330" s="115"/>
      <c r="X330" s="115"/>
      <c r="Y330" s="115"/>
      <c r="Z330" s="115"/>
      <c r="AA330" s="115"/>
      <c r="AB330" s="115"/>
    </row>
    <row r="331" ht="93.0" customHeight="1">
      <c r="A331" s="546"/>
      <c r="B331" s="546"/>
      <c r="C331" s="546"/>
      <c r="D331" s="546"/>
      <c r="E331" s="546"/>
      <c r="F331" s="546"/>
      <c r="G331" s="546"/>
      <c r="H331" s="546"/>
      <c r="I331" s="546"/>
      <c r="J331" s="546"/>
      <c r="K331" s="546"/>
      <c r="L331" s="546"/>
      <c r="M331" s="546"/>
      <c r="N331" s="546"/>
      <c r="O331" s="546"/>
      <c r="P331" s="546"/>
      <c r="Q331" s="546"/>
      <c r="R331" s="546"/>
      <c r="S331" s="115"/>
      <c r="T331" s="115"/>
      <c r="U331" s="115"/>
      <c r="V331" s="115"/>
      <c r="W331" s="115"/>
      <c r="X331" s="115"/>
      <c r="Y331" s="115"/>
      <c r="Z331" s="115"/>
      <c r="AA331" s="115"/>
      <c r="AB331" s="115"/>
    </row>
    <row r="332" ht="93.0" customHeight="1">
      <c r="A332" s="546"/>
      <c r="B332" s="546"/>
      <c r="C332" s="546"/>
      <c r="D332" s="546"/>
      <c r="E332" s="546"/>
      <c r="F332" s="546"/>
      <c r="G332" s="546"/>
      <c r="H332" s="546"/>
      <c r="I332" s="546"/>
      <c r="J332" s="546"/>
      <c r="K332" s="546"/>
      <c r="L332" s="546"/>
      <c r="M332" s="546"/>
      <c r="N332" s="546"/>
      <c r="O332" s="546"/>
      <c r="P332" s="546"/>
      <c r="Q332" s="546"/>
      <c r="R332" s="546"/>
      <c r="S332" s="115"/>
      <c r="T332" s="115"/>
      <c r="U332" s="115"/>
      <c r="V332" s="115"/>
      <c r="W332" s="115"/>
      <c r="X332" s="115"/>
      <c r="Y332" s="115"/>
      <c r="Z332" s="115"/>
      <c r="AA332" s="115"/>
      <c r="AB332" s="115"/>
    </row>
    <row r="333" ht="93.0" customHeight="1">
      <c r="A333" s="546"/>
      <c r="B333" s="546"/>
      <c r="C333" s="546"/>
      <c r="D333" s="546"/>
      <c r="E333" s="546"/>
      <c r="F333" s="546"/>
      <c r="G333" s="546"/>
      <c r="H333" s="546"/>
      <c r="I333" s="546"/>
      <c r="J333" s="546"/>
      <c r="K333" s="546"/>
      <c r="L333" s="546"/>
      <c r="M333" s="546"/>
      <c r="N333" s="546"/>
      <c r="O333" s="546"/>
      <c r="P333" s="546"/>
      <c r="Q333" s="546"/>
      <c r="R333" s="546"/>
      <c r="S333" s="115"/>
      <c r="T333" s="115"/>
      <c r="U333" s="115"/>
      <c r="V333" s="115"/>
      <c r="W333" s="115"/>
      <c r="X333" s="115"/>
      <c r="Y333" s="115"/>
      <c r="Z333" s="115"/>
      <c r="AA333" s="115"/>
      <c r="AB333" s="115"/>
    </row>
    <row r="334" ht="93.0" customHeight="1">
      <c r="A334" s="546"/>
      <c r="B334" s="546"/>
      <c r="C334" s="546"/>
      <c r="D334" s="546"/>
      <c r="E334" s="546"/>
      <c r="F334" s="546"/>
      <c r="G334" s="546"/>
      <c r="H334" s="546"/>
      <c r="I334" s="546"/>
      <c r="J334" s="546"/>
      <c r="K334" s="546"/>
      <c r="L334" s="546"/>
      <c r="M334" s="546"/>
      <c r="N334" s="546"/>
      <c r="O334" s="546"/>
      <c r="P334" s="546"/>
      <c r="Q334" s="546"/>
      <c r="R334" s="546"/>
      <c r="S334" s="115"/>
      <c r="T334" s="115"/>
      <c r="U334" s="115"/>
      <c r="V334" s="115"/>
      <c r="W334" s="115"/>
      <c r="X334" s="115"/>
      <c r="Y334" s="115"/>
      <c r="Z334" s="115"/>
      <c r="AA334" s="115"/>
      <c r="AB334" s="115"/>
    </row>
    <row r="335" ht="93.0" customHeight="1">
      <c r="A335" s="546"/>
      <c r="B335" s="546"/>
      <c r="C335" s="546"/>
      <c r="D335" s="546"/>
      <c r="E335" s="546"/>
      <c r="F335" s="546"/>
      <c r="G335" s="546"/>
      <c r="H335" s="546"/>
      <c r="I335" s="546"/>
      <c r="J335" s="546"/>
      <c r="K335" s="546"/>
      <c r="L335" s="546"/>
      <c r="M335" s="546"/>
      <c r="N335" s="546"/>
      <c r="O335" s="546"/>
      <c r="P335" s="546"/>
      <c r="Q335" s="546"/>
      <c r="R335" s="546"/>
      <c r="S335" s="115"/>
      <c r="T335" s="115"/>
      <c r="U335" s="115"/>
      <c r="V335" s="115"/>
      <c r="W335" s="115"/>
      <c r="X335" s="115"/>
      <c r="Y335" s="115"/>
      <c r="Z335" s="115"/>
      <c r="AA335" s="115"/>
      <c r="AB335" s="115"/>
    </row>
    <row r="336" ht="93.0" customHeight="1">
      <c r="A336" s="546"/>
      <c r="B336" s="546"/>
      <c r="C336" s="546"/>
      <c r="D336" s="546"/>
      <c r="E336" s="546"/>
      <c r="F336" s="546"/>
      <c r="G336" s="546"/>
      <c r="H336" s="546"/>
      <c r="I336" s="546"/>
      <c r="J336" s="546"/>
      <c r="K336" s="546"/>
      <c r="L336" s="546"/>
      <c r="M336" s="546"/>
      <c r="N336" s="546"/>
      <c r="O336" s="546"/>
      <c r="P336" s="546"/>
      <c r="Q336" s="546"/>
      <c r="R336" s="546"/>
      <c r="S336" s="115"/>
      <c r="T336" s="115"/>
      <c r="U336" s="115"/>
      <c r="V336" s="115"/>
      <c r="W336" s="115"/>
      <c r="X336" s="115"/>
      <c r="Y336" s="115"/>
      <c r="Z336" s="115"/>
      <c r="AA336" s="115"/>
      <c r="AB336" s="115"/>
    </row>
    <row r="337" ht="93.0" customHeight="1">
      <c r="A337" s="546"/>
      <c r="B337" s="546"/>
      <c r="C337" s="546"/>
      <c r="D337" s="546"/>
      <c r="E337" s="546"/>
      <c r="F337" s="546"/>
      <c r="G337" s="546"/>
      <c r="H337" s="546"/>
      <c r="I337" s="546"/>
      <c r="J337" s="546"/>
      <c r="K337" s="546"/>
      <c r="L337" s="546"/>
      <c r="M337" s="546"/>
      <c r="N337" s="546"/>
      <c r="O337" s="546"/>
      <c r="P337" s="546"/>
      <c r="Q337" s="546"/>
      <c r="R337" s="546"/>
      <c r="S337" s="115"/>
      <c r="T337" s="115"/>
      <c r="U337" s="115"/>
      <c r="V337" s="115"/>
      <c r="W337" s="115"/>
      <c r="X337" s="115"/>
      <c r="Y337" s="115"/>
      <c r="Z337" s="115"/>
      <c r="AA337" s="115"/>
      <c r="AB337" s="115"/>
    </row>
    <row r="338" ht="93.0" customHeight="1">
      <c r="A338" s="546"/>
      <c r="B338" s="546"/>
      <c r="C338" s="546"/>
      <c r="D338" s="546"/>
      <c r="E338" s="546"/>
      <c r="F338" s="546"/>
      <c r="G338" s="546"/>
      <c r="H338" s="546"/>
      <c r="I338" s="546"/>
      <c r="J338" s="546"/>
      <c r="K338" s="546"/>
      <c r="L338" s="546"/>
      <c r="M338" s="546"/>
      <c r="N338" s="546"/>
      <c r="O338" s="546"/>
      <c r="P338" s="546"/>
      <c r="Q338" s="546"/>
      <c r="R338" s="546"/>
      <c r="S338" s="115"/>
      <c r="T338" s="115"/>
      <c r="U338" s="115"/>
      <c r="V338" s="115"/>
      <c r="W338" s="115"/>
      <c r="X338" s="115"/>
      <c r="Y338" s="115"/>
      <c r="Z338" s="115"/>
      <c r="AA338" s="115"/>
      <c r="AB338" s="115"/>
    </row>
    <row r="339" ht="93.0" customHeight="1">
      <c r="A339" s="546"/>
      <c r="B339" s="546"/>
      <c r="C339" s="546"/>
      <c r="D339" s="546"/>
      <c r="E339" s="546"/>
      <c r="F339" s="546"/>
      <c r="G339" s="546"/>
      <c r="H339" s="546"/>
      <c r="I339" s="546"/>
      <c r="J339" s="546"/>
      <c r="K339" s="546"/>
      <c r="L339" s="546"/>
      <c r="M339" s="546"/>
      <c r="N339" s="546"/>
      <c r="O339" s="546"/>
      <c r="P339" s="546"/>
      <c r="Q339" s="546"/>
      <c r="R339" s="546"/>
      <c r="S339" s="115"/>
      <c r="T339" s="115"/>
      <c r="U339" s="115"/>
      <c r="V339" s="115"/>
      <c r="W339" s="115"/>
      <c r="X339" s="115"/>
      <c r="Y339" s="115"/>
      <c r="Z339" s="115"/>
      <c r="AA339" s="115"/>
      <c r="AB339" s="115"/>
    </row>
    <row r="340" ht="93.0" customHeight="1">
      <c r="A340" s="546"/>
      <c r="B340" s="546"/>
      <c r="C340" s="546"/>
      <c r="D340" s="546"/>
      <c r="E340" s="546"/>
      <c r="F340" s="546"/>
      <c r="G340" s="546"/>
      <c r="H340" s="546"/>
      <c r="I340" s="546"/>
      <c r="J340" s="546"/>
      <c r="K340" s="546"/>
      <c r="L340" s="546"/>
      <c r="M340" s="546"/>
      <c r="N340" s="546"/>
      <c r="O340" s="546"/>
      <c r="P340" s="546"/>
      <c r="Q340" s="546"/>
      <c r="R340" s="546"/>
      <c r="S340" s="115"/>
      <c r="T340" s="115"/>
      <c r="U340" s="115"/>
      <c r="V340" s="115"/>
      <c r="W340" s="115"/>
      <c r="X340" s="115"/>
      <c r="Y340" s="115"/>
      <c r="Z340" s="115"/>
      <c r="AA340" s="115"/>
      <c r="AB340" s="115"/>
    </row>
    <row r="341" ht="93.0" customHeight="1">
      <c r="A341" s="546"/>
      <c r="B341" s="546"/>
      <c r="C341" s="546"/>
      <c r="D341" s="546"/>
      <c r="E341" s="546"/>
      <c r="F341" s="546"/>
      <c r="G341" s="546"/>
      <c r="H341" s="546"/>
      <c r="I341" s="546"/>
      <c r="J341" s="546"/>
      <c r="K341" s="546"/>
      <c r="L341" s="546"/>
      <c r="M341" s="546"/>
      <c r="N341" s="546"/>
      <c r="O341" s="546"/>
      <c r="P341" s="546"/>
      <c r="Q341" s="546"/>
      <c r="R341" s="546"/>
      <c r="S341" s="115"/>
      <c r="T341" s="115"/>
      <c r="U341" s="115"/>
      <c r="V341" s="115"/>
      <c r="W341" s="115"/>
      <c r="X341" s="115"/>
      <c r="Y341" s="115"/>
      <c r="Z341" s="115"/>
      <c r="AA341" s="115"/>
      <c r="AB341" s="115"/>
    </row>
    <row r="342" ht="93.0" customHeight="1">
      <c r="A342" s="546"/>
      <c r="B342" s="546"/>
      <c r="C342" s="546"/>
      <c r="D342" s="546"/>
      <c r="E342" s="546"/>
      <c r="F342" s="546"/>
      <c r="G342" s="546"/>
      <c r="H342" s="546"/>
      <c r="I342" s="546"/>
      <c r="J342" s="546"/>
      <c r="K342" s="546"/>
      <c r="L342" s="546"/>
      <c r="M342" s="546"/>
      <c r="N342" s="546"/>
      <c r="O342" s="546"/>
      <c r="P342" s="546"/>
      <c r="Q342" s="546"/>
      <c r="R342" s="546"/>
      <c r="S342" s="115"/>
      <c r="T342" s="115"/>
      <c r="U342" s="115"/>
      <c r="V342" s="115"/>
      <c r="W342" s="115"/>
      <c r="X342" s="115"/>
      <c r="Y342" s="115"/>
      <c r="Z342" s="115"/>
      <c r="AA342" s="115"/>
      <c r="AB342" s="115"/>
    </row>
    <row r="343" ht="93.0" customHeight="1">
      <c r="A343" s="546"/>
      <c r="B343" s="546"/>
      <c r="C343" s="546"/>
      <c r="D343" s="546"/>
      <c r="E343" s="546"/>
      <c r="F343" s="546"/>
      <c r="G343" s="546"/>
      <c r="H343" s="546"/>
      <c r="I343" s="546"/>
      <c r="J343" s="546"/>
      <c r="K343" s="546"/>
      <c r="L343" s="546"/>
      <c r="M343" s="546"/>
      <c r="N343" s="546"/>
      <c r="O343" s="546"/>
      <c r="P343" s="546"/>
      <c r="Q343" s="546"/>
      <c r="R343" s="546"/>
      <c r="S343" s="115"/>
      <c r="T343" s="115"/>
      <c r="U343" s="115"/>
      <c r="V343" s="115"/>
      <c r="W343" s="115"/>
      <c r="X343" s="115"/>
      <c r="Y343" s="115"/>
      <c r="Z343" s="115"/>
      <c r="AA343" s="115"/>
      <c r="AB343" s="115"/>
    </row>
    <row r="344" ht="93.0" customHeight="1">
      <c r="A344" s="546"/>
      <c r="B344" s="546"/>
      <c r="C344" s="546"/>
      <c r="D344" s="546"/>
      <c r="E344" s="546"/>
      <c r="F344" s="546"/>
      <c r="G344" s="546"/>
      <c r="H344" s="546"/>
      <c r="I344" s="546"/>
      <c r="J344" s="546"/>
      <c r="K344" s="546"/>
      <c r="L344" s="546"/>
      <c r="M344" s="546"/>
      <c r="N344" s="546"/>
      <c r="O344" s="546"/>
      <c r="P344" s="546"/>
      <c r="Q344" s="546"/>
      <c r="R344" s="546"/>
      <c r="S344" s="115"/>
      <c r="T344" s="115"/>
      <c r="U344" s="115"/>
      <c r="V344" s="115"/>
      <c r="W344" s="115"/>
      <c r="X344" s="115"/>
      <c r="Y344" s="115"/>
      <c r="Z344" s="115"/>
      <c r="AA344" s="115"/>
      <c r="AB344" s="115"/>
    </row>
    <row r="345" ht="93.0" customHeight="1">
      <c r="A345" s="546"/>
      <c r="B345" s="546"/>
      <c r="C345" s="546"/>
      <c r="D345" s="546"/>
      <c r="E345" s="546"/>
      <c r="F345" s="546"/>
      <c r="G345" s="546"/>
      <c r="H345" s="546"/>
      <c r="I345" s="546"/>
      <c r="J345" s="546"/>
      <c r="K345" s="546"/>
      <c r="L345" s="546"/>
      <c r="M345" s="546"/>
      <c r="N345" s="546"/>
      <c r="O345" s="546"/>
      <c r="P345" s="546"/>
      <c r="Q345" s="546"/>
      <c r="R345" s="546"/>
      <c r="S345" s="115"/>
      <c r="T345" s="115"/>
      <c r="U345" s="115"/>
      <c r="V345" s="115"/>
      <c r="W345" s="115"/>
      <c r="X345" s="115"/>
      <c r="Y345" s="115"/>
      <c r="Z345" s="115"/>
      <c r="AA345" s="115"/>
      <c r="AB345" s="115"/>
    </row>
    <row r="346" ht="93.0" customHeight="1">
      <c r="A346" s="546"/>
      <c r="B346" s="546"/>
      <c r="C346" s="546"/>
      <c r="D346" s="546"/>
      <c r="E346" s="546"/>
      <c r="F346" s="546"/>
      <c r="G346" s="546"/>
      <c r="H346" s="546"/>
      <c r="I346" s="546"/>
      <c r="J346" s="546"/>
      <c r="K346" s="546"/>
      <c r="L346" s="546"/>
      <c r="M346" s="546"/>
      <c r="N346" s="546"/>
      <c r="O346" s="546"/>
      <c r="P346" s="546"/>
      <c r="Q346" s="546"/>
      <c r="R346" s="546"/>
      <c r="S346" s="115"/>
      <c r="T346" s="115"/>
      <c r="U346" s="115"/>
      <c r="V346" s="115"/>
      <c r="W346" s="115"/>
      <c r="X346" s="115"/>
      <c r="Y346" s="115"/>
      <c r="Z346" s="115"/>
      <c r="AA346" s="115"/>
      <c r="AB346" s="115"/>
    </row>
    <row r="347" ht="93.0" customHeight="1">
      <c r="A347" s="546"/>
      <c r="B347" s="546"/>
      <c r="C347" s="546"/>
      <c r="D347" s="546"/>
      <c r="E347" s="546"/>
      <c r="F347" s="546"/>
      <c r="G347" s="546"/>
      <c r="H347" s="546"/>
      <c r="I347" s="546"/>
      <c r="J347" s="546"/>
      <c r="K347" s="546"/>
      <c r="L347" s="546"/>
      <c r="M347" s="546"/>
      <c r="N347" s="546"/>
      <c r="O347" s="546"/>
      <c r="P347" s="546"/>
      <c r="Q347" s="546"/>
      <c r="R347" s="546"/>
      <c r="S347" s="115"/>
      <c r="T347" s="115"/>
      <c r="U347" s="115"/>
      <c r="V347" s="115"/>
      <c r="W347" s="115"/>
      <c r="X347" s="115"/>
      <c r="Y347" s="115"/>
      <c r="Z347" s="115"/>
      <c r="AA347" s="115"/>
      <c r="AB347" s="115"/>
    </row>
    <row r="348" ht="93.0" customHeight="1">
      <c r="A348" s="546"/>
      <c r="B348" s="546"/>
      <c r="C348" s="546"/>
      <c r="D348" s="546"/>
      <c r="E348" s="546"/>
      <c r="F348" s="546"/>
      <c r="G348" s="546"/>
      <c r="H348" s="546"/>
      <c r="I348" s="546"/>
      <c r="J348" s="546"/>
      <c r="K348" s="546"/>
      <c r="L348" s="546"/>
      <c r="M348" s="546"/>
      <c r="N348" s="546"/>
      <c r="O348" s="546"/>
      <c r="P348" s="546"/>
      <c r="Q348" s="546"/>
      <c r="R348" s="546"/>
      <c r="S348" s="115"/>
      <c r="T348" s="115"/>
      <c r="U348" s="115"/>
      <c r="V348" s="115"/>
      <c r="W348" s="115"/>
      <c r="X348" s="115"/>
      <c r="Y348" s="115"/>
      <c r="Z348" s="115"/>
      <c r="AA348" s="115"/>
      <c r="AB348" s="115"/>
    </row>
    <row r="349" ht="93.0" customHeight="1">
      <c r="A349" s="546"/>
      <c r="B349" s="546"/>
      <c r="C349" s="546"/>
      <c r="D349" s="546"/>
      <c r="E349" s="546"/>
      <c r="F349" s="546"/>
      <c r="G349" s="546"/>
      <c r="H349" s="546"/>
      <c r="I349" s="546"/>
      <c r="J349" s="546"/>
      <c r="K349" s="546"/>
      <c r="L349" s="546"/>
      <c r="M349" s="546"/>
      <c r="N349" s="546"/>
      <c r="O349" s="546"/>
      <c r="P349" s="546"/>
      <c r="Q349" s="546"/>
      <c r="R349" s="546"/>
      <c r="S349" s="115"/>
      <c r="T349" s="115"/>
      <c r="U349" s="115"/>
      <c r="V349" s="115"/>
      <c r="W349" s="115"/>
      <c r="X349" s="115"/>
      <c r="Y349" s="115"/>
      <c r="Z349" s="115"/>
      <c r="AA349" s="115"/>
      <c r="AB349" s="115"/>
    </row>
    <row r="350" ht="93.0" customHeight="1">
      <c r="A350" s="546"/>
      <c r="B350" s="546"/>
      <c r="C350" s="546"/>
      <c r="D350" s="546"/>
      <c r="E350" s="546"/>
      <c r="F350" s="546"/>
      <c r="G350" s="546"/>
      <c r="H350" s="546"/>
      <c r="I350" s="546"/>
      <c r="J350" s="546"/>
      <c r="K350" s="546"/>
      <c r="L350" s="546"/>
      <c r="M350" s="546"/>
      <c r="N350" s="546"/>
      <c r="O350" s="546"/>
      <c r="P350" s="546"/>
      <c r="Q350" s="546"/>
      <c r="R350" s="546"/>
      <c r="S350" s="115"/>
      <c r="T350" s="115"/>
      <c r="U350" s="115"/>
      <c r="V350" s="115"/>
      <c r="W350" s="115"/>
      <c r="X350" s="115"/>
      <c r="Y350" s="115"/>
      <c r="Z350" s="115"/>
      <c r="AA350" s="115"/>
      <c r="AB350" s="115"/>
    </row>
    <row r="351" ht="93.0" customHeight="1">
      <c r="A351" s="546"/>
      <c r="B351" s="546"/>
      <c r="C351" s="546"/>
      <c r="D351" s="546"/>
      <c r="E351" s="546"/>
      <c r="F351" s="546"/>
      <c r="G351" s="546"/>
      <c r="H351" s="546"/>
      <c r="I351" s="546"/>
      <c r="J351" s="546"/>
      <c r="K351" s="546"/>
      <c r="L351" s="546"/>
      <c r="M351" s="546"/>
      <c r="N351" s="546"/>
      <c r="O351" s="546"/>
      <c r="P351" s="546"/>
      <c r="Q351" s="546"/>
      <c r="R351" s="546"/>
      <c r="S351" s="115"/>
      <c r="T351" s="115"/>
      <c r="U351" s="115"/>
      <c r="V351" s="115"/>
      <c r="W351" s="115"/>
      <c r="X351" s="115"/>
      <c r="Y351" s="115"/>
      <c r="Z351" s="115"/>
      <c r="AA351" s="115"/>
      <c r="AB351" s="115"/>
    </row>
    <row r="352" ht="93.0" customHeight="1">
      <c r="A352" s="546"/>
      <c r="B352" s="546"/>
      <c r="C352" s="546"/>
      <c r="D352" s="546"/>
      <c r="E352" s="546"/>
      <c r="F352" s="546"/>
      <c r="G352" s="546"/>
      <c r="H352" s="546"/>
      <c r="I352" s="546"/>
      <c r="J352" s="546"/>
      <c r="K352" s="546"/>
      <c r="L352" s="546"/>
      <c r="M352" s="546"/>
      <c r="N352" s="546"/>
      <c r="O352" s="546"/>
      <c r="P352" s="546"/>
      <c r="Q352" s="546"/>
      <c r="R352" s="546"/>
      <c r="S352" s="115"/>
      <c r="T352" s="115"/>
      <c r="U352" s="115"/>
      <c r="V352" s="115"/>
      <c r="W352" s="115"/>
      <c r="X352" s="115"/>
      <c r="Y352" s="115"/>
      <c r="Z352" s="115"/>
      <c r="AA352" s="115"/>
      <c r="AB352" s="115"/>
    </row>
    <row r="353" ht="93.0" customHeight="1">
      <c r="A353" s="546"/>
      <c r="B353" s="546"/>
      <c r="C353" s="546"/>
      <c r="D353" s="546"/>
      <c r="E353" s="546"/>
      <c r="F353" s="546"/>
      <c r="G353" s="546"/>
      <c r="H353" s="546"/>
      <c r="I353" s="546"/>
      <c r="J353" s="546"/>
      <c r="K353" s="546"/>
      <c r="L353" s="546"/>
      <c r="M353" s="546"/>
      <c r="N353" s="546"/>
      <c r="O353" s="546"/>
      <c r="P353" s="546"/>
      <c r="Q353" s="546"/>
      <c r="R353" s="546"/>
      <c r="S353" s="115"/>
      <c r="T353" s="115"/>
      <c r="U353" s="115"/>
      <c r="V353" s="115"/>
      <c r="W353" s="115"/>
      <c r="X353" s="115"/>
      <c r="Y353" s="115"/>
      <c r="Z353" s="115"/>
      <c r="AA353" s="115"/>
      <c r="AB353" s="115"/>
    </row>
    <row r="354" ht="93.0" customHeight="1">
      <c r="A354" s="546"/>
      <c r="B354" s="546"/>
      <c r="C354" s="546"/>
      <c r="D354" s="546"/>
      <c r="E354" s="546"/>
      <c r="F354" s="546"/>
      <c r="G354" s="546"/>
      <c r="H354" s="546"/>
      <c r="I354" s="546"/>
      <c r="J354" s="546"/>
      <c r="K354" s="546"/>
      <c r="L354" s="546"/>
      <c r="M354" s="546"/>
      <c r="N354" s="546"/>
      <c r="O354" s="546"/>
      <c r="P354" s="546"/>
      <c r="Q354" s="546"/>
      <c r="R354" s="546"/>
      <c r="S354" s="115"/>
      <c r="T354" s="115"/>
      <c r="U354" s="115"/>
      <c r="V354" s="115"/>
      <c r="W354" s="115"/>
      <c r="X354" s="115"/>
      <c r="Y354" s="115"/>
      <c r="Z354" s="115"/>
      <c r="AA354" s="115"/>
      <c r="AB354" s="115"/>
    </row>
    <row r="355" ht="93.0" customHeight="1">
      <c r="A355" s="546"/>
      <c r="B355" s="546"/>
      <c r="C355" s="546"/>
      <c r="D355" s="546"/>
      <c r="E355" s="546"/>
      <c r="F355" s="546"/>
      <c r="G355" s="546"/>
      <c r="H355" s="546"/>
      <c r="I355" s="546"/>
      <c r="J355" s="546"/>
      <c r="K355" s="546"/>
      <c r="L355" s="546"/>
      <c r="M355" s="546"/>
      <c r="N355" s="546"/>
      <c r="O355" s="546"/>
      <c r="P355" s="546"/>
      <c r="Q355" s="546"/>
      <c r="R355" s="546"/>
      <c r="S355" s="115"/>
      <c r="T355" s="115"/>
      <c r="U355" s="115"/>
      <c r="V355" s="115"/>
      <c r="W355" s="115"/>
      <c r="X355" s="115"/>
      <c r="Y355" s="115"/>
      <c r="Z355" s="115"/>
      <c r="AA355" s="115"/>
      <c r="AB355" s="115"/>
    </row>
    <row r="356" ht="93.0" customHeight="1">
      <c r="A356" s="546"/>
      <c r="B356" s="546"/>
      <c r="C356" s="546"/>
      <c r="D356" s="546"/>
      <c r="E356" s="546"/>
      <c r="F356" s="546"/>
      <c r="G356" s="546"/>
      <c r="H356" s="546"/>
      <c r="I356" s="546"/>
      <c r="J356" s="546"/>
      <c r="K356" s="546"/>
      <c r="L356" s="546"/>
      <c r="M356" s="546"/>
      <c r="N356" s="546"/>
      <c r="O356" s="546"/>
      <c r="P356" s="546"/>
      <c r="Q356" s="546"/>
      <c r="R356" s="546"/>
      <c r="S356" s="115"/>
      <c r="T356" s="115"/>
      <c r="U356" s="115"/>
      <c r="V356" s="115"/>
      <c r="W356" s="115"/>
      <c r="X356" s="115"/>
      <c r="Y356" s="115"/>
      <c r="Z356" s="115"/>
      <c r="AA356" s="115"/>
      <c r="AB356" s="115"/>
    </row>
    <row r="357" ht="93.0" customHeight="1">
      <c r="A357" s="546"/>
      <c r="B357" s="546"/>
      <c r="C357" s="546"/>
      <c r="D357" s="546"/>
      <c r="E357" s="546"/>
      <c r="F357" s="546"/>
      <c r="G357" s="546"/>
      <c r="H357" s="546"/>
      <c r="I357" s="546"/>
      <c r="J357" s="546"/>
      <c r="K357" s="546"/>
      <c r="L357" s="546"/>
      <c r="M357" s="546"/>
      <c r="N357" s="546"/>
      <c r="O357" s="546"/>
      <c r="P357" s="546"/>
      <c r="Q357" s="546"/>
      <c r="R357" s="546"/>
      <c r="S357" s="115"/>
      <c r="T357" s="115"/>
      <c r="U357" s="115"/>
      <c r="V357" s="115"/>
      <c r="W357" s="115"/>
      <c r="X357" s="115"/>
      <c r="Y357" s="115"/>
      <c r="Z357" s="115"/>
      <c r="AA357" s="115"/>
      <c r="AB357" s="115"/>
    </row>
    <row r="358" ht="93.0" customHeight="1">
      <c r="A358" s="546"/>
      <c r="B358" s="546"/>
      <c r="C358" s="546"/>
      <c r="D358" s="546"/>
      <c r="E358" s="546"/>
      <c r="F358" s="546"/>
      <c r="G358" s="546"/>
      <c r="H358" s="546"/>
      <c r="I358" s="546"/>
      <c r="J358" s="546"/>
      <c r="K358" s="546"/>
      <c r="L358" s="546"/>
      <c r="M358" s="546"/>
      <c r="N358" s="546"/>
      <c r="O358" s="546"/>
      <c r="P358" s="546"/>
      <c r="Q358" s="546"/>
      <c r="R358" s="546"/>
      <c r="S358" s="115"/>
      <c r="T358" s="115"/>
      <c r="U358" s="115"/>
      <c r="V358" s="115"/>
      <c r="W358" s="115"/>
      <c r="X358" s="115"/>
      <c r="Y358" s="115"/>
      <c r="Z358" s="115"/>
      <c r="AA358" s="115"/>
      <c r="AB358" s="115"/>
    </row>
    <row r="359" ht="93.0" customHeight="1">
      <c r="A359" s="546"/>
      <c r="B359" s="546"/>
      <c r="C359" s="546"/>
      <c r="D359" s="546"/>
      <c r="E359" s="546"/>
      <c r="F359" s="546"/>
      <c r="G359" s="546"/>
      <c r="H359" s="546"/>
      <c r="I359" s="546"/>
      <c r="J359" s="546"/>
      <c r="K359" s="546"/>
      <c r="L359" s="546"/>
      <c r="M359" s="546"/>
      <c r="N359" s="546"/>
      <c r="O359" s="546"/>
      <c r="P359" s="546"/>
      <c r="Q359" s="546"/>
      <c r="R359" s="546"/>
      <c r="S359" s="115"/>
      <c r="T359" s="115"/>
      <c r="U359" s="115"/>
      <c r="V359" s="115"/>
      <c r="W359" s="115"/>
      <c r="X359" s="115"/>
      <c r="Y359" s="115"/>
      <c r="Z359" s="115"/>
      <c r="AA359" s="115"/>
      <c r="AB359" s="115"/>
    </row>
    <row r="360" ht="93.0" customHeight="1">
      <c r="A360" s="546"/>
      <c r="B360" s="546"/>
      <c r="C360" s="546"/>
      <c r="D360" s="546"/>
      <c r="E360" s="546"/>
      <c r="F360" s="546"/>
      <c r="G360" s="546"/>
      <c r="H360" s="546"/>
      <c r="I360" s="546"/>
      <c r="J360" s="546"/>
      <c r="K360" s="546"/>
      <c r="L360" s="546"/>
      <c r="M360" s="546"/>
      <c r="N360" s="546"/>
      <c r="O360" s="546"/>
      <c r="P360" s="546"/>
      <c r="Q360" s="546"/>
      <c r="R360" s="546"/>
      <c r="S360" s="115"/>
      <c r="T360" s="115"/>
      <c r="U360" s="115"/>
      <c r="V360" s="115"/>
      <c r="W360" s="115"/>
      <c r="X360" s="115"/>
      <c r="Y360" s="115"/>
      <c r="Z360" s="115"/>
      <c r="AA360" s="115"/>
      <c r="AB360" s="115"/>
    </row>
    <row r="361" ht="93.0" customHeight="1">
      <c r="A361" s="546"/>
      <c r="B361" s="546"/>
      <c r="C361" s="546"/>
      <c r="D361" s="546"/>
      <c r="E361" s="546"/>
      <c r="F361" s="546"/>
      <c r="G361" s="546"/>
      <c r="H361" s="546"/>
      <c r="I361" s="546"/>
      <c r="J361" s="546"/>
      <c r="K361" s="546"/>
      <c r="L361" s="546"/>
      <c r="M361" s="546"/>
      <c r="N361" s="546"/>
      <c r="O361" s="546"/>
      <c r="P361" s="546"/>
      <c r="Q361" s="546"/>
      <c r="R361" s="546"/>
      <c r="S361" s="115"/>
      <c r="T361" s="115"/>
      <c r="U361" s="115"/>
      <c r="V361" s="115"/>
      <c r="W361" s="115"/>
      <c r="X361" s="115"/>
      <c r="Y361" s="115"/>
      <c r="Z361" s="115"/>
      <c r="AA361" s="115"/>
      <c r="AB361" s="115"/>
    </row>
    <row r="362" ht="93.0" customHeight="1">
      <c r="A362" s="546"/>
      <c r="B362" s="546"/>
      <c r="C362" s="546"/>
      <c r="D362" s="546"/>
      <c r="E362" s="546"/>
      <c r="F362" s="546"/>
      <c r="G362" s="546"/>
      <c r="H362" s="546"/>
      <c r="I362" s="546"/>
      <c r="J362" s="546"/>
      <c r="K362" s="546"/>
      <c r="L362" s="546"/>
      <c r="M362" s="546"/>
      <c r="N362" s="546"/>
      <c r="O362" s="546"/>
      <c r="P362" s="546"/>
      <c r="Q362" s="546"/>
      <c r="R362" s="546"/>
      <c r="S362" s="115"/>
      <c r="T362" s="115"/>
      <c r="U362" s="115"/>
      <c r="V362" s="115"/>
      <c r="W362" s="115"/>
      <c r="X362" s="115"/>
      <c r="Y362" s="115"/>
      <c r="Z362" s="115"/>
      <c r="AA362" s="115"/>
      <c r="AB362" s="115"/>
    </row>
    <row r="363" ht="93.0" customHeight="1">
      <c r="A363" s="546"/>
      <c r="B363" s="546"/>
      <c r="C363" s="546"/>
      <c r="D363" s="546"/>
      <c r="E363" s="546"/>
      <c r="F363" s="546"/>
      <c r="G363" s="546"/>
      <c r="H363" s="546"/>
      <c r="I363" s="546"/>
      <c r="J363" s="546"/>
      <c r="K363" s="546"/>
      <c r="L363" s="546"/>
      <c r="M363" s="546"/>
      <c r="N363" s="546"/>
      <c r="O363" s="546"/>
      <c r="P363" s="546"/>
      <c r="Q363" s="546"/>
      <c r="R363" s="546"/>
      <c r="S363" s="115"/>
      <c r="T363" s="115"/>
      <c r="U363" s="115"/>
      <c r="V363" s="115"/>
      <c r="W363" s="115"/>
      <c r="X363" s="115"/>
      <c r="Y363" s="115"/>
      <c r="Z363" s="115"/>
      <c r="AA363" s="115"/>
      <c r="AB363" s="115"/>
    </row>
    <row r="364" ht="93.0" customHeight="1">
      <c r="A364" s="546"/>
      <c r="B364" s="546"/>
      <c r="C364" s="546"/>
      <c r="D364" s="546"/>
      <c r="E364" s="546"/>
      <c r="F364" s="546"/>
      <c r="G364" s="546"/>
      <c r="H364" s="546"/>
      <c r="I364" s="546"/>
      <c r="J364" s="546"/>
      <c r="K364" s="546"/>
      <c r="L364" s="546"/>
      <c r="M364" s="546"/>
      <c r="N364" s="546"/>
      <c r="O364" s="546"/>
      <c r="P364" s="546"/>
      <c r="Q364" s="546"/>
      <c r="R364" s="546"/>
      <c r="S364" s="115"/>
      <c r="T364" s="115"/>
      <c r="U364" s="115"/>
      <c r="V364" s="115"/>
      <c r="W364" s="115"/>
      <c r="X364" s="115"/>
      <c r="Y364" s="115"/>
      <c r="Z364" s="115"/>
      <c r="AA364" s="115"/>
      <c r="AB364" s="115"/>
    </row>
    <row r="365" ht="93.0" customHeight="1">
      <c r="A365" s="546"/>
      <c r="B365" s="546"/>
      <c r="C365" s="546"/>
      <c r="D365" s="546"/>
      <c r="E365" s="546"/>
      <c r="F365" s="546"/>
      <c r="G365" s="546"/>
      <c r="H365" s="546"/>
      <c r="I365" s="546"/>
      <c r="J365" s="546"/>
      <c r="K365" s="546"/>
      <c r="L365" s="546"/>
      <c r="M365" s="546"/>
      <c r="N365" s="546"/>
      <c r="O365" s="546"/>
      <c r="P365" s="546"/>
      <c r="Q365" s="546"/>
      <c r="R365" s="546"/>
      <c r="S365" s="115"/>
      <c r="T365" s="115"/>
      <c r="U365" s="115"/>
      <c r="V365" s="115"/>
      <c r="W365" s="115"/>
      <c r="X365" s="115"/>
      <c r="Y365" s="115"/>
      <c r="Z365" s="115"/>
      <c r="AA365" s="115"/>
      <c r="AB365" s="115"/>
    </row>
    <row r="366" ht="93.0" customHeight="1">
      <c r="A366" s="546"/>
      <c r="B366" s="546"/>
      <c r="C366" s="546"/>
      <c r="D366" s="546"/>
      <c r="E366" s="546"/>
      <c r="F366" s="546"/>
      <c r="G366" s="546"/>
      <c r="H366" s="546"/>
      <c r="I366" s="546"/>
      <c r="J366" s="546"/>
      <c r="K366" s="546"/>
      <c r="L366" s="546"/>
      <c r="M366" s="546"/>
      <c r="N366" s="546"/>
      <c r="O366" s="546"/>
      <c r="P366" s="546"/>
      <c r="Q366" s="546"/>
      <c r="R366" s="546"/>
      <c r="S366" s="115"/>
      <c r="T366" s="115"/>
      <c r="U366" s="115"/>
      <c r="V366" s="115"/>
      <c r="W366" s="115"/>
      <c r="X366" s="115"/>
      <c r="Y366" s="115"/>
      <c r="Z366" s="115"/>
      <c r="AA366" s="115"/>
      <c r="AB366" s="115"/>
    </row>
    <row r="367" ht="93.0" customHeight="1">
      <c r="A367" s="546"/>
      <c r="B367" s="546"/>
      <c r="C367" s="546"/>
      <c r="D367" s="546"/>
      <c r="E367" s="546"/>
      <c r="F367" s="546"/>
      <c r="G367" s="546"/>
      <c r="H367" s="546"/>
      <c r="I367" s="546"/>
      <c r="J367" s="546"/>
      <c r="K367" s="546"/>
      <c r="L367" s="546"/>
      <c r="M367" s="546"/>
      <c r="N367" s="546"/>
      <c r="O367" s="546"/>
      <c r="P367" s="546"/>
      <c r="Q367" s="546"/>
      <c r="R367" s="546"/>
      <c r="S367" s="115"/>
      <c r="T367" s="115"/>
      <c r="U367" s="115"/>
      <c r="V367" s="115"/>
      <c r="W367" s="115"/>
      <c r="X367" s="115"/>
      <c r="Y367" s="115"/>
      <c r="Z367" s="115"/>
      <c r="AA367" s="115"/>
      <c r="AB367" s="115"/>
    </row>
    <row r="368" ht="93.0" customHeight="1">
      <c r="A368" s="546"/>
      <c r="B368" s="546"/>
      <c r="C368" s="546"/>
      <c r="D368" s="546"/>
      <c r="E368" s="546"/>
      <c r="F368" s="546"/>
      <c r="G368" s="546"/>
      <c r="H368" s="546"/>
      <c r="I368" s="546"/>
      <c r="J368" s="546"/>
      <c r="K368" s="546"/>
      <c r="L368" s="546"/>
      <c r="M368" s="546"/>
      <c r="N368" s="546"/>
      <c r="O368" s="546"/>
      <c r="P368" s="546"/>
      <c r="Q368" s="546"/>
      <c r="R368" s="546"/>
      <c r="S368" s="115"/>
      <c r="T368" s="115"/>
      <c r="U368" s="115"/>
      <c r="V368" s="115"/>
      <c r="W368" s="115"/>
      <c r="X368" s="115"/>
      <c r="Y368" s="115"/>
      <c r="Z368" s="115"/>
      <c r="AA368" s="115"/>
      <c r="AB368" s="115"/>
    </row>
    <row r="369" ht="93.0" customHeight="1">
      <c r="A369" s="546"/>
      <c r="B369" s="546"/>
      <c r="C369" s="546"/>
      <c r="D369" s="546"/>
      <c r="E369" s="546"/>
      <c r="F369" s="546"/>
      <c r="G369" s="546"/>
      <c r="H369" s="546"/>
      <c r="I369" s="546"/>
      <c r="J369" s="546"/>
      <c r="K369" s="546"/>
      <c r="L369" s="546"/>
      <c r="M369" s="546"/>
      <c r="N369" s="546"/>
      <c r="O369" s="546"/>
      <c r="P369" s="546"/>
      <c r="Q369" s="546"/>
      <c r="R369" s="546"/>
      <c r="S369" s="115"/>
      <c r="T369" s="115"/>
      <c r="U369" s="115"/>
      <c r="V369" s="115"/>
      <c r="W369" s="115"/>
      <c r="X369" s="115"/>
      <c r="Y369" s="115"/>
      <c r="Z369" s="115"/>
      <c r="AA369" s="115"/>
      <c r="AB369" s="115"/>
    </row>
    <row r="370" ht="93.0" customHeight="1">
      <c r="A370" s="546"/>
      <c r="B370" s="546"/>
      <c r="C370" s="546"/>
      <c r="D370" s="546"/>
      <c r="E370" s="546"/>
      <c r="F370" s="546"/>
      <c r="G370" s="546"/>
      <c r="H370" s="546"/>
      <c r="I370" s="546"/>
      <c r="J370" s="546"/>
      <c r="K370" s="546"/>
      <c r="L370" s="546"/>
      <c r="M370" s="546"/>
      <c r="N370" s="546"/>
      <c r="O370" s="546"/>
      <c r="P370" s="546"/>
      <c r="Q370" s="546"/>
      <c r="R370" s="546"/>
      <c r="S370" s="115"/>
      <c r="T370" s="115"/>
      <c r="U370" s="115"/>
      <c r="V370" s="115"/>
      <c r="W370" s="115"/>
      <c r="X370" s="115"/>
      <c r="Y370" s="115"/>
      <c r="Z370" s="115"/>
      <c r="AA370" s="115"/>
      <c r="AB370" s="115"/>
    </row>
    <row r="371" ht="93.0" customHeight="1">
      <c r="A371" s="546"/>
      <c r="B371" s="546"/>
      <c r="C371" s="546"/>
      <c r="D371" s="546"/>
      <c r="E371" s="546"/>
      <c r="F371" s="546"/>
      <c r="G371" s="546"/>
      <c r="H371" s="546"/>
      <c r="I371" s="546"/>
      <c r="J371" s="546"/>
      <c r="K371" s="546"/>
      <c r="L371" s="546"/>
      <c r="M371" s="546"/>
      <c r="N371" s="546"/>
      <c r="O371" s="546"/>
      <c r="P371" s="546"/>
      <c r="Q371" s="546"/>
      <c r="R371" s="546"/>
      <c r="S371" s="115"/>
      <c r="T371" s="115"/>
      <c r="U371" s="115"/>
      <c r="V371" s="115"/>
      <c r="W371" s="115"/>
      <c r="X371" s="115"/>
      <c r="Y371" s="115"/>
      <c r="Z371" s="115"/>
      <c r="AA371" s="115"/>
      <c r="AB371" s="115"/>
    </row>
    <row r="372" ht="93.0" customHeight="1">
      <c r="A372" s="546"/>
      <c r="B372" s="546"/>
      <c r="C372" s="546"/>
      <c r="D372" s="546"/>
      <c r="E372" s="546"/>
      <c r="F372" s="546"/>
      <c r="G372" s="546"/>
      <c r="H372" s="546"/>
      <c r="I372" s="546"/>
      <c r="J372" s="546"/>
      <c r="K372" s="546"/>
      <c r="L372" s="546"/>
      <c r="M372" s="546"/>
      <c r="N372" s="546"/>
      <c r="O372" s="546"/>
      <c r="P372" s="546"/>
      <c r="Q372" s="546"/>
      <c r="R372" s="546"/>
      <c r="S372" s="115"/>
      <c r="T372" s="115"/>
      <c r="U372" s="115"/>
      <c r="V372" s="115"/>
      <c r="W372" s="115"/>
      <c r="X372" s="115"/>
      <c r="Y372" s="115"/>
      <c r="Z372" s="115"/>
      <c r="AA372" s="115"/>
      <c r="AB372" s="115"/>
    </row>
    <row r="373" ht="93.0" customHeight="1">
      <c r="A373" s="546"/>
      <c r="B373" s="546"/>
      <c r="C373" s="546"/>
      <c r="D373" s="546"/>
      <c r="E373" s="546"/>
      <c r="F373" s="546"/>
      <c r="G373" s="546"/>
      <c r="H373" s="546"/>
      <c r="I373" s="546"/>
      <c r="J373" s="546"/>
      <c r="K373" s="546"/>
      <c r="L373" s="546"/>
      <c r="M373" s="546"/>
      <c r="N373" s="546"/>
      <c r="O373" s="546"/>
      <c r="P373" s="546"/>
      <c r="Q373" s="546"/>
      <c r="R373" s="546"/>
      <c r="S373" s="115"/>
      <c r="T373" s="115"/>
      <c r="U373" s="115"/>
      <c r="V373" s="115"/>
      <c r="W373" s="115"/>
      <c r="X373" s="115"/>
      <c r="Y373" s="115"/>
      <c r="Z373" s="115"/>
      <c r="AA373" s="115"/>
      <c r="AB373" s="115"/>
    </row>
    <row r="374" ht="93.0" customHeight="1">
      <c r="A374" s="546"/>
      <c r="B374" s="546"/>
      <c r="C374" s="546"/>
      <c r="D374" s="546"/>
      <c r="E374" s="546"/>
      <c r="F374" s="546"/>
      <c r="G374" s="546"/>
      <c r="H374" s="546"/>
      <c r="I374" s="546"/>
      <c r="J374" s="546"/>
      <c r="K374" s="546"/>
      <c r="L374" s="546"/>
      <c r="M374" s="546"/>
      <c r="N374" s="546"/>
      <c r="O374" s="546"/>
      <c r="P374" s="546"/>
      <c r="Q374" s="546"/>
      <c r="R374" s="546"/>
      <c r="S374" s="115"/>
      <c r="T374" s="115"/>
      <c r="U374" s="115"/>
      <c r="V374" s="115"/>
      <c r="W374" s="115"/>
      <c r="X374" s="115"/>
      <c r="Y374" s="115"/>
      <c r="Z374" s="115"/>
      <c r="AA374" s="115"/>
      <c r="AB374" s="115"/>
    </row>
    <row r="375" ht="93.0" customHeight="1">
      <c r="A375" s="546"/>
      <c r="B375" s="546"/>
      <c r="C375" s="546"/>
      <c r="D375" s="546"/>
      <c r="E375" s="546"/>
      <c r="F375" s="546"/>
      <c r="G375" s="546"/>
      <c r="H375" s="546"/>
      <c r="I375" s="546"/>
      <c r="J375" s="546"/>
      <c r="K375" s="546"/>
      <c r="L375" s="546"/>
      <c r="M375" s="546"/>
      <c r="N375" s="546"/>
      <c r="O375" s="546"/>
      <c r="P375" s="546"/>
      <c r="Q375" s="546"/>
      <c r="R375" s="546"/>
      <c r="S375" s="115"/>
      <c r="T375" s="115"/>
      <c r="U375" s="115"/>
      <c r="V375" s="115"/>
      <c r="W375" s="115"/>
      <c r="X375" s="115"/>
      <c r="Y375" s="115"/>
      <c r="Z375" s="115"/>
      <c r="AA375" s="115"/>
      <c r="AB375" s="115"/>
    </row>
    <row r="376" ht="93.0" customHeight="1">
      <c r="A376" s="546"/>
      <c r="B376" s="546"/>
      <c r="C376" s="546"/>
      <c r="D376" s="546"/>
      <c r="E376" s="546"/>
      <c r="F376" s="546"/>
      <c r="G376" s="546"/>
      <c r="H376" s="546"/>
      <c r="I376" s="546"/>
      <c r="J376" s="546"/>
      <c r="K376" s="546"/>
      <c r="L376" s="546"/>
      <c r="M376" s="546"/>
      <c r="N376" s="546"/>
      <c r="O376" s="546"/>
      <c r="P376" s="546"/>
      <c r="Q376" s="546"/>
      <c r="R376" s="546"/>
      <c r="S376" s="115"/>
      <c r="T376" s="115"/>
      <c r="U376" s="115"/>
      <c r="V376" s="115"/>
      <c r="W376" s="115"/>
      <c r="X376" s="115"/>
      <c r="Y376" s="115"/>
      <c r="Z376" s="115"/>
      <c r="AA376" s="115"/>
      <c r="AB376" s="115"/>
    </row>
    <row r="377" ht="93.0" customHeight="1">
      <c r="A377" s="546"/>
      <c r="B377" s="546"/>
      <c r="C377" s="546"/>
      <c r="D377" s="546"/>
      <c r="E377" s="546"/>
      <c r="F377" s="546"/>
      <c r="G377" s="546"/>
      <c r="H377" s="546"/>
      <c r="I377" s="546"/>
      <c r="J377" s="546"/>
      <c r="K377" s="546"/>
      <c r="L377" s="546"/>
      <c r="M377" s="546"/>
      <c r="N377" s="546"/>
      <c r="O377" s="546"/>
      <c r="P377" s="546"/>
      <c r="Q377" s="546"/>
      <c r="R377" s="546"/>
      <c r="S377" s="115"/>
      <c r="T377" s="115"/>
      <c r="U377" s="115"/>
      <c r="V377" s="115"/>
      <c r="W377" s="115"/>
      <c r="X377" s="115"/>
      <c r="Y377" s="115"/>
      <c r="Z377" s="115"/>
      <c r="AA377" s="115"/>
      <c r="AB377" s="115"/>
    </row>
    <row r="378" ht="93.0" customHeight="1">
      <c r="A378" s="546"/>
      <c r="B378" s="546"/>
      <c r="C378" s="546"/>
      <c r="D378" s="546"/>
      <c r="E378" s="546"/>
      <c r="F378" s="546"/>
      <c r="G378" s="546"/>
      <c r="H378" s="546"/>
      <c r="I378" s="546"/>
      <c r="J378" s="546"/>
      <c r="K378" s="546"/>
      <c r="L378" s="546"/>
      <c r="M378" s="546"/>
      <c r="N378" s="546"/>
      <c r="O378" s="546"/>
      <c r="P378" s="546"/>
      <c r="Q378" s="546"/>
      <c r="R378" s="546"/>
      <c r="S378" s="115"/>
      <c r="T378" s="115"/>
      <c r="U378" s="115"/>
      <c r="V378" s="115"/>
      <c r="W378" s="115"/>
      <c r="X378" s="115"/>
      <c r="Y378" s="115"/>
      <c r="Z378" s="115"/>
      <c r="AA378" s="115"/>
      <c r="AB378" s="115"/>
    </row>
    <row r="379" ht="93.0" customHeight="1">
      <c r="A379" s="546"/>
      <c r="B379" s="546"/>
      <c r="C379" s="546"/>
      <c r="D379" s="546"/>
      <c r="E379" s="546"/>
      <c r="F379" s="546"/>
      <c r="G379" s="546"/>
      <c r="H379" s="546"/>
      <c r="I379" s="546"/>
      <c r="J379" s="546"/>
      <c r="K379" s="546"/>
      <c r="L379" s="546"/>
      <c r="M379" s="546"/>
      <c r="N379" s="546"/>
      <c r="O379" s="546"/>
      <c r="P379" s="546"/>
      <c r="Q379" s="546"/>
      <c r="R379" s="546"/>
      <c r="S379" s="115"/>
      <c r="T379" s="115"/>
      <c r="U379" s="115"/>
      <c r="V379" s="115"/>
      <c r="W379" s="115"/>
      <c r="X379" s="115"/>
      <c r="Y379" s="115"/>
      <c r="Z379" s="115"/>
      <c r="AA379" s="115"/>
      <c r="AB379" s="115"/>
    </row>
    <row r="380" ht="93.0" customHeight="1">
      <c r="A380" s="546"/>
      <c r="B380" s="546"/>
      <c r="C380" s="546"/>
      <c r="D380" s="546"/>
      <c r="E380" s="546"/>
      <c r="F380" s="546"/>
      <c r="G380" s="546"/>
      <c r="H380" s="546"/>
      <c r="I380" s="546"/>
      <c r="J380" s="546"/>
      <c r="K380" s="546"/>
      <c r="L380" s="546"/>
      <c r="M380" s="546"/>
      <c r="N380" s="546"/>
      <c r="O380" s="546"/>
      <c r="P380" s="546"/>
      <c r="Q380" s="546"/>
      <c r="R380" s="546"/>
      <c r="S380" s="115"/>
      <c r="T380" s="115"/>
      <c r="U380" s="115"/>
      <c r="V380" s="115"/>
      <c r="W380" s="115"/>
      <c r="X380" s="115"/>
      <c r="Y380" s="115"/>
      <c r="Z380" s="115"/>
      <c r="AA380" s="115"/>
      <c r="AB380" s="115"/>
    </row>
    <row r="381" ht="93.0" customHeight="1">
      <c r="A381" s="546"/>
      <c r="B381" s="546"/>
      <c r="C381" s="546"/>
      <c r="D381" s="546"/>
      <c r="E381" s="546"/>
      <c r="F381" s="546"/>
      <c r="G381" s="546"/>
      <c r="H381" s="546"/>
      <c r="I381" s="546"/>
      <c r="J381" s="546"/>
      <c r="K381" s="546"/>
      <c r="L381" s="546"/>
      <c r="M381" s="546"/>
      <c r="N381" s="546"/>
      <c r="O381" s="546"/>
      <c r="P381" s="546"/>
      <c r="Q381" s="546"/>
      <c r="R381" s="546"/>
      <c r="S381" s="115"/>
      <c r="T381" s="115"/>
      <c r="U381" s="115"/>
      <c r="V381" s="115"/>
      <c r="W381" s="115"/>
      <c r="X381" s="115"/>
      <c r="Y381" s="115"/>
      <c r="Z381" s="115"/>
      <c r="AA381" s="115"/>
      <c r="AB381" s="115"/>
    </row>
    <row r="382" ht="93.0" customHeight="1">
      <c r="A382" s="546"/>
      <c r="B382" s="546"/>
      <c r="C382" s="546"/>
      <c r="D382" s="546"/>
      <c r="E382" s="546"/>
      <c r="F382" s="546"/>
      <c r="G382" s="546"/>
      <c r="H382" s="546"/>
      <c r="I382" s="546"/>
      <c r="J382" s="546"/>
      <c r="K382" s="546"/>
      <c r="L382" s="546"/>
      <c r="M382" s="546"/>
      <c r="N382" s="546"/>
      <c r="O382" s="546"/>
      <c r="P382" s="546"/>
      <c r="Q382" s="546"/>
      <c r="R382" s="546"/>
      <c r="S382" s="115"/>
      <c r="T382" s="115"/>
      <c r="U382" s="115"/>
      <c r="V382" s="115"/>
      <c r="W382" s="115"/>
      <c r="X382" s="115"/>
      <c r="Y382" s="115"/>
      <c r="Z382" s="115"/>
      <c r="AA382" s="115"/>
      <c r="AB382" s="115"/>
    </row>
    <row r="383" ht="93.0" customHeight="1">
      <c r="A383" s="546"/>
      <c r="B383" s="546"/>
      <c r="C383" s="546"/>
      <c r="D383" s="546"/>
      <c r="E383" s="546"/>
      <c r="F383" s="546"/>
      <c r="G383" s="546"/>
      <c r="H383" s="546"/>
      <c r="I383" s="546"/>
      <c r="J383" s="546"/>
      <c r="K383" s="546"/>
      <c r="L383" s="546"/>
      <c r="M383" s="546"/>
      <c r="N383" s="546"/>
      <c r="O383" s="546"/>
      <c r="P383" s="546"/>
      <c r="Q383" s="546"/>
      <c r="R383" s="546"/>
      <c r="S383" s="115"/>
      <c r="T383" s="115"/>
      <c r="U383" s="115"/>
      <c r="V383" s="115"/>
      <c r="W383" s="115"/>
      <c r="X383" s="115"/>
      <c r="Y383" s="115"/>
      <c r="Z383" s="115"/>
      <c r="AA383" s="115"/>
      <c r="AB383" s="115"/>
    </row>
    <row r="384" ht="93.0" customHeight="1">
      <c r="A384" s="546"/>
      <c r="B384" s="546"/>
      <c r="C384" s="546"/>
      <c r="D384" s="546"/>
      <c r="E384" s="546"/>
      <c r="F384" s="546"/>
      <c r="G384" s="546"/>
      <c r="H384" s="546"/>
      <c r="I384" s="546"/>
      <c r="J384" s="546"/>
      <c r="K384" s="546"/>
      <c r="L384" s="546"/>
      <c r="M384" s="546"/>
      <c r="N384" s="546"/>
      <c r="O384" s="546"/>
      <c r="P384" s="546"/>
      <c r="Q384" s="546"/>
      <c r="R384" s="546"/>
      <c r="S384" s="115"/>
      <c r="T384" s="115"/>
      <c r="U384" s="115"/>
      <c r="V384" s="115"/>
      <c r="W384" s="115"/>
      <c r="X384" s="115"/>
      <c r="Y384" s="115"/>
      <c r="Z384" s="115"/>
      <c r="AA384" s="115"/>
      <c r="AB384" s="115"/>
    </row>
    <row r="385" ht="93.0" customHeight="1">
      <c r="A385" s="546"/>
      <c r="B385" s="546"/>
      <c r="C385" s="546"/>
      <c r="D385" s="546"/>
      <c r="E385" s="546"/>
      <c r="F385" s="546"/>
      <c r="G385" s="546"/>
      <c r="H385" s="546"/>
      <c r="I385" s="546"/>
      <c r="J385" s="546"/>
      <c r="K385" s="546"/>
      <c r="L385" s="546"/>
      <c r="M385" s="546"/>
      <c r="N385" s="546"/>
      <c r="O385" s="546"/>
      <c r="P385" s="546"/>
      <c r="Q385" s="546"/>
      <c r="R385" s="546"/>
      <c r="S385" s="115"/>
      <c r="T385" s="115"/>
      <c r="U385" s="115"/>
      <c r="V385" s="115"/>
      <c r="W385" s="115"/>
      <c r="X385" s="115"/>
      <c r="Y385" s="115"/>
      <c r="Z385" s="115"/>
      <c r="AA385" s="115"/>
      <c r="AB385" s="115"/>
    </row>
    <row r="386" ht="93.0" customHeight="1">
      <c r="A386" s="546"/>
      <c r="B386" s="546"/>
      <c r="C386" s="546"/>
      <c r="D386" s="546"/>
      <c r="E386" s="546"/>
      <c r="F386" s="546"/>
      <c r="G386" s="546"/>
      <c r="H386" s="546"/>
      <c r="I386" s="546"/>
      <c r="J386" s="546"/>
      <c r="K386" s="546"/>
      <c r="L386" s="546"/>
      <c r="M386" s="546"/>
      <c r="N386" s="546"/>
      <c r="O386" s="546"/>
      <c r="P386" s="546"/>
      <c r="Q386" s="546"/>
      <c r="R386" s="546"/>
      <c r="S386" s="115"/>
      <c r="T386" s="115"/>
      <c r="U386" s="115"/>
      <c r="V386" s="115"/>
      <c r="W386" s="115"/>
      <c r="X386" s="115"/>
      <c r="Y386" s="115"/>
      <c r="Z386" s="115"/>
      <c r="AA386" s="115"/>
      <c r="AB386" s="115"/>
    </row>
    <row r="387" ht="93.0" customHeight="1">
      <c r="A387" s="546"/>
      <c r="B387" s="546"/>
      <c r="C387" s="546"/>
      <c r="D387" s="546"/>
      <c r="E387" s="546"/>
      <c r="F387" s="546"/>
      <c r="G387" s="546"/>
      <c r="H387" s="546"/>
      <c r="I387" s="546"/>
      <c r="J387" s="546"/>
      <c r="K387" s="546"/>
      <c r="L387" s="546"/>
      <c r="M387" s="546"/>
      <c r="N387" s="546"/>
      <c r="O387" s="546"/>
      <c r="P387" s="546"/>
      <c r="Q387" s="546"/>
      <c r="R387" s="546"/>
      <c r="S387" s="115"/>
      <c r="T387" s="115"/>
      <c r="U387" s="115"/>
      <c r="V387" s="115"/>
      <c r="W387" s="115"/>
      <c r="X387" s="115"/>
      <c r="Y387" s="115"/>
      <c r="Z387" s="115"/>
      <c r="AA387" s="115"/>
      <c r="AB387" s="115"/>
    </row>
    <row r="388" ht="93.0" customHeight="1">
      <c r="A388" s="546"/>
      <c r="B388" s="546"/>
      <c r="C388" s="546"/>
      <c r="D388" s="546"/>
      <c r="E388" s="546"/>
      <c r="F388" s="546"/>
      <c r="G388" s="546"/>
      <c r="H388" s="546"/>
      <c r="I388" s="546"/>
      <c r="J388" s="546"/>
      <c r="K388" s="546"/>
      <c r="L388" s="546"/>
      <c r="M388" s="546"/>
      <c r="N388" s="546"/>
      <c r="O388" s="546"/>
      <c r="P388" s="546"/>
      <c r="Q388" s="546"/>
      <c r="R388" s="546"/>
      <c r="S388" s="115"/>
      <c r="T388" s="115"/>
      <c r="U388" s="115"/>
      <c r="V388" s="115"/>
      <c r="W388" s="115"/>
      <c r="X388" s="115"/>
      <c r="Y388" s="115"/>
      <c r="Z388" s="115"/>
      <c r="AA388" s="115"/>
      <c r="AB388" s="115"/>
    </row>
    <row r="389" ht="93.0" customHeight="1">
      <c r="A389" s="546"/>
      <c r="B389" s="546"/>
      <c r="C389" s="546"/>
      <c r="D389" s="546"/>
      <c r="E389" s="546"/>
      <c r="F389" s="546"/>
      <c r="G389" s="546"/>
      <c r="H389" s="546"/>
      <c r="I389" s="546"/>
      <c r="J389" s="546"/>
      <c r="K389" s="546"/>
      <c r="L389" s="546"/>
      <c r="M389" s="546"/>
      <c r="N389" s="546"/>
      <c r="O389" s="546"/>
      <c r="P389" s="546"/>
      <c r="Q389" s="546"/>
      <c r="R389" s="546"/>
      <c r="S389" s="115"/>
      <c r="T389" s="115"/>
      <c r="U389" s="115"/>
      <c r="V389" s="115"/>
      <c r="W389" s="115"/>
      <c r="X389" s="115"/>
      <c r="Y389" s="115"/>
      <c r="Z389" s="115"/>
      <c r="AA389" s="115"/>
      <c r="AB389" s="115"/>
    </row>
    <row r="390" ht="93.0" customHeight="1">
      <c r="A390" s="546"/>
      <c r="B390" s="546"/>
      <c r="C390" s="546"/>
      <c r="D390" s="546"/>
      <c r="E390" s="546"/>
      <c r="F390" s="546"/>
      <c r="G390" s="546"/>
      <c r="H390" s="546"/>
      <c r="I390" s="546"/>
      <c r="J390" s="546"/>
      <c r="K390" s="546"/>
      <c r="L390" s="546"/>
      <c r="M390" s="546"/>
      <c r="N390" s="546"/>
      <c r="O390" s="546"/>
      <c r="P390" s="546"/>
      <c r="Q390" s="546"/>
      <c r="R390" s="546"/>
      <c r="S390" s="115"/>
      <c r="T390" s="115"/>
      <c r="U390" s="115"/>
      <c r="V390" s="115"/>
      <c r="W390" s="115"/>
      <c r="X390" s="115"/>
      <c r="Y390" s="115"/>
      <c r="Z390" s="115"/>
      <c r="AA390" s="115"/>
      <c r="AB390" s="115"/>
    </row>
    <row r="391" ht="93.0" customHeight="1">
      <c r="A391" s="546"/>
      <c r="B391" s="546"/>
      <c r="C391" s="546"/>
      <c r="D391" s="546"/>
      <c r="E391" s="546"/>
      <c r="F391" s="546"/>
      <c r="G391" s="546"/>
      <c r="H391" s="546"/>
      <c r="I391" s="546"/>
      <c r="J391" s="546"/>
      <c r="K391" s="546"/>
      <c r="L391" s="546"/>
      <c r="M391" s="546"/>
      <c r="N391" s="546"/>
      <c r="O391" s="546"/>
      <c r="P391" s="546"/>
      <c r="Q391" s="546"/>
      <c r="R391" s="546"/>
      <c r="S391" s="115"/>
      <c r="T391" s="115"/>
      <c r="U391" s="115"/>
      <c r="V391" s="115"/>
      <c r="W391" s="115"/>
      <c r="X391" s="115"/>
      <c r="Y391" s="115"/>
      <c r="Z391" s="115"/>
      <c r="AA391" s="115"/>
      <c r="AB391" s="115"/>
    </row>
    <row r="392" ht="93.0" customHeight="1">
      <c r="A392" s="546"/>
      <c r="B392" s="546"/>
      <c r="C392" s="546"/>
      <c r="D392" s="546"/>
      <c r="E392" s="546"/>
      <c r="F392" s="546"/>
      <c r="G392" s="546"/>
      <c r="H392" s="546"/>
      <c r="I392" s="546"/>
      <c r="J392" s="546"/>
      <c r="K392" s="546"/>
      <c r="L392" s="546"/>
      <c r="M392" s="546"/>
      <c r="N392" s="546"/>
      <c r="O392" s="546"/>
      <c r="P392" s="546"/>
      <c r="Q392" s="546"/>
      <c r="R392" s="546"/>
      <c r="S392" s="115"/>
      <c r="T392" s="115"/>
      <c r="U392" s="115"/>
      <c r="V392" s="115"/>
      <c r="W392" s="115"/>
      <c r="X392" s="115"/>
      <c r="Y392" s="115"/>
      <c r="Z392" s="115"/>
      <c r="AA392" s="115"/>
      <c r="AB392" s="115"/>
    </row>
    <row r="393" ht="93.0" customHeight="1">
      <c r="A393" s="546"/>
      <c r="B393" s="546"/>
      <c r="C393" s="546"/>
      <c r="D393" s="546"/>
      <c r="E393" s="546"/>
      <c r="F393" s="546"/>
      <c r="G393" s="546"/>
      <c r="H393" s="546"/>
      <c r="I393" s="546"/>
      <c r="J393" s="546"/>
      <c r="K393" s="546"/>
      <c r="L393" s="546"/>
      <c r="M393" s="546"/>
      <c r="N393" s="546"/>
      <c r="O393" s="546"/>
      <c r="P393" s="546"/>
      <c r="Q393" s="546"/>
      <c r="R393" s="546"/>
      <c r="S393" s="115"/>
      <c r="T393" s="115"/>
      <c r="U393" s="115"/>
      <c r="V393" s="115"/>
      <c r="W393" s="115"/>
      <c r="X393" s="115"/>
      <c r="Y393" s="115"/>
      <c r="Z393" s="115"/>
      <c r="AA393" s="115"/>
      <c r="AB393" s="115"/>
    </row>
    <row r="394" ht="93.0" customHeight="1">
      <c r="A394" s="546"/>
      <c r="B394" s="546"/>
      <c r="C394" s="546"/>
      <c r="D394" s="546"/>
      <c r="E394" s="546"/>
      <c r="F394" s="546"/>
      <c r="G394" s="546"/>
      <c r="H394" s="546"/>
      <c r="I394" s="546"/>
      <c r="J394" s="546"/>
      <c r="K394" s="546"/>
      <c r="L394" s="546"/>
      <c r="M394" s="546"/>
      <c r="N394" s="546"/>
      <c r="O394" s="546"/>
      <c r="P394" s="546"/>
      <c r="Q394" s="546"/>
      <c r="R394" s="546"/>
      <c r="S394" s="115"/>
      <c r="T394" s="115"/>
      <c r="U394" s="115"/>
      <c r="V394" s="115"/>
      <c r="W394" s="115"/>
      <c r="X394" s="115"/>
      <c r="Y394" s="115"/>
      <c r="Z394" s="115"/>
      <c r="AA394" s="115"/>
      <c r="AB394" s="115"/>
    </row>
    <row r="395" ht="93.0" customHeight="1">
      <c r="A395" s="546"/>
      <c r="B395" s="546"/>
      <c r="C395" s="546"/>
      <c r="D395" s="546"/>
      <c r="E395" s="546"/>
      <c r="F395" s="546"/>
      <c r="G395" s="546"/>
      <c r="H395" s="546"/>
      <c r="I395" s="546"/>
      <c r="J395" s="546"/>
      <c r="K395" s="546"/>
      <c r="L395" s="546"/>
      <c r="M395" s="546"/>
      <c r="N395" s="546"/>
      <c r="O395" s="546"/>
      <c r="P395" s="546"/>
      <c r="Q395" s="546"/>
      <c r="R395" s="546"/>
      <c r="S395" s="115"/>
      <c r="T395" s="115"/>
      <c r="U395" s="115"/>
      <c r="V395" s="115"/>
      <c r="W395" s="115"/>
      <c r="X395" s="115"/>
      <c r="Y395" s="115"/>
      <c r="Z395" s="115"/>
      <c r="AA395" s="115"/>
      <c r="AB395" s="115"/>
    </row>
    <row r="396" ht="93.0" customHeight="1">
      <c r="A396" s="546"/>
      <c r="B396" s="546"/>
      <c r="C396" s="546"/>
      <c r="D396" s="546"/>
      <c r="E396" s="546"/>
      <c r="F396" s="546"/>
      <c r="G396" s="546"/>
      <c r="H396" s="546"/>
      <c r="I396" s="546"/>
      <c r="J396" s="546"/>
      <c r="K396" s="546"/>
      <c r="L396" s="546"/>
      <c r="M396" s="546"/>
      <c r="N396" s="546"/>
      <c r="O396" s="546"/>
      <c r="P396" s="546"/>
      <c r="Q396" s="546"/>
      <c r="R396" s="546"/>
      <c r="S396" s="115"/>
      <c r="T396" s="115"/>
      <c r="U396" s="115"/>
      <c r="V396" s="115"/>
      <c r="W396" s="115"/>
      <c r="X396" s="115"/>
      <c r="Y396" s="115"/>
      <c r="Z396" s="115"/>
      <c r="AA396" s="115"/>
      <c r="AB396" s="115"/>
    </row>
    <row r="397" ht="93.0" customHeight="1">
      <c r="A397" s="546"/>
      <c r="B397" s="546"/>
      <c r="C397" s="546"/>
      <c r="D397" s="546"/>
      <c r="E397" s="546"/>
      <c r="F397" s="546"/>
      <c r="G397" s="546"/>
      <c r="H397" s="546"/>
      <c r="I397" s="546"/>
      <c r="J397" s="546"/>
      <c r="K397" s="546"/>
      <c r="L397" s="546"/>
      <c r="M397" s="546"/>
      <c r="N397" s="546"/>
      <c r="O397" s="546"/>
      <c r="P397" s="546"/>
      <c r="Q397" s="546"/>
      <c r="R397" s="546"/>
      <c r="S397" s="115"/>
      <c r="T397" s="115"/>
      <c r="U397" s="115"/>
      <c r="V397" s="115"/>
      <c r="W397" s="115"/>
      <c r="X397" s="115"/>
      <c r="Y397" s="115"/>
      <c r="Z397" s="115"/>
      <c r="AA397" s="115"/>
      <c r="AB397" s="115"/>
    </row>
    <row r="398" ht="93.0" customHeight="1">
      <c r="A398" s="546"/>
      <c r="B398" s="546"/>
      <c r="C398" s="546"/>
      <c r="D398" s="546"/>
      <c r="E398" s="546"/>
      <c r="F398" s="546"/>
      <c r="G398" s="546"/>
      <c r="H398" s="546"/>
      <c r="I398" s="546"/>
      <c r="J398" s="546"/>
      <c r="K398" s="546"/>
      <c r="L398" s="546"/>
      <c r="M398" s="546"/>
      <c r="N398" s="546"/>
      <c r="O398" s="546"/>
      <c r="P398" s="546"/>
      <c r="Q398" s="546"/>
      <c r="R398" s="546"/>
      <c r="S398" s="115"/>
      <c r="T398" s="115"/>
      <c r="U398" s="115"/>
      <c r="V398" s="115"/>
      <c r="W398" s="115"/>
      <c r="X398" s="115"/>
      <c r="Y398" s="115"/>
      <c r="Z398" s="115"/>
      <c r="AA398" s="115"/>
      <c r="AB398" s="115"/>
    </row>
    <row r="399" ht="93.0" customHeight="1">
      <c r="A399" s="546"/>
      <c r="B399" s="546"/>
      <c r="C399" s="546"/>
      <c r="D399" s="546"/>
      <c r="E399" s="546"/>
      <c r="F399" s="546"/>
      <c r="G399" s="546"/>
      <c r="H399" s="546"/>
      <c r="I399" s="546"/>
      <c r="J399" s="546"/>
      <c r="K399" s="546"/>
      <c r="L399" s="546"/>
      <c r="M399" s="546"/>
      <c r="N399" s="546"/>
      <c r="O399" s="546"/>
      <c r="P399" s="546"/>
      <c r="Q399" s="546"/>
      <c r="R399" s="546"/>
      <c r="S399" s="115"/>
      <c r="T399" s="115"/>
      <c r="U399" s="115"/>
      <c r="V399" s="115"/>
      <c r="W399" s="115"/>
      <c r="X399" s="115"/>
      <c r="Y399" s="115"/>
      <c r="Z399" s="115"/>
      <c r="AA399" s="115"/>
      <c r="AB399" s="115"/>
    </row>
    <row r="400" ht="93.0" customHeight="1">
      <c r="A400" s="546"/>
      <c r="B400" s="546"/>
      <c r="C400" s="546"/>
      <c r="D400" s="546"/>
      <c r="E400" s="546"/>
      <c r="F400" s="546"/>
      <c r="G400" s="546"/>
      <c r="H400" s="546"/>
      <c r="I400" s="546"/>
      <c r="J400" s="546"/>
      <c r="K400" s="546"/>
      <c r="L400" s="546"/>
      <c r="M400" s="546"/>
      <c r="N400" s="546"/>
      <c r="O400" s="546"/>
      <c r="P400" s="546"/>
      <c r="Q400" s="546"/>
      <c r="R400" s="546"/>
      <c r="S400" s="115"/>
      <c r="T400" s="115"/>
      <c r="U400" s="115"/>
      <c r="V400" s="115"/>
      <c r="W400" s="115"/>
      <c r="X400" s="115"/>
      <c r="Y400" s="115"/>
      <c r="Z400" s="115"/>
      <c r="AA400" s="115"/>
      <c r="AB400" s="115"/>
    </row>
    <row r="401" ht="93.0" customHeight="1">
      <c r="A401" s="546"/>
      <c r="B401" s="546"/>
      <c r="C401" s="546"/>
      <c r="D401" s="546"/>
      <c r="E401" s="546"/>
      <c r="F401" s="546"/>
      <c r="G401" s="546"/>
      <c r="H401" s="546"/>
      <c r="I401" s="546"/>
      <c r="J401" s="546"/>
      <c r="K401" s="546"/>
      <c r="L401" s="546"/>
      <c r="M401" s="546"/>
      <c r="N401" s="546"/>
      <c r="O401" s="546"/>
      <c r="P401" s="546"/>
      <c r="Q401" s="546"/>
      <c r="R401" s="546"/>
      <c r="S401" s="115"/>
      <c r="T401" s="115"/>
      <c r="U401" s="115"/>
      <c r="V401" s="115"/>
      <c r="W401" s="115"/>
      <c r="X401" s="115"/>
      <c r="Y401" s="115"/>
      <c r="Z401" s="115"/>
      <c r="AA401" s="115"/>
      <c r="AB401" s="115"/>
    </row>
    <row r="402" ht="93.0" customHeight="1">
      <c r="A402" s="546"/>
      <c r="B402" s="546"/>
      <c r="C402" s="546"/>
      <c r="D402" s="546"/>
      <c r="E402" s="546"/>
      <c r="F402" s="546"/>
      <c r="G402" s="546"/>
      <c r="H402" s="546"/>
      <c r="I402" s="546"/>
      <c r="J402" s="546"/>
      <c r="K402" s="546"/>
      <c r="L402" s="546"/>
      <c r="M402" s="546"/>
      <c r="N402" s="546"/>
      <c r="O402" s="546"/>
      <c r="P402" s="546"/>
      <c r="Q402" s="546"/>
      <c r="R402" s="546"/>
      <c r="S402" s="115"/>
      <c r="T402" s="115"/>
      <c r="U402" s="115"/>
      <c r="V402" s="115"/>
      <c r="W402" s="115"/>
      <c r="X402" s="115"/>
      <c r="Y402" s="115"/>
      <c r="Z402" s="115"/>
      <c r="AA402" s="115"/>
      <c r="AB402" s="115"/>
    </row>
    <row r="403" ht="93.0" customHeight="1">
      <c r="A403" s="546"/>
      <c r="B403" s="546"/>
      <c r="C403" s="546"/>
      <c r="D403" s="546"/>
      <c r="E403" s="546"/>
      <c r="F403" s="546"/>
      <c r="G403" s="546"/>
      <c r="H403" s="546"/>
      <c r="I403" s="546"/>
      <c r="J403" s="546"/>
      <c r="K403" s="546"/>
      <c r="L403" s="546"/>
      <c r="M403" s="546"/>
      <c r="N403" s="546"/>
      <c r="O403" s="546"/>
      <c r="P403" s="546"/>
      <c r="Q403" s="546"/>
      <c r="R403" s="546"/>
      <c r="S403" s="115"/>
      <c r="T403" s="115"/>
      <c r="U403" s="115"/>
      <c r="V403" s="115"/>
      <c r="W403" s="115"/>
      <c r="X403" s="115"/>
      <c r="Y403" s="115"/>
      <c r="Z403" s="115"/>
      <c r="AA403" s="115"/>
      <c r="AB403" s="115"/>
    </row>
    <row r="404" ht="93.0" customHeight="1">
      <c r="A404" s="546"/>
      <c r="B404" s="546"/>
      <c r="C404" s="546"/>
      <c r="D404" s="546"/>
      <c r="E404" s="546"/>
      <c r="F404" s="546"/>
      <c r="G404" s="546"/>
      <c r="H404" s="546"/>
      <c r="I404" s="546"/>
      <c r="J404" s="546"/>
      <c r="K404" s="546"/>
      <c r="L404" s="546"/>
      <c r="M404" s="546"/>
      <c r="N404" s="546"/>
      <c r="O404" s="546"/>
      <c r="P404" s="546"/>
      <c r="Q404" s="546"/>
      <c r="R404" s="546"/>
      <c r="S404" s="115"/>
      <c r="T404" s="115"/>
      <c r="U404" s="115"/>
      <c r="V404" s="115"/>
      <c r="W404" s="115"/>
      <c r="X404" s="115"/>
      <c r="Y404" s="115"/>
      <c r="Z404" s="115"/>
      <c r="AA404" s="115"/>
      <c r="AB404" s="115"/>
    </row>
    <row r="405" ht="93.0" customHeight="1">
      <c r="A405" s="546"/>
      <c r="B405" s="546"/>
      <c r="C405" s="546"/>
      <c r="D405" s="546"/>
      <c r="E405" s="546"/>
      <c r="F405" s="546"/>
      <c r="G405" s="546"/>
      <c r="H405" s="546"/>
      <c r="I405" s="546"/>
      <c r="J405" s="546"/>
      <c r="K405" s="546"/>
      <c r="L405" s="546"/>
      <c r="M405" s="546"/>
      <c r="N405" s="546"/>
      <c r="O405" s="546"/>
      <c r="P405" s="546"/>
      <c r="Q405" s="546"/>
      <c r="R405" s="546"/>
      <c r="S405" s="115"/>
      <c r="T405" s="115"/>
      <c r="U405" s="115"/>
      <c r="V405" s="115"/>
      <c r="W405" s="115"/>
      <c r="X405" s="115"/>
      <c r="Y405" s="115"/>
      <c r="Z405" s="115"/>
      <c r="AA405" s="115"/>
      <c r="AB405" s="115"/>
    </row>
    <row r="406" ht="93.0" customHeight="1">
      <c r="A406" s="546"/>
      <c r="B406" s="546"/>
      <c r="C406" s="546"/>
      <c r="D406" s="546"/>
      <c r="E406" s="546"/>
      <c r="F406" s="546"/>
      <c r="G406" s="546"/>
      <c r="H406" s="546"/>
      <c r="I406" s="546"/>
      <c r="J406" s="546"/>
      <c r="K406" s="546"/>
      <c r="L406" s="546"/>
      <c r="M406" s="546"/>
      <c r="N406" s="546"/>
      <c r="O406" s="546"/>
      <c r="P406" s="546"/>
      <c r="Q406" s="546"/>
      <c r="R406" s="546"/>
      <c r="S406" s="115"/>
      <c r="T406" s="115"/>
      <c r="U406" s="115"/>
      <c r="V406" s="115"/>
      <c r="W406" s="115"/>
      <c r="X406" s="115"/>
      <c r="Y406" s="115"/>
      <c r="Z406" s="115"/>
      <c r="AA406" s="115"/>
      <c r="AB406" s="115"/>
    </row>
    <row r="407" ht="93.0" customHeight="1">
      <c r="A407" s="546"/>
      <c r="B407" s="546"/>
      <c r="C407" s="546"/>
      <c r="D407" s="546"/>
      <c r="E407" s="546"/>
      <c r="F407" s="546"/>
      <c r="G407" s="546"/>
      <c r="H407" s="546"/>
      <c r="I407" s="546"/>
      <c r="J407" s="546"/>
      <c r="K407" s="546"/>
      <c r="L407" s="546"/>
      <c r="M407" s="546"/>
      <c r="N407" s="546"/>
      <c r="O407" s="546"/>
      <c r="P407" s="546"/>
      <c r="Q407" s="546"/>
      <c r="R407" s="546"/>
      <c r="S407" s="115"/>
      <c r="T407" s="115"/>
      <c r="U407" s="115"/>
      <c r="V407" s="115"/>
      <c r="W407" s="115"/>
      <c r="X407" s="115"/>
      <c r="Y407" s="115"/>
      <c r="Z407" s="115"/>
      <c r="AA407" s="115"/>
      <c r="AB407" s="115"/>
    </row>
    <row r="408" ht="93.0" customHeight="1">
      <c r="A408" s="546"/>
      <c r="B408" s="546"/>
      <c r="C408" s="546"/>
      <c r="D408" s="546"/>
      <c r="E408" s="546"/>
      <c r="F408" s="546"/>
      <c r="G408" s="546"/>
      <c r="H408" s="546"/>
      <c r="I408" s="546"/>
      <c r="J408" s="546"/>
      <c r="K408" s="546"/>
      <c r="L408" s="546"/>
      <c r="M408" s="546"/>
      <c r="N408" s="546"/>
      <c r="O408" s="546"/>
      <c r="P408" s="546"/>
      <c r="Q408" s="546"/>
      <c r="R408" s="546"/>
      <c r="S408" s="115"/>
      <c r="T408" s="115"/>
      <c r="U408" s="115"/>
      <c r="V408" s="115"/>
      <c r="W408" s="115"/>
      <c r="X408" s="115"/>
      <c r="Y408" s="115"/>
      <c r="Z408" s="115"/>
      <c r="AA408" s="115"/>
      <c r="AB408" s="115"/>
    </row>
    <row r="409" ht="93.0" customHeight="1">
      <c r="A409" s="546"/>
      <c r="B409" s="546"/>
      <c r="C409" s="546"/>
      <c r="D409" s="546"/>
      <c r="E409" s="546"/>
      <c r="F409" s="546"/>
      <c r="G409" s="546"/>
      <c r="H409" s="546"/>
      <c r="I409" s="546"/>
      <c r="J409" s="546"/>
      <c r="K409" s="546"/>
      <c r="L409" s="546"/>
      <c r="M409" s="546"/>
      <c r="N409" s="546"/>
      <c r="O409" s="546"/>
      <c r="P409" s="546"/>
      <c r="Q409" s="546"/>
      <c r="R409" s="546"/>
      <c r="S409" s="115"/>
      <c r="T409" s="115"/>
      <c r="U409" s="115"/>
      <c r="V409" s="115"/>
      <c r="W409" s="115"/>
      <c r="X409" s="115"/>
      <c r="Y409" s="115"/>
      <c r="Z409" s="115"/>
      <c r="AA409" s="115"/>
      <c r="AB409" s="115"/>
    </row>
    <row r="410" ht="93.0" customHeight="1">
      <c r="A410" s="546"/>
      <c r="B410" s="546"/>
      <c r="C410" s="546"/>
      <c r="D410" s="546"/>
      <c r="E410" s="546"/>
      <c r="F410" s="546"/>
      <c r="G410" s="546"/>
      <c r="H410" s="546"/>
      <c r="I410" s="546"/>
      <c r="J410" s="546"/>
      <c r="K410" s="546"/>
      <c r="L410" s="546"/>
      <c r="M410" s="546"/>
      <c r="N410" s="546"/>
      <c r="O410" s="546"/>
      <c r="P410" s="546"/>
      <c r="Q410" s="546"/>
      <c r="R410" s="546"/>
      <c r="S410" s="115"/>
      <c r="T410" s="115"/>
      <c r="U410" s="115"/>
      <c r="V410" s="115"/>
      <c r="W410" s="115"/>
      <c r="X410" s="115"/>
      <c r="Y410" s="115"/>
      <c r="Z410" s="115"/>
      <c r="AA410" s="115"/>
      <c r="AB410" s="115"/>
    </row>
    <row r="411" ht="93.0" customHeight="1">
      <c r="A411" s="546"/>
      <c r="B411" s="546"/>
      <c r="C411" s="546"/>
      <c r="D411" s="546"/>
      <c r="E411" s="546"/>
      <c r="F411" s="546"/>
      <c r="G411" s="546"/>
      <c r="H411" s="546"/>
      <c r="I411" s="546"/>
      <c r="J411" s="546"/>
      <c r="K411" s="546"/>
      <c r="L411" s="546"/>
      <c r="M411" s="546"/>
      <c r="N411" s="546"/>
      <c r="O411" s="546"/>
      <c r="P411" s="546"/>
      <c r="Q411" s="546"/>
      <c r="R411" s="546"/>
      <c r="S411" s="115"/>
      <c r="T411" s="115"/>
      <c r="U411" s="115"/>
      <c r="V411" s="115"/>
      <c r="W411" s="115"/>
      <c r="X411" s="115"/>
      <c r="Y411" s="115"/>
      <c r="Z411" s="115"/>
      <c r="AA411" s="115"/>
      <c r="AB411" s="115"/>
    </row>
    <row r="412" ht="93.0" customHeight="1">
      <c r="A412" s="546"/>
      <c r="B412" s="546"/>
      <c r="C412" s="546"/>
      <c r="D412" s="546"/>
      <c r="E412" s="546"/>
      <c r="F412" s="546"/>
      <c r="G412" s="546"/>
      <c r="H412" s="546"/>
      <c r="I412" s="546"/>
      <c r="J412" s="546"/>
      <c r="K412" s="546"/>
      <c r="L412" s="546"/>
      <c r="M412" s="546"/>
      <c r="N412" s="546"/>
      <c r="O412" s="546"/>
      <c r="P412" s="546"/>
      <c r="Q412" s="546"/>
      <c r="R412" s="546"/>
      <c r="S412" s="115"/>
      <c r="T412" s="115"/>
      <c r="U412" s="115"/>
      <c r="V412" s="115"/>
      <c r="W412" s="115"/>
      <c r="X412" s="115"/>
      <c r="Y412" s="115"/>
      <c r="Z412" s="115"/>
      <c r="AA412" s="115"/>
      <c r="AB412" s="115"/>
    </row>
    <row r="413" ht="93.0" customHeight="1">
      <c r="A413" s="546"/>
      <c r="B413" s="546"/>
      <c r="C413" s="546"/>
      <c r="D413" s="546"/>
      <c r="E413" s="546"/>
      <c r="F413" s="546"/>
      <c r="G413" s="546"/>
      <c r="H413" s="546"/>
      <c r="I413" s="546"/>
      <c r="J413" s="546"/>
      <c r="K413" s="546"/>
      <c r="L413" s="546"/>
      <c r="M413" s="546"/>
      <c r="N413" s="546"/>
      <c r="O413" s="546"/>
      <c r="P413" s="546"/>
      <c r="Q413" s="546"/>
      <c r="R413" s="546"/>
      <c r="S413" s="115"/>
      <c r="T413" s="115"/>
      <c r="U413" s="115"/>
      <c r="V413" s="115"/>
      <c r="W413" s="115"/>
      <c r="X413" s="115"/>
      <c r="Y413" s="115"/>
      <c r="Z413" s="115"/>
      <c r="AA413" s="115"/>
      <c r="AB413" s="115"/>
    </row>
    <row r="414" ht="93.0" customHeight="1">
      <c r="A414" s="546"/>
      <c r="B414" s="546"/>
      <c r="C414" s="546"/>
      <c r="D414" s="546"/>
      <c r="E414" s="546"/>
      <c r="F414" s="546"/>
      <c r="G414" s="546"/>
      <c r="H414" s="546"/>
      <c r="I414" s="546"/>
      <c r="J414" s="546"/>
      <c r="K414" s="546"/>
      <c r="L414" s="546"/>
      <c r="M414" s="546"/>
      <c r="N414" s="546"/>
      <c r="O414" s="546"/>
      <c r="P414" s="546"/>
      <c r="Q414" s="546"/>
      <c r="R414" s="546"/>
      <c r="S414" s="115"/>
      <c r="T414" s="115"/>
      <c r="U414" s="115"/>
      <c r="V414" s="115"/>
      <c r="W414" s="115"/>
      <c r="X414" s="115"/>
      <c r="Y414" s="115"/>
      <c r="Z414" s="115"/>
      <c r="AA414" s="115"/>
      <c r="AB414" s="115"/>
    </row>
    <row r="415" ht="93.0" customHeight="1">
      <c r="A415" s="546"/>
      <c r="B415" s="546"/>
      <c r="C415" s="546"/>
      <c r="D415" s="546"/>
      <c r="E415" s="546"/>
      <c r="F415" s="546"/>
      <c r="G415" s="546"/>
      <c r="H415" s="546"/>
      <c r="I415" s="546"/>
      <c r="J415" s="546"/>
      <c r="K415" s="546"/>
      <c r="L415" s="546"/>
      <c r="M415" s="546"/>
      <c r="N415" s="546"/>
      <c r="O415" s="546"/>
      <c r="P415" s="546"/>
      <c r="Q415" s="546"/>
      <c r="R415" s="546"/>
      <c r="S415" s="115"/>
      <c r="T415" s="115"/>
      <c r="U415" s="115"/>
      <c r="V415" s="115"/>
      <c r="W415" s="115"/>
      <c r="X415" s="115"/>
      <c r="Y415" s="115"/>
      <c r="Z415" s="115"/>
      <c r="AA415" s="115"/>
      <c r="AB415" s="115"/>
    </row>
    <row r="416" ht="93.0" customHeight="1">
      <c r="A416" s="546"/>
      <c r="B416" s="546"/>
      <c r="C416" s="546"/>
      <c r="D416" s="546"/>
      <c r="E416" s="546"/>
      <c r="F416" s="546"/>
      <c r="G416" s="546"/>
      <c r="H416" s="546"/>
      <c r="I416" s="546"/>
      <c r="J416" s="546"/>
      <c r="K416" s="546"/>
      <c r="L416" s="546"/>
      <c r="M416" s="546"/>
      <c r="N416" s="546"/>
      <c r="O416" s="546"/>
      <c r="P416" s="546"/>
      <c r="Q416" s="546"/>
      <c r="R416" s="546"/>
      <c r="S416" s="115"/>
      <c r="T416" s="115"/>
      <c r="U416" s="115"/>
      <c r="V416" s="115"/>
      <c r="W416" s="115"/>
      <c r="X416" s="115"/>
      <c r="Y416" s="115"/>
      <c r="Z416" s="115"/>
      <c r="AA416" s="115"/>
      <c r="AB416" s="115"/>
    </row>
    <row r="417" ht="93.0" customHeight="1">
      <c r="A417" s="546"/>
      <c r="B417" s="546"/>
      <c r="C417" s="546"/>
      <c r="D417" s="546"/>
      <c r="E417" s="546"/>
      <c r="F417" s="546"/>
      <c r="G417" s="546"/>
      <c r="H417" s="546"/>
      <c r="I417" s="546"/>
      <c r="J417" s="546"/>
      <c r="K417" s="546"/>
      <c r="L417" s="546"/>
      <c r="M417" s="546"/>
      <c r="N417" s="546"/>
      <c r="O417" s="546"/>
      <c r="P417" s="546"/>
      <c r="Q417" s="546"/>
      <c r="R417" s="546"/>
      <c r="S417" s="115"/>
      <c r="T417" s="115"/>
      <c r="U417" s="115"/>
      <c r="V417" s="115"/>
      <c r="W417" s="115"/>
      <c r="X417" s="115"/>
      <c r="Y417" s="115"/>
      <c r="Z417" s="115"/>
      <c r="AA417" s="115"/>
      <c r="AB417" s="115"/>
    </row>
    <row r="418" ht="93.0" customHeight="1">
      <c r="A418" s="546"/>
      <c r="B418" s="546"/>
      <c r="C418" s="546"/>
      <c r="D418" s="546"/>
      <c r="E418" s="546"/>
      <c r="F418" s="546"/>
      <c r="G418" s="546"/>
      <c r="H418" s="546"/>
      <c r="I418" s="546"/>
      <c r="J418" s="546"/>
      <c r="K418" s="546"/>
      <c r="L418" s="546"/>
      <c r="M418" s="546"/>
      <c r="N418" s="546"/>
      <c r="O418" s="546"/>
      <c r="P418" s="546"/>
      <c r="Q418" s="546"/>
      <c r="R418" s="546"/>
      <c r="S418" s="115"/>
      <c r="T418" s="115"/>
      <c r="U418" s="115"/>
      <c r="V418" s="115"/>
      <c r="W418" s="115"/>
      <c r="X418" s="115"/>
      <c r="Y418" s="115"/>
      <c r="Z418" s="115"/>
      <c r="AA418" s="115"/>
      <c r="AB418" s="115"/>
    </row>
    <row r="419" ht="93.0" customHeight="1">
      <c r="A419" s="546"/>
      <c r="B419" s="546"/>
      <c r="C419" s="546"/>
      <c r="D419" s="546"/>
      <c r="E419" s="546"/>
      <c r="F419" s="546"/>
      <c r="G419" s="546"/>
      <c r="H419" s="546"/>
      <c r="I419" s="546"/>
      <c r="J419" s="546"/>
      <c r="K419" s="546"/>
      <c r="L419" s="546"/>
      <c r="M419" s="546"/>
      <c r="N419" s="546"/>
      <c r="O419" s="546"/>
      <c r="P419" s="546"/>
      <c r="Q419" s="546"/>
      <c r="R419" s="546"/>
      <c r="S419" s="115"/>
      <c r="T419" s="115"/>
      <c r="U419" s="115"/>
      <c r="V419" s="115"/>
      <c r="W419" s="115"/>
      <c r="X419" s="115"/>
      <c r="Y419" s="115"/>
      <c r="Z419" s="115"/>
      <c r="AA419" s="115"/>
      <c r="AB419" s="115"/>
    </row>
    <row r="420" ht="93.0" customHeight="1">
      <c r="A420" s="546"/>
      <c r="B420" s="546"/>
      <c r="C420" s="546"/>
      <c r="D420" s="546"/>
      <c r="E420" s="546"/>
      <c r="F420" s="546"/>
      <c r="G420" s="546"/>
      <c r="H420" s="546"/>
      <c r="I420" s="546"/>
      <c r="J420" s="546"/>
      <c r="K420" s="546"/>
      <c r="L420" s="546"/>
      <c r="M420" s="546"/>
      <c r="N420" s="546"/>
      <c r="O420" s="546"/>
      <c r="P420" s="546"/>
      <c r="Q420" s="546"/>
      <c r="R420" s="546"/>
      <c r="S420" s="115"/>
      <c r="T420" s="115"/>
      <c r="U420" s="115"/>
      <c r="V420" s="115"/>
      <c r="W420" s="115"/>
      <c r="X420" s="115"/>
      <c r="Y420" s="115"/>
      <c r="Z420" s="115"/>
      <c r="AA420" s="115"/>
      <c r="AB420" s="115"/>
    </row>
    <row r="421" ht="93.0" customHeight="1">
      <c r="A421" s="546"/>
      <c r="B421" s="546"/>
      <c r="C421" s="546"/>
      <c r="D421" s="546"/>
      <c r="E421" s="546"/>
      <c r="F421" s="546"/>
      <c r="G421" s="546"/>
      <c r="H421" s="546"/>
      <c r="I421" s="546"/>
      <c r="J421" s="546"/>
      <c r="K421" s="546"/>
      <c r="L421" s="546"/>
      <c r="M421" s="546"/>
      <c r="N421" s="546"/>
      <c r="O421" s="546"/>
      <c r="P421" s="546"/>
      <c r="Q421" s="546"/>
      <c r="R421" s="546"/>
      <c r="S421" s="115"/>
      <c r="T421" s="115"/>
      <c r="U421" s="115"/>
      <c r="V421" s="115"/>
      <c r="W421" s="115"/>
      <c r="X421" s="115"/>
      <c r="Y421" s="115"/>
      <c r="Z421" s="115"/>
      <c r="AA421" s="115"/>
      <c r="AB421" s="115"/>
    </row>
    <row r="422" ht="93.0" customHeight="1">
      <c r="A422" s="546"/>
      <c r="B422" s="546"/>
      <c r="C422" s="546"/>
      <c r="D422" s="546"/>
      <c r="E422" s="546"/>
      <c r="F422" s="546"/>
      <c r="G422" s="546"/>
      <c r="H422" s="546"/>
      <c r="I422" s="546"/>
      <c r="J422" s="546"/>
      <c r="K422" s="546"/>
      <c r="L422" s="546"/>
      <c r="M422" s="546"/>
      <c r="N422" s="546"/>
      <c r="O422" s="546"/>
      <c r="P422" s="546"/>
      <c r="Q422" s="546"/>
      <c r="R422" s="546"/>
      <c r="S422" s="115"/>
      <c r="T422" s="115"/>
      <c r="U422" s="115"/>
      <c r="V422" s="115"/>
      <c r="W422" s="115"/>
      <c r="X422" s="115"/>
      <c r="Y422" s="115"/>
      <c r="Z422" s="115"/>
      <c r="AA422" s="115"/>
      <c r="AB422" s="115"/>
    </row>
    <row r="423" ht="93.0" customHeight="1">
      <c r="A423" s="546"/>
      <c r="B423" s="546"/>
      <c r="C423" s="546"/>
      <c r="D423" s="546"/>
      <c r="E423" s="546"/>
      <c r="F423" s="546"/>
      <c r="G423" s="546"/>
      <c r="H423" s="546"/>
      <c r="I423" s="546"/>
      <c r="J423" s="546"/>
      <c r="K423" s="546"/>
      <c r="L423" s="546"/>
      <c r="M423" s="546"/>
      <c r="N423" s="546"/>
      <c r="O423" s="546"/>
      <c r="P423" s="546"/>
      <c r="Q423" s="546"/>
      <c r="R423" s="546"/>
      <c r="S423" s="115"/>
      <c r="T423" s="115"/>
      <c r="U423" s="115"/>
      <c r="V423" s="115"/>
      <c r="W423" s="115"/>
      <c r="X423" s="115"/>
      <c r="Y423" s="115"/>
      <c r="Z423" s="115"/>
      <c r="AA423" s="115"/>
      <c r="AB423" s="115"/>
    </row>
    <row r="424" ht="93.0" customHeight="1">
      <c r="A424" s="546"/>
      <c r="B424" s="546"/>
      <c r="C424" s="546"/>
      <c r="D424" s="546"/>
      <c r="E424" s="546"/>
      <c r="F424" s="546"/>
      <c r="G424" s="546"/>
      <c r="H424" s="546"/>
      <c r="I424" s="546"/>
      <c r="J424" s="546"/>
      <c r="K424" s="546"/>
      <c r="L424" s="546"/>
      <c r="M424" s="546"/>
      <c r="N424" s="546"/>
      <c r="O424" s="546"/>
      <c r="P424" s="546"/>
      <c r="Q424" s="546"/>
      <c r="R424" s="546"/>
      <c r="S424" s="115"/>
      <c r="T424" s="115"/>
      <c r="U424" s="115"/>
      <c r="V424" s="115"/>
      <c r="W424" s="115"/>
      <c r="X424" s="115"/>
      <c r="Y424" s="115"/>
      <c r="Z424" s="115"/>
      <c r="AA424" s="115"/>
      <c r="AB424" s="115"/>
    </row>
    <row r="425" ht="93.0" customHeight="1">
      <c r="A425" s="546"/>
      <c r="B425" s="546"/>
      <c r="C425" s="546"/>
      <c r="D425" s="546"/>
      <c r="E425" s="546"/>
      <c r="F425" s="546"/>
      <c r="G425" s="546"/>
      <c r="H425" s="546"/>
      <c r="I425" s="546"/>
      <c r="J425" s="546"/>
      <c r="K425" s="546"/>
      <c r="L425" s="546"/>
      <c r="M425" s="546"/>
      <c r="N425" s="546"/>
      <c r="O425" s="546"/>
      <c r="P425" s="546"/>
      <c r="Q425" s="546"/>
      <c r="R425" s="546"/>
      <c r="S425" s="115"/>
      <c r="T425" s="115"/>
      <c r="U425" s="115"/>
      <c r="V425" s="115"/>
      <c r="W425" s="115"/>
      <c r="X425" s="115"/>
      <c r="Y425" s="115"/>
      <c r="Z425" s="115"/>
      <c r="AA425" s="115"/>
      <c r="AB425" s="115"/>
    </row>
    <row r="426" ht="93.0" customHeight="1">
      <c r="A426" s="546"/>
      <c r="B426" s="546"/>
      <c r="C426" s="546"/>
      <c r="D426" s="546"/>
      <c r="E426" s="546"/>
      <c r="F426" s="546"/>
      <c r="G426" s="546"/>
      <c r="H426" s="546"/>
      <c r="I426" s="546"/>
      <c r="J426" s="546"/>
      <c r="K426" s="546"/>
      <c r="L426" s="546"/>
      <c r="M426" s="546"/>
      <c r="N426" s="546"/>
      <c r="O426" s="546"/>
      <c r="P426" s="546"/>
      <c r="Q426" s="546"/>
      <c r="R426" s="546"/>
      <c r="S426" s="115"/>
      <c r="T426" s="115"/>
      <c r="U426" s="115"/>
      <c r="V426" s="115"/>
      <c r="W426" s="115"/>
      <c r="X426" s="115"/>
      <c r="Y426" s="115"/>
      <c r="Z426" s="115"/>
      <c r="AA426" s="115"/>
      <c r="AB426" s="115"/>
    </row>
    <row r="427" ht="93.0" customHeight="1">
      <c r="A427" s="546"/>
      <c r="B427" s="546"/>
      <c r="C427" s="546"/>
      <c r="D427" s="546"/>
      <c r="E427" s="546"/>
      <c r="F427" s="546"/>
      <c r="G427" s="546"/>
      <c r="H427" s="546"/>
      <c r="I427" s="546"/>
      <c r="J427" s="546"/>
      <c r="K427" s="546"/>
      <c r="L427" s="546"/>
      <c r="M427" s="546"/>
      <c r="N427" s="546"/>
      <c r="O427" s="546"/>
      <c r="P427" s="546"/>
      <c r="Q427" s="546"/>
      <c r="R427" s="546"/>
      <c r="S427" s="115"/>
      <c r="T427" s="115"/>
      <c r="U427" s="115"/>
      <c r="V427" s="115"/>
      <c r="W427" s="115"/>
      <c r="X427" s="115"/>
      <c r="Y427" s="115"/>
      <c r="Z427" s="115"/>
      <c r="AA427" s="115"/>
      <c r="AB427" s="115"/>
    </row>
    <row r="428" ht="93.0" customHeight="1">
      <c r="A428" s="546"/>
      <c r="B428" s="546"/>
      <c r="C428" s="546"/>
      <c r="D428" s="546"/>
      <c r="E428" s="546"/>
      <c r="F428" s="546"/>
      <c r="G428" s="546"/>
      <c r="H428" s="546"/>
      <c r="I428" s="546"/>
      <c r="J428" s="546"/>
      <c r="K428" s="546"/>
      <c r="L428" s="546"/>
      <c r="M428" s="546"/>
      <c r="N428" s="546"/>
      <c r="O428" s="546"/>
      <c r="P428" s="546"/>
      <c r="Q428" s="546"/>
      <c r="R428" s="546"/>
      <c r="S428" s="115"/>
      <c r="T428" s="115"/>
      <c r="U428" s="115"/>
      <c r="V428" s="115"/>
      <c r="W428" s="115"/>
      <c r="X428" s="115"/>
      <c r="Y428" s="115"/>
      <c r="Z428" s="115"/>
      <c r="AA428" s="115"/>
      <c r="AB428" s="115"/>
    </row>
    <row r="429" ht="93.0" customHeight="1">
      <c r="A429" s="546"/>
      <c r="B429" s="546"/>
      <c r="C429" s="546"/>
      <c r="D429" s="546"/>
      <c r="E429" s="546"/>
      <c r="F429" s="546"/>
      <c r="G429" s="546"/>
      <c r="H429" s="546"/>
      <c r="I429" s="546"/>
      <c r="J429" s="546"/>
      <c r="K429" s="546"/>
      <c r="L429" s="546"/>
      <c r="M429" s="546"/>
      <c r="N429" s="546"/>
      <c r="O429" s="546"/>
      <c r="P429" s="546"/>
      <c r="Q429" s="546"/>
      <c r="R429" s="546"/>
      <c r="S429" s="115"/>
      <c r="T429" s="115"/>
      <c r="U429" s="115"/>
      <c r="V429" s="115"/>
      <c r="W429" s="115"/>
      <c r="X429" s="115"/>
      <c r="Y429" s="115"/>
      <c r="Z429" s="115"/>
      <c r="AA429" s="115"/>
      <c r="AB429" s="115"/>
    </row>
    <row r="430" ht="93.0" customHeight="1">
      <c r="A430" s="546"/>
      <c r="B430" s="546"/>
      <c r="C430" s="546"/>
      <c r="D430" s="546"/>
      <c r="E430" s="546"/>
      <c r="F430" s="546"/>
      <c r="G430" s="546"/>
      <c r="H430" s="546"/>
      <c r="I430" s="546"/>
      <c r="J430" s="546"/>
      <c r="K430" s="546"/>
      <c r="L430" s="546"/>
      <c r="M430" s="546"/>
      <c r="N430" s="546"/>
      <c r="O430" s="546"/>
      <c r="P430" s="546"/>
      <c r="Q430" s="546"/>
      <c r="R430" s="546"/>
      <c r="S430" s="115"/>
      <c r="T430" s="115"/>
      <c r="U430" s="115"/>
      <c r="V430" s="115"/>
      <c r="W430" s="115"/>
      <c r="X430" s="115"/>
      <c r="Y430" s="115"/>
      <c r="Z430" s="115"/>
      <c r="AA430" s="115"/>
      <c r="AB430" s="115"/>
    </row>
    <row r="431" ht="93.0" customHeight="1">
      <c r="A431" s="546"/>
      <c r="B431" s="546"/>
      <c r="C431" s="546"/>
      <c r="D431" s="546"/>
      <c r="E431" s="546"/>
      <c r="F431" s="546"/>
      <c r="G431" s="546"/>
      <c r="H431" s="546"/>
      <c r="I431" s="546"/>
      <c r="J431" s="546"/>
      <c r="K431" s="546"/>
      <c r="L431" s="546"/>
      <c r="M431" s="546"/>
      <c r="N431" s="546"/>
      <c r="O431" s="546"/>
      <c r="P431" s="546"/>
      <c r="Q431" s="546"/>
      <c r="R431" s="546"/>
      <c r="S431" s="115"/>
      <c r="T431" s="115"/>
      <c r="U431" s="115"/>
      <c r="V431" s="115"/>
      <c r="W431" s="115"/>
      <c r="X431" s="115"/>
      <c r="Y431" s="115"/>
      <c r="Z431" s="115"/>
      <c r="AA431" s="115"/>
      <c r="AB431" s="115"/>
    </row>
    <row r="432" ht="93.0" customHeight="1">
      <c r="A432" s="546"/>
      <c r="B432" s="546"/>
      <c r="C432" s="546"/>
      <c r="D432" s="546"/>
      <c r="E432" s="546"/>
      <c r="F432" s="546"/>
      <c r="G432" s="546"/>
      <c r="H432" s="546"/>
      <c r="I432" s="546"/>
      <c r="J432" s="546"/>
      <c r="K432" s="546"/>
      <c r="L432" s="546"/>
      <c r="M432" s="546"/>
      <c r="N432" s="546"/>
      <c r="O432" s="546"/>
      <c r="P432" s="546"/>
      <c r="Q432" s="546"/>
      <c r="R432" s="546"/>
      <c r="S432" s="115"/>
      <c r="T432" s="115"/>
      <c r="U432" s="115"/>
      <c r="V432" s="115"/>
      <c r="W432" s="115"/>
      <c r="X432" s="115"/>
      <c r="Y432" s="115"/>
      <c r="Z432" s="115"/>
      <c r="AA432" s="115"/>
      <c r="AB432" s="115"/>
    </row>
    <row r="433" ht="93.0" customHeight="1">
      <c r="A433" s="546"/>
      <c r="B433" s="546"/>
      <c r="C433" s="546"/>
      <c r="D433" s="546"/>
      <c r="E433" s="546"/>
      <c r="F433" s="546"/>
      <c r="G433" s="546"/>
      <c r="H433" s="546"/>
      <c r="I433" s="546"/>
      <c r="J433" s="546"/>
      <c r="K433" s="546"/>
      <c r="L433" s="546"/>
      <c r="M433" s="546"/>
      <c r="N433" s="546"/>
      <c r="O433" s="546"/>
      <c r="P433" s="546"/>
      <c r="Q433" s="546"/>
      <c r="R433" s="546"/>
      <c r="S433" s="115"/>
      <c r="T433" s="115"/>
      <c r="U433" s="115"/>
      <c r="V433" s="115"/>
      <c r="W433" s="115"/>
      <c r="X433" s="115"/>
      <c r="Y433" s="115"/>
      <c r="Z433" s="115"/>
      <c r="AA433" s="115"/>
      <c r="AB433" s="115"/>
    </row>
    <row r="434" ht="93.0" customHeight="1">
      <c r="A434" s="546"/>
      <c r="B434" s="546"/>
      <c r="C434" s="546"/>
      <c r="D434" s="546"/>
      <c r="E434" s="546"/>
      <c r="F434" s="546"/>
      <c r="G434" s="546"/>
      <c r="H434" s="546"/>
      <c r="I434" s="546"/>
      <c r="J434" s="546"/>
      <c r="K434" s="546"/>
      <c r="L434" s="546"/>
      <c r="M434" s="546"/>
      <c r="N434" s="546"/>
      <c r="O434" s="546"/>
      <c r="P434" s="546"/>
      <c r="Q434" s="546"/>
      <c r="R434" s="546"/>
      <c r="S434" s="115"/>
      <c r="T434" s="115"/>
      <c r="U434" s="115"/>
      <c r="V434" s="115"/>
      <c r="W434" s="115"/>
      <c r="X434" s="115"/>
      <c r="Y434" s="115"/>
      <c r="Z434" s="115"/>
      <c r="AA434" s="115"/>
      <c r="AB434" s="115"/>
    </row>
    <row r="435" ht="93.0" customHeight="1">
      <c r="A435" s="546"/>
      <c r="B435" s="546"/>
      <c r="C435" s="546"/>
      <c r="D435" s="546"/>
      <c r="E435" s="546"/>
      <c r="F435" s="546"/>
      <c r="G435" s="546"/>
      <c r="H435" s="546"/>
      <c r="I435" s="546"/>
      <c r="J435" s="546"/>
      <c r="K435" s="546"/>
      <c r="L435" s="546"/>
      <c r="M435" s="546"/>
      <c r="N435" s="546"/>
      <c r="O435" s="546"/>
      <c r="P435" s="546"/>
      <c r="Q435" s="546"/>
      <c r="R435" s="546"/>
      <c r="S435" s="115"/>
      <c r="T435" s="115"/>
      <c r="U435" s="115"/>
      <c r="V435" s="115"/>
      <c r="W435" s="115"/>
      <c r="X435" s="115"/>
      <c r="Y435" s="115"/>
      <c r="Z435" s="115"/>
      <c r="AA435" s="115"/>
      <c r="AB435" s="115"/>
    </row>
    <row r="436" ht="93.0" customHeight="1">
      <c r="A436" s="546"/>
      <c r="B436" s="546"/>
      <c r="C436" s="546"/>
      <c r="D436" s="546"/>
      <c r="E436" s="546"/>
      <c r="F436" s="546"/>
      <c r="G436" s="546"/>
      <c r="H436" s="546"/>
      <c r="I436" s="546"/>
      <c r="J436" s="546"/>
      <c r="K436" s="546"/>
      <c r="L436" s="546"/>
      <c r="M436" s="546"/>
      <c r="N436" s="546"/>
      <c r="O436" s="546"/>
      <c r="P436" s="546"/>
      <c r="Q436" s="546"/>
      <c r="R436" s="546"/>
      <c r="S436" s="115"/>
      <c r="T436" s="115"/>
      <c r="U436" s="115"/>
      <c r="V436" s="115"/>
      <c r="W436" s="115"/>
      <c r="X436" s="115"/>
      <c r="Y436" s="115"/>
      <c r="Z436" s="115"/>
      <c r="AA436" s="115"/>
      <c r="AB436" s="115"/>
    </row>
    <row r="437" ht="93.0" customHeight="1">
      <c r="A437" s="546"/>
      <c r="B437" s="546"/>
      <c r="C437" s="546"/>
      <c r="D437" s="546"/>
      <c r="E437" s="546"/>
      <c r="F437" s="546"/>
      <c r="G437" s="546"/>
      <c r="H437" s="546"/>
      <c r="I437" s="546"/>
      <c r="J437" s="546"/>
      <c r="K437" s="546"/>
      <c r="L437" s="546"/>
      <c r="M437" s="546"/>
      <c r="N437" s="546"/>
      <c r="O437" s="546"/>
      <c r="P437" s="546"/>
      <c r="Q437" s="546"/>
      <c r="R437" s="546"/>
      <c r="S437" s="115"/>
      <c r="T437" s="115"/>
      <c r="U437" s="115"/>
      <c r="V437" s="115"/>
      <c r="W437" s="115"/>
      <c r="X437" s="115"/>
      <c r="Y437" s="115"/>
      <c r="Z437" s="115"/>
      <c r="AA437" s="115"/>
      <c r="AB437" s="115"/>
    </row>
    <row r="438" ht="93.0" customHeight="1">
      <c r="A438" s="546"/>
      <c r="B438" s="546"/>
      <c r="C438" s="546"/>
      <c r="D438" s="546"/>
      <c r="E438" s="546"/>
      <c r="F438" s="546"/>
      <c r="G438" s="546"/>
      <c r="H438" s="546"/>
      <c r="I438" s="546"/>
      <c r="J438" s="546"/>
      <c r="K438" s="546"/>
      <c r="L438" s="546"/>
      <c r="M438" s="546"/>
      <c r="N438" s="546"/>
      <c r="O438" s="546"/>
      <c r="P438" s="546"/>
      <c r="Q438" s="546"/>
      <c r="R438" s="546"/>
      <c r="S438" s="115"/>
      <c r="T438" s="115"/>
      <c r="U438" s="115"/>
      <c r="V438" s="115"/>
      <c r="W438" s="115"/>
      <c r="X438" s="115"/>
      <c r="Y438" s="115"/>
      <c r="Z438" s="115"/>
      <c r="AA438" s="115"/>
      <c r="AB438" s="115"/>
    </row>
    <row r="439" ht="93.0" customHeight="1">
      <c r="A439" s="546"/>
      <c r="B439" s="546"/>
      <c r="C439" s="546"/>
      <c r="D439" s="546"/>
      <c r="E439" s="546"/>
      <c r="F439" s="546"/>
      <c r="G439" s="546"/>
      <c r="H439" s="546"/>
      <c r="I439" s="546"/>
      <c r="J439" s="546"/>
      <c r="K439" s="546"/>
      <c r="L439" s="546"/>
      <c r="M439" s="546"/>
      <c r="N439" s="546"/>
      <c r="O439" s="546"/>
      <c r="P439" s="546"/>
      <c r="Q439" s="546"/>
      <c r="R439" s="546"/>
      <c r="S439" s="115"/>
      <c r="T439" s="115"/>
      <c r="U439" s="115"/>
      <c r="V439" s="115"/>
      <c r="W439" s="115"/>
      <c r="X439" s="115"/>
      <c r="Y439" s="115"/>
      <c r="Z439" s="115"/>
      <c r="AA439" s="115"/>
      <c r="AB439" s="115"/>
    </row>
    <row r="440" ht="93.0" customHeight="1">
      <c r="A440" s="546"/>
      <c r="B440" s="546"/>
      <c r="C440" s="546"/>
      <c r="D440" s="546"/>
      <c r="E440" s="546"/>
      <c r="F440" s="546"/>
      <c r="G440" s="546"/>
      <c r="H440" s="546"/>
      <c r="I440" s="546"/>
      <c r="J440" s="546"/>
      <c r="K440" s="546"/>
      <c r="L440" s="546"/>
      <c r="M440" s="546"/>
      <c r="N440" s="546"/>
      <c r="O440" s="546"/>
      <c r="P440" s="546"/>
      <c r="Q440" s="546"/>
      <c r="R440" s="546"/>
      <c r="S440" s="115"/>
      <c r="T440" s="115"/>
      <c r="U440" s="115"/>
      <c r="V440" s="115"/>
      <c r="W440" s="115"/>
      <c r="X440" s="115"/>
      <c r="Y440" s="115"/>
      <c r="Z440" s="115"/>
      <c r="AA440" s="115"/>
      <c r="AB440" s="115"/>
    </row>
    <row r="441" ht="93.0" customHeight="1">
      <c r="A441" s="546"/>
      <c r="B441" s="546"/>
      <c r="C441" s="546"/>
      <c r="D441" s="546"/>
      <c r="E441" s="546"/>
      <c r="F441" s="546"/>
      <c r="G441" s="546"/>
      <c r="H441" s="546"/>
      <c r="I441" s="546"/>
      <c r="J441" s="546"/>
      <c r="K441" s="546"/>
      <c r="L441" s="546"/>
      <c r="M441" s="546"/>
      <c r="N441" s="546"/>
      <c r="O441" s="546"/>
      <c r="P441" s="546"/>
      <c r="Q441" s="546"/>
      <c r="R441" s="546"/>
      <c r="S441" s="115"/>
      <c r="T441" s="115"/>
      <c r="U441" s="115"/>
      <c r="V441" s="115"/>
      <c r="W441" s="115"/>
      <c r="X441" s="115"/>
      <c r="Y441" s="115"/>
      <c r="Z441" s="115"/>
      <c r="AA441" s="115"/>
      <c r="AB441" s="115"/>
    </row>
    <row r="442" ht="93.0" customHeight="1">
      <c r="A442" s="546"/>
      <c r="B442" s="546"/>
      <c r="C442" s="546"/>
      <c r="D442" s="546"/>
      <c r="E442" s="546"/>
      <c r="F442" s="546"/>
      <c r="G442" s="546"/>
      <c r="H442" s="546"/>
      <c r="I442" s="546"/>
      <c r="J442" s="546"/>
      <c r="K442" s="546"/>
      <c r="L442" s="546"/>
      <c r="M442" s="546"/>
      <c r="N442" s="546"/>
      <c r="O442" s="546"/>
      <c r="P442" s="546"/>
      <c r="Q442" s="546"/>
      <c r="R442" s="546"/>
      <c r="S442" s="115"/>
      <c r="T442" s="115"/>
      <c r="U442" s="115"/>
      <c r="V442" s="115"/>
      <c r="W442" s="115"/>
      <c r="X442" s="115"/>
      <c r="Y442" s="115"/>
      <c r="Z442" s="115"/>
      <c r="AA442" s="115"/>
      <c r="AB442" s="115"/>
    </row>
    <row r="443" ht="93.0" customHeight="1">
      <c r="A443" s="546"/>
      <c r="B443" s="546"/>
      <c r="C443" s="546"/>
      <c r="D443" s="546"/>
      <c r="E443" s="546"/>
      <c r="F443" s="546"/>
      <c r="G443" s="546"/>
      <c r="H443" s="546"/>
      <c r="I443" s="546"/>
      <c r="J443" s="546"/>
      <c r="K443" s="546"/>
      <c r="L443" s="546"/>
      <c r="M443" s="546"/>
      <c r="N443" s="546"/>
      <c r="O443" s="546"/>
      <c r="P443" s="546"/>
      <c r="Q443" s="546"/>
      <c r="R443" s="546"/>
      <c r="S443" s="115"/>
      <c r="T443" s="115"/>
      <c r="U443" s="115"/>
      <c r="V443" s="115"/>
      <c r="W443" s="115"/>
      <c r="X443" s="115"/>
      <c r="Y443" s="115"/>
      <c r="Z443" s="115"/>
      <c r="AA443" s="115"/>
      <c r="AB443" s="115"/>
    </row>
    <row r="444" ht="93.0" customHeight="1">
      <c r="A444" s="546"/>
      <c r="B444" s="546"/>
      <c r="C444" s="546"/>
      <c r="D444" s="546"/>
      <c r="E444" s="546"/>
      <c r="F444" s="546"/>
      <c r="G444" s="546"/>
      <c r="H444" s="546"/>
      <c r="I444" s="546"/>
      <c r="J444" s="546"/>
      <c r="K444" s="546"/>
      <c r="L444" s="546"/>
      <c r="M444" s="546"/>
      <c r="N444" s="546"/>
      <c r="O444" s="546"/>
      <c r="P444" s="546"/>
      <c r="Q444" s="546"/>
      <c r="R444" s="546"/>
      <c r="S444" s="115"/>
      <c r="T444" s="115"/>
      <c r="U444" s="115"/>
      <c r="V444" s="115"/>
      <c r="W444" s="115"/>
      <c r="X444" s="115"/>
      <c r="Y444" s="115"/>
      <c r="Z444" s="115"/>
      <c r="AA444" s="115"/>
      <c r="AB444" s="115"/>
    </row>
    <row r="445" ht="93.0" customHeight="1">
      <c r="A445" s="546"/>
      <c r="B445" s="546"/>
      <c r="C445" s="546"/>
      <c r="D445" s="546"/>
      <c r="E445" s="546"/>
      <c r="F445" s="546"/>
      <c r="G445" s="546"/>
      <c r="H445" s="546"/>
      <c r="I445" s="546"/>
      <c r="J445" s="546"/>
      <c r="K445" s="546"/>
      <c r="L445" s="546"/>
      <c r="M445" s="546"/>
      <c r="N445" s="546"/>
      <c r="O445" s="546"/>
      <c r="P445" s="546"/>
      <c r="Q445" s="546"/>
      <c r="R445" s="546"/>
      <c r="S445" s="115"/>
      <c r="T445" s="115"/>
      <c r="U445" s="115"/>
      <c r="V445" s="115"/>
      <c r="W445" s="115"/>
      <c r="X445" s="115"/>
      <c r="Y445" s="115"/>
      <c r="Z445" s="115"/>
      <c r="AA445" s="115"/>
      <c r="AB445" s="115"/>
    </row>
    <row r="446" ht="93.0" customHeight="1">
      <c r="A446" s="546"/>
      <c r="B446" s="546"/>
      <c r="C446" s="546"/>
      <c r="D446" s="546"/>
      <c r="E446" s="546"/>
      <c r="F446" s="546"/>
      <c r="G446" s="546"/>
      <c r="H446" s="546"/>
      <c r="I446" s="546"/>
      <c r="J446" s="546"/>
      <c r="K446" s="546"/>
      <c r="L446" s="546"/>
      <c r="M446" s="546"/>
      <c r="N446" s="546"/>
      <c r="O446" s="546"/>
      <c r="P446" s="546"/>
      <c r="Q446" s="546"/>
      <c r="R446" s="546"/>
      <c r="S446" s="115"/>
      <c r="T446" s="115"/>
      <c r="U446" s="115"/>
      <c r="V446" s="115"/>
      <c r="W446" s="115"/>
      <c r="X446" s="115"/>
      <c r="Y446" s="115"/>
      <c r="Z446" s="115"/>
      <c r="AA446" s="115"/>
      <c r="AB446" s="115"/>
    </row>
    <row r="447" ht="93.0" customHeight="1">
      <c r="A447" s="546"/>
      <c r="B447" s="546"/>
      <c r="C447" s="546"/>
      <c r="D447" s="546"/>
      <c r="E447" s="546"/>
      <c r="F447" s="546"/>
      <c r="G447" s="546"/>
      <c r="H447" s="546"/>
      <c r="I447" s="546"/>
      <c r="J447" s="546"/>
      <c r="K447" s="546"/>
      <c r="L447" s="546"/>
      <c r="M447" s="546"/>
      <c r="N447" s="546"/>
      <c r="O447" s="546"/>
      <c r="P447" s="546"/>
      <c r="Q447" s="546"/>
      <c r="R447" s="546"/>
      <c r="S447" s="115"/>
      <c r="T447" s="115"/>
      <c r="U447" s="115"/>
      <c r="V447" s="115"/>
      <c r="W447" s="115"/>
      <c r="X447" s="115"/>
      <c r="Y447" s="115"/>
      <c r="Z447" s="115"/>
      <c r="AA447" s="115"/>
      <c r="AB447" s="115"/>
    </row>
    <row r="448" ht="93.0" customHeight="1">
      <c r="A448" s="546"/>
      <c r="B448" s="546"/>
      <c r="C448" s="546"/>
      <c r="D448" s="546"/>
      <c r="E448" s="546"/>
      <c r="F448" s="546"/>
      <c r="G448" s="546"/>
      <c r="H448" s="546"/>
      <c r="I448" s="546"/>
      <c r="J448" s="546"/>
      <c r="K448" s="546"/>
      <c r="L448" s="546"/>
      <c r="M448" s="546"/>
      <c r="N448" s="546"/>
      <c r="O448" s="546"/>
      <c r="P448" s="546"/>
      <c r="Q448" s="546"/>
      <c r="R448" s="546"/>
      <c r="S448" s="115"/>
      <c r="T448" s="115"/>
      <c r="U448" s="115"/>
      <c r="V448" s="115"/>
      <c r="W448" s="115"/>
      <c r="X448" s="115"/>
      <c r="Y448" s="115"/>
      <c r="Z448" s="115"/>
      <c r="AA448" s="115"/>
      <c r="AB448" s="115"/>
    </row>
    <row r="449" ht="93.0" customHeight="1">
      <c r="A449" s="546"/>
      <c r="B449" s="546"/>
      <c r="C449" s="546"/>
      <c r="D449" s="546"/>
      <c r="E449" s="546"/>
      <c r="F449" s="546"/>
      <c r="G449" s="546"/>
      <c r="H449" s="546"/>
      <c r="I449" s="546"/>
      <c r="J449" s="546"/>
      <c r="K449" s="546"/>
      <c r="L449" s="546"/>
      <c r="M449" s="546"/>
      <c r="N449" s="546"/>
      <c r="O449" s="546"/>
      <c r="P449" s="546"/>
      <c r="Q449" s="546"/>
      <c r="R449" s="546"/>
      <c r="S449" s="115"/>
      <c r="T449" s="115"/>
      <c r="U449" s="115"/>
      <c r="V449" s="115"/>
      <c r="W449" s="115"/>
      <c r="X449" s="115"/>
      <c r="Y449" s="115"/>
      <c r="Z449" s="115"/>
      <c r="AA449" s="115"/>
      <c r="AB449" s="115"/>
    </row>
    <row r="450" ht="93.0" customHeight="1">
      <c r="A450" s="546"/>
      <c r="B450" s="546"/>
      <c r="C450" s="546"/>
      <c r="D450" s="546"/>
      <c r="E450" s="546"/>
      <c r="F450" s="546"/>
      <c r="G450" s="546"/>
      <c r="H450" s="546"/>
      <c r="I450" s="546"/>
      <c r="J450" s="546"/>
      <c r="K450" s="546"/>
      <c r="L450" s="546"/>
      <c r="M450" s="546"/>
      <c r="N450" s="546"/>
      <c r="O450" s="546"/>
      <c r="P450" s="546"/>
      <c r="Q450" s="546"/>
      <c r="R450" s="546"/>
      <c r="S450" s="115"/>
      <c r="T450" s="115"/>
      <c r="U450" s="115"/>
      <c r="V450" s="115"/>
      <c r="W450" s="115"/>
      <c r="X450" s="115"/>
      <c r="Y450" s="115"/>
      <c r="Z450" s="115"/>
      <c r="AA450" s="115"/>
      <c r="AB450" s="115"/>
    </row>
    <row r="451" ht="93.0" customHeight="1">
      <c r="A451" s="546"/>
      <c r="B451" s="546"/>
      <c r="C451" s="546"/>
      <c r="D451" s="546"/>
      <c r="E451" s="546"/>
      <c r="F451" s="546"/>
      <c r="G451" s="546"/>
      <c r="H451" s="546"/>
      <c r="I451" s="546"/>
      <c r="J451" s="546"/>
      <c r="K451" s="546"/>
      <c r="L451" s="546"/>
      <c r="M451" s="546"/>
      <c r="N451" s="546"/>
      <c r="O451" s="546"/>
      <c r="P451" s="546"/>
      <c r="Q451" s="546"/>
      <c r="R451" s="546"/>
      <c r="S451" s="115"/>
      <c r="T451" s="115"/>
      <c r="U451" s="115"/>
      <c r="V451" s="115"/>
      <c r="W451" s="115"/>
      <c r="X451" s="115"/>
      <c r="Y451" s="115"/>
      <c r="Z451" s="115"/>
      <c r="AA451" s="115"/>
      <c r="AB451" s="115"/>
    </row>
    <row r="452" ht="93.0" customHeight="1">
      <c r="A452" s="546"/>
      <c r="B452" s="546"/>
      <c r="C452" s="546"/>
      <c r="D452" s="546"/>
      <c r="E452" s="546"/>
      <c r="F452" s="546"/>
      <c r="G452" s="546"/>
      <c r="H452" s="546"/>
      <c r="I452" s="546"/>
      <c r="J452" s="546"/>
      <c r="K452" s="546"/>
      <c r="L452" s="546"/>
      <c r="M452" s="546"/>
      <c r="N452" s="546"/>
      <c r="O452" s="546"/>
      <c r="P452" s="546"/>
      <c r="Q452" s="546"/>
      <c r="R452" s="546"/>
      <c r="S452" s="115"/>
      <c r="T452" s="115"/>
      <c r="U452" s="115"/>
      <c r="V452" s="115"/>
      <c r="W452" s="115"/>
      <c r="X452" s="115"/>
      <c r="Y452" s="115"/>
      <c r="Z452" s="115"/>
      <c r="AA452" s="115"/>
      <c r="AB452" s="115"/>
    </row>
    <row r="453" ht="93.0" customHeight="1">
      <c r="A453" s="546"/>
      <c r="B453" s="546"/>
      <c r="C453" s="546"/>
      <c r="D453" s="546"/>
      <c r="E453" s="546"/>
      <c r="F453" s="546"/>
      <c r="G453" s="546"/>
      <c r="H453" s="546"/>
      <c r="I453" s="546"/>
      <c r="J453" s="546"/>
      <c r="K453" s="546"/>
      <c r="L453" s="546"/>
      <c r="M453" s="546"/>
      <c r="N453" s="546"/>
      <c r="O453" s="546"/>
      <c r="P453" s="546"/>
      <c r="Q453" s="546"/>
      <c r="R453" s="546"/>
      <c r="S453" s="115"/>
      <c r="T453" s="115"/>
      <c r="U453" s="115"/>
      <c r="V453" s="115"/>
      <c r="W453" s="115"/>
      <c r="X453" s="115"/>
      <c r="Y453" s="115"/>
      <c r="Z453" s="115"/>
      <c r="AA453" s="115"/>
      <c r="AB453" s="115"/>
    </row>
    <row r="454" ht="93.0" customHeight="1">
      <c r="A454" s="546"/>
      <c r="B454" s="546"/>
      <c r="C454" s="546"/>
      <c r="D454" s="546"/>
      <c r="E454" s="546"/>
      <c r="F454" s="546"/>
      <c r="G454" s="546"/>
      <c r="H454" s="546"/>
      <c r="I454" s="546"/>
      <c r="J454" s="546"/>
      <c r="K454" s="546"/>
      <c r="L454" s="546"/>
      <c r="M454" s="546"/>
      <c r="N454" s="546"/>
      <c r="O454" s="546"/>
      <c r="P454" s="546"/>
      <c r="Q454" s="546"/>
      <c r="R454" s="546"/>
      <c r="S454" s="115"/>
      <c r="T454" s="115"/>
      <c r="U454" s="115"/>
      <c r="V454" s="115"/>
      <c r="W454" s="115"/>
      <c r="X454" s="115"/>
      <c r="Y454" s="115"/>
      <c r="Z454" s="115"/>
      <c r="AA454" s="115"/>
      <c r="AB454" s="115"/>
    </row>
    <row r="455" ht="93.0" customHeight="1">
      <c r="A455" s="546"/>
      <c r="B455" s="546"/>
      <c r="C455" s="546"/>
      <c r="D455" s="546"/>
      <c r="E455" s="546"/>
      <c r="F455" s="546"/>
      <c r="G455" s="546"/>
      <c r="H455" s="546"/>
      <c r="I455" s="546"/>
      <c r="J455" s="546"/>
      <c r="K455" s="546"/>
      <c r="L455" s="546"/>
      <c r="M455" s="546"/>
      <c r="N455" s="546"/>
      <c r="O455" s="546"/>
      <c r="P455" s="546"/>
      <c r="Q455" s="546"/>
      <c r="R455" s="546"/>
      <c r="S455" s="115"/>
      <c r="T455" s="115"/>
      <c r="U455" s="115"/>
      <c r="V455" s="115"/>
      <c r="W455" s="115"/>
      <c r="X455" s="115"/>
      <c r="Y455" s="115"/>
      <c r="Z455" s="115"/>
      <c r="AA455" s="115"/>
      <c r="AB455" s="115"/>
    </row>
    <row r="456" ht="93.0" customHeight="1">
      <c r="A456" s="546"/>
      <c r="B456" s="546"/>
      <c r="C456" s="546"/>
      <c r="D456" s="546"/>
      <c r="E456" s="546"/>
      <c r="F456" s="546"/>
      <c r="G456" s="546"/>
      <c r="H456" s="546"/>
      <c r="I456" s="546"/>
      <c r="J456" s="546"/>
      <c r="K456" s="546"/>
      <c r="L456" s="546"/>
      <c r="M456" s="546"/>
      <c r="N456" s="546"/>
      <c r="O456" s="546"/>
      <c r="P456" s="546"/>
      <c r="Q456" s="546"/>
      <c r="R456" s="546"/>
      <c r="S456" s="115"/>
      <c r="T456" s="115"/>
      <c r="U456" s="115"/>
      <c r="V456" s="115"/>
      <c r="W456" s="115"/>
      <c r="X456" s="115"/>
      <c r="Y456" s="115"/>
      <c r="Z456" s="115"/>
      <c r="AA456" s="115"/>
      <c r="AB456" s="115"/>
    </row>
    <row r="457" ht="93.0" customHeight="1">
      <c r="A457" s="546"/>
      <c r="B457" s="546"/>
      <c r="C457" s="546"/>
      <c r="D457" s="546"/>
      <c r="E457" s="546"/>
      <c r="F457" s="546"/>
      <c r="G457" s="546"/>
      <c r="H457" s="546"/>
      <c r="I457" s="546"/>
      <c r="J457" s="546"/>
      <c r="K457" s="546"/>
      <c r="L457" s="546"/>
      <c r="M457" s="546"/>
      <c r="N457" s="546"/>
      <c r="O457" s="546"/>
      <c r="P457" s="546"/>
      <c r="Q457" s="546"/>
      <c r="R457" s="546"/>
      <c r="S457" s="115"/>
      <c r="T457" s="115"/>
      <c r="U457" s="115"/>
      <c r="V457" s="115"/>
      <c r="W457" s="115"/>
      <c r="X457" s="115"/>
      <c r="Y457" s="115"/>
      <c r="Z457" s="115"/>
      <c r="AA457" s="115"/>
      <c r="AB457" s="115"/>
    </row>
    <row r="458" ht="93.0" customHeight="1">
      <c r="A458" s="546"/>
      <c r="B458" s="546"/>
      <c r="C458" s="546"/>
      <c r="D458" s="546"/>
      <c r="E458" s="546"/>
      <c r="F458" s="546"/>
      <c r="G458" s="546"/>
      <c r="H458" s="546"/>
      <c r="I458" s="546"/>
      <c r="J458" s="546"/>
      <c r="K458" s="546"/>
      <c r="L458" s="546"/>
      <c r="M458" s="546"/>
      <c r="N458" s="546"/>
      <c r="O458" s="546"/>
      <c r="P458" s="546"/>
      <c r="Q458" s="546"/>
      <c r="R458" s="546"/>
      <c r="S458" s="115"/>
      <c r="T458" s="115"/>
      <c r="U458" s="115"/>
      <c r="V458" s="115"/>
      <c r="W458" s="115"/>
      <c r="X458" s="115"/>
      <c r="Y458" s="115"/>
      <c r="Z458" s="115"/>
      <c r="AA458" s="115"/>
      <c r="AB458" s="115"/>
    </row>
    <row r="459" ht="93.0" customHeight="1">
      <c r="A459" s="546"/>
      <c r="B459" s="546"/>
      <c r="C459" s="546"/>
      <c r="D459" s="546"/>
      <c r="E459" s="546"/>
      <c r="F459" s="546"/>
      <c r="G459" s="546"/>
      <c r="H459" s="546"/>
      <c r="I459" s="546"/>
      <c r="J459" s="546"/>
      <c r="K459" s="546"/>
      <c r="L459" s="546"/>
      <c r="M459" s="546"/>
      <c r="N459" s="546"/>
      <c r="O459" s="546"/>
      <c r="P459" s="546"/>
      <c r="Q459" s="546"/>
      <c r="R459" s="546"/>
      <c r="S459" s="115"/>
      <c r="T459" s="115"/>
      <c r="U459" s="115"/>
      <c r="V459" s="115"/>
      <c r="W459" s="115"/>
      <c r="X459" s="115"/>
      <c r="Y459" s="115"/>
      <c r="Z459" s="115"/>
      <c r="AA459" s="115"/>
      <c r="AB459" s="115"/>
    </row>
    <row r="460" ht="93.0" customHeight="1">
      <c r="A460" s="546"/>
      <c r="B460" s="546"/>
      <c r="C460" s="546"/>
      <c r="D460" s="546"/>
      <c r="E460" s="546"/>
      <c r="F460" s="546"/>
      <c r="G460" s="546"/>
      <c r="H460" s="546"/>
      <c r="I460" s="546"/>
      <c r="J460" s="546"/>
      <c r="K460" s="546"/>
      <c r="L460" s="546"/>
      <c r="M460" s="546"/>
      <c r="N460" s="546"/>
      <c r="O460" s="546"/>
      <c r="P460" s="546"/>
      <c r="Q460" s="546"/>
      <c r="R460" s="546"/>
      <c r="S460" s="115"/>
      <c r="T460" s="115"/>
      <c r="U460" s="115"/>
      <c r="V460" s="115"/>
      <c r="W460" s="115"/>
      <c r="X460" s="115"/>
      <c r="Y460" s="115"/>
      <c r="Z460" s="115"/>
      <c r="AA460" s="115"/>
      <c r="AB460" s="115"/>
    </row>
    <row r="461" ht="93.0" customHeight="1">
      <c r="A461" s="546"/>
      <c r="B461" s="546"/>
      <c r="C461" s="546"/>
      <c r="D461" s="546"/>
      <c r="E461" s="546"/>
      <c r="F461" s="546"/>
      <c r="G461" s="546"/>
      <c r="H461" s="546"/>
      <c r="I461" s="546"/>
      <c r="J461" s="546"/>
      <c r="K461" s="546"/>
      <c r="L461" s="546"/>
      <c r="M461" s="546"/>
      <c r="N461" s="546"/>
      <c r="O461" s="546"/>
      <c r="P461" s="546"/>
      <c r="Q461" s="546"/>
      <c r="R461" s="546"/>
      <c r="S461" s="115"/>
      <c r="T461" s="115"/>
      <c r="U461" s="115"/>
      <c r="V461" s="115"/>
      <c r="W461" s="115"/>
      <c r="X461" s="115"/>
      <c r="Y461" s="115"/>
      <c r="Z461" s="115"/>
      <c r="AA461" s="115"/>
      <c r="AB461" s="115"/>
    </row>
    <row r="462" ht="93.0" customHeight="1">
      <c r="A462" s="546"/>
      <c r="B462" s="546"/>
      <c r="C462" s="546"/>
      <c r="D462" s="546"/>
      <c r="E462" s="546"/>
      <c r="F462" s="546"/>
      <c r="G462" s="546"/>
      <c r="H462" s="546"/>
      <c r="I462" s="546"/>
      <c r="J462" s="546"/>
      <c r="K462" s="546"/>
      <c r="L462" s="546"/>
      <c r="M462" s="546"/>
      <c r="N462" s="546"/>
      <c r="O462" s="546"/>
      <c r="P462" s="546"/>
      <c r="Q462" s="546"/>
      <c r="R462" s="546"/>
      <c r="S462" s="115"/>
      <c r="T462" s="115"/>
      <c r="U462" s="115"/>
      <c r="V462" s="115"/>
      <c r="W462" s="115"/>
      <c r="X462" s="115"/>
      <c r="Y462" s="115"/>
      <c r="Z462" s="115"/>
      <c r="AA462" s="115"/>
      <c r="AB462" s="115"/>
    </row>
    <row r="463" ht="93.0" customHeight="1">
      <c r="A463" s="546"/>
      <c r="B463" s="546"/>
      <c r="C463" s="546"/>
      <c r="D463" s="546"/>
      <c r="E463" s="546"/>
      <c r="F463" s="546"/>
      <c r="G463" s="546"/>
      <c r="H463" s="546"/>
      <c r="I463" s="546"/>
      <c r="J463" s="546"/>
      <c r="K463" s="546"/>
      <c r="L463" s="546"/>
      <c r="M463" s="546"/>
      <c r="N463" s="546"/>
      <c r="O463" s="546"/>
      <c r="P463" s="546"/>
      <c r="Q463" s="546"/>
      <c r="R463" s="546"/>
      <c r="S463" s="115"/>
      <c r="T463" s="115"/>
      <c r="U463" s="115"/>
      <c r="V463" s="115"/>
      <c r="W463" s="115"/>
      <c r="X463" s="115"/>
      <c r="Y463" s="115"/>
      <c r="Z463" s="115"/>
      <c r="AA463" s="115"/>
      <c r="AB463" s="115"/>
    </row>
    <row r="464" ht="93.0" customHeight="1">
      <c r="A464" s="546"/>
      <c r="B464" s="546"/>
      <c r="C464" s="546"/>
      <c r="D464" s="546"/>
      <c r="E464" s="546"/>
      <c r="F464" s="546"/>
      <c r="G464" s="546"/>
      <c r="H464" s="546"/>
      <c r="I464" s="546"/>
      <c r="J464" s="546"/>
      <c r="K464" s="546"/>
      <c r="L464" s="546"/>
      <c r="M464" s="546"/>
      <c r="N464" s="546"/>
      <c r="O464" s="546"/>
      <c r="P464" s="546"/>
      <c r="Q464" s="546"/>
      <c r="R464" s="546"/>
      <c r="S464" s="115"/>
      <c r="T464" s="115"/>
      <c r="U464" s="115"/>
      <c r="V464" s="115"/>
      <c r="W464" s="115"/>
      <c r="X464" s="115"/>
      <c r="Y464" s="115"/>
      <c r="Z464" s="115"/>
      <c r="AA464" s="115"/>
      <c r="AB464" s="115"/>
    </row>
    <row r="465" ht="93.0" customHeight="1">
      <c r="A465" s="546"/>
      <c r="B465" s="546"/>
      <c r="C465" s="546"/>
      <c r="D465" s="546"/>
      <c r="E465" s="546"/>
      <c r="F465" s="546"/>
      <c r="G465" s="546"/>
      <c r="H465" s="546"/>
      <c r="I465" s="546"/>
      <c r="J465" s="546"/>
      <c r="K465" s="546"/>
      <c r="L465" s="546"/>
      <c r="M465" s="546"/>
      <c r="N465" s="546"/>
      <c r="O465" s="546"/>
      <c r="P465" s="546"/>
      <c r="Q465" s="546"/>
      <c r="R465" s="546"/>
      <c r="S465" s="115"/>
      <c r="T465" s="115"/>
      <c r="U465" s="115"/>
      <c r="V465" s="115"/>
      <c r="W465" s="115"/>
      <c r="X465" s="115"/>
      <c r="Y465" s="115"/>
      <c r="Z465" s="115"/>
      <c r="AA465" s="115"/>
      <c r="AB465" s="115"/>
    </row>
    <row r="466" ht="93.0" customHeight="1">
      <c r="A466" s="546"/>
      <c r="B466" s="546"/>
      <c r="C466" s="546"/>
      <c r="D466" s="546"/>
      <c r="E466" s="546"/>
      <c r="F466" s="546"/>
      <c r="G466" s="546"/>
      <c r="H466" s="546"/>
      <c r="I466" s="546"/>
      <c r="J466" s="546"/>
      <c r="K466" s="546"/>
      <c r="L466" s="546"/>
      <c r="M466" s="546"/>
      <c r="N466" s="546"/>
      <c r="O466" s="546"/>
      <c r="P466" s="546"/>
      <c r="Q466" s="546"/>
      <c r="R466" s="546"/>
      <c r="S466" s="115"/>
      <c r="T466" s="115"/>
      <c r="U466" s="115"/>
      <c r="V466" s="115"/>
      <c r="W466" s="115"/>
      <c r="X466" s="115"/>
      <c r="Y466" s="115"/>
      <c r="Z466" s="115"/>
      <c r="AA466" s="115"/>
      <c r="AB466" s="115"/>
    </row>
    <row r="467" ht="93.0" customHeight="1">
      <c r="A467" s="546"/>
      <c r="B467" s="546"/>
      <c r="C467" s="546"/>
      <c r="D467" s="546"/>
      <c r="E467" s="546"/>
      <c r="F467" s="546"/>
      <c r="G467" s="546"/>
      <c r="H467" s="546"/>
      <c r="I467" s="546"/>
      <c r="J467" s="546"/>
      <c r="K467" s="546"/>
      <c r="L467" s="546"/>
      <c r="M467" s="546"/>
      <c r="N467" s="546"/>
      <c r="O467" s="546"/>
      <c r="P467" s="546"/>
      <c r="Q467" s="546"/>
      <c r="R467" s="546"/>
      <c r="S467" s="115"/>
      <c r="T467" s="115"/>
      <c r="U467" s="115"/>
      <c r="V467" s="115"/>
      <c r="W467" s="115"/>
      <c r="X467" s="115"/>
      <c r="Y467" s="115"/>
      <c r="Z467" s="115"/>
      <c r="AA467" s="115"/>
      <c r="AB467" s="115"/>
    </row>
    <row r="468" ht="93.0" customHeight="1">
      <c r="A468" s="546"/>
      <c r="B468" s="546"/>
      <c r="C468" s="546"/>
      <c r="D468" s="546"/>
      <c r="E468" s="546"/>
      <c r="F468" s="546"/>
      <c r="G468" s="546"/>
      <c r="H468" s="546"/>
      <c r="I468" s="546"/>
      <c r="J468" s="546"/>
      <c r="K468" s="546"/>
      <c r="L468" s="546"/>
      <c r="M468" s="546"/>
      <c r="N468" s="546"/>
      <c r="O468" s="546"/>
      <c r="P468" s="546"/>
      <c r="Q468" s="546"/>
      <c r="R468" s="546"/>
      <c r="S468" s="115"/>
      <c r="T468" s="115"/>
      <c r="U468" s="115"/>
      <c r="V468" s="115"/>
      <c r="W468" s="115"/>
      <c r="X468" s="115"/>
      <c r="Y468" s="115"/>
      <c r="Z468" s="115"/>
      <c r="AA468" s="115"/>
      <c r="AB468" s="115"/>
    </row>
    <row r="469" ht="93.0" customHeight="1">
      <c r="A469" s="546"/>
      <c r="B469" s="546"/>
      <c r="C469" s="546"/>
      <c r="D469" s="546"/>
      <c r="E469" s="546"/>
      <c r="F469" s="546"/>
      <c r="G469" s="546"/>
      <c r="H469" s="546"/>
      <c r="I469" s="546"/>
      <c r="J469" s="546"/>
      <c r="K469" s="546"/>
      <c r="L469" s="546"/>
      <c r="M469" s="546"/>
      <c r="N469" s="546"/>
      <c r="O469" s="546"/>
      <c r="P469" s="546"/>
      <c r="Q469" s="546"/>
      <c r="R469" s="546"/>
      <c r="S469" s="115"/>
      <c r="T469" s="115"/>
      <c r="U469" s="115"/>
      <c r="V469" s="115"/>
      <c r="W469" s="115"/>
      <c r="X469" s="115"/>
      <c r="Y469" s="115"/>
      <c r="Z469" s="115"/>
      <c r="AA469" s="115"/>
      <c r="AB469" s="115"/>
    </row>
    <row r="470" ht="93.0" customHeight="1">
      <c r="A470" s="546"/>
      <c r="B470" s="546"/>
      <c r="C470" s="546"/>
      <c r="D470" s="546"/>
      <c r="E470" s="546"/>
      <c r="F470" s="546"/>
      <c r="G470" s="546"/>
      <c r="H470" s="546"/>
      <c r="I470" s="546"/>
      <c r="J470" s="546"/>
      <c r="K470" s="546"/>
      <c r="L470" s="546"/>
      <c r="M470" s="546"/>
      <c r="N470" s="546"/>
      <c r="O470" s="546"/>
      <c r="P470" s="546"/>
      <c r="Q470" s="546"/>
      <c r="R470" s="546"/>
      <c r="S470" s="115"/>
      <c r="T470" s="115"/>
      <c r="U470" s="115"/>
      <c r="V470" s="115"/>
      <c r="W470" s="115"/>
      <c r="X470" s="115"/>
      <c r="Y470" s="115"/>
      <c r="Z470" s="115"/>
      <c r="AA470" s="115"/>
      <c r="AB470" s="115"/>
    </row>
    <row r="471" ht="93.0" customHeight="1">
      <c r="A471" s="546"/>
      <c r="B471" s="546"/>
      <c r="C471" s="546"/>
      <c r="D471" s="546"/>
      <c r="E471" s="546"/>
      <c r="F471" s="546"/>
      <c r="G471" s="546"/>
      <c r="H471" s="546"/>
      <c r="I471" s="546"/>
      <c r="J471" s="546"/>
      <c r="K471" s="546"/>
      <c r="L471" s="546"/>
      <c r="M471" s="546"/>
      <c r="N471" s="546"/>
      <c r="O471" s="546"/>
      <c r="P471" s="546"/>
      <c r="Q471" s="546"/>
      <c r="R471" s="546"/>
      <c r="S471" s="115"/>
      <c r="T471" s="115"/>
      <c r="U471" s="115"/>
      <c r="V471" s="115"/>
      <c r="W471" s="115"/>
      <c r="X471" s="115"/>
      <c r="Y471" s="115"/>
      <c r="Z471" s="115"/>
      <c r="AA471" s="115"/>
      <c r="AB471" s="115"/>
    </row>
    <row r="472" ht="93.0" customHeight="1">
      <c r="A472" s="546"/>
      <c r="B472" s="546"/>
      <c r="C472" s="546"/>
      <c r="D472" s="546"/>
      <c r="E472" s="546"/>
      <c r="F472" s="546"/>
      <c r="G472" s="546"/>
      <c r="H472" s="546"/>
      <c r="I472" s="546"/>
      <c r="J472" s="546"/>
      <c r="K472" s="546"/>
      <c r="L472" s="546"/>
      <c r="M472" s="546"/>
      <c r="N472" s="546"/>
      <c r="O472" s="546"/>
      <c r="P472" s="546"/>
      <c r="Q472" s="546"/>
      <c r="R472" s="546"/>
      <c r="S472" s="115"/>
      <c r="T472" s="115"/>
      <c r="U472" s="115"/>
      <c r="V472" s="115"/>
      <c r="W472" s="115"/>
      <c r="X472" s="115"/>
      <c r="Y472" s="115"/>
      <c r="Z472" s="115"/>
      <c r="AA472" s="115"/>
      <c r="AB472" s="115"/>
    </row>
    <row r="473" ht="93.0" customHeight="1">
      <c r="A473" s="546"/>
      <c r="B473" s="546"/>
      <c r="C473" s="546"/>
      <c r="D473" s="546"/>
      <c r="E473" s="546"/>
      <c r="F473" s="546"/>
      <c r="G473" s="546"/>
      <c r="H473" s="546"/>
      <c r="I473" s="546"/>
      <c r="J473" s="546"/>
      <c r="K473" s="546"/>
      <c r="L473" s="546"/>
      <c r="M473" s="546"/>
      <c r="N473" s="546"/>
      <c r="O473" s="546"/>
      <c r="P473" s="546"/>
      <c r="Q473" s="546"/>
      <c r="R473" s="546"/>
      <c r="S473" s="115"/>
      <c r="T473" s="115"/>
      <c r="U473" s="115"/>
      <c r="V473" s="115"/>
      <c r="W473" s="115"/>
      <c r="X473" s="115"/>
      <c r="Y473" s="115"/>
      <c r="Z473" s="115"/>
      <c r="AA473" s="115"/>
      <c r="AB473" s="115"/>
    </row>
    <row r="474" ht="93.0" customHeight="1">
      <c r="A474" s="546"/>
      <c r="B474" s="546"/>
      <c r="C474" s="546"/>
      <c r="D474" s="546"/>
      <c r="E474" s="546"/>
      <c r="F474" s="546"/>
      <c r="G474" s="546"/>
      <c r="H474" s="546"/>
      <c r="I474" s="546"/>
      <c r="J474" s="546"/>
      <c r="K474" s="546"/>
      <c r="L474" s="546"/>
      <c r="M474" s="546"/>
      <c r="N474" s="546"/>
      <c r="O474" s="546"/>
      <c r="P474" s="546"/>
      <c r="Q474" s="546"/>
      <c r="R474" s="546"/>
      <c r="S474" s="115"/>
      <c r="T474" s="115"/>
      <c r="U474" s="115"/>
      <c r="V474" s="115"/>
      <c r="W474" s="115"/>
      <c r="X474" s="115"/>
      <c r="Y474" s="115"/>
      <c r="Z474" s="115"/>
      <c r="AA474" s="115"/>
      <c r="AB474" s="115"/>
    </row>
    <row r="475" ht="93.0" customHeight="1">
      <c r="A475" s="546"/>
      <c r="B475" s="546"/>
      <c r="C475" s="546"/>
      <c r="D475" s="546"/>
      <c r="E475" s="546"/>
      <c r="F475" s="546"/>
      <c r="G475" s="546"/>
      <c r="H475" s="546"/>
      <c r="I475" s="546"/>
      <c r="J475" s="546"/>
      <c r="K475" s="546"/>
      <c r="L475" s="546"/>
      <c r="M475" s="546"/>
      <c r="N475" s="546"/>
      <c r="O475" s="546"/>
      <c r="P475" s="546"/>
      <c r="Q475" s="546"/>
      <c r="R475" s="546"/>
      <c r="S475" s="115"/>
      <c r="T475" s="115"/>
      <c r="U475" s="115"/>
      <c r="V475" s="115"/>
      <c r="W475" s="115"/>
      <c r="X475" s="115"/>
      <c r="Y475" s="115"/>
      <c r="Z475" s="115"/>
      <c r="AA475" s="115"/>
      <c r="AB475" s="115"/>
    </row>
    <row r="476" ht="93.0" customHeight="1">
      <c r="A476" s="546"/>
      <c r="B476" s="546"/>
      <c r="C476" s="546"/>
      <c r="D476" s="546"/>
      <c r="E476" s="546"/>
      <c r="F476" s="546"/>
      <c r="G476" s="546"/>
      <c r="H476" s="546"/>
      <c r="I476" s="546"/>
      <c r="J476" s="546"/>
      <c r="K476" s="546"/>
      <c r="L476" s="546"/>
      <c r="M476" s="546"/>
      <c r="N476" s="546"/>
      <c r="O476" s="546"/>
      <c r="P476" s="546"/>
      <c r="Q476" s="546"/>
      <c r="R476" s="546"/>
      <c r="S476" s="115"/>
      <c r="T476" s="115"/>
      <c r="U476" s="115"/>
      <c r="V476" s="115"/>
      <c r="W476" s="115"/>
      <c r="X476" s="115"/>
      <c r="Y476" s="115"/>
      <c r="Z476" s="115"/>
      <c r="AA476" s="115"/>
      <c r="AB476" s="115"/>
    </row>
    <row r="477" ht="93.0" customHeight="1">
      <c r="A477" s="546"/>
      <c r="B477" s="546"/>
      <c r="C477" s="546"/>
      <c r="D477" s="546"/>
      <c r="E477" s="546"/>
      <c r="F477" s="546"/>
      <c r="G477" s="546"/>
      <c r="H477" s="546"/>
      <c r="I477" s="546"/>
      <c r="J477" s="546"/>
      <c r="K477" s="546"/>
      <c r="L477" s="546"/>
      <c r="M477" s="546"/>
      <c r="N477" s="546"/>
      <c r="O477" s="546"/>
      <c r="P477" s="546"/>
      <c r="Q477" s="546"/>
      <c r="R477" s="546"/>
      <c r="S477" s="115"/>
      <c r="T477" s="115"/>
      <c r="U477" s="115"/>
      <c r="V477" s="115"/>
      <c r="W477" s="115"/>
      <c r="X477" s="115"/>
      <c r="Y477" s="115"/>
      <c r="Z477" s="115"/>
      <c r="AA477" s="115"/>
      <c r="AB477" s="115"/>
    </row>
    <row r="478" ht="93.0" customHeight="1">
      <c r="A478" s="546"/>
      <c r="B478" s="546"/>
      <c r="C478" s="546"/>
      <c r="D478" s="546"/>
      <c r="E478" s="546"/>
      <c r="F478" s="546"/>
      <c r="G478" s="546"/>
      <c r="H478" s="546"/>
      <c r="I478" s="546"/>
      <c r="J478" s="546"/>
      <c r="K478" s="546"/>
      <c r="L478" s="546"/>
      <c r="M478" s="546"/>
      <c r="N478" s="546"/>
      <c r="O478" s="546"/>
      <c r="P478" s="546"/>
      <c r="Q478" s="546"/>
      <c r="R478" s="546"/>
      <c r="S478" s="115"/>
      <c r="T478" s="115"/>
      <c r="U478" s="115"/>
      <c r="V478" s="115"/>
      <c r="W478" s="115"/>
      <c r="X478" s="115"/>
      <c r="Y478" s="115"/>
      <c r="Z478" s="115"/>
      <c r="AA478" s="115"/>
      <c r="AB478" s="115"/>
    </row>
    <row r="479" ht="93.0" customHeight="1">
      <c r="A479" s="546"/>
      <c r="B479" s="546"/>
      <c r="C479" s="546"/>
      <c r="D479" s="546"/>
      <c r="E479" s="546"/>
      <c r="F479" s="546"/>
      <c r="G479" s="546"/>
      <c r="H479" s="546"/>
      <c r="I479" s="546"/>
      <c r="J479" s="546"/>
      <c r="K479" s="546"/>
      <c r="L479" s="546"/>
      <c r="M479" s="546"/>
      <c r="N479" s="546"/>
      <c r="O479" s="546"/>
      <c r="P479" s="546"/>
      <c r="Q479" s="546"/>
      <c r="R479" s="546"/>
      <c r="S479" s="115"/>
      <c r="T479" s="115"/>
      <c r="U479" s="115"/>
      <c r="V479" s="115"/>
      <c r="W479" s="115"/>
      <c r="X479" s="115"/>
      <c r="Y479" s="115"/>
      <c r="Z479" s="115"/>
      <c r="AA479" s="115"/>
      <c r="AB479" s="115"/>
    </row>
    <row r="480" ht="93.0" customHeight="1">
      <c r="A480" s="546"/>
      <c r="B480" s="546"/>
      <c r="C480" s="546"/>
      <c r="D480" s="546"/>
      <c r="E480" s="546"/>
      <c r="F480" s="546"/>
      <c r="G480" s="546"/>
      <c r="H480" s="546"/>
      <c r="I480" s="546"/>
      <c r="J480" s="546"/>
      <c r="K480" s="546"/>
      <c r="L480" s="546"/>
      <c r="M480" s="546"/>
      <c r="N480" s="546"/>
      <c r="O480" s="546"/>
      <c r="P480" s="546"/>
      <c r="Q480" s="546"/>
      <c r="R480" s="546"/>
      <c r="S480" s="115"/>
      <c r="T480" s="115"/>
      <c r="U480" s="115"/>
      <c r="V480" s="115"/>
      <c r="W480" s="115"/>
      <c r="X480" s="115"/>
      <c r="Y480" s="115"/>
      <c r="Z480" s="115"/>
      <c r="AA480" s="115"/>
      <c r="AB480" s="115"/>
    </row>
    <row r="481" ht="93.0" customHeight="1">
      <c r="A481" s="546"/>
      <c r="B481" s="546"/>
      <c r="C481" s="546"/>
      <c r="D481" s="546"/>
      <c r="E481" s="546"/>
      <c r="F481" s="546"/>
      <c r="G481" s="546"/>
      <c r="H481" s="546"/>
      <c r="I481" s="546"/>
      <c r="J481" s="546"/>
      <c r="K481" s="546"/>
      <c r="L481" s="546"/>
      <c r="M481" s="546"/>
      <c r="N481" s="546"/>
      <c r="O481" s="546"/>
      <c r="P481" s="546"/>
      <c r="Q481" s="546"/>
      <c r="R481" s="546"/>
      <c r="S481" s="115"/>
      <c r="T481" s="115"/>
      <c r="U481" s="115"/>
      <c r="V481" s="115"/>
      <c r="W481" s="115"/>
      <c r="X481" s="115"/>
      <c r="Y481" s="115"/>
      <c r="Z481" s="115"/>
      <c r="AA481" s="115"/>
      <c r="AB481" s="115"/>
    </row>
    <row r="482" ht="93.0" customHeight="1">
      <c r="A482" s="546"/>
      <c r="B482" s="546"/>
      <c r="C482" s="546"/>
      <c r="D482" s="546"/>
      <c r="E482" s="546"/>
      <c r="F482" s="546"/>
      <c r="G482" s="546"/>
      <c r="H482" s="546"/>
      <c r="I482" s="546"/>
      <c r="J482" s="546"/>
      <c r="K482" s="546"/>
      <c r="L482" s="546"/>
      <c r="M482" s="546"/>
      <c r="N482" s="546"/>
      <c r="O482" s="546"/>
      <c r="P482" s="546"/>
      <c r="Q482" s="546"/>
      <c r="R482" s="546"/>
      <c r="S482" s="115"/>
      <c r="T482" s="115"/>
      <c r="U482" s="115"/>
      <c r="V482" s="115"/>
      <c r="W482" s="115"/>
      <c r="X482" s="115"/>
      <c r="Y482" s="115"/>
      <c r="Z482" s="115"/>
      <c r="AA482" s="115"/>
      <c r="AB482" s="115"/>
    </row>
    <row r="483" ht="93.0" customHeight="1">
      <c r="A483" s="546"/>
      <c r="B483" s="546"/>
      <c r="C483" s="546"/>
      <c r="D483" s="546"/>
      <c r="E483" s="546"/>
      <c r="F483" s="546"/>
      <c r="G483" s="546"/>
      <c r="H483" s="546"/>
      <c r="I483" s="546"/>
      <c r="J483" s="546"/>
      <c r="K483" s="546"/>
      <c r="L483" s="546"/>
      <c r="M483" s="546"/>
      <c r="N483" s="546"/>
      <c r="O483" s="546"/>
      <c r="P483" s="546"/>
      <c r="Q483" s="546"/>
      <c r="R483" s="546"/>
      <c r="S483" s="115"/>
      <c r="T483" s="115"/>
      <c r="U483" s="115"/>
      <c r="V483" s="115"/>
      <c r="W483" s="115"/>
      <c r="X483" s="115"/>
      <c r="Y483" s="115"/>
      <c r="Z483" s="115"/>
      <c r="AA483" s="115"/>
      <c r="AB483" s="115"/>
    </row>
    <row r="484" ht="93.0" customHeight="1">
      <c r="A484" s="546"/>
      <c r="B484" s="546"/>
      <c r="C484" s="546"/>
      <c r="D484" s="546"/>
      <c r="E484" s="546"/>
      <c r="F484" s="546"/>
      <c r="G484" s="546"/>
      <c r="H484" s="546"/>
      <c r="I484" s="546"/>
      <c r="J484" s="546"/>
      <c r="K484" s="546"/>
      <c r="L484" s="546"/>
      <c r="M484" s="546"/>
      <c r="N484" s="546"/>
      <c r="O484" s="546"/>
      <c r="P484" s="546"/>
      <c r="Q484" s="546"/>
      <c r="R484" s="546"/>
      <c r="S484" s="115"/>
      <c r="T484" s="115"/>
      <c r="U484" s="115"/>
      <c r="V484" s="115"/>
      <c r="W484" s="115"/>
      <c r="X484" s="115"/>
      <c r="Y484" s="115"/>
      <c r="Z484" s="115"/>
      <c r="AA484" s="115"/>
      <c r="AB484" s="115"/>
    </row>
    <row r="485" ht="93.0" customHeight="1">
      <c r="A485" s="546"/>
      <c r="B485" s="546"/>
      <c r="C485" s="546"/>
      <c r="D485" s="546"/>
      <c r="E485" s="546"/>
      <c r="F485" s="546"/>
      <c r="G485" s="546"/>
      <c r="H485" s="546"/>
      <c r="I485" s="546"/>
      <c r="J485" s="546"/>
      <c r="K485" s="546"/>
      <c r="L485" s="546"/>
      <c r="M485" s="546"/>
      <c r="N485" s="546"/>
      <c r="O485" s="546"/>
      <c r="P485" s="546"/>
      <c r="Q485" s="546"/>
      <c r="R485" s="546"/>
      <c r="S485" s="115"/>
      <c r="T485" s="115"/>
      <c r="U485" s="115"/>
      <c r="V485" s="115"/>
      <c r="W485" s="115"/>
      <c r="X485" s="115"/>
      <c r="Y485" s="115"/>
      <c r="Z485" s="115"/>
      <c r="AA485" s="115"/>
      <c r="AB485" s="115"/>
    </row>
    <row r="486" ht="93.0" customHeight="1">
      <c r="A486" s="546"/>
      <c r="B486" s="546"/>
      <c r="C486" s="546"/>
      <c r="D486" s="546"/>
      <c r="E486" s="546"/>
      <c r="F486" s="546"/>
      <c r="G486" s="546"/>
      <c r="H486" s="546"/>
      <c r="I486" s="546"/>
      <c r="J486" s="546"/>
      <c r="K486" s="546"/>
      <c r="L486" s="546"/>
      <c r="M486" s="546"/>
      <c r="N486" s="546"/>
      <c r="O486" s="546"/>
      <c r="P486" s="546"/>
      <c r="Q486" s="546"/>
      <c r="R486" s="546"/>
      <c r="S486" s="115"/>
      <c r="T486" s="115"/>
      <c r="U486" s="115"/>
      <c r="V486" s="115"/>
      <c r="W486" s="115"/>
      <c r="X486" s="115"/>
      <c r="Y486" s="115"/>
      <c r="Z486" s="115"/>
      <c r="AA486" s="115"/>
      <c r="AB486" s="115"/>
    </row>
    <row r="487" ht="93.0" customHeight="1">
      <c r="A487" s="546"/>
      <c r="B487" s="546"/>
      <c r="C487" s="546"/>
      <c r="D487" s="546"/>
      <c r="E487" s="546"/>
      <c r="F487" s="546"/>
      <c r="G487" s="546"/>
      <c r="H487" s="546"/>
      <c r="I487" s="546"/>
      <c r="J487" s="546"/>
      <c r="K487" s="546"/>
      <c r="L487" s="546"/>
      <c r="M487" s="546"/>
      <c r="N487" s="546"/>
      <c r="O487" s="546"/>
      <c r="P487" s="546"/>
      <c r="Q487" s="546"/>
      <c r="R487" s="546"/>
      <c r="S487" s="115"/>
      <c r="T487" s="115"/>
      <c r="U487" s="115"/>
      <c r="V487" s="115"/>
      <c r="W487" s="115"/>
      <c r="X487" s="115"/>
      <c r="Y487" s="115"/>
      <c r="Z487" s="115"/>
      <c r="AA487" s="115"/>
      <c r="AB487" s="115"/>
    </row>
    <row r="488" ht="93.0" customHeight="1">
      <c r="A488" s="546"/>
      <c r="B488" s="546"/>
      <c r="C488" s="546"/>
      <c r="D488" s="546"/>
      <c r="E488" s="546"/>
      <c r="F488" s="546"/>
      <c r="G488" s="546"/>
      <c r="H488" s="546"/>
      <c r="I488" s="546"/>
      <c r="J488" s="546"/>
      <c r="K488" s="546"/>
      <c r="L488" s="546"/>
      <c r="M488" s="546"/>
      <c r="N488" s="546"/>
      <c r="O488" s="546"/>
      <c r="P488" s="546"/>
      <c r="Q488" s="546"/>
      <c r="R488" s="546"/>
      <c r="S488" s="115"/>
      <c r="T488" s="115"/>
      <c r="U488" s="115"/>
      <c r="V488" s="115"/>
      <c r="W488" s="115"/>
      <c r="X488" s="115"/>
      <c r="Y488" s="115"/>
      <c r="Z488" s="115"/>
      <c r="AA488" s="115"/>
      <c r="AB488" s="115"/>
    </row>
    <row r="489" ht="93.0" customHeight="1">
      <c r="A489" s="546"/>
      <c r="B489" s="546"/>
      <c r="C489" s="546"/>
      <c r="D489" s="546"/>
      <c r="E489" s="546"/>
      <c r="F489" s="546"/>
      <c r="G489" s="546"/>
      <c r="H489" s="546"/>
      <c r="I489" s="546"/>
      <c r="J489" s="546"/>
      <c r="K489" s="546"/>
      <c r="L489" s="546"/>
      <c r="M489" s="546"/>
      <c r="N489" s="546"/>
      <c r="O489" s="546"/>
      <c r="P489" s="546"/>
      <c r="Q489" s="546"/>
      <c r="R489" s="546"/>
      <c r="S489" s="115"/>
      <c r="T489" s="115"/>
      <c r="U489" s="115"/>
      <c r="V489" s="115"/>
      <c r="W489" s="115"/>
      <c r="X489" s="115"/>
      <c r="Y489" s="115"/>
      <c r="Z489" s="115"/>
      <c r="AA489" s="115"/>
      <c r="AB489" s="115"/>
    </row>
    <row r="490" ht="93.0" customHeight="1">
      <c r="A490" s="546"/>
      <c r="B490" s="546"/>
      <c r="C490" s="546"/>
      <c r="D490" s="546"/>
      <c r="E490" s="546"/>
      <c r="F490" s="546"/>
      <c r="G490" s="546"/>
      <c r="H490" s="546"/>
      <c r="I490" s="546"/>
      <c r="J490" s="546"/>
      <c r="K490" s="546"/>
      <c r="L490" s="546"/>
      <c r="M490" s="546"/>
      <c r="N490" s="546"/>
      <c r="O490" s="546"/>
      <c r="P490" s="546"/>
      <c r="Q490" s="546"/>
      <c r="R490" s="546"/>
      <c r="S490" s="115"/>
      <c r="T490" s="115"/>
      <c r="U490" s="115"/>
      <c r="V490" s="115"/>
      <c r="W490" s="115"/>
      <c r="X490" s="115"/>
      <c r="Y490" s="115"/>
      <c r="Z490" s="115"/>
      <c r="AA490" s="115"/>
      <c r="AB490" s="115"/>
    </row>
    <row r="491" ht="93.0" customHeight="1">
      <c r="A491" s="546"/>
      <c r="B491" s="546"/>
      <c r="C491" s="546"/>
      <c r="D491" s="546"/>
      <c r="E491" s="546"/>
      <c r="F491" s="546"/>
      <c r="G491" s="546"/>
      <c r="H491" s="546"/>
      <c r="I491" s="546"/>
      <c r="J491" s="546"/>
      <c r="K491" s="546"/>
      <c r="L491" s="546"/>
      <c r="M491" s="546"/>
      <c r="N491" s="546"/>
      <c r="O491" s="546"/>
      <c r="P491" s="546"/>
      <c r="Q491" s="546"/>
      <c r="R491" s="546"/>
      <c r="S491" s="115"/>
      <c r="T491" s="115"/>
      <c r="U491" s="115"/>
      <c r="V491" s="115"/>
      <c r="W491" s="115"/>
      <c r="X491" s="115"/>
      <c r="Y491" s="115"/>
      <c r="Z491" s="115"/>
      <c r="AA491" s="115"/>
      <c r="AB491" s="115"/>
    </row>
    <row r="492" ht="93.0" customHeight="1">
      <c r="A492" s="546"/>
      <c r="B492" s="546"/>
      <c r="C492" s="546"/>
      <c r="D492" s="546"/>
      <c r="E492" s="546"/>
      <c r="F492" s="546"/>
      <c r="G492" s="546"/>
      <c r="H492" s="546"/>
      <c r="I492" s="546"/>
      <c r="J492" s="546"/>
      <c r="K492" s="546"/>
      <c r="L492" s="546"/>
      <c r="M492" s="546"/>
      <c r="N492" s="546"/>
      <c r="O492" s="546"/>
      <c r="P492" s="546"/>
      <c r="Q492" s="546"/>
      <c r="R492" s="546"/>
      <c r="S492" s="115"/>
      <c r="T492" s="115"/>
      <c r="U492" s="115"/>
      <c r="V492" s="115"/>
      <c r="W492" s="115"/>
      <c r="X492" s="115"/>
      <c r="Y492" s="115"/>
      <c r="Z492" s="115"/>
      <c r="AA492" s="115"/>
      <c r="AB492" s="115"/>
    </row>
    <row r="493" ht="93.0" customHeight="1">
      <c r="A493" s="546"/>
      <c r="B493" s="546"/>
      <c r="C493" s="546"/>
      <c r="D493" s="546"/>
      <c r="E493" s="546"/>
      <c r="F493" s="546"/>
      <c r="G493" s="546"/>
      <c r="H493" s="546"/>
      <c r="I493" s="546"/>
      <c r="J493" s="546"/>
      <c r="K493" s="546"/>
      <c r="L493" s="546"/>
      <c r="M493" s="546"/>
      <c r="N493" s="546"/>
      <c r="O493" s="546"/>
      <c r="P493" s="546"/>
      <c r="Q493" s="546"/>
      <c r="R493" s="546"/>
      <c r="S493" s="115"/>
      <c r="T493" s="115"/>
      <c r="U493" s="115"/>
      <c r="V493" s="115"/>
      <c r="W493" s="115"/>
      <c r="X493" s="115"/>
      <c r="Y493" s="115"/>
      <c r="Z493" s="115"/>
      <c r="AA493" s="115"/>
      <c r="AB493" s="115"/>
    </row>
    <row r="494" ht="93.0" customHeight="1">
      <c r="A494" s="546"/>
      <c r="B494" s="546"/>
      <c r="C494" s="546"/>
      <c r="D494" s="546"/>
      <c r="E494" s="546"/>
      <c r="F494" s="546"/>
      <c r="G494" s="546"/>
      <c r="H494" s="546"/>
      <c r="I494" s="546"/>
      <c r="J494" s="546"/>
      <c r="K494" s="546"/>
      <c r="L494" s="546"/>
      <c r="M494" s="546"/>
      <c r="N494" s="546"/>
      <c r="O494" s="546"/>
      <c r="P494" s="546"/>
      <c r="Q494" s="546"/>
      <c r="R494" s="546"/>
      <c r="S494" s="115"/>
      <c r="T494" s="115"/>
      <c r="U494" s="115"/>
      <c r="V494" s="115"/>
      <c r="W494" s="115"/>
      <c r="X494" s="115"/>
      <c r="Y494" s="115"/>
      <c r="Z494" s="115"/>
      <c r="AA494" s="115"/>
      <c r="AB494" s="115"/>
    </row>
    <row r="495" ht="93.0" customHeight="1">
      <c r="A495" s="546"/>
      <c r="B495" s="546"/>
      <c r="C495" s="546"/>
      <c r="D495" s="546"/>
      <c r="E495" s="546"/>
      <c r="F495" s="546"/>
      <c r="G495" s="546"/>
      <c r="H495" s="546"/>
      <c r="I495" s="546"/>
      <c r="J495" s="546"/>
      <c r="K495" s="546"/>
      <c r="L495" s="546"/>
      <c r="M495" s="546"/>
      <c r="N495" s="546"/>
      <c r="O495" s="546"/>
      <c r="P495" s="546"/>
      <c r="Q495" s="546"/>
      <c r="R495" s="546"/>
      <c r="S495" s="115"/>
      <c r="T495" s="115"/>
      <c r="U495" s="115"/>
      <c r="V495" s="115"/>
      <c r="W495" s="115"/>
      <c r="X495" s="115"/>
      <c r="Y495" s="115"/>
      <c r="Z495" s="115"/>
      <c r="AA495" s="115"/>
      <c r="AB495" s="115"/>
    </row>
    <row r="496" ht="93.0" customHeight="1">
      <c r="A496" s="546"/>
      <c r="B496" s="546"/>
      <c r="C496" s="546"/>
      <c r="D496" s="546"/>
      <c r="E496" s="546"/>
      <c r="F496" s="546"/>
      <c r="G496" s="546"/>
      <c r="H496" s="546"/>
      <c r="I496" s="546"/>
      <c r="J496" s="546"/>
      <c r="K496" s="546"/>
      <c r="L496" s="546"/>
      <c r="M496" s="546"/>
      <c r="N496" s="546"/>
      <c r="O496" s="546"/>
      <c r="P496" s="546"/>
      <c r="Q496" s="546"/>
      <c r="R496" s="546"/>
      <c r="S496" s="115"/>
      <c r="T496" s="115"/>
      <c r="U496" s="115"/>
      <c r="V496" s="115"/>
      <c r="W496" s="115"/>
      <c r="X496" s="115"/>
      <c r="Y496" s="115"/>
      <c r="Z496" s="115"/>
      <c r="AA496" s="115"/>
      <c r="AB496" s="115"/>
    </row>
    <row r="497" ht="93.0" customHeight="1">
      <c r="A497" s="546"/>
      <c r="B497" s="546"/>
      <c r="C497" s="546"/>
      <c r="D497" s="546"/>
      <c r="E497" s="546"/>
      <c r="F497" s="546"/>
      <c r="G497" s="546"/>
      <c r="H497" s="546"/>
      <c r="I497" s="546"/>
      <c r="J497" s="546"/>
      <c r="K497" s="546"/>
      <c r="L497" s="546"/>
      <c r="M497" s="546"/>
      <c r="N497" s="546"/>
      <c r="O497" s="546"/>
      <c r="P497" s="546"/>
      <c r="Q497" s="546"/>
      <c r="R497" s="546"/>
      <c r="S497" s="115"/>
      <c r="T497" s="115"/>
      <c r="U497" s="115"/>
      <c r="V497" s="115"/>
      <c r="W497" s="115"/>
      <c r="X497" s="115"/>
      <c r="Y497" s="115"/>
      <c r="Z497" s="115"/>
      <c r="AA497" s="115"/>
      <c r="AB497" s="115"/>
    </row>
    <row r="498" ht="93.0" customHeight="1">
      <c r="A498" s="546"/>
      <c r="B498" s="546"/>
      <c r="C498" s="546"/>
      <c r="D498" s="546"/>
      <c r="E498" s="546"/>
      <c r="F498" s="546"/>
      <c r="G498" s="546"/>
      <c r="H498" s="546"/>
      <c r="I498" s="546"/>
      <c r="J498" s="546"/>
      <c r="K498" s="546"/>
      <c r="L498" s="546"/>
      <c r="M498" s="546"/>
      <c r="N498" s="546"/>
      <c r="O498" s="546"/>
      <c r="P498" s="546"/>
      <c r="Q498" s="546"/>
      <c r="R498" s="546"/>
      <c r="S498" s="115"/>
      <c r="T498" s="115"/>
      <c r="U498" s="115"/>
      <c r="V498" s="115"/>
      <c r="W498" s="115"/>
      <c r="X498" s="115"/>
      <c r="Y498" s="115"/>
      <c r="Z498" s="115"/>
      <c r="AA498" s="115"/>
      <c r="AB498" s="115"/>
    </row>
    <row r="499" ht="93.0" customHeight="1">
      <c r="A499" s="546"/>
      <c r="B499" s="546"/>
      <c r="C499" s="546"/>
      <c r="D499" s="546"/>
      <c r="E499" s="546"/>
      <c r="F499" s="546"/>
      <c r="G499" s="546"/>
      <c r="H499" s="546"/>
      <c r="I499" s="546"/>
      <c r="J499" s="546"/>
      <c r="K499" s="546"/>
      <c r="L499" s="546"/>
      <c r="M499" s="546"/>
      <c r="N499" s="546"/>
      <c r="O499" s="546"/>
      <c r="P499" s="546"/>
      <c r="Q499" s="546"/>
      <c r="R499" s="546"/>
      <c r="S499" s="115"/>
      <c r="T499" s="115"/>
      <c r="U499" s="115"/>
      <c r="V499" s="115"/>
      <c r="W499" s="115"/>
      <c r="X499" s="115"/>
      <c r="Y499" s="115"/>
      <c r="Z499" s="115"/>
      <c r="AA499" s="115"/>
      <c r="AB499" s="115"/>
    </row>
    <row r="500" ht="93.0" customHeight="1">
      <c r="A500" s="546"/>
      <c r="B500" s="546"/>
      <c r="C500" s="546"/>
      <c r="D500" s="546"/>
      <c r="E500" s="546"/>
      <c r="F500" s="546"/>
      <c r="G500" s="546"/>
      <c r="H500" s="546"/>
      <c r="I500" s="546"/>
      <c r="J500" s="546"/>
      <c r="K500" s="546"/>
      <c r="L500" s="546"/>
      <c r="M500" s="546"/>
      <c r="N500" s="546"/>
      <c r="O500" s="546"/>
      <c r="P500" s="546"/>
      <c r="Q500" s="546"/>
      <c r="R500" s="546"/>
      <c r="S500" s="115"/>
      <c r="T500" s="115"/>
      <c r="U500" s="115"/>
      <c r="V500" s="115"/>
      <c r="W500" s="115"/>
      <c r="X500" s="115"/>
      <c r="Y500" s="115"/>
      <c r="Z500" s="115"/>
      <c r="AA500" s="115"/>
      <c r="AB500" s="115"/>
    </row>
    <row r="501" ht="93.0" customHeight="1">
      <c r="A501" s="546"/>
      <c r="B501" s="546"/>
      <c r="C501" s="546"/>
      <c r="D501" s="546"/>
      <c r="E501" s="546"/>
      <c r="F501" s="546"/>
      <c r="G501" s="546"/>
      <c r="H501" s="546"/>
      <c r="I501" s="546"/>
      <c r="J501" s="546"/>
      <c r="K501" s="546"/>
      <c r="L501" s="546"/>
      <c r="M501" s="546"/>
      <c r="N501" s="546"/>
      <c r="O501" s="546"/>
      <c r="P501" s="546"/>
      <c r="Q501" s="546"/>
      <c r="R501" s="546"/>
      <c r="S501" s="115"/>
      <c r="T501" s="115"/>
      <c r="U501" s="115"/>
      <c r="V501" s="115"/>
      <c r="W501" s="115"/>
      <c r="X501" s="115"/>
      <c r="Y501" s="115"/>
      <c r="Z501" s="115"/>
      <c r="AA501" s="115"/>
      <c r="AB501" s="115"/>
    </row>
    <row r="502" ht="93.0" customHeight="1">
      <c r="A502" s="546"/>
      <c r="B502" s="546"/>
      <c r="C502" s="546"/>
      <c r="D502" s="546"/>
      <c r="E502" s="546"/>
      <c r="F502" s="546"/>
      <c r="G502" s="546"/>
      <c r="H502" s="546"/>
      <c r="I502" s="546"/>
      <c r="J502" s="546"/>
      <c r="K502" s="546"/>
      <c r="L502" s="546"/>
      <c r="M502" s="546"/>
      <c r="N502" s="546"/>
      <c r="O502" s="546"/>
      <c r="P502" s="546"/>
      <c r="Q502" s="546"/>
      <c r="R502" s="546"/>
      <c r="S502" s="115"/>
      <c r="T502" s="115"/>
      <c r="U502" s="115"/>
      <c r="V502" s="115"/>
      <c r="W502" s="115"/>
      <c r="X502" s="115"/>
      <c r="Y502" s="115"/>
      <c r="Z502" s="115"/>
      <c r="AA502" s="115"/>
      <c r="AB502" s="115"/>
    </row>
    <row r="503" ht="93.0" customHeight="1">
      <c r="A503" s="546"/>
      <c r="B503" s="546"/>
      <c r="C503" s="546"/>
      <c r="D503" s="546"/>
      <c r="E503" s="546"/>
      <c r="F503" s="546"/>
      <c r="G503" s="546"/>
      <c r="H503" s="546"/>
      <c r="I503" s="546"/>
      <c r="J503" s="546"/>
      <c r="K503" s="546"/>
      <c r="L503" s="546"/>
      <c r="M503" s="546"/>
      <c r="N503" s="546"/>
      <c r="O503" s="546"/>
      <c r="P503" s="546"/>
      <c r="Q503" s="546"/>
      <c r="R503" s="546"/>
      <c r="S503" s="115"/>
      <c r="T503" s="115"/>
      <c r="U503" s="115"/>
      <c r="V503" s="115"/>
      <c r="W503" s="115"/>
      <c r="X503" s="115"/>
      <c r="Y503" s="115"/>
      <c r="Z503" s="115"/>
      <c r="AA503" s="115"/>
      <c r="AB503" s="115"/>
    </row>
    <row r="504" ht="93.0" customHeight="1">
      <c r="A504" s="546"/>
      <c r="B504" s="546"/>
      <c r="C504" s="546"/>
      <c r="D504" s="546"/>
      <c r="E504" s="546"/>
      <c r="F504" s="546"/>
      <c r="G504" s="546"/>
      <c r="H504" s="546"/>
      <c r="I504" s="546"/>
      <c r="J504" s="546"/>
      <c r="K504" s="546"/>
      <c r="L504" s="546"/>
      <c r="M504" s="546"/>
      <c r="N504" s="546"/>
      <c r="O504" s="546"/>
      <c r="P504" s="546"/>
      <c r="Q504" s="546"/>
      <c r="R504" s="546"/>
      <c r="S504" s="115"/>
      <c r="T504" s="115"/>
      <c r="U504" s="115"/>
      <c r="V504" s="115"/>
      <c r="W504" s="115"/>
      <c r="X504" s="115"/>
      <c r="Y504" s="115"/>
      <c r="Z504" s="115"/>
      <c r="AA504" s="115"/>
      <c r="AB504" s="115"/>
    </row>
    <row r="505" ht="93.0" customHeight="1">
      <c r="A505" s="546"/>
      <c r="B505" s="546"/>
      <c r="C505" s="546"/>
      <c r="D505" s="546"/>
      <c r="E505" s="546"/>
      <c r="F505" s="546"/>
      <c r="G505" s="546"/>
      <c r="H505" s="546"/>
      <c r="I505" s="546"/>
      <c r="J505" s="546"/>
      <c r="K505" s="546"/>
      <c r="L505" s="546"/>
      <c r="M505" s="546"/>
      <c r="N505" s="546"/>
      <c r="O505" s="546"/>
      <c r="P505" s="546"/>
      <c r="Q505" s="546"/>
      <c r="R505" s="546"/>
      <c r="S505" s="115"/>
      <c r="T505" s="115"/>
      <c r="U505" s="115"/>
      <c r="V505" s="115"/>
      <c r="W505" s="115"/>
      <c r="X505" s="115"/>
      <c r="Y505" s="115"/>
      <c r="Z505" s="115"/>
      <c r="AA505" s="115"/>
      <c r="AB505" s="115"/>
    </row>
    <row r="506" ht="93.0" customHeight="1">
      <c r="A506" s="546"/>
      <c r="B506" s="546"/>
      <c r="C506" s="546"/>
      <c r="D506" s="546"/>
      <c r="E506" s="546"/>
      <c r="F506" s="546"/>
      <c r="G506" s="546"/>
      <c r="H506" s="546"/>
      <c r="I506" s="546"/>
      <c r="J506" s="546"/>
      <c r="K506" s="546"/>
      <c r="L506" s="546"/>
      <c r="M506" s="546"/>
      <c r="N506" s="546"/>
      <c r="O506" s="546"/>
      <c r="P506" s="546"/>
      <c r="Q506" s="546"/>
      <c r="R506" s="546"/>
      <c r="S506" s="115"/>
      <c r="T506" s="115"/>
      <c r="U506" s="115"/>
      <c r="V506" s="115"/>
      <c r="W506" s="115"/>
      <c r="X506" s="115"/>
      <c r="Y506" s="115"/>
      <c r="Z506" s="115"/>
      <c r="AA506" s="115"/>
      <c r="AB506" s="115"/>
    </row>
    <row r="507" ht="93.0" customHeight="1">
      <c r="A507" s="546"/>
      <c r="B507" s="546"/>
      <c r="C507" s="546"/>
      <c r="D507" s="546"/>
      <c r="E507" s="546"/>
      <c r="F507" s="546"/>
      <c r="G507" s="546"/>
      <c r="H507" s="546"/>
      <c r="I507" s="546"/>
      <c r="J507" s="546"/>
      <c r="K507" s="546"/>
      <c r="L507" s="546"/>
      <c r="M507" s="546"/>
      <c r="N507" s="546"/>
      <c r="O507" s="546"/>
      <c r="P507" s="546"/>
      <c r="Q507" s="546"/>
      <c r="R507" s="546"/>
      <c r="S507" s="115"/>
      <c r="T507" s="115"/>
      <c r="U507" s="115"/>
      <c r="V507" s="115"/>
      <c r="W507" s="115"/>
      <c r="X507" s="115"/>
      <c r="Y507" s="115"/>
      <c r="Z507" s="115"/>
      <c r="AA507" s="115"/>
      <c r="AB507" s="115"/>
    </row>
    <row r="508" ht="93.0" customHeight="1">
      <c r="A508" s="546"/>
      <c r="B508" s="546"/>
      <c r="C508" s="546"/>
      <c r="D508" s="546"/>
      <c r="E508" s="546"/>
      <c r="F508" s="546"/>
      <c r="G508" s="546"/>
      <c r="H508" s="546"/>
      <c r="I508" s="546"/>
      <c r="J508" s="546"/>
      <c r="K508" s="546"/>
      <c r="L508" s="546"/>
      <c r="M508" s="546"/>
      <c r="N508" s="546"/>
      <c r="O508" s="546"/>
      <c r="P508" s="546"/>
      <c r="Q508" s="546"/>
      <c r="R508" s="546"/>
      <c r="S508" s="115"/>
      <c r="T508" s="115"/>
      <c r="U508" s="115"/>
      <c r="V508" s="115"/>
      <c r="W508" s="115"/>
      <c r="X508" s="115"/>
      <c r="Y508" s="115"/>
      <c r="Z508" s="115"/>
      <c r="AA508" s="115"/>
      <c r="AB508" s="115"/>
    </row>
    <row r="509" ht="93.0" customHeight="1">
      <c r="A509" s="546"/>
      <c r="B509" s="546"/>
      <c r="C509" s="546"/>
      <c r="D509" s="546"/>
      <c r="E509" s="546"/>
      <c r="F509" s="546"/>
      <c r="G509" s="546"/>
      <c r="H509" s="546"/>
      <c r="I509" s="546"/>
      <c r="J509" s="546"/>
      <c r="K509" s="546"/>
      <c r="L509" s="546"/>
      <c r="M509" s="546"/>
      <c r="N509" s="546"/>
      <c r="O509" s="546"/>
      <c r="P509" s="546"/>
      <c r="Q509" s="546"/>
      <c r="R509" s="546"/>
      <c r="S509" s="115"/>
      <c r="T509" s="115"/>
      <c r="U509" s="115"/>
      <c r="V509" s="115"/>
      <c r="W509" s="115"/>
      <c r="X509" s="115"/>
      <c r="Y509" s="115"/>
      <c r="Z509" s="115"/>
      <c r="AA509" s="115"/>
      <c r="AB509" s="115"/>
    </row>
    <row r="510" ht="93.0" customHeight="1">
      <c r="A510" s="546"/>
      <c r="B510" s="546"/>
      <c r="C510" s="546"/>
      <c r="D510" s="546"/>
      <c r="E510" s="546"/>
      <c r="F510" s="546"/>
      <c r="G510" s="546"/>
      <c r="H510" s="546"/>
      <c r="I510" s="546"/>
      <c r="J510" s="546"/>
      <c r="K510" s="546"/>
      <c r="L510" s="546"/>
      <c r="M510" s="546"/>
      <c r="N510" s="546"/>
      <c r="O510" s="546"/>
      <c r="P510" s="546"/>
      <c r="Q510" s="546"/>
      <c r="R510" s="546"/>
      <c r="S510" s="115"/>
      <c r="T510" s="115"/>
      <c r="U510" s="115"/>
      <c r="V510" s="115"/>
      <c r="W510" s="115"/>
      <c r="X510" s="115"/>
      <c r="Y510" s="115"/>
      <c r="Z510" s="115"/>
      <c r="AA510" s="115"/>
      <c r="AB510" s="115"/>
    </row>
    <row r="511" ht="93.0" customHeight="1">
      <c r="A511" s="546"/>
      <c r="B511" s="546"/>
      <c r="C511" s="546"/>
      <c r="D511" s="546"/>
      <c r="E511" s="546"/>
      <c r="F511" s="546"/>
      <c r="G511" s="546"/>
      <c r="H511" s="546"/>
      <c r="I511" s="546"/>
      <c r="J511" s="546"/>
      <c r="K511" s="546"/>
      <c r="L511" s="546"/>
      <c r="M511" s="546"/>
      <c r="N511" s="546"/>
      <c r="O511" s="546"/>
      <c r="P511" s="546"/>
      <c r="Q511" s="546"/>
      <c r="R511" s="546"/>
      <c r="S511" s="115"/>
      <c r="T511" s="115"/>
      <c r="U511" s="115"/>
      <c r="V511" s="115"/>
      <c r="W511" s="115"/>
      <c r="X511" s="115"/>
      <c r="Y511" s="115"/>
      <c r="Z511" s="115"/>
      <c r="AA511" s="115"/>
      <c r="AB511" s="115"/>
    </row>
    <row r="512" ht="93.0" customHeight="1">
      <c r="A512" s="546"/>
      <c r="B512" s="546"/>
      <c r="C512" s="546"/>
      <c r="D512" s="546"/>
      <c r="E512" s="546"/>
      <c r="F512" s="546"/>
      <c r="G512" s="546"/>
      <c r="H512" s="546"/>
      <c r="I512" s="546"/>
      <c r="J512" s="546"/>
      <c r="K512" s="546"/>
      <c r="L512" s="546"/>
      <c r="M512" s="546"/>
      <c r="N512" s="546"/>
      <c r="O512" s="546"/>
      <c r="P512" s="546"/>
      <c r="Q512" s="546"/>
      <c r="R512" s="546"/>
      <c r="S512" s="115"/>
      <c r="T512" s="115"/>
      <c r="U512" s="115"/>
      <c r="V512" s="115"/>
      <c r="W512" s="115"/>
      <c r="X512" s="115"/>
      <c r="Y512" s="115"/>
      <c r="Z512" s="115"/>
      <c r="AA512" s="115"/>
      <c r="AB512" s="115"/>
    </row>
    <row r="513" ht="93.0" customHeight="1">
      <c r="A513" s="546"/>
      <c r="B513" s="546"/>
      <c r="C513" s="546"/>
      <c r="D513" s="546"/>
      <c r="E513" s="546"/>
      <c r="F513" s="546"/>
      <c r="G513" s="546"/>
      <c r="H513" s="546"/>
      <c r="I513" s="546"/>
      <c r="J513" s="546"/>
      <c r="K513" s="546"/>
      <c r="L513" s="546"/>
      <c r="M513" s="546"/>
      <c r="N513" s="546"/>
      <c r="O513" s="546"/>
      <c r="P513" s="546"/>
      <c r="Q513" s="546"/>
      <c r="R513" s="546"/>
      <c r="S513" s="115"/>
      <c r="T513" s="115"/>
      <c r="U513" s="115"/>
      <c r="V513" s="115"/>
      <c r="W513" s="115"/>
      <c r="X513" s="115"/>
      <c r="Y513" s="115"/>
      <c r="Z513" s="115"/>
      <c r="AA513" s="115"/>
      <c r="AB513" s="115"/>
    </row>
    <row r="514" ht="93.0" customHeight="1">
      <c r="A514" s="546"/>
      <c r="B514" s="546"/>
      <c r="C514" s="546"/>
      <c r="D514" s="546"/>
      <c r="E514" s="546"/>
      <c r="F514" s="546"/>
      <c r="G514" s="546"/>
      <c r="H514" s="546"/>
      <c r="I514" s="546"/>
      <c r="J514" s="546"/>
      <c r="K514" s="546"/>
      <c r="L514" s="546"/>
      <c r="M514" s="546"/>
      <c r="N514" s="546"/>
      <c r="O514" s="546"/>
      <c r="P514" s="546"/>
      <c r="Q514" s="546"/>
      <c r="R514" s="546"/>
      <c r="S514" s="115"/>
      <c r="T514" s="115"/>
      <c r="U514" s="115"/>
      <c r="V514" s="115"/>
      <c r="W514" s="115"/>
      <c r="X514" s="115"/>
      <c r="Y514" s="115"/>
      <c r="Z514" s="115"/>
      <c r="AA514" s="115"/>
      <c r="AB514" s="115"/>
    </row>
    <row r="515" ht="93.0" customHeight="1">
      <c r="A515" s="546"/>
      <c r="B515" s="546"/>
      <c r="C515" s="546"/>
      <c r="D515" s="546"/>
      <c r="E515" s="546"/>
      <c r="F515" s="546"/>
      <c r="G515" s="546"/>
      <c r="H515" s="546"/>
      <c r="I515" s="546"/>
      <c r="J515" s="546"/>
      <c r="K515" s="546"/>
      <c r="L515" s="546"/>
      <c r="M515" s="546"/>
      <c r="N515" s="546"/>
      <c r="O515" s="546"/>
      <c r="P515" s="546"/>
      <c r="Q515" s="546"/>
      <c r="R515" s="546"/>
      <c r="S515" s="115"/>
      <c r="T515" s="115"/>
      <c r="U515" s="115"/>
      <c r="V515" s="115"/>
      <c r="W515" s="115"/>
      <c r="X515" s="115"/>
      <c r="Y515" s="115"/>
      <c r="Z515" s="115"/>
      <c r="AA515" s="115"/>
      <c r="AB515" s="115"/>
    </row>
    <row r="516" ht="93.0" customHeight="1">
      <c r="A516" s="546"/>
      <c r="B516" s="546"/>
      <c r="C516" s="546"/>
      <c r="D516" s="546"/>
      <c r="E516" s="546"/>
      <c r="F516" s="546"/>
      <c r="G516" s="546"/>
      <c r="H516" s="546"/>
      <c r="I516" s="546"/>
      <c r="J516" s="546"/>
      <c r="K516" s="546"/>
      <c r="L516" s="546"/>
      <c r="M516" s="546"/>
      <c r="N516" s="546"/>
      <c r="O516" s="546"/>
      <c r="P516" s="546"/>
      <c r="Q516" s="546"/>
      <c r="R516" s="546"/>
      <c r="S516" s="115"/>
      <c r="T516" s="115"/>
      <c r="U516" s="115"/>
      <c r="V516" s="115"/>
      <c r="W516" s="115"/>
      <c r="X516" s="115"/>
      <c r="Y516" s="115"/>
      <c r="Z516" s="115"/>
      <c r="AA516" s="115"/>
      <c r="AB516" s="115"/>
    </row>
    <row r="517" ht="93.0" customHeight="1">
      <c r="A517" s="546"/>
      <c r="B517" s="546"/>
      <c r="C517" s="546"/>
      <c r="D517" s="546"/>
      <c r="E517" s="546"/>
      <c r="F517" s="546"/>
      <c r="G517" s="546"/>
      <c r="H517" s="546"/>
      <c r="I517" s="546"/>
      <c r="J517" s="546"/>
      <c r="K517" s="546"/>
      <c r="L517" s="546"/>
      <c r="M517" s="546"/>
      <c r="N517" s="546"/>
      <c r="O517" s="546"/>
      <c r="P517" s="546"/>
      <c r="Q517" s="546"/>
      <c r="R517" s="546"/>
      <c r="S517" s="115"/>
      <c r="T517" s="115"/>
      <c r="U517" s="115"/>
      <c r="V517" s="115"/>
      <c r="W517" s="115"/>
      <c r="X517" s="115"/>
      <c r="Y517" s="115"/>
      <c r="Z517" s="115"/>
      <c r="AA517" s="115"/>
      <c r="AB517" s="115"/>
    </row>
    <row r="518" ht="93.0" customHeight="1">
      <c r="A518" s="546"/>
      <c r="B518" s="546"/>
      <c r="C518" s="546"/>
      <c r="D518" s="546"/>
      <c r="E518" s="546"/>
      <c r="F518" s="546"/>
      <c r="G518" s="546"/>
      <c r="H518" s="546"/>
      <c r="I518" s="546"/>
      <c r="J518" s="546"/>
      <c r="K518" s="546"/>
      <c r="L518" s="546"/>
      <c r="M518" s="546"/>
      <c r="N518" s="546"/>
      <c r="O518" s="546"/>
      <c r="P518" s="546"/>
      <c r="Q518" s="546"/>
      <c r="R518" s="546"/>
      <c r="S518" s="115"/>
      <c r="T518" s="115"/>
      <c r="U518" s="115"/>
      <c r="V518" s="115"/>
      <c r="W518" s="115"/>
      <c r="X518" s="115"/>
      <c r="Y518" s="115"/>
      <c r="Z518" s="115"/>
      <c r="AA518" s="115"/>
      <c r="AB518" s="115"/>
    </row>
    <row r="519" ht="93.0" customHeight="1">
      <c r="A519" s="546"/>
      <c r="B519" s="546"/>
      <c r="C519" s="546"/>
      <c r="D519" s="546"/>
      <c r="E519" s="546"/>
      <c r="F519" s="546"/>
      <c r="G519" s="546"/>
      <c r="H519" s="546"/>
      <c r="I519" s="546"/>
      <c r="J519" s="546"/>
      <c r="K519" s="546"/>
      <c r="L519" s="546"/>
      <c r="M519" s="546"/>
      <c r="N519" s="546"/>
      <c r="O519" s="546"/>
      <c r="P519" s="546"/>
      <c r="Q519" s="546"/>
      <c r="R519" s="546"/>
      <c r="S519" s="115"/>
      <c r="T519" s="115"/>
      <c r="U519" s="115"/>
      <c r="V519" s="115"/>
      <c r="W519" s="115"/>
      <c r="X519" s="115"/>
      <c r="Y519" s="115"/>
      <c r="Z519" s="115"/>
      <c r="AA519" s="115"/>
      <c r="AB519" s="115"/>
    </row>
    <row r="520" ht="93.0" customHeight="1">
      <c r="A520" s="546"/>
      <c r="B520" s="546"/>
      <c r="C520" s="546"/>
      <c r="D520" s="546"/>
      <c r="E520" s="546"/>
      <c r="F520" s="546"/>
      <c r="G520" s="546"/>
      <c r="H520" s="546"/>
      <c r="I520" s="546"/>
      <c r="J520" s="546"/>
      <c r="K520" s="546"/>
      <c r="L520" s="546"/>
      <c r="M520" s="546"/>
      <c r="N520" s="546"/>
      <c r="O520" s="546"/>
      <c r="P520" s="546"/>
      <c r="Q520" s="546"/>
      <c r="R520" s="546"/>
      <c r="S520" s="115"/>
      <c r="T520" s="115"/>
      <c r="U520" s="115"/>
      <c r="V520" s="115"/>
      <c r="W520" s="115"/>
      <c r="X520" s="115"/>
      <c r="Y520" s="115"/>
      <c r="Z520" s="115"/>
      <c r="AA520" s="115"/>
      <c r="AB520" s="115"/>
    </row>
    <row r="521" ht="93.0" customHeight="1">
      <c r="A521" s="546"/>
      <c r="B521" s="546"/>
      <c r="C521" s="546"/>
      <c r="D521" s="546"/>
      <c r="E521" s="546"/>
      <c r="F521" s="546"/>
      <c r="G521" s="546"/>
      <c r="H521" s="546"/>
      <c r="I521" s="546"/>
      <c r="J521" s="546"/>
      <c r="K521" s="546"/>
      <c r="L521" s="546"/>
      <c r="M521" s="546"/>
      <c r="N521" s="546"/>
      <c r="O521" s="546"/>
      <c r="P521" s="546"/>
      <c r="Q521" s="546"/>
      <c r="R521" s="546"/>
      <c r="S521" s="115"/>
      <c r="T521" s="115"/>
      <c r="U521" s="115"/>
      <c r="V521" s="115"/>
      <c r="W521" s="115"/>
      <c r="X521" s="115"/>
      <c r="Y521" s="115"/>
      <c r="Z521" s="115"/>
      <c r="AA521" s="115"/>
      <c r="AB521" s="115"/>
    </row>
    <row r="522" ht="93.0" customHeight="1">
      <c r="A522" s="546"/>
      <c r="B522" s="546"/>
      <c r="C522" s="546"/>
      <c r="D522" s="546"/>
      <c r="E522" s="546"/>
      <c r="F522" s="546"/>
      <c r="G522" s="546"/>
      <c r="H522" s="546"/>
      <c r="I522" s="546"/>
      <c r="J522" s="546"/>
      <c r="K522" s="546"/>
      <c r="L522" s="546"/>
      <c r="M522" s="546"/>
      <c r="N522" s="546"/>
      <c r="O522" s="546"/>
      <c r="P522" s="546"/>
      <c r="Q522" s="546"/>
      <c r="R522" s="546"/>
      <c r="S522" s="115"/>
      <c r="T522" s="115"/>
      <c r="U522" s="115"/>
      <c r="V522" s="115"/>
      <c r="W522" s="115"/>
      <c r="X522" s="115"/>
      <c r="Y522" s="115"/>
      <c r="Z522" s="115"/>
      <c r="AA522" s="115"/>
      <c r="AB522" s="115"/>
    </row>
    <row r="523" ht="93.0" customHeight="1">
      <c r="A523" s="546"/>
      <c r="B523" s="546"/>
      <c r="C523" s="546"/>
      <c r="D523" s="546"/>
      <c r="E523" s="546"/>
      <c r="F523" s="546"/>
      <c r="G523" s="546"/>
      <c r="H523" s="546"/>
      <c r="I523" s="546"/>
      <c r="J523" s="546"/>
      <c r="K523" s="546"/>
      <c r="L523" s="546"/>
      <c r="M523" s="546"/>
      <c r="N523" s="546"/>
      <c r="O523" s="546"/>
      <c r="P523" s="546"/>
      <c r="Q523" s="546"/>
      <c r="R523" s="546"/>
      <c r="S523" s="115"/>
      <c r="T523" s="115"/>
      <c r="U523" s="115"/>
      <c r="V523" s="115"/>
      <c r="W523" s="115"/>
      <c r="X523" s="115"/>
      <c r="Y523" s="115"/>
      <c r="Z523" s="115"/>
      <c r="AA523" s="115"/>
      <c r="AB523" s="115"/>
    </row>
    <row r="524" ht="93.0" customHeight="1">
      <c r="A524" s="546"/>
      <c r="B524" s="546"/>
      <c r="C524" s="546"/>
      <c r="D524" s="546"/>
      <c r="E524" s="546"/>
      <c r="F524" s="546"/>
      <c r="G524" s="546"/>
      <c r="H524" s="546"/>
      <c r="I524" s="546"/>
      <c r="J524" s="546"/>
      <c r="K524" s="546"/>
      <c r="L524" s="546"/>
      <c r="M524" s="546"/>
      <c r="N524" s="546"/>
      <c r="O524" s="546"/>
      <c r="P524" s="546"/>
      <c r="Q524" s="546"/>
      <c r="R524" s="546"/>
      <c r="S524" s="115"/>
      <c r="T524" s="115"/>
      <c r="U524" s="115"/>
      <c r="V524" s="115"/>
      <c r="W524" s="115"/>
      <c r="X524" s="115"/>
      <c r="Y524" s="115"/>
      <c r="Z524" s="115"/>
      <c r="AA524" s="115"/>
      <c r="AB524" s="115"/>
    </row>
    <row r="525" ht="93.0" customHeight="1">
      <c r="A525" s="546"/>
      <c r="B525" s="546"/>
      <c r="C525" s="546"/>
      <c r="D525" s="546"/>
      <c r="E525" s="546"/>
      <c r="F525" s="546"/>
      <c r="G525" s="546"/>
      <c r="H525" s="546"/>
      <c r="I525" s="546"/>
      <c r="J525" s="546"/>
      <c r="K525" s="546"/>
      <c r="L525" s="546"/>
      <c r="M525" s="546"/>
      <c r="N525" s="546"/>
      <c r="O525" s="546"/>
      <c r="P525" s="546"/>
      <c r="Q525" s="546"/>
      <c r="R525" s="546"/>
      <c r="S525" s="115"/>
      <c r="T525" s="115"/>
      <c r="U525" s="115"/>
      <c r="V525" s="115"/>
      <c r="W525" s="115"/>
      <c r="X525" s="115"/>
      <c r="Y525" s="115"/>
      <c r="Z525" s="115"/>
      <c r="AA525" s="115"/>
      <c r="AB525" s="115"/>
    </row>
    <row r="526" ht="93.0" customHeight="1">
      <c r="A526" s="546"/>
      <c r="B526" s="546"/>
      <c r="C526" s="546"/>
      <c r="D526" s="546"/>
      <c r="E526" s="546"/>
      <c r="F526" s="546"/>
      <c r="G526" s="546"/>
      <c r="H526" s="546"/>
      <c r="I526" s="546"/>
      <c r="J526" s="546"/>
      <c r="K526" s="546"/>
      <c r="L526" s="546"/>
      <c r="M526" s="546"/>
      <c r="N526" s="546"/>
      <c r="O526" s="546"/>
      <c r="P526" s="546"/>
      <c r="Q526" s="546"/>
      <c r="R526" s="546"/>
      <c r="S526" s="115"/>
      <c r="T526" s="115"/>
      <c r="U526" s="115"/>
      <c r="V526" s="115"/>
      <c r="W526" s="115"/>
      <c r="X526" s="115"/>
      <c r="Y526" s="115"/>
      <c r="Z526" s="115"/>
      <c r="AA526" s="115"/>
      <c r="AB526" s="115"/>
    </row>
    <row r="527" ht="93.0" customHeight="1">
      <c r="A527" s="546"/>
      <c r="B527" s="546"/>
      <c r="C527" s="546"/>
      <c r="D527" s="546"/>
      <c r="E527" s="546"/>
      <c r="F527" s="546"/>
      <c r="G527" s="546"/>
      <c r="H527" s="546"/>
      <c r="I527" s="546"/>
      <c r="J527" s="546"/>
      <c r="K527" s="546"/>
      <c r="L527" s="546"/>
      <c r="M527" s="546"/>
      <c r="N527" s="546"/>
      <c r="O527" s="546"/>
      <c r="P527" s="546"/>
      <c r="Q527" s="546"/>
      <c r="R527" s="546"/>
      <c r="S527" s="115"/>
      <c r="T527" s="115"/>
      <c r="U527" s="115"/>
      <c r="V527" s="115"/>
      <c r="W527" s="115"/>
      <c r="X527" s="115"/>
      <c r="Y527" s="115"/>
      <c r="Z527" s="115"/>
      <c r="AA527" s="115"/>
      <c r="AB527" s="115"/>
    </row>
    <row r="528" ht="93.0" customHeight="1">
      <c r="A528" s="546"/>
      <c r="B528" s="546"/>
      <c r="C528" s="546"/>
      <c r="D528" s="546"/>
      <c r="E528" s="546"/>
      <c r="F528" s="546"/>
      <c r="G528" s="546"/>
      <c r="H528" s="546"/>
      <c r="I528" s="546"/>
      <c r="J528" s="546"/>
      <c r="K528" s="546"/>
      <c r="L528" s="546"/>
      <c r="M528" s="546"/>
      <c r="N528" s="546"/>
      <c r="O528" s="546"/>
      <c r="P528" s="546"/>
      <c r="Q528" s="546"/>
      <c r="R528" s="546"/>
      <c r="S528" s="115"/>
      <c r="T528" s="115"/>
      <c r="U528" s="115"/>
      <c r="V528" s="115"/>
      <c r="W528" s="115"/>
      <c r="X528" s="115"/>
      <c r="Y528" s="115"/>
      <c r="Z528" s="115"/>
      <c r="AA528" s="115"/>
      <c r="AB528" s="115"/>
    </row>
    <row r="529" ht="93.0" customHeight="1">
      <c r="A529" s="546"/>
      <c r="B529" s="546"/>
      <c r="C529" s="546"/>
      <c r="D529" s="546"/>
      <c r="E529" s="546"/>
      <c r="F529" s="546"/>
      <c r="G529" s="546"/>
      <c r="H529" s="546"/>
      <c r="I529" s="546"/>
      <c r="J529" s="546"/>
      <c r="K529" s="546"/>
      <c r="L529" s="546"/>
      <c r="M529" s="546"/>
      <c r="N529" s="546"/>
      <c r="O529" s="546"/>
      <c r="P529" s="546"/>
      <c r="Q529" s="546"/>
      <c r="R529" s="546"/>
      <c r="S529" s="115"/>
      <c r="T529" s="115"/>
      <c r="U529" s="115"/>
      <c r="V529" s="115"/>
      <c r="W529" s="115"/>
      <c r="X529" s="115"/>
      <c r="Y529" s="115"/>
      <c r="Z529" s="115"/>
      <c r="AA529" s="115"/>
      <c r="AB529" s="115"/>
    </row>
    <row r="530" ht="93.0" customHeight="1">
      <c r="A530" s="546"/>
      <c r="B530" s="546"/>
      <c r="C530" s="546"/>
      <c r="D530" s="546"/>
      <c r="E530" s="546"/>
      <c r="F530" s="546"/>
      <c r="G530" s="546"/>
      <c r="H530" s="546"/>
      <c r="I530" s="546"/>
      <c r="J530" s="546"/>
      <c r="K530" s="546"/>
      <c r="L530" s="546"/>
      <c r="M530" s="546"/>
      <c r="N530" s="546"/>
      <c r="O530" s="546"/>
      <c r="P530" s="546"/>
      <c r="Q530" s="546"/>
      <c r="R530" s="546"/>
      <c r="S530" s="115"/>
      <c r="T530" s="115"/>
      <c r="U530" s="115"/>
      <c r="V530" s="115"/>
      <c r="W530" s="115"/>
      <c r="X530" s="115"/>
      <c r="Y530" s="115"/>
      <c r="Z530" s="115"/>
      <c r="AA530" s="115"/>
      <c r="AB530" s="115"/>
    </row>
    <row r="531" ht="93.0" customHeight="1">
      <c r="A531" s="546"/>
      <c r="B531" s="546"/>
      <c r="C531" s="546"/>
      <c r="D531" s="546"/>
      <c r="E531" s="546"/>
      <c r="F531" s="546"/>
      <c r="G531" s="546"/>
      <c r="H531" s="546"/>
      <c r="I531" s="546"/>
      <c r="J531" s="546"/>
      <c r="K531" s="546"/>
      <c r="L531" s="546"/>
      <c r="M531" s="546"/>
      <c r="N531" s="546"/>
      <c r="O531" s="546"/>
      <c r="P531" s="546"/>
      <c r="Q531" s="546"/>
      <c r="R531" s="546"/>
      <c r="S531" s="115"/>
      <c r="T531" s="115"/>
      <c r="U531" s="115"/>
      <c r="V531" s="115"/>
      <c r="W531" s="115"/>
      <c r="X531" s="115"/>
      <c r="Y531" s="115"/>
      <c r="Z531" s="115"/>
      <c r="AA531" s="115"/>
      <c r="AB531" s="115"/>
    </row>
    <row r="532" ht="93.0" customHeight="1">
      <c r="A532" s="546"/>
      <c r="B532" s="546"/>
      <c r="C532" s="546"/>
      <c r="D532" s="546"/>
      <c r="E532" s="546"/>
      <c r="F532" s="546"/>
      <c r="G532" s="546"/>
      <c r="H532" s="546"/>
      <c r="I532" s="546"/>
      <c r="J532" s="546"/>
      <c r="K532" s="546"/>
      <c r="L532" s="546"/>
      <c r="M532" s="546"/>
      <c r="N532" s="546"/>
      <c r="O532" s="546"/>
      <c r="P532" s="546"/>
      <c r="Q532" s="546"/>
      <c r="R532" s="546"/>
      <c r="S532" s="115"/>
      <c r="T532" s="115"/>
      <c r="U532" s="115"/>
      <c r="V532" s="115"/>
      <c r="W532" s="115"/>
      <c r="X532" s="115"/>
      <c r="Y532" s="115"/>
      <c r="Z532" s="115"/>
      <c r="AA532" s="115"/>
      <c r="AB532" s="115"/>
    </row>
    <row r="533" ht="93.0" customHeight="1">
      <c r="A533" s="546"/>
      <c r="B533" s="546"/>
      <c r="C533" s="546"/>
      <c r="D533" s="546"/>
      <c r="E533" s="546"/>
      <c r="F533" s="546"/>
      <c r="G533" s="546"/>
      <c r="H533" s="546"/>
      <c r="I533" s="546"/>
      <c r="J533" s="546"/>
      <c r="K533" s="546"/>
      <c r="L533" s="546"/>
      <c r="M533" s="546"/>
      <c r="N533" s="546"/>
      <c r="O533" s="546"/>
      <c r="P533" s="546"/>
      <c r="Q533" s="546"/>
      <c r="R533" s="546"/>
      <c r="S533" s="115"/>
      <c r="T533" s="115"/>
      <c r="U533" s="115"/>
      <c r="V533" s="115"/>
      <c r="W533" s="115"/>
      <c r="X533" s="115"/>
      <c r="Y533" s="115"/>
      <c r="Z533" s="115"/>
      <c r="AA533" s="115"/>
      <c r="AB533" s="115"/>
    </row>
    <row r="534" ht="93.0" customHeight="1">
      <c r="A534" s="546"/>
      <c r="B534" s="546"/>
      <c r="C534" s="546"/>
      <c r="D534" s="546"/>
      <c r="E534" s="546"/>
      <c r="F534" s="546"/>
      <c r="G534" s="546"/>
      <c r="H534" s="546"/>
      <c r="I534" s="546"/>
      <c r="J534" s="546"/>
      <c r="K534" s="546"/>
      <c r="L534" s="546"/>
      <c r="M534" s="546"/>
      <c r="N534" s="546"/>
      <c r="O534" s="546"/>
      <c r="P534" s="546"/>
      <c r="Q534" s="546"/>
      <c r="R534" s="546"/>
      <c r="S534" s="115"/>
      <c r="T534" s="115"/>
      <c r="U534" s="115"/>
      <c r="V534" s="115"/>
      <c r="W534" s="115"/>
      <c r="X534" s="115"/>
      <c r="Y534" s="115"/>
      <c r="Z534" s="115"/>
      <c r="AA534" s="115"/>
      <c r="AB534" s="115"/>
    </row>
    <row r="535" ht="93.0" customHeight="1">
      <c r="A535" s="546"/>
      <c r="B535" s="546"/>
      <c r="C535" s="546"/>
      <c r="D535" s="546"/>
      <c r="E535" s="546"/>
      <c r="F535" s="546"/>
      <c r="G535" s="546"/>
      <c r="H535" s="546"/>
      <c r="I535" s="546"/>
      <c r="J535" s="546"/>
      <c r="K535" s="546"/>
      <c r="L535" s="546"/>
      <c r="M535" s="546"/>
      <c r="N535" s="546"/>
      <c r="O535" s="546"/>
      <c r="P535" s="546"/>
      <c r="Q535" s="546"/>
      <c r="R535" s="546"/>
      <c r="S535" s="115"/>
      <c r="T535" s="115"/>
      <c r="U535" s="115"/>
      <c r="V535" s="115"/>
      <c r="W535" s="115"/>
      <c r="X535" s="115"/>
      <c r="Y535" s="115"/>
      <c r="Z535" s="115"/>
      <c r="AA535" s="115"/>
      <c r="AB535" s="115"/>
    </row>
    <row r="536" ht="93.0" customHeight="1">
      <c r="A536" s="546"/>
      <c r="B536" s="546"/>
      <c r="C536" s="546"/>
      <c r="D536" s="546"/>
      <c r="E536" s="546"/>
      <c r="F536" s="546"/>
      <c r="G536" s="546"/>
      <c r="H536" s="546"/>
      <c r="I536" s="546"/>
      <c r="J536" s="546"/>
      <c r="K536" s="546"/>
      <c r="L536" s="546"/>
      <c r="M536" s="546"/>
      <c r="N536" s="546"/>
      <c r="O536" s="546"/>
      <c r="P536" s="546"/>
      <c r="Q536" s="546"/>
      <c r="R536" s="546"/>
      <c r="S536" s="115"/>
      <c r="T536" s="115"/>
      <c r="U536" s="115"/>
      <c r="V536" s="115"/>
      <c r="W536" s="115"/>
      <c r="X536" s="115"/>
      <c r="Y536" s="115"/>
      <c r="Z536" s="115"/>
      <c r="AA536" s="115"/>
      <c r="AB536" s="115"/>
    </row>
    <row r="537" ht="93.0" customHeight="1">
      <c r="A537" s="546"/>
      <c r="B537" s="546"/>
      <c r="C537" s="546"/>
      <c r="D537" s="546"/>
      <c r="E537" s="546"/>
      <c r="F537" s="546"/>
      <c r="G537" s="546"/>
      <c r="H537" s="546"/>
      <c r="I537" s="546"/>
      <c r="J537" s="546"/>
      <c r="K537" s="546"/>
      <c r="L537" s="546"/>
      <c r="M537" s="546"/>
      <c r="N537" s="546"/>
      <c r="O537" s="546"/>
      <c r="P537" s="546"/>
      <c r="Q537" s="546"/>
      <c r="R537" s="546"/>
      <c r="S537" s="115"/>
      <c r="T537" s="115"/>
      <c r="U537" s="115"/>
      <c r="V537" s="115"/>
      <c r="W537" s="115"/>
      <c r="X537" s="115"/>
      <c r="Y537" s="115"/>
      <c r="Z537" s="115"/>
      <c r="AA537" s="115"/>
      <c r="AB537" s="115"/>
    </row>
    <row r="538" ht="93.0" customHeight="1">
      <c r="A538" s="546"/>
      <c r="B538" s="546"/>
      <c r="C538" s="546"/>
      <c r="D538" s="546"/>
      <c r="E538" s="546"/>
      <c r="F538" s="546"/>
      <c r="G538" s="546"/>
      <c r="H538" s="546"/>
      <c r="I538" s="546"/>
      <c r="J538" s="546"/>
      <c r="K538" s="546"/>
      <c r="L538" s="546"/>
      <c r="M538" s="546"/>
      <c r="N538" s="546"/>
      <c r="O538" s="546"/>
      <c r="P538" s="546"/>
      <c r="Q538" s="546"/>
      <c r="R538" s="546"/>
      <c r="S538" s="115"/>
      <c r="T538" s="115"/>
      <c r="U538" s="115"/>
      <c r="V538" s="115"/>
      <c r="W538" s="115"/>
      <c r="X538" s="115"/>
      <c r="Y538" s="115"/>
      <c r="Z538" s="115"/>
      <c r="AA538" s="115"/>
      <c r="AB538" s="115"/>
    </row>
    <row r="539" ht="93.0" customHeight="1">
      <c r="A539" s="546"/>
      <c r="B539" s="546"/>
      <c r="C539" s="546"/>
      <c r="D539" s="546"/>
      <c r="E539" s="546"/>
      <c r="F539" s="546"/>
      <c r="G539" s="546"/>
      <c r="H539" s="546"/>
      <c r="I539" s="546"/>
      <c r="J539" s="546"/>
      <c r="K539" s="546"/>
      <c r="L539" s="546"/>
      <c r="M539" s="546"/>
      <c r="N539" s="546"/>
      <c r="O539" s="546"/>
      <c r="P539" s="546"/>
      <c r="Q539" s="546"/>
      <c r="R539" s="546"/>
      <c r="S539" s="115"/>
      <c r="T539" s="115"/>
      <c r="U539" s="115"/>
      <c r="V539" s="115"/>
      <c r="W539" s="115"/>
      <c r="X539" s="115"/>
      <c r="Y539" s="115"/>
      <c r="Z539" s="115"/>
      <c r="AA539" s="115"/>
      <c r="AB539" s="115"/>
    </row>
    <row r="540" ht="93.0" customHeight="1">
      <c r="A540" s="546"/>
      <c r="B540" s="546"/>
      <c r="C540" s="546"/>
      <c r="D540" s="546"/>
      <c r="E540" s="546"/>
      <c r="F540" s="546"/>
      <c r="G540" s="546"/>
      <c r="H540" s="546"/>
      <c r="I540" s="546"/>
      <c r="J540" s="546"/>
      <c r="K540" s="546"/>
      <c r="L540" s="546"/>
      <c r="M540" s="546"/>
      <c r="N540" s="546"/>
      <c r="O540" s="546"/>
      <c r="P540" s="546"/>
      <c r="Q540" s="546"/>
      <c r="R540" s="546"/>
      <c r="S540" s="115"/>
      <c r="T540" s="115"/>
      <c r="U540" s="115"/>
      <c r="V540" s="115"/>
      <c r="W540" s="115"/>
      <c r="X540" s="115"/>
      <c r="Y540" s="115"/>
      <c r="Z540" s="115"/>
      <c r="AA540" s="115"/>
      <c r="AB540" s="115"/>
    </row>
    <row r="541" ht="93.0" customHeight="1">
      <c r="A541" s="546"/>
      <c r="B541" s="546"/>
      <c r="C541" s="546"/>
      <c r="D541" s="546"/>
      <c r="E541" s="546"/>
      <c r="F541" s="546"/>
      <c r="G541" s="546"/>
      <c r="H541" s="546"/>
      <c r="I541" s="546"/>
      <c r="J541" s="546"/>
      <c r="K541" s="546"/>
      <c r="L541" s="546"/>
      <c r="M541" s="546"/>
      <c r="N541" s="546"/>
      <c r="O541" s="546"/>
      <c r="P541" s="546"/>
      <c r="Q541" s="546"/>
      <c r="R541" s="546"/>
      <c r="S541" s="115"/>
      <c r="T541" s="115"/>
      <c r="U541" s="115"/>
      <c r="V541" s="115"/>
      <c r="W541" s="115"/>
      <c r="X541" s="115"/>
      <c r="Y541" s="115"/>
      <c r="Z541" s="115"/>
      <c r="AA541" s="115"/>
      <c r="AB541" s="115"/>
    </row>
    <row r="542" ht="93.0" customHeight="1">
      <c r="A542" s="546"/>
      <c r="B542" s="546"/>
      <c r="C542" s="546"/>
      <c r="D542" s="546"/>
      <c r="E542" s="546"/>
      <c r="F542" s="546"/>
      <c r="G542" s="546"/>
      <c r="H542" s="546"/>
      <c r="I542" s="546"/>
      <c r="J542" s="546"/>
      <c r="K542" s="546"/>
      <c r="L542" s="546"/>
      <c r="M542" s="546"/>
      <c r="N542" s="546"/>
      <c r="O542" s="546"/>
      <c r="P542" s="546"/>
      <c r="Q542" s="546"/>
      <c r="R542" s="546"/>
      <c r="S542" s="115"/>
      <c r="T542" s="115"/>
      <c r="U542" s="115"/>
      <c r="V542" s="115"/>
      <c r="W542" s="115"/>
      <c r="X542" s="115"/>
      <c r="Y542" s="115"/>
      <c r="Z542" s="115"/>
      <c r="AA542" s="115"/>
      <c r="AB542" s="115"/>
    </row>
    <row r="543" ht="93.0" customHeight="1">
      <c r="A543" s="546"/>
      <c r="B543" s="546"/>
      <c r="C543" s="546"/>
      <c r="D543" s="546"/>
      <c r="E543" s="546"/>
      <c r="F543" s="546"/>
      <c r="G543" s="546"/>
      <c r="H543" s="546"/>
      <c r="I543" s="546"/>
      <c r="J543" s="546"/>
      <c r="K543" s="546"/>
      <c r="L543" s="546"/>
      <c r="M543" s="546"/>
      <c r="N543" s="546"/>
      <c r="O543" s="546"/>
      <c r="P543" s="546"/>
      <c r="Q543" s="546"/>
      <c r="R543" s="546"/>
      <c r="S543" s="115"/>
      <c r="T543" s="115"/>
      <c r="U543" s="115"/>
      <c r="V543" s="115"/>
      <c r="W543" s="115"/>
      <c r="X543" s="115"/>
      <c r="Y543" s="115"/>
      <c r="Z543" s="115"/>
      <c r="AA543" s="115"/>
      <c r="AB543" s="115"/>
    </row>
    <row r="544" ht="93.0" customHeight="1">
      <c r="A544" s="546"/>
      <c r="B544" s="546"/>
      <c r="C544" s="546"/>
      <c r="D544" s="546"/>
      <c r="E544" s="546"/>
      <c r="F544" s="546"/>
      <c r="G544" s="546"/>
      <c r="H544" s="546"/>
      <c r="I544" s="546"/>
      <c r="J544" s="546"/>
      <c r="K544" s="546"/>
      <c r="L544" s="546"/>
      <c r="M544" s="546"/>
      <c r="N544" s="546"/>
      <c r="O544" s="546"/>
      <c r="P544" s="546"/>
      <c r="Q544" s="546"/>
      <c r="R544" s="546"/>
      <c r="S544" s="115"/>
      <c r="T544" s="115"/>
      <c r="U544" s="115"/>
      <c r="V544" s="115"/>
      <c r="W544" s="115"/>
      <c r="X544" s="115"/>
      <c r="Y544" s="115"/>
      <c r="Z544" s="115"/>
      <c r="AA544" s="115"/>
      <c r="AB544" s="115"/>
    </row>
    <row r="545" ht="93.0" customHeight="1">
      <c r="A545" s="546"/>
      <c r="B545" s="546"/>
      <c r="C545" s="546"/>
      <c r="D545" s="546"/>
      <c r="E545" s="546"/>
      <c r="F545" s="546"/>
      <c r="G545" s="546"/>
      <c r="H545" s="546"/>
      <c r="I545" s="546"/>
      <c r="J545" s="546"/>
      <c r="K545" s="546"/>
      <c r="L545" s="546"/>
      <c r="M545" s="546"/>
      <c r="N545" s="546"/>
      <c r="O545" s="546"/>
      <c r="P545" s="546"/>
      <c r="Q545" s="546"/>
      <c r="R545" s="546"/>
      <c r="S545" s="115"/>
      <c r="T545" s="115"/>
      <c r="U545" s="115"/>
      <c r="V545" s="115"/>
      <c r="W545" s="115"/>
      <c r="X545" s="115"/>
      <c r="Y545" s="115"/>
      <c r="Z545" s="115"/>
      <c r="AA545" s="115"/>
      <c r="AB545" s="115"/>
    </row>
    <row r="546" ht="93.0" customHeight="1">
      <c r="A546" s="546"/>
      <c r="B546" s="546"/>
      <c r="C546" s="546"/>
      <c r="D546" s="546"/>
      <c r="E546" s="546"/>
      <c r="F546" s="546"/>
      <c r="G546" s="546"/>
      <c r="H546" s="546"/>
      <c r="I546" s="546"/>
      <c r="J546" s="546"/>
      <c r="K546" s="546"/>
      <c r="L546" s="546"/>
      <c r="M546" s="546"/>
      <c r="N546" s="546"/>
      <c r="O546" s="546"/>
      <c r="P546" s="546"/>
      <c r="Q546" s="546"/>
      <c r="R546" s="546"/>
      <c r="S546" s="115"/>
      <c r="T546" s="115"/>
      <c r="U546" s="115"/>
      <c r="V546" s="115"/>
      <c r="W546" s="115"/>
      <c r="X546" s="115"/>
      <c r="Y546" s="115"/>
      <c r="Z546" s="115"/>
      <c r="AA546" s="115"/>
      <c r="AB546" s="115"/>
    </row>
    <row r="547" ht="93.0" customHeight="1">
      <c r="A547" s="546"/>
      <c r="B547" s="546"/>
      <c r="C547" s="546"/>
      <c r="D547" s="546"/>
      <c r="E547" s="546"/>
      <c r="F547" s="546"/>
      <c r="G547" s="546"/>
      <c r="H547" s="546"/>
      <c r="I547" s="546"/>
      <c r="J547" s="546"/>
      <c r="K547" s="546"/>
      <c r="L547" s="546"/>
      <c r="M547" s="546"/>
      <c r="N547" s="546"/>
      <c r="O547" s="546"/>
      <c r="P547" s="546"/>
      <c r="Q547" s="546"/>
      <c r="R547" s="546"/>
      <c r="S547" s="115"/>
      <c r="T547" s="115"/>
      <c r="U547" s="115"/>
      <c r="V547" s="115"/>
      <c r="W547" s="115"/>
      <c r="X547" s="115"/>
      <c r="Y547" s="115"/>
      <c r="Z547" s="115"/>
      <c r="AA547" s="115"/>
      <c r="AB547" s="115"/>
    </row>
    <row r="548" ht="93.0" customHeight="1">
      <c r="A548" s="546"/>
      <c r="B548" s="546"/>
      <c r="C548" s="546"/>
      <c r="D548" s="546"/>
      <c r="E548" s="546"/>
      <c r="F548" s="546"/>
      <c r="G548" s="546"/>
      <c r="H548" s="546"/>
      <c r="I548" s="546"/>
      <c r="J548" s="546"/>
      <c r="K548" s="546"/>
      <c r="L548" s="546"/>
      <c r="M548" s="546"/>
      <c r="N548" s="546"/>
      <c r="O548" s="546"/>
      <c r="P548" s="546"/>
      <c r="Q548" s="546"/>
      <c r="R548" s="546"/>
      <c r="S548" s="115"/>
      <c r="T548" s="115"/>
      <c r="U548" s="115"/>
      <c r="V548" s="115"/>
      <c r="W548" s="115"/>
      <c r="X548" s="115"/>
      <c r="Y548" s="115"/>
      <c r="Z548" s="115"/>
      <c r="AA548" s="115"/>
      <c r="AB548" s="115"/>
    </row>
    <row r="549" ht="93.0" customHeight="1">
      <c r="A549" s="546"/>
      <c r="B549" s="546"/>
      <c r="C549" s="546"/>
      <c r="D549" s="546"/>
      <c r="E549" s="546"/>
      <c r="F549" s="546"/>
      <c r="G549" s="546"/>
      <c r="H549" s="546"/>
      <c r="I549" s="546"/>
      <c r="J549" s="546"/>
      <c r="K549" s="546"/>
      <c r="L549" s="546"/>
      <c r="M549" s="546"/>
      <c r="N549" s="546"/>
      <c r="O549" s="546"/>
      <c r="P549" s="546"/>
      <c r="Q549" s="546"/>
      <c r="R549" s="546"/>
      <c r="S549" s="115"/>
      <c r="T549" s="115"/>
      <c r="U549" s="115"/>
      <c r="V549" s="115"/>
      <c r="W549" s="115"/>
      <c r="X549" s="115"/>
      <c r="Y549" s="115"/>
      <c r="Z549" s="115"/>
      <c r="AA549" s="115"/>
      <c r="AB549" s="115"/>
    </row>
    <row r="550" ht="93.0" customHeight="1">
      <c r="A550" s="546"/>
      <c r="B550" s="546"/>
      <c r="C550" s="546"/>
      <c r="D550" s="546"/>
      <c r="E550" s="546"/>
      <c r="F550" s="546"/>
      <c r="G550" s="546"/>
      <c r="H550" s="546"/>
      <c r="I550" s="546"/>
      <c r="J550" s="546"/>
      <c r="K550" s="546"/>
      <c r="L550" s="546"/>
      <c r="M550" s="546"/>
      <c r="N550" s="546"/>
      <c r="O550" s="546"/>
      <c r="P550" s="546"/>
      <c r="Q550" s="546"/>
      <c r="R550" s="546"/>
      <c r="S550" s="115"/>
      <c r="T550" s="115"/>
      <c r="U550" s="115"/>
      <c r="V550" s="115"/>
      <c r="W550" s="115"/>
      <c r="X550" s="115"/>
      <c r="Y550" s="115"/>
      <c r="Z550" s="115"/>
      <c r="AA550" s="115"/>
      <c r="AB550" s="115"/>
    </row>
    <row r="551" ht="93.0" customHeight="1">
      <c r="A551" s="546"/>
      <c r="B551" s="546"/>
      <c r="C551" s="546"/>
      <c r="D551" s="546"/>
      <c r="E551" s="546"/>
      <c r="F551" s="546"/>
      <c r="G551" s="546"/>
      <c r="H551" s="546"/>
      <c r="I551" s="546"/>
      <c r="J551" s="546"/>
      <c r="K551" s="546"/>
      <c r="L551" s="546"/>
      <c r="M551" s="546"/>
      <c r="N551" s="546"/>
      <c r="O551" s="546"/>
      <c r="P551" s="546"/>
      <c r="Q551" s="546"/>
      <c r="R551" s="546"/>
      <c r="S551" s="115"/>
      <c r="T551" s="115"/>
      <c r="U551" s="115"/>
      <c r="V551" s="115"/>
      <c r="W551" s="115"/>
      <c r="X551" s="115"/>
      <c r="Y551" s="115"/>
      <c r="Z551" s="115"/>
      <c r="AA551" s="115"/>
      <c r="AB551" s="115"/>
    </row>
    <row r="552" ht="93.0" customHeight="1">
      <c r="A552" s="546"/>
      <c r="B552" s="546"/>
      <c r="C552" s="546"/>
      <c r="D552" s="546"/>
      <c r="E552" s="546"/>
      <c r="F552" s="546"/>
      <c r="G552" s="546"/>
      <c r="H552" s="546"/>
      <c r="I552" s="546"/>
      <c r="J552" s="546"/>
      <c r="K552" s="546"/>
      <c r="L552" s="546"/>
      <c r="M552" s="546"/>
      <c r="N552" s="546"/>
      <c r="O552" s="546"/>
      <c r="P552" s="546"/>
      <c r="Q552" s="546"/>
      <c r="R552" s="546"/>
      <c r="S552" s="115"/>
      <c r="T552" s="115"/>
      <c r="U552" s="115"/>
      <c r="V552" s="115"/>
      <c r="W552" s="115"/>
      <c r="X552" s="115"/>
      <c r="Y552" s="115"/>
      <c r="Z552" s="115"/>
      <c r="AA552" s="115"/>
      <c r="AB552" s="115"/>
    </row>
    <row r="553" ht="93.0" customHeight="1">
      <c r="A553" s="546"/>
      <c r="B553" s="546"/>
      <c r="C553" s="546"/>
      <c r="D553" s="546"/>
      <c r="E553" s="546"/>
      <c r="F553" s="546"/>
      <c r="G553" s="546"/>
      <c r="H553" s="546"/>
      <c r="I553" s="546"/>
      <c r="J553" s="546"/>
      <c r="K553" s="546"/>
      <c r="L553" s="546"/>
      <c r="M553" s="546"/>
      <c r="N553" s="546"/>
      <c r="O553" s="546"/>
      <c r="P553" s="546"/>
      <c r="Q553" s="546"/>
      <c r="R553" s="546"/>
      <c r="S553" s="115"/>
      <c r="T553" s="115"/>
      <c r="U553" s="115"/>
      <c r="V553" s="115"/>
      <c r="W553" s="115"/>
      <c r="X553" s="115"/>
      <c r="Y553" s="115"/>
      <c r="Z553" s="115"/>
      <c r="AA553" s="115"/>
      <c r="AB553" s="115"/>
    </row>
    <row r="554" ht="93.0" customHeight="1">
      <c r="A554" s="546"/>
      <c r="B554" s="546"/>
      <c r="C554" s="546"/>
      <c r="D554" s="546"/>
      <c r="E554" s="546"/>
      <c r="F554" s="546"/>
      <c r="G554" s="546"/>
      <c r="H554" s="546"/>
      <c r="I554" s="546"/>
      <c r="J554" s="546"/>
      <c r="K554" s="546"/>
      <c r="L554" s="546"/>
      <c r="M554" s="546"/>
      <c r="N554" s="546"/>
      <c r="O554" s="546"/>
      <c r="P554" s="546"/>
      <c r="Q554" s="546"/>
      <c r="R554" s="546"/>
      <c r="S554" s="115"/>
      <c r="T554" s="115"/>
      <c r="U554" s="115"/>
      <c r="V554" s="115"/>
      <c r="W554" s="115"/>
      <c r="X554" s="115"/>
      <c r="Y554" s="115"/>
      <c r="Z554" s="115"/>
      <c r="AA554" s="115"/>
      <c r="AB554" s="115"/>
    </row>
    <row r="555" ht="93.0" customHeight="1">
      <c r="A555" s="546"/>
      <c r="B555" s="546"/>
      <c r="C555" s="546"/>
      <c r="D555" s="546"/>
      <c r="E555" s="546"/>
      <c r="F555" s="546"/>
      <c r="G555" s="546"/>
      <c r="H555" s="546"/>
      <c r="I555" s="546"/>
      <c r="J555" s="546"/>
      <c r="K555" s="546"/>
      <c r="L555" s="546"/>
      <c r="M555" s="546"/>
      <c r="N555" s="546"/>
      <c r="O555" s="546"/>
      <c r="P555" s="546"/>
      <c r="Q555" s="546"/>
      <c r="R555" s="546"/>
      <c r="S555" s="115"/>
      <c r="T555" s="115"/>
      <c r="U555" s="115"/>
      <c r="V555" s="115"/>
      <c r="W555" s="115"/>
      <c r="X555" s="115"/>
      <c r="Y555" s="115"/>
      <c r="Z555" s="115"/>
      <c r="AA555" s="115"/>
      <c r="AB555" s="115"/>
    </row>
    <row r="556" ht="93.0" customHeight="1">
      <c r="A556" s="546"/>
      <c r="B556" s="546"/>
      <c r="C556" s="546"/>
      <c r="D556" s="546"/>
      <c r="E556" s="546"/>
      <c r="F556" s="546"/>
      <c r="G556" s="546"/>
      <c r="H556" s="546"/>
      <c r="I556" s="546"/>
      <c r="J556" s="546"/>
      <c r="K556" s="546"/>
      <c r="L556" s="546"/>
      <c r="M556" s="546"/>
      <c r="N556" s="546"/>
      <c r="O556" s="546"/>
      <c r="P556" s="546"/>
      <c r="Q556" s="546"/>
      <c r="R556" s="546"/>
      <c r="S556" s="115"/>
      <c r="T556" s="115"/>
      <c r="U556" s="115"/>
      <c r="V556" s="115"/>
      <c r="W556" s="115"/>
      <c r="X556" s="115"/>
      <c r="Y556" s="115"/>
      <c r="Z556" s="115"/>
      <c r="AA556" s="115"/>
      <c r="AB556" s="115"/>
    </row>
    <row r="557" ht="93.0" customHeight="1">
      <c r="A557" s="546"/>
      <c r="B557" s="546"/>
      <c r="C557" s="546"/>
      <c r="D557" s="546"/>
      <c r="E557" s="546"/>
      <c r="F557" s="546"/>
      <c r="G557" s="546"/>
      <c r="H557" s="546"/>
      <c r="I557" s="546"/>
      <c r="J557" s="546"/>
      <c r="K557" s="546"/>
      <c r="L557" s="546"/>
      <c r="M557" s="546"/>
      <c r="N557" s="546"/>
      <c r="O557" s="546"/>
      <c r="P557" s="546"/>
      <c r="Q557" s="546"/>
      <c r="R557" s="546"/>
      <c r="S557" s="115"/>
      <c r="T557" s="115"/>
      <c r="U557" s="115"/>
      <c r="V557" s="115"/>
      <c r="W557" s="115"/>
      <c r="X557" s="115"/>
      <c r="Y557" s="115"/>
      <c r="Z557" s="115"/>
      <c r="AA557" s="115"/>
      <c r="AB557" s="115"/>
    </row>
    <row r="558" ht="93.0" customHeight="1">
      <c r="A558" s="546"/>
      <c r="B558" s="546"/>
      <c r="C558" s="546"/>
      <c r="D558" s="546"/>
      <c r="E558" s="546"/>
      <c r="F558" s="546"/>
      <c r="G558" s="546"/>
      <c r="H558" s="546"/>
      <c r="I558" s="546"/>
      <c r="J558" s="546"/>
      <c r="K558" s="546"/>
      <c r="L558" s="546"/>
      <c r="M558" s="546"/>
      <c r="N558" s="546"/>
      <c r="O558" s="546"/>
      <c r="P558" s="546"/>
      <c r="Q558" s="546"/>
      <c r="R558" s="546"/>
      <c r="S558" s="115"/>
      <c r="T558" s="115"/>
      <c r="U558" s="115"/>
      <c r="V558" s="115"/>
      <c r="W558" s="115"/>
      <c r="X558" s="115"/>
      <c r="Y558" s="115"/>
      <c r="Z558" s="115"/>
      <c r="AA558" s="115"/>
      <c r="AB558" s="115"/>
    </row>
    <row r="559" ht="93.0" customHeight="1">
      <c r="A559" s="546"/>
      <c r="B559" s="546"/>
      <c r="C559" s="546"/>
      <c r="D559" s="546"/>
      <c r="E559" s="546"/>
      <c r="F559" s="546"/>
      <c r="G559" s="546"/>
      <c r="H559" s="546"/>
      <c r="I559" s="546"/>
      <c r="J559" s="546"/>
      <c r="K559" s="546"/>
      <c r="L559" s="546"/>
      <c r="M559" s="546"/>
      <c r="N559" s="546"/>
      <c r="O559" s="546"/>
      <c r="P559" s="546"/>
      <c r="Q559" s="546"/>
      <c r="R559" s="546"/>
      <c r="S559" s="115"/>
      <c r="T559" s="115"/>
      <c r="U559" s="115"/>
      <c r="V559" s="115"/>
      <c r="W559" s="115"/>
      <c r="X559" s="115"/>
      <c r="Y559" s="115"/>
      <c r="Z559" s="115"/>
      <c r="AA559" s="115"/>
      <c r="AB559" s="115"/>
    </row>
    <row r="560" ht="93.0" customHeight="1">
      <c r="A560" s="546"/>
      <c r="B560" s="546"/>
      <c r="C560" s="546"/>
      <c r="D560" s="546"/>
      <c r="E560" s="546"/>
      <c r="F560" s="546"/>
      <c r="G560" s="546"/>
      <c r="H560" s="546"/>
      <c r="I560" s="546"/>
      <c r="J560" s="546"/>
      <c r="K560" s="546"/>
      <c r="L560" s="546"/>
      <c r="M560" s="546"/>
      <c r="N560" s="546"/>
      <c r="O560" s="546"/>
      <c r="P560" s="546"/>
      <c r="Q560" s="546"/>
      <c r="R560" s="546"/>
      <c r="S560" s="115"/>
      <c r="T560" s="115"/>
      <c r="U560" s="115"/>
      <c r="V560" s="115"/>
      <c r="W560" s="115"/>
      <c r="X560" s="115"/>
      <c r="Y560" s="115"/>
      <c r="Z560" s="115"/>
      <c r="AA560" s="115"/>
      <c r="AB560" s="115"/>
    </row>
    <row r="561" ht="93.0" customHeight="1">
      <c r="A561" s="546"/>
      <c r="B561" s="546"/>
      <c r="C561" s="546"/>
      <c r="D561" s="546"/>
      <c r="E561" s="546"/>
      <c r="F561" s="546"/>
      <c r="G561" s="546"/>
      <c r="H561" s="546"/>
      <c r="I561" s="546"/>
      <c r="J561" s="546"/>
      <c r="K561" s="546"/>
      <c r="L561" s="546"/>
      <c r="M561" s="546"/>
      <c r="N561" s="546"/>
      <c r="O561" s="546"/>
      <c r="P561" s="546"/>
      <c r="Q561" s="546"/>
      <c r="R561" s="546"/>
      <c r="S561" s="115"/>
      <c r="T561" s="115"/>
      <c r="U561" s="115"/>
      <c r="V561" s="115"/>
      <c r="W561" s="115"/>
      <c r="X561" s="115"/>
      <c r="Y561" s="115"/>
      <c r="Z561" s="115"/>
      <c r="AA561" s="115"/>
      <c r="AB561" s="115"/>
    </row>
    <row r="562" ht="93.0" customHeight="1">
      <c r="A562" s="546"/>
      <c r="B562" s="546"/>
      <c r="C562" s="546"/>
      <c r="D562" s="546"/>
      <c r="E562" s="546"/>
      <c r="F562" s="546"/>
      <c r="G562" s="546"/>
      <c r="H562" s="546"/>
      <c r="I562" s="546"/>
      <c r="J562" s="546"/>
      <c r="K562" s="546"/>
      <c r="L562" s="546"/>
      <c r="M562" s="546"/>
      <c r="N562" s="546"/>
      <c r="O562" s="546"/>
      <c r="P562" s="546"/>
      <c r="Q562" s="546"/>
      <c r="R562" s="546"/>
      <c r="S562" s="115"/>
      <c r="T562" s="115"/>
      <c r="U562" s="115"/>
      <c r="V562" s="115"/>
      <c r="W562" s="115"/>
      <c r="X562" s="115"/>
      <c r="Y562" s="115"/>
      <c r="Z562" s="115"/>
      <c r="AA562" s="115"/>
      <c r="AB562" s="115"/>
    </row>
    <row r="563" ht="93.0" customHeight="1">
      <c r="A563" s="546"/>
      <c r="B563" s="546"/>
      <c r="C563" s="546"/>
      <c r="D563" s="546"/>
      <c r="E563" s="546"/>
      <c r="F563" s="546"/>
      <c r="G563" s="546"/>
      <c r="H563" s="546"/>
      <c r="I563" s="546"/>
      <c r="J563" s="546"/>
      <c r="K563" s="546"/>
      <c r="L563" s="546"/>
      <c r="M563" s="546"/>
      <c r="N563" s="546"/>
      <c r="O563" s="546"/>
      <c r="P563" s="546"/>
      <c r="Q563" s="546"/>
      <c r="R563" s="546"/>
      <c r="S563" s="115"/>
      <c r="T563" s="115"/>
      <c r="U563" s="115"/>
      <c r="V563" s="115"/>
      <c r="W563" s="115"/>
      <c r="X563" s="115"/>
      <c r="Y563" s="115"/>
      <c r="Z563" s="115"/>
      <c r="AA563" s="115"/>
      <c r="AB563" s="115"/>
    </row>
    <row r="564" ht="93.0" customHeight="1">
      <c r="A564" s="546"/>
      <c r="B564" s="546"/>
      <c r="C564" s="546"/>
      <c r="D564" s="546"/>
      <c r="E564" s="546"/>
      <c r="F564" s="546"/>
      <c r="G564" s="546"/>
      <c r="H564" s="546"/>
      <c r="I564" s="546"/>
      <c r="J564" s="546"/>
      <c r="K564" s="546"/>
      <c r="L564" s="546"/>
      <c r="M564" s="546"/>
      <c r="N564" s="546"/>
      <c r="O564" s="546"/>
      <c r="P564" s="546"/>
      <c r="Q564" s="546"/>
      <c r="R564" s="546"/>
      <c r="S564" s="115"/>
      <c r="T564" s="115"/>
      <c r="U564" s="115"/>
      <c r="V564" s="115"/>
      <c r="W564" s="115"/>
      <c r="X564" s="115"/>
      <c r="Y564" s="115"/>
      <c r="Z564" s="115"/>
      <c r="AA564" s="115"/>
      <c r="AB564" s="115"/>
    </row>
    <row r="565" ht="93.0" customHeight="1">
      <c r="A565" s="546"/>
      <c r="B565" s="546"/>
      <c r="C565" s="546"/>
      <c r="D565" s="546"/>
      <c r="E565" s="546"/>
      <c r="F565" s="546"/>
      <c r="G565" s="546"/>
      <c r="H565" s="546"/>
      <c r="I565" s="546"/>
      <c r="J565" s="546"/>
      <c r="K565" s="546"/>
      <c r="L565" s="546"/>
      <c r="M565" s="546"/>
      <c r="N565" s="546"/>
      <c r="O565" s="546"/>
      <c r="P565" s="546"/>
      <c r="Q565" s="546"/>
      <c r="R565" s="546"/>
      <c r="S565" s="115"/>
      <c r="T565" s="115"/>
      <c r="U565" s="115"/>
      <c r="V565" s="115"/>
      <c r="W565" s="115"/>
      <c r="X565" s="115"/>
      <c r="Y565" s="115"/>
      <c r="Z565" s="115"/>
      <c r="AA565" s="115"/>
      <c r="AB565" s="115"/>
    </row>
    <row r="566" ht="93.0" customHeight="1">
      <c r="A566" s="546"/>
      <c r="B566" s="546"/>
      <c r="C566" s="546"/>
      <c r="D566" s="546"/>
      <c r="E566" s="546"/>
      <c r="F566" s="546"/>
      <c r="G566" s="546"/>
      <c r="H566" s="546"/>
      <c r="I566" s="546"/>
      <c r="J566" s="546"/>
      <c r="K566" s="546"/>
      <c r="L566" s="546"/>
      <c r="M566" s="546"/>
      <c r="N566" s="546"/>
      <c r="O566" s="546"/>
      <c r="P566" s="546"/>
      <c r="Q566" s="546"/>
      <c r="R566" s="546"/>
      <c r="S566" s="115"/>
      <c r="T566" s="115"/>
      <c r="U566" s="115"/>
      <c r="V566" s="115"/>
      <c r="W566" s="115"/>
      <c r="X566" s="115"/>
      <c r="Y566" s="115"/>
      <c r="Z566" s="115"/>
      <c r="AA566" s="115"/>
      <c r="AB566" s="115"/>
    </row>
    <row r="567" ht="93.0" customHeight="1">
      <c r="A567" s="546"/>
      <c r="B567" s="546"/>
      <c r="C567" s="546"/>
      <c r="D567" s="546"/>
      <c r="E567" s="546"/>
      <c r="F567" s="546"/>
      <c r="G567" s="546"/>
      <c r="H567" s="546"/>
      <c r="I567" s="546"/>
      <c r="J567" s="546"/>
      <c r="K567" s="546"/>
      <c r="L567" s="546"/>
      <c r="M567" s="546"/>
      <c r="N567" s="546"/>
      <c r="O567" s="546"/>
      <c r="P567" s="546"/>
      <c r="Q567" s="546"/>
      <c r="R567" s="546"/>
      <c r="S567" s="115"/>
      <c r="T567" s="115"/>
      <c r="U567" s="115"/>
      <c r="V567" s="115"/>
      <c r="W567" s="115"/>
      <c r="X567" s="115"/>
      <c r="Y567" s="115"/>
      <c r="Z567" s="115"/>
      <c r="AA567" s="115"/>
      <c r="AB567" s="115"/>
    </row>
    <row r="568" ht="93.0" customHeight="1">
      <c r="A568" s="546"/>
      <c r="B568" s="546"/>
      <c r="C568" s="546"/>
      <c r="D568" s="546"/>
      <c r="E568" s="546"/>
      <c r="F568" s="546"/>
      <c r="G568" s="546"/>
      <c r="H568" s="546"/>
      <c r="I568" s="546"/>
      <c r="J568" s="546"/>
      <c r="K568" s="546"/>
      <c r="L568" s="546"/>
      <c r="M568" s="546"/>
      <c r="N568" s="546"/>
      <c r="O568" s="546"/>
      <c r="P568" s="546"/>
      <c r="Q568" s="546"/>
      <c r="R568" s="546"/>
      <c r="S568" s="115"/>
      <c r="T568" s="115"/>
      <c r="U568" s="115"/>
      <c r="V568" s="115"/>
      <c r="W568" s="115"/>
      <c r="X568" s="115"/>
      <c r="Y568" s="115"/>
      <c r="Z568" s="115"/>
      <c r="AA568" s="115"/>
      <c r="AB568" s="115"/>
    </row>
    <row r="569" ht="93.0" customHeight="1">
      <c r="A569" s="546"/>
      <c r="B569" s="546"/>
      <c r="C569" s="546"/>
      <c r="D569" s="546"/>
      <c r="E569" s="546"/>
      <c r="F569" s="546"/>
      <c r="G569" s="546"/>
      <c r="H569" s="546"/>
      <c r="I569" s="546"/>
      <c r="J569" s="546"/>
      <c r="K569" s="546"/>
      <c r="L569" s="546"/>
      <c r="M569" s="546"/>
      <c r="N569" s="546"/>
      <c r="O569" s="546"/>
      <c r="P569" s="546"/>
      <c r="Q569" s="546"/>
      <c r="R569" s="546"/>
      <c r="S569" s="115"/>
      <c r="T569" s="115"/>
      <c r="U569" s="115"/>
      <c r="V569" s="115"/>
      <c r="W569" s="115"/>
      <c r="X569" s="115"/>
      <c r="Y569" s="115"/>
      <c r="Z569" s="115"/>
      <c r="AA569" s="115"/>
      <c r="AB569" s="115"/>
    </row>
    <row r="570" ht="93.0" customHeight="1">
      <c r="A570" s="546"/>
      <c r="B570" s="546"/>
      <c r="C570" s="546"/>
      <c r="D570" s="546"/>
      <c r="E570" s="546"/>
      <c r="F570" s="546"/>
      <c r="G570" s="546"/>
      <c r="H570" s="546"/>
      <c r="I570" s="546"/>
      <c r="J570" s="546"/>
      <c r="K570" s="546"/>
      <c r="L570" s="546"/>
      <c r="M570" s="546"/>
      <c r="N570" s="546"/>
      <c r="O570" s="546"/>
      <c r="P570" s="546"/>
      <c r="Q570" s="546"/>
      <c r="R570" s="546"/>
      <c r="S570" s="115"/>
      <c r="T570" s="115"/>
      <c r="U570" s="115"/>
      <c r="V570" s="115"/>
      <c r="W570" s="115"/>
      <c r="X570" s="115"/>
      <c r="Y570" s="115"/>
      <c r="Z570" s="115"/>
      <c r="AA570" s="115"/>
      <c r="AB570" s="115"/>
    </row>
    <row r="571" ht="93.0" customHeight="1">
      <c r="A571" s="546"/>
      <c r="B571" s="546"/>
      <c r="C571" s="546"/>
      <c r="D571" s="546"/>
      <c r="E571" s="546"/>
      <c r="F571" s="546"/>
      <c r="G571" s="546"/>
      <c r="H571" s="546"/>
      <c r="I571" s="546"/>
      <c r="J571" s="546"/>
      <c r="K571" s="546"/>
      <c r="L571" s="546"/>
      <c r="M571" s="546"/>
      <c r="N571" s="546"/>
      <c r="O571" s="546"/>
      <c r="P571" s="546"/>
      <c r="Q571" s="546"/>
      <c r="R571" s="546"/>
      <c r="S571" s="115"/>
      <c r="T571" s="115"/>
      <c r="U571" s="115"/>
      <c r="V571" s="115"/>
      <c r="W571" s="115"/>
      <c r="X571" s="115"/>
      <c r="Y571" s="115"/>
      <c r="Z571" s="115"/>
      <c r="AA571" s="115"/>
      <c r="AB571" s="115"/>
    </row>
    <row r="572" ht="93.0" customHeight="1">
      <c r="A572" s="546"/>
      <c r="B572" s="546"/>
      <c r="C572" s="546"/>
      <c r="D572" s="546"/>
      <c r="E572" s="546"/>
      <c r="F572" s="546"/>
      <c r="G572" s="546"/>
      <c r="H572" s="546"/>
      <c r="I572" s="546"/>
      <c r="J572" s="546"/>
      <c r="K572" s="546"/>
      <c r="L572" s="546"/>
      <c r="M572" s="546"/>
      <c r="N572" s="546"/>
      <c r="O572" s="546"/>
      <c r="P572" s="546"/>
      <c r="Q572" s="546"/>
      <c r="R572" s="546"/>
      <c r="S572" s="115"/>
      <c r="T572" s="115"/>
      <c r="U572" s="115"/>
      <c r="V572" s="115"/>
      <c r="W572" s="115"/>
      <c r="X572" s="115"/>
      <c r="Y572" s="115"/>
      <c r="Z572" s="115"/>
      <c r="AA572" s="115"/>
      <c r="AB572" s="115"/>
    </row>
    <row r="573" ht="93.0" customHeight="1">
      <c r="A573" s="546"/>
      <c r="B573" s="546"/>
      <c r="C573" s="546"/>
      <c r="D573" s="546"/>
      <c r="E573" s="546"/>
      <c r="F573" s="546"/>
      <c r="G573" s="546"/>
      <c r="H573" s="546"/>
      <c r="I573" s="546"/>
      <c r="J573" s="546"/>
      <c r="K573" s="546"/>
      <c r="L573" s="546"/>
      <c r="M573" s="546"/>
      <c r="N573" s="546"/>
      <c r="O573" s="546"/>
      <c r="P573" s="546"/>
      <c r="Q573" s="546"/>
      <c r="R573" s="546"/>
      <c r="S573" s="115"/>
      <c r="T573" s="115"/>
      <c r="U573" s="115"/>
      <c r="V573" s="115"/>
      <c r="W573" s="115"/>
      <c r="X573" s="115"/>
      <c r="Y573" s="115"/>
      <c r="Z573" s="115"/>
      <c r="AA573" s="115"/>
      <c r="AB573" s="115"/>
    </row>
    <row r="574" ht="93.0" customHeight="1">
      <c r="A574" s="546"/>
      <c r="B574" s="546"/>
      <c r="C574" s="546"/>
      <c r="D574" s="546"/>
      <c r="E574" s="546"/>
      <c r="F574" s="546"/>
      <c r="G574" s="546"/>
      <c r="H574" s="546"/>
      <c r="I574" s="546"/>
      <c r="J574" s="546"/>
      <c r="K574" s="546"/>
      <c r="L574" s="546"/>
      <c r="M574" s="546"/>
      <c r="N574" s="546"/>
      <c r="O574" s="546"/>
      <c r="P574" s="546"/>
      <c r="Q574" s="546"/>
      <c r="R574" s="546"/>
      <c r="S574" s="115"/>
      <c r="T574" s="115"/>
      <c r="U574" s="115"/>
      <c r="V574" s="115"/>
      <c r="W574" s="115"/>
      <c r="X574" s="115"/>
      <c r="Y574" s="115"/>
      <c r="Z574" s="115"/>
      <c r="AA574" s="115"/>
      <c r="AB574" s="115"/>
    </row>
    <row r="575" ht="93.0" customHeight="1">
      <c r="A575" s="546"/>
      <c r="B575" s="546"/>
      <c r="C575" s="546"/>
      <c r="D575" s="546"/>
      <c r="E575" s="546"/>
      <c r="F575" s="546"/>
      <c r="G575" s="546"/>
      <c r="H575" s="546"/>
      <c r="I575" s="546"/>
      <c r="J575" s="546"/>
      <c r="K575" s="546"/>
      <c r="L575" s="546"/>
      <c r="M575" s="546"/>
      <c r="N575" s="546"/>
      <c r="O575" s="546"/>
      <c r="P575" s="546"/>
      <c r="Q575" s="546"/>
      <c r="R575" s="546"/>
      <c r="S575" s="115"/>
      <c r="T575" s="115"/>
      <c r="U575" s="115"/>
      <c r="V575" s="115"/>
      <c r="W575" s="115"/>
      <c r="X575" s="115"/>
      <c r="Y575" s="115"/>
      <c r="Z575" s="115"/>
      <c r="AA575" s="115"/>
      <c r="AB575" s="115"/>
    </row>
    <row r="576" ht="93.0" customHeight="1">
      <c r="A576" s="546"/>
      <c r="B576" s="546"/>
      <c r="C576" s="546"/>
      <c r="D576" s="546"/>
      <c r="E576" s="546"/>
      <c r="F576" s="546"/>
      <c r="G576" s="546"/>
      <c r="H576" s="546"/>
      <c r="I576" s="546"/>
      <c r="J576" s="546"/>
      <c r="K576" s="546"/>
      <c r="L576" s="546"/>
      <c r="M576" s="546"/>
      <c r="N576" s="546"/>
      <c r="O576" s="546"/>
      <c r="P576" s="546"/>
      <c r="Q576" s="546"/>
      <c r="R576" s="546"/>
      <c r="S576" s="115"/>
      <c r="T576" s="115"/>
      <c r="U576" s="115"/>
      <c r="V576" s="115"/>
      <c r="W576" s="115"/>
      <c r="X576" s="115"/>
      <c r="Y576" s="115"/>
      <c r="Z576" s="115"/>
      <c r="AA576" s="115"/>
      <c r="AB576" s="115"/>
    </row>
    <row r="577" ht="93.0" customHeight="1">
      <c r="A577" s="546"/>
      <c r="B577" s="546"/>
      <c r="C577" s="546"/>
      <c r="D577" s="546"/>
      <c r="E577" s="546"/>
      <c r="F577" s="546"/>
      <c r="G577" s="546"/>
      <c r="H577" s="546"/>
      <c r="I577" s="546"/>
      <c r="J577" s="546"/>
      <c r="K577" s="546"/>
      <c r="L577" s="546"/>
      <c r="M577" s="546"/>
      <c r="N577" s="546"/>
      <c r="O577" s="546"/>
      <c r="P577" s="546"/>
      <c r="Q577" s="546"/>
      <c r="R577" s="546"/>
      <c r="S577" s="115"/>
      <c r="T577" s="115"/>
      <c r="U577" s="115"/>
      <c r="V577" s="115"/>
      <c r="W577" s="115"/>
      <c r="X577" s="115"/>
      <c r="Y577" s="115"/>
      <c r="Z577" s="115"/>
      <c r="AA577" s="115"/>
      <c r="AB577" s="115"/>
    </row>
    <row r="578" ht="93.0" customHeight="1">
      <c r="A578" s="546"/>
      <c r="B578" s="546"/>
      <c r="C578" s="546"/>
      <c r="D578" s="546"/>
      <c r="E578" s="546"/>
      <c r="F578" s="546"/>
      <c r="G578" s="546"/>
      <c r="H578" s="546"/>
      <c r="I578" s="546"/>
      <c r="J578" s="546"/>
      <c r="K578" s="546"/>
      <c r="L578" s="546"/>
      <c r="M578" s="546"/>
      <c r="N578" s="546"/>
      <c r="O578" s="546"/>
      <c r="P578" s="546"/>
      <c r="Q578" s="546"/>
      <c r="R578" s="546"/>
      <c r="S578" s="115"/>
      <c r="T578" s="115"/>
      <c r="U578" s="115"/>
      <c r="V578" s="115"/>
      <c r="W578" s="115"/>
      <c r="X578" s="115"/>
      <c r="Y578" s="115"/>
      <c r="Z578" s="115"/>
      <c r="AA578" s="115"/>
      <c r="AB578" s="115"/>
    </row>
    <row r="579" ht="93.0" customHeight="1">
      <c r="A579" s="546"/>
      <c r="B579" s="546"/>
      <c r="C579" s="546"/>
      <c r="D579" s="546"/>
      <c r="E579" s="546"/>
      <c r="F579" s="546"/>
      <c r="G579" s="546"/>
      <c r="H579" s="546"/>
      <c r="I579" s="546"/>
      <c r="J579" s="546"/>
      <c r="K579" s="546"/>
      <c r="L579" s="546"/>
      <c r="M579" s="546"/>
      <c r="N579" s="546"/>
      <c r="O579" s="546"/>
      <c r="P579" s="546"/>
      <c r="Q579" s="546"/>
      <c r="R579" s="546"/>
      <c r="S579" s="115"/>
      <c r="T579" s="115"/>
      <c r="U579" s="115"/>
      <c r="V579" s="115"/>
      <c r="W579" s="115"/>
      <c r="X579" s="115"/>
      <c r="Y579" s="115"/>
      <c r="Z579" s="115"/>
      <c r="AA579" s="115"/>
      <c r="AB579" s="115"/>
    </row>
    <row r="580" ht="93.0" customHeight="1">
      <c r="A580" s="546"/>
      <c r="B580" s="546"/>
      <c r="C580" s="546"/>
      <c r="D580" s="546"/>
      <c r="E580" s="546"/>
      <c r="F580" s="546"/>
      <c r="G580" s="546"/>
      <c r="H580" s="546"/>
      <c r="I580" s="546"/>
      <c r="J580" s="546"/>
      <c r="K580" s="546"/>
      <c r="L580" s="546"/>
      <c r="M580" s="546"/>
      <c r="N580" s="546"/>
      <c r="O580" s="546"/>
      <c r="P580" s="546"/>
      <c r="Q580" s="546"/>
      <c r="R580" s="546"/>
      <c r="S580" s="115"/>
      <c r="T580" s="115"/>
      <c r="U580" s="115"/>
      <c r="V580" s="115"/>
      <c r="W580" s="115"/>
      <c r="X580" s="115"/>
      <c r="Y580" s="115"/>
      <c r="Z580" s="115"/>
      <c r="AA580" s="115"/>
      <c r="AB580" s="115"/>
    </row>
    <row r="581" ht="93.0" customHeight="1">
      <c r="A581" s="546"/>
      <c r="B581" s="546"/>
      <c r="C581" s="546"/>
      <c r="D581" s="546"/>
      <c r="E581" s="546"/>
      <c r="F581" s="546"/>
      <c r="G581" s="546"/>
      <c r="H581" s="546"/>
      <c r="I581" s="546"/>
      <c r="J581" s="546"/>
      <c r="K581" s="546"/>
      <c r="L581" s="546"/>
      <c r="M581" s="546"/>
      <c r="N581" s="546"/>
      <c r="O581" s="546"/>
      <c r="P581" s="546"/>
      <c r="Q581" s="546"/>
      <c r="R581" s="546"/>
      <c r="S581" s="115"/>
      <c r="T581" s="115"/>
      <c r="U581" s="115"/>
      <c r="V581" s="115"/>
      <c r="W581" s="115"/>
      <c r="X581" s="115"/>
      <c r="Y581" s="115"/>
      <c r="Z581" s="115"/>
      <c r="AA581" s="115"/>
      <c r="AB581" s="115"/>
    </row>
    <row r="582" ht="93.0" customHeight="1">
      <c r="A582" s="546"/>
      <c r="B582" s="546"/>
      <c r="C582" s="546"/>
      <c r="D582" s="546"/>
      <c r="E582" s="546"/>
      <c r="F582" s="546"/>
      <c r="G582" s="546"/>
      <c r="H582" s="546"/>
      <c r="I582" s="546"/>
      <c r="J582" s="546"/>
      <c r="K582" s="546"/>
      <c r="L582" s="546"/>
      <c r="M582" s="546"/>
      <c r="N582" s="546"/>
      <c r="O582" s="546"/>
      <c r="P582" s="546"/>
      <c r="Q582" s="546"/>
      <c r="R582" s="546"/>
      <c r="S582" s="115"/>
      <c r="T582" s="115"/>
      <c r="U582" s="115"/>
      <c r="V582" s="115"/>
      <c r="W582" s="115"/>
      <c r="X582" s="115"/>
      <c r="Y582" s="115"/>
      <c r="Z582" s="115"/>
      <c r="AA582" s="115"/>
      <c r="AB582" s="115"/>
    </row>
    <row r="583" ht="93.0" customHeight="1">
      <c r="A583" s="546"/>
      <c r="B583" s="546"/>
      <c r="C583" s="546"/>
      <c r="D583" s="546"/>
      <c r="E583" s="546"/>
      <c r="F583" s="546"/>
      <c r="G583" s="546"/>
      <c r="H583" s="546"/>
      <c r="I583" s="546"/>
      <c r="J583" s="546"/>
      <c r="K583" s="546"/>
      <c r="L583" s="546"/>
      <c r="M583" s="546"/>
      <c r="N583" s="546"/>
      <c r="O583" s="546"/>
      <c r="P583" s="546"/>
      <c r="Q583" s="546"/>
      <c r="R583" s="546"/>
      <c r="S583" s="115"/>
      <c r="T583" s="115"/>
      <c r="U583" s="115"/>
      <c r="V583" s="115"/>
      <c r="W583" s="115"/>
      <c r="X583" s="115"/>
      <c r="Y583" s="115"/>
      <c r="Z583" s="115"/>
      <c r="AA583" s="115"/>
      <c r="AB583" s="115"/>
    </row>
    <row r="584" ht="93.0" customHeight="1">
      <c r="A584" s="546"/>
      <c r="B584" s="546"/>
      <c r="C584" s="546"/>
      <c r="D584" s="546"/>
      <c r="E584" s="546"/>
      <c r="F584" s="546"/>
      <c r="G584" s="546"/>
      <c r="H584" s="546"/>
      <c r="I584" s="546"/>
      <c r="J584" s="546"/>
      <c r="K584" s="546"/>
      <c r="L584" s="546"/>
      <c r="M584" s="546"/>
      <c r="N584" s="546"/>
      <c r="O584" s="546"/>
      <c r="P584" s="546"/>
      <c r="Q584" s="546"/>
      <c r="R584" s="546"/>
      <c r="S584" s="115"/>
      <c r="T584" s="115"/>
      <c r="U584" s="115"/>
      <c r="V584" s="115"/>
      <c r="W584" s="115"/>
      <c r="X584" s="115"/>
      <c r="Y584" s="115"/>
      <c r="Z584" s="115"/>
      <c r="AA584" s="115"/>
      <c r="AB584" s="115"/>
    </row>
    <row r="585" ht="93.0" customHeight="1">
      <c r="A585" s="546"/>
      <c r="B585" s="546"/>
      <c r="C585" s="546"/>
      <c r="D585" s="546"/>
      <c r="E585" s="546"/>
      <c r="F585" s="546"/>
      <c r="G585" s="546"/>
      <c r="H585" s="546"/>
      <c r="I585" s="546"/>
      <c r="J585" s="546"/>
      <c r="K585" s="546"/>
      <c r="L585" s="546"/>
      <c r="M585" s="546"/>
      <c r="N585" s="546"/>
      <c r="O585" s="546"/>
      <c r="P585" s="546"/>
      <c r="Q585" s="546"/>
      <c r="R585" s="546"/>
      <c r="S585" s="115"/>
      <c r="T585" s="115"/>
      <c r="U585" s="115"/>
      <c r="V585" s="115"/>
      <c r="W585" s="115"/>
      <c r="X585" s="115"/>
      <c r="Y585" s="115"/>
      <c r="Z585" s="115"/>
      <c r="AA585" s="115"/>
      <c r="AB585" s="115"/>
    </row>
    <row r="586" ht="93.0" customHeight="1">
      <c r="A586" s="546"/>
      <c r="B586" s="546"/>
      <c r="C586" s="546"/>
      <c r="D586" s="546"/>
      <c r="E586" s="546"/>
      <c r="F586" s="546"/>
      <c r="G586" s="546"/>
      <c r="H586" s="546"/>
      <c r="I586" s="546"/>
      <c r="J586" s="546"/>
      <c r="K586" s="546"/>
      <c r="L586" s="546"/>
      <c r="M586" s="546"/>
      <c r="N586" s="546"/>
      <c r="O586" s="546"/>
      <c r="P586" s="546"/>
      <c r="Q586" s="546"/>
      <c r="R586" s="546"/>
      <c r="S586" s="115"/>
      <c r="T586" s="115"/>
      <c r="U586" s="115"/>
      <c r="V586" s="115"/>
      <c r="W586" s="115"/>
      <c r="X586" s="115"/>
      <c r="Y586" s="115"/>
      <c r="Z586" s="115"/>
      <c r="AA586" s="115"/>
      <c r="AB586" s="115"/>
    </row>
    <row r="587" ht="93.0" customHeight="1">
      <c r="A587" s="546"/>
      <c r="B587" s="546"/>
      <c r="C587" s="546"/>
      <c r="D587" s="546"/>
      <c r="E587" s="546"/>
      <c r="F587" s="546"/>
      <c r="G587" s="546"/>
      <c r="H587" s="546"/>
      <c r="I587" s="546"/>
      <c r="J587" s="546"/>
      <c r="K587" s="546"/>
      <c r="L587" s="546"/>
      <c r="M587" s="546"/>
      <c r="N587" s="546"/>
      <c r="O587" s="546"/>
      <c r="P587" s="546"/>
      <c r="Q587" s="546"/>
      <c r="R587" s="546"/>
      <c r="S587" s="115"/>
      <c r="T587" s="115"/>
      <c r="U587" s="115"/>
      <c r="V587" s="115"/>
      <c r="W587" s="115"/>
      <c r="X587" s="115"/>
      <c r="Y587" s="115"/>
      <c r="Z587" s="115"/>
      <c r="AA587" s="115"/>
      <c r="AB587" s="115"/>
    </row>
    <row r="588" ht="93.0" customHeight="1">
      <c r="A588" s="546"/>
      <c r="B588" s="546"/>
      <c r="C588" s="546"/>
      <c r="D588" s="546"/>
      <c r="E588" s="546"/>
      <c r="F588" s="546"/>
      <c r="G588" s="546"/>
      <c r="H588" s="546"/>
      <c r="I588" s="546"/>
      <c r="J588" s="546"/>
      <c r="K588" s="546"/>
      <c r="L588" s="546"/>
      <c r="M588" s="546"/>
      <c r="N588" s="546"/>
      <c r="O588" s="546"/>
      <c r="P588" s="546"/>
      <c r="Q588" s="546"/>
      <c r="R588" s="546"/>
      <c r="S588" s="115"/>
      <c r="T588" s="115"/>
      <c r="U588" s="115"/>
      <c r="V588" s="115"/>
      <c r="W588" s="115"/>
      <c r="X588" s="115"/>
      <c r="Y588" s="115"/>
      <c r="Z588" s="115"/>
      <c r="AA588" s="115"/>
      <c r="AB588" s="115"/>
    </row>
    <row r="589" ht="93.0" customHeight="1">
      <c r="A589" s="546"/>
      <c r="B589" s="546"/>
      <c r="C589" s="546"/>
      <c r="D589" s="546"/>
      <c r="E589" s="546"/>
      <c r="F589" s="546"/>
      <c r="G589" s="546"/>
      <c r="H589" s="546"/>
      <c r="I589" s="546"/>
      <c r="J589" s="546"/>
      <c r="K589" s="546"/>
      <c r="L589" s="546"/>
      <c r="M589" s="546"/>
      <c r="N589" s="546"/>
      <c r="O589" s="546"/>
      <c r="P589" s="546"/>
      <c r="Q589" s="546"/>
      <c r="R589" s="546"/>
      <c r="S589" s="115"/>
      <c r="T589" s="115"/>
      <c r="U589" s="115"/>
      <c r="V589" s="115"/>
      <c r="W589" s="115"/>
      <c r="X589" s="115"/>
      <c r="Y589" s="115"/>
      <c r="Z589" s="115"/>
      <c r="AA589" s="115"/>
      <c r="AB589" s="115"/>
    </row>
    <row r="590" ht="93.0" customHeight="1">
      <c r="A590" s="546"/>
      <c r="B590" s="546"/>
      <c r="C590" s="546"/>
      <c r="D590" s="546"/>
      <c r="E590" s="546"/>
      <c r="F590" s="546"/>
      <c r="G590" s="546"/>
      <c r="H590" s="546"/>
      <c r="I590" s="546"/>
      <c r="J590" s="546"/>
      <c r="K590" s="546"/>
      <c r="L590" s="546"/>
      <c r="M590" s="546"/>
      <c r="N590" s="546"/>
      <c r="O590" s="546"/>
      <c r="P590" s="546"/>
      <c r="Q590" s="546"/>
      <c r="R590" s="546"/>
      <c r="S590" s="115"/>
      <c r="T590" s="115"/>
      <c r="U590" s="115"/>
      <c r="V590" s="115"/>
      <c r="W590" s="115"/>
      <c r="X590" s="115"/>
      <c r="Y590" s="115"/>
      <c r="Z590" s="115"/>
      <c r="AA590" s="115"/>
      <c r="AB590" s="115"/>
    </row>
    <row r="591" ht="93.0" customHeight="1">
      <c r="A591" s="546"/>
      <c r="B591" s="546"/>
      <c r="C591" s="546"/>
      <c r="D591" s="546"/>
      <c r="E591" s="546"/>
      <c r="F591" s="546"/>
      <c r="G591" s="546"/>
      <c r="H591" s="546"/>
      <c r="I591" s="546"/>
      <c r="J591" s="546"/>
      <c r="K591" s="546"/>
      <c r="L591" s="546"/>
      <c r="M591" s="546"/>
      <c r="N591" s="546"/>
      <c r="O591" s="546"/>
      <c r="P591" s="546"/>
      <c r="Q591" s="546"/>
      <c r="R591" s="546"/>
      <c r="S591" s="115"/>
      <c r="T591" s="115"/>
      <c r="U591" s="115"/>
      <c r="V591" s="115"/>
      <c r="W591" s="115"/>
      <c r="X591" s="115"/>
      <c r="Y591" s="115"/>
      <c r="Z591" s="115"/>
      <c r="AA591" s="115"/>
      <c r="AB591" s="115"/>
    </row>
    <row r="592" ht="93.0" customHeight="1">
      <c r="A592" s="546"/>
      <c r="B592" s="546"/>
      <c r="C592" s="546"/>
      <c r="D592" s="546"/>
      <c r="E592" s="546"/>
      <c r="F592" s="546"/>
      <c r="G592" s="546"/>
      <c r="H592" s="546"/>
      <c r="I592" s="546"/>
      <c r="J592" s="546"/>
      <c r="K592" s="546"/>
      <c r="L592" s="546"/>
      <c r="M592" s="546"/>
      <c r="N592" s="546"/>
      <c r="O592" s="546"/>
      <c r="P592" s="546"/>
      <c r="Q592" s="546"/>
      <c r="R592" s="546"/>
      <c r="S592" s="115"/>
      <c r="T592" s="115"/>
      <c r="U592" s="115"/>
      <c r="V592" s="115"/>
      <c r="W592" s="115"/>
      <c r="X592" s="115"/>
      <c r="Y592" s="115"/>
      <c r="Z592" s="115"/>
      <c r="AA592" s="115"/>
      <c r="AB592" s="115"/>
    </row>
    <row r="593" ht="93.0" customHeight="1">
      <c r="A593" s="546"/>
      <c r="B593" s="546"/>
      <c r="C593" s="546"/>
      <c r="D593" s="546"/>
      <c r="E593" s="546"/>
      <c r="F593" s="546"/>
      <c r="G593" s="546"/>
      <c r="H593" s="546"/>
      <c r="I593" s="546"/>
      <c r="J593" s="546"/>
      <c r="K593" s="546"/>
      <c r="L593" s="546"/>
      <c r="M593" s="546"/>
      <c r="N593" s="546"/>
      <c r="O593" s="546"/>
      <c r="P593" s="546"/>
      <c r="Q593" s="546"/>
      <c r="R593" s="546"/>
      <c r="S593" s="115"/>
      <c r="T593" s="115"/>
      <c r="U593" s="115"/>
      <c r="V593" s="115"/>
      <c r="W593" s="115"/>
      <c r="X593" s="115"/>
      <c r="Y593" s="115"/>
      <c r="Z593" s="115"/>
      <c r="AA593" s="115"/>
      <c r="AB593" s="115"/>
    </row>
    <row r="594" ht="93.0" customHeight="1">
      <c r="A594" s="546"/>
      <c r="B594" s="546"/>
      <c r="C594" s="546"/>
      <c r="D594" s="546"/>
      <c r="E594" s="546"/>
      <c r="F594" s="546"/>
      <c r="G594" s="546"/>
      <c r="H594" s="546"/>
      <c r="I594" s="546"/>
      <c r="J594" s="546"/>
      <c r="K594" s="546"/>
      <c r="L594" s="546"/>
      <c r="M594" s="546"/>
      <c r="N594" s="546"/>
      <c r="O594" s="546"/>
      <c r="P594" s="546"/>
      <c r="Q594" s="546"/>
      <c r="R594" s="546"/>
      <c r="S594" s="115"/>
      <c r="T594" s="115"/>
      <c r="U594" s="115"/>
      <c r="V594" s="115"/>
      <c r="W594" s="115"/>
      <c r="X594" s="115"/>
      <c r="Y594" s="115"/>
      <c r="Z594" s="115"/>
      <c r="AA594" s="115"/>
      <c r="AB594" s="115"/>
    </row>
    <row r="595" ht="93.0" customHeight="1">
      <c r="A595" s="546"/>
      <c r="B595" s="546"/>
      <c r="C595" s="546"/>
      <c r="D595" s="546"/>
      <c r="E595" s="546"/>
      <c r="F595" s="546"/>
      <c r="G595" s="546"/>
      <c r="H595" s="546"/>
      <c r="I595" s="546"/>
      <c r="J595" s="546"/>
      <c r="K595" s="546"/>
      <c r="L595" s="546"/>
      <c r="M595" s="546"/>
      <c r="N595" s="546"/>
      <c r="O595" s="546"/>
      <c r="P595" s="546"/>
      <c r="Q595" s="546"/>
      <c r="R595" s="546"/>
      <c r="S595" s="115"/>
      <c r="T595" s="115"/>
      <c r="U595" s="115"/>
      <c r="V595" s="115"/>
      <c r="W595" s="115"/>
      <c r="X595" s="115"/>
      <c r="Y595" s="115"/>
      <c r="Z595" s="115"/>
      <c r="AA595" s="115"/>
      <c r="AB595" s="115"/>
    </row>
    <row r="596" ht="93.0" customHeight="1">
      <c r="A596" s="546"/>
      <c r="B596" s="546"/>
      <c r="C596" s="546"/>
      <c r="D596" s="546"/>
      <c r="E596" s="546"/>
      <c r="F596" s="546"/>
      <c r="G596" s="546"/>
      <c r="H596" s="546"/>
      <c r="I596" s="546"/>
      <c r="J596" s="546"/>
      <c r="K596" s="546"/>
      <c r="L596" s="546"/>
      <c r="M596" s="546"/>
      <c r="N596" s="546"/>
      <c r="O596" s="546"/>
      <c r="P596" s="546"/>
      <c r="Q596" s="546"/>
      <c r="R596" s="546"/>
      <c r="S596" s="115"/>
      <c r="T596" s="115"/>
      <c r="U596" s="115"/>
      <c r="V596" s="115"/>
      <c r="W596" s="115"/>
      <c r="X596" s="115"/>
      <c r="Y596" s="115"/>
      <c r="Z596" s="115"/>
      <c r="AA596" s="115"/>
      <c r="AB596" s="115"/>
    </row>
    <row r="597" ht="93.0" customHeight="1">
      <c r="A597" s="546"/>
      <c r="B597" s="546"/>
      <c r="C597" s="546"/>
      <c r="D597" s="546"/>
      <c r="E597" s="546"/>
      <c r="F597" s="546"/>
      <c r="G597" s="546"/>
      <c r="H597" s="546"/>
      <c r="I597" s="546"/>
      <c r="J597" s="546"/>
      <c r="K597" s="546"/>
      <c r="L597" s="546"/>
      <c r="M597" s="546"/>
      <c r="N597" s="546"/>
      <c r="O597" s="546"/>
      <c r="P597" s="546"/>
      <c r="Q597" s="546"/>
      <c r="R597" s="546"/>
      <c r="S597" s="115"/>
      <c r="T597" s="115"/>
      <c r="U597" s="115"/>
      <c r="V597" s="115"/>
      <c r="W597" s="115"/>
      <c r="X597" s="115"/>
      <c r="Y597" s="115"/>
      <c r="Z597" s="115"/>
      <c r="AA597" s="115"/>
      <c r="AB597" s="115"/>
    </row>
    <row r="598" ht="93.0" customHeight="1">
      <c r="A598" s="546"/>
      <c r="B598" s="546"/>
      <c r="C598" s="546"/>
      <c r="D598" s="546"/>
      <c r="E598" s="546"/>
      <c r="F598" s="546"/>
      <c r="G598" s="546"/>
      <c r="H598" s="546"/>
      <c r="I598" s="546"/>
      <c r="J598" s="546"/>
      <c r="K598" s="546"/>
      <c r="L598" s="546"/>
      <c r="M598" s="546"/>
      <c r="N598" s="546"/>
      <c r="O598" s="546"/>
      <c r="P598" s="546"/>
      <c r="Q598" s="546"/>
      <c r="R598" s="546"/>
      <c r="S598" s="115"/>
      <c r="T598" s="115"/>
      <c r="U598" s="115"/>
      <c r="V598" s="115"/>
      <c r="W598" s="115"/>
      <c r="X598" s="115"/>
      <c r="Y598" s="115"/>
      <c r="Z598" s="115"/>
      <c r="AA598" s="115"/>
      <c r="AB598" s="115"/>
    </row>
    <row r="599" ht="93.0" customHeight="1">
      <c r="A599" s="546"/>
      <c r="B599" s="546"/>
      <c r="C599" s="546"/>
      <c r="D599" s="546"/>
      <c r="E599" s="546"/>
      <c r="F599" s="546"/>
      <c r="G599" s="546"/>
      <c r="H599" s="546"/>
      <c r="I599" s="546"/>
      <c r="J599" s="546"/>
      <c r="K599" s="546"/>
      <c r="L599" s="546"/>
      <c r="M599" s="546"/>
      <c r="N599" s="546"/>
      <c r="O599" s="546"/>
      <c r="P599" s="546"/>
      <c r="Q599" s="546"/>
      <c r="R599" s="546"/>
      <c r="S599" s="115"/>
      <c r="T599" s="115"/>
      <c r="U599" s="115"/>
      <c r="V599" s="115"/>
      <c r="W599" s="115"/>
      <c r="X599" s="115"/>
      <c r="Y599" s="115"/>
      <c r="Z599" s="115"/>
      <c r="AA599" s="115"/>
      <c r="AB599" s="115"/>
    </row>
    <row r="600" ht="93.0" customHeight="1">
      <c r="A600" s="546"/>
      <c r="B600" s="546"/>
      <c r="C600" s="546"/>
      <c r="D600" s="546"/>
      <c r="E600" s="546"/>
      <c r="F600" s="546"/>
      <c r="G600" s="546"/>
      <c r="H600" s="546"/>
      <c r="I600" s="546"/>
      <c r="J600" s="546"/>
      <c r="K600" s="546"/>
      <c r="L600" s="546"/>
      <c r="M600" s="546"/>
      <c r="N600" s="546"/>
      <c r="O600" s="546"/>
      <c r="P600" s="546"/>
      <c r="Q600" s="546"/>
      <c r="R600" s="546"/>
      <c r="S600" s="115"/>
      <c r="T600" s="115"/>
      <c r="U600" s="115"/>
      <c r="V600" s="115"/>
      <c r="W600" s="115"/>
      <c r="X600" s="115"/>
      <c r="Y600" s="115"/>
      <c r="Z600" s="115"/>
      <c r="AA600" s="115"/>
      <c r="AB600" s="115"/>
    </row>
    <row r="601" ht="93.0" customHeight="1">
      <c r="A601" s="546"/>
      <c r="B601" s="546"/>
      <c r="C601" s="546"/>
      <c r="D601" s="546"/>
      <c r="E601" s="546"/>
      <c r="F601" s="546"/>
      <c r="G601" s="546"/>
      <c r="H601" s="546"/>
      <c r="I601" s="546"/>
      <c r="J601" s="546"/>
      <c r="K601" s="546"/>
      <c r="L601" s="546"/>
      <c r="M601" s="546"/>
      <c r="N601" s="546"/>
      <c r="O601" s="546"/>
      <c r="P601" s="546"/>
      <c r="Q601" s="546"/>
      <c r="R601" s="546"/>
      <c r="S601" s="115"/>
      <c r="T601" s="115"/>
      <c r="U601" s="115"/>
      <c r="V601" s="115"/>
      <c r="W601" s="115"/>
      <c r="X601" s="115"/>
      <c r="Y601" s="115"/>
      <c r="Z601" s="115"/>
      <c r="AA601" s="115"/>
      <c r="AB601" s="115"/>
    </row>
    <row r="602" ht="93.0" customHeight="1">
      <c r="A602" s="546"/>
      <c r="B602" s="546"/>
      <c r="C602" s="546"/>
      <c r="D602" s="546"/>
      <c r="E602" s="546"/>
      <c r="F602" s="546"/>
      <c r="G602" s="546"/>
      <c r="H602" s="546"/>
      <c r="I602" s="546"/>
      <c r="J602" s="546"/>
      <c r="K602" s="546"/>
      <c r="L602" s="546"/>
      <c r="M602" s="546"/>
      <c r="N602" s="546"/>
      <c r="O602" s="546"/>
      <c r="P602" s="546"/>
      <c r="Q602" s="546"/>
      <c r="R602" s="546"/>
      <c r="S602" s="115"/>
      <c r="T602" s="115"/>
      <c r="U602" s="115"/>
      <c r="V602" s="115"/>
      <c r="W602" s="115"/>
      <c r="X602" s="115"/>
      <c r="Y602" s="115"/>
      <c r="Z602" s="115"/>
      <c r="AA602" s="115"/>
      <c r="AB602" s="115"/>
    </row>
    <row r="603" ht="93.0" customHeight="1">
      <c r="A603" s="546"/>
      <c r="B603" s="546"/>
      <c r="C603" s="546"/>
      <c r="D603" s="546"/>
      <c r="E603" s="546"/>
      <c r="F603" s="546"/>
      <c r="G603" s="546"/>
      <c r="H603" s="546"/>
      <c r="I603" s="546"/>
      <c r="J603" s="546"/>
      <c r="K603" s="546"/>
      <c r="L603" s="546"/>
      <c r="M603" s="546"/>
      <c r="N603" s="546"/>
      <c r="O603" s="546"/>
      <c r="P603" s="546"/>
      <c r="Q603" s="546"/>
      <c r="R603" s="546"/>
      <c r="S603" s="115"/>
      <c r="T603" s="115"/>
      <c r="U603" s="115"/>
      <c r="V603" s="115"/>
      <c r="W603" s="115"/>
      <c r="X603" s="115"/>
      <c r="Y603" s="115"/>
      <c r="Z603" s="115"/>
      <c r="AA603" s="115"/>
      <c r="AB603" s="115"/>
    </row>
    <row r="604" ht="93.0" customHeight="1">
      <c r="A604" s="546"/>
      <c r="B604" s="546"/>
      <c r="C604" s="546"/>
      <c r="D604" s="546"/>
      <c r="E604" s="546"/>
      <c r="F604" s="546"/>
      <c r="G604" s="546"/>
      <c r="H604" s="546"/>
      <c r="I604" s="546"/>
      <c r="J604" s="546"/>
      <c r="K604" s="546"/>
      <c r="L604" s="546"/>
      <c r="M604" s="546"/>
      <c r="N604" s="546"/>
      <c r="O604" s="546"/>
      <c r="P604" s="546"/>
      <c r="Q604" s="546"/>
      <c r="R604" s="546"/>
      <c r="S604" s="115"/>
      <c r="T604" s="115"/>
      <c r="U604" s="115"/>
      <c r="V604" s="115"/>
      <c r="W604" s="115"/>
      <c r="X604" s="115"/>
      <c r="Y604" s="115"/>
      <c r="Z604" s="115"/>
      <c r="AA604" s="115"/>
      <c r="AB604" s="115"/>
    </row>
    <row r="605" ht="93.0" customHeight="1">
      <c r="A605" s="546"/>
      <c r="B605" s="546"/>
      <c r="C605" s="546"/>
      <c r="D605" s="546"/>
      <c r="E605" s="546"/>
      <c r="F605" s="546"/>
      <c r="G605" s="546"/>
      <c r="H605" s="546"/>
      <c r="I605" s="546"/>
      <c r="J605" s="546"/>
      <c r="K605" s="546"/>
      <c r="L605" s="546"/>
      <c r="M605" s="546"/>
      <c r="N605" s="546"/>
      <c r="O605" s="546"/>
      <c r="P605" s="546"/>
      <c r="Q605" s="546"/>
      <c r="R605" s="546"/>
      <c r="S605" s="115"/>
      <c r="T605" s="115"/>
      <c r="U605" s="115"/>
      <c r="V605" s="115"/>
      <c r="W605" s="115"/>
      <c r="X605" s="115"/>
      <c r="Y605" s="115"/>
      <c r="Z605" s="115"/>
      <c r="AA605" s="115"/>
      <c r="AB605" s="115"/>
    </row>
    <row r="606" ht="93.0" customHeight="1">
      <c r="A606" s="546"/>
      <c r="B606" s="546"/>
      <c r="C606" s="546"/>
      <c r="D606" s="546"/>
      <c r="E606" s="546"/>
      <c r="F606" s="546"/>
      <c r="G606" s="546"/>
      <c r="H606" s="546"/>
      <c r="I606" s="546"/>
      <c r="J606" s="546"/>
      <c r="K606" s="546"/>
      <c r="L606" s="546"/>
      <c r="M606" s="546"/>
      <c r="N606" s="546"/>
      <c r="O606" s="546"/>
      <c r="P606" s="546"/>
      <c r="Q606" s="546"/>
      <c r="R606" s="546"/>
      <c r="S606" s="115"/>
      <c r="T606" s="115"/>
      <c r="U606" s="115"/>
      <c r="V606" s="115"/>
      <c r="W606" s="115"/>
      <c r="X606" s="115"/>
      <c r="Y606" s="115"/>
      <c r="Z606" s="115"/>
      <c r="AA606" s="115"/>
      <c r="AB606" s="115"/>
    </row>
    <row r="607" ht="93.0" customHeight="1">
      <c r="A607" s="546"/>
      <c r="B607" s="546"/>
      <c r="C607" s="546"/>
      <c r="D607" s="546"/>
      <c r="E607" s="546"/>
      <c r="F607" s="546"/>
      <c r="G607" s="546"/>
      <c r="H607" s="546"/>
      <c r="I607" s="546"/>
      <c r="J607" s="546"/>
      <c r="K607" s="546"/>
      <c r="L607" s="546"/>
      <c r="M607" s="546"/>
      <c r="N607" s="546"/>
      <c r="O607" s="546"/>
      <c r="P607" s="546"/>
      <c r="Q607" s="546"/>
      <c r="R607" s="546"/>
      <c r="S607" s="115"/>
      <c r="T607" s="115"/>
      <c r="U607" s="115"/>
      <c r="V607" s="115"/>
      <c r="W607" s="115"/>
      <c r="X607" s="115"/>
      <c r="Y607" s="115"/>
      <c r="Z607" s="115"/>
      <c r="AA607" s="115"/>
      <c r="AB607" s="115"/>
    </row>
    <row r="608" ht="93.0" customHeight="1">
      <c r="A608" s="546"/>
      <c r="B608" s="546"/>
      <c r="C608" s="546"/>
      <c r="D608" s="546"/>
      <c r="E608" s="546"/>
      <c r="F608" s="546"/>
      <c r="G608" s="546"/>
      <c r="H608" s="546"/>
      <c r="I608" s="546"/>
      <c r="J608" s="546"/>
      <c r="K608" s="546"/>
      <c r="L608" s="546"/>
      <c r="M608" s="546"/>
      <c r="N608" s="546"/>
      <c r="O608" s="546"/>
      <c r="P608" s="546"/>
      <c r="Q608" s="546"/>
      <c r="R608" s="546"/>
      <c r="S608" s="115"/>
      <c r="T608" s="115"/>
      <c r="U608" s="115"/>
      <c r="V608" s="115"/>
      <c r="W608" s="115"/>
      <c r="X608" s="115"/>
      <c r="Y608" s="115"/>
      <c r="Z608" s="115"/>
      <c r="AA608" s="115"/>
      <c r="AB608" s="115"/>
    </row>
    <row r="609" ht="93.0" customHeight="1">
      <c r="A609" s="546"/>
      <c r="B609" s="546"/>
      <c r="C609" s="546"/>
      <c r="D609" s="546"/>
      <c r="E609" s="546"/>
      <c r="F609" s="546"/>
      <c r="G609" s="546"/>
      <c r="H609" s="546"/>
      <c r="I609" s="546"/>
      <c r="J609" s="546"/>
      <c r="K609" s="546"/>
      <c r="L609" s="546"/>
      <c r="M609" s="546"/>
      <c r="N609" s="546"/>
      <c r="O609" s="546"/>
      <c r="P609" s="546"/>
      <c r="Q609" s="546"/>
      <c r="R609" s="546"/>
      <c r="S609" s="115"/>
      <c r="T609" s="115"/>
      <c r="U609" s="115"/>
      <c r="V609" s="115"/>
      <c r="W609" s="115"/>
      <c r="X609" s="115"/>
      <c r="Y609" s="115"/>
      <c r="Z609" s="115"/>
      <c r="AA609" s="115"/>
      <c r="AB609" s="115"/>
    </row>
    <row r="610" ht="93.0" customHeight="1">
      <c r="A610" s="546"/>
      <c r="B610" s="546"/>
      <c r="C610" s="546"/>
      <c r="D610" s="546"/>
      <c r="E610" s="546"/>
      <c r="F610" s="546"/>
      <c r="G610" s="546"/>
      <c r="H610" s="546"/>
      <c r="I610" s="546"/>
      <c r="J610" s="546"/>
      <c r="K610" s="546"/>
      <c r="L610" s="546"/>
      <c r="M610" s="546"/>
      <c r="N610" s="546"/>
      <c r="O610" s="546"/>
      <c r="P610" s="546"/>
      <c r="Q610" s="546"/>
      <c r="R610" s="546"/>
      <c r="S610" s="115"/>
      <c r="T610" s="115"/>
      <c r="U610" s="115"/>
      <c r="V610" s="115"/>
      <c r="W610" s="115"/>
      <c r="X610" s="115"/>
      <c r="Y610" s="115"/>
      <c r="Z610" s="115"/>
      <c r="AA610" s="115"/>
      <c r="AB610" s="115"/>
    </row>
    <row r="611" ht="93.0" customHeight="1">
      <c r="A611" s="546"/>
      <c r="B611" s="546"/>
      <c r="C611" s="546"/>
      <c r="D611" s="546"/>
      <c r="E611" s="546"/>
      <c r="F611" s="546"/>
      <c r="G611" s="546"/>
      <c r="H611" s="546"/>
      <c r="I611" s="546"/>
      <c r="J611" s="546"/>
      <c r="K611" s="546"/>
      <c r="L611" s="546"/>
      <c r="M611" s="546"/>
      <c r="N611" s="546"/>
      <c r="O611" s="546"/>
      <c r="P611" s="546"/>
      <c r="Q611" s="546"/>
      <c r="R611" s="546"/>
      <c r="S611" s="115"/>
      <c r="T611" s="115"/>
      <c r="U611" s="115"/>
      <c r="V611" s="115"/>
      <c r="W611" s="115"/>
      <c r="X611" s="115"/>
      <c r="Y611" s="115"/>
      <c r="Z611" s="115"/>
      <c r="AA611" s="115"/>
      <c r="AB611" s="115"/>
    </row>
    <row r="612" ht="93.0" customHeight="1">
      <c r="A612" s="546"/>
      <c r="B612" s="546"/>
      <c r="C612" s="546"/>
      <c r="D612" s="546"/>
      <c r="E612" s="546"/>
      <c r="F612" s="546"/>
      <c r="G612" s="546"/>
      <c r="H612" s="546"/>
      <c r="I612" s="546"/>
      <c r="J612" s="546"/>
      <c r="K612" s="546"/>
      <c r="L612" s="546"/>
      <c r="M612" s="546"/>
      <c r="N612" s="546"/>
      <c r="O612" s="546"/>
      <c r="P612" s="546"/>
      <c r="Q612" s="546"/>
      <c r="R612" s="546"/>
      <c r="S612" s="115"/>
      <c r="T612" s="115"/>
      <c r="U612" s="115"/>
      <c r="V612" s="115"/>
      <c r="W612" s="115"/>
      <c r="X612" s="115"/>
      <c r="Y612" s="115"/>
      <c r="Z612" s="115"/>
      <c r="AA612" s="115"/>
      <c r="AB612" s="115"/>
    </row>
    <row r="613" ht="93.0" customHeight="1">
      <c r="A613" s="546"/>
      <c r="B613" s="546"/>
      <c r="C613" s="546"/>
      <c r="D613" s="546"/>
      <c r="E613" s="546"/>
      <c r="F613" s="546"/>
      <c r="G613" s="546"/>
      <c r="H613" s="546"/>
      <c r="I613" s="546"/>
      <c r="J613" s="546"/>
      <c r="K613" s="546"/>
      <c r="L613" s="546"/>
      <c r="M613" s="546"/>
      <c r="N613" s="546"/>
      <c r="O613" s="546"/>
      <c r="P613" s="546"/>
      <c r="Q613" s="546"/>
      <c r="R613" s="546"/>
      <c r="S613" s="115"/>
      <c r="T613" s="115"/>
      <c r="U613" s="115"/>
      <c r="V613" s="115"/>
      <c r="W613" s="115"/>
      <c r="X613" s="115"/>
      <c r="Y613" s="115"/>
      <c r="Z613" s="115"/>
      <c r="AA613" s="115"/>
      <c r="AB613" s="115"/>
    </row>
    <row r="614" ht="93.0" customHeight="1">
      <c r="A614" s="546"/>
      <c r="B614" s="546"/>
      <c r="C614" s="546"/>
      <c r="D614" s="546"/>
      <c r="E614" s="546"/>
      <c r="F614" s="546"/>
      <c r="G614" s="546"/>
      <c r="H614" s="546"/>
      <c r="I614" s="546"/>
      <c r="J614" s="546"/>
      <c r="K614" s="546"/>
      <c r="L614" s="546"/>
      <c r="M614" s="546"/>
      <c r="N614" s="546"/>
      <c r="O614" s="546"/>
      <c r="P614" s="546"/>
      <c r="Q614" s="546"/>
      <c r="R614" s="546"/>
      <c r="S614" s="115"/>
      <c r="T614" s="115"/>
      <c r="U614" s="115"/>
      <c r="V614" s="115"/>
      <c r="W614" s="115"/>
      <c r="X614" s="115"/>
      <c r="Y614" s="115"/>
      <c r="Z614" s="115"/>
      <c r="AA614" s="115"/>
      <c r="AB614" s="115"/>
    </row>
    <row r="615" ht="93.0" customHeight="1">
      <c r="A615" s="546"/>
      <c r="B615" s="546"/>
      <c r="C615" s="546"/>
      <c r="D615" s="546"/>
      <c r="E615" s="546"/>
      <c r="F615" s="546"/>
      <c r="G615" s="546"/>
      <c r="H615" s="546"/>
      <c r="I615" s="546"/>
      <c r="J615" s="546"/>
      <c r="K615" s="546"/>
      <c r="L615" s="546"/>
      <c r="M615" s="546"/>
      <c r="N615" s="546"/>
      <c r="O615" s="546"/>
      <c r="P615" s="546"/>
      <c r="Q615" s="546"/>
      <c r="R615" s="546"/>
      <c r="S615" s="115"/>
      <c r="T615" s="115"/>
      <c r="U615" s="115"/>
      <c r="V615" s="115"/>
      <c r="W615" s="115"/>
      <c r="X615" s="115"/>
      <c r="Y615" s="115"/>
      <c r="Z615" s="115"/>
      <c r="AA615" s="115"/>
      <c r="AB615" s="115"/>
    </row>
    <row r="616" ht="93.0" customHeight="1">
      <c r="A616" s="546"/>
      <c r="B616" s="546"/>
      <c r="C616" s="546"/>
      <c r="D616" s="546"/>
      <c r="E616" s="546"/>
      <c r="F616" s="546"/>
      <c r="G616" s="546"/>
      <c r="H616" s="546"/>
      <c r="I616" s="546"/>
      <c r="J616" s="546"/>
      <c r="K616" s="546"/>
      <c r="L616" s="546"/>
      <c r="M616" s="546"/>
      <c r="N616" s="546"/>
      <c r="O616" s="546"/>
      <c r="P616" s="546"/>
      <c r="Q616" s="546"/>
      <c r="R616" s="546"/>
      <c r="S616" s="115"/>
      <c r="T616" s="115"/>
      <c r="U616" s="115"/>
      <c r="V616" s="115"/>
      <c r="W616" s="115"/>
      <c r="X616" s="115"/>
      <c r="Y616" s="115"/>
      <c r="Z616" s="115"/>
      <c r="AA616" s="115"/>
      <c r="AB616" s="115"/>
    </row>
    <row r="617" ht="93.0" customHeight="1">
      <c r="A617" s="546"/>
      <c r="B617" s="546"/>
      <c r="C617" s="546"/>
      <c r="D617" s="546"/>
      <c r="E617" s="546"/>
      <c r="F617" s="546"/>
      <c r="G617" s="546"/>
      <c r="H617" s="546"/>
      <c r="I617" s="546"/>
      <c r="J617" s="546"/>
      <c r="K617" s="546"/>
      <c r="L617" s="546"/>
      <c r="M617" s="546"/>
      <c r="N617" s="546"/>
      <c r="O617" s="546"/>
      <c r="P617" s="546"/>
      <c r="Q617" s="546"/>
      <c r="R617" s="546"/>
      <c r="S617" s="115"/>
      <c r="T617" s="115"/>
      <c r="U617" s="115"/>
      <c r="V617" s="115"/>
      <c r="W617" s="115"/>
      <c r="X617" s="115"/>
      <c r="Y617" s="115"/>
      <c r="Z617" s="115"/>
      <c r="AA617" s="115"/>
      <c r="AB617" s="115"/>
    </row>
    <row r="618" ht="93.0" customHeight="1">
      <c r="A618" s="546"/>
      <c r="B618" s="546"/>
      <c r="C618" s="546"/>
      <c r="D618" s="546"/>
      <c r="E618" s="546"/>
      <c r="F618" s="546"/>
      <c r="G618" s="546"/>
      <c r="H618" s="546"/>
      <c r="I618" s="546"/>
      <c r="J618" s="546"/>
      <c r="K618" s="546"/>
      <c r="L618" s="546"/>
      <c r="M618" s="546"/>
      <c r="N618" s="546"/>
      <c r="O618" s="546"/>
      <c r="P618" s="546"/>
      <c r="Q618" s="546"/>
      <c r="R618" s="546"/>
      <c r="S618" s="115"/>
      <c r="T618" s="115"/>
      <c r="U618" s="115"/>
      <c r="V618" s="115"/>
      <c r="W618" s="115"/>
      <c r="X618" s="115"/>
      <c r="Y618" s="115"/>
      <c r="Z618" s="115"/>
      <c r="AA618" s="115"/>
      <c r="AB618" s="115"/>
    </row>
    <row r="619" ht="93.0" customHeight="1">
      <c r="A619" s="546"/>
      <c r="B619" s="546"/>
      <c r="C619" s="546"/>
      <c r="D619" s="546"/>
      <c r="E619" s="546"/>
      <c r="F619" s="546"/>
      <c r="G619" s="546"/>
      <c r="H619" s="546"/>
      <c r="I619" s="546"/>
      <c r="J619" s="546"/>
      <c r="K619" s="546"/>
      <c r="L619" s="546"/>
      <c r="M619" s="546"/>
      <c r="N619" s="546"/>
      <c r="O619" s="546"/>
      <c r="P619" s="546"/>
      <c r="Q619" s="546"/>
      <c r="R619" s="546"/>
      <c r="S619" s="115"/>
      <c r="T619" s="115"/>
      <c r="U619" s="115"/>
      <c r="V619" s="115"/>
      <c r="W619" s="115"/>
      <c r="X619" s="115"/>
      <c r="Y619" s="115"/>
      <c r="Z619" s="115"/>
      <c r="AA619" s="115"/>
      <c r="AB619" s="115"/>
    </row>
    <row r="620" ht="93.0" customHeight="1">
      <c r="A620" s="546"/>
      <c r="B620" s="546"/>
      <c r="C620" s="546"/>
      <c r="D620" s="546"/>
      <c r="E620" s="546"/>
      <c r="F620" s="546"/>
      <c r="G620" s="546"/>
      <c r="H620" s="546"/>
      <c r="I620" s="546"/>
      <c r="J620" s="546"/>
      <c r="K620" s="546"/>
      <c r="L620" s="546"/>
      <c r="M620" s="546"/>
      <c r="N620" s="546"/>
      <c r="O620" s="546"/>
      <c r="P620" s="546"/>
      <c r="Q620" s="546"/>
      <c r="R620" s="546"/>
      <c r="S620" s="115"/>
      <c r="T620" s="115"/>
      <c r="U620" s="115"/>
      <c r="V620" s="115"/>
      <c r="W620" s="115"/>
      <c r="X620" s="115"/>
      <c r="Y620" s="115"/>
      <c r="Z620" s="115"/>
      <c r="AA620" s="115"/>
      <c r="AB620" s="115"/>
    </row>
    <row r="621" ht="93.0" customHeight="1">
      <c r="A621" s="546"/>
      <c r="B621" s="546"/>
      <c r="C621" s="546"/>
      <c r="D621" s="546"/>
      <c r="E621" s="546"/>
      <c r="F621" s="546"/>
      <c r="G621" s="546"/>
      <c r="H621" s="546"/>
      <c r="I621" s="546"/>
      <c r="J621" s="546"/>
      <c r="K621" s="546"/>
      <c r="L621" s="546"/>
      <c r="M621" s="546"/>
      <c r="N621" s="546"/>
      <c r="O621" s="546"/>
      <c r="P621" s="546"/>
      <c r="Q621" s="546"/>
      <c r="R621" s="546"/>
      <c r="S621" s="115"/>
      <c r="T621" s="115"/>
      <c r="U621" s="115"/>
      <c r="V621" s="115"/>
      <c r="W621" s="115"/>
      <c r="X621" s="115"/>
      <c r="Y621" s="115"/>
      <c r="Z621" s="115"/>
      <c r="AA621" s="115"/>
      <c r="AB621" s="115"/>
    </row>
    <row r="622" ht="93.0" customHeight="1">
      <c r="A622" s="546"/>
      <c r="B622" s="546"/>
      <c r="C622" s="546"/>
      <c r="D622" s="546"/>
      <c r="E622" s="546"/>
      <c r="F622" s="546"/>
      <c r="G622" s="546"/>
      <c r="H622" s="546"/>
      <c r="I622" s="546"/>
      <c r="J622" s="546"/>
      <c r="K622" s="546"/>
      <c r="L622" s="546"/>
      <c r="M622" s="546"/>
      <c r="N622" s="546"/>
      <c r="O622" s="546"/>
      <c r="P622" s="546"/>
      <c r="Q622" s="546"/>
      <c r="R622" s="546"/>
      <c r="S622" s="115"/>
      <c r="T622" s="115"/>
      <c r="U622" s="115"/>
      <c r="V622" s="115"/>
      <c r="W622" s="115"/>
      <c r="X622" s="115"/>
      <c r="Y622" s="115"/>
      <c r="Z622" s="115"/>
      <c r="AA622" s="115"/>
      <c r="AB622" s="115"/>
    </row>
    <row r="623" ht="93.0" customHeight="1">
      <c r="A623" s="546"/>
      <c r="B623" s="546"/>
      <c r="C623" s="546"/>
      <c r="D623" s="546"/>
      <c r="E623" s="546"/>
      <c r="F623" s="546"/>
      <c r="G623" s="546"/>
      <c r="H623" s="546"/>
      <c r="I623" s="546"/>
      <c r="J623" s="546"/>
      <c r="K623" s="546"/>
      <c r="L623" s="546"/>
      <c r="M623" s="546"/>
      <c r="N623" s="546"/>
      <c r="O623" s="546"/>
      <c r="P623" s="546"/>
      <c r="Q623" s="546"/>
      <c r="R623" s="546"/>
      <c r="S623" s="115"/>
      <c r="T623" s="115"/>
      <c r="U623" s="115"/>
      <c r="V623" s="115"/>
      <c r="W623" s="115"/>
      <c r="X623" s="115"/>
      <c r="Y623" s="115"/>
      <c r="Z623" s="115"/>
      <c r="AA623" s="115"/>
      <c r="AB623" s="115"/>
    </row>
    <row r="624" ht="93.0" customHeight="1">
      <c r="A624" s="546"/>
      <c r="B624" s="546"/>
      <c r="C624" s="546"/>
      <c r="D624" s="546"/>
      <c r="E624" s="546"/>
      <c r="F624" s="546"/>
      <c r="G624" s="546"/>
      <c r="H624" s="546"/>
      <c r="I624" s="546"/>
      <c r="J624" s="546"/>
      <c r="K624" s="546"/>
      <c r="L624" s="546"/>
      <c r="M624" s="546"/>
      <c r="N624" s="546"/>
      <c r="O624" s="546"/>
      <c r="P624" s="546"/>
      <c r="Q624" s="546"/>
      <c r="R624" s="546"/>
      <c r="S624" s="115"/>
      <c r="T624" s="115"/>
      <c r="U624" s="115"/>
      <c r="V624" s="115"/>
      <c r="W624" s="115"/>
      <c r="X624" s="115"/>
      <c r="Y624" s="115"/>
      <c r="Z624" s="115"/>
      <c r="AA624" s="115"/>
      <c r="AB624" s="115"/>
    </row>
    <row r="625" ht="93.0" customHeight="1">
      <c r="A625" s="546"/>
      <c r="B625" s="546"/>
      <c r="C625" s="546"/>
      <c r="D625" s="546"/>
      <c r="E625" s="546"/>
      <c r="F625" s="546"/>
      <c r="G625" s="546"/>
      <c r="H625" s="546"/>
      <c r="I625" s="546"/>
      <c r="J625" s="546"/>
      <c r="K625" s="546"/>
      <c r="L625" s="546"/>
      <c r="M625" s="546"/>
      <c r="N625" s="546"/>
      <c r="O625" s="546"/>
      <c r="P625" s="546"/>
      <c r="Q625" s="546"/>
      <c r="R625" s="546"/>
      <c r="S625" s="115"/>
      <c r="T625" s="115"/>
      <c r="U625" s="115"/>
      <c r="V625" s="115"/>
      <c r="W625" s="115"/>
      <c r="X625" s="115"/>
      <c r="Y625" s="115"/>
      <c r="Z625" s="115"/>
      <c r="AA625" s="115"/>
      <c r="AB625" s="115"/>
    </row>
    <row r="626" ht="93.0" customHeight="1">
      <c r="A626" s="546"/>
      <c r="B626" s="546"/>
      <c r="C626" s="546"/>
      <c r="D626" s="546"/>
      <c r="E626" s="546"/>
      <c r="F626" s="546"/>
      <c r="G626" s="546"/>
      <c r="H626" s="546"/>
      <c r="I626" s="546"/>
      <c r="J626" s="546"/>
      <c r="K626" s="546"/>
      <c r="L626" s="546"/>
      <c r="M626" s="546"/>
      <c r="N626" s="546"/>
      <c r="O626" s="546"/>
      <c r="P626" s="546"/>
      <c r="Q626" s="546"/>
      <c r="R626" s="546"/>
      <c r="S626" s="115"/>
      <c r="T626" s="115"/>
      <c r="U626" s="115"/>
      <c r="V626" s="115"/>
      <c r="W626" s="115"/>
      <c r="X626" s="115"/>
      <c r="Y626" s="115"/>
      <c r="Z626" s="115"/>
      <c r="AA626" s="115"/>
      <c r="AB626" s="115"/>
    </row>
    <row r="627" ht="93.0" customHeight="1">
      <c r="A627" s="546"/>
      <c r="B627" s="546"/>
      <c r="C627" s="546"/>
      <c r="D627" s="546"/>
      <c r="E627" s="546"/>
      <c r="F627" s="546"/>
      <c r="G627" s="546"/>
      <c r="H627" s="546"/>
      <c r="I627" s="546"/>
      <c r="J627" s="546"/>
      <c r="K627" s="546"/>
      <c r="L627" s="546"/>
      <c r="M627" s="546"/>
      <c r="N627" s="546"/>
      <c r="O627" s="546"/>
      <c r="P627" s="546"/>
      <c r="Q627" s="546"/>
      <c r="R627" s="546"/>
      <c r="S627" s="115"/>
      <c r="T627" s="115"/>
      <c r="U627" s="115"/>
      <c r="V627" s="115"/>
      <c r="W627" s="115"/>
      <c r="X627" s="115"/>
      <c r="Y627" s="115"/>
      <c r="Z627" s="115"/>
      <c r="AA627" s="115"/>
      <c r="AB627" s="115"/>
    </row>
    <row r="628" ht="93.0" customHeight="1">
      <c r="A628" s="546"/>
      <c r="B628" s="546"/>
      <c r="C628" s="546"/>
      <c r="D628" s="546"/>
      <c r="E628" s="546"/>
      <c r="F628" s="546"/>
      <c r="G628" s="546"/>
      <c r="H628" s="546"/>
      <c r="I628" s="546"/>
      <c r="J628" s="546"/>
      <c r="K628" s="546"/>
      <c r="L628" s="546"/>
      <c r="M628" s="546"/>
      <c r="N628" s="546"/>
      <c r="O628" s="546"/>
      <c r="P628" s="546"/>
      <c r="Q628" s="546"/>
      <c r="R628" s="546"/>
      <c r="S628" s="115"/>
      <c r="T628" s="115"/>
      <c r="U628" s="115"/>
      <c r="V628" s="115"/>
      <c r="W628" s="115"/>
      <c r="X628" s="115"/>
      <c r="Y628" s="115"/>
      <c r="Z628" s="115"/>
      <c r="AA628" s="115"/>
      <c r="AB628" s="115"/>
    </row>
    <row r="629" ht="93.0" customHeight="1">
      <c r="A629" s="546"/>
      <c r="B629" s="546"/>
      <c r="C629" s="546"/>
      <c r="D629" s="546"/>
      <c r="E629" s="546"/>
      <c r="F629" s="546"/>
      <c r="G629" s="546"/>
      <c r="H629" s="546"/>
      <c r="I629" s="546"/>
      <c r="J629" s="546"/>
      <c r="K629" s="546"/>
      <c r="L629" s="546"/>
      <c r="M629" s="546"/>
      <c r="N629" s="546"/>
      <c r="O629" s="546"/>
      <c r="P629" s="546"/>
      <c r="Q629" s="546"/>
      <c r="R629" s="546"/>
      <c r="S629" s="115"/>
      <c r="T629" s="115"/>
      <c r="U629" s="115"/>
      <c r="V629" s="115"/>
      <c r="W629" s="115"/>
      <c r="X629" s="115"/>
      <c r="Y629" s="115"/>
      <c r="Z629" s="115"/>
      <c r="AA629" s="115"/>
      <c r="AB629" s="115"/>
    </row>
    <row r="630" ht="93.0" customHeight="1">
      <c r="A630" s="546"/>
      <c r="B630" s="546"/>
      <c r="C630" s="546"/>
      <c r="D630" s="546"/>
      <c r="E630" s="546"/>
      <c r="F630" s="546"/>
      <c r="G630" s="546"/>
      <c r="H630" s="546"/>
      <c r="I630" s="546"/>
      <c r="J630" s="546"/>
      <c r="K630" s="546"/>
      <c r="L630" s="546"/>
      <c r="M630" s="546"/>
      <c r="N630" s="546"/>
      <c r="O630" s="546"/>
      <c r="P630" s="546"/>
      <c r="Q630" s="546"/>
      <c r="R630" s="546"/>
      <c r="S630" s="115"/>
      <c r="T630" s="115"/>
      <c r="U630" s="115"/>
      <c r="V630" s="115"/>
      <c r="W630" s="115"/>
      <c r="X630" s="115"/>
      <c r="Y630" s="115"/>
      <c r="Z630" s="115"/>
      <c r="AA630" s="115"/>
      <c r="AB630" s="115"/>
    </row>
    <row r="631" ht="93.0" customHeight="1">
      <c r="A631" s="546"/>
      <c r="B631" s="546"/>
      <c r="C631" s="546"/>
      <c r="D631" s="546"/>
      <c r="E631" s="546"/>
      <c r="F631" s="546"/>
      <c r="G631" s="546"/>
      <c r="H631" s="546"/>
      <c r="I631" s="546"/>
      <c r="J631" s="546"/>
      <c r="K631" s="546"/>
      <c r="L631" s="546"/>
      <c r="M631" s="546"/>
      <c r="N631" s="546"/>
      <c r="O631" s="546"/>
      <c r="P631" s="546"/>
      <c r="Q631" s="546"/>
      <c r="R631" s="546"/>
      <c r="S631" s="115"/>
      <c r="T631" s="115"/>
      <c r="U631" s="115"/>
      <c r="V631" s="115"/>
      <c r="W631" s="115"/>
      <c r="X631" s="115"/>
      <c r="Y631" s="115"/>
      <c r="Z631" s="115"/>
      <c r="AA631" s="115"/>
      <c r="AB631" s="115"/>
    </row>
    <row r="632" ht="93.0" customHeight="1">
      <c r="A632" s="546"/>
      <c r="B632" s="546"/>
      <c r="C632" s="546"/>
      <c r="D632" s="546"/>
      <c r="E632" s="546"/>
      <c r="F632" s="546"/>
      <c r="G632" s="546"/>
      <c r="H632" s="546"/>
      <c r="I632" s="546"/>
      <c r="J632" s="546"/>
      <c r="K632" s="546"/>
      <c r="L632" s="546"/>
      <c r="M632" s="546"/>
      <c r="N632" s="546"/>
      <c r="O632" s="546"/>
      <c r="P632" s="546"/>
      <c r="Q632" s="546"/>
      <c r="R632" s="546"/>
      <c r="S632" s="115"/>
      <c r="T632" s="115"/>
      <c r="U632" s="115"/>
      <c r="V632" s="115"/>
      <c r="W632" s="115"/>
      <c r="X632" s="115"/>
      <c r="Y632" s="115"/>
      <c r="Z632" s="115"/>
      <c r="AA632" s="115"/>
      <c r="AB632" s="115"/>
    </row>
    <row r="633" ht="93.0" customHeight="1">
      <c r="A633" s="546"/>
      <c r="B633" s="546"/>
      <c r="C633" s="546"/>
      <c r="D633" s="546"/>
      <c r="E633" s="546"/>
      <c r="F633" s="546"/>
      <c r="G633" s="546"/>
      <c r="H633" s="546"/>
      <c r="I633" s="546"/>
      <c r="J633" s="546"/>
      <c r="K633" s="546"/>
      <c r="L633" s="546"/>
      <c r="M633" s="546"/>
      <c r="N633" s="546"/>
      <c r="O633" s="546"/>
      <c r="P633" s="546"/>
      <c r="Q633" s="546"/>
      <c r="R633" s="546"/>
      <c r="S633" s="115"/>
      <c r="T633" s="115"/>
      <c r="U633" s="115"/>
      <c r="V633" s="115"/>
      <c r="W633" s="115"/>
      <c r="X633" s="115"/>
      <c r="Y633" s="115"/>
      <c r="Z633" s="115"/>
      <c r="AA633" s="115"/>
      <c r="AB633" s="115"/>
    </row>
    <row r="634" ht="93.0" customHeight="1">
      <c r="A634" s="546"/>
      <c r="B634" s="546"/>
      <c r="C634" s="546"/>
      <c r="D634" s="546"/>
      <c r="E634" s="546"/>
      <c r="F634" s="546"/>
      <c r="G634" s="546"/>
      <c r="H634" s="546"/>
      <c r="I634" s="546"/>
      <c r="J634" s="546"/>
      <c r="K634" s="546"/>
      <c r="L634" s="546"/>
      <c r="M634" s="546"/>
      <c r="N634" s="546"/>
      <c r="O634" s="546"/>
      <c r="P634" s="546"/>
      <c r="Q634" s="546"/>
      <c r="R634" s="546"/>
      <c r="S634" s="115"/>
      <c r="T634" s="115"/>
      <c r="U634" s="115"/>
      <c r="V634" s="115"/>
      <c r="W634" s="115"/>
      <c r="X634" s="115"/>
      <c r="Y634" s="115"/>
      <c r="Z634" s="115"/>
      <c r="AA634" s="115"/>
      <c r="AB634" s="115"/>
    </row>
    <row r="635" ht="93.0" customHeight="1">
      <c r="A635" s="546"/>
      <c r="B635" s="546"/>
      <c r="C635" s="546"/>
      <c r="D635" s="546"/>
      <c r="E635" s="546"/>
      <c r="F635" s="546"/>
      <c r="G635" s="546"/>
      <c r="H635" s="546"/>
      <c r="I635" s="546"/>
      <c r="J635" s="546"/>
      <c r="K635" s="546"/>
      <c r="L635" s="546"/>
      <c r="M635" s="546"/>
      <c r="N635" s="546"/>
      <c r="O635" s="546"/>
      <c r="P635" s="546"/>
      <c r="Q635" s="546"/>
      <c r="R635" s="546"/>
      <c r="S635" s="115"/>
      <c r="T635" s="115"/>
      <c r="U635" s="115"/>
      <c r="V635" s="115"/>
      <c r="W635" s="115"/>
      <c r="X635" s="115"/>
      <c r="Y635" s="115"/>
      <c r="Z635" s="115"/>
      <c r="AA635" s="115"/>
      <c r="AB635" s="115"/>
    </row>
    <row r="636" ht="93.0" customHeight="1">
      <c r="A636" s="546"/>
      <c r="B636" s="546"/>
      <c r="C636" s="546"/>
      <c r="D636" s="546"/>
      <c r="E636" s="546"/>
      <c r="F636" s="546"/>
      <c r="G636" s="546"/>
      <c r="H636" s="546"/>
      <c r="I636" s="546"/>
      <c r="J636" s="546"/>
      <c r="K636" s="546"/>
      <c r="L636" s="546"/>
      <c r="M636" s="546"/>
      <c r="N636" s="546"/>
      <c r="O636" s="546"/>
      <c r="P636" s="546"/>
      <c r="Q636" s="546"/>
      <c r="R636" s="546"/>
      <c r="S636" s="115"/>
      <c r="T636" s="115"/>
      <c r="U636" s="115"/>
      <c r="V636" s="115"/>
      <c r="W636" s="115"/>
      <c r="X636" s="115"/>
      <c r="Y636" s="115"/>
      <c r="Z636" s="115"/>
      <c r="AA636" s="115"/>
      <c r="AB636" s="115"/>
    </row>
    <row r="637" ht="93.0" customHeight="1">
      <c r="A637" s="546"/>
      <c r="B637" s="546"/>
      <c r="C637" s="546"/>
      <c r="D637" s="546"/>
      <c r="E637" s="546"/>
      <c r="F637" s="546"/>
      <c r="G637" s="546"/>
      <c r="H637" s="546"/>
      <c r="I637" s="546"/>
      <c r="J637" s="546"/>
      <c r="K637" s="546"/>
      <c r="L637" s="546"/>
      <c r="M637" s="546"/>
      <c r="N637" s="546"/>
      <c r="O637" s="546"/>
      <c r="P637" s="546"/>
      <c r="Q637" s="546"/>
      <c r="R637" s="546"/>
      <c r="S637" s="115"/>
      <c r="T637" s="115"/>
      <c r="U637" s="115"/>
      <c r="V637" s="115"/>
      <c r="W637" s="115"/>
      <c r="X637" s="115"/>
      <c r="Y637" s="115"/>
      <c r="Z637" s="115"/>
      <c r="AA637" s="115"/>
      <c r="AB637" s="115"/>
    </row>
    <row r="638" ht="93.0" customHeight="1">
      <c r="A638" s="546"/>
      <c r="B638" s="546"/>
      <c r="C638" s="546"/>
      <c r="D638" s="546"/>
      <c r="E638" s="546"/>
      <c r="F638" s="546"/>
      <c r="G638" s="546"/>
      <c r="H638" s="546"/>
      <c r="I638" s="546"/>
      <c r="J638" s="546"/>
      <c r="K638" s="546"/>
      <c r="L638" s="546"/>
      <c r="M638" s="546"/>
      <c r="N638" s="546"/>
      <c r="O638" s="546"/>
      <c r="P638" s="546"/>
      <c r="Q638" s="546"/>
      <c r="R638" s="546"/>
      <c r="S638" s="115"/>
      <c r="T638" s="115"/>
      <c r="U638" s="115"/>
      <c r="V638" s="115"/>
      <c r="W638" s="115"/>
      <c r="X638" s="115"/>
      <c r="Y638" s="115"/>
      <c r="Z638" s="115"/>
      <c r="AA638" s="115"/>
      <c r="AB638" s="115"/>
    </row>
    <row r="639" ht="93.0" customHeight="1">
      <c r="A639" s="546"/>
      <c r="B639" s="546"/>
      <c r="C639" s="546"/>
      <c r="D639" s="546"/>
      <c r="E639" s="546"/>
      <c r="F639" s="546"/>
      <c r="G639" s="546"/>
      <c r="H639" s="546"/>
      <c r="I639" s="546"/>
      <c r="J639" s="546"/>
      <c r="K639" s="546"/>
      <c r="L639" s="546"/>
      <c r="M639" s="546"/>
      <c r="N639" s="546"/>
      <c r="O639" s="546"/>
      <c r="P639" s="546"/>
      <c r="Q639" s="546"/>
      <c r="R639" s="546"/>
      <c r="S639" s="115"/>
      <c r="T639" s="115"/>
      <c r="U639" s="115"/>
      <c r="V639" s="115"/>
      <c r="W639" s="115"/>
      <c r="X639" s="115"/>
      <c r="Y639" s="115"/>
      <c r="Z639" s="115"/>
      <c r="AA639" s="115"/>
      <c r="AB639" s="115"/>
    </row>
    <row r="640" ht="93.0" customHeight="1">
      <c r="A640" s="546"/>
      <c r="B640" s="546"/>
      <c r="C640" s="546"/>
      <c r="D640" s="546"/>
      <c r="E640" s="546"/>
      <c r="F640" s="546"/>
      <c r="G640" s="546"/>
      <c r="H640" s="546"/>
      <c r="I640" s="546"/>
      <c r="J640" s="546"/>
      <c r="K640" s="546"/>
      <c r="L640" s="546"/>
      <c r="M640" s="546"/>
      <c r="N640" s="546"/>
      <c r="O640" s="546"/>
      <c r="P640" s="546"/>
      <c r="Q640" s="546"/>
      <c r="R640" s="546"/>
      <c r="S640" s="115"/>
      <c r="T640" s="115"/>
      <c r="U640" s="115"/>
      <c r="V640" s="115"/>
      <c r="W640" s="115"/>
      <c r="X640" s="115"/>
      <c r="Y640" s="115"/>
      <c r="Z640" s="115"/>
      <c r="AA640" s="115"/>
      <c r="AB640" s="115"/>
    </row>
    <row r="641" ht="93.0" customHeight="1">
      <c r="A641" s="546"/>
      <c r="B641" s="546"/>
      <c r="C641" s="546"/>
      <c r="D641" s="546"/>
      <c r="E641" s="546"/>
      <c r="F641" s="546"/>
      <c r="G641" s="546"/>
      <c r="H641" s="546"/>
      <c r="I641" s="546"/>
      <c r="J641" s="546"/>
      <c r="K641" s="546"/>
      <c r="L641" s="546"/>
      <c r="M641" s="546"/>
      <c r="N641" s="546"/>
      <c r="O641" s="546"/>
      <c r="P641" s="546"/>
      <c r="Q641" s="546"/>
      <c r="R641" s="546"/>
      <c r="S641" s="115"/>
      <c r="T641" s="115"/>
      <c r="U641" s="115"/>
      <c r="V641" s="115"/>
      <c r="W641" s="115"/>
      <c r="X641" s="115"/>
      <c r="Y641" s="115"/>
      <c r="Z641" s="115"/>
      <c r="AA641" s="115"/>
      <c r="AB641" s="115"/>
    </row>
    <row r="642" ht="93.0" customHeight="1">
      <c r="A642" s="546"/>
      <c r="B642" s="546"/>
      <c r="C642" s="546"/>
      <c r="D642" s="546"/>
      <c r="E642" s="546"/>
      <c r="F642" s="546"/>
      <c r="G642" s="546"/>
      <c r="H642" s="546"/>
      <c r="I642" s="546"/>
      <c r="J642" s="546"/>
      <c r="K642" s="546"/>
      <c r="L642" s="546"/>
      <c r="M642" s="546"/>
      <c r="N642" s="546"/>
      <c r="O642" s="546"/>
      <c r="P642" s="546"/>
      <c r="Q642" s="546"/>
      <c r="R642" s="546"/>
      <c r="S642" s="115"/>
      <c r="T642" s="115"/>
      <c r="U642" s="115"/>
      <c r="V642" s="115"/>
      <c r="W642" s="115"/>
      <c r="X642" s="115"/>
      <c r="Y642" s="115"/>
      <c r="Z642" s="115"/>
      <c r="AA642" s="115"/>
      <c r="AB642" s="115"/>
    </row>
    <row r="643" ht="93.0" customHeight="1">
      <c r="A643" s="546"/>
      <c r="B643" s="546"/>
      <c r="C643" s="546"/>
      <c r="D643" s="546"/>
      <c r="E643" s="546"/>
      <c r="F643" s="546"/>
      <c r="G643" s="546"/>
      <c r="H643" s="546"/>
      <c r="I643" s="546"/>
      <c r="J643" s="546"/>
      <c r="K643" s="546"/>
      <c r="L643" s="546"/>
      <c r="M643" s="546"/>
      <c r="N643" s="546"/>
      <c r="O643" s="546"/>
      <c r="P643" s="546"/>
      <c r="Q643" s="546"/>
      <c r="R643" s="546"/>
      <c r="S643" s="115"/>
      <c r="T643" s="115"/>
      <c r="U643" s="115"/>
      <c r="V643" s="115"/>
      <c r="W643" s="115"/>
      <c r="X643" s="115"/>
      <c r="Y643" s="115"/>
      <c r="Z643" s="115"/>
      <c r="AA643" s="115"/>
      <c r="AB643" s="115"/>
    </row>
    <row r="644" ht="93.0" customHeight="1">
      <c r="A644" s="546"/>
      <c r="B644" s="546"/>
      <c r="C644" s="546"/>
      <c r="D644" s="546"/>
      <c r="E644" s="546"/>
      <c r="F644" s="546"/>
      <c r="G644" s="546"/>
      <c r="H644" s="546"/>
      <c r="I644" s="546"/>
      <c r="J644" s="546"/>
      <c r="K644" s="546"/>
      <c r="L644" s="546"/>
      <c r="M644" s="546"/>
      <c r="N644" s="546"/>
      <c r="O644" s="546"/>
      <c r="P644" s="546"/>
      <c r="Q644" s="546"/>
      <c r="R644" s="546"/>
      <c r="S644" s="115"/>
      <c r="T644" s="115"/>
      <c r="U644" s="115"/>
      <c r="V644" s="115"/>
      <c r="W644" s="115"/>
      <c r="X644" s="115"/>
      <c r="Y644" s="115"/>
      <c r="Z644" s="115"/>
      <c r="AA644" s="115"/>
      <c r="AB644" s="115"/>
    </row>
    <row r="645" ht="93.0" customHeight="1">
      <c r="A645" s="546"/>
      <c r="B645" s="546"/>
      <c r="C645" s="546"/>
      <c r="D645" s="546"/>
      <c r="E645" s="546"/>
      <c r="F645" s="546"/>
      <c r="G645" s="546"/>
      <c r="H645" s="546"/>
      <c r="I645" s="546"/>
      <c r="J645" s="546"/>
      <c r="K645" s="546"/>
      <c r="L645" s="546"/>
      <c r="M645" s="546"/>
      <c r="N645" s="546"/>
      <c r="O645" s="546"/>
      <c r="P645" s="546"/>
      <c r="Q645" s="546"/>
      <c r="R645" s="546"/>
      <c r="S645" s="115"/>
      <c r="T645" s="115"/>
      <c r="U645" s="115"/>
      <c r="V645" s="115"/>
      <c r="W645" s="115"/>
      <c r="X645" s="115"/>
      <c r="Y645" s="115"/>
      <c r="Z645" s="115"/>
      <c r="AA645" s="115"/>
      <c r="AB645" s="115"/>
    </row>
    <row r="646" ht="93.0" customHeight="1">
      <c r="A646" s="546"/>
      <c r="B646" s="546"/>
      <c r="C646" s="546"/>
      <c r="D646" s="546"/>
      <c r="E646" s="546"/>
      <c r="F646" s="546"/>
      <c r="G646" s="546"/>
      <c r="H646" s="546"/>
      <c r="I646" s="546"/>
      <c r="J646" s="546"/>
      <c r="K646" s="546"/>
      <c r="L646" s="546"/>
      <c r="M646" s="546"/>
      <c r="N646" s="546"/>
      <c r="O646" s="546"/>
      <c r="P646" s="546"/>
      <c r="Q646" s="546"/>
      <c r="R646" s="546"/>
      <c r="S646" s="115"/>
      <c r="T646" s="115"/>
      <c r="U646" s="115"/>
      <c r="V646" s="115"/>
      <c r="W646" s="115"/>
      <c r="X646" s="115"/>
      <c r="Y646" s="115"/>
      <c r="Z646" s="115"/>
      <c r="AA646" s="115"/>
      <c r="AB646" s="115"/>
    </row>
    <row r="647" ht="93.0" customHeight="1">
      <c r="A647" s="546"/>
      <c r="B647" s="546"/>
      <c r="C647" s="546"/>
      <c r="D647" s="546"/>
      <c r="E647" s="546"/>
      <c r="F647" s="546"/>
      <c r="G647" s="546"/>
      <c r="H647" s="546"/>
      <c r="I647" s="546"/>
      <c r="J647" s="546"/>
      <c r="K647" s="546"/>
      <c r="L647" s="546"/>
      <c r="M647" s="546"/>
      <c r="N647" s="546"/>
      <c r="O647" s="546"/>
      <c r="P647" s="546"/>
      <c r="Q647" s="546"/>
      <c r="R647" s="546"/>
      <c r="S647" s="115"/>
      <c r="T647" s="115"/>
      <c r="U647" s="115"/>
      <c r="V647" s="115"/>
      <c r="W647" s="115"/>
      <c r="X647" s="115"/>
      <c r="Y647" s="115"/>
      <c r="Z647" s="115"/>
      <c r="AA647" s="115"/>
      <c r="AB647" s="115"/>
    </row>
    <row r="648" ht="93.0" customHeight="1">
      <c r="A648" s="546"/>
      <c r="B648" s="546"/>
      <c r="C648" s="546"/>
      <c r="D648" s="546"/>
      <c r="E648" s="546"/>
      <c r="F648" s="546"/>
      <c r="G648" s="546"/>
      <c r="H648" s="546"/>
      <c r="I648" s="546"/>
      <c r="J648" s="546"/>
      <c r="K648" s="546"/>
      <c r="L648" s="546"/>
      <c r="M648" s="546"/>
      <c r="N648" s="546"/>
      <c r="O648" s="546"/>
      <c r="P648" s="546"/>
      <c r="Q648" s="546"/>
      <c r="R648" s="546"/>
      <c r="S648" s="115"/>
      <c r="T648" s="115"/>
      <c r="U648" s="115"/>
      <c r="V648" s="115"/>
      <c r="W648" s="115"/>
      <c r="X648" s="115"/>
      <c r="Y648" s="115"/>
      <c r="Z648" s="115"/>
      <c r="AA648" s="115"/>
      <c r="AB648" s="115"/>
    </row>
    <row r="649" ht="93.0" customHeight="1">
      <c r="A649" s="546"/>
      <c r="B649" s="546"/>
      <c r="C649" s="546"/>
      <c r="D649" s="546"/>
      <c r="E649" s="546"/>
      <c r="F649" s="546"/>
      <c r="G649" s="546"/>
      <c r="H649" s="546"/>
      <c r="I649" s="546"/>
      <c r="J649" s="546"/>
      <c r="K649" s="546"/>
      <c r="L649" s="546"/>
      <c r="M649" s="546"/>
      <c r="N649" s="546"/>
      <c r="O649" s="546"/>
      <c r="P649" s="546"/>
      <c r="Q649" s="546"/>
      <c r="R649" s="546"/>
      <c r="S649" s="115"/>
      <c r="T649" s="115"/>
      <c r="U649" s="115"/>
      <c r="V649" s="115"/>
      <c r="W649" s="115"/>
      <c r="X649" s="115"/>
      <c r="Y649" s="115"/>
      <c r="Z649" s="115"/>
      <c r="AA649" s="115"/>
      <c r="AB649" s="115"/>
    </row>
    <row r="650" ht="93.0" customHeight="1">
      <c r="A650" s="546"/>
      <c r="B650" s="546"/>
      <c r="C650" s="546"/>
      <c r="D650" s="546"/>
      <c r="E650" s="546"/>
      <c r="F650" s="546"/>
      <c r="G650" s="546"/>
      <c r="H650" s="546"/>
      <c r="I650" s="546"/>
      <c r="J650" s="546"/>
      <c r="K650" s="546"/>
      <c r="L650" s="546"/>
      <c r="M650" s="546"/>
      <c r="N650" s="546"/>
      <c r="O650" s="546"/>
      <c r="P650" s="546"/>
      <c r="Q650" s="546"/>
      <c r="R650" s="546"/>
      <c r="S650" s="115"/>
      <c r="T650" s="115"/>
      <c r="U650" s="115"/>
      <c r="V650" s="115"/>
      <c r="W650" s="115"/>
      <c r="X650" s="115"/>
      <c r="Y650" s="115"/>
      <c r="Z650" s="115"/>
      <c r="AA650" s="115"/>
      <c r="AB650" s="115"/>
    </row>
    <row r="651" ht="93.0" customHeight="1">
      <c r="A651" s="546"/>
      <c r="B651" s="546"/>
      <c r="C651" s="546"/>
      <c r="D651" s="546"/>
      <c r="E651" s="546"/>
      <c r="F651" s="546"/>
      <c r="G651" s="546"/>
      <c r="H651" s="546"/>
      <c r="I651" s="546"/>
      <c r="J651" s="546"/>
      <c r="K651" s="546"/>
      <c r="L651" s="546"/>
      <c r="M651" s="546"/>
      <c r="N651" s="546"/>
      <c r="O651" s="546"/>
      <c r="P651" s="546"/>
      <c r="Q651" s="546"/>
      <c r="R651" s="546"/>
      <c r="S651" s="115"/>
      <c r="T651" s="115"/>
      <c r="U651" s="115"/>
      <c r="V651" s="115"/>
      <c r="W651" s="115"/>
      <c r="X651" s="115"/>
      <c r="Y651" s="115"/>
      <c r="Z651" s="115"/>
      <c r="AA651" s="115"/>
      <c r="AB651" s="115"/>
    </row>
    <row r="652" ht="93.0" customHeight="1">
      <c r="A652" s="546"/>
      <c r="B652" s="546"/>
      <c r="C652" s="546"/>
      <c r="D652" s="546"/>
      <c r="E652" s="546"/>
      <c r="F652" s="546"/>
      <c r="G652" s="546"/>
      <c r="H652" s="546"/>
      <c r="I652" s="546"/>
      <c r="J652" s="546"/>
      <c r="K652" s="546"/>
      <c r="L652" s="546"/>
      <c r="M652" s="546"/>
      <c r="N652" s="546"/>
      <c r="O652" s="546"/>
      <c r="P652" s="546"/>
      <c r="Q652" s="546"/>
      <c r="R652" s="546"/>
      <c r="S652" s="115"/>
      <c r="T652" s="115"/>
      <c r="U652" s="115"/>
      <c r="V652" s="115"/>
      <c r="W652" s="115"/>
      <c r="X652" s="115"/>
      <c r="Y652" s="115"/>
      <c r="Z652" s="115"/>
      <c r="AA652" s="115"/>
      <c r="AB652" s="115"/>
    </row>
    <row r="653" ht="93.0" customHeight="1">
      <c r="A653" s="546"/>
      <c r="B653" s="546"/>
      <c r="C653" s="546"/>
      <c r="D653" s="546"/>
      <c r="E653" s="546"/>
      <c r="F653" s="546"/>
      <c r="G653" s="546"/>
      <c r="H653" s="546"/>
      <c r="I653" s="546"/>
      <c r="J653" s="546"/>
      <c r="K653" s="546"/>
      <c r="L653" s="546"/>
      <c r="M653" s="546"/>
      <c r="N653" s="546"/>
      <c r="O653" s="546"/>
      <c r="P653" s="546"/>
      <c r="Q653" s="546"/>
      <c r="R653" s="546"/>
      <c r="S653" s="115"/>
      <c r="T653" s="115"/>
      <c r="U653" s="115"/>
      <c r="V653" s="115"/>
      <c r="W653" s="115"/>
      <c r="X653" s="115"/>
      <c r="Y653" s="115"/>
      <c r="Z653" s="115"/>
      <c r="AA653" s="115"/>
      <c r="AB653" s="115"/>
    </row>
    <row r="654" ht="93.0" customHeight="1">
      <c r="A654" s="546"/>
      <c r="B654" s="546"/>
      <c r="C654" s="546"/>
      <c r="D654" s="546"/>
      <c r="E654" s="546"/>
      <c r="F654" s="546"/>
      <c r="G654" s="546"/>
      <c r="H654" s="546"/>
      <c r="I654" s="546"/>
      <c r="J654" s="546"/>
      <c r="K654" s="546"/>
      <c r="L654" s="546"/>
      <c r="M654" s="546"/>
      <c r="N654" s="546"/>
      <c r="O654" s="546"/>
      <c r="P654" s="546"/>
      <c r="Q654" s="546"/>
      <c r="R654" s="546"/>
      <c r="S654" s="115"/>
      <c r="T654" s="115"/>
      <c r="U654" s="115"/>
      <c r="V654" s="115"/>
      <c r="W654" s="115"/>
      <c r="X654" s="115"/>
      <c r="Y654" s="115"/>
      <c r="Z654" s="115"/>
      <c r="AA654" s="115"/>
      <c r="AB654" s="115"/>
    </row>
    <row r="655" ht="93.0" customHeight="1">
      <c r="A655" s="546"/>
      <c r="B655" s="546"/>
      <c r="C655" s="546"/>
      <c r="D655" s="546"/>
      <c r="E655" s="546"/>
      <c r="F655" s="546"/>
      <c r="G655" s="546"/>
      <c r="H655" s="546"/>
      <c r="I655" s="546"/>
      <c r="J655" s="546"/>
      <c r="K655" s="546"/>
      <c r="L655" s="546"/>
      <c r="M655" s="546"/>
      <c r="N655" s="546"/>
      <c r="O655" s="546"/>
      <c r="P655" s="546"/>
      <c r="Q655" s="546"/>
      <c r="R655" s="546"/>
      <c r="S655" s="115"/>
      <c r="T655" s="115"/>
      <c r="U655" s="115"/>
      <c r="V655" s="115"/>
      <c r="W655" s="115"/>
      <c r="X655" s="115"/>
      <c r="Y655" s="115"/>
      <c r="Z655" s="115"/>
      <c r="AA655" s="115"/>
      <c r="AB655" s="115"/>
    </row>
    <row r="656" ht="93.0" customHeight="1">
      <c r="A656" s="546"/>
      <c r="B656" s="546"/>
      <c r="C656" s="546"/>
      <c r="D656" s="546"/>
      <c r="E656" s="546"/>
      <c r="F656" s="546"/>
      <c r="G656" s="546"/>
      <c r="H656" s="546"/>
      <c r="I656" s="546"/>
      <c r="J656" s="546"/>
      <c r="K656" s="546"/>
      <c r="L656" s="546"/>
      <c r="M656" s="546"/>
      <c r="N656" s="546"/>
      <c r="O656" s="546"/>
      <c r="P656" s="546"/>
      <c r="Q656" s="546"/>
      <c r="R656" s="546"/>
      <c r="S656" s="115"/>
      <c r="T656" s="115"/>
      <c r="U656" s="115"/>
      <c r="V656" s="115"/>
      <c r="W656" s="115"/>
      <c r="X656" s="115"/>
      <c r="Y656" s="115"/>
      <c r="Z656" s="115"/>
      <c r="AA656" s="115"/>
      <c r="AB656" s="115"/>
    </row>
    <row r="657" ht="93.0" customHeight="1">
      <c r="A657" s="546"/>
      <c r="B657" s="546"/>
      <c r="C657" s="546"/>
      <c r="D657" s="546"/>
      <c r="E657" s="546"/>
      <c r="F657" s="546"/>
      <c r="G657" s="546"/>
      <c r="H657" s="546"/>
      <c r="I657" s="546"/>
      <c r="J657" s="546"/>
      <c r="K657" s="546"/>
      <c r="L657" s="546"/>
      <c r="M657" s="546"/>
      <c r="N657" s="546"/>
      <c r="O657" s="546"/>
      <c r="P657" s="546"/>
      <c r="Q657" s="546"/>
      <c r="R657" s="546"/>
      <c r="S657" s="115"/>
      <c r="T657" s="115"/>
      <c r="U657" s="115"/>
      <c r="V657" s="115"/>
      <c r="W657" s="115"/>
      <c r="X657" s="115"/>
      <c r="Y657" s="115"/>
      <c r="Z657" s="115"/>
      <c r="AA657" s="115"/>
      <c r="AB657" s="115"/>
    </row>
    <row r="658" ht="93.0" customHeight="1">
      <c r="A658" s="546"/>
      <c r="B658" s="546"/>
      <c r="C658" s="546"/>
      <c r="D658" s="546"/>
      <c r="E658" s="546"/>
      <c r="F658" s="546"/>
      <c r="G658" s="546"/>
      <c r="H658" s="546"/>
      <c r="I658" s="546"/>
      <c r="J658" s="546"/>
      <c r="K658" s="546"/>
      <c r="L658" s="546"/>
      <c r="M658" s="546"/>
      <c r="N658" s="546"/>
      <c r="O658" s="546"/>
      <c r="P658" s="546"/>
      <c r="Q658" s="546"/>
      <c r="R658" s="546"/>
      <c r="S658" s="115"/>
      <c r="T658" s="115"/>
      <c r="U658" s="115"/>
      <c r="V658" s="115"/>
      <c r="W658" s="115"/>
      <c r="X658" s="115"/>
      <c r="Y658" s="115"/>
      <c r="Z658" s="115"/>
      <c r="AA658" s="115"/>
      <c r="AB658" s="115"/>
    </row>
    <row r="659" ht="93.0" customHeight="1">
      <c r="A659" s="546"/>
      <c r="B659" s="546"/>
      <c r="C659" s="546"/>
      <c r="D659" s="546"/>
      <c r="E659" s="546"/>
      <c r="F659" s="546"/>
      <c r="G659" s="546"/>
      <c r="H659" s="546"/>
      <c r="I659" s="546"/>
      <c r="J659" s="546"/>
      <c r="K659" s="546"/>
      <c r="L659" s="546"/>
      <c r="M659" s="546"/>
      <c r="N659" s="546"/>
      <c r="O659" s="546"/>
      <c r="P659" s="546"/>
      <c r="Q659" s="546"/>
      <c r="R659" s="546"/>
      <c r="S659" s="115"/>
      <c r="T659" s="115"/>
      <c r="U659" s="115"/>
      <c r="V659" s="115"/>
      <c r="W659" s="115"/>
      <c r="X659" s="115"/>
      <c r="Y659" s="115"/>
      <c r="Z659" s="115"/>
      <c r="AA659" s="115"/>
      <c r="AB659" s="115"/>
    </row>
    <row r="660" ht="93.0" customHeight="1">
      <c r="A660" s="546"/>
      <c r="B660" s="546"/>
      <c r="C660" s="546"/>
      <c r="D660" s="546"/>
      <c r="E660" s="546"/>
      <c r="F660" s="546"/>
      <c r="G660" s="546"/>
      <c r="H660" s="546"/>
      <c r="I660" s="546"/>
      <c r="J660" s="546"/>
      <c r="K660" s="546"/>
      <c r="L660" s="546"/>
      <c r="M660" s="546"/>
      <c r="N660" s="546"/>
      <c r="O660" s="546"/>
      <c r="P660" s="546"/>
      <c r="Q660" s="546"/>
      <c r="R660" s="546"/>
      <c r="S660" s="115"/>
      <c r="T660" s="115"/>
      <c r="U660" s="115"/>
      <c r="V660" s="115"/>
      <c r="W660" s="115"/>
      <c r="X660" s="115"/>
      <c r="Y660" s="115"/>
      <c r="Z660" s="115"/>
      <c r="AA660" s="115"/>
      <c r="AB660" s="115"/>
    </row>
    <row r="661" ht="93.0" customHeight="1">
      <c r="A661" s="546"/>
      <c r="B661" s="546"/>
      <c r="C661" s="546"/>
      <c r="D661" s="546"/>
      <c r="E661" s="546"/>
      <c r="F661" s="546"/>
      <c r="G661" s="546"/>
      <c r="H661" s="546"/>
      <c r="I661" s="546"/>
      <c r="J661" s="546"/>
      <c r="K661" s="546"/>
      <c r="L661" s="546"/>
      <c r="M661" s="546"/>
      <c r="N661" s="546"/>
      <c r="O661" s="546"/>
      <c r="P661" s="546"/>
      <c r="Q661" s="546"/>
      <c r="R661" s="546"/>
      <c r="S661" s="115"/>
      <c r="T661" s="115"/>
      <c r="U661" s="115"/>
      <c r="V661" s="115"/>
      <c r="W661" s="115"/>
      <c r="X661" s="115"/>
      <c r="Y661" s="115"/>
      <c r="Z661" s="115"/>
      <c r="AA661" s="115"/>
      <c r="AB661" s="115"/>
    </row>
    <row r="662" ht="93.0" customHeight="1">
      <c r="A662" s="546"/>
      <c r="B662" s="546"/>
      <c r="C662" s="546"/>
      <c r="D662" s="546"/>
      <c r="E662" s="546"/>
      <c r="F662" s="546"/>
      <c r="G662" s="546"/>
      <c r="H662" s="546"/>
      <c r="I662" s="546"/>
      <c r="J662" s="546"/>
      <c r="K662" s="546"/>
      <c r="L662" s="546"/>
      <c r="M662" s="546"/>
      <c r="N662" s="546"/>
      <c r="O662" s="546"/>
      <c r="P662" s="546"/>
      <c r="Q662" s="546"/>
      <c r="R662" s="546"/>
      <c r="S662" s="115"/>
      <c r="T662" s="115"/>
      <c r="U662" s="115"/>
      <c r="V662" s="115"/>
      <c r="W662" s="115"/>
      <c r="X662" s="115"/>
      <c r="Y662" s="115"/>
      <c r="Z662" s="115"/>
      <c r="AA662" s="115"/>
      <c r="AB662" s="115"/>
    </row>
    <row r="663" ht="93.0" customHeight="1">
      <c r="A663" s="546"/>
      <c r="B663" s="546"/>
      <c r="C663" s="546"/>
      <c r="D663" s="546"/>
      <c r="E663" s="546"/>
      <c r="F663" s="546"/>
      <c r="G663" s="546"/>
      <c r="H663" s="546"/>
      <c r="I663" s="546"/>
      <c r="J663" s="546"/>
      <c r="K663" s="546"/>
      <c r="L663" s="546"/>
      <c r="M663" s="546"/>
      <c r="N663" s="546"/>
      <c r="O663" s="546"/>
      <c r="P663" s="546"/>
      <c r="Q663" s="546"/>
      <c r="R663" s="546"/>
      <c r="S663" s="115"/>
      <c r="T663" s="115"/>
      <c r="U663" s="115"/>
      <c r="V663" s="115"/>
      <c r="W663" s="115"/>
      <c r="X663" s="115"/>
      <c r="Y663" s="115"/>
      <c r="Z663" s="115"/>
      <c r="AA663" s="115"/>
      <c r="AB663" s="115"/>
    </row>
    <row r="664" ht="93.0" customHeight="1">
      <c r="A664" s="546"/>
      <c r="B664" s="546"/>
      <c r="C664" s="546"/>
      <c r="D664" s="546"/>
      <c r="E664" s="546"/>
      <c r="F664" s="546"/>
      <c r="G664" s="546"/>
      <c r="H664" s="546"/>
      <c r="I664" s="546"/>
      <c r="J664" s="546"/>
      <c r="K664" s="546"/>
      <c r="L664" s="546"/>
      <c r="M664" s="546"/>
      <c r="N664" s="546"/>
      <c r="O664" s="546"/>
      <c r="P664" s="546"/>
      <c r="Q664" s="546"/>
      <c r="R664" s="546"/>
      <c r="S664" s="115"/>
      <c r="T664" s="115"/>
      <c r="U664" s="115"/>
      <c r="V664" s="115"/>
      <c r="W664" s="115"/>
      <c r="X664" s="115"/>
      <c r="Y664" s="115"/>
      <c r="Z664" s="115"/>
      <c r="AA664" s="115"/>
      <c r="AB664" s="115"/>
    </row>
    <row r="665" ht="93.0" customHeight="1">
      <c r="A665" s="546"/>
      <c r="B665" s="546"/>
      <c r="C665" s="546"/>
      <c r="D665" s="546"/>
      <c r="E665" s="546"/>
      <c r="F665" s="546"/>
      <c r="G665" s="546"/>
      <c r="H665" s="546"/>
      <c r="I665" s="546"/>
      <c r="J665" s="546"/>
      <c r="K665" s="546"/>
      <c r="L665" s="546"/>
      <c r="M665" s="546"/>
      <c r="N665" s="546"/>
      <c r="O665" s="546"/>
      <c r="P665" s="546"/>
      <c r="Q665" s="546"/>
      <c r="R665" s="546"/>
      <c r="S665" s="115"/>
      <c r="T665" s="115"/>
      <c r="U665" s="115"/>
      <c r="V665" s="115"/>
      <c r="W665" s="115"/>
      <c r="X665" s="115"/>
      <c r="Y665" s="115"/>
      <c r="Z665" s="115"/>
      <c r="AA665" s="115"/>
      <c r="AB665" s="115"/>
    </row>
    <row r="666" ht="93.0" customHeight="1">
      <c r="A666" s="546"/>
      <c r="B666" s="546"/>
      <c r="C666" s="546"/>
      <c r="D666" s="546"/>
      <c r="E666" s="546"/>
      <c r="F666" s="546"/>
      <c r="G666" s="546"/>
      <c r="H666" s="546"/>
      <c r="I666" s="546"/>
      <c r="J666" s="546"/>
      <c r="K666" s="546"/>
      <c r="L666" s="546"/>
      <c r="M666" s="546"/>
      <c r="N666" s="546"/>
      <c r="O666" s="546"/>
      <c r="P666" s="546"/>
      <c r="Q666" s="546"/>
      <c r="R666" s="546"/>
      <c r="S666" s="115"/>
      <c r="T666" s="115"/>
      <c r="U666" s="115"/>
      <c r="V666" s="115"/>
      <c r="W666" s="115"/>
      <c r="X666" s="115"/>
      <c r="Y666" s="115"/>
      <c r="Z666" s="115"/>
      <c r="AA666" s="115"/>
      <c r="AB666" s="115"/>
    </row>
    <row r="667" ht="93.0" customHeight="1">
      <c r="A667" s="546"/>
      <c r="B667" s="546"/>
      <c r="C667" s="546"/>
      <c r="D667" s="546"/>
      <c r="E667" s="546"/>
      <c r="F667" s="546"/>
      <c r="G667" s="546"/>
      <c r="H667" s="546"/>
      <c r="I667" s="546"/>
      <c r="J667" s="546"/>
      <c r="K667" s="546"/>
      <c r="L667" s="546"/>
      <c r="M667" s="546"/>
      <c r="N667" s="546"/>
      <c r="O667" s="546"/>
      <c r="P667" s="546"/>
      <c r="Q667" s="546"/>
      <c r="R667" s="546"/>
      <c r="S667" s="115"/>
      <c r="T667" s="115"/>
      <c r="U667" s="115"/>
      <c r="V667" s="115"/>
      <c r="W667" s="115"/>
      <c r="X667" s="115"/>
      <c r="Y667" s="115"/>
      <c r="Z667" s="115"/>
      <c r="AA667" s="115"/>
      <c r="AB667" s="115"/>
    </row>
    <row r="668" ht="93.0" customHeight="1">
      <c r="A668" s="546"/>
      <c r="B668" s="546"/>
      <c r="C668" s="546"/>
      <c r="D668" s="546"/>
      <c r="E668" s="546"/>
      <c r="F668" s="546"/>
      <c r="G668" s="546"/>
      <c r="H668" s="546"/>
      <c r="I668" s="546"/>
      <c r="J668" s="546"/>
      <c r="K668" s="546"/>
      <c r="L668" s="546"/>
      <c r="M668" s="546"/>
      <c r="N668" s="546"/>
      <c r="O668" s="546"/>
      <c r="P668" s="546"/>
      <c r="Q668" s="546"/>
      <c r="R668" s="546"/>
      <c r="S668" s="115"/>
      <c r="T668" s="115"/>
      <c r="U668" s="115"/>
      <c r="V668" s="115"/>
      <c r="W668" s="115"/>
      <c r="X668" s="115"/>
      <c r="Y668" s="115"/>
      <c r="Z668" s="115"/>
      <c r="AA668" s="115"/>
      <c r="AB668" s="115"/>
    </row>
    <row r="669" ht="93.0" customHeight="1">
      <c r="A669" s="546"/>
      <c r="B669" s="546"/>
      <c r="C669" s="546"/>
      <c r="D669" s="546"/>
      <c r="E669" s="546"/>
      <c r="F669" s="546"/>
      <c r="G669" s="546"/>
      <c r="H669" s="546"/>
      <c r="I669" s="546"/>
      <c r="J669" s="546"/>
      <c r="K669" s="546"/>
      <c r="L669" s="546"/>
      <c r="M669" s="546"/>
      <c r="N669" s="546"/>
      <c r="O669" s="546"/>
      <c r="P669" s="546"/>
      <c r="Q669" s="546"/>
      <c r="R669" s="546"/>
      <c r="S669" s="115"/>
      <c r="T669" s="115"/>
      <c r="U669" s="115"/>
      <c r="V669" s="115"/>
      <c r="W669" s="115"/>
      <c r="X669" s="115"/>
      <c r="Y669" s="115"/>
      <c r="Z669" s="115"/>
      <c r="AA669" s="115"/>
      <c r="AB669" s="115"/>
    </row>
    <row r="670" ht="93.0" customHeight="1">
      <c r="A670" s="546"/>
      <c r="B670" s="546"/>
      <c r="C670" s="546"/>
      <c r="D670" s="546"/>
      <c r="E670" s="546"/>
      <c r="F670" s="546"/>
      <c r="G670" s="546"/>
      <c r="H670" s="546"/>
      <c r="I670" s="546"/>
      <c r="J670" s="546"/>
      <c r="K670" s="546"/>
      <c r="L670" s="546"/>
      <c r="M670" s="546"/>
      <c r="N670" s="546"/>
      <c r="O670" s="546"/>
      <c r="P670" s="546"/>
      <c r="Q670" s="546"/>
      <c r="R670" s="546"/>
      <c r="S670" s="115"/>
      <c r="T670" s="115"/>
      <c r="U670" s="115"/>
      <c r="V670" s="115"/>
      <c r="W670" s="115"/>
      <c r="X670" s="115"/>
      <c r="Y670" s="115"/>
      <c r="Z670" s="115"/>
      <c r="AA670" s="115"/>
      <c r="AB670" s="115"/>
    </row>
    <row r="671" ht="93.0" customHeight="1">
      <c r="A671" s="546"/>
      <c r="B671" s="546"/>
      <c r="C671" s="546"/>
      <c r="D671" s="546"/>
      <c r="E671" s="546"/>
      <c r="F671" s="546"/>
      <c r="G671" s="546"/>
      <c r="H671" s="546"/>
      <c r="I671" s="546"/>
      <c r="J671" s="546"/>
      <c r="K671" s="546"/>
      <c r="L671" s="546"/>
      <c r="M671" s="546"/>
      <c r="N671" s="546"/>
      <c r="O671" s="546"/>
      <c r="P671" s="546"/>
      <c r="Q671" s="546"/>
      <c r="R671" s="546"/>
      <c r="S671" s="115"/>
      <c r="T671" s="115"/>
      <c r="U671" s="115"/>
      <c r="V671" s="115"/>
      <c r="W671" s="115"/>
      <c r="X671" s="115"/>
      <c r="Y671" s="115"/>
      <c r="Z671" s="115"/>
      <c r="AA671" s="115"/>
      <c r="AB671" s="115"/>
    </row>
    <row r="672" ht="93.0" customHeight="1">
      <c r="A672" s="546"/>
      <c r="B672" s="546"/>
      <c r="C672" s="546"/>
      <c r="D672" s="546"/>
      <c r="E672" s="546"/>
      <c r="F672" s="546"/>
      <c r="G672" s="546"/>
      <c r="H672" s="546"/>
      <c r="I672" s="546"/>
      <c r="J672" s="546"/>
      <c r="K672" s="546"/>
      <c r="L672" s="546"/>
      <c r="M672" s="546"/>
      <c r="N672" s="546"/>
      <c r="O672" s="546"/>
      <c r="P672" s="546"/>
      <c r="Q672" s="546"/>
      <c r="R672" s="546"/>
      <c r="S672" s="115"/>
      <c r="T672" s="115"/>
      <c r="U672" s="115"/>
      <c r="V672" s="115"/>
      <c r="W672" s="115"/>
      <c r="X672" s="115"/>
      <c r="Y672" s="115"/>
      <c r="Z672" s="115"/>
      <c r="AA672" s="115"/>
      <c r="AB672" s="115"/>
    </row>
    <row r="673" ht="93.0" customHeight="1">
      <c r="A673" s="546"/>
      <c r="B673" s="546"/>
      <c r="C673" s="546"/>
      <c r="D673" s="546"/>
      <c r="E673" s="546"/>
      <c r="F673" s="546"/>
      <c r="G673" s="546"/>
      <c r="H673" s="546"/>
      <c r="I673" s="546"/>
      <c r="J673" s="546"/>
      <c r="K673" s="546"/>
      <c r="L673" s="546"/>
      <c r="M673" s="546"/>
      <c r="N673" s="546"/>
      <c r="O673" s="546"/>
      <c r="P673" s="546"/>
      <c r="Q673" s="546"/>
      <c r="R673" s="546"/>
      <c r="S673" s="115"/>
      <c r="T673" s="115"/>
      <c r="U673" s="115"/>
      <c r="V673" s="115"/>
      <c r="W673" s="115"/>
      <c r="X673" s="115"/>
      <c r="Y673" s="115"/>
      <c r="Z673" s="115"/>
      <c r="AA673" s="115"/>
      <c r="AB673" s="115"/>
    </row>
    <row r="674" ht="93.0" customHeight="1">
      <c r="A674" s="546"/>
      <c r="B674" s="546"/>
      <c r="C674" s="546"/>
      <c r="D674" s="546"/>
      <c r="E674" s="546"/>
      <c r="F674" s="546"/>
      <c r="G674" s="546"/>
      <c r="H674" s="546"/>
      <c r="I674" s="546"/>
      <c r="J674" s="546"/>
      <c r="K674" s="546"/>
      <c r="L674" s="546"/>
      <c r="M674" s="546"/>
      <c r="N674" s="546"/>
      <c r="O674" s="546"/>
      <c r="P674" s="546"/>
      <c r="Q674" s="546"/>
      <c r="R674" s="546"/>
      <c r="S674" s="115"/>
      <c r="T674" s="115"/>
      <c r="U674" s="115"/>
      <c r="V674" s="115"/>
      <c r="W674" s="115"/>
      <c r="X674" s="115"/>
      <c r="Y674" s="115"/>
      <c r="Z674" s="115"/>
      <c r="AA674" s="115"/>
      <c r="AB674" s="115"/>
    </row>
    <row r="675" ht="93.0" customHeight="1">
      <c r="A675" s="546"/>
      <c r="B675" s="546"/>
      <c r="C675" s="546"/>
      <c r="D675" s="546"/>
      <c r="E675" s="546"/>
      <c r="F675" s="546"/>
      <c r="G675" s="546"/>
      <c r="H675" s="546"/>
      <c r="I675" s="546"/>
      <c r="J675" s="546"/>
      <c r="K675" s="546"/>
      <c r="L675" s="546"/>
      <c r="M675" s="546"/>
      <c r="N675" s="546"/>
      <c r="O675" s="546"/>
      <c r="P675" s="546"/>
      <c r="Q675" s="546"/>
      <c r="R675" s="546"/>
      <c r="S675" s="115"/>
      <c r="T675" s="115"/>
      <c r="U675" s="115"/>
      <c r="V675" s="115"/>
      <c r="W675" s="115"/>
      <c r="X675" s="115"/>
      <c r="Y675" s="115"/>
      <c r="Z675" s="115"/>
      <c r="AA675" s="115"/>
      <c r="AB675" s="115"/>
    </row>
    <row r="676" ht="93.0" customHeight="1">
      <c r="A676" s="546"/>
      <c r="B676" s="546"/>
      <c r="C676" s="546"/>
      <c r="D676" s="546"/>
      <c r="E676" s="546"/>
      <c r="F676" s="546"/>
      <c r="G676" s="546"/>
      <c r="H676" s="546"/>
      <c r="I676" s="546"/>
      <c r="J676" s="546"/>
      <c r="K676" s="546"/>
      <c r="L676" s="546"/>
      <c r="M676" s="546"/>
      <c r="N676" s="546"/>
      <c r="O676" s="546"/>
      <c r="P676" s="546"/>
      <c r="Q676" s="546"/>
      <c r="R676" s="546"/>
      <c r="S676" s="115"/>
      <c r="T676" s="115"/>
      <c r="U676" s="115"/>
      <c r="V676" s="115"/>
      <c r="W676" s="115"/>
      <c r="X676" s="115"/>
      <c r="Y676" s="115"/>
      <c r="Z676" s="115"/>
      <c r="AA676" s="115"/>
      <c r="AB676" s="115"/>
    </row>
    <row r="677" ht="93.0" customHeight="1">
      <c r="A677" s="546"/>
      <c r="B677" s="546"/>
      <c r="C677" s="546"/>
      <c r="D677" s="546"/>
      <c r="E677" s="546"/>
      <c r="F677" s="546"/>
      <c r="G677" s="546"/>
      <c r="H677" s="546"/>
      <c r="I677" s="546"/>
      <c r="J677" s="546"/>
      <c r="K677" s="546"/>
      <c r="L677" s="546"/>
      <c r="M677" s="546"/>
      <c r="N677" s="546"/>
      <c r="O677" s="546"/>
      <c r="P677" s="546"/>
      <c r="Q677" s="546"/>
      <c r="R677" s="546"/>
      <c r="S677" s="115"/>
      <c r="T677" s="115"/>
      <c r="U677" s="115"/>
      <c r="V677" s="115"/>
      <c r="W677" s="115"/>
      <c r="X677" s="115"/>
      <c r="Y677" s="115"/>
      <c r="Z677" s="115"/>
      <c r="AA677" s="115"/>
      <c r="AB677" s="115"/>
    </row>
    <row r="678" ht="93.0" customHeight="1">
      <c r="A678" s="546"/>
      <c r="B678" s="546"/>
      <c r="C678" s="546"/>
      <c r="D678" s="546"/>
      <c r="E678" s="546"/>
      <c r="F678" s="546"/>
      <c r="G678" s="546"/>
      <c r="H678" s="546"/>
      <c r="I678" s="546"/>
      <c r="J678" s="546"/>
      <c r="K678" s="546"/>
      <c r="L678" s="546"/>
      <c r="M678" s="546"/>
      <c r="N678" s="546"/>
      <c r="O678" s="546"/>
      <c r="P678" s="546"/>
      <c r="Q678" s="546"/>
      <c r="R678" s="546"/>
      <c r="S678" s="115"/>
      <c r="T678" s="115"/>
      <c r="U678" s="115"/>
      <c r="V678" s="115"/>
      <c r="W678" s="115"/>
      <c r="X678" s="115"/>
      <c r="Y678" s="115"/>
      <c r="Z678" s="115"/>
      <c r="AA678" s="115"/>
      <c r="AB678" s="115"/>
    </row>
    <row r="679" ht="93.0" customHeight="1">
      <c r="A679" s="546"/>
      <c r="B679" s="546"/>
      <c r="C679" s="546"/>
      <c r="D679" s="546"/>
      <c r="E679" s="546"/>
      <c r="F679" s="546"/>
      <c r="G679" s="546"/>
      <c r="H679" s="546"/>
      <c r="I679" s="546"/>
      <c r="J679" s="546"/>
      <c r="K679" s="546"/>
      <c r="L679" s="546"/>
      <c r="M679" s="546"/>
      <c r="N679" s="546"/>
      <c r="O679" s="546"/>
      <c r="P679" s="546"/>
      <c r="Q679" s="546"/>
      <c r="R679" s="546"/>
      <c r="S679" s="115"/>
      <c r="T679" s="115"/>
      <c r="U679" s="115"/>
      <c r="V679" s="115"/>
      <c r="W679" s="115"/>
      <c r="X679" s="115"/>
      <c r="Y679" s="115"/>
      <c r="Z679" s="115"/>
      <c r="AA679" s="115"/>
      <c r="AB679" s="115"/>
    </row>
    <row r="680" ht="93.0" customHeight="1">
      <c r="A680" s="546"/>
      <c r="B680" s="546"/>
      <c r="C680" s="546"/>
      <c r="D680" s="546"/>
      <c r="E680" s="546"/>
      <c r="F680" s="546"/>
      <c r="G680" s="546"/>
      <c r="H680" s="546"/>
      <c r="I680" s="546"/>
      <c r="J680" s="546"/>
      <c r="K680" s="546"/>
      <c r="L680" s="546"/>
      <c r="M680" s="546"/>
      <c r="N680" s="546"/>
      <c r="O680" s="546"/>
      <c r="P680" s="546"/>
      <c r="Q680" s="546"/>
      <c r="R680" s="546"/>
      <c r="S680" s="115"/>
      <c r="T680" s="115"/>
      <c r="U680" s="115"/>
      <c r="V680" s="115"/>
      <c r="W680" s="115"/>
      <c r="X680" s="115"/>
      <c r="Y680" s="115"/>
      <c r="Z680" s="115"/>
      <c r="AA680" s="115"/>
      <c r="AB680" s="115"/>
    </row>
    <row r="681" ht="93.0" customHeight="1">
      <c r="A681" s="546"/>
      <c r="B681" s="546"/>
      <c r="C681" s="546"/>
      <c r="D681" s="546"/>
      <c r="E681" s="546"/>
      <c r="F681" s="546"/>
      <c r="G681" s="546"/>
      <c r="H681" s="546"/>
      <c r="I681" s="546"/>
      <c r="J681" s="546"/>
      <c r="K681" s="546"/>
      <c r="L681" s="546"/>
      <c r="M681" s="546"/>
      <c r="N681" s="546"/>
      <c r="O681" s="546"/>
      <c r="P681" s="546"/>
      <c r="Q681" s="546"/>
      <c r="R681" s="546"/>
      <c r="S681" s="115"/>
      <c r="T681" s="115"/>
      <c r="U681" s="115"/>
      <c r="V681" s="115"/>
      <c r="W681" s="115"/>
      <c r="X681" s="115"/>
      <c r="Y681" s="115"/>
      <c r="Z681" s="115"/>
      <c r="AA681" s="115"/>
      <c r="AB681" s="115"/>
    </row>
    <row r="682" ht="93.0" customHeight="1">
      <c r="A682" s="546"/>
      <c r="B682" s="546"/>
      <c r="C682" s="546"/>
      <c r="D682" s="546"/>
      <c r="E682" s="546"/>
      <c r="F682" s="546"/>
      <c r="G682" s="546"/>
      <c r="H682" s="546"/>
      <c r="I682" s="546"/>
      <c r="J682" s="546"/>
      <c r="K682" s="546"/>
      <c r="L682" s="546"/>
      <c r="M682" s="546"/>
      <c r="N682" s="546"/>
      <c r="O682" s="546"/>
      <c r="P682" s="546"/>
      <c r="Q682" s="546"/>
      <c r="R682" s="546"/>
      <c r="S682" s="115"/>
      <c r="T682" s="115"/>
      <c r="U682" s="115"/>
      <c r="V682" s="115"/>
      <c r="W682" s="115"/>
      <c r="X682" s="115"/>
      <c r="Y682" s="115"/>
      <c r="Z682" s="115"/>
      <c r="AA682" s="115"/>
      <c r="AB682" s="115"/>
    </row>
    <row r="683" ht="93.0" customHeight="1">
      <c r="A683" s="546"/>
      <c r="B683" s="546"/>
      <c r="C683" s="546"/>
      <c r="D683" s="546"/>
      <c r="E683" s="546"/>
      <c r="F683" s="546"/>
      <c r="G683" s="546"/>
      <c r="H683" s="546"/>
      <c r="I683" s="546"/>
      <c r="J683" s="546"/>
      <c r="K683" s="546"/>
      <c r="L683" s="546"/>
      <c r="M683" s="546"/>
      <c r="N683" s="546"/>
      <c r="O683" s="546"/>
      <c r="P683" s="546"/>
      <c r="Q683" s="546"/>
      <c r="R683" s="546"/>
      <c r="S683" s="115"/>
      <c r="T683" s="115"/>
      <c r="U683" s="115"/>
      <c r="V683" s="115"/>
      <c r="W683" s="115"/>
      <c r="X683" s="115"/>
      <c r="Y683" s="115"/>
      <c r="Z683" s="115"/>
      <c r="AA683" s="115"/>
      <c r="AB683" s="115"/>
    </row>
    <row r="684" ht="93.0" customHeight="1">
      <c r="A684" s="546"/>
      <c r="B684" s="546"/>
      <c r="C684" s="546"/>
      <c r="D684" s="546"/>
      <c r="E684" s="546"/>
      <c r="F684" s="546"/>
      <c r="G684" s="546"/>
      <c r="H684" s="546"/>
      <c r="I684" s="546"/>
      <c r="J684" s="546"/>
      <c r="K684" s="546"/>
      <c r="L684" s="546"/>
      <c r="M684" s="546"/>
      <c r="N684" s="546"/>
      <c r="O684" s="546"/>
      <c r="P684" s="546"/>
      <c r="Q684" s="546"/>
      <c r="R684" s="546"/>
      <c r="S684" s="115"/>
      <c r="T684" s="115"/>
      <c r="U684" s="115"/>
      <c r="V684" s="115"/>
      <c r="W684" s="115"/>
      <c r="X684" s="115"/>
      <c r="Y684" s="115"/>
      <c r="Z684" s="115"/>
      <c r="AA684" s="115"/>
      <c r="AB684" s="115"/>
    </row>
    <row r="685" ht="93.0" customHeight="1">
      <c r="A685" s="546"/>
      <c r="B685" s="546"/>
      <c r="C685" s="546"/>
      <c r="D685" s="546"/>
      <c r="E685" s="546"/>
      <c r="F685" s="546"/>
      <c r="G685" s="546"/>
      <c r="H685" s="546"/>
      <c r="I685" s="546"/>
      <c r="J685" s="546"/>
      <c r="K685" s="546"/>
      <c r="L685" s="546"/>
      <c r="M685" s="546"/>
      <c r="N685" s="546"/>
      <c r="O685" s="546"/>
      <c r="P685" s="546"/>
      <c r="Q685" s="546"/>
      <c r="R685" s="546"/>
      <c r="S685" s="115"/>
      <c r="T685" s="115"/>
      <c r="U685" s="115"/>
      <c r="V685" s="115"/>
      <c r="W685" s="115"/>
      <c r="X685" s="115"/>
      <c r="Y685" s="115"/>
      <c r="Z685" s="115"/>
      <c r="AA685" s="115"/>
      <c r="AB685" s="115"/>
    </row>
    <row r="686" ht="93.0" customHeight="1">
      <c r="A686" s="546"/>
      <c r="B686" s="546"/>
      <c r="C686" s="546"/>
      <c r="D686" s="546"/>
      <c r="E686" s="546"/>
      <c r="F686" s="546"/>
      <c r="G686" s="546"/>
      <c r="H686" s="546"/>
      <c r="I686" s="546"/>
      <c r="J686" s="546"/>
      <c r="K686" s="546"/>
      <c r="L686" s="546"/>
      <c r="M686" s="546"/>
      <c r="N686" s="546"/>
      <c r="O686" s="546"/>
      <c r="P686" s="546"/>
      <c r="Q686" s="546"/>
      <c r="R686" s="546"/>
      <c r="S686" s="115"/>
      <c r="T686" s="115"/>
      <c r="U686" s="115"/>
      <c r="V686" s="115"/>
      <c r="W686" s="115"/>
      <c r="X686" s="115"/>
      <c r="Y686" s="115"/>
      <c r="Z686" s="115"/>
      <c r="AA686" s="115"/>
      <c r="AB686" s="115"/>
    </row>
    <row r="687" ht="93.0" customHeight="1">
      <c r="A687" s="546"/>
      <c r="B687" s="546"/>
      <c r="C687" s="546"/>
      <c r="D687" s="546"/>
      <c r="E687" s="546"/>
      <c r="F687" s="546"/>
      <c r="G687" s="546"/>
      <c r="H687" s="546"/>
      <c r="I687" s="546"/>
      <c r="J687" s="546"/>
      <c r="K687" s="546"/>
      <c r="L687" s="546"/>
      <c r="M687" s="546"/>
      <c r="N687" s="546"/>
      <c r="O687" s="546"/>
      <c r="P687" s="546"/>
      <c r="Q687" s="546"/>
      <c r="R687" s="546"/>
      <c r="S687" s="115"/>
      <c r="T687" s="115"/>
      <c r="U687" s="115"/>
      <c r="V687" s="115"/>
      <c r="W687" s="115"/>
      <c r="X687" s="115"/>
      <c r="Y687" s="115"/>
      <c r="Z687" s="115"/>
      <c r="AA687" s="115"/>
      <c r="AB687" s="115"/>
    </row>
    <row r="688" ht="93.0" customHeight="1">
      <c r="A688" s="546"/>
      <c r="B688" s="546"/>
      <c r="C688" s="546"/>
      <c r="D688" s="546"/>
      <c r="E688" s="546"/>
      <c r="F688" s="546"/>
      <c r="G688" s="546"/>
      <c r="H688" s="546"/>
      <c r="I688" s="546"/>
      <c r="J688" s="546"/>
      <c r="K688" s="546"/>
      <c r="L688" s="546"/>
      <c r="M688" s="546"/>
      <c r="N688" s="546"/>
      <c r="O688" s="546"/>
      <c r="P688" s="546"/>
      <c r="Q688" s="546"/>
      <c r="R688" s="546"/>
      <c r="S688" s="115"/>
      <c r="T688" s="115"/>
      <c r="U688" s="115"/>
      <c r="V688" s="115"/>
      <c r="W688" s="115"/>
      <c r="X688" s="115"/>
      <c r="Y688" s="115"/>
      <c r="Z688" s="115"/>
      <c r="AA688" s="115"/>
      <c r="AB688" s="115"/>
    </row>
    <row r="689" ht="93.0" customHeight="1">
      <c r="A689" s="546"/>
      <c r="B689" s="546"/>
      <c r="C689" s="546"/>
      <c r="D689" s="546"/>
      <c r="E689" s="546"/>
      <c r="F689" s="546"/>
      <c r="G689" s="546"/>
      <c r="H689" s="546"/>
      <c r="I689" s="546"/>
      <c r="J689" s="546"/>
      <c r="K689" s="546"/>
      <c r="L689" s="546"/>
      <c r="M689" s="546"/>
      <c r="N689" s="546"/>
      <c r="O689" s="546"/>
      <c r="P689" s="546"/>
      <c r="Q689" s="546"/>
      <c r="R689" s="546"/>
      <c r="S689" s="115"/>
      <c r="T689" s="115"/>
      <c r="U689" s="115"/>
      <c r="V689" s="115"/>
      <c r="W689" s="115"/>
      <c r="X689" s="115"/>
      <c r="Y689" s="115"/>
      <c r="Z689" s="115"/>
      <c r="AA689" s="115"/>
      <c r="AB689" s="115"/>
    </row>
    <row r="690" ht="93.0" customHeight="1">
      <c r="A690" s="546"/>
      <c r="B690" s="546"/>
      <c r="C690" s="546"/>
      <c r="D690" s="546"/>
      <c r="E690" s="546"/>
      <c r="F690" s="546"/>
      <c r="G690" s="546"/>
      <c r="H690" s="546"/>
      <c r="I690" s="546"/>
      <c r="J690" s="546"/>
      <c r="K690" s="546"/>
      <c r="L690" s="546"/>
      <c r="M690" s="546"/>
      <c r="N690" s="546"/>
      <c r="O690" s="546"/>
      <c r="P690" s="546"/>
      <c r="Q690" s="546"/>
      <c r="R690" s="546"/>
      <c r="S690" s="115"/>
      <c r="T690" s="115"/>
      <c r="U690" s="115"/>
      <c r="V690" s="115"/>
      <c r="W690" s="115"/>
      <c r="X690" s="115"/>
      <c r="Y690" s="115"/>
      <c r="Z690" s="115"/>
      <c r="AA690" s="115"/>
      <c r="AB690" s="115"/>
    </row>
    <row r="691" ht="93.0" customHeight="1">
      <c r="A691" s="546"/>
      <c r="B691" s="546"/>
      <c r="C691" s="546"/>
      <c r="D691" s="546"/>
      <c r="E691" s="546"/>
      <c r="F691" s="546"/>
      <c r="G691" s="546"/>
      <c r="H691" s="546"/>
      <c r="I691" s="546"/>
      <c r="J691" s="546"/>
      <c r="K691" s="546"/>
      <c r="L691" s="546"/>
      <c r="M691" s="546"/>
      <c r="N691" s="546"/>
      <c r="O691" s="546"/>
      <c r="P691" s="546"/>
      <c r="Q691" s="546"/>
      <c r="R691" s="546"/>
      <c r="S691" s="115"/>
      <c r="T691" s="115"/>
      <c r="U691" s="115"/>
      <c r="V691" s="115"/>
      <c r="W691" s="115"/>
      <c r="X691" s="115"/>
      <c r="Y691" s="115"/>
      <c r="Z691" s="115"/>
      <c r="AA691" s="115"/>
      <c r="AB691" s="115"/>
    </row>
    <row r="692" ht="93.0" customHeight="1">
      <c r="A692" s="546"/>
      <c r="B692" s="546"/>
      <c r="C692" s="546"/>
      <c r="D692" s="546"/>
      <c r="E692" s="546"/>
      <c r="F692" s="546"/>
      <c r="G692" s="546"/>
      <c r="H692" s="546"/>
      <c r="I692" s="546"/>
      <c r="J692" s="546"/>
      <c r="K692" s="546"/>
      <c r="L692" s="546"/>
      <c r="M692" s="546"/>
      <c r="N692" s="546"/>
      <c r="O692" s="546"/>
      <c r="P692" s="546"/>
      <c r="Q692" s="546"/>
      <c r="R692" s="546"/>
      <c r="S692" s="115"/>
      <c r="T692" s="115"/>
      <c r="U692" s="115"/>
      <c r="V692" s="115"/>
      <c r="W692" s="115"/>
      <c r="X692" s="115"/>
      <c r="Y692" s="115"/>
      <c r="Z692" s="115"/>
      <c r="AA692" s="115"/>
      <c r="AB692" s="115"/>
    </row>
    <row r="693" ht="93.0" customHeight="1">
      <c r="A693" s="546"/>
      <c r="B693" s="546"/>
      <c r="C693" s="546"/>
      <c r="D693" s="546"/>
      <c r="E693" s="546"/>
      <c r="F693" s="546"/>
      <c r="G693" s="546"/>
      <c r="H693" s="546"/>
      <c r="I693" s="546"/>
      <c r="J693" s="546"/>
      <c r="K693" s="546"/>
      <c r="L693" s="546"/>
      <c r="M693" s="546"/>
      <c r="N693" s="546"/>
      <c r="O693" s="546"/>
      <c r="P693" s="546"/>
      <c r="Q693" s="546"/>
      <c r="R693" s="546"/>
      <c r="S693" s="115"/>
      <c r="T693" s="115"/>
      <c r="U693" s="115"/>
      <c r="V693" s="115"/>
      <c r="W693" s="115"/>
      <c r="X693" s="115"/>
      <c r="Y693" s="115"/>
      <c r="Z693" s="115"/>
      <c r="AA693" s="115"/>
      <c r="AB693" s="115"/>
    </row>
    <row r="694" ht="93.0" customHeight="1">
      <c r="A694" s="546"/>
      <c r="B694" s="546"/>
      <c r="C694" s="546"/>
      <c r="D694" s="546"/>
      <c r="E694" s="546"/>
      <c r="F694" s="546"/>
      <c r="G694" s="546"/>
      <c r="H694" s="546"/>
      <c r="I694" s="546"/>
      <c r="J694" s="546"/>
      <c r="K694" s="546"/>
      <c r="L694" s="546"/>
      <c r="M694" s="546"/>
      <c r="N694" s="546"/>
      <c r="O694" s="546"/>
      <c r="P694" s="546"/>
      <c r="Q694" s="546"/>
      <c r="R694" s="546"/>
      <c r="S694" s="115"/>
      <c r="T694" s="115"/>
      <c r="U694" s="115"/>
      <c r="V694" s="115"/>
      <c r="W694" s="115"/>
      <c r="X694" s="115"/>
      <c r="Y694" s="115"/>
      <c r="Z694" s="115"/>
      <c r="AA694" s="115"/>
      <c r="AB694" s="115"/>
    </row>
    <row r="695" ht="93.0" customHeight="1">
      <c r="A695" s="546"/>
      <c r="B695" s="546"/>
      <c r="C695" s="546"/>
      <c r="D695" s="546"/>
      <c r="E695" s="546"/>
      <c r="F695" s="546"/>
      <c r="G695" s="546"/>
      <c r="H695" s="546"/>
      <c r="I695" s="546"/>
      <c r="J695" s="546"/>
      <c r="K695" s="546"/>
      <c r="L695" s="546"/>
      <c r="M695" s="546"/>
      <c r="N695" s="546"/>
      <c r="O695" s="546"/>
      <c r="P695" s="546"/>
      <c r="Q695" s="546"/>
      <c r="R695" s="546"/>
      <c r="S695" s="115"/>
      <c r="T695" s="115"/>
      <c r="U695" s="115"/>
      <c r="V695" s="115"/>
      <c r="W695" s="115"/>
      <c r="X695" s="115"/>
      <c r="Y695" s="115"/>
      <c r="Z695" s="115"/>
      <c r="AA695" s="115"/>
      <c r="AB695" s="115"/>
    </row>
    <row r="696" ht="93.0" customHeight="1">
      <c r="A696" s="546"/>
      <c r="B696" s="546"/>
      <c r="C696" s="546"/>
      <c r="D696" s="546"/>
      <c r="E696" s="546"/>
      <c r="F696" s="546"/>
      <c r="G696" s="546"/>
      <c r="H696" s="546"/>
      <c r="I696" s="546"/>
      <c r="J696" s="546"/>
      <c r="K696" s="546"/>
      <c r="L696" s="546"/>
      <c r="M696" s="546"/>
      <c r="N696" s="546"/>
      <c r="O696" s="546"/>
      <c r="P696" s="546"/>
      <c r="Q696" s="546"/>
      <c r="R696" s="546"/>
      <c r="S696" s="115"/>
      <c r="T696" s="115"/>
      <c r="U696" s="115"/>
      <c r="V696" s="115"/>
      <c r="W696" s="115"/>
      <c r="X696" s="115"/>
      <c r="Y696" s="115"/>
      <c r="Z696" s="115"/>
      <c r="AA696" s="115"/>
      <c r="AB696" s="115"/>
    </row>
    <row r="697" ht="93.0" customHeight="1">
      <c r="A697" s="546"/>
      <c r="B697" s="546"/>
      <c r="C697" s="546"/>
      <c r="D697" s="546"/>
      <c r="E697" s="546"/>
      <c r="F697" s="546"/>
      <c r="G697" s="546"/>
      <c r="H697" s="546"/>
      <c r="I697" s="546"/>
      <c r="J697" s="546"/>
      <c r="K697" s="546"/>
      <c r="L697" s="546"/>
      <c r="M697" s="546"/>
      <c r="N697" s="546"/>
      <c r="O697" s="546"/>
      <c r="P697" s="546"/>
      <c r="Q697" s="546"/>
      <c r="R697" s="546"/>
      <c r="S697" s="115"/>
      <c r="T697" s="115"/>
      <c r="U697" s="115"/>
      <c r="V697" s="115"/>
      <c r="W697" s="115"/>
      <c r="X697" s="115"/>
      <c r="Y697" s="115"/>
      <c r="Z697" s="115"/>
      <c r="AA697" s="115"/>
      <c r="AB697" s="115"/>
    </row>
    <row r="698" ht="93.0" customHeight="1">
      <c r="A698" s="546"/>
      <c r="B698" s="546"/>
      <c r="C698" s="546"/>
      <c r="D698" s="546"/>
      <c r="E698" s="546"/>
      <c r="F698" s="546"/>
      <c r="G698" s="546"/>
      <c r="H698" s="546"/>
      <c r="I698" s="546"/>
      <c r="J698" s="546"/>
      <c r="K698" s="546"/>
      <c r="L698" s="546"/>
      <c r="M698" s="546"/>
      <c r="N698" s="546"/>
      <c r="O698" s="546"/>
      <c r="P698" s="546"/>
      <c r="Q698" s="546"/>
      <c r="R698" s="546"/>
      <c r="S698" s="115"/>
      <c r="T698" s="115"/>
      <c r="U698" s="115"/>
      <c r="V698" s="115"/>
      <c r="W698" s="115"/>
      <c r="X698" s="115"/>
      <c r="Y698" s="115"/>
      <c r="Z698" s="115"/>
      <c r="AA698" s="115"/>
      <c r="AB698" s="115"/>
    </row>
    <row r="699" ht="93.0" customHeight="1">
      <c r="A699" s="546"/>
      <c r="B699" s="546"/>
      <c r="C699" s="546"/>
      <c r="D699" s="546"/>
      <c r="E699" s="546"/>
      <c r="F699" s="546"/>
      <c r="G699" s="546"/>
      <c r="H699" s="546"/>
      <c r="I699" s="546"/>
      <c r="J699" s="546"/>
      <c r="K699" s="546"/>
      <c r="L699" s="546"/>
      <c r="M699" s="546"/>
      <c r="N699" s="546"/>
      <c r="O699" s="546"/>
      <c r="P699" s="546"/>
      <c r="Q699" s="546"/>
      <c r="R699" s="546"/>
      <c r="S699" s="115"/>
      <c r="T699" s="115"/>
      <c r="U699" s="115"/>
      <c r="V699" s="115"/>
      <c r="W699" s="115"/>
      <c r="X699" s="115"/>
      <c r="Y699" s="115"/>
      <c r="Z699" s="115"/>
      <c r="AA699" s="115"/>
      <c r="AB699" s="115"/>
    </row>
    <row r="700" ht="93.0" customHeight="1">
      <c r="A700" s="546"/>
      <c r="B700" s="546"/>
      <c r="C700" s="546"/>
      <c r="D700" s="546"/>
      <c r="E700" s="546"/>
      <c r="F700" s="546"/>
      <c r="G700" s="546"/>
      <c r="H700" s="546"/>
      <c r="I700" s="546"/>
      <c r="J700" s="546"/>
      <c r="K700" s="546"/>
      <c r="L700" s="546"/>
      <c r="M700" s="546"/>
      <c r="N700" s="546"/>
      <c r="O700" s="546"/>
      <c r="P700" s="546"/>
      <c r="Q700" s="546"/>
      <c r="R700" s="546"/>
      <c r="S700" s="115"/>
      <c r="T700" s="115"/>
      <c r="U700" s="115"/>
      <c r="V700" s="115"/>
      <c r="W700" s="115"/>
      <c r="X700" s="115"/>
      <c r="Y700" s="115"/>
      <c r="Z700" s="115"/>
      <c r="AA700" s="115"/>
      <c r="AB700" s="115"/>
    </row>
    <row r="701" ht="93.0" customHeight="1">
      <c r="A701" s="546"/>
      <c r="B701" s="546"/>
      <c r="C701" s="546"/>
      <c r="D701" s="546"/>
      <c r="E701" s="546"/>
      <c r="F701" s="546"/>
      <c r="G701" s="546"/>
      <c r="H701" s="546"/>
      <c r="I701" s="546"/>
      <c r="J701" s="546"/>
      <c r="K701" s="546"/>
      <c r="L701" s="546"/>
      <c r="M701" s="546"/>
      <c r="N701" s="546"/>
      <c r="O701" s="546"/>
      <c r="P701" s="546"/>
      <c r="Q701" s="546"/>
      <c r="R701" s="546"/>
      <c r="S701" s="115"/>
      <c r="T701" s="115"/>
      <c r="U701" s="115"/>
      <c r="V701" s="115"/>
      <c r="W701" s="115"/>
      <c r="X701" s="115"/>
      <c r="Y701" s="115"/>
      <c r="Z701" s="115"/>
      <c r="AA701" s="115"/>
      <c r="AB701" s="115"/>
    </row>
    <row r="702" ht="93.0" customHeight="1">
      <c r="A702" s="546"/>
      <c r="B702" s="546"/>
      <c r="C702" s="546"/>
      <c r="D702" s="546"/>
      <c r="E702" s="546"/>
      <c r="F702" s="546"/>
      <c r="G702" s="546"/>
      <c r="H702" s="546"/>
      <c r="I702" s="546"/>
      <c r="J702" s="546"/>
      <c r="K702" s="546"/>
      <c r="L702" s="546"/>
      <c r="M702" s="546"/>
      <c r="N702" s="546"/>
      <c r="O702" s="546"/>
      <c r="P702" s="546"/>
      <c r="Q702" s="546"/>
      <c r="R702" s="546"/>
      <c r="S702" s="115"/>
      <c r="T702" s="115"/>
      <c r="U702" s="115"/>
      <c r="V702" s="115"/>
      <c r="W702" s="115"/>
      <c r="X702" s="115"/>
      <c r="Y702" s="115"/>
      <c r="Z702" s="115"/>
      <c r="AA702" s="115"/>
      <c r="AB702" s="115"/>
    </row>
    <row r="703" ht="93.0" customHeight="1">
      <c r="A703" s="546"/>
      <c r="B703" s="546"/>
      <c r="C703" s="546"/>
      <c r="D703" s="546"/>
      <c r="E703" s="546"/>
      <c r="F703" s="546"/>
      <c r="G703" s="546"/>
      <c r="H703" s="546"/>
      <c r="I703" s="546"/>
      <c r="J703" s="546"/>
      <c r="K703" s="546"/>
      <c r="L703" s="546"/>
      <c r="M703" s="546"/>
      <c r="N703" s="546"/>
      <c r="O703" s="546"/>
      <c r="P703" s="546"/>
      <c r="Q703" s="546"/>
      <c r="R703" s="546"/>
      <c r="S703" s="115"/>
      <c r="T703" s="115"/>
      <c r="U703" s="115"/>
      <c r="V703" s="115"/>
      <c r="W703" s="115"/>
      <c r="X703" s="115"/>
      <c r="Y703" s="115"/>
      <c r="Z703" s="115"/>
      <c r="AA703" s="115"/>
      <c r="AB703" s="115"/>
    </row>
    <row r="704" ht="93.0" customHeight="1">
      <c r="A704" s="546"/>
      <c r="B704" s="546"/>
      <c r="C704" s="546"/>
      <c r="D704" s="546"/>
      <c r="E704" s="546"/>
      <c r="F704" s="546"/>
      <c r="G704" s="546"/>
      <c r="H704" s="546"/>
      <c r="I704" s="546"/>
      <c r="J704" s="546"/>
      <c r="K704" s="546"/>
      <c r="L704" s="546"/>
      <c r="M704" s="546"/>
      <c r="N704" s="546"/>
      <c r="O704" s="546"/>
      <c r="P704" s="546"/>
      <c r="Q704" s="546"/>
      <c r="R704" s="546"/>
      <c r="S704" s="115"/>
      <c r="T704" s="115"/>
      <c r="U704" s="115"/>
      <c r="V704" s="115"/>
      <c r="W704" s="115"/>
      <c r="X704" s="115"/>
      <c r="Y704" s="115"/>
      <c r="Z704" s="115"/>
      <c r="AA704" s="115"/>
      <c r="AB704" s="115"/>
    </row>
    <row r="705" ht="93.0" customHeight="1">
      <c r="A705" s="546"/>
      <c r="B705" s="546"/>
      <c r="C705" s="546"/>
      <c r="D705" s="546"/>
      <c r="E705" s="546"/>
      <c r="F705" s="546"/>
      <c r="G705" s="546"/>
      <c r="H705" s="546"/>
      <c r="I705" s="546"/>
      <c r="J705" s="546"/>
      <c r="K705" s="546"/>
      <c r="L705" s="546"/>
      <c r="M705" s="546"/>
      <c r="N705" s="546"/>
      <c r="O705" s="546"/>
      <c r="P705" s="546"/>
      <c r="Q705" s="546"/>
      <c r="R705" s="546"/>
      <c r="S705" s="115"/>
      <c r="T705" s="115"/>
      <c r="U705" s="115"/>
      <c r="V705" s="115"/>
      <c r="W705" s="115"/>
      <c r="X705" s="115"/>
      <c r="Y705" s="115"/>
      <c r="Z705" s="115"/>
      <c r="AA705" s="115"/>
      <c r="AB705" s="115"/>
    </row>
    <row r="706" ht="93.0" customHeight="1">
      <c r="A706" s="546"/>
      <c r="B706" s="546"/>
      <c r="C706" s="546"/>
      <c r="D706" s="546"/>
      <c r="E706" s="546"/>
      <c r="F706" s="546"/>
      <c r="G706" s="546"/>
      <c r="H706" s="546"/>
      <c r="I706" s="546"/>
      <c r="J706" s="546"/>
      <c r="K706" s="546"/>
      <c r="L706" s="546"/>
      <c r="M706" s="546"/>
      <c r="N706" s="546"/>
      <c r="O706" s="546"/>
      <c r="P706" s="546"/>
      <c r="Q706" s="546"/>
      <c r="R706" s="546"/>
      <c r="S706" s="115"/>
      <c r="T706" s="115"/>
      <c r="U706" s="115"/>
      <c r="V706" s="115"/>
      <c r="W706" s="115"/>
      <c r="X706" s="115"/>
      <c r="Y706" s="115"/>
      <c r="Z706" s="115"/>
      <c r="AA706" s="115"/>
      <c r="AB706" s="115"/>
    </row>
    <row r="707" ht="93.0" customHeight="1">
      <c r="A707" s="546"/>
      <c r="B707" s="546"/>
      <c r="C707" s="546"/>
      <c r="D707" s="546"/>
      <c r="E707" s="546"/>
      <c r="F707" s="546"/>
      <c r="G707" s="546"/>
      <c r="H707" s="546"/>
      <c r="I707" s="546"/>
      <c r="J707" s="546"/>
      <c r="K707" s="546"/>
      <c r="L707" s="546"/>
      <c r="M707" s="546"/>
      <c r="N707" s="546"/>
      <c r="O707" s="546"/>
      <c r="P707" s="546"/>
      <c r="Q707" s="546"/>
      <c r="R707" s="546"/>
      <c r="S707" s="115"/>
      <c r="T707" s="115"/>
      <c r="U707" s="115"/>
      <c r="V707" s="115"/>
      <c r="W707" s="115"/>
      <c r="X707" s="115"/>
      <c r="Y707" s="115"/>
      <c r="Z707" s="115"/>
      <c r="AA707" s="115"/>
      <c r="AB707" s="115"/>
    </row>
    <row r="708" ht="93.0" customHeight="1">
      <c r="A708" s="546"/>
      <c r="B708" s="546"/>
      <c r="C708" s="546"/>
      <c r="D708" s="546"/>
      <c r="E708" s="546"/>
      <c r="F708" s="546"/>
      <c r="G708" s="546"/>
      <c r="H708" s="546"/>
      <c r="I708" s="546"/>
      <c r="J708" s="546"/>
      <c r="K708" s="546"/>
      <c r="L708" s="546"/>
      <c r="M708" s="546"/>
      <c r="N708" s="546"/>
      <c r="O708" s="546"/>
      <c r="P708" s="546"/>
      <c r="Q708" s="546"/>
      <c r="R708" s="546"/>
      <c r="S708" s="115"/>
      <c r="T708" s="115"/>
      <c r="U708" s="115"/>
      <c r="V708" s="115"/>
      <c r="W708" s="115"/>
      <c r="X708" s="115"/>
      <c r="Y708" s="115"/>
      <c r="Z708" s="115"/>
      <c r="AA708" s="115"/>
      <c r="AB708" s="115"/>
    </row>
    <row r="709" ht="93.0" customHeight="1">
      <c r="A709" s="546"/>
      <c r="B709" s="546"/>
      <c r="C709" s="546"/>
      <c r="D709" s="546"/>
      <c r="E709" s="546"/>
      <c r="F709" s="546"/>
      <c r="G709" s="546"/>
      <c r="H709" s="546"/>
      <c r="I709" s="546"/>
      <c r="J709" s="546"/>
      <c r="K709" s="546"/>
      <c r="L709" s="546"/>
      <c r="M709" s="546"/>
      <c r="N709" s="546"/>
      <c r="O709" s="546"/>
      <c r="P709" s="546"/>
      <c r="Q709" s="546"/>
      <c r="R709" s="546"/>
      <c r="S709" s="115"/>
      <c r="T709" s="115"/>
      <c r="U709" s="115"/>
      <c r="V709" s="115"/>
      <c r="W709" s="115"/>
      <c r="X709" s="115"/>
      <c r="Y709" s="115"/>
      <c r="Z709" s="115"/>
      <c r="AA709" s="115"/>
      <c r="AB709" s="115"/>
    </row>
    <row r="710" ht="93.0" customHeight="1">
      <c r="A710" s="546"/>
      <c r="B710" s="546"/>
      <c r="C710" s="546"/>
      <c r="D710" s="546"/>
      <c r="E710" s="546"/>
      <c r="F710" s="546"/>
      <c r="G710" s="546"/>
      <c r="H710" s="546"/>
      <c r="I710" s="546"/>
      <c r="J710" s="546"/>
      <c r="K710" s="546"/>
      <c r="L710" s="546"/>
      <c r="M710" s="546"/>
      <c r="N710" s="546"/>
      <c r="O710" s="546"/>
      <c r="P710" s="546"/>
      <c r="Q710" s="546"/>
      <c r="R710" s="546"/>
      <c r="S710" s="115"/>
      <c r="T710" s="115"/>
      <c r="U710" s="115"/>
      <c r="V710" s="115"/>
      <c r="W710" s="115"/>
      <c r="X710" s="115"/>
      <c r="Y710" s="115"/>
      <c r="Z710" s="115"/>
      <c r="AA710" s="115"/>
      <c r="AB710" s="115"/>
    </row>
    <row r="711" ht="93.0" customHeight="1">
      <c r="A711" s="546"/>
      <c r="B711" s="546"/>
      <c r="C711" s="546"/>
      <c r="D711" s="546"/>
      <c r="E711" s="546"/>
      <c r="F711" s="546"/>
      <c r="G711" s="546"/>
      <c r="H711" s="546"/>
      <c r="I711" s="546"/>
      <c r="J711" s="546"/>
      <c r="K711" s="546"/>
      <c r="L711" s="546"/>
      <c r="M711" s="546"/>
      <c r="N711" s="546"/>
      <c r="O711" s="546"/>
      <c r="P711" s="546"/>
      <c r="Q711" s="546"/>
      <c r="R711" s="546"/>
      <c r="S711" s="115"/>
      <c r="T711" s="115"/>
      <c r="U711" s="115"/>
      <c r="V711" s="115"/>
      <c r="W711" s="115"/>
      <c r="X711" s="115"/>
      <c r="Y711" s="115"/>
      <c r="Z711" s="115"/>
      <c r="AA711" s="115"/>
      <c r="AB711" s="115"/>
    </row>
    <row r="712" ht="93.0" customHeight="1">
      <c r="A712" s="546"/>
      <c r="B712" s="546"/>
      <c r="C712" s="546"/>
      <c r="D712" s="546"/>
      <c r="E712" s="546"/>
      <c r="F712" s="546"/>
      <c r="G712" s="546"/>
      <c r="H712" s="546"/>
      <c r="I712" s="546"/>
      <c r="J712" s="546"/>
      <c r="K712" s="546"/>
      <c r="L712" s="546"/>
      <c r="M712" s="546"/>
      <c r="N712" s="546"/>
      <c r="O712" s="546"/>
      <c r="P712" s="546"/>
      <c r="Q712" s="546"/>
      <c r="R712" s="546"/>
      <c r="S712" s="115"/>
      <c r="T712" s="115"/>
      <c r="U712" s="115"/>
      <c r="V712" s="115"/>
      <c r="W712" s="115"/>
      <c r="X712" s="115"/>
      <c r="Y712" s="115"/>
      <c r="Z712" s="115"/>
      <c r="AA712" s="115"/>
      <c r="AB712" s="115"/>
    </row>
    <row r="713" ht="93.0" customHeight="1">
      <c r="A713" s="546"/>
      <c r="B713" s="546"/>
      <c r="C713" s="546"/>
      <c r="D713" s="546"/>
      <c r="E713" s="546"/>
      <c r="F713" s="546"/>
      <c r="G713" s="546"/>
      <c r="H713" s="546"/>
      <c r="I713" s="546"/>
      <c r="J713" s="546"/>
      <c r="K713" s="546"/>
      <c r="L713" s="546"/>
      <c r="M713" s="546"/>
      <c r="N713" s="546"/>
      <c r="O713" s="546"/>
      <c r="P713" s="546"/>
      <c r="Q713" s="546"/>
      <c r="R713" s="546"/>
      <c r="S713" s="115"/>
      <c r="T713" s="115"/>
      <c r="U713" s="115"/>
      <c r="V713" s="115"/>
      <c r="W713" s="115"/>
      <c r="X713" s="115"/>
      <c r="Y713" s="115"/>
      <c r="Z713" s="115"/>
      <c r="AA713" s="115"/>
      <c r="AB713" s="115"/>
    </row>
    <row r="714" ht="93.0" customHeight="1">
      <c r="A714" s="546"/>
      <c r="B714" s="546"/>
      <c r="C714" s="546"/>
      <c r="D714" s="546"/>
      <c r="E714" s="546"/>
      <c r="F714" s="546"/>
      <c r="G714" s="546"/>
      <c r="H714" s="546"/>
      <c r="I714" s="546"/>
      <c r="J714" s="546"/>
      <c r="K714" s="546"/>
      <c r="L714" s="546"/>
      <c r="M714" s="546"/>
      <c r="N714" s="546"/>
      <c r="O714" s="546"/>
      <c r="P714" s="546"/>
      <c r="Q714" s="546"/>
      <c r="R714" s="546"/>
      <c r="S714" s="115"/>
      <c r="T714" s="115"/>
      <c r="U714" s="115"/>
      <c r="V714" s="115"/>
      <c r="W714" s="115"/>
      <c r="X714" s="115"/>
      <c r="Y714" s="115"/>
      <c r="Z714" s="115"/>
      <c r="AA714" s="115"/>
      <c r="AB714" s="115"/>
    </row>
    <row r="715" ht="93.0" customHeight="1">
      <c r="A715" s="546"/>
      <c r="B715" s="546"/>
      <c r="C715" s="546"/>
      <c r="D715" s="546"/>
      <c r="E715" s="546"/>
      <c r="F715" s="546"/>
      <c r="G715" s="546"/>
      <c r="H715" s="546"/>
      <c r="I715" s="546"/>
      <c r="J715" s="546"/>
      <c r="K715" s="546"/>
      <c r="L715" s="546"/>
      <c r="M715" s="546"/>
      <c r="N715" s="546"/>
      <c r="O715" s="546"/>
      <c r="P715" s="546"/>
      <c r="Q715" s="546"/>
      <c r="R715" s="546"/>
      <c r="S715" s="115"/>
      <c r="T715" s="115"/>
      <c r="U715" s="115"/>
      <c r="V715" s="115"/>
      <c r="W715" s="115"/>
      <c r="X715" s="115"/>
      <c r="Y715" s="115"/>
      <c r="Z715" s="115"/>
      <c r="AA715" s="115"/>
      <c r="AB715" s="115"/>
    </row>
    <row r="716" ht="93.0" customHeight="1">
      <c r="A716" s="546"/>
      <c r="B716" s="546"/>
      <c r="C716" s="546"/>
      <c r="D716" s="546"/>
      <c r="E716" s="546"/>
      <c r="F716" s="546"/>
      <c r="G716" s="546"/>
      <c r="H716" s="546"/>
      <c r="I716" s="546"/>
      <c r="J716" s="546"/>
      <c r="K716" s="546"/>
      <c r="L716" s="546"/>
      <c r="M716" s="546"/>
      <c r="N716" s="546"/>
      <c r="O716" s="546"/>
      <c r="P716" s="546"/>
      <c r="Q716" s="546"/>
      <c r="R716" s="546"/>
      <c r="S716" s="115"/>
      <c r="T716" s="115"/>
      <c r="U716" s="115"/>
      <c r="V716" s="115"/>
      <c r="W716" s="115"/>
      <c r="X716" s="115"/>
      <c r="Y716" s="115"/>
      <c r="Z716" s="115"/>
      <c r="AA716" s="115"/>
      <c r="AB716" s="115"/>
    </row>
    <row r="717" ht="93.0" customHeight="1">
      <c r="A717" s="546"/>
      <c r="B717" s="546"/>
      <c r="C717" s="546"/>
      <c r="D717" s="546"/>
      <c r="E717" s="546"/>
      <c r="F717" s="546"/>
      <c r="G717" s="546"/>
      <c r="H717" s="546"/>
      <c r="I717" s="546"/>
      <c r="J717" s="546"/>
      <c r="K717" s="546"/>
      <c r="L717" s="546"/>
      <c r="M717" s="546"/>
      <c r="N717" s="546"/>
      <c r="O717" s="546"/>
      <c r="P717" s="546"/>
      <c r="Q717" s="546"/>
      <c r="R717" s="546"/>
      <c r="S717" s="115"/>
      <c r="T717" s="115"/>
      <c r="U717" s="115"/>
      <c r="V717" s="115"/>
      <c r="W717" s="115"/>
      <c r="X717" s="115"/>
      <c r="Y717" s="115"/>
      <c r="Z717" s="115"/>
      <c r="AA717" s="115"/>
      <c r="AB717" s="115"/>
    </row>
    <row r="718" ht="93.0" customHeight="1">
      <c r="A718" s="546"/>
      <c r="B718" s="546"/>
      <c r="C718" s="546"/>
      <c r="D718" s="546"/>
      <c r="E718" s="546"/>
      <c r="F718" s="546"/>
      <c r="G718" s="546"/>
      <c r="H718" s="546"/>
      <c r="I718" s="546"/>
      <c r="J718" s="546"/>
      <c r="K718" s="546"/>
      <c r="L718" s="546"/>
      <c r="M718" s="546"/>
      <c r="N718" s="546"/>
      <c r="O718" s="546"/>
      <c r="P718" s="546"/>
      <c r="Q718" s="546"/>
      <c r="R718" s="546"/>
      <c r="S718" s="115"/>
      <c r="T718" s="115"/>
      <c r="U718" s="115"/>
      <c r="V718" s="115"/>
      <c r="W718" s="115"/>
      <c r="X718" s="115"/>
      <c r="Y718" s="115"/>
      <c r="Z718" s="115"/>
      <c r="AA718" s="115"/>
      <c r="AB718" s="115"/>
    </row>
    <row r="719" ht="93.0" customHeight="1">
      <c r="A719" s="546"/>
      <c r="B719" s="546"/>
      <c r="C719" s="546"/>
      <c r="D719" s="546"/>
      <c r="E719" s="546"/>
      <c r="F719" s="546"/>
      <c r="G719" s="546"/>
      <c r="H719" s="546"/>
      <c r="I719" s="546"/>
      <c r="J719" s="546"/>
      <c r="K719" s="546"/>
      <c r="L719" s="546"/>
      <c r="M719" s="546"/>
      <c r="N719" s="546"/>
      <c r="O719" s="546"/>
      <c r="P719" s="546"/>
      <c r="Q719" s="546"/>
      <c r="R719" s="546"/>
      <c r="S719" s="115"/>
      <c r="T719" s="115"/>
      <c r="U719" s="115"/>
      <c r="V719" s="115"/>
      <c r="W719" s="115"/>
      <c r="X719" s="115"/>
      <c r="Y719" s="115"/>
      <c r="Z719" s="115"/>
      <c r="AA719" s="115"/>
      <c r="AB719" s="115"/>
    </row>
    <row r="720" ht="93.0" customHeight="1">
      <c r="A720" s="546"/>
      <c r="B720" s="546"/>
      <c r="C720" s="546"/>
      <c r="D720" s="546"/>
      <c r="E720" s="546"/>
      <c r="F720" s="546"/>
      <c r="G720" s="546"/>
      <c r="H720" s="546"/>
      <c r="I720" s="546"/>
      <c r="J720" s="546"/>
      <c r="K720" s="546"/>
      <c r="L720" s="546"/>
      <c r="M720" s="546"/>
      <c r="N720" s="546"/>
      <c r="O720" s="546"/>
      <c r="P720" s="546"/>
      <c r="Q720" s="546"/>
      <c r="R720" s="546"/>
      <c r="S720" s="115"/>
      <c r="T720" s="115"/>
      <c r="U720" s="115"/>
      <c r="V720" s="115"/>
      <c r="W720" s="115"/>
      <c r="X720" s="115"/>
      <c r="Y720" s="115"/>
      <c r="Z720" s="115"/>
      <c r="AA720" s="115"/>
      <c r="AB720" s="115"/>
    </row>
    <row r="721" ht="93.0" customHeight="1">
      <c r="A721" s="546"/>
      <c r="B721" s="546"/>
      <c r="C721" s="546"/>
      <c r="D721" s="546"/>
      <c r="E721" s="546"/>
      <c r="F721" s="546"/>
      <c r="G721" s="546"/>
      <c r="H721" s="546"/>
      <c r="I721" s="546"/>
      <c r="J721" s="546"/>
      <c r="K721" s="546"/>
      <c r="L721" s="546"/>
      <c r="M721" s="546"/>
      <c r="N721" s="546"/>
      <c r="O721" s="546"/>
      <c r="P721" s="546"/>
      <c r="Q721" s="546"/>
      <c r="R721" s="546"/>
      <c r="S721" s="115"/>
      <c r="T721" s="115"/>
      <c r="U721" s="115"/>
      <c r="V721" s="115"/>
      <c r="W721" s="115"/>
      <c r="X721" s="115"/>
      <c r="Y721" s="115"/>
      <c r="Z721" s="115"/>
      <c r="AA721" s="115"/>
      <c r="AB721" s="115"/>
    </row>
    <row r="722" ht="93.0" customHeight="1">
      <c r="A722" s="546"/>
      <c r="B722" s="546"/>
      <c r="C722" s="546"/>
      <c r="D722" s="546"/>
      <c r="E722" s="546"/>
      <c r="F722" s="546"/>
      <c r="G722" s="546"/>
      <c r="H722" s="546"/>
      <c r="I722" s="546"/>
      <c r="J722" s="546"/>
      <c r="K722" s="546"/>
      <c r="L722" s="546"/>
      <c r="M722" s="546"/>
      <c r="N722" s="546"/>
      <c r="O722" s="546"/>
      <c r="P722" s="546"/>
      <c r="Q722" s="546"/>
      <c r="R722" s="546"/>
      <c r="S722" s="115"/>
      <c r="T722" s="115"/>
      <c r="U722" s="115"/>
      <c r="V722" s="115"/>
      <c r="W722" s="115"/>
      <c r="X722" s="115"/>
      <c r="Y722" s="115"/>
      <c r="Z722" s="115"/>
      <c r="AA722" s="115"/>
      <c r="AB722" s="115"/>
    </row>
    <row r="723" ht="93.0" customHeight="1">
      <c r="A723" s="546"/>
      <c r="B723" s="546"/>
      <c r="C723" s="546"/>
      <c r="D723" s="546"/>
      <c r="E723" s="546"/>
      <c r="F723" s="546"/>
      <c r="G723" s="546"/>
      <c r="H723" s="546"/>
      <c r="I723" s="546"/>
      <c r="J723" s="546"/>
      <c r="K723" s="546"/>
      <c r="L723" s="546"/>
      <c r="M723" s="546"/>
      <c r="N723" s="546"/>
      <c r="O723" s="546"/>
      <c r="P723" s="546"/>
      <c r="Q723" s="546"/>
      <c r="R723" s="546"/>
      <c r="S723" s="115"/>
      <c r="T723" s="115"/>
      <c r="U723" s="115"/>
      <c r="V723" s="115"/>
      <c r="W723" s="115"/>
      <c r="X723" s="115"/>
      <c r="Y723" s="115"/>
      <c r="Z723" s="115"/>
      <c r="AA723" s="115"/>
      <c r="AB723" s="115"/>
    </row>
    <row r="724" ht="93.0" customHeight="1">
      <c r="A724" s="546"/>
      <c r="B724" s="546"/>
      <c r="C724" s="546"/>
      <c r="D724" s="546"/>
      <c r="E724" s="546"/>
      <c r="F724" s="546"/>
      <c r="G724" s="546"/>
      <c r="H724" s="546"/>
      <c r="I724" s="546"/>
      <c r="J724" s="546"/>
      <c r="K724" s="546"/>
      <c r="L724" s="546"/>
      <c r="M724" s="546"/>
      <c r="N724" s="546"/>
      <c r="O724" s="546"/>
      <c r="P724" s="546"/>
      <c r="Q724" s="546"/>
      <c r="R724" s="546"/>
      <c r="S724" s="115"/>
      <c r="T724" s="115"/>
      <c r="U724" s="115"/>
      <c r="V724" s="115"/>
      <c r="W724" s="115"/>
      <c r="X724" s="115"/>
      <c r="Y724" s="115"/>
      <c r="Z724" s="115"/>
      <c r="AA724" s="115"/>
      <c r="AB724" s="115"/>
    </row>
    <row r="725" ht="93.0" customHeight="1">
      <c r="A725" s="546"/>
      <c r="B725" s="546"/>
      <c r="C725" s="546"/>
      <c r="D725" s="546"/>
      <c r="E725" s="546"/>
      <c r="F725" s="546"/>
      <c r="G725" s="546"/>
      <c r="H725" s="546"/>
      <c r="I725" s="546"/>
      <c r="J725" s="546"/>
      <c r="K725" s="546"/>
      <c r="L725" s="546"/>
      <c r="M725" s="546"/>
      <c r="N725" s="546"/>
      <c r="O725" s="546"/>
      <c r="P725" s="546"/>
      <c r="Q725" s="546"/>
      <c r="R725" s="546"/>
      <c r="S725" s="115"/>
      <c r="T725" s="115"/>
      <c r="U725" s="115"/>
      <c r="V725" s="115"/>
      <c r="W725" s="115"/>
      <c r="X725" s="115"/>
      <c r="Y725" s="115"/>
      <c r="Z725" s="115"/>
      <c r="AA725" s="115"/>
      <c r="AB725" s="115"/>
    </row>
    <row r="726" ht="93.0" customHeight="1">
      <c r="A726" s="546"/>
      <c r="B726" s="546"/>
      <c r="C726" s="546"/>
      <c r="D726" s="546"/>
      <c r="E726" s="546"/>
      <c r="F726" s="546"/>
      <c r="G726" s="546"/>
      <c r="H726" s="546"/>
      <c r="I726" s="546"/>
      <c r="J726" s="546"/>
      <c r="K726" s="546"/>
      <c r="L726" s="546"/>
      <c r="M726" s="546"/>
      <c r="N726" s="546"/>
      <c r="O726" s="546"/>
      <c r="P726" s="546"/>
      <c r="Q726" s="546"/>
      <c r="R726" s="546"/>
      <c r="S726" s="115"/>
      <c r="T726" s="115"/>
      <c r="U726" s="115"/>
      <c r="V726" s="115"/>
      <c r="W726" s="115"/>
      <c r="X726" s="115"/>
      <c r="Y726" s="115"/>
      <c r="Z726" s="115"/>
      <c r="AA726" s="115"/>
      <c r="AB726" s="115"/>
    </row>
    <row r="727" ht="93.0" customHeight="1">
      <c r="A727" s="546"/>
      <c r="B727" s="546"/>
      <c r="C727" s="546"/>
      <c r="D727" s="546"/>
      <c r="E727" s="546"/>
      <c r="F727" s="546"/>
      <c r="G727" s="546"/>
      <c r="H727" s="546"/>
      <c r="I727" s="546"/>
      <c r="J727" s="546"/>
      <c r="K727" s="546"/>
      <c r="L727" s="546"/>
      <c r="M727" s="546"/>
      <c r="N727" s="546"/>
      <c r="O727" s="546"/>
      <c r="P727" s="546"/>
      <c r="Q727" s="546"/>
      <c r="R727" s="546"/>
      <c r="S727" s="115"/>
      <c r="T727" s="115"/>
      <c r="U727" s="115"/>
      <c r="V727" s="115"/>
      <c r="W727" s="115"/>
      <c r="X727" s="115"/>
      <c r="Y727" s="115"/>
      <c r="Z727" s="115"/>
      <c r="AA727" s="115"/>
      <c r="AB727" s="115"/>
    </row>
    <row r="728" ht="93.0" customHeight="1">
      <c r="A728" s="546"/>
      <c r="B728" s="546"/>
      <c r="C728" s="546"/>
      <c r="D728" s="546"/>
      <c r="E728" s="546"/>
      <c r="F728" s="546"/>
      <c r="G728" s="546"/>
      <c r="H728" s="546"/>
      <c r="I728" s="546"/>
      <c r="J728" s="546"/>
      <c r="K728" s="546"/>
      <c r="L728" s="546"/>
      <c r="M728" s="546"/>
      <c r="N728" s="546"/>
      <c r="O728" s="546"/>
      <c r="P728" s="546"/>
      <c r="Q728" s="546"/>
      <c r="R728" s="546"/>
      <c r="S728" s="115"/>
      <c r="T728" s="115"/>
      <c r="U728" s="115"/>
      <c r="V728" s="115"/>
      <c r="W728" s="115"/>
      <c r="X728" s="115"/>
      <c r="Y728" s="115"/>
      <c r="Z728" s="115"/>
      <c r="AA728" s="115"/>
      <c r="AB728" s="115"/>
    </row>
    <row r="729" ht="93.0" customHeight="1">
      <c r="A729" s="546"/>
      <c r="B729" s="546"/>
      <c r="C729" s="546"/>
      <c r="D729" s="546"/>
      <c r="E729" s="546"/>
      <c r="F729" s="546"/>
      <c r="G729" s="546"/>
      <c r="H729" s="546"/>
      <c r="I729" s="546"/>
      <c r="J729" s="546"/>
      <c r="K729" s="546"/>
      <c r="L729" s="546"/>
      <c r="M729" s="546"/>
      <c r="N729" s="546"/>
      <c r="O729" s="546"/>
      <c r="P729" s="546"/>
      <c r="Q729" s="546"/>
      <c r="R729" s="546"/>
      <c r="S729" s="115"/>
      <c r="T729" s="115"/>
      <c r="U729" s="115"/>
      <c r="V729" s="115"/>
      <c r="W729" s="115"/>
      <c r="X729" s="115"/>
      <c r="Y729" s="115"/>
      <c r="Z729" s="115"/>
      <c r="AA729" s="115"/>
      <c r="AB729" s="115"/>
    </row>
    <row r="730" ht="93.0" customHeight="1">
      <c r="A730" s="546"/>
      <c r="B730" s="546"/>
      <c r="C730" s="546"/>
      <c r="D730" s="546"/>
      <c r="E730" s="546"/>
      <c r="F730" s="546"/>
      <c r="G730" s="546"/>
      <c r="H730" s="546"/>
      <c r="I730" s="546"/>
      <c r="J730" s="546"/>
      <c r="K730" s="546"/>
      <c r="L730" s="546"/>
      <c r="M730" s="546"/>
      <c r="N730" s="546"/>
      <c r="O730" s="546"/>
      <c r="P730" s="546"/>
      <c r="Q730" s="546"/>
      <c r="R730" s="546"/>
      <c r="S730" s="115"/>
      <c r="T730" s="115"/>
      <c r="U730" s="115"/>
      <c r="V730" s="115"/>
      <c r="W730" s="115"/>
      <c r="X730" s="115"/>
      <c r="Y730" s="115"/>
      <c r="Z730" s="115"/>
      <c r="AA730" s="115"/>
      <c r="AB730" s="115"/>
    </row>
    <row r="731" ht="93.0" customHeight="1">
      <c r="A731" s="546"/>
      <c r="B731" s="546"/>
      <c r="C731" s="546"/>
      <c r="D731" s="546"/>
      <c r="E731" s="546"/>
      <c r="F731" s="546"/>
      <c r="G731" s="546"/>
      <c r="H731" s="546"/>
      <c r="I731" s="546"/>
      <c r="J731" s="546"/>
      <c r="K731" s="546"/>
      <c r="L731" s="546"/>
      <c r="M731" s="546"/>
      <c r="N731" s="546"/>
      <c r="O731" s="546"/>
      <c r="P731" s="546"/>
      <c r="Q731" s="546"/>
      <c r="R731" s="546"/>
      <c r="S731" s="115"/>
      <c r="T731" s="115"/>
      <c r="U731" s="115"/>
      <c r="V731" s="115"/>
      <c r="W731" s="115"/>
      <c r="X731" s="115"/>
      <c r="Y731" s="115"/>
      <c r="Z731" s="115"/>
      <c r="AA731" s="115"/>
      <c r="AB731" s="115"/>
    </row>
    <row r="732" ht="93.0" customHeight="1">
      <c r="A732" s="546"/>
      <c r="B732" s="546"/>
      <c r="C732" s="546"/>
      <c r="D732" s="546"/>
      <c r="E732" s="546"/>
      <c r="F732" s="546"/>
      <c r="G732" s="546"/>
      <c r="H732" s="546"/>
      <c r="I732" s="546"/>
      <c r="J732" s="546"/>
      <c r="K732" s="546"/>
      <c r="L732" s="546"/>
      <c r="M732" s="546"/>
      <c r="N732" s="546"/>
      <c r="O732" s="546"/>
      <c r="P732" s="546"/>
      <c r="Q732" s="546"/>
      <c r="R732" s="546"/>
      <c r="S732" s="115"/>
      <c r="T732" s="115"/>
      <c r="U732" s="115"/>
      <c r="V732" s="115"/>
      <c r="W732" s="115"/>
      <c r="X732" s="115"/>
      <c r="Y732" s="115"/>
      <c r="Z732" s="115"/>
      <c r="AA732" s="115"/>
      <c r="AB732" s="115"/>
    </row>
    <row r="733" ht="93.0" customHeight="1">
      <c r="A733" s="546"/>
      <c r="B733" s="546"/>
      <c r="C733" s="546"/>
      <c r="D733" s="546"/>
      <c r="E733" s="546"/>
      <c r="F733" s="546"/>
      <c r="G733" s="546"/>
      <c r="H733" s="546"/>
      <c r="I733" s="546"/>
      <c r="J733" s="546"/>
      <c r="K733" s="546"/>
      <c r="L733" s="546"/>
      <c r="M733" s="546"/>
      <c r="N733" s="546"/>
      <c r="O733" s="546"/>
      <c r="P733" s="546"/>
      <c r="Q733" s="546"/>
      <c r="R733" s="546"/>
      <c r="S733" s="115"/>
      <c r="T733" s="115"/>
      <c r="U733" s="115"/>
      <c r="V733" s="115"/>
      <c r="W733" s="115"/>
      <c r="X733" s="115"/>
      <c r="Y733" s="115"/>
      <c r="Z733" s="115"/>
      <c r="AA733" s="115"/>
      <c r="AB733" s="115"/>
    </row>
    <row r="734" ht="93.0" customHeight="1">
      <c r="A734" s="546"/>
      <c r="B734" s="546"/>
      <c r="C734" s="546"/>
      <c r="D734" s="546"/>
      <c r="E734" s="546"/>
      <c r="F734" s="546"/>
      <c r="G734" s="546"/>
      <c r="H734" s="546"/>
      <c r="I734" s="546"/>
      <c r="J734" s="546"/>
      <c r="K734" s="546"/>
      <c r="L734" s="546"/>
      <c r="M734" s="546"/>
      <c r="N734" s="546"/>
      <c r="O734" s="546"/>
      <c r="P734" s="546"/>
      <c r="Q734" s="546"/>
      <c r="R734" s="546"/>
      <c r="S734" s="115"/>
      <c r="T734" s="115"/>
      <c r="U734" s="115"/>
      <c r="V734" s="115"/>
      <c r="W734" s="115"/>
      <c r="X734" s="115"/>
      <c r="Y734" s="115"/>
      <c r="Z734" s="115"/>
      <c r="AA734" s="115"/>
      <c r="AB734" s="115"/>
    </row>
    <row r="735" ht="93.0" customHeight="1">
      <c r="A735" s="546"/>
      <c r="B735" s="546"/>
      <c r="C735" s="546"/>
      <c r="D735" s="546"/>
      <c r="E735" s="546"/>
      <c r="F735" s="546"/>
      <c r="G735" s="546"/>
      <c r="H735" s="546"/>
      <c r="I735" s="546"/>
      <c r="J735" s="546"/>
      <c r="K735" s="546"/>
      <c r="L735" s="546"/>
      <c r="M735" s="546"/>
      <c r="N735" s="546"/>
      <c r="O735" s="546"/>
      <c r="P735" s="546"/>
      <c r="Q735" s="546"/>
      <c r="R735" s="546"/>
      <c r="S735" s="115"/>
      <c r="T735" s="115"/>
      <c r="U735" s="115"/>
      <c r="V735" s="115"/>
      <c r="W735" s="115"/>
      <c r="X735" s="115"/>
      <c r="Y735" s="115"/>
      <c r="Z735" s="115"/>
      <c r="AA735" s="115"/>
      <c r="AB735" s="115"/>
    </row>
    <row r="736" ht="93.0" customHeight="1">
      <c r="A736" s="546"/>
      <c r="B736" s="546"/>
      <c r="C736" s="546"/>
      <c r="D736" s="546"/>
      <c r="E736" s="546"/>
      <c r="F736" s="546"/>
      <c r="G736" s="546"/>
      <c r="H736" s="546"/>
      <c r="I736" s="546"/>
      <c r="J736" s="546"/>
      <c r="K736" s="546"/>
      <c r="L736" s="546"/>
      <c r="M736" s="546"/>
      <c r="N736" s="546"/>
      <c r="O736" s="546"/>
      <c r="P736" s="546"/>
      <c r="Q736" s="546"/>
      <c r="R736" s="546"/>
      <c r="S736" s="115"/>
      <c r="T736" s="115"/>
      <c r="U736" s="115"/>
      <c r="V736" s="115"/>
      <c r="W736" s="115"/>
      <c r="X736" s="115"/>
      <c r="Y736" s="115"/>
      <c r="Z736" s="115"/>
      <c r="AA736" s="115"/>
      <c r="AB736" s="115"/>
    </row>
    <row r="737" ht="93.0" customHeight="1">
      <c r="A737" s="546"/>
      <c r="B737" s="546"/>
      <c r="C737" s="546"/>
      <c r="D737" s="546"/>
      <c r="E737" s="546"/>
      <c r="F737" s="546"/>
      <c r="G737" s="546"/>
      <c r="H737" s="546"/>
      <c r="I737" s="546"/>
      <c r="J737" s="546"/>
      <c r="K737" s="546"/>
      <c r="L737" s="546"/>
      <c r="M737" s="546"/>
      <c r="N737" s="546"/>
      <c r="O737" s="546"/>
      <c r="P737" s="546"/>
      <c r="Q737" s="546"/>
      <c r="R737" s="546"/>
      <c r="S737" s="115"/>
      <c r="T737" s="115"/>
      <c r="U737" s="115"/>
      <c r="V737" s="115"/>
      <c r="W737" s="115"/>
      <c r="X737" s="115"/>
      <c r="Y737" s="115"/>
      <c r="Z737" s="115"/>
      <c r="AA737" s="115"/>
      <c r="AB737" s="115"/>
    </row>
    <row r="738" ht="93.0" customHeight="1">
      <c r="A738" s="546"/>
      <c r="B738" s="546"/>
      <c r="C738" s="546"/>
      <c r="D738" s="546"/>
      <c r="E738" s="546"/>
      <c r="F738" s="546"/>
      <c r="G738" s="546"/>
      <c r="H738" s="546"/>
      <c r="I738" s="546"/>
      <c r="J738" s="546"/>
      <c r="K738" s="546"/>
      <c r="L738" s="546"/>
      <c r="M738" s="546"/>
      <c r="N738" s="546"/>
      <c r="O738" s="546"/>
      <c r="P738" s="546"/>
      <c r="Q738" s="546"/>
      <c r="R738" s="546"/>
      <c r="S738" s="115"/>
      <c r="T738" s="115"/>
      <c r="U738" s="115"/>
      <c r="V738" s="115"/>
      <c r="W738" s="115"/>
      <c r="X738" s="115"/>
      <c r="Y738" s="115"/>
      <c r="Z738" s="115"/>
      <c r="AA738" s="115"/>
      <c r="AB738" s="115"/>
    </row>
    <row r="739" ht="93.0" customHeight="1">
      <c r="A739" s="546"/>
      <c r="B739" s="546"/>
      <c r="C739" s="546"/>
      <c r="D739" s="546"/>
      <c r="E739" s="546"/>
      <c r="F739" s="546"/>
      <c r="G739" s="546"/>
      <c r="H739" s="546"/>
      <c r="I739" s="546"/>
      <c r="J739" s="546"/>
      <c r="K739" s="546"/>
      <c r="L739" s="546"/>
      <c r="M739" s="546"/>
      <c r="N739" s="546"/>
      <c r="O739" s="546"/>
      <c r="P739" s="546"/>
      <c r="Q739" s="546"/>
      <c r="R739" s="546"/>
      <c r="S739" s="115"/>
      <c r="T739" s="115"/>
      <c r="U739" s="115"/>
      <c r="V739" s="115"/>
      <c r="W739" s="115"/>
      <c r="X739" s="115"/>
      <c r="Y739" s="115"/>
      <c r="Z739" s="115"/>
      <c r="AA739" s="115"/>
      <c r="AB739" s="115"/>
    </row>
    <row r="740" ht="93.0" customHeight="1">
      <c r="A740" s="546"/>
      <c r="B740" s="546"/>
      <c r="C740" s="546"/>
      <c r="D740" s="546"/>
      <c r="E740" s="546"/>
      <c r="F740" s="546"/>
      <c r="G740" s="546"/>
      <c r="H740" s="546"/>
      <c r="I740" s="546"/>
      <c r="J740" s="546"/>
      <c r="K740" s="546"/>
      <c r="L740" s="546"/>
      <c r="M740" s="546"/>
      <c r="N740" s="546"/>
      <c r="O740" s="546"/>
      <c r="P740" s="546"/>
      <c r="Q740" s="546"/>
      <c r="R740" s="546"/>
      <c r="S740" s="115"/>
      <c r="T740" s="115"/>
      <c r="U740" s="115"/>
      <c r="V740" s="115"/>
      <c r="W740" s="115"/>
      <c r="X740" s="115"/>
      <c r="Y740" s="115"/>
      <c r="Z740" s="115"/>
      <c r="AA740" s="115"/>
      <c r="AB740" s="115"/>
    </row>
    <row r="741" ht="93.0" customHeight="1">
      <c r="A741" s="546"/>
      <c r="B741" s="546"/>
      <c r="C741" s="546"/>
      <c r="D741" s="546"/>
      <c r="E741" s="546"/>
      <c r="F741" s="546"/>
      <c r="G741" s="546"/>
      <c r="H741" s="546"/>
      <c r="I741" s="546"/>
      <c r="J741" s="546"/>
      <c r="K741" s="546"/>
      <c r="L741" s="546"/>
      <c r="M741" s="546"/>
      <c r="N741" s="546"/>
      <c r="O741" s="546"/>
      <c r="P741" s="546"/>
      <c r="Q741" s="546"/>
      <c r="R741" s="546"/>
      <c r="S741" s="115"/>
      <c r="T741" s="115"/>
      <c r="U741" s="115"/>
      <c r="V741" s="115"/>
      <c r="W741" s="115"/>
      <c r="X741" s="115"/>
      <c r="Y741" s="115"/>
      <c r="Z741" s="115"/>
      <c r="AA741" s="115"/>
      <c r="AB741" s="115"/>
    </row>
    <row r="742" ht="93.0" customHeight="1">
      <c r="A742" s="546"/>
      <c r="B742" s="546"/>
      <c r="C742" s="546"/>
      <c r="D742" s="546"/>
      <c r="E742" s="546"/>
      <c r="F742" s="546"/>
      <c r="G742" s="546"/>
      <c r="H742" s="546"/>
      <c r="I742" s="546"/>
      <c r="J742" s="546"/>
      <c r="K742" s="546"/>
      <c r="L742" s="546"/>
      <c r="M742" s="546"/>
      <c r="N742" s="546"/>
      <c r="O742" s="546"/>
      <c r="P742" s="546"/>
      <c r="Q742" s="546"/>
      <c r="R742" s="546"/>
      <c r="S742" s="115"/>
      <c r="T742" s="115"/>
      <c r="U742" s="115"/>
      <c r="V742" s="115"/>
      <c r="W742" s="115"/>
      <c r="X742" s="115"/>
      <c r="Y742" s="115"/>
      <c r="Z742" s="115"/>
      <c r="AA742" s="115"/>
      <c r="AB742" s="115"/>
    </row>
    <row r="743" ht="93.0" customHeight="1">
      <c r="A743" s="546"/>
      <c r="B743" s="546"/>
      <c r="C743" s="546"/>
      <c r="D743" s="546"/>
      <c r="E743" s="546"/>
      <c r="F743" s="546"/>
      <c r="G743" s="546"/>
      <c r="H743" s="546"/>
      <c r="I743" s="546"/>
      <c r="J743" s="546"/>
      <c r="K743" s="546"/>
      <c r="L743" s="546"/>
      <c r="M743" s="546"/>
      <c r="N743" s="546"/>
      <c r="O743" s="546"/>
      <c r="P743" s="546"/>
      <c r="Q743" s="546"/>
      <c r="R743" s="546"/>
      <c r="S743" s="115"/>
      <c r="T743" s="115"/>
      <c r="U743" s="115"/>
      <c r="V743" s="115"/>
      <c r="W743" s="115"/>
      <c r="X743" s="115"/>
      <c r="Y743" s="115"/>
      <c r="Z743" s="115"/>
      <c r="AA743" s="115"/>
      <c r="AB743" s="115"/>
    </row>
    <row r="744" ht="93.0" customHeight="1">
      <c r="A744" s="546"/>
      <c r="B744" s="546"/>
      <c r="C744" s="546"/>
      <c r="D744" s="546"/>
      <c r="E744" s="546"/>
      <c r="F744" s="546"/>
      <c r="G744" s="546"/>
      <c r="H744" s="546"/>
      <c r="I744" s="546"/>
      <c r="J744" s="546"/>
      <c r="K744" s="546"/>
      <c r="L744" s="546"/>
      <c r="M744" s="546"/>
      <c r="N744" s="546"/>
      <c r="O744" s="546"/>
      <c r="P744" s="546"/>
      <c r="Q744" s="546"/>
      <c r="R744" s="546"/>
      <c r="S744" s="115"/>
      <c r="T744" s="115"/>
      <c r="U744" s="115"/>
      <c r="V744" s="115"/>
      <c r="W744" s="115"/>
      <c r="X744" s="115"/>
      <c r="Y744" s="115"/>
      <c r="Z744" s="115"/>
      <c r="AA744" s="115"/>
      <c r="AB744" s="115"/>
    </row>
    <row r="745" ht="93.0" customHeight="1">
      <c r="A745" s="546"/>
      <c r="B745" s="546"/>
      <c r="C745" s="546"/>
      <c r="D745" s="546"/>
      <c r="E745" s="546"/>
      <c r="F745" s="546"/>
      <c r="G745" s="546"/>
      <c r="H745" s="546"/>
      <c r="I745" s="546"/>
      <c r="J745" s="546"/>
      <c r="K745" s="546"/>
      <c r="L745" s="546"/>
      <c r="M745" s="546"/>
      <c r="N745" s="546"/>
      <c r="O745" s="546"/>
      <c r="P745" s="546"/>
      <c r="Q745" s="546"/>
      <c r="R745" s="546"/>
      <c r="S745" s="115"/>
      <c r="T745" s="115"/>
      <c r="U745" s="115"/>
      <c r="V745" s="115"/>
      <c r="W745" s="115"/>
      <c r="X745" s="115"/>
      <c r="Y745" s="115"/>
      <c r="Z745" s="115"/>
      <c r="AA745" s="115"/>
      <c r="AB745" s="115"/>
    </row>
    <row r="746" ht="93.0" customHeight="1">
      <c r="A746" s="546"/>
      <c r="B746" s="546"/>
      <c r="C746" s="546"/>
      <c r="D746" s="546"/>
      <c r="E746" s="546"/>
      <c r="F746" s="546"/>
      <c r="G746" s="546"/>
      <c r="H746" s="546"/>
      <c r="I746" s="546"/>
      <c r="J746" s="546"/>
      <c r="K746" s="546"/>
      <c r="L746" s="546"/>
      <c r="M746" s="546"/>
      <c r="N746" s="546"/>
      <c r="O746" s="546"/>
      <c r="P746" s="546"/>
      <c r="Q746" s="546"/>
      <c r="R746" s="546"/>
      <c r="S746" s="115"/>
      <c r="T746" s="115"/>
      <c r="U746" s="115"/>
      <c r="V746" s="115"/>
      <c r="W746" s="115"/>
      <c r="X746" s="115"/>
      <c r="Y746" s="115"/>
      <c r="Z746" s="115"/>
      <c r="AA746" s="115"/>
      <c r="AB746" s="115"/>
    </row>
    <row r="747" ht="93.0" customHeight="1">
      <c r="A747" s="546"/>
      <c r="B747" s="546"/>
      <c r="C747" s="546"/>
      <c r="D747" s="546"/>
      <c r="E747" s="546"/>
      <c r="F747" s="546"/>
      <c r="G747" s="546"/>
      <c r="H747" s="546"/>
      <c r="I747" s="546"/>
      <c r="J747" s="546"/>
      <c r="K747" s="546"/>
      <c r="L747" s="546"/>
      <c r="M747" s="546"/>
      <c r="N747" s="546"/>
      <c r="O747" s="546"/>
      <c r="P747" s="546"/>
      <c r="Q747" s="546"/>
      <c r="R747" s="546"/>
      <c r="S747" s="115"/>
      <c r="T747" s="115"/>
      <c r="U747" s="115"/>
      <c r="V747" s="115"/>
      <c r="W747" s="115"/>
      <c r="X747" s="115"/>
      <c r="Y747" s="115"/>
      <c r="Z747" s="115"/>
      <c r="AA747" s="115"/>
      <c r="AB747" s="115"/>
    </row>
    <row r="748" ht="93.0" customHeight="1">
      <c r="A748" s="546"/>
      <c r="B748" s="546"/>
      <c r="C748" s="546"/>
      <c r="D748" s="546"/>
      <c r="E748" s="546"/>
      <c r="F748" s="546"/>
      <c r="G748" s="546"/>
      <c r="H748" s="546"/>
      <c r="I748" s="546"/>
      <c r="J748" s="546"/>
      <c r="K748" s="546"/>
      <c r="L748" s="546"/>
      <c r="M748" s="546"/>
      <c r="N748" s="546"/>
      <c r="O748" s="546"/>
      <c r="P748" s="546"/>
      <c r="Q748" s="546"/>
      <c r="R748" s="546"/>
      <c r="S748" s="115"/>
      <c r="T748" s="115"/>
      <c r="U748" s="115"/>
      <c r="V748" s="115"/>
      <c r="W748" s="115"/>
      <c r="X748" s="115"/>
      <c r="Y748" s="115"/>
      <c r="Z748" s="115"/>
      <c r="AA748" s="115"/>
      <c r="AB748" s="115"/>
    </row>
    <row r="749" ht="93.0" customHeight="1">
      <c r="A749" s="546"/>
      <c r="B749" s="546"/>
      <c r="C749" s="546"/>
      <c r="D749" s="546"/>
      <c r="E749" s="546"/>
      <c r="F749" s="546"/>
      <c r="G749" s="546"/>
      <c r="H749" s="546"/>
      <c r="I749" s="546"/>
      <c r="J749" s="546"/>
      <c r="K749" s="546"/>
      <c r="L749" s="546"/>
      <c r="M749" s="546"/>
      <c r="N749" s="546"/>
      <c r="O749" s="546"/>
      <c r="P749" s="546"/>
      <c r="Q749" s="546"/>
      <c r="R749" s="546"/>
      <c r="S749" s="115"/>
      <c r="T749" s="115"/>
      <c r="U749" s="115"/>
      <c r="V749" s="115"/>
      <c r="W749" s="115"/>
      <c r="X749" s="115"/>
      <c r="Y749" s="115"/>
      <c r="Z749" s="115"/>
      <c r="AA749" s="115"/>
      <c r="AB749" s="115"/>
    </row>
    <row r="750" ht="93.0" customHeight="1">
      <c r="A750" s="546"/>
      <c r="B750" s="546"/>
      <c r="C750" s="546"/>
      <c r="D750" s="546"/>
      <c r="E750" s="546"/>
      <c r="F750" s="546"/>
      <c r="G750" s="546"/>
      <c r="H750" s="546"/>
      <c r="I750" s="546"/>
      <c r="J750" s="546"/>
      <c r="K750" s="546"/>
      <c r="L750" s="546"/>
      <c r="M750" s="546"/>
      <c r="N750" s="546"/>
      <c r="O750" s="546"/>
      <c r="P750" s="546"/>
      <c r="Q750" s="546"/>
      <c r="R750" s="546"/>
      <c r="S750" s="115"/>
      <c r="T750" s="115"/>
      <c r="U750" s="115"/>
      <c r="V750" s="115"/>
      <c r="W750" s="115"/>
      <c r="X750" s="115"/>
      <c r="Y750" s="115"/>
      <c r="Z750" s="115"/>
      <c r="AA750" s="115"/>
      <c r="AB750" s="115"/>
    </row>
    <row r="751" ht="93.0" customHeight="1">
      <c r="A751" s="546"/>
      <c r="B751" s="546"/>
      <c r="C751" s="546"/>
      <c r="D751" s="546"/>
      <c r="E751" s="546"/>
      <c r="F751" s="546"/>
      <c r="G751" s="546"/>
      <c r="H751" s="546"/>
      <c r="I751" s="546"/>
      <c r="J751" s="546"/>
      <c r="K751" s="546"/>
      <c r="L751" s="546"/>
      <c r="M751" s="546"/>
      <c r="N751" s="546"/>
      <c r="O751" s="546"/>
      <c r="P751" s="546"/>
      <c r="Q751" s="546"/>
      <c r="R751" s="546"/>
      <c r="S751" s="115"/>
      <c r="T751" s="115"/>
      <c r="U751" s="115"/>
      <c r="V751" s="115"/>
      <c r="W751" s="115"/>
      <c r="X751" s="115"/>
      <c r="Y751" s="115"/>
      <c r="Z751" s="115"/>
      <c r="AA751" s="115"/>
      <c r="AB751" s="115"/>
    </row>
    <row r="752" ht="93.0" customHeight="1">
      <c r="A752" s="546"/>
      <c r="B752" s="546"/>
      <c r="C752" s="546"/>
      <c r="D752" s="546"/>
      <c r="E752" s="546"/>
      <c r="F752" s="546"/>
      <c r="G752" s="546"/>
      <c r="H752" s="546"/>
      <c r="I752" s="546"/>
      <c r="J752" s="546"/>
      <c r="K752" s="546"/>
      <c r="L752" s="546"/>
      <c r="M752" s="546"/>
      <c r="N752" s="546"/>
      <c r="O752" s="546"/>
      <c r="P752" s="546"/>
      <c r="Q752" s="546"/>
      <c r="R752" s="546"/>
      <c r="S752" s="115"/>
      <c r="T752" s="115"/>
      <c r="U752" s="115"/>
      <c r="V752" s="115"/>
      <c r="W752" s="115"/>
      <c r="X752" s="115"/>
      <c r="Y752" s="115"/>
      <c r="Z752" s="115"/>
      <c r="AA752" s="115"/>
      <c r="AB752" s="115"/>
    </row>
    <row r="753" ht="93.0" customHeight="1">
      <c r="A753" s="546"/>
      <c r="B753" s="546"/>
      <c r="C753" s="546"/>
      <c r="D753" s="546"/>
      <c r="E753" s="546"/>
      <c r="F753" s="546"/>
      <c r="G753" s="546"/>
      <c r="H753" s="546"/>
      <c r="I753" s="546"/>
      <c r="J753" s="546"/>
      <c r="K753" s="546"/>
      <c r="L753" s="546"/>
      <c r="M753" s="546"/>
      <c r="N753" s="546"/>
      <c r="O753" s="546"/>
      <c r="P753" s="546"/>
      <c r="Q753" s="546"/>
      <c r="R753" s="546"/>
      <c r="S753" s="115"/>
      <c r="T753" s="115"/>
      <c r="U753" s="115"/>
      <c r="V753" s="115"/>
      <c r="W753" s="115"/>
      <c r="X753" s="115"/>
      <c r="Y753" s="115"/>
      <c r="Z753" s="115"/>
      <c r="AA753" s="115"/>
      <c r="AB753" s="115"/>
    </row>
    <row r="754" ht="93.0" customHeight="1">
      <c r="A754" s="546"/>
      <c r="B754" s="546"/>
      <c r="C754" s="546"/>
      <c r="D754" s="546"/>
      <c r="E754" s="546"/>
      <c r="F754" s="546"/>
      <c r="G754" s="546"/>
      <c r="H754" s="546"/>
      <c r="I754" s="546"/>
      <c r="J754" s="546"/>
      <c r="K754" s="546"/>
      <c r="L754" s="546"/>
      <c r="M754" s="546"/>
      <c r="N754" s="546"/>
      <c r="O754" s="546"/>
      <c r="P754" s="546"/>
      <c r="Q754" s="546"/>
      <c r="R754" s="546"/>
      <c r="S754" s="115"/>
      <c r="T754" s="115"/>
      <c r="U754" s="115"/>
      <c r="V754" s="115"/>
      <c r="W754" s="115"/>
      <c r="X754" s="115"/>
      <c r="Y754" s="115"/>
      <c r="Z754" s="115"/>
      <c r="AA754" s="115"/>
      <c r="AB754" s="115"/>
    </row>
    <row r="755" ht="93.0" customHeight="1">
      <c r="A755" s="546"/>
      <c r="B755" s="546"/>
      <c r="C755" s="546"/>
      <c r="D755" s="546"/>
      <c r="E755" s="546"/>
      <c r="F755" s="546"/>
      <c r="G755" s="546"/>
      <c r="H755" s="546"/>
      <c r="I755" s="546"/>
      <c r="J755" s="546"/>
      <c r="K755" s="546"/>
      <c r="L755" s="546"/>
      <c r="M755" s="546"/>
      <c r="N755" s="546"/>
      <c r="O755" s="546"/>
      <c r="P755" s="546"/>
      <c r="Q755" s="546"/>
      <c r="R755" s="546"/>
      <c r="S755" s="115"/>
      <c r="T755" s="115"/>
      <c r="U755" s="115"/>
      <c r="V755" s="115"/>
      <c r="W755" s="115"/>
      <c r="X755" s="115"/>
      <c r="Y755" s="115"/>
      <c r="Z755" s="115"/>
      <c r="AA755" s="115"/>
      <c r="AB755" s="115"/>
    </row>
    <row r="756" ht="93.0" customHeight="1">
      <c r="A756" s="546"/>
      <c r="B756" s="546"/>
      <c r="C756" s="546"/>
      <c r="D756" s="546"/>
      <c r="E756" s="546"/>
      <c r="F756" s="546"/>
      <c r="G756" s="546"/>
      <c r="H756" s="546"/>
      <c r="I756" s="546"/>
      <c r="J756" s="546"/>
      <c r="K756" s="546"/>
      <c r="L756" s="546"/>
      <c r="M756" s="546"/>
      <c r="N756" s="546"/>
      <c r="O756" s="546"/>
      <c r="P756" s="546"/>
      <c r="Q756" s="546"/>
      <c r="R756" s="546"/>
      <c r="S756" s="115"/>
      <c r="T756" s="115"/>
      <c r="U756" s="115"/>
      <c r="V756" s="115"/>
      <c r="W756" s="115"/>
      <c r="X756" s="115"/>
      <c r="Y756" s="115"/>
      <c r="Z756" s="115"/>
      <c r="AA756" s="115"/>
      <c r="AB756" s="115"/>
    </row>
    <row r="757" ht="93.0" customHeight="1">
      <c r="A757" s="546"/>
      <c r="B757" s="546"/>
      <c r="C757" s="546"/>
      <c r="D757" s="546"/>
      <c r="E757" s="546"/>
      <c r="F757" s="546"/>
      <c r="G757" s="546"/>
      <c r="H757" s="546"/>
      <c r="I757" s="546"/>
      <c r="J757" s="546"/>
      <c r="K757" s="546"/>
      <c r="L757" s="546"/>
      <c r="M757" s="546"/>
      <c r="N757" s="546"/>
      <c r="O757" s="546"/>
      <c r="P757" s="546"/>
      <c r="Q757" s="546"/>
      <c r="R757" s="546"/>
      <c r="S757" s="115"/>
      <c r="T757" s="115"/>
      <c r="U757" s="115"/>
      <c r="V757" s="115"/>
      <c r="W757" s="115"/>
      <c r="X757" s="115"/>
      <c r="Y757" s="115"/>
      <c r="Z757" s="115"/>
      <c r="AA757" s="115"/>
      <c r="AB757" s="115"/>
    </row>
    <row r="758" ht="93.0" customHeight="1">
      <c r="A758" s="546"/>
      <c r="B758" s="546"/>
      <c r="C758" s="546"/>
      <c r="D758" s="546"/>
      <c r="E758" s="546"/>
      <c r="F758" s="546"/>
      <c r="G758" s="546"/>
      <c r="H758" s="546"/>
      <c r="I758" s="546"/>
      <c r="J758" s="546"/>
      <c r="K758" s="546"/>
      <c r="L758" s="546"/>
      <c r="M758" s="546"/>
      <c r="N758" s="546"/>
      <c r="O758" s="546"/>
      <c r="P758" s="546"/>
      <c r="Q758" s="546"/>
      <c r="R758" s="546"/>
      <c r="S758" s="115"/>
      <c r="T758" s="115"/>
      <c r="U758" s="115"/>
      <c r="V758" s="115"/>
      <c r="W758" s="115"/>
      <c r="X758" s="115"/>
      <c r="Y758" s="115"/>
      <c r="Z758" s="115"/>
      <c r="AA758" s="115"/>
      <c r="AB758" s="115"/>
    </row>
    <row r="759" ht="93.0" customHeight="1">
      <c r="A759" s="546"/>
      <c r="B759" s="546"/>
      <c r="C759" s="546"/>
      <c r="D759" s="546"/>
      <c r="E759" s="546"/>
      <c r="F759" s="546"/>
      <c r="G759" s="546"/>
      <c r="H759" s="546"/>
      <c r="I759" s="546"/>
      <c r="J759" s="546"/>
      <c r="K759" s="546"/>
      <c r="L759" s="546"/>
      <c r="M759" s="546"/>
      <c r="N759" s="546"/>
      <c r="O759" s="546"/>
      <c r="P759" s="546"/>
      <c r="Q759" s="546"/>
      <c r="R759" s="546"/>
      <c r="S759" s="115"/>
      <c r="T759" s="115"/>
      <c r="U759" s="115"/>
      <c r="V759" s="115"/>
      <c r="W759" s="115"/>
      <c r="X759" s="115"/>
      <c r="Y759" s="115"/>
      <c r="Z759" s="115"/>
      <c r="AA759" s="115"/>
      <c r="AB759" s="115"/>
    </row>
    <row r="760" ht="93.0" customHeight="1">
      <c r="A760" s="546"/>
      <c r="B760" s="546"/>
      <c r="C760" s="546"/>
      <c r="D760" s="546"/>
      <c r="E760" s="546"/>
      <c r="F760" s="546"/>
      <c r="G760" s="546"/>
      <c r="H760" s="546"/>
      <c r="I760" s="546"/>
      <c r="J760" s="546"/>
      <c r="K760" s="546"/>
      <c r="L760" s="546"/>
      <c r="M760" s="546"/>
      <c r="N760" s="546"/>
      <c r="O760" s="546"/>
      <c r="P760" s="546"/>
      <c r="Q760" s="546"/>
      <c r="R760" s="546"/>
      <c r="S760" s="115"/>
      <c r="T760" s="115"/>
      <c r="U760" s="115"/>
      <c r="V760" s="115"/>
      <c r="W760" s="115"/>
      <c r="X760" s="115"/>
      <c r="Y760" s="115"/>
      <c r="Z760" s="115"/>
      <c r="AA760" s="115"/>
      <c r="AB760" s="115"/>
    </row>
    <row r="761" ht="93.0" customHeight="1">
      <c r="A761" s="546"/>
      <c r="B761" s="546"/>
      <c r="C761" s="546"/>
      <c r="D761" s="546"/>
      <c r="E761" s="546"/>
      <c r="F761" s="546"/>
      <c r="G761" s="546"/>
      <c r="H761" s="546"/>
      <c r="I761" s="546"/>
      <c r="J761" s="546"/>
      <c r="K761" s="546"/>
      <c r="L761" s="546"/>
      <c r="M761" s="546"/>
      <c r="N761" s="546"/>
      <c r="O761" s="546"/>
      <c r="P761" s="546"/>
      <c r="Q761" s="546"/>
      <c r="R761" s="546"/>
      <c r="S761" s="115"/>
      <c r="T761" s="115"/>
      <c r="U761" s="115"/>
      <c r="V761" s="115"/>
      <c r="W761" s="115"/>
      <c r="X761" s="115"/>
      <c r="Y761" s="115"/>
      <c r="Z761" s="115"/>
      <c r="AA761" s="115"/>
      <c r="AB761" s="115"/>
    </row>
    <row r="762" ht="93.0" customHeight="1">
      <c r="A762" s="546"/>
      <c r="B762" s="546"/>
      <c r="C762" s="546"/>
      <c r="D762" s="546"/>
      <c r="E762" s="546"/>
      <c r="F762" s="546"/>
      <c r="G762" s="546"/>
      <c r="H762" s="546"/>
      <c r="I762" s="546"/>
      <c r="J762" s="546"/>
      <c r="K762" s="546"/>
      <c r="L762" s="546"/>
      <c r="M762" s="546"/>
      <c r="N762" s="546"/>
      <c r="O762" s="546"/>
      <c r="P762" s="546"/>
      <c r="Q762" s="546"/>
      <c r="R762" s="546"/>
      <c r="S762" s="115"/>
      <c r="T762" s="115"/>
      <c r="U762" s="115"/>
      <c r="V762" s="115"/>
      <c r="W762" s="115"/>
      <c r="X762" s="115"/>
      <c r="Y762" s="115"/>
      <c r="Z762" s="115"/>
      <c r="AA762" s="115"/>
      <c r="AB762" s="115"/>
    </row>
    <row r="763" ht="93.0" customHeight="1">
      <c r="A763" s="546"/>
      <c r="B763" s="546"/>
      <c r="C763" s="546"/>
      <c r="D763" s="546"/>
      <c r="E763" s="546"/>
      <c r="F763" s="546"/>
      <c r="G763" s="546"/>
      <c r="H763" s="546"/>
      <c r="I763" s="546"/>
      <c r="J763" s="546"/>
      <c r="K763" s="546"/>
      <c r="L763" s="546"/>
      <c r="M763" s="546"/>
      <c r="N763" s="546"/>
      <c r="O763" s="546"/>
      <c r="P763" s="546"/>
      <c r="Q763" s="546"/>
      <c r="R763" s="546"/>
      <c r="S763" s="115"/>
      <c r="T763" s="115"/>
      <c r="U763" s="115"/>
      <c r="V763" s="115"/>
      <c r="W763" s="115"/>
      <c r="X763" s="115"/>
      <c r="Y763" s="115"/>
      <c r="Z763" s="115"/>
      <c r="AA763" s="115"/>
      <c r="AB763" s="115"/>
    </row>
    <row r="764" ht="93.0" customHeight="1">
      <c r="A764" s="546"/>
      <c r="B764" s="546"/>
      <c r="C764" s="546"/>
      <c r="D764" s="546"/>
      <c r="E764" s="546"/>
      <c r="F764" s="546"/>
      <c r="G764" s="546"/>
      <c r="H764" s="546"/>
      <c r="I764" s="546"/>
      <c r="J764" s="546"/>
      <c r="K764" s="546"/>
      <c r="L764" s="546"/>
      <c r="M764" s="546"/>
      <c r="N764" s="546"/>
      <c r="O764" s="546"/>
      <c r="P764" s="546"/>
      <c r="Q764" s="546"/>
      <c r="R764" s="546"/>
      <c r="S764" s="115"/>
      <c r="T764" s="115"/>
      <c r="U764" s="115"/>
      <c r="V764" s="115"/>
      <c r="W764" s="115"/>
      <c r="X764" s="115"/>
      <c r="Y764" s="115"/>
      <c r="Z764" s="115"/>
      <c r="AA764" s="115"/>
      <c r="AB764" s="115"/>
    </row>
    <row r="765" ht="93.0" customHeight="1">
      <c r="A765" s="546"/>
      <c r="B765" s="546"/>
      <c r="C765" s="546"/>
      <c r="D765" s="546"/>
      <c r="E765" s="546"/>
      <c r="F765" s="546"/>
      <c r="G765" s="546"/>
      <c r="H765" s="546"/>
      <c r="I765" s="546"/>
      <c r="J765" s="546"/>
      <c r="K765" s="546"/>
      <c r="L765" s="546"/>
      <c r="M765" s="546"/>
      <c r="N765" s="546"/>
      <c r="O765" s="546"/>
      <c r="P765" s="546"/>
      <c r="Q765" s="546"/>
      <c r="R765" s="546"/>
      <c r="S765" s="115"/>
      <c r="T765" s="115"/>
      <c r="U765" s="115"/>
      <c r="V765" s="115"/>
      <c r="W765" s="115"/>
      <c r="X765" s="115"/>
      <c r="Y765" s="115"/>
      <c r="Z765" s="115"/>
      <c r="AA765" s="115"/>
      <c r="AB765" s="115"/>
    </row>
    <row r="766" ht="93.0" customHeight="1">
      <c r="A766" s="546"/>
      <c r="B766" s="546"/>
      <c r="C766" s="546"/>
      <c r="D766" s="546"/>
      <c r="E766" s="546"/>
      <c r="F766" s="546"/>
      <c r="G766" s="546"/>
      <c r="H766" s="546"/>
      <c r="I766" s="546"/>
      <c r="J766" s="546"/>
      <c r="K766" s="546"/>
      <c r="L766" s="546"/>
      <c r="M766" s="546"/>
      <c r="N766" s="546"/>
      <c r="O766" s="546"/>
      <c r="P766" s="546"/>
      <c r="Q766" s="546"/>
      <c r="R766" s="546"/>
      <c r="S766" s="115"/>
      <c r="T766" s="115"/>
      <c r="U766" s="115"/>
      <c r="V766" s="115"/>
      <c r="W766" s="115"/>
      <c r="X766" s="115"/>
      <c r="Y766" s="115"/>
      <c r="Z766" s="115"/>
      <c r="AA766" s="115"/>
      <c r="AB766" s="115"/>
    </row>
    <row r="767" ht="93.0" customHeight="1">
      <c r="A767" s="546"/>
      <c r="B767" s="546"/>
      <c r="C767" s="546"/>
      <c r="D767" s="546"/>
      <c r="E767" s="546"/>
      <c r="F767" s="546"/>
      <c r="G767" s="546"/>
      <c r="H767" s="546"/>
      <c r="I767" s="546"/>
      <c r="J767" s="546"/>
      <c r="K767" s="546"/>
      <c r="L767" s="546"/>
      <c r="M767" s="546"/>
      <c r="N767" s="546"/>
      <c r="O767" s="546"/>
      <c r="P767" s="546"/>
      <c r="Q767" s="546"/>
      <c r="R767" s="546"/>
      <c r="S767" s="115"/>
      <c r="T767" s="115"/>
      <c r="U767" s="115"/>
      <c r="V767" s="115"/>
      <c r="W767" s="115"/>
      <c r="X767" s="115"/>
      <c r="Y767" s="115"/>
      <c r="Z767" s="115"/>
      <c r="AA767" s="115"/>
      <c r="AB767" s="115"/>
    </row>
    <row r="768" ht="93.0" customHeight="1">
      <c r="A768" s="546"/>
      <c r="B768" s="546"/>
      <c r="C768" s="546"/>
      <c r="D768" s="546"/>
      <c r="E768" s="546"/>
      <c r="F768" s="546"/>
      <c r="G768" s="546"/>
      <c r="H768" s="546"/>
      <c r="I768" s="546"/>
      <c r="J768" s="546"/>
      <c r="K768" s="546"/>
      <c r="L768" s="546"/>
      <c r="M768" s="546"/>
      <c r="N768" s="546"/>
      <c r="O768" s="546"/>
      <c r="P768" s="546"/>
      <c r="Q768" s="546"/>
      <c r="R768" s="546"/>
      <c r="S768" s="115"/>
      <c r="T768" s="115"/>
      <c r="U768" s="115"/>
      <c r="V768" s="115"/>
      <c r="W768" s="115"/>
      <c r="X768" s="115"/>
      <c r="Y768" s="115"/>
      <c r="Z768" s="115"/>
      <c r="AA768" s="115"/>
      <c r="AB768" s="115"/>
    </row>
    <row r="769" ht="93.0" customHeight="1">
      <c r="A769" s="546"/>
      <c r="B769" s="546"/>
      <c r="C769" s="546"/>
      <c r="D769" s="546"/>
      <c r="E769" s="546"/>
      <c r="F769" s="546"/>
      <c r="G769" s="546"/>
      <c r="H769" s="546"/>
      <c r="I769" s="546"/>
      <c r="J769" s="546"/>
      <c r="K769" s="546"/>
      <c r="L769" s="546"/>
      <c r="M769" s="546"/>
      <c r="N769" s="546"/>
      <c r="O769" s="546"/>
      <c r="P769" s="546"/>
      <c r="Q769" s="546"/>
      <c r="R769" s="546"/>
      <c r="S769" s="115"/>
      <c r="T769" s="115"/>
      <c r="U769" s="115"/>
      <c r="V769" s="115"/>
      <c r="W769" s="115"/>
      <c r="X769" s="115"/>
      <c r="Y769" s="115"/>
      <c r="Z769" s="115"/>
      <c r="AA769" s="115"/>
      <c r="AB769" s="115"/>
    </row>
    <row r="770" ht="93.0" customHeight="1">
      <c r="A770" s="546"/>
      <c r="B770" s="546"/>
      <c r="C770" s="546"/>
      <c r="D770" s="546"/>
      <c r="E770" s="546"/>
      <c r="F770" s="546"/>
      <c r="G770" s="546"/>
      <c r="H770" s="546"/>
      <c r="I770" s="546"/>
      <c r="J770" s="546"/>
      <c r="K770" s="546"/>
      <c r="L770" s="546"/>
      <c r="M770" s="546"/>
      <c r="N770" s="546"/>
      <c r="O770" s="546"/>
      <c r="P770" s="546"/>
      <c r="Q770" s="546"/>
      <c r="R770" s="546"/>
      <c r="S770" s="115"/>
      <c r="T770" s="115"/>
      <c r="U770" s="115"/>
      <c r="V770" s="115"/>
      <c r="W770" s="115"/>
      <c r="X770" s="115"/>
      <c r="Y770" s="115"/>
      <c r="Z770" s="115"/>
      <c r="AA770" s="115"/>
      <c r="AB770" s="115"/>
    </row>
    <row r="771" ht="93.0" customHeight="1">
      <c r="A771" s="546"/>
      <c r="B771" s="546"/>
      <c r="C771" s="546"/>
      <c r="D771" s="546"/>
      <c r="E771" s="546"/>
      <c r="F771" s="546"/>
      <c r="G771" s="546"/>
      <c r="H771" s="546"/>
      <c r="I771" s="546"/>
      <c r="J771" s="546"/>
      <c r="K771" s="546"/>
      <c r="L771" s="546"/>
      <c r="M771" s="546"/>
      <c r="N771" s="546"/>
      <c r="O771" s="546"/>
      <c r="P771" s="546"/>
      <c r="Q771" s="546"/>
      <c r="R771" s="546"/>
      <c r="S771" s="115"/>
      <c r="T771" s="115"/>
      <c r="U771" s="115"/>
      <c r="V771" s="115"/>
      <c r="W771" s="115"/>
      <c r="X771" s="115"/>
      <c r="Y771" s="115"/>
      <c r="Z771" s="115"/>
      <c r="AA771" s="115"/>
      <c r="AB771" s="115"/>
    </row>
    <row r="772" ht="93.0" customHeight="1">
      <c r="A772" s="546"/>
      <c r="B772" s="546"/>
      <c r="C772" s="546"/>
      <c r="D772" s="546"/>
      <c r="E772" s="546"/>
      <c r="F772" s="546"/>
      <c r="G772" s="546"/>
      <c r="H772" s="546"/>
      <c r="I772" s="546"/>
      <c r="J772" s="546"/>
      <c r="K772" s="546"/>
      <c r="L772" s="546"/>
      <c r="M772" s="546"/>
      <c r="N772" s="546"/>
      <c r="O772" s="546"/>
      <c r="P772" s="546"/>
      <c r="Q772" s="546"/>
      <c r="R772" s="546"/>
      <c r="S772" s="115"/>
      <c r="T772" s="115"/>
      <c r="U772" s="115"/>
      <c r="V772" s="115"/>
      <c r="W772" s="115"/>
      <c r="X772" s="115"/>
      <c r="Y772" s="115"/>
      <c r="Z772" s="115"/>
      <c r="AA772" s="115"/>
      <c r="AB772" s="115"/>
    </row>
    <row r="773" ht="93.0" customHeight="1">
      <c r="A773" s="546"/>
      <c r="B773" s="546"/>
      <c r="C773" s="546"/>
      <c r="D773" s="546"/>
      <c r="E773" s="546"/>
      <c r="F773" s="546"/>
      <c r="G773" s="546"/>
      <c r="H773" s="546"/>
      <c r="I773" s="546"/>
      <c r="J773" s="546"/>
      <c r="K773" s="546"/>
      <c r="L773" s="546"/>
      <c r="M773" s="546"/>
      <c r="N773" s="546"/>
      <c r="O773" s="546"/>
      <c r="P773" s="546"/>
      <c r="Q773" s="546"/>
      <c r="R773" s="546"/>
      <c r="S773" s="115"/>
      <c r="T773" s="115"/>
      <c r="U773" s="115"/>
      <c r="V773" s="115"/>
      <c r="W773" s="115"/>
      <c r="X773" s="115"/>
      <c r="Y773" s="115"/>
      <c r="Z773" s="115"/>
      <c r="AA773" s="115"/>
      <c r="AB773" s="115"/>
    </row>
    <row r="774" ht="93.0" customHeight="1">
      <c r="A774" s="546"/>
      <c r="B774" s="546"/>
      <c r="C774" s="546"/>
      <c r="D774" s="546"/>
      <c r="E774" s="546"/>
      <c r="F774" s="546"/>
      <c r="G774" s="546"/>
      <c r="H774" s="546"/>
      <c r="I774" s="546"/>
      <c r="J774" s="546"/>
      <c r="K774" s="546"/>
      <c r="L774" s="546"/>
      <c r="M774" s="546"/>
      <c r="N774" s="546"/>
      <c r="O774" s="546"/>
      <c r="P774" s="546"/>
      <c r="Q774" s="546"/>
      <c r="R774" s="546"/>
      <c r="S774" s="115"/>
      <c r="T774" s="115"/>
      <c r="U774" s="115"/>
      <c r="V774" s="115"/>
      <c r="W774" s="115"/>
      <c r="X774" s="115"/>
      <c r="Y774" s="115"/>
      <c r="Z774" s="115"/>
      <c r="AA774" s="115"/>
      <c r="AB774" s="115"/>
    </row>
    <row r="775" ht="93.0" customHeight="1">
      <c r="A775" s="546"/>
      <c r="B775" s="546"/>
      <c r="C775" s="546"/>
      <c r="D775" s="546"/>
      <c r="E775" s="546"/>
      <c r="F775" s="546"/>
      <c r="G775" s="546"/>
      <c r="H775" s="546"/>
      <c r="I775" s="546"/>
      <c r="J775" s="546"/>
      <c r="K775" s="546"/>
      <c r="L775" s="546"/>
      <c r="M775" s="546"/>
      <c r="N775" s="546"/>
      <c r="O775" s="546"/>
      <c r="P775" s="546"/>
      <c r="Q775" s="546"/>
      <c r="R775" s="546"/>
      <c r="S775" s="115"/>
      <c r="T775" s="115"/>
      <c r="U775" s="115"/>
      <c r="V775" s="115"/>
      <c r="W775" s="115"/>
      <c r="X775" s="115"/>
      <c r="Y775" s="115"/>
      <c r="Z775" s="115"/>
      <c r="AA775" s="115"/>
      <c r="AB775" s="115"/>
    </row>
    <row r="776" ht="93.0" customHeight="1">
      <c r="A776" s="546"/>
      <c r="B776" s="546"/>
      <c r="C776" s="546"/>
      <c r="D776" s="546"/>
      <c r="E776" s="546"/>
      <c r="F776" s="546"/>
      <c r="G776" s="546"/>
      <c r="H776" s="546"/>
      <c r="I776" s="546"/>
      <c r="J776" s="546"/>
      <c r="K776" s="546"/>
      <c r="L776" s="546"/>
      <c r="M776" s="546"/>
      <c r="N776" s="546"/>
      <c r="O776" s="546"/>
      <c r="P776" s="546"/>
      <c r="Q776" s="546"/>
      <c r="R776" s="546"/>
      <c r="S776" s="115"/>
      <c r="T776" s="115"/>
      <c r="U776" s="115"/>
      <c r="V776" s="115"/>
      <c r="W776" s="115"/>
      <c r="X776" s="115"/>
      <c r="Y776" s="115"/>
      <c r="Z776" s="115"/>
      <c r="AA776" s="115"/>
      <c r="AB776" s="115"/>
    </row>
    <row r="777" ht="93.0" customHeight="1">
      <c r="A777" s="546"/>
      <c r="B777" s="546"/>
      <c r="C777" s="546"/>
      <c r="D777" s="546"/>
      <c r="E777" s="546"/>
      <c r="F777" s="546"/>
      <c r="G777" s="546"/>
      <c r="H777" s="546"/>
      <c r="I777" s="546"/>
      <c r="J777" s="546"/>
      <c r="K777" s="546"/>
      <c r="L777" s="546"/>
      <c r="M777" s="546"/>
      <c r="N777" s="546"/>
      <c r="O777" s="546"/>
      <c r="P777" s="546"/>
      <c r="Q777" s="546"/>
      <c r="R777" s="546"/>
      <c r="S777" s="115"/>
      <c r="T777" s="115"/>
      <c r="U777" s="115"/>
      <c r="V777" s="115"/>
      <c r="W777" s="115"/>
      <c r="X777" s="115"/>
      <c r="Y777" s="115"/>
      <c r="Z777" s="115"/>
      <c r="AA777" s="115"/>
      <c r="AB777" s="115"/>
    </row>
    <row r="778" ht="93.0" customHeight="1">
      <c r="A778" s="546"/>
      <c r="B778" s="546"/>
      <c r="C778" s="546"/>
      <c r="D778" s="546"/>
      <c r="E778" s="546"/>
      <c r="F778" s="546"/>
      <c r="G778" s="546"/>
      <c r="H778" s="546"/>
      <c r="I778" s="546"/>
      <c r="J778" s="546"/>
      <c r="K778" s="546"/>
      <c r="L778" s="546"/>
      <c r="M778" s="546"/>
      <c r="N778" s="546"/>
      <c r="O778" s="546"/>
      <c r="P778" s="546"/>
      <c r="Q778" s="546"/>
      <c r="R778" s="546"/>
      <c r="S778" s="115"/>
      <c r="T778" s="115"/>
      <c r="U778" s="115"/>
      <c r="V778" s="115"/>
      <c r="W778" s="115"/>
      <c r="X778" s="115"/>
      <c r="Y778" s="115"/>
      <c r="Z778" s="115"/>
      <c r="AA778" s="115"/>
      <c r="AB778" s="115"/>
    </row>
    <row r="779" ht="93.0" customHeight="1">
      <c r="A779" s="546"/>
      <c r="B779" s="546"/>
      <c r="C779" s="546"/>
      <c r="D779" s="546"/>
      <c r="E779" s="546"/>
      <c r="F779" s="546"/>
      <c r="G779" s="546"/>
      <c r="H779" s="546"/>
      <c r="I779" s="546"/>
      <c r="J779" s="546"/>
      <c r="K779" s="546"/>
      <c r="L779" s="546"/>
      <c r="M779" s="546"/>
      <c r="N779" s="546"/>
      <c r="O779" s="546"/>
      <c r="P779" s="546"/>
      <c r="Q779" s="546"/>
      <c r="R779" s="546"/>
      <c r="S779" s="115"/>
      <c r="T779" s="115"/>
      <c r="U779" s="115"/>
      <c r="V779" s="115"/>
      <c r="W779" s="115"/>
      <c r="X779" s="115"/>
      <c r="Y779" s="115"/>
      <c r="Z779" s="115"/>
      <c r="AA779" s="115"/>
      <c r="AB779" s="115"/>
    </row>
    <row r="780" ht="93.0" customHeight="1">
      <c r="A780" s="546"/>
      <c r="B780" s="546"/>
      <c r="C780" s="546"/>
      <c r="D780" s="546"/>
      <c r="E780" s="546"/>
      <c r="F780" s="546"/>
      <c r="G780" s="546"/>
      <c r="H780" s="546"/>
      <c r="I780" s="546"/>
      <c r="J780" s="546"/>
      <c r="K780" s="546"/>
      <c r="L780" s="546"/>
      <c r="M780" s="546"/>
      <c r="N780" s="546"/>
      <c r="O780" s="546"/>
      <c r="P780" s="546"/>
      <c r="Q780" s="546"/>
      <c r="R780" s="546"/>
      <c r="S780" s="115"/>
      <c r="T780" s="115"/>
      <c r="U780" s="115"/>
      <c r="V780" s="115"/>
      <c r="W780" s="115"/>
      <c r="X780" s="115"/>
      <c r="Y780" s="115"/>
      <c r="Z780" s="115"/>
      <c r="AA780" s="115"/>
      <c r="AB780" s="115"/>
    </row>
    <row r="781" ht="93.0" customHeight="1">
      <c r="A781" s="546"/>
      <c r="B781" s="546"/>
      <c r="C781" s="546"/>
      <c r="D781" s="546"/>
      <c r="E781" s="546"/>
      <c r="F781" s="546"/>
      <c r="G781" s="546"/>
      <c r="H781" s="546"/>
      <c r="I781" s="546"/>
      <c r="J781" s="546"/>
      <c r="K781" s="546"/>
      <c r="L781" s="546"/>
      <c r="M781" s="546"/>
      <c r="N781" s="546"/>
      <c r="O781" s="546"/>
      <c r="P781" s="546"/>
      <c r="Q781" s="546"/>
      <c r="R781" s="546"/>
      <c r="S781" s="115"/>
      <c r="T781" s="115"/>
      <c r="U781" s="115"/>
      <c r="V781" s="115"/>
      <c r="W781" s="115"/>
      <c r="X781" s="115"/>
      <c r="Y781" s="115"/>
      <c r="Z781" s="115"/>
      <c r="AA781" s="115"/>
      <c r="AB781" s="115"/>
    </row>
    <row r="782" ht="93.0" customHeight="1">
      <c r="A782" s="546"/>
      <c r="B782" s="546"/>
      <c r="C782" s="546"/>
      <c r="D782" s="546"/>
      <c r="E782" s="546"/>
      <c r="F782" s="546"/>
      <c r="G782" s="546"/>
      <c r="H782" s="546"/>
      <c r="I782" s="546"/>
      <c r="J782" s="546"/>
      <c r="K782" s="546"/>
      <c r="L782" s="546"/>
      <c r="M782" s="546"/>
      <c r="N782" s="546"/>
      <c r="O782" s="546"/>
      <c r="P782" s="546"/>
      <c r="Q782" s="546"/>
      <c r="R782" s="546"/>
      <c r="S782" s="115"/>
      <c r="T782" s="115"/>
      <c r="U782" s="115"/>
      <c r="V782" s="115"/>
      <c r="W782" s="115"/>
      <c r="X782" s="115"/>
      <c r="Y782" s="115"/>
      <c r="Z782" s="115"/>
      <c r="AA782" s="115"/>
      <c r="AB782" s="115"/>
    </row>
    <row r="783" ht="93.0" customHeight="1">
      <c r="A783" s="546"/>
      <c r="B783" s="546"/>
      <c r="C783" s="546"/>
      <c r="D783" s="546"/>
      <c r="E783" s="546"/>
      <c r="F783" s="546"/>
      <c r="G783" s="546"/>
      <c r="H783" s="546"/>
      <c r="I783" s="546"/>
      <c r="J783" s="546"/>
      <c r="K783" s="546"/>
      <c r="L783" s="546"/>
      <c r="M783" s="546"/>
      <c r="N783" s="546"/>
      <c r="O783" s="546"/>
      <c r="P783" s="546"/>
      <c r="Q783" s="546"/>
      <c r="R783" s="546"/>
      <c r="S783" s="115"/>
      <c r="T783" s="115"/>
      <c r="U783" s="115"/>
      <c r="V783" s="115"/>
      <c r="W783" s="115"/>
      <c r="X783" s="115"/>
      <c r="Y783" s="115"/>
      <c r="Z783" s="115"/>
      <c r="AA783" s="115"/>
      <c r="AB783" s="115"/>
    </row>
    <row r="784" ht="93.0" customHeight="1">
      <c r="A784" s="546"/>
      <c r="B784" s="546"/>
      <c r="C784" s="546"/>
      <c r="D784" s="546"/>
      <c r="E784" s="546"/>
      <c r="F784" s="546"/>
      <c r="G784" s="546"/>
      <c r="H784" s="546"/>
      <c r="I784" s="546"/>
      <c r="J784" s="546"/>
      <c r="K784" s="546"/>
      <c r="L784" s="546"/>
      <c r="M784" s="546"/>
      <c r="N784" s="546"/>
      <c r="O784" s="546"/>
      <c r="P784" s="546"/>
      <c r="Q784" s="546"/>
      <c r="R784" s="546"/>
      <c r="S784" s="115"/>
      <c r="T784" s="115"/>
      <c r="U784" s="115"/>
      <c r="V784" s="115"/>
      <c r="W784" s="115"/>
      <c r="X784" s="115"/>
      <c r="Y784" s="115"/>
      <c r="Z784" s="115"/>
      <c r="AA784" s="115"/>
      <c r="AB784" s="115"/>
    </row>
    <row r="785" ht="93.0" customHeight="1">
      <c r="A785" s="546"/>
      <c r="B785" s="546"/>
      <c r="C785" s="546"/>
      <c r="D785" s="546"/>
      <c r="E785" s="546"/>
      <c r="F785" s="546"/>
      <c r="G785" s="546"/>
      <c r="H785" s="546"/>
      <c r="I785" s="546"/>
      <c r="J785" s="546"/>
      <c r="K785" s="546"/>
      <c r="L785" s="546"/>
      <c r="M785" s="546"/>
      <c r="N785" s="546"/>
      <c r="O785" s="546"/>
      <c r="P785" s="546"/>
      <c r="Q785" s="546"/>
      <c r="R785" s="546"/>
      <c r="S785" s="115"/>
      <c r="T785" s="115"/>
      <c r="U785" s="115"/>
      <c r="V785" s="115"/>
      <c r="W785" s="115"/>
      <c r="X785" s="115"/>
      <c r="Y785" s="115"/>
      <c r="Z785" s="115"/>
      <c r="AA785" s="115"/>
      <c r="AB785" s="115"/>
    </row>
    <row r="786" ht="93.0" customHeight="1">
      <c r="A786" s="546"/>
      <c r="B786" s="546"/>
      <c r="C786" s="546"/>
      <c r="D786" s="546"/>
      <c r="E786" s="546"/>
      <c r="F786" s="546"/>
      <c r="G786" s="546"/>
      <c r="H786" s="546"/>
      <c r="I786" s="546"/>
      <c r="J786" s="546"/>
      <c r="K786" s="546"/>
      <c r="L786" s="546"/>
      <c r="M786" s="546"/>
      <c r="N786" s="546"/>
      <c r="O786" s="546"/>
      <c r="P786" s="546"/>
      <c r="Q786" s="546"/>
      <c r="R786" s="546"/>
      <c r="S786" s="115"/>
      <c r="T786" s="115"/>
      <c r="U786" s="115"/>
      <c r="V786" s="115"/>
      <c r="W786" s="115"/>
      <c r="X786" s="115"/>
      <c r="Y786" s="115"/>
      <c r="Z786" s="115"/>
      <c r="AA786" s="115"/>
      <c r="AB786" s="115"/>
    </row>
    <row r="787" ht="93.0" customHeight="1">
      <c r="A787" s="546"/>
      <c r="B787" s="546"/>
      <c r="C787" s="546"/>
      <c r="D787" s="546"/>
      <c r="E787" s="546"/>
      <c r="F787" s="546"/>
      <c r="G787" s="546"/>
      <c r="H787" s="546"/>
      <c r="I787" s="546"/>
      <c r="J787" s="546"/>
      <c r="K787" s="546"/>
      <c r="L787" s="546"/>
      <c r="M787" s="546"/>
      <c r="N787" s="546"/>
      <c r="O787" s="546"/>
      <c r="P787" s="546"/>
      <c r="Q787" s="546"/>
      <c r="R787" s="546"/>
      <c r="S787" s="115"/>
      <c r="T787" s="115"/>
      <c r="U787" s="115"/>
      <c r="V787" s="115"/>
      <c r="W787" s="115"/>
      <c r="X787" s="115"/>
      <c r="Y787" s="115"/>
      <c r="Z787" s="115"/>
      <c r="AA787" s="115"/>
      <c r="AB787" s="115"/>
    </row>
    <row r="788" ht="93.0" customHeight="1">
      <c r="A788" s="546"/>
      <c r="B788" s="546"/>
      <c r="C788" s="546"/>
      <c r="D788" s="546"/>
      <c r="E788" s="546"/>
      <c r="F788" s="546"/>
      <c r="G788" s="546"/>
      <c r="H788" s="546"/>
      <c r="I788" s="546"/>
      <c r="J788" s="546"/>
      <c r="K788" s="546"/>
      <c r="L788" s="546"/>
      <c r="M788" s="546"/>
      <c r="N788" s="546"/>
      <c r="O788" s="546"/>
      <c r="P788" s="546"/>
      <c r="Q788" s="546"/>
      <c r="R788" s="546"/>
      <c r="S788" s="115"/>
      <c r="T788" s="115"/>
      <c r="U788" s="115"/>
      <c r="V788" s="115"/>
      <c r="W788" s="115"/>
      <c r="X788" s="115"/>
      <c r="Y788" s="115"/>
      <c r="Z788" s="115"/>
      <c r="AA788" s="115"/>
      <c r="AB788" s="115"/>
    </row>
    <row r="789" ht="93.0" customHeight="1">
      <c r="A789" s="546"/>
      <c r="B789" s="546"/>
      <c r="C789" s="546"/>
      <c r="D789" s="546"/>
      <c r="E789" s="546"/>
      <c r="F789" s="546"/>
      <c r="G789" s="546"/>
      <c r="H789" s="546"/>
      <c r="I789" s="546"/>
      <c r="J789" s="546"/>
      <c r="K789" s="546"/>
      <c r="L789" s="546"/>
      <c r="M789" s="546"/>
      <c r="N789" s="546"/>
      <c r="O789" s="546"/>
      <c r="P789" s="546"/>
      <c r="Q789" s="546"/>
      <c r="R789" s="546"/>
      <c r="S789" s="115"/>
      <c r="T789" s="115"/>
      <c r="U789" s="115"/>
      <c r="V789" s="115"/>
      <c r="W789" s="115"/>
      <c r="X789" s="115"/>
      <c r="Y789" s="115"/>
      <c r="Z789" s="115"/>
      <c r="AA789" s="115"/>
      <c r="AB789" s="115"/>
    </row>
    <row r="790" ht="93.0" customHeight="1">
      <c r="A790" s="546"/>
      <c r="B790" s="546"/>
      <c r="C790" s="546"/>
      <c r="D790" s="546"/>
      <c r="E790" s="546"/>
      <c r="F790" s="546"/>
      <c r="G790" s="546"/>
      <c r="H790" s="546"/>
      <c r="I790" s="546"/>
      <c r="J790" s="546"/>
      <c r="K790" s="546"/>
      <c r="L790" s="546"/>
      <c r="M790" s="546"/>
      <c r="N790" s="546"/>
      <c r="O790" s="546"/>
      <c r="P790" s="546"/>
      <c r="Q790" s="546"/>
      <c r="R790" s="546"/>
      <c r="S790" s="115"/>
      <c r="T790" s="115"/>
      <c r="U790" s="115"/>
      <c r="V790" s="115"/>
      <c r="W790" s="115"/>
      <c r="X790" s="115"/>
      <c r="Y790" s="115"/>
      <c r="Z790" s="115"/>
      <c r="AA790" s="115"/>
      <c r="AB790" s="115"/>
    </row>
    <row r="791" ht="93.0" customHeight="1">
      <c r="A791" s="546"/>
      <c r="B791" s="546"/>
      <c r="C791" s="546"/>
      <c r="D791" s="546"/>
      <c r="E791" s="546"/>
      <c r="F791" s="546"/>
      <c r="G791" s="546"/>
      <c r="H791" s="546"/>
      <c r="I791" s="546"/>
      <c r="J791" s="546"/>
      <c r="K791" s="546"/>
      <c r="L791" s="546"/>
      <c r="M791" s="546"/>
      <c r="N791" s="546"/>
      <c r="O791" s="546"/>
      <c r="P791" s="546"/>
      <c r="Q791" s="546"/>
      <c r="R791" s="546"/>
      <c r="S791" s="115"/>
      <c r="T791" s="115"/>
      <c r="U791" s="115"/>
      <c r="V791" s="115"/>
      <c r="W791" s="115"/>
      <c r="X791" s="115"/>
      <c r="Y791" s="115"/>
      <c r="Z791" s="115"/>
      <c r="AA791" s="115"/>
      <c r="AB791" s="115"/>
    </row>
    <row r="792" ht="93.0" customHeight="1">
      <c r="A792" s="546"/>
      <c r="B792" s="546"/>
      <c r="C792" s="546"/>
      <c r="D792" s="546"/>
      <c r="E792" s="546"/>
      <c r="F792" s="546"/>
      <c r="G792" s="546"/>
      <c r="H792" s="546"/>
      <c r="I792" s="546"/>
      <c r="J792" s="546"/>
      <c r="K792" s="546"/>
      <c r="L792" s="546"/>
      <c r="M792" s="546"/>
      <c r="N792" s="546"/>
      <c r="O792" s="546"/>
      <c r="P792" s="546"/>
      <c r="Q792" s="546"/>
      <c r="R792" s="546"/>
      <c r="S792" s="115"/>
      <c r="T792" s="115"/>
      <c r="U792" s="115"/>
      <c r="V792" s="115"/>
      <c r="W792" s="115"/>
      <c r="X792" s="115"/>
      <c r="Y792" s="115"/>
      <c r="Z792" s="115"/>
      <c r="AA792" s="115"/>
      <c r="AB792" s="115"/>
    </row>
    <row r="793" ht="93.0" customHeight="1">
      <c r="A793" s="546"/>
      <c r="B793" s="546"/>
      <c r="C793" s="546"/>
      <c r="D793" s="546"/>
      <c r="E793" s="546"/>
      <c r="F793" s="546"/>
      <c r="G793" s="546"/>
      <c r="H793" s="546"/>
      <c r="I793" s="546"/>
      <c r="J793" s="546"/>
      <c r="K793" s="546"/>
      <c r="L793" s="546"/>
      <c r="M793" s="546"/>
      <c r="N793" s="546"/>
      <c r="O793" s="546"/>
      <c r="P793" s="546"/>
      <c r="Q793" s="546"/>
      <c r="R793" s="546"/>
      <c r="S793" s="115"/>
      <c r="T793" s="115"/>
      <c r="U793" s="115"/>
      <c r="V793" s="115"/>
      <c r="W793" s="115"/>
      <c r="X793" s="115"/>
      <c r="Y793" s="115"/>
      <c r="Z793" s="115"/>
      <c r="AA793" s="115"/>
      <c r="AB793" s="115"/>
    </row>
    <row r="794" ht="93.0" customHeight="1">
      <c r="A794" s="546"/>
      <c r="B794" s="546"/>
      <c r="C794" s="546"/>
      <c r="D794" s="546"/>
      <c r="E794" s="546"/>
      <c r="F794" s="546"/>
      <c r="G794" s="546"/>
      <c r="H794" s="546"/>
      <c r="I794" s="546"/>
      <c r="J794" s="546"/>
      <c r="K794" s="546"/>
      <c r="L794" s="546"/>
      <c r="M794" s="546"/>
      <c r="N794" s="546"/>
      <c r="O794" s="546"/>
      <c r="P794" s="546"/>
      <c r="Q794" s="546"/>
      <c r="R794" s="546"/>
      <c r="S794" s="115"/>
      <c r="T794" s="115"/>
      <c r="U794" s="115"/>
      <c r="V794" s="115"/>
      <c r="W794" s="115"/>
      <c r="X794" s="115"/>
      <c r="Y794" s="115"/>
      <c r="Z794" s="115"/>
      <c r="AA794" s="115"/>
      <c r="AB794" s="115"/>
    </row>
    <row r="795" ht="93.0" customHeight="1">
      <c r="A795" s="546"/>
      <c r="B795" s="546"/>
      <c r="C795" s="546"/>
      <c r="D795" s="546"/>
      <c r="E795" s="546"/>
      <c r="F795" s="546"/>
      <c r="G795" s="546"/>
      <c r="H795" s="546"/>
      <c r="I795" s="546"/>
      <c r="J795" s="546"/>
      <c r="K795" s="546"/>
      <c r="L795" s="546"/>
      <c r="M795" s="546"/>
      <c r="N795" s="546"/>
      <c r="O795" s="546"/>
      <c r="P795" s="546"/>
      <c r="Q795" s="546"/>
      <c r="R795" s="546"/>
      <c r="S795" s="115"/>
      <c r="T795" s="115"/>
      <c r="U795" s="115"/>
      <c r="V795" s="115"/>
      <c r="W795" s="115"/>
      <c r="X795" s="115"/>
      <c r="Y795" s="115"/>
      <c r="Z795" s="115"/>
      <c r="AA795" s="115"/>
      <c r="AB795" s="115"/>
    </row>
    <row r="796" ht="93.0" customHeight="1">
      <c r="A796" s="546"/>
      <c r="B796" s="546"/>
      <c r="C796" s="546"/>
      <c r="D796" s="546"/>
      <c r="E796" s="546"/>
      <c r="F796" s="546"/>
      <c r="G796" s="546"/>
      <c r="H796" s="546"/>
      <c r="I796" s="546"/>
      <c r="J796" s="546"/>
      <c r="K796" s="546"/>
      <c r="L796" s="546"/>
      <c r="M796" s="546"/>
      <c r="N796" s="546"/>
      <c r="O796" s="546"/>
      <c r="P796" s="546"/>
      <c r="Q796" s="546"/>
      <c r="R796" s="546"/>
      <c r="S796" s="115"/>
      <c r="T796" s="115"/>
      <c r="U796" s="115"/>
      <c r="V796" s="115"/>
      <c r="W796" s="115"/>
      <c r="X796" s="115"/>
      <c r="Y796" s="115"/>
      <c r="Z796" s="115"/>
      <c r="AA796" s="115"/>
      <c r="AB796" s="115"/>
    </row>
    <row r="797" ht="93.0" customHeight="1">
      <c r="A797" s="546"/>
      <c r="B797" s="546"/>
      <c r="C797" s="546"/>
      <c r="D797" s="546"/>
      <c r="E797" s="546"/>
      <c r="F797" s="546"/>
      <c r="G797" s="546"/>
      <c r="H797" s="546"/>
      <c r="I797" s="546"/>
      <c r="J797" s="546"/>
      <c r="K797" s="546"/>
      <c r="L797" s="546"/>
      <c r="M797" s="546"/>
      <c r="N797" s="546"/>
      <c r="O797" s="546"/>
      <c r="P797" s="546"/>
      <c r="Q797" s="546"/>
      <c r="R797" s="546"/>
      <c r="S797" s="115"/>
      <c r="T797" s="115"/>
      <c r="U797" s="115"/>
      <c r="V797" s="115"/>
      <c r="W797" s="115"/>
      <c r="X797" s="115"/>
      <c r="Y797" s="115"/>
      <c r="Z797" s="115"/>
      <c r="AA797" s="115"/>
      <c r="AB797" s="115"/>
    </row>
    <row r="798" ht="93.0" customHeight="1">
      <c r="A798" s="546"/>
      <c r="B798" s="546"/>
      <c r="C798" s="546"/>
      <c r="D798" s="546"/>
      <c r="E798" s="546"/>
      <c r="F798" s="546"/>
      <c r="G798" s="546"/>
      <c r="H798" s="546"/>
      <c r="I798" s="546"/>
      <c r="J798" s="546"/>
      <c r="K798" s="546"/>
      <c r="L798" s="546"/>
      <c r="M798" s="546"/>
      <c r="N798" s="546"/>
      <c r="O798" s="546"/>
      <c r="P798" s="546"/>
      <c r="Q798" s="546"/>
      <c r="R798" s="546"/>
      <c r="S798" s="115"/>
      <c r="T798" s="115"/>
      <c r="U798" s="115"/>
      <c r="V798" s="115"/>
      <c r="W798" s="115"/>
      <c r="X798" s="115"/>
      <c r="Y798" s="115"/>
      <c r="Z798" s="115"/>
      <c r="AA798" s="115"/>
      <c r="AB798" s="115"/>
    </row>
    <row r="799" ht="93.0" customHeight="1">
      <c r="A799" s="546"/>
      <c r="B799" s="546"/>
      <c r="C799" s="546"/>
      <c r="D799" s="546"/>
      <c r="E799" s="546"/>
      <c r="F799" s="546"/>
      <c r="G799" s="546"/>
      <c r="H799" s="546"/>
      <c r="I799" s="546"/>
      <c r="J799" s="546"/>
      <c r="K799" s="546"/>
      <c r="L799" s="546"/>
      <c r="M799" s="546"/>
      <c r="N799" s="546"/>
      <c r="O799" s="546"/>
      <c r="P799" s="546"/>
      <c r="Q799" s="546"/>
      <c r="R799" s="546"/>
      <c r="S799" s="115"/>
      <c r="T799" s="115"/>
      <c r="U799" s="115"/>
      <c r="V799" s="115"/>
      <c r="W799" s="115"/>
      <c r="X799" s="115"/>
      <c r="Y799" s="115"/>
      <c r="Z799" s="115"/>
      <c r="AA799" s="115"/>
      <c r="AB799" s="115"/>
    </row>
    <row r="800" ht="93.0" customHeight="1">
      <c r="A800" s="546"/>
      <c r="B800" s="546"/>
      <c r="C800" s="546"/>
      <c r="D800" s="546"/>
      <c r="E800" s="546"/>
      <c r="F800" s="546"/>
      <c r="G800" s="546"/>
      <c r="H800" s="546"/>
      <c r="I800" s="546"/>
      <c r="J800" s="546"/>
      <c r="K800" s="546"/>
      <c r="L800" s="546"/>
      <c r="M800" s="546"/>
      <c r="N800" s="546"/>
      <c r="O800" s="546"/>
      <c r="P800" s="546"/>
      <c r="Q800" s="546"/>
      <c r="R800" s="546"/>
      <c r="S800" s="115"/>
      <c r="T800" s="115"/>
      <c r="U800" s="115"/>
      <c r="V800" s="115"/>
      <c r="W800" s="115"/>
      <c r="X800" s="115"/>
      <c r="Y800" s="115"/>
      <c r="Z800" s="115"/>
      <c r="AA800" s="115"/>
      <c r="AB800" s="115"/>
    </row>
    <row r="801" ht="93.0" customHeight="1">
      <c r="A801" s="546"/>
      <c r="B801" s="546"/>
      <c r="C801" s="546"/>
      <c r="D801" s="546"/>
      <c r="E801" s="546"/>
      <c r="F801" s="546"/>
      <c r="G801" s="546"/>
      <c r="H801" s="546"/>
      <c r="I801" s="546"/>
      <c r="J801" s="546"/>
      <c r="K801" s="546"/>
      <c r="L801" s="546"/>
      <c r="M801" s="546"/>
      <c r="N801" s="546"/>
      <c r="O801" s="546"/>
      <c r="P801" s="546"/>
      <c r="Q801" s="546"/>
      <c r="R801" s="546"/>
      <c r="S801" s="115"/>
      <c r="T801" s="115"/>
      <c r="U801" s="115"/>
      <c r="V801" s="115"/>
      <c r="W801" s="115"/>
      <c r="X801" s="115"/>
      <c r="Y801" s="115"/>
      <c r="Z801" s="115"/>
      <c r="AA801" s="115"/>
      <c r="AB801" s="115"/>
    </row>
    <row r="802" ht="93.0" customHeight="1">
      <c r="A802" s="546"/>
      <c r="B802" s="546"/>
      <c r="C802" s="546"/>
      <c r="D802" s="546"/>
      <c r="E802" s="546"/>
      <c r="F802" s="546"/>
      <c r="G802" s="546"/>
      <c r="H802" s="546"/>
      <c r="I802" s="546"/>
      <c r="J802" s="546"/>
      <c r="K802" s="546"/>
      <c r="L802" s="546"/>
      <c r="M802" s="546"/>
      <c r="N802" s="546"/>
      <c r="O802" s="546"/>
      <c r="P802" s="546"/>
      <c r="Q802" s="546"/>
      <c r="R802" s="546"/>
      <c r="S802" s="115"/>
      <c r="T802" s="115"/>
      <c r="U802" s="115"/>
      <c r="V802" s="115"/>
      <c r="W802" s="115"/>
      <c r="X802" s="115"/>
      <c r="Y802" s="115"/>
      <c r="Z802" s="115"/>
      <c r="AA802" s="115"/>
      <c r="AB802" s="115"/>
    </row>
    <row r="803" ht="93.0" customHeight="1">
      <c r="A803" s="546"/>
      <c r="B803" s="546"/>
      <c r="C803" s="546"/>
      <c r="D803" s="546"/>
      <c r="E803" s="546"/>
      <c r="F803" s="546"/>
      <c r="G803" s="546"/>
      <c r="H803" s="546"/>
      <c r="I803" s="546"/>
      <c r="J803" s="546"/>
      <c r="K803" s="546"/>
      <c r="L803" s="546"/>
      <c r="M803" s="546"/>
      <c r="N803" s="546"/>
      <c r="O803" s="546"/>
      <c r="P803" s="546"/>
      <c r="Q803" s="546"/>
      <c r="R803" s="546"/>
      <c r="S803" s="115"/>
      <c r="T803" s="115"/>
      <c r="U803" s="115"/>
      <c r="V803" s="115"/>
      <c r="W803" s="115"/>
      <c r="X803" s="115"/>
      <c r="Y803" s="115"/>
      <c r="Z803" s="115"/>
      <c r="AA803" s="115"/>
      <c r="AB803" s="115"/>
    </row>
    <row r="804" ht="93.0" customHeight="1">
      <c r="A804" s="546"/>
      <c r="B804" s="546"/>
      <c r="C804" s="546"/>
      <c r="D804" s="546"/>
      <c r="E804" s="546"/>
      <c r="F804" s="546"/>
      <c r="G804" s="546"/>
      <c r="H804" s="546"/>
      <c r="I804" s="546"/>
      <c r="J804" s="546"/>
      <c r="K804" s="546"/>
      <c r="L804" s="546"/>
      <c r="M804" s="546"/>
      <c r="N804" s="546"/>
      <c r="O804" s="546"/>
      <c r="P804" s="546"/>
      <c r="Q804" s="546"/>
      <c r="R804" s="546"/>
      <c r="S804" s="115"/>
      <c r="T804" s="115"/>
      <c r="U804" s="115"/>
      <c r="V804" s="115"/>
      <c r="W804" s="115"/>
      <c r="X804" s="115"/>
      <c r="Y804" s="115"/>
      <c r="Z804" s="115"/>
      <c r="AA804" s="115"/>
      <c r="AB804" s="115"/>
    </row>
    <row r="805" ht="93.0" customHeight="1">
      <c r="A805" s="546"/>
      <c r="B805" s="546"/>
      <c r="C805" s="546"/>
      <c r="D805" s="546"/>
      <c r="E805" s="546"/>
      <c r="F805" s="546"/>
      <c r="G805" s="546"/>
      <c r="H805" s="546"/>
      <c r="I805" s="546"/>
      <c r="J805" s="546"/>
      <c r="K805" s="546"/>
      <c r="L805" s="546"/>
      <c r="M805" s="546"/>
      <c r="N805" s="546"/>
      <c r="O805" s="546"/>
      <c r="P805" s="546"/>
      <c r="Q805" s="546"/>
      <c r="R805" s="546"/>
      <c r="S805" s="115"/>
      <c r="T805" s="115"/>
      <c r="U805" s="115"/>
      <c r="V805" s="115"/>
      <c r="W805" s="115"/>
      <c r="X805" s="115"/>
      <c r="Y805" s="115"/>
      <c r="Z805" s="115"/>
      <c r="AA805" s="115"/>
      <c r="AB805" s="115"/>
    </row>
    <row r="806" ht="93.0" customHeight="1">
      <c r="A806" s="546"/>
      <c r="B806" s="546"/>
      <c r="C806" s="546"/>
      <c r="D806" s="546"/>
      <c r="E806" s="546"/>
      <c r="F806" s="546"/>
      <c r="G806" s="546"/>
      <c r="H806" s="546"/>
      <c r="I806" s="546"/>
      <c r="J806" s="546"/>
      <c r="K806" s="546"/>
      <c r="L806" s="546"/>
      <c r="M806" s="546"/>
      <c r="N806" s="546"/>
      <c r="O806" s="546"/>
      <c r="P806" s="546"/>
      <c r="Q806" s="546"/>
      <c r="R806" s="546"/>
      <c r="S806" s="115"/>
      <c r="T806" s="115"/>
      <c r="U806" s="115"/>
      <c r="V806" s="115"/>
      <c r="W806" s="115"/>
      <c r="X806" s="115"/>
      <c r="Y806" s="115"/>
      <c r="Z806" s="115"/>
      <c r="AA806" s="115"/>
      <c r="AB806" s="115"/>
    </row>
    <row r="807" ht="93.0" customHeight="1">
      <c r="A807" s="546"/>
      <c r="B807" s="546"/>
      <c r="C807" s="546"/>
      <c r="D807" s="546"/>
      <c r="E807" s="546"/>
      <c r="F807" s="546"/>
      <c r="G807" s="546"/>
      <c r="H807" s="546"/>
      <c r="I807" s="546"/>
      <c r="J807" s="546"/>
      <c r="K807" s="546"/>
      <c r="L807" s="546"/>
      <c r="M807" s="546"/>
      <c r="N807" s="546"/>
      <c r="O807" s="546"/>
      <c r="P807" s="546"/>
      <c r="Q807" s="546"/>
      <c r="R807" s="546"/>
      <c r="S807" s="115"/>
      <c r="T807" s="115"/>
      <c r="U807" s="115"/>
      <c r="V807" s="115"/>
      <c r="W807" s="115"/>
      <c r="X807" s="115"/>
      <c r="Y807" s="115"/>
      <c r="Z807" s="115"/>
      <c r="AA807" s="115"/>
      <c r="AB807" s="115"/>
    </row>
    <row r="808" ht="93.0" customHeight="1">
      <c r="A808" s="546"/>
      <c r="B808" s="546"/>
      <c r="C808" s="546"/>
      <c r="D808" s="546"/>
      <c r="E808" s="546"/>
      <c r="F808" s="546"/>
      <c r="G808" s="546"/>
      <c r="H808" s="546"/>
      <c r="I808" s="546"/>
      <c r="J808" s="546"/>
      <c r="K808" s="546"/>
      <c r="L808" s="546"/>
      <c r="M808" s="546"/>
      <c r="N808" s="546"/>
      <c r="O808" s="546"/>
      <c r="P808" s="546"/>
      <c r="Q808" s="546"/>
      <c r="R808" s="546"/>
      <c r="S808" s="115"/>
      <c r="T808" s="115"/>
      <c r="U808" s="115"/>
      <c r="V808" s="115"/>
      <c r="W808" s="115"/>
      <c r="X808" s="115"/>
      <c r="Y808" s="115"/>
      <c r="Z808" s="115"/>
      <c r="AA808" s="115"/>
      <c r="AB808" s="115"/>
    </row>
    <row r="809" ht="93.0" customHeight="1">
      <c r="A809" s="546"/>
      <c r="B809" s="546"/>
      <c r="C809" s="546"/>
      <c r="D809" s="546"/>
      <c r="E809" s="546"/>
      <c r="F809" s="546"/>
      <c r="G809" s="546"/>
      <c r="H809" s="546"/>
      <c r="I809" s="546"/>
      <c r="J809" s="546"/>
      <c r="K809" s="546"/>
      <c r="L809" s="546"/>
      <c r="M809" s="546"/>
      <c r="N809" s="546"/>
      <c r="O809" s="546"/>
      <c r="P809" s="546"/>
      <c r="Q809" s="546"/>
      <c r="R809" s="546"/>
      <c r="S809" s="115"/>
      <c r="T809" s="115"/>
      <c r="U809" s="115"/>
      <c r="V809" s="115"/>
      <c r="W809" s="115"/>
      <c r="X809" s="115"/>
      <c r="Y809" s="115"/>
      <c r="Z809" s="115"/>
      <c r="AA809" s="115"/>
      <c r="AB809" s="115"/>
    </row>
    <row r="810" ht="93.0" customHeight="1">
      <c r="A810" s="546"/>
      <c r="B810" s="546"/>
      <c r="C810" s="546"/>
      <c r="D810" s="546"/>
      <c r="E810" s="546"/>
      <c r="F810" s="546"/>
      <c r="G810" s="546"/>
      <c r="H810" s="546"/>
      <c r="I810" s="546"/>
      <c r="J810" s="546"/>
      <c r="K810" s="546"/>
      <c r="L810" s="546"/>
      <c r="M810" s="546"/>
      <c r="N810" s="546"/>
      <c r="O810" s="546"/>
      <c r="P810" s="546"/>
      <c r="Q810" s="546"/>
      <c r="R810" s="546"/>
      <c r="S810" s="115"/>
      <c r="T810" s="115"/>
      <c r="U810" s="115"/>
      <c r="V810" s="115"/>
      <c r="W810" s="115"/>
      <c r="X810" s="115"/>
      <c r="Y810" s="115"/>
      <c r="Z810" s="115"/>
      <c r="AA810" s="115"/>
      <c r="AB810" s="115"/>
    </row>
    <row r="811" ht="93.0" customHeight="1">
      <c r="A811" s="546"/>
      <c r="B811" s="546"/>
      <c r="C811" s="546"/>
      <c r="D811" s="546"/>
      <c r="E811" s="546"/>
      <c r="F811" s="546"/>
      <c r="G811" s="546"/>
      <c r="H811" s="546"/>
      <c r="I811" s="546"/>
      <c r="J811" s="546"/>
      <c r="K811" s="546"/>
      <c r="L811" s="546"/>
      <c r="M811" s="546"/>
      <c r="N811" s="546"/>
      <c r="O811" s="546"/>
      <c r="P811" s="546"/>
      <c r="Q811" s="546"/>
      <c r="R811" s="546"/>
      <c r="S811" s="115"/>
      <c r="T811" s="115"/>
      <c r="U811" s="115"/>
      <c r="V811" s="115"/>
      <c r="W811" s="115"/>
      <c r="X811" s="115"/>
      <c r="Y811" s="115"/>
      <c r="Z811" s="115"/>
      <c r="AA811" s="115"/>
      <c r="AB811" s="115"/>
    </row>
    <row r="812" ht="93.0" customHeight="1">
      <c r="A812" s="546"/>
      <c r="B812" s="546"/>
      <c r="C812" s="546"/>
      <c r="D812" s="546"/>
      <c r="E812" s="546"/>
      <c r="F812" s="546"/>
      <c r="G812" s="546"/>
      <c r="H812" s="546"/>
      <c r="I812" s="546"/>
      <c r="J812" s="546"/>
      <c r="K812" s="546"/>
      <c r="L812" s="546"/>
      <c r="M812" s="546"/>
      <c r="N812" s="546"/>
      <c r="O812" s="546"/>
      <c r="P812" s="546"/>
      <c r="Q812" s="546"/>
      <c r="R812" s="546"/>
      <c r="S812" s="115"/>
      <c r="T812" s="115"/>
      <c r="U812" s="115"/>
      <c r="V812" s="115"/>
      <c r="W812" s="115"/>
      <c r="X812" s="115"/>
      <c r="Y812" s="115"/>
      <c r="Z812" s="115"/>
      <c r="AA812" s="115"/>
      <c r="AB812" s="115"/>
    </row>
    <row r="813" ht="93.0" customHeight="1">
      <c r="A813" s="546"/>
      <c r="B813" s="546"/>
      <c r="C813" s="546"/>
      <c r="D813" s="546"/>
      <c r="E813" s="546"/>
      <c r="F813" s="546"/>
      <c r="G813" s="546"/>
      <c r="H813" s="546"/>
      <c r="I813" s="546"/>
      <c r="J813" s="546"/>
      <c r="K813" s="546"/>
      <c r="L813" s="546"/>
      <c r="M813" s="546"/>
      <c r="N813" s="546"/>
      <c r="O813" s="546"/>
      <c r="P813" s="546"/>
      <c r="Q813" s="546"/>
      <c r="R813" s="546"/>
      <c r="S813" s="115"/>
      <c r="T813" s="115"/>
      <c r="U813" s="115"/>
      <c r="V813" s="115"/>
      <c r="W813" s="115"/>
      <c r="X813" s="115"/>
      <c r="Y813" s="115"/>
      <c r="Z813" s="115"/>
      <c r="AA813" s="115"/>
      <c r="AB813" s="115"/>
    </row>
    <row r="814" ht="93.0" customHeight="1">
      <c r="A814" s="546"/>
      <c r="B814" s="546"/>
      <c r="C814" s="546"/>
      <c r="D814" s="546"/>
      <c r="E814" s="546"/>
      <c r="F814" s="546"/>
      <c r="G814" s="546"/>
      <c r="H814" s="546"/>
      <c r="I814" s="546"/>
      <c r="J814" s="546"/>
      <c r="K814" s="546"/>
      <c r="L814" s="546"/>
      <c r="M814" s="546"/>
      <c r="N814" s="546"/>
      <c r="O814" s="546"/>
      <c r="P814" s="546"/>
      <c r="Q814" s="546"/>
      <c r="R814" s="546"/>
      <c r="S814" s="115"/>
      <c r="T814" s="115"/>
      <c r="U814" s="115"/>
      <c r="V814" s="115"/>
      <c r="W814" s="115"/>
      <c r="X814" s="115"/>
      <c r="Y814" s="115"/>
      <c r="Z814" s="115"/>
      <c r="AA814" s="115"/>
      <c r="AB814" s="115"/>
    </row>
    <row r="815" ht="93.0" customHeight="1">
      <c r="A815" s="546"/>
      <c r="B815" s="546"/>
      <c r="C815" s="546"/>
      <c r="D815" s="546"/>
      <c r="E815" s="546"/>
      <c r="F815" s="546"/>
      <c r="G815" s="546"/>
      <c r="H815" s="546"/>
      <c r="I815" s="546"/>
      <c r="J815" s="546"/>
      <c r="K815" s="546"/>
      <c r="L815" s="546"/>
      <c r="M815" s="546"/>
      <c r="N815" s="546"/>
      <c r="O815" s="546"/>
      <c r="P815" s="546"/>
      <c r="Q815" s="546"/>
      <c r="R815" s="546"/>
      <c r="S815" s="115"/>
      <c r="T815" s="115"/>
      <c r="U815" s="115"/>
      <c r="V815" s="115"/>
      <c r="W815" s="115"/>
      <c r="X815" s="115"/>
      <c r="Y815" s="115"/>
      <c r="Z815" s="115"/>
      <c r="AA815" s="115"/>
      <c r="AB815" s="115"/>
    </row>
    <row r="816" ht="93.0" customHeight="1">
      <c r="A816" s="546"/>
      <c r="B816" s="546"/>
      <c r="C816" s="546"/>
      <c r="D816" s="546"/>
      <c r="E816" s="546"/>
      <c r="F816" s="546"/>
      <c r="G816" s="546"/>
      <c r="H816" s="546"/>
      <c r="I816" s="546"/>
      <c r="J816" s="546"/>
      <c r="K816" s="546"/>
      <c r="L816" s="546"/>
      <c r="M816" s="546"/>
      <c r="N816" s="546"/>
      <c r="O816" s="546"/>
      <c r="P816" s="546"/>
      <c r="Q816" s="546"/>
      <c r="R816" s="546"/>
      <c r="S816" s="115"/>
      <c r="T816" s="115"/>
      <c r="U816" s="115"/>
      <c r="V816" s="115"/>
      <c r="W816" s="115"/>
      <c r="X816" s="115"/>
      <c r="Y816" s="115"/>
      <c r="Z816" s="115"/>
      <c r="AA816" s="115"/>
      <c r="AB816" s="115"/>
    </row>
    <row r="817" ht="93.0" customHeight="1">
      <c r="A817" s="546"/>
      <c r="B817" s="546"/>
      <c r="C817" s="546"/>
      <c r="D817" s="546"/>
      <c r="E817" s="546"/>
      <c r="F817" s="546"/>
      <c r="G817" s="546"/>
      <c r="H817" s="546"/>
      <c r="I817" s="546"/>
      <c r="J817" s="546"/>
      <c r="K817" s="546"/>
      <c r="L817" s="546"/>
      <c r="M817" s="546"/>
      <c r="N817" s="546"/>
      <c r="O817" s="546"/>
      <c r="P817" s="546"/>
      <c r="Q817" s="546"/>
      <c r="R817" s="546"/>
      <c r="S817" s="115"/>
      <c r="T817" s="115"/>
      <c r="U817" s="115"/>
      <c r="V817" s="115"/>
      <c r="W817" s="115"/>
      <c r="X817" s="115"/>
      <c r="Y817" s="115"/>
      <c r="Z817" s="115"/>
      <c r="AA817" s="115"/>
      <c r="AB817" s="115"/>
    </row>
    <row r="818" ht="93.0" customHeight="1">
      <c r="A818" s="546"/>
      <c r="B818" s="546"/>
      <c r="C818" s="546"/>
      <c r="D818" s="546"/>
      <c r="E818" s="546"/>
      <c r="F818" s="546"/>
      <c r="G818" s="546"/>
      <c r="H818" s="546"/>
      <c r="I818" s="546"/>
      <c r="J818" s="546"/>
      <c r="K818" s="546"/>
      <c r="L818" s="546"/>
      <c r="M818" s="546"/>
      <c r="N818" s="546"/>
      <c r="O818" s="546"/>
      <c r="P818" s="546"/>
      <c r="Q818" s="546"/>
      <c r="R818" s="546"/>
      <c r="S818" s="115"/>
      <c r="T818" s="115"/>
      <c r="U818" s="115"/>
      <c r="V818" s="115"/>
      <c r="W818" s="115"/>
      <c r="X818" s="115"/>
      <c r="Y818" s="115"/>
      <c r="Z818" s="115"/>
      <c r="AA818" s="115"/>
      <c r="AB818" s="115"/>
    </row>
    <row r="819" ht="93.0" customHeight="1">
      <c r="A819" s="546"/>
      <c r="B819" s="546"/>
      <c r="C819" s="546"/>
      <c r="D819" s="546"/>
      <c r="E819" s="546"/>
      <c r="F819" s="546"/>
      <c r="G819" s="546"/>
      <c r="H819" s="546"/>
      <c r="I819" s="546"/>
      <c r="J819" s="546"/>
      <c r="K819" s="546"/>
      <c r="L819" s="546"/>
      <c r="M819" s="546"/>
      <c r="N819" s="546"/>
      <c r="O819" s="546"/>
      <c r="P819" s="546"/>
      <c r="Q819" s="546"/>
      <c r="R819" s="546"/>
      <c r="S819" s="115"/>
      <c r="T819" s="115"/>
      <c r="U819" s="115"/>
      <c r="V819" s="115"/>
      <c r="W819" s="115"/>
      <c r="X819" s="115"/>
      <c r="Y819" s="115"/>
      <c r="Z819" s="115"/>
      <c r="AA819" s="115"/>
      <c r="AB819" s="115"/>
    </row>
    <row r="820" ht="93.0" customHeight="1">
      <c r="A820" s="546"/>
      <c r="B820" s="546"/>
      <c r="C820" s="546"/>
      <c r="D820" s="546"/>
      <c r="E820" s="546"/>
      <c r="F820" s="546"/>
      <c r="G820" s="546"/>
      <c r="H820" s="546"/>
      <c r="I820" s="546"/>
      <c r="J820" s="546"/>
      <c r="K820" s="546"/>
      <c r="L820" s="546"/>
      <c r="M820" s="546"/>
      <c r="N820" s="546"/>
      <c r="O820" s="546"/>
      <c r="P820" s="546"/>
      <c r="Q820" s="546"/>
      <c r="R820" s="546"/>
      <c r="S820" s="115"/>
      <c r="T820" s="115"/>
      <c r="U820" s="115"/>
      <c r="V820" s="115"/>
      <c r="W820" s="115"/>
      <c r="X820" s="115"/>
      <c r="Y820" s="115"/>
      <c r="Z820" s="115"/>
      <c r="AA820" s="115"/>
      <c r="AB820" s="115"/>
    </row>
    <row r="821" ht="93.0" customHeight="1">
      <c r="A821" s="546"/>
      <c r="B821" s="546"/>
      <c r="C821" s="546"/>
      <c r="D821" s="546"/>
      <c r="E821" s="546"/>
      <c r="F821" s="546"/>
      <c r="G821" s="546"/>
      <c r="H821" s="546"/>
      <c r="I821" s="546"/>
      <c r="J821" s="546"/>
      <c r="K821" s="546"/>
      <c r="L821" s="546"/>
      <c r="M821" s="546"/>
      <c r="N821" s="546"/>
      <c r="O821" s="546"/>
      <c r="P821" s="546"/>
      <c r="Q821" s="546"/>
      <c r="R821" s="546"/>
      <c r="S821" s="115"/>
      <c r="T821" s="115"/>
      <c r="U821" s="115"/>
      <c r="V821" s="115"/>
      <c r="W821" s="115"/>
      <c r="X821" s="115"/>
      <c r="Y821" s="115"/>
      <c r="Z821" s="115"/>
      <c r="AA821" s="115"/>
      <c r="AB821" s="115"/>
    </row>
    <row r="822" ht="93.0" customHeight="1">
      <c r="A822" s="546"/>
      <c r="B822" s="546"/>
      <c r="C822" s="546"/>
      <c r="D822" s="546"/>
      <c r="E822" s="546"/>
      <c r="F822" s="546"/>
      <c r="G822" s="546"/>
      <c r="H822" s="546"/>
      <c r="I822" s="546"/>
      <c r="J822" s="546"/>
      <c r="K822" s="546"/>
      <c r="L822" s="546"/>
      <c r="M822" s="546"/>
      <c r="N822" s="546"/>
      <c r="O822" s="546"/>
      <c r="P822" s="546"/>
      <c r="Q822" s="546"/>
      <c r="R822" s="546"/>
      <c r="S822" s="115"/>
      <c r="T822" s="115"/>
      <c r="U822" s="115"/>
      <c r="V822" s="115"/>
      <c r="W822" s="115"/>
      <c r="X822" s="115"/>
      <c r="Y822" s="115"/>
      <c r="Z822" s="115"/>
      <c r="AA822" s="115"/>
      <c r="AB822" s="115"/>
    </row>
    <row r="823" ht="93.0" customHeight="1">
      <c r="A823" s="546"/>
      <c r="B823" s="546"/>
      <c r="C823" s="546"/>
      <c r="D823" s="546"/>
      <c r="E823" s="546"/>
      <c r="F823" s="546"/>
      <c r="G823" s="546"/>
      <c r="H823" s="546"/>
      <c r="I823" s="546"/>
      <c r="J823" s="546"/>
      <c r="K823" s="546"/>
      <c r="L823" s="546"/>
      <c r="M823" s="546"/>
      <c r="N823" s="546"/>
      <c r="O823" s="546"/>
      <c r="P823" s="546"/>
      <c r="Q823" s="546"/>
      <c r="R823" s="546"/>
      <c r="S823" s="115"/>
      <c r="T823" s="115"/>
      <c r="U823" s="115"/>
      <c r="V823" s="115"/>
      <c r="W823" s="115"/>
      <c r="X823" s="115"/>
      <c r="Y823" s="115"/>
      <c r="Z823" s="115"/>
      <c r="AA823" s="115"/>
      <c r="AB823" s="115"/>
    </row>
    <row r="824" ht="93.0" customHeight="1">
      <c r="A824" s="546"/>
      <c r="B824" s="546"/>
      <c r="C824" s="546"/>
      <c r="D824" s="546"/>
      <c r="E824" s="546"/>
      <c r="F824" s="546"/>
      <c r="G824" s="546"/>
      <c r="H824" s="546"/>
      <c r="I824" s="546"/>
      <c r="J824" s="546"/>
      <c r="K824" s="546"/>
      <c r="L824" s="546"/>
      <c r="M824" s="546"/>
      <c r="N824" s="546"/>
      <c r="O824" s="546"/>
      <c r="P824" s="546"/>
      <c r="Q824" s="546"/>
      <c r="R824" s="546"/>
      <c r="S824" s="115"/>
      <c r="T824" s="115"/>
      <c r="U824" s="115"/>
      <c r="V824" s="115"/>
      <c r="W824" s="115"/>
      <c r="X824" s="115"/>
      <c r="Y824" s="115"/>
      <c r="Z824" s="115"/>
      <c r="AA824" s="115"/>
      <c r="AB824" s="115"/>
    </row>
    <row r="825" ht="93.0" customHeight="1">
      <c r="A825" s="546"/>
      <c r="B825" s="546"/>
      <c r="C825" s="546"/>
      <c r="D825" s="546"/>
      <c r="E825" s="546"/>
      <c r="F825" s="546"/>
      <c r="G825" s="546"/>
      <c r="H825" s="546"/>
      <c r="I825" s="546"/>
      <c r="J825" s="546"/>
      <c r="K825" s="546"/>
      <c r="L825" s="546"/>
      <c r="M825" s="546"/>
      <c r="N825" s="546"/>
      <c r="O825" s="546"/>
      <c r="P825" s="546"/>
      <c r="Q825" s="546"/>
      <c r="R825" s="546"/>
      <c r="S825" s="115"/>
      <c r="T825" s="115"/>
      <c r="U825" s="115"/>
      <c r="V825" s="115"/>
      <c r="W825" s="115"/>
      <c r="X825" s="115"/>
      <c r="Y825" s="115"/>
      <c r="Z825" s="115"/>
      <c r="AA825" s="115"/>
      <c r="AB825" s="115"/>
    </row>
    <row r="826" ht="93.0" customHeight="1">
      <c r="A826" s="546"/>
      <c r="B826" s="546"/>
      <c r="C826" s="546"/>
      <c r="D826" s="546"/>
      <c r="E826" s="546"/>
      <c r="F826" s="546"/>
      <c r="G826" s="546"/>
      <c r="H826" s="546"/>
      <c r="I826" s="546"/>
      <c r="J826" s="546"/>
      <c r="K826" s="546"/>
      <c r="L826" s="546"/>
      <c r="M826" s="546"/>
      <c r="N826" s="546"/>
      <c r="O826" s="546"/>
      <c r="P826" s="546"/>
      <c r="Q826" s="546"/>
      <c r="R826" s="546"/>
      <c r="S826" s="115"/>
      <c r="T826" s="115"/>
      <c r="U826" s="115"/>
      <c r="V826" s="115"/>
      <c r="W826" s="115"/>
      <c r="X826" s="115"/>
      <c r="Y826" s="115"/>
      <c r="Z826" s="115"/>
      <c r="AA826" s="115"/>
      <c r="AB826" s="115"/>
    </row>
    <row r="827" ht="93.0" customHeight="1">
      <c r="A827" s="546"/>
      <c r="B827" s="546"/>
      <c r="C827" s="546"/>
      <c r="D827" s="546"/>
      <c r="E827" s="546"/>
      <c r="F827" s="546"/>
      <c r="G827" s="546"/>
      <c r="H827" s="546"/>
      <c r="I827" s="546"/>
      <c r="J827" s="546"/>
      <c r="K827" s="546"/>
      <c r="L827" s="546"/>
      <c r="M827" s="546"/>
      <c r="N827" s="546"/>
      <c r="O827" s="546"/>
      <c r="P827" s="546"/>
      <c r="Q827" s="546"/>
      <c r="R827" s="546"/>
      <c r="S827" s="115"/>
      <c r="T827" s="115"/>
      <c r="U827" s="115"/>
      <c r="V827" s="115"/>
      <c r="W827" s="115"/>
      <c r="X827" s="115"/>
      <c r="Y827" s="115"/>
      <c r="Z827" s="115"/>
      <c r="AA827" s="115"/>
      <c r="AB827" s="115"/>
    </row>
    <row r="828" ht="93.0" customHeight="1">
      <c r="A828" s="546"/>
      <c r="B828" s="546"/>
      <c r="C828" s="546"/>
      <c r="D828" s="546"/>
      <c r="E828" s="546"/>
      <c r="F828" s="546"/>
      <c r="G828" s="546"/>
      <c r="H828" s="546"/>
      <c r="I828" s="546"/>
      <c r="J828" s="546"/>
      <c r="K828" s="546"/>
      <c r="L828" s="546"/>
      <c r="M828" s="546"/>
      <c r="N828" s="546"/>
      <c r="O828" s="546"/>
      <c r="P828" s="546"/>
      <c r="Q828" s="546"/>
      <c r="R828" s="546"/>
      <c r="S828" s="115"/>
      <c r="T828" s="115"/>
      <c r="U828" s="115"/>
      <c r="V828" s="115"/>
      <c r="W828" s="115"/>
      <c r="X828" s="115"/>
      <c r="Y828" s="115"/>
      <c r="Z828" s="115"/>
      <c r="AA828" s="115"/>
      <c r="AB828" s="115"/>
    </row>
    <row r="829" ht="93.0" customHeight="1">
      <c r="A829" s="546"/>
      <c r="B829" s="546"/>
      <c r="C829" s="546"/>
      <c r="D829" s="546"/>
      <c r="E829" s="546"/>
      <c r="F829" s="546"/>
      <c r="G829" s="546"/>
      <c r="H829" s="546"/>
      <c r="I829" s="546"/>
      <c r="J829" s="546"/>
      <c r="K829" s="546"/>
      <c r="L829" s="546"/>
      <c r="M829" s="546"/>
      <c r="N829" s="546"/>
      <c r="O829" s="546"/>
      <c r="P829" s="546"/>
      <c r="Q829" s="546"/>
      <c r="R829" s="546"/>
      <c r="S829" s="115"/>
      <c r="T829" s="115"/>
      <c r="U829" s="115"/>
      <c r="V829" s="115"/>
      <c r="W829" s="115"/>
      <c r="X829" s="115"/>
      <c r="Y829" s="115"/>
      <c r="Z829" s="115"/>
      <c r="AA829" s="115"/>
      <c r="AB829" s="115"/>
    </row>
    <row r="830" ht="93.0" customHeight="1">
      <c r="A830" s="546"/>
      <c r="B830" s="546"/>
      <c r="C830" s="546"/>
      <c r="D830" s="546"/>
      <c r="E830" s="546"/>
      <c r="F830" s="546"/>
      <c r="G830" s="546"/>
      <c r="H830" s="546"/>
      <c r="I830" s="546"/>
      <c r="J830" s="546"/>
      <c r="K830" s="546"/>
      <c r="L830" s="546"/>
      <c r="M830" s="546"/>
      <c r="N830" s="546"/>
      <c r="O830" s="546"/>
      <c r="P830" s="546"/>
      <c r="Q830" s="546"/>
      <c r="R830" s="546"/>
      <c r="S830" s="115"/>
      <c r="T830" s="115"/>
      <c r="U830" s="115"/>
      <c r="V830" s="115"/>
      <c r="W830" s="115"/>
      <c r="X830" s="115"/>
      <c r="Y830" s="115"/>
      <c r="Z830" s="115"/>
      <c r="AA830" s="115"/>
      <c r="AB830" s="115"/>
    </row>
    <row r="831" ht="93.0" customHeight="1">
      <c r="A831" s="546"/>
      <c r="B831" s="546"/>
      <c r="C831" s="546"/>
      <c r="D831" s="546"/>
      <c r="E831" s="546"/>
      <c r="F831" s="546"/>
      <c r="G831" s="546"/>
      <c r="H831" s="546"/>
      <c r="I831" s="546"/>
      <c r="J831" s="546"/>
      <c r="K831" s="546"/>
      <c r="L831" s="546"/>
      <c r="M831" s="546"/>
      <c r="N831" s="546"/>
      <c r="O831" s="546"/>
      <c r="P831" s="546"/>
      <c r="Q831" s="546"/>
      <c r="R831" s="546"/>
      <c r="S831" s="115"/>
      <c r="T831" s="115"/>
      <c r="U831" s="115"/>
      <c r="V831" s="115"/>
      <c r="W831" s="115"/>
      <c r="X831" s="115"/>
      <c r="Y831" s="115"/>
      <c r="Z831" s="115"/>
      <c r="AA831" s="115"/>
      <c r="AB831" s="115"/>
    </row>
    <row r="832" ht="93.0" customHeight="1">
      <c r="A832" s="546"/>
      <c r="B832" s="546"/>
      <c r="C832" s="546"/>
      <c r="D832" s="546"/>
      <c r="E832" s="546"/>
      <c r="F832" s="546"/>
      <c r="G832" s="546"/>
      <c r="H832" s="546"/>
      <c r="I832" s="546"/>
      <c r="J832" s="546"/>
      <c r="K832" s="546"/>
      <c r="L832" s="546"/>
      <c r="M832" s="546"/>
      <c r="N832" s="546"/>
      <c r="O832" s="546"/>
      <c r="P832" s="546"/>
      <c r="Q832" s="546"/>
      <c r="R832" s="546"/>
      <c r="S832" s="115"/>
      <c r="T832" s="115"/>
      <c r="U832" s="115"/>
      <c r="V832" s="115"/>
      <c r="W832" s="115"/>
      <c r="X832" s="115"/>
      <c r="Y832" s="115"/>
      <c r="Z832" s="115"/>
      <c r="AA832" s="115"/>
      <c r="AB832" s="115"/>
    </row>
    <row r="833" ht="93.0" customHeight="1">
      <c r="A833" s="546"/>
      <c r="B833" s="546"/>
      <c r="C833" s="546"/>
      <c r="D833" s="546"/>
      <c r="E833" s="546"/>
      <c r="F833" s="546"/>
      <c r="G833" s="546"/>
      <c r="H833" s="546"/>
      <c r="I833" s="546"/>
      <c r="J833" s="546"/>
      <c r="K833" s="546"/>
      <c r="L833" s="546"/>
      <c r="M833" s="546"/>
      <c r="N833" s="546"/>
      <c r="O833" s="546"/>
      <c r="P833" s="546"/>
      <c r="Q833" s="546"/>
      <c r="R833" s="546"/>
      <c r="S833" s="115"/>
      <c r="T833" s="115"/>
      <c r="U833" s="115"/>
      <c r="V833" s="115"/>
      <c r="W833" s="115"/>
      <c r="X833" s="115"/>
      <c r="Y833" s="115"/>
      <c r="Z833" s="115"/>
      <c r="AA833" s="115"/>
      <c r="AB833" s="115"/>
    </row>
    <row r="834" ht="93.0" customHeight="1">
      <c r="A834" s="546"/>
      <c r="B834" s="546"/>
      <c r="C834" s="546"/>
      <c r="D834" s="546"/>
      <c r="E834" s="546"/>
      <c r="F834" s="546"/>
      <c r="G834" s="546"/>
      <c r="H834" s="546"/>
      <c r="I834" s="546"/>
      <c r="J834" s="546"/>
      <c r="K834" s="546"/>
      <c r="L834" s="546"/>
      <c r="M834" s="546"/>
      <c r="N834" s="546"/>
      <c r="O834" s="546"/>
      <c r="P834" s="546"/>
      <c r="Q834" s="546"/>
      <c r="R834" s="546"/>
      <c r="S834" s="115"/>
      <c r="T834" s="115"/>
      <c r="U834" s="115"/>
      <c r="V834" s="115"/>
      <c r="W834" s="115"/>
      <c r="X834" s="115"/>
      <c r="Y834" s="115"/>
      <c r="Z834" s="115"/>
      <c r="AA834" s="115"/>
      <c r="AB834" s="115"/>
    </row>
    <row r="835" ht="93.0" customHeight="1">
      <c r="A835" s="546"/>
      <c r="B835" s="546"/>
      <c r="C835" s="546"/>
      <c r="D835" s="546"/>
      <c r="E835" s="546"/>
      <c r="F835" s="546"/>
      <c r="G835" s="546"/>
      <c r="H835" s="546"/>
      <c r="I835" s="546"/>
      <c r="J835" s="546"/>
      <c r="K835" s="546"/>
      <c r="L835" s="546"/>
      <c r="M835" s="546"/>
      <c r="N835" s="546"/>
      <c r="O835" s="546"/>
      <c r="P835" s="546"/>
      <c r="Q835" s="546"/>
      <c r="R835" s="546"/>
      <c r="S835" s="115"/>
      <c r="T835" s="115"/>
      <c r="U835" s="115"/>
      <c r="V835" s="115"/>
      <c r="W835" s="115"/>
      <c r="X835" s="115"/>
      <c r="Y835" s="115"/>
      <c r="Z835" s="115"/>
      <c r="AA835" s="115"/>
      <c r="AB835" s="115"/>
    </row>
    <row r="836" ht="93.0" customHeight="1">
      <c r="A836" s="546"/>
      <c r="B836" s="546"/>
      <c r="C836" s="546"/>
      <c r="D836" s="546"/>
      <c r="E836" s="546"/>
      <c r="F836" s="546"/>
      <c r="G836" s="546"/>
      <c r="H836" s="546"/>
      <c r="I836" s="546"/>
      <c r="J836" s="546"/>
      <c r="K836" s="546"/>
      <c r="L836" s="546"/>
      <c r="M836" s="546"/>
      <c r="N836" s="546"/>
      <c r="O836" s="546"/>
      <c r="P836" s="546"/>
      <c r="Q836" s="546"/>
      <c r="R836" s="546"/>
      <c r="S836" s="115"/>
      <c r="T836" s="115"/>
      <c r="U836" s="115"/>
      <c r="V836" s="115"/>
      <c r="W836" s="115"/>
      <c r="X836" s="115"/>
      <c r="Y836" s="115"/>
      <c r="Z836" s="115"/>
      <c r="AA836" s="115"/>
      <c r="AB836" s="115"/>
    </row>
    <row r="837" ht="93.0" customHeight="1">
      <c r="A837" s="546"/>
      <c r="B837" s="546"/>
      <c r="C837" s="546"/>
      <c r="D837" s="546"/>
      <c r="E837" s="546"/>
      <c r="F837" s="546"/>
      <c r="G837" s="546"/>
      <c r="H837" s="546"/>
      <c r="I837" s="546"/>
      <c r="J837" s="546"/>
      <c r="K837" s="546"/>
      <c r="L837" s="546"/>
      <c r="M837" s="546"/>
      <c r="N837" s="546"/>
      <c r="O837" s="546"/>
      <c r="P837" s="546"/>
      <c r="Q837" s="546"/>
      <c r="R837" s="546"/>
      <c r="S837" s="115"/>
      <c r="T837" s="115"/>
      <c r="U837" s="115"/>
      <c r="V837" s="115"/>
      <c r="W837" s="115"/>
      <c r="X837" s="115"/>
      <c r="Y837" s="115"/>
      <c r="Z837" s="115"/>
      <c r="AA837" s="115"/>
      <c r="AB837" s="115"/>
    </row>
    <row r="838" ht="93.0" customHeight="1">
      <c r="A838" s="546"/>
      <c r="B838" s="546"/>
      <c r="C838" s="546"/>
      <c r="D838" s="546"/>
      <c r="E838" s="546"/>
      <c r="F838" s="546"/>
      <c r="G838" s="546"/>
      <c r="H838" s="546"/>
      <c r="I838" s="546"/>
      <c r="J838" s="546"/>
      <c r="K838" s="546"/>
      <c r="L838" s="546"/>
      <c r="M838" s="546"/>
      <c r="N838" s="546"/>
      <c r="O838" s="546"/>
      <c r="P838" s="546"/>
      <c r="Q838" s="546"/>
      <c r="R838" s="546"/>
      <c r="S838" s="115"/>
      <c r="T838" s="115"/>
      <c r="U838" s="115"/>
      <c r="V838" s="115"/>
      <c r="W838" s="115"/>
      <c r="X838" s="115"/>
      <c r="Y838" s="115"/>
      <c r="Z838" s="115"/>
      <c r="AA838" s="115"/>
      <c r="AB838" s="115"/>
    </row>
    <row r="839" ht="93.0" customHeight="1">
      <c r="A839" s="546"/>
      <c r="B839" s="546"/>
      <c r="C839" s="546"/>
      <c r="D839" s="546"/>
      <c r="E839" s="546"/>
      <c r="F839" s="546"/>
      <c r="G839" s="546"/>
      <c r="H839" s="546"/>
      <c r="I839" s="546"/>
      <c r="J839" s="546"/>
      <c r="K839" s="546"/>
      <c r="L839" s="546"/>
      <c r="M839" s="546"/>
      <c r="N839" s="546"/>
      <c r="O839" s="546"/>
      <c r="P839" s="546"/>
      <c r="Q839" s="546"/>
      <c r="R839" s="546"/>
      <c r="S839" s="115"/>
      <c r="T839" s="115"/>
      <c r="U839" s="115"/>
      <c r="V839" s="115"/>
      <c r="W839" s="115"/>
      <c r="X839" s="115"/>
      <c r="Y839" s="115"/>
      <c r="Z839" s="115"/>
      <c r="AA839" s="115"/>
      <c r="AB839" s="115"/>
    </row>
    <row r="840" ht="93.0" customHeight="1">
      <c r="A840" s="546"/>
      <c r="B840" s="546"/>
      <c r="C840" s="546"/>
      <c r="D840" s="546"/>
      <c r="E840" s="546"/>
      <c r="F840" s="546"/>
      <c r="G840" s="546"/>
      <c r="H840" s="546"/>
      <c r="I840" s="546"/>
      <c r="J840" s="546"/>
      <c r="K840" s="546"/>
      <c r="L840" s="546"/>
      <c r="M840" s="546"/>
      <c r="N840" s="546"/>
      <c r="O840" s="546"/>
      <c r="P840" s="546"/>
      <c r="Q840" s="546"/>
      <c r="R840" s="546"/>
      <c r="S840" s="115"/>
      <c r="T840" s="115"/>
      <c r="U840" s="115"/>
      <c r="V840" s="115"/>
      <c r="W840" s="115"/>
      <c r="X840" s="115"/>
      <c r="Y840" s="115"/>
      <c r="Z840" s="115"/>
      <c r="AA840" s="115"/>
      <c r="AB840" s="115"/>
    </row>
    <row r="841" ht="93.0" customHeight="1">
      <c r="A841" s="546"/>
      <c r="B841" s="546"/>
      <c r="C841" s="546"/>
      <c r="D841" s="546"/>
      <c r="E841" s="546"/>
      <c r="F841" s="546"/>
      <c r="G841" s="546"/>
      <c r="H841" s="546"/>
      <c r="I841" s="546"/>
      <c r="J841" s="546"/>
      <c r="K841" s="546"/>
      <c r="L841" s="546"/>
      <c r="M841" s="546"/>
      <c r="N841" s="546"/>
      <c r="O841" s="546"/>
      <c r="P841" s="546"/>
      <c r="Q841" s="546"/>
      <c r="R841" s="546"/>
      <c r="S841" s="115"/>
      <c r="T841" s="115"/>
      <c r="U841" s="115"/>
      <c r="V841" s="115"/>
      <c r="W841" s="115"/>
      <c r="X841" s="115"/>
      <c r="Y841" s="115"/>
      <c r="Z841" s="115"/>
      <c r="AA841" s="115"/>
      <c r="AB841" s="115"/>
    </row>
    <row r="842" ht="93.0" customHeight="1">
      <c r="A842" s="546"/>
      <c r="B842" s="546"/>
      <c r="C842" s="546"/>
      <c r="D842" s="546"/>
      <c r="E842" s="546"/>
      <c r="F842" s="546"/>
      <c r="G842" s="546"/>
      <c r="H842" s="546"/>
      <c r="I842" s="546"/>
      <c r="J842" s="546"/>
      <c r="K842" s="546"/>
      <c r="L842" s="546"/>
      <c r="M842" s="546"/>
      <c r="N842" s="546"/>
      <c r="O842" s="546"/>
      <c r="P842" s="546"/>
      <c r="Q842" s="546"/>
      <c r="R842" s="546"/>
      <c r="S842" s="115"/>
      <c r="T842" s="115"/>
      <c r="U842" s="115"/>
      <c r="V842" s="115"/>
      <c r="W842" s="115"/>
      <c r="X842" s="115"/>
      <c r="Y842" s="115"/>
      <c r="Z842" s="115"/>
      <c r="AA842" s="115"/>
      <c r="AB842" s="115"/>
    </row>
    <row r="843" ht="93.0" customHeight="1">
      <c r="A843" s="546"/>
      <c r="B843" s="546"/>
      <c r="C843" s="546"/>
      <c r="D843" s="546"/>
      <c r="E843" s="546"/>
      <c r="F843" s="546"/>
      <c r="G843" s="546"/>
      <c r="H843" s="546"/>
      <c r="I843" s="546"/>
      <c r="J843" s="546"/>
      <c r="K843" s="546"/>
      <c r="L843" s="546"/>
      <c r="M843" s="546"/>
      <c r="N843" s="546"/>
      <c r="O843" s="546"/>
      <c r="P843" s="546"/>
      <c r="Q843" s="546"/>
      <c r="R843" s="546"/>
      <c r="S843" s="115"/>
      <c r="T843" s="115"/>
      <c r="U843" s="115"/>
      <c r="V843" s="115"/>
      <c r="W843" s="115"/>
      <c r="X843" s="115"/>
      <c r="Y843" s="115"/>
      <c r="Z843" s="115"/>
      <c r="AA843" s="115"/>
      <c r="AB843" s="115"/>
    </row>
    <row r="844" ht="93.0" customHeight="1">
      <c r="A844" s="546"/>
      <c r="B844" s="546"/>
      <c r="C844" s="546"/>
      <c r="D844" s="546"/>
      <c r="E844" s="546"/>
      <c r="F844" s="546"/>
      <c r="G844" s="546"/>
      <c r="H844" s="546"/>
      <c r="I844" s="546"/>
      <c r="J844" s="546"/>
      <c r="K844" s="546"/>
      <c r="L844" s="546"/>
      <c r="M844" s="546"/>
      <c r="N844" s="546"/>
      <c r="O844" s="546"/>
      <c r="P844" s="546"/>
      <c r="Q844" s="546"/>
      <c r="R844" s="546"/>
      <c r="S844" s="115"/>
      <c r="T844" s="115"/>
      <c r="U844" s="115"/>
      <c r="V844" s="115"/>
      <c r="W844" s="115"/>
      <c r="X844" s="115"/>
      <c r="Y844" s="115"/>
      <c r="Z844" s="115"/>
      <c r="AA844" s="115"/>
      <c r="AB844" s="115"/>
    </row>
    <row r="845" ht="93.0" customHeight="1">
      <c r="A845" s="546"/>
      <c r="B845" s="546"/>
      <c r="C845" s="546"/>
      <c r="D845" s="546"/>
      <c r="E845" s="546"/>
      <c r="F845" s="546"/>
      <c r="G845" s="546"/>
      <c r="H845" s="546"/>
      <c r="I845" s="546"/>
      <c r="J845" s="546"/>
      <c r="K845" s="546"/>
      <c r="L845" s="546"/>
      <c r="M845" s="546"/>
      <c r="N845" s="546"/>
      <c r="O845" s="546"/>
      <c r="P845" s="546"/>
      <c r="Q845" s="546"/>
      <c r="R845" s="546"/>
      <c r="S845" s="115"/>
      <c r="T845" s="115"/>
      <c r="U845" s="115"/>
      <c r="V845" s="115"/>
      <c r="W845" s="115"/>
      <c r="X845" s="115"/>
      <c r="Y845" s="115"/>
      <c r="Z845" s="115"/>
      <c r="AA845" s="115"/>
      <c r="AB845" s="115"/>
    </row>
    <row r="846" ht="93.0" customHeight="1">
      <c r="A846" s="546"/>
      <c r="B846" s="546"/>
      <c r="C846" s="546"/>
      <c r="D846" s="546"/>
      <c r="E846" s="546"/>
      <c r="F846" s="546"/>
      <c r="G846" s="546"/>
      <c r="H846" s="546"/>
      <c r="I846" s="546"/>
      <c r="J846" s="546"/>
      <c r="K846" s="546"/>
      <c r="L846" s="546"/>
      <c r="M846" s="546"/>
      <c r="N846" s="546"/>
      <c r="O846" s="546"/>
      <c r="P846" s="546"/>
      <c r="Q846" s="546"/>
      <c r="R846" s="546"/>
      <c r="S846" s="115"/>
      <c r="T846" s="115"/>
      <c r="U846" s="115"/>
      <c r="V846" s="115"/>
      <c r="W846" s="115"/>
      <c r="X846" s="115"/>
      <c r="Y846" s="115"/>
      <c r="Z846" s="115"/>
      <c r="AA846" s="115"/>
      <c r="AB846" s="115"/>
    </row>
    <row r="847" ht="93.0" customHeight="1">
      <c r="A847" s="546"/>
      <c r="B847" s="546"/>
      <c r="C847" s="546"/>
      <c r="D847" s="546"/>
      <c r="E847" s="546"/>
      <c r="F847" s="546"/>
      <c r="G847" s="546"/>
      <c r="H847" s="546"/>
      <c r="I847" s="546"/>
      <c r="J847" s="546"/>
      <c r="K847" s="546"/>
      <c r="L847" s="546"/>
      <c r="M847" s="546"/>
      <c r="N847" s="546"/>
      <c r="O847" s="546"/>
      <c r="P847" s="546"/>
      <c r="Q847" s="546"/>
      <c r="R847" s="546"/>
      <c r="S847" s="115"/>
      <c r="T847" s="115"/>
      <c r="U847" s="115"/>
      <c r="V847" s="115"/>
      <c r="W847" s="115"/>
      <c r="X847" s="115"/>
      <c r="Y847" s="115"/>
      <c r="Z847" s="115"/>
      <c r="AA847" s="115"/>
      <c r="AB847" s="115"/>
    </row>
    <row r="848" ht="93.0" customHeight="1">
      <c r="A848" s="546"/>
      <c r="B848" s="546"/>
      <c r="C848" s="546"/>
      <c r="D848" s="546"/>
      <c r="E848" s="546"/>
      <c r="F848" s="546"/>
      <c r="G848" s="546"/>
      <c r="H848" s="546"/>
      <c r="I848" s="546"/>
      <c r="J848" s="546"/>
      <c r="K848" s="546"/>
      <c r="L848" s="546"/>
      <c r="M848" s="546"/>
      <c r="N848" s="546"/>
      <c r="O848" s="546"/>
      <c r="P848" s="546"/>
      <c r="Q848" s="546"/>
      <c r="R848" s="546"/>
      <c r="S848" s="115"/>
      <c r="T848" s="115"/>
      <c r="U848" s="115"/>
      <c r="V848" s="115"/>
      <c r="W848" s="115"/>
      <c r="X848" s="115"/>
      <c r="Y848" s="115"/>
      <c r="Z848" s="115"/>
      <c r="AA848" s="115"/>
      <c r="AB848" s="115"/>
    </row>
    <row r="849" ht="93.0" customHeight="1">
      <c r="A849" s="546"/>
      <c r="B849" s="546"/>
      <c r="C849" s="546"/>
      <c r="D849" s="546"/>
      <c r="E849" s="546"/>
      <c r="F849" s="546"/>
      <c r="G849" s="546"/>
      <c r="H849" s="546"/>
      <c r="I849" s="546"/>
      <c r="J849" s="546"/>
      <c r="K849" s="546"/>
      <c r="L849" s="546"/>
      <c r="M849" s="546"/>
      <c r="N849" s="546"/>
      <c r="O849" s="546"/>
      <c r="P849" s="546"/>
      <c r="Q849" s="546"/>
      <c r="R849" s="546"/>
      <c r="S849" s="115"/>
      <c r="T849" s="115"/>
      <c r="U849" s="115"/>
      <c r="V849" s="115"/>
      <c r="W849" s="115"/>
      <c r="X849" s="115"/>
      <c r="Y849" s="115"/>
      <c r="Z849" s="115"/>
      <c r="AA849" s="115"/>
      <c r="AB849" s="115"/>
    </row>
    <row r="850" ht="93.0" customHeight="1">
      <c r="A850" s="546"/>
      <c r="B850" s="546"/>
      <c r="C850" s="546"/>
      <c r="D850" s="546"/>
      <c r="E850" s="546"/>
      <c r="F850" s="546"/>
      <c r="G850" s="546"/>
      <c r="H850" s="546"/>
      <c r="I850" s="546"/>
      <c r="J850" s="546"/>
      <c r="K850" s="546"/>
      <c r="L850" s="546"/>
      <c r="M850" s="546"/>
      <c r="N850" s="546"/>
      <c r="O850" s="546"/>
      <c r="P850" s="546"/>
      <c r="Q850" s="546"/>
      <c r="R850" s="546"/>
      <c r="S850" s="115"/>
      <c r="T850" s="115"/>
      <c r="U850" s="115"/>
      <c r="V850" s="115"/>
      <c r="W850" s="115"/>
      <c r="X850" s="115"/>
      <c r="Y850" s="115"/>
      <c r="Z850" s="115"/>
      <c r="AA850" s="115"/>
      <c r="AB850" s="115"/>
    </row>
    <row r="851" ht="93.0" customHeight="1">
      <c r="A851" s="546"/>
      <c r="B851" s="546"/>
      <c r="C851" s="546"/>
      <c r="D851" s="546"/>
      <c r="E851" s="546"/>
      <c r="F851" s="546"/>
      <c r="G851" s="546"/>
      <c r="H851" s="546"/>
      <c r="I851" s="546"/>
      <c r="J851" s="546"/>
      <c r="K851" s="546"/>
      <c r="L851" s="546"/>
      <c r="M851" s="546"/>
      <c r="N851" s="546"/>
      <c r="O851" s="546"/>
      <c r="P851" s="546"/>
      <c r="Q851" s="546"/>
      <c r="R851" s="546"/>
      <c r="S851" s="115"/>
      <c r="T851" s="115"/>
      <c r="U851" s="115"/>
      <c r="V851" s="115"/>
      <c r="W851" s="115"/>
      <c r="X851" s="115"/>
      <c r="Y851" s="115"/>
      <c r="Z851" s="115"/>
      <c r="AA851" s="115"/>
      <c r="AB851" s="115"/>
    </row>
    <row r="852" ht="93.0" customHeight="1">
      <c r="A852" s="546"/>
      <c r="B852" s="546"/>
      <c r="C852" s="546"/>
      <c r="D852" s="546"/>
      <c r="E852" s="546"/>
      <c r="F852" s="546"/>
      <c r="G852" s="546"/>
      <c r="H852" s="546"/>
      <c r="I852" s="546"/>
      <c r="J852" s="546"/>
      <c r="K852" s="546"/>
      <c r="L852" s="546"/>
      <c r="M852" s="546"/>
      <c r="N852" s="546"/>
      <c r="O852" s="546"/>
      <c r="P852" s="546"/>
      <c r="Q852" s="546"/>
      <c r="R852" s="546"/>
      <c r="S852" s="115"/>
      <c r="T852" s="115"/>
      <c r="U852" s="115"/>
      <c r="V852" s="115"/>
      <c r="W852" s="115"/>
      <c r="X852" s="115"/>
      <c r="Y852" s="115"/>
      <c r="Z852" s="115"/>
      <c r="AA852" s="115"/>
      <c r="AB852" s="115"/>
    </row>
    <row r="853" ht="93.0" customHeight="1">
      <c r="A853" s="546"/>
      <c r="B853" s="546"/>
      <c r="C853" s="546"/>
      <c r="D853" s="546"/>
      <c r="E853" s="546"/>
      <c r="F853" s="546"/>
      <c r="G853" s="546"/>
      <c r="H853" s="546"/>
      <c r="I853" s="546"/>
      <c r="J853" s="546"/>
      <c r="K853" s="546"/>
      <c r="L853" s="546"/>
      <c r="M853" s="546"/>
      <c r="N853" s="546"/>
      <c r="O853" s="546"/>
      <c r="P853" s="546"/>
      <c r="Q853" s="546"/>
      <c r="R853" s="546"/>
      <c r="S853" s="115"/>
      <c r="T853" s="115"/>
      <c r="U853" s="115"/>
      <c r="V853" s="115"/>
      <c r="W853" s="115"/>
      <c r="X853" s="115"/>
      <c r="Y853" s="115"/>
      <c r="Z853" s="115"/>
      <c r="AA853" s="115"/>
      <c r="AB853" s="115"/>
    </row>
    <row r="854" ht="93.0" customHeight="1">
      <c r="A854" s="546"/>
      <c r="B854" s="546"/>
      <c r="C854" s="546"/>
      <c r="D854" s="546"/>
      <c r="E854" s="546"/>
      <c r="F854" s="546"/>
      <c r="G854" s="546"/>
      <c r="H854" s="546"/>
      <c r="I854" s="546"/>
      <c r="J854" s="546"/>
      <c r="K854" s="546"/>
      <c r="L854" s="546"/>
      <c r="M854" s="546"/>
      <c r="N854" s="546"/>
      <c r="O854" s="546"/>
      <c r="P854" s="546"/>
      <c r="Q854" s="546"/>
      <c r="R854" s="546"/>
      <c r="S854" s="115"/>
      <c r="T854" s="115"/>
      <c r="U854" s="115"/>
      <c r="V854" s="115"/>
      <c r="W854" s="115"/>
      <c r="X854" s="115"/>
      <c r="Y854" s="115"/>
      <c r="Z854" s="115"/>
      <c r="AA854" s="115"/>
      <c r="AB854" s="115"/>
    </row>
    <row r="855" ht="93.0" customHeight="1">
      <c r="A855" s="546"/>
      <c r="B855" s="546"/>
      <c r="C855" s="546"/>
      <c r="D855" s="546"/>
      <c r="E855" s="546"/>
      <c r="F855" s="546"/>
      <c r="G855" s="546"/>
      <c r="H855" s="546"/>
      <c r="I855" s="546"/>
      <c r="J855" s="546"/>
      <c r="K855" s="546"/>
      <c r="L855" s="546"/>
      <c r="M855" s="546"/>
      <c r="N855" s="546"/>
      <c r="O855" s="546"/>
      <c r="P855" s="546"/>
      <c r="Q855" s="546"/>
      <c r="R855" s="546"/>
      <c r="S855" s="115"/>
      <c r="T855" s="115"/>
      <c r="U855" s="115"/>
      <c r="V855" s="115"/>
      <c r="W855" s="115"/>
      <c r="X855" s="115"/>
      <c r="Y855" s="115"/>
      <c r="Z855" s="115"/>
      <c r="AA855" s="115"/>
      <c r="AB855" s="115"/>
    </row>
    <row r="856" ht="93.0" customHeight="1">
      <c r="A856" s="546"/>
      <c r="B856" s="546"/>
      <c r="C856" s="546"/>
      <c r="D856" s="546"/>
      <c r="E856" s="546"/>
      <c r="F856" s="546"/>
      <c r="G856" s="546"/>
      <c r="H856" s="546"/>
      <c r="I856" s="546"/>
      <c r="J856" s="546"/>
      <c r="K856" s="546"/>
      <c r="L856" s="546"/>
      <c r="M856" s="546"/>
      <c r="N856" s="546"/>
      <c r="O856" s="546"/>
      <c r="P856" s="546"/>
      <c r="Q856" s="546"/>
      <c r="R856" s="546"/>
      <c r="S856" s="115"/>
      <c r="T856" s="115"/>
      <c r="U856" s="115"/>
      <c r="V856" s="115"/>
      <c r="W856" s="115"/>
      <c r="X856" s="115"/>
      <c r="Y856" s="115"/>
      <c r="Z856" s="115"/>
      <c r="AA856" s="115"/>
      <c r="AB856" s="115"/>
    </row>
    <row r="857" ht="93.0" customHeight="1">
      <c r="A857" s="546"/>
      <c r="B857" s="546"/>
      <c r="C857" s="546"/>
      <c r="D857" s="546"/>
      <c r="E857" s="546"/>
      <c r="F857" s="546"/>
      <c r="G857" s="546"/>
      <c r="H857" s="546"/>
      <c r="I857" s="546"/>
      <c r="J857" s="546"/>
      <c r="K857" s="546"/>
      <c r="L857" s="546"/>
      <c r="M857" s="546"/>
      <c r="N857" s="546"/>
      <c r="O857" s="546"/>
      <c r="P857" s="546"/>
      <c r="Q857" s="546"/>
      <c r="R857" s="546"/>
      <c r="S857" s="115"/>
      <c r="T857" s="115"/>
      <c r="U857" s="115"/>
      <c r="V857" s="115"/>
      <c r="W857" s="115"/>
      <c r="X857" s="115"/>
      <c r="Y857" s="115"/>
      <c r="Z857" s="115"/>
      <c r="AA857" s="115"/>
      <c r="AB857" s="115"/>
    </row>
    <row r="858" ht="93.0" customHeight="1">
      <c r="A858" s="546"/>
      <c r="B858" s="546"/>
      <c r="C858" s="546"/>
      <c r="D858" s="546"/>
      <c r="E858" s="546"/>
      <c r="F858" s="546"/>
      <c r="G858" s="546"/>
      <c r="H858" s="546"/>
      <c r="I858" s="546"/>
      <c r="J858" s="546"/>
      <c r="K858" s="546"/>
      <c r="L858" s="546"/>
      <c r="M858" s="546"/>
      <c r="N858" s="546"/>
      <c r="O858" s="546"/>
      <c r="P858" s="546"/>
      <c r="Q858" s="546"/>
      <c r="R858" s="546"/>
      <c r="S858" s="115"/>
      <c r="T858" s="115"/>
      <c r="U858" s="115"/>
      <c r="V858" s="115"/>
      <c r="W858" s="115"/>
      <c r="X858" s="115"/>
      <c r="Y858" s="115"/>
      <c r="Z858" s="115"/>
      <c r="AA858" s="115"/>
      <c r="AB858" s="115"/>
    </row>
    <row r="859" ht="93.0" customHeight="1">
      <c r="A859" s="546"/>
      <c r="B859" s="546"/>
      <c r="C859" s="546"/>
      <c r="D859" s="546"/>
      <c r="E859" s="546"/>
      <c r="F859" s="546"/>
      <c r="G859" s="546"/>
      <c r="H859" s="546"/>
      <c r="I859" s="546"/>
      <c r="J859" s="546"/>
      <c r="K859" s="546"/>
      <c r="L859" s="546"/>
      <c r="M859" s="546"/>
      <c r="N859" s="546"/>
      <c r="O859" s="546"/>
      <c r="P859" s="546"/>
      <c r="Q859" s="546"/>
      <c r="R859" s="546"/>
      <c r="S859" s="115"/>
      <c r="T859" s="115"/>
      <c r="U859" s="115"/>
      <c r="V859" s="115"/>
      <c r="W859" s="115"/>
      <c r="X859" s="115"/>
      <c r="Y859" s="115"/>
      <c r="Z859" s="115"/>
      <c r="AA859" s="115"/>
      <c r="AB859" s="115"/>
    </row>
    <row r="860" ht="93.0" customHeight="1">
      <c r="A860" s="546"/>
      <c r="B860" s="546"/>
      <c r="C860" s="546"/>
      <c r="D860" s="546"/>
      <c r="E860" s="546"/>
      <c r="F860" s="546"/>
      <c r="G860" s="546"/>
      <c r="H860" s="546"/>
      <c r="I860" s="546"/>
      <c r="J860" s="546"/>
      <c r="K860" s="546"/>
      <c r="L860" s="546"/>
      <c r="M860" s="546"/>
      <c r="N860" s="546"/>
      <c r="O860" s="546"/>
      <c r="P860" s="546"/>
      <c r="Q860" s="546"/>
      <c r="R860" s="546"/>
      <c r="S860" s="115"/>
      <c r="T860" s="115"/>
      <c r="U860" s="115"/>
      <c r="V860" s="115"/>
      <c r="W860" s="115"/>
      <c r="X860" s="115"/>
      <c r="Y860" s="115"/>
      <c r="Z860" s="115"/>
      <c r="AA860" s="115"/>
      <c r="AB860" s="115"/>
    </row>
    <row r="861" ht="93.0" customHeight="1">
      <c r="A861" s="546"/>
      <c r="B861" s="546"/>
      <c r="C861" s="546"/>
      <c r="D861" s="546"/>
      <c r="E861" s="546"/>
      <c r="F861" s="546"/>
      <c r="G861" s="546"/>
      <c r="H861" s="546"/>
      <c r="I861" s="546"/>
      <c r="J861" s="546"/>
      <c r="K861" s="546"/>
      <c r="L861" s="546"/>
      <c r="M861" s="546"/>
      <c r="N861" s="546"/>
      <c r="O861" s="546"/>
      <c r="P861" s="546"/>
      <c r="Q861" s="546"/>
      <c r="R861" s="546"/>
      <c r="S861" s="115"/>
      <c r="T861" s="115"/>
      <c r="U861" s="115"/>
      <c r="V861" s="115"/>
      <c r="W861" s="115"/>
      <c r="X861" s="115"/>
      <c r="Y861" s="115"/>
      <c r="Z861" s="115"/>
      <c r="AA861" s="115"/>
      <c r="AB861" s="115"/>
    </row>
    <row r="862" ht="93.0" customHeight="1">
      <c r="A862" s="546"/>
      <c r="B862" s="546"/>
      <c r="C862" s="546"/>
      <c r="D862" s="546"/>
      <c r="E862" s="546"/>
      <c r="F862" s="546"/>
      <c r="G862" s="546"/>
      <c r="H862" s="546"/>
      <c r="I862" s="546"/>
      <c r="J862" s="546"/>
      <c r="K862" s="546"/>
      <c r="L862" s="546"/>
      <c r="M862" s="546"/>
      <c r="N862" s="546"/>
      <c r="O862" s="546"/>
      <c r="P862" s="546"/>
      <c r="Q862" s="546"/>
      <c r="R862" s="546"/>
      <c r="S862" s="115"/>
      <c r="T862" s="115"/>
      <c r="U862" s="115"/>
      <c r="V862" s="115"/>
      <c r="W862" s="115"/>
      <c r="X862" s="115"/>
      <c r="Y862" s="115"/>
      <c r="Z862" s="115"/>
      <c r="AA862" s="115"/>
      <c r="AB862" s="115"/>
    </row>
    <row r="863" ht="93.0" customHeight="1">
      <c r="A863" s="546"/>
      <c r="B863" s="546"/>
      <c r="C863" s="546"/>
      <c r="D863" s="546"/>
      <c r="E863" s="546"/>
      <c r="F863" s="546"/>
      <c r="G863" s="546"/>
      <c r="H863" s="546"/>
      <c r="I863" s="546"/>
      <c r="J863" s="546"/>
      <c r="K863" s="546"/>
      <c r="L863" s="546"/>
      <c r="M863" s="546"/>
      <c r="N863" s="546"/>
      <c r="O863" s="546"/>
      <c r="P863" s="546"/>
      <c r="Q863" s="546"/>
      <c r="R863" s="546"/>
      <c r="S863" s="115"/>
      <c r="T863" s="115"/>
      <c r="U863" s="115"/>
      <c r="V863" s="115"/>
      <c r="W863" s="115"/>
      <c r="X863" s="115"/>
      <c r="Y863" s="115"/>
      <c r="Z863" s="115"/>
      <c r="AA863" s="115"/>
      <c r="AB863" s="115"/>
    </row>
    <row r="864" ht="93.0" customHeight="1">
      <c r="A864" s="546"/>
      <c r="B864" s="546"/>
      <c r="C864" s="546"/>
      <c r="D864" s="546"/>
      <c r="E864" s="546"/>
      <c r="F864" s="546"/>
      <c r="G864" s="546"/>
      <c r="H864" s="546"/>
      <c r="I864" s="546"/>
      <c r="J864" s="546"/>
      <c r="K864" s="546"/>
      <c r="L864" s="546"/>
      <c r="M864" s="546"/>
      <c r="N864" s="546"/>
      <c r="O864" s="546"/>
      <c r="P864" s="546"/>
      <c r="Q864" s="546"/>
      <c r="R864" s="546"/>
      <c r="S864" s="115"/>
      <c r="T864" s="115"/>
      <c r="U864" s="115"/>
      <c r="V864" s="115"/>
      <c r="W864" s="115"/>
      <c r="X864" s="115"/>
      <c r="Y864" s="115"/>
      <c r="Z864" s="115"/>
      <c r="AA864" s="115"/>
      <c r="AB864" s="115"/>
    </row>
    <row r="865" ht="93.0" customHeight="1">
      <c r="A865" s="546"/>
      <c r="B865" s="546"/>
      <c r="C865" s="546"/>
      <c r="D865" s="546"/>
      <c r="E865" s="546"/>
      <c r="F865" s="546"/>
      <c r="G865" s="546"/>
      <c r="H865" s="546"/>
      <c r="I865" s="546"/>
      <c r="J865" s="546"/>
      <c r="K865" s="546"/>
      <c r="L865" s="546"/>
      <c r="M865" s="546"/>
      <c r="N865" s="546"/>
      <c r="O865" s="546"/>
      <c r="P865" s="546"/>
      <c r="Q865" s="546"/>
      <c r="R865" s="546"/>
      <c r="S865" s="115"/>
      <c r="T865" s="115"/>
      <c r="U865" s="115"/>
      <c r="V865" s="115"/>
      <c r="W865" s="115"/>
      <c r="X865" s="115"/>
      <c r="Y865" s="115"/>
      <c r="Z865" s="115"/>
      <c r="AA865" s="115"/>
      <c r="AB865" s="115"/>
    </row>
    <row r="866" ht="93.0" customHeight="1">
      <c r="A866" s="546"/>
      <c r="B866" s="546"/>
      <c r="C866" s="546"/>
      <c r="D866" s="546"/>
      <c r="E866" s="546"/>
      <c r="F866" s="546"/>
      <c r="G866" s="546"/>
      <c r="H866" s="546"/>
      <c r="I866" s="546"/>
      <c r="J866" s="546"/>
      <c r="K866" s="546"/>
      <c r="L866" s="546"/>
      <c r="M866" s="546"/>
      <c r="N866" s="546"/>
      <c r="O866" s="546"/>
      <c r="P866" s="546"/>
      <c r="Q866" s="546"/>
      <c r="R866" s="546"/>
      <c r="S866" s="115"/>
      <c r="T866" s="115"/>
      <c r="U866" s="115"/>
      <c r="V866" s="115"/>
      <c r="W866" s="115"/>
      <c r="X866" s="115"/>
      <c r="Y866" s="115"/>
      <c r="Z866" s="115"/>
      <c r="AA866" s="115"/>
      <c r="AB866" s="115"/>
    </row>
    <row r="867" ht="93.0" customHeight="1">
      <c r="A867" s="546"/>
      <c r="B867" s="546"/>
      <c r="C867" s="546"/>
      <c r="D867" s="546"/>
      <c r="E867" s="546"/>
      <c r="F867" s="546"/>
      <c r="G867" s="546"/>
      <c r="H867" s="546"/>
      <c r="I867" s="546"/>
      <c r="J867" s="546"/>
      <c r="K867" s="546"/>
      <c r="L867" s="546"/>
      <c r="M867" s="546"/>
      <c r="N867" s="546"/>
      <c r="O867" s="546"/>
      <c r="P867" s="546"/>
      <c r="Q867" s="546"/>
      <c r="R867" s="546"/>
      <c r="S867" s="115"/>
      <c r="T867" s="115"/>
      <c r="U867" s="115"/>
      <c r="V867" s="115"/>
      <c r="W867" s="115"/>
      <c r="X867" s="115"/>
      <c r="Y867" s="115"/>
      <c r="Z867" s="115"/>
      <c r="AA867" s="115"/>
      <c r="AB867" s="115"/>
    </row>
    <row r="868" ht="93.0" customHeight="1">
      <c r="A868" s="546"/>
      <c r="B868" s="546"/>
      <c r="C868" s="546"/>
      <c r="D868" s="546"/>
      <c r="E868" s="546"/>
      <c r="F868" s="546"/>
      <c r="G868" s="546"/>
      <c r="H868" s="546"/>
      <c r="I868" s="546"/>
      <c r="J868" s="546"/>
      <c r="K868" s="546"/>
      <c r="L868" s="546"/>
      <c r="M868" s="546"/>
      <c r="N868" s="546"/>
      <c r="O868" s="546"/>
      <c r="P868" s="546"/>
      <c r="Q868" s="546"/>
      <c r="R868" s="546"/>
      <c r="S868" s="115"/>
      <c r="T868" s="115"/>
      <c r="U868" s="115"/>
      <c r="V868" s="115"/>
      <c r="W868" s="115"/>
      <c r="X868" s="115"/>
      <c r="Y868" s="115"/>
      <c r="Z868" s="115"/>
      <c r="AA868" s="115"/>
      <c r="AB868" s="115"/>
    </row>
    <row r="869" ht="93.0" customHeight="1">
      <c r="A869" s="546"/>
      <c r="B869" s="546"/>
      <c r="C869" s="546"/>
      <c r="D869" s="546"/>
      <c r="E869" s="546"/>
      <c r="F869" s="546"/>
      <c r="G869" s="546"/>
      <c r="H869" s="546"/>
      <c r="I869" s="546"/>
      <c r="J869" s="546"/>
      <c r="K869" s="546"/>
      <c r="L869" s="546"/>
      <c r="M869" s="546"/>
      <c r="N869" s="546"/>
      <c r="O869" s="546"/>
      <c r="P869" s="546"/>
      <c r="Q869" s="546"/>
      <c r="R869" s="546"/>
      <c r="S869" s="115"/>
      <c r="T869" s="115"/>
      <c r="U869" s="115"/>
      <c r="V869" s="115"/>
      <c r="W869" s="115"/>
      <c r="X869" s="115"/>
      <c r="Y869" s="115"/>
      <c r="Z869" s="115"/>
      <c r="AA869" s="115"/>
      <c r="AB869" s="115"/>
    </row>
    <row r="870" ht="93.0" customHeight="1">
      <c r="A870" s="546"/>
      <c r="B870" s="546"/>
      <c r="C870" s="546"/>
      <c r="D870" s="546"/>
      <c r="E870" s="546"/>
      <c r="F870" s="546"/>
      <c r="G870" s="546"/>
      <c r="H870" s="546"/>
      <c r="I870" s="546"/>
      <c r="J870" s="546"/>
      <c r="K870" s="546"/>
      <c r="L870" s="546"/>
      <c r="M870" s="546"/>
      <c r="N870" s="546"/>
      <c r="O870" s="546"/>
      <c r="P870" s="546"/>
      <c r="Q870" s="546"/>
      <c r="R870" s="546"/>
      <c r="S870" s="115"/>
      <c r="T870" s="115"/>
      <c r="U870" s="115"/>
      <c r="V870" s="115"/>
      <c r="W870" s="115"/>
      <c r="X870" s="115"/>
      <c r="Y870" s="115"/>
      <c r="Z870" s="115"/>
      <c r="AA870" s="115"/>
      <c r="AB870" s="115"/>
    </row>
    <row r="871" ht="93.0" customHeight="1">
      <c r="A871" s="546"/>
      <c r="B871" s="546"/>
      <c r="C871" s="546"/>
      <c r="D871" s="546"/>
      <c r="E871" s="546"/>
      <c r="F871" s="546"/>
      <c r="G871" s="546"/>
      <c r="H871" s="546"/>
      <c r="I871" s="546"/>
      <c r="J871" s="546"/>
      <c r="K871" s="546"/>
      <c r="L871" s="546"/>
      <c r="M871" s="546"/>
      <c r="N871" s="546"/>
      <c r="O871" s="546"/>
      <c r="P871" s="546"/>
      <c r="Q871" s="546"/>
      <c r="R871" s="546"/>
      <c r="S871" s="115"/>
      <c r="T871" s="115"/>
      <c r="U871" s="115"/>
      <c r="V871" s="115"/>
      <c r="W871" s="115"/>
      <c r="X871" s="115"/>
      <c r="Y871" s="115"/>
      <c r="Z871" s="115"/>
      <c r="AA871" s="115"/>
      <c r="AB871" s="115"/>
    </row>
    <row r="872" ht="93.0" customHeight="1">
      <c r="A872" s="546"/>
      <c r="B872" s="546"/>
      <c r="C872" s="546"/>
      <c r="D872" s="546"/>
      <c r="E872" s="546"/>
      <c r="F872" s="546"/>
      <c r="G872" s="546"/>
      <c r="H872" s="546"/>
      <c r="I872" s="546"/>
      <c r="J872" s="546"/>
      <c r="K872" s="546"/>
      <c r="L872" s="546"/>
      <c r="M872" s="546"/>
      <c r="N872" s="546"/>
      <c r="O872" s="546"/>
      <c r="P872" s="546"/>
      <c r="Q872" s="546"/>
      <c r="R872" s="546"/>
      <c r="S872" s="115"/>
      <c r="T872" s="115"/>
      <c r="U872" s="115"/>
      <c r="V872" s="115"/>
      <c r="W872" s="115"/>
      <c r="X872" s="115"/>
      <c r="Y872" s="115"/>
      <c r="Z872" s="115"/>
      <c r="AA872" s="115"/>
      <c r="AB872" s="115"/>
    </row>
    <row r="873" ht="93.0" customHeight="1">
      <c r="A873" s="546"/>
      <c r="B873" s="546"/>
      <c r="C873" s="546"/>
      <c r="D873" s="546"/>
      <c r="E873" s="546"/>
      <c r="F873" s="546"/>
      <c r="G873" s="546"/>
      <c r="H873" s="546"/>
      <c r="I873" s="546"/>
      <c r="J873" s="546"/>
      <c r="K873" s="546"/>
      <c r="L873" s="546"/>
      <c r="M873" s="546"/>
      <c r="N873" s="546"/>
      <c r="O873" s="546"/>
      <c r="P873" s="546"/>
      <c r="Q873" s="546"/>
      <c r="R873" s="546"/>
      <c r="S873" s="115"/>
      <c r="T873" s="115"/>
      <c r="U873" s="115"/>
      <c r="V873" s="115"/>
      <c r="W873" s="115"/>
      <c r="X873" s="115"/>
      <c r="Y873" s="115"/>
      <c r="Z873" s="115"/>
      <c r="AA873" s="115"/>
      <c r="AB873" s="115"/>
    </row>
    <row r="874" ht="93.0" customHeight="1">
      <c r="A874" s="546"/>
      <c r="B874" s="546"/>
      <c r="C874" s="546"/>
      <c r="D874" s="546"/>
      <c r="E874" s="546"/>
      <c r="F874" s="546"/>
      <c r="G874" s="546"/>
      <c r="H874" s="546"/>
      <c r="I874" s="546"/>
      <c r="J874" s="546"/>
      <c r="K874" s="546"/>
      <c r="L874" s="546"/>
      <c r="M874" s="546"/>
      <c r="N874" s="546"/>
      <c r="O874" s="546"/>
      <c r="P874" s="546"/>
      <c r="Q874" s="546"/>
      <c r="R874" s="546"/>
      <c r="S874" s="115"/>
      <c r="T874" s="115"/>
      <c r="U874" s="115"/>
      <c r="V874" s="115"/>
      <c r="W874" s="115"/>
      <c r="X874" s="115"/>
      <c r="Y874" s="115"/>
      <c r="Z874" s="115"/>
      <c r="AA874" s="115"/>
      <c r="AB874" s="115"/>
    </row>
    <row r="875" ht="93.0" customHeight="1">
      <c r="A875" s="546"/>
      <c r="B875" s="546"/>
      <c r="C875" s="546"/>
      <c r="D875" s="546"/>
      <c r="E875" s="546"/>
      <c r="F875" s="546"/>
      <c r="G875" s="546"/>
      <c r="H875" s="546"/>
      <c r="I875" s="546"/>
      <c r="J875" s="546"/>
      <c r="K875" s="546"/>
      <c r="L875" s="546"/>
      <c r="M875" s="546"/>
      <c r="N875" s="546"/>
      <c r="O875" s="546"/>
      <c r="P875" s="546"/>
      <c r="Q875" s="546"/>
      <c r="R875" s="546"/>
      <c r="S875" s="115"/>
      <c r="T875" s="115"/>
      <c r="U875" s="115"/>
      <c r="V875" s="115"/>
      <c r="W875" s="115"/>
      <c r="X875" s="115"/>
      <c r="Y875" s="115"/>
      <c r="Z875" s="115"/>
      <c r="AA875" s="115"/>
      <c r="AB875" s="115"/>
    </row>
    <row r="876" ht="93.0" customHeight="1">
      <c r="A876" s="546"/>
      <c r="B876" s="546"/>
      <c r="C876" s="546"/>
      <c r="D876" s="546"/>
      <c r="E876" s="546"/>
      <c r="F876" s="546"/>
      <c r="G876" s="546"/>
      <c r="H876" s="546"/>
      <c r="I876" s="546"/>
      <c r="J876" s="546"/>
      <c r="K876" s="546"/>
      <c r="L876" s="546"/>
      <c r="M876" s="546"/>
      <c r="N876" s="546"/>
      <c r="O876" s="546"/>
      <c r="P876" s="546"/>
      <c r="Q876" s="546"/>
      <c r="R876" s="546"/>
      <c r="S876" s="115"/>
      <c r="T876" s="115"/>
      <c r="U876" s="115"/>
      <c r="V876" s="115"/>
      <c r="W876" s="115"/>
      <c r="X876" s="115"/>
      <c r="Y876" s="115"/>
      <c r="Z876" s="115"/>
      <c r="AA876" s="115"/>
      <c r="AB876" s="115"/>
    </row>
    <row r="877" ht="93.0" customHeight="1">
      <c r="A877" s="546"/>
      <c r="B877" s="546"/>
      <c r="C877" s="546"/>
      <c r="D877" s="546"/>
      <c r="E877" s="546"/>
      <c r="F877" s="546"/>
      <c r="G877" s="546"/>
      <c r="H877" s="546"/>
      <c r="I877" s="546"/>
      <c r="J877" s="546"/>
      <c r="K877" s="546"/>
      <c r="L877" s="546"/>
      <c r="M877" s="546"/>
      <c r="N877" s="546"/>
      <c r="O877" s="546"/>
      <c r="P877" s="546"/>
      <c r="Q877" s="546"/>
      <c r="R877" s="546"/>
      <c r="S877" s="115"/>
      <c r="T877" s="115"/>
      <c r="U877" s="115"/>
      <c r="V877" s="115"/>
      <c r="W877" s="115"/>
      <c r="X877" s="115"/>
      <c r="Y877" s="115"/>
      <c r="Z877" s="115"/>
      <c r="AA877" s="115"/>
      <c r="AB877" s="115"/>
    </row>
    <row r="878" ht="93.0" customHeight="1">
      <c r="A878" s="546"/>
      <c r="B878" s="546"/>
      <c r="C878" s="546"/>
      <c r="D878" s="546"/>
      <c r="E878" s="546"/>
      <c r="F878" s="546"/>
      <c r="G878" s="546"/>
      <c r="H878" s="546"/>
      <c r="I878" s="546"/>
      <c r="J878" s="546"/>
      <c r="K878" s="546"/>
      <c r="L878" s="546"/>
      <c r="M878" s="546"/>
      <c r="N878" s="546"/>
      <c r="O878" s="546"/>
      <c r="P878" s="546"/>
      <c r="Q878" s="546"/>
      <c r="R878" s="546"/>
      <c r="S878" s="115"/>
      <c r="T878" s="115"/>
      <c r="U878" s="115"/>
      <c r="V878" s="115"/>
      <c r="W878" s="115"/>
      <c r="X878" s="115"/>
      <c r="Y878" s="115"/>
      <c r="Z878" s="115"/>
      <c r="AA878" s="115"/>
      <c r="AB878" s="115"/>
    </row>
    <row r="879" ht="93.0" customHeight="1">
      <c r="A879" s="546"/>
      <c r="B879" s="546"/>
      <c r="C879" s="546"/>
      <c r="D879" s="546"/>
      <c r="E879" s="546"/>
      <c r="F879" s="546"/>
      <c r="G879" s="546"/>
      <c r="H879" s="546"/>
      <c r="I879" s="546"/>
      <c r="J879" s="546"/>
      <c r="K879" s="546"/>
      <c r="L879" s="546"/>
      <c r="M879" s="546"/>
      <c r="N879" s="546"/>
      <c r="O879" s="546"/>
      <c r="P879" s="546"/>
      <c r="Q879" s="546"/>
      <c r="R879" s="546"/>
      <c r="S879" s="115"/>
      <c r="T879" s="115"/>
      <c r="U879" s="115"/>
      <c r="V879" s="115"/>
      <c r="W879" s="115"/>
      <c r="X879" s="115"/>
      <c r="Y879" s="115"/>
      <c r="Z879" s="115"/>
      <c r="AA879" s="115"/>
      <c r="AB879" s="115"/>
    </row>
    <row r="880" ht="93.0" customHeight="1">
      <c r="A880" s="546"/>
      <c r="B880" s="546"/>
      <c r="C880" s="546"/>
      <c r="D880" s="546"/>
      <c r="E880" s="546"/>
      <c r="F880" s="546"/>
      <c r="G880" s="546"/>
      <c r="H880" s="546"/>
      <c r="I880" s="546"/>
      <c r="J880" s="546"/>
      <c r="K880" s="546"/>
      <c r="L880" s="546"/>
      <c r="M880" s="546"/>
      <c r="N880" s="546"/>
      <c r="O880" s="546"/>
      <c r="P880" s="546"/>
      <c r="Q880" s="546"/>
      <c r="R880" s="546"/>
      <c r="S880" s="115"/>
      <c r="T880" s="115"/>
      <c r="U880" s="115"/>
      <c r="V880" s="115"/>
      <c r="W880" s="115"/>
      <c r="X880" s="115"/>
      <c r="Y880" s="115"/>
      <c r="Z880" s="115"/>
      <c r="AA880" s="115"/>
      <c r="AB880" s="115"/>
    </row>
    <row r="881" ht="93.0" customHeight="1">
      <c r="A881" s="546"/>
      <c r="B881" s="546"/>
      <c r="C881" s="546"/>
      <c r="D881" s="546"/>
      <c r="E881" s="546"/>
      <c r="F881" s="546"/>
      <c r="G881" s="546"/>
      <c r="H881" s="546"/>
      <c r="I881" s="546"/>
      <c r="J881" s="546"/>
      <c r="K881" s="546"/>
      <c r="L881" s="546"/>
      <c r="M881" s="546"/>
      <c r="N881" s="546"/>
      <c r="O881" s="546"/>
      <c r="P881" s="546"/>
      <c r="Q881" s="546"/>
      <c r="R881" s="546"/>
      <c r="S881" s="115"/>
      <c r="T881" s="115"/>
      <c r="U881" s="115"/>
      <c r="V881" s="115"/>
      <c r="W881" s="115"/>
      <c r="X881" s="115"/>
      <c r="Y881" s="115"/>
      <c r="Z881" s="115"/>
      <c r="AA881" s="115"/>
      <c r="AB881" s="115"/>
    </row>
    <row r="882" ht="93.0" customHeight="1">
      <c r="A882" s="546"/>
      <c r="B882" s="546"/>
      <c r="C882" s="546"/>
      <c r="D882" s="546"/>
      <c r="E882" s="546"/>
      <c r="F882" s="546"/>
      <c r="G882" s="546"/>
      <c r="H882" s="546"/>
      <c r="I882" s="546"/>
      <c r="J882" s="546"/>
      <c r="K882" s="546"/>
      <c r="L882" s="546"/>
      <c r="M882" s="546"/>
      <c r="N882" s="546"/>
      <c r="O882" s="546"/>
      <c r="P882" s="546"/>
      <c r="Q882" s="546"/>
      <c r="R882" s="546"/>
      <c r="S882" s="115"/>
      <c r="T882" s="115"/>
      <c r="U882" s="115"/>
      <c r="V882" s="115"/>
      <c r="W882" s="115"/>
      <c r="X882" s="115"/>
      <c r="Y882" s="115"/>
      <c r="Z882" s="115"/>
      <c r="AA882" s="115"/>
      <c r="AB882" s="115"/>
    </row>
    <row r="883" ht="93.0" customHeight="1">
      <c r="A883" s="546"/>
      <c r="B883" s="546"/>
      <c r="C883" s="546"/>
      <c r="D883" s="546"/>
      <c r="E883" s="546"/>
      <c r="F883" s="546"/>
      <c r="G883" s="546"/>
      <c r="H883" s="546"/>
      <c r="I883" s="546"/>
      <c r="J883" s="546"/>
      <c r="K883" s="546"/>
      <c r="L883" s="546"/>
      <c r="M883" s="546"/>
      <c r="N883" s="546"/>
      <c r="O883" s="546"/>
      <c r="P883" s="546"/>
      <c r="Q883" s="546"/>
      <c r="R883" s="546"/>
      <c r="S883" s="115"/>
      <c r="T883" s="115"/>
      <c r="U883" s="115"/>
      <c r="V883" s="115"/>
      <c r="W883" s="115"/>
      <c r="X883" s="115"/>
      <c r="Y883" s="115"/>
      <c r="Z883" s="115"/>
      <c r="AA883" s="115"/>
      <c r="AB883" s="115"/>
    </row>
    <row r="884" ht="93.0" customHeight="1">
      <c r="A884" s="546"/>
      <c r="B884" s="546"/>
      <c r="C884" s="546"/>
      <c r="D884" s="546"/>
      <c r="E884" s="546"/>
      <c r="F884" s="546"/>
      <c r="G884" s="546"/>
      <c r="H884" s="546"/>
      <c r="I884" s="546"/>
      <c r="J884" s="546"/>
      <c r="K884" s="546"/>
      <c r="L884" s="546"/>
      <c r="M884" s="546"/>
      <c r="N884" s="546"/>
      <c r="O884" s="546"/>
      <c r="P884" s="546"/>
      <c r="Q884" s="546"/>
      <c r="R884" s="546"/>
      <c r="S884" s="115"/>
      <c r="T884" s="115"/>
      <c r="U884" s="115"/>
      <c r="V884" s="115"/>
      <c r="W884" s="115"/>
      <c r="X884" s="115"/>
      <c r="Y884" s="115"/>
      <c r="Z884" s="115"/>
      <c r="AA884" s="115"/>
      <c r="AB884" s="115"/>
    </row>
    <row r="885" ht="93.0" customHeight="1">
      <c r="A885" s="546"/>
      <c r="B885" s="546"/>
      <c r="C885" s="546"/>
      <c r="D885" s="546"/>
      <c r="E885" s="546"/>
      <c r="F885" s="546"/>
      <c r="G885" s="546"/>
      <c r="H885" s="546"/>
      <c r="I885" s="546"/>
      <c r="J885" s="546"/>
      <c r="K885" s="546"/>
      <c r="L885" s="546"/>
      <c r="M885" s="546"/>
      <c r="N885" s="546"/>
      <c r="O885" s="546"/>
      <c r="P885" s="546"/>
      <c r="Q885" s="546"/>
      <c r="R885" s="546"/>
      <c r="S885" s="115"/>
      <c r="T885" s="115"/>
      <c r="U885" s="115"/>
      <c r="V885" s="115"/>
      <c r="W885" s="115"/>
      <c r="X885" s="115"/>
      <c r="Y885" s="115"/>
      <c r="Z885" s="115"/>
      <c r="AA885" s="115"/>
      <c r="AB885" s="115"/>
    </row>
    <row r="886" ht="93.0" customHeight="1">
      <c r="A886" s="546"/>
      <c r="B886" s="546"/>
      <c r="C886" s="546"/>
      <c r="D886" s="546"/>
      <c r="E886" s="546"/>
      <c r="F886" s="546"/>
      <c r="G886" s="546"/>
      <c r="H886" s="546"/>
      <c r="I886" s="546"/>
      <c r="J886" s="546"/>
      <c r="K886" s="546"/>
      <c r="L886" s="546"/>
      <c r="M886" s="546"/>
      <c r="N886" s="546"/>
      <c r="O886" s="546"/>
      <c r="P886" s="546"/>
      <c r="Q886" s="546"/>
      <c r="R886" s="546"/>
      <c r="S886" s="115"/>
      <c r="T886" s="115"/>
      <c r="U886" s="115"/>
      <c r="V886" s="115"/>
      <c r="W886" s="115"/>
      <c r="X886" s="115"/>
      <c r="Y886" s="115"/>
      <c r="Z886" s="115"/>
      <c r="AA886" s="115"/>
      <c r="AB886" s="115"/>
    </row>
    <row r="887" ht="93.0" customHeight="1">
      <c r="A887" s="546"/>
      <c r="B887" s="546"/>
      <c r="C887" s="546"/>
      <c r="D887" s="546"/>
      <c r="E887" s="546"/>
      <c r="F887" s="546"/>
      <c r="G887" s="546"/>
      <c r="H887" s="546"/>
      <c r="I887" s="546"/>
      <c r="J887" s="546"/>
      <c r="K887" s="546"/>
      <c r="L887" s="546"/>
      <c r="M887" s="546"/>
      <c r="N887" s="546"/>
      <c r="O887" s="546"/>
      <c r="P887" s="546"/>
      <c r="Q887" s="546"/>
      <c r="R887" s="546"/>
      <c r="S887" s="115"/>
      <c r="T887" s="115"/>
      <c r="U887" s="115"/>
      <c r="V887" s="115"/>
      <c r="W887" s="115"/>
      <c r="X887" s="115"/>
      <c r="Y887" s="115"/>
      <c r="Z887" s="115"/>
      <c r="AA887" s="115"/>
      <c r="AB887" s="115"/>
    </row>
    <row r="888" ht="93.0" customHeight="1">
      <c r="A888" s="546"/>
      <c r="B888" s="546"/>
      <c r="C888" s="546"/>
      <c r="D888" s="546"/>
      <c r="E888" s="546"/>
      <c r="F888" s="546"/>
      <c r="G888" s="546"/>
      <c r="H888" s="546"/>
      <c r="I888" s="546"/>
      <c r="J888" s="546"/>
      <c r="K888" s="546"/>
      <c r="L888" s="546"/>
      <c r="M888" s="546"/>
      <c r="N888" s="546"/>
      <c r="O888" s="546"/>
      <c r="P888" s="546"/>
      <c r="Q888" s="546"/>
      <c r="R888" s="546"/>
      <c r="S888" s="115"/>
      <c r="T888" s="115"/>
      <c r="U888" s="115"/>
      <c r="V888" s="115"/>
      <c r="W888" s="115"/>
      <c r="X888" s="115"/>
      <c r="Y888" s="115"/>
      <c r="Z888" s="115"/>
      <c r="AA888" s="115"/>
      <c r="AB888" s="115"/>
    </row>
    <row r="889" ht="93.0" customHeight="1">
      <c r="A889" s="546"/>
      <c r="B889" s="546"/>
      <c r="C889" s="546"/>
      <c r="D889" s="546"/>
      <c r="E889" s="546"/>
      <c r="F889" s="546"/>
      <c r="G889" s="546"/>
      <c r="H889" s="546"/>
      <c r="I889" s="546"/>
      <c r="J889" s="546"/>
      <c r="K889" s="546"/>
      <c r="L889" s="546"/>
      <c r="M889" s="546"/>
      <c r="N889" s="546"/>
      <c r="O889" s="546"/>
      <c r="P889" s="546"/>
      <c r="Q889" s="546"/>
      <c r="R889" s="546"/>
      <c r="S889" s="115"/>
      <c r="T889" s="115"/>
      <c r="U889" s="115"/>
      <c r="V889" s="115"/>
      <c r="W889" s="115"/>
      <c r="X889" s="115"/>
      <c r="Y889" s="115"/>
      <c r="Z889" s="115"/>
      <c r="AA889" s="115"/>
      <c r="AB889" s="115"/>
    </row>
    <row r="890" ht="93.0" customHeight="1">
      <c r="A890" s="546"/>
      <c r="B890" s="546"/>
      <c r="C890" s="546"/>
      <c r="D890" s="546"/>
      <c r="E890" s="546"/>
      <c r="F890" s="546"/>
      <c r="G890" s="546"/>
      <c r="H890" s="546"/>
      <c r="I890" s="546"/>
      <c r="J890" s="546"/>
      <c r="K890" s="546"/>
      <c r="L890" s="546"/>
      <c r="M890" s="546"/>
      <c r="N890" s="546"/>
      <c r="O890" s="546"/>
      <c r="P890" s="546"/>
      <c r="Q890" s="546"/>
      <c r="R890" s="546"/>
      <c r="S890" s="115"/>
      <c r="T890" s="115"/>
      <c r="U890" s="115"/>
      <c r="V890" s="115"/>
      <c r="W890" s="115"/>
      <c r="X890" s="115"/>
      <c r="Y890" s="115"/>
      <c r="Z890" s="115"/>
      <c r="AA890" s="115"/>
      <c r="AB890" s="115"/>
    </row>
    <row r="891" ht="93.0" customHeight="1">
      <c r="A891" s="546"/>
      <c r="B891" s="546"/>
      <c r="C891" s="546"/>
      <c r="D891" s="546"/>
      <c r="E891" s="546"/>
      <c r="F891" s="546"/>
      <c r="G891" s="546"/>
      <c r="H891" s="546"/>
      <c r="I891" s="546"/>
      <c r="J891" s="546"/>
      <c r="K891" s="546"/>
      <c r="L891" s="546"/>
      <c r="M891" s="546"/>
      <c r="N891" s="546"/>
      <c r="O891" s="546"/>
      <c r="P891" s="546"/>
      <c r="Q891" s="546"/>
      <c r="R891" s="546"/>
      <c r="S891" s="115"/>
      <c r="T891" s="115"/>
      <c r="U891" s="115"/>
      <c r="V891" s="115"/>
      <c r="W891" s="115"/>
      <c r="X891" s="115"/>
      <c r="Y891" s="115"/>
      <c r="Z891" s="115"/>
      <c r="AA891" s="115"/>
      <c r="AB891" s="115"/>
    </row>
    <row r="892" ht="93.0" customHeight="1">
      <c r="A892" s="546"/>
      <c r="B892" s="546"/>
      <c r="C892" s="546"/>
      <c r="D892" s="546"/>
      <c r="E892" s="546"/>
      <c r="F892" s="546"/>
      <c r="G892" s="546"/>
      <c r="H892" s="546"/>
      <c r="I892" s="546"/>
      <c r="J892" s="546"/>
      <c r="K892" s="546"/>
      <c r="L892" s="546"/>
      <c r="M892" s="546"/>
      <c r="N892" s="546"/>
      <c r="O892" s="546"/>
      <c r="P892" s="546"/>
      <c r="Q892" s="546"/>
      <c r="R892" s="546"/>
      <c r="S892" s="115"/>
      <c r="T892" s="115"/>
      <c r="U892" s="115"/>
      <c r="V892" s="115"/>
      <c r="W892" s="115"/>
      <c r="X892" s="115"/>
      <c r="Y892" s="115"/>
      <c r="Z892" s="115"/>
      <c r="AA892" s="115"/>
      <c r="AB892" s="115"/>
    </row>
    <row r="893" ht="93.0" customHeight="1">
      <c r="A893" s="546"/>
      <c r="B893" s="546"/>
      <c r="C893" s="546"/>
      <c r="D893" s="546"/>
      <c r="E893" s="546"/>
      <c r="F893" s="546"/>
      <c r="G893" s="546"/>
      <c r="H893" s="546"/>
      <c r="I893" s="546"/>
      <c r="J893" s="546"/>
      <c r="K893" s="546"/>
      <c r="L893" s="546"/>
      <c r="M893" s="546"/>
      <c r="N893" s="546"/>
      <c r="O893" s="546"/>
      <c r="P893" s="546"/>
      <c r="Q893" s="546"/>
      <c r="R893" s="546"/>
      <c r="S893" s="115"/>
      <c r="T893" s="115"/>
      <c r="U893" s="115"/>
      <c r="V893" s="115"/>
      <c r="W893" s="115"/>
      <c r="X893" s="115"/>
      <c r="Y893" s="115"/>
      <c r="Z893" s="115"/>
      <c r="AA893" s="115"/>
      <c r="AB893" s="115"/>
    </row>
    <row r="894" ht="93.0" customHeight="1">
      <c r="A894" s="546"/>
      <c r="B894" s="546"/>
      <c r="C894" s="546"/>
      <c r="D894" s="546"/>
      <c r="E894" s="546"/>
      <c r="F894" s="546"/>
      <c r="G894" s="546"/>
      <c r="H894" s="546"/>
      <c r="I894" s="546"/>
      <c r="J894" s="546"/>
      <c r="K894" s="546"/>
      <c r="L894" s="546"/>
      <c r="M894" s="546"/>
      <c r="N894" s="546"/>
      <c r="O894" s="546"/>
      <c r="P894" s="546"/>
      <c r="Q894" s="546"/>
      <c r="R894" s="546"/>
      <c r="S894" s="115"/>
      <c r="T894" s="115"/>
      <c r="U894" s="115"/>
      <c r="V894" s="115"/>
      <c r="W894" s="115"/>
      <c r="X894" s="115"/>
      <c r="Y894" s="115"/>
      <c r="Z894" s="115"/>
      <c r="AA894" s="115"/>
      <c r="AB894" s="115"/>
    </row>
    <row r="895" ht="93.0" customHeight="1">
      <c r="A895" s="546"/>
      <c r="B895" s="546"/>
      <c r="C895" s="546"/>
      <c r="D895" s="546"/>
      <c r="E895" s="546"/>
      <c r="F895" s="546"/>
      <c r="G895" s="546"/>
      <c r="H895" s="546"/>
      <c r="I895" s="546"/>
      <c r="J895" s="546"/>
      <c r="K895" s="546"/>
      <c r="L895" s="546"/>
      <c r="M895" s="546"/>
      <c r="N895" s="546"/>
      <c r="O895" s="546"/>
      <c r="P895" s="546"/>
      <c r="Q895" s="546"/>
      <c r="R895" s="546"/>
      <c r="S895" s="115"/>
      <c r="T895" s="115"/>
      <c r="U895" s="115"/>
      <c r="V895" s="115"/>
      <c r="W895" s="115"/>
      <c r="X895" s="115"/>
      <c r="Y895" s="115"/>
      <c r="Z895" s="115"/>
      <c r="AA895" s="115"/>
      <c r="AB895" s="115"/>
    </row>
    <row r="896" ht="93.0" customHeight="1">
      <c r="A896" s="546"/>
      <c r="B896" s="546"/>
      <c r="C896" s="546"/>
      <c r="D896" s="546"/>
      <c r="E896" s="546"/>
      <c r="F896" s="546"/>
      <c r="G896" s="546"/>
      <c r="H896" s="546"/>
      <c r="I896" s="546"/>
      <c r="J896" s="546"/>
      <c r="K896" s="546"/>
      <c r="L896" s="546"/>
      <c r="M896" s="546"/>
      <c r="N896" s="546"/>
      <c r="O896" s="546"/>
      <c r="P896" s="546"/>
      <c r="Q896" s="546"/>
      <c r="R896" s="546"/>
      <c r="S896" s="115"/>
      <c r="T896" s="115"/>
      <c r="U896" s="115"/>
      <c r="V896" s="115"/>
      <c r="W896" s="115"/>
      <c r="X896" s="115"/>
      <c r="Y896" s="115"/>
      <c r="Z896" s="115"/>
      <c r="AA896" s="115"/>
      <c r="AB896" s="115"/>
    </row>
    <row r="897" ht="93.0" customHeight="1">
      <c r="A897" s="546"/>
      <c r="B897" s="546"/>
      <c r="C897" s="546"/>
      <c r="D897" s="546"/>
      <c r="E897" s="546"/>
      <c r="F897" s="546"/>
      <c r="G897" s="546"/>
      <c r="H897" s="546"/>
      <c r="I897" s="546"/>
      <c r="J897" s="546"/>
      <c r="K897" s="546"/>
      <c r="L897" s="546"/>
      <c r="M897" s="546"/>
      <c r="N897" s="546"/>
      <c r="O897" s="546"/>
      <c r="P897" s="546"/>
      <c r="Q897" s="546"/>
      <c r="R897" s="546"/>
      <c r="S897" s="115"/>
      <c r="T897" s="115"/>
      <c r="U897" s="115"/>
      <c r="V897" s="115"/>
      <c r="W897" s="115"/>
      <c r="X897" s="115"/>
      <c r="Y897" s="115"/>
      <c r="Z897" s="115"/>
      <c r="AA897" s="115"/>
      <c r="AB897" s="115"/>
    </row>
    <row r="898" ht="93.0" customHeight="1">
      <c r="A898" s="546"/>
      <c r="B898" s="546"/>
      <c r="C898" s="546"/>
      <c r="D898" s="546"/>
      <c r="E898" s="546"/>
      <c r="F898" s="546"/>
      <c r="G898" s="546"/>
      <c r="H898" s="546"/>
      <c r="I898" s="546"/>
      <c r="J898" s="546"/>
      <c r="K898" s="546"/>
      <c r="L898" s="546"/>
      <c r="M898" s="546"/>
      <c r="N898" s="546"/>
      <c r="O898" s="546"/>
      <c r="P898" s="546"/>
      <c r="Q898" s="546"/>
      <c r="R898" s="546"/>
      <c r="S898" s="115"/>
      <c r="T898" s="115"/>
      <c r="U898" s="115"/>
      <c r="V898" s="115"/>
      <c r="W898" s="115"/>
      <c r="X898" s="115"/>
      <c r="Y898" s="115"/>
      <c r="Z898" s="115"/>
      <c r="AA898" s="115"/>
      <c r="AB898" s="115"/>
    </row>
    <row r="899" ht="93.0" customHeight="1">
      <c r="A899" s="546"/>
      <c r="B899" s="546"/>
      <c r="C899" s="546"/>
      <c r="D899" s="546"/>
      <c r="E899" s="546"/>
      <c r="F899" s="546"/>
      <c r="G899" s="546"/>
      <c r="H899" s="546"/>
      <c r="I899" s="546"/>
      <c r="J899" s="546"/>
      <c r="K899" s="546"/>
      <c r="L899" s="546"/>
      <c r="M899" s="546"/>
      <c r="N899" s="546"/>
      <c r="O899" s="546"/>
      <c r="P899" s="546"/>
      <c r="Q899" s="546"/>
      <c r="R899" s="546"/>
      <c r="S899" s="115"/>
      <c r="T899" s="115"/>
      <c r="U899" s="115"/>
      <c r="V899" s="115"/>
      <c r="W899" s="115"/>
      <c r="X899" s="115"/>
      <c r="Y899" s="115"/>
      <c r="Z899" s="115"/>
      <c r="AA899" s="115"/>
      <c r="AB899" s="115"/>
    </row>
    <row r="900" ht="93.0" customHeight="1">
      <c r="A900" s="546"/>
      <c r="B900" s="546"/>
      <c r="C900" s="546"/>
      <c r="D900" s="546"/>
      <c r="E900" s="546"/>
      <c r="F900" s="546"/>
      <c r="G900" s="546"/>
      <c r="H900" s="546"/>
      <c r="I900" s="546"/>
      <c r="J900" s="546"/>
      <c r="K900" s="546"/>
      <c r="L900" s="546"/>
      <c r="M900" s="546"/>
      <c r="N900" s="546"/>
      <c r="O900" s="546"/>
      <c r="P900" s="546"/>
      <c r="Q900" s="546"/>
      <c r="R900" s="546"/>
      <c r="S900" s="115"/>
      <c r="T900" s="115"/>
      <c r="U900" s="115"/>
      <c r="V900" s="115"/>
      <c r="W900" s="115"/>
      <c r="X900" s="115"/>
      <c r="Y900" s="115"/>
      <c r="Z900" s="115"/>
      <c r="AA900" s="115"/>
      <c r="AB900" s="115"/>
    </row>
    <row r="901" ht="93.0" customHeight="1">
      <c r="A901" s="546"/>
      <c r="B901" s="546"/>
      <c r="C901" s="546"/>
      <c r="D901" s="546"/>
      <c r="E901" s="546"/>
      <c r="F901" s="546"/>
      <c r="G901" s="546"/>
      <c r="H901" s="546"/>
      <c r="I901" s="546"/>
      <c r="J901" s="546"/>
      <c r="K901" s="546"/>
      <c r="L901" s="546"/>
      <c r="M901" s="546"/>
      <c r="N901" s="546"/>
      <c r="O901" s="546"/>
      <c r="P901" s="546"/>
      <c r="Q901" s="546"/>
      <c r="R901" s="546"/>
      <c r="S901" s="115"/>
      <c r="T901" s="115"/>
      <c r="U901" s="115"/>
      <c r="V901" s="115"/>
      <c r="W901" s="115"/>
      <c r="X901" s="115"/>
      <c r="Y901" s="115"/>
      <c r="Z901" s="115"/>
      <c r="AA901" s="115"/>
      <c r="AB901" s="115"/>
    </row>
    <row r="902" ht="93.0" customHeight="1">
      <c r="A902" s="546"/>
      <c r="B902" s="546"/>
      <c r="C902" s="546"/>
      <c r="D902" s="546"/>
      <c r="E902" s="546"/>
      <c r="F902" s="546"/>
      <c r="G902" s="546"/>
      <c r="H902" s="546"/>
      <c r="I902" s="546"/>
      <c r="J902" s="546"/>
      <c r="K902" s="546"/>
      <c r="L902" s="546"/>
      <c r="M902" s="546"/>
      <c r="N902" s="546"/>
      <c r="O902" s="546"/>
      <c r="P902" s="546"/>
      <c r="Q902" s="546"/>
      <c r="R902" s="546"/>
      <c r="S902" s="115"/>
      <c r="T902" s="115"/>
      <c r="U902" s="115"/>
      <c r="V902" s="115"/>
      <c r="W902" s="115"/>
      <c r="X902" s="115"/>
      <c r="Y902" s="115"/>
      <c r="Z902" s="115"/>
      <c r="AA902" s="115"/>
      <c r="AB902" s="115"/>
    </row>
    <row r="903" ht="93.0" customHeight="1">
      <c r="A903" s="546"/>
      <c r="B903" s="546"/>
      <c r="C903" s="546"/>
      <c r="D903" s="546"/>
      <c r="E903" s="546"/>
      <c r="F903" s="546"/>
      <c r="G903" s="546"/>
      <c r="H903" s="546"/>
      <c r="I903" s="546"/>
      <c r="J903" s="546"/>
      <c r="K903" s="546"/>
      <c r="L903" s="546"/>
      <c r="M903" s="546"/>
      <c r="N903" s="546"/>
      <c r="O903" s="546"/>
      <c r="P903" s="546"/>
      <c r="Q903" s="546"/>
      <c r="R903" s="546"/>
      <c r="S903" s="115"/>
      <c r="T903" s="115"/>
      <c r="U903" s="115"/>
      <c r="V903" s="115"/>
      <c r="W903" s="115"/>
      <c r="X903" s="115"/>
      <c r="Y903" s="115"/>
      <c r="Z903" s="115"/>
      <c r="AA903" s="115"/>
      <c r="AB903" s="115"/>
    </row>
    <row r="904" ht="93.0" customHeight="1">
      <c r="A904" s="546"/>
      <c r="B904" s="546"/>
      <c r="C904" s="546"/>
      <c r="D904" s="546"/>
      <c r="E904" s="546"/>
      <c r="F904" s="546"/>
      <c r="G904" s="546"/>
      <c r="H904" s="546"/>
      <c r="I904" s="546"/>
      <c r="J904" s="546"/>
      <c r="K904" s="546"/>
      <c r="L904" s="546"/>
      <c r="M904" s="546"/>
      <c r="N904" s="546"/>
      <c r="O904" s="546"/>
      <c r="P904" s="546"/>
      <c r="Q904" s="546"/>
      <c r="R904" s="546"/>
      <c r="S904" s="115"/>
      <c r="T904" s="115"/>
      <c r="U904" s="115"/>
      <c r="V904" s="115"/>
      <c r="W904" s="115"/>
      <c r="X904" s="115"/>
      <c r="Y904" s="115"/>
      <c r="Z904" s="115"/>
      <c r="AA904" s="115"/>
      <c r="AB904" s="115"/>
    </row>
    <row r="905" ht="93.0" customHeight="1">
      <c r="A905" s="546"/>
      <c r="B905" s="546"/>
      <c r="C905" s="546"/>
      <c r="D905" s="546"/>
      <c r="E905" s="546"/>
      <c r="F905" s="546"/>
      <c r="G905" s="546"/>
      <c r="H905" s="546"/>
      <c r="I905" s="546"/>
      <c r="J905" s="546"/>
      <c r="K905" s="546"/>
      <c r="L905" s="546"/>
      <c r="M905" s="546"/>
      <c r="N905" s="546"/>
      <c r="O905" s="546"/>
      <c r="P905" s="546"/>
      <c r="Q905" s="546"/>
      <c r="R905" s="546"/>
      <c r="S905" s="115"/>
      <c r="T905" s="115"/>
      <c r="U905" s="115"/>
      <c r="V905" s="115"/>
      <c r="W905" s="115"/>
      <c r="X905" s="115"/>
      <c r="Y905" s="115"/>
      <c r="Z905" s="115"/>
      <c r="AA905" s="115"/>
      <c r="AB905" s="115"/>
    </row>
    <row r="906" ht="93.0" customHeight="1">
      <c r="A906" s="546"/>
      <c r="B906" s="546"/>
      <c r="C906" s="546"/>
      <c r="D906" s="546"/>
      <c r="E906" s="546"/>
      <c r="F906" s="546"/>
      <c r="G906" s="546"/>
      <c r="H906" s="546"/>
      <c r="I906" s="546"/>
      <c r="J906" s="546"/>
      <c r="K906" s="546"/>
      <c r="L906" s="546"/>
      <c r="M906" s="546"/>
      <c r="N906" s="546"/>
      <c r="O906" s="546"/>
      <c r="P906" s="546"/>
      <c r="Q906" s="546"/>
      <c r="R906" s="546"/>
      <c r="S906" s="115"/>
      <c r="T906" s="115"/>
      <c r="U906" s="115"/>
      <c r="V906" s="115"/>
      <c r="W906" s="115"/>
      <c r="X906" s="115"/>
      <c r="Y906" s="115"/>
      <c r="Z906" s="115"/>
      <c r="AA906" s="115"/>
      <c r="AB906" s="115"/>
    </row>
    <row r="907" ht="93.0" customHeight="1">
      <c r="A907" s="546"/>
      <c r="B907" s="546"/>
      <c r="C907" s="546"/>
      <c r="D907" s="546"/>
      <c r="E907" s="546"/>
      <c r="F907" s="546"/>
      <c r="G907" s="546"/>
      <c r="H907" s="546"/>
      <c r="I907" s="546"/>
      <c r="J907" s="546"/>
      <c r="K907" s="546"/>
      <c r="L907" s="546"/>
      <c r="M907" s="546"/>
      <c r="N907" s="546"/>
      <c r="O907" s="546"/>
      <c r="P907" s="546"/>
      <c r="Q907" s="546"/>
      <c r="R907" s="546"/>
      <c r="S907" s="115"/>
      <c r="T907" s="115"/>
      <c r="U907" s="115"/>
      <c r="V907" s="115"/>
      <c r="W907" s="115"/>
      <c r="X907" s="115"/>
      <c r="Y907" s="115"/>
      <c r="Z907" s="115"/>
      <c r="AA907" s="115"/>
      <c r="AB907" s="115"/>
    </row>
    <row r="908" ht="93.0" customHeight="1">
      <c r="A908" s="546"/>
      <c r="B908" s="546"/>
      <c r="C908" s="546"/>
      <c r="D908" s="546"/>
      <c r="E908" s="546"/>
      <c r="F908" s="546"/>
      <c r="G908" s="546"/>
      <c r="H908" s="546"/>
      <c r="I908" s="546"/>
      <c r="J908" s="546"/>
      <c r="K908" s="546"/>
      <c r="L908" s="546"/>
      <c r="M908" s="546"/>
      <c r="N908" s="546"/>
      <c r="O908" s="546"/>
      <c r="P908" s="546"/>
      <c r="Q908" s="546"/>
      <c r="R908" s="546"/>
      <c r="S908" s="115"/>
      <c r="T908" s="115"/>
      <c r="U908" s="115"/>
      <c r="V908" s="115"/>
      <c r="W908" s="115"/>
      <c r="X908" s="115"/>
      <c r="Y908" s="115"/>
      <c r="Z908" s="115"/>
      <c r="AA908" s="115"/>
      <c r="AB908" s="115"/>
    </row>
    <row r="909" ht="93.0" customHeight="1">
      <c r="A909" s="546"/>
      <c r="B909" s="546"/>
      <c r="C909" s="546"/>
      <c r="D909" s="546"/>
      <c r="E909" s="546"/>
      <c r="F909" s="546"/>
      <c r="G909" s="546"/>
      <c r="H909" s="546"/>
      <c r="I909" s="546"/>
      <c r="J909" s="546"/>
      <c r="K909" s="546"/>
      <c r="L909" s="546"/>
      <c r="M909" s="546"/>
      <c r="N909" s="546"/>
      <c r="O909" s="546"/>
      <c r="P909" s="546"/>
      <c r="Q909" s="546"/>
      <c r="R909" s="546"/>
      <c r="S909" s="115"/>
      <c r="T909" s="115"/>
      <c r="U909" s="115"/>
      <c r="V909" s="115"/>
      <c r="W909" s="115"/>
      <c r="X909" s="115"/>
      <c r="Y909" s="115"/>
      <c r="Z909" s="115"/>
      <c r="AA909" s="115"/>
      <c r="AB909" s="115"/>
    </row>
    <row r="910" ht="93.0" customHeight="1">
      <c r="A910" s="546"/>
      <c r="B910" s="546"/>
      <c r="C910" s="546"/>
      <c r="D910" s="546"/>
      <c r="E910" s="546"/>
      <c r="F910" s="546"/>
      <c r="G910" s="546"/>
      <c r="H910" s="546"/>
      <c r="I910" s="546"/>
      <c r="J910" s="546"/>
      <c r="K910" s="546"/>
      <c r="L910" s="546"/>
      <c r="M910" s="546"/>
      <c r="N910" s="546"/>
      <c r="O910" s="546"/>
      <c r="P910" s="546"/>
      <c r="Q910" s="546"/>
      <c r="R910" s="546"/>
      <c r="S910" s="115"/>
      <c r="T910" s="115"/>
      <c r="U910" s="115"/>
      <c r="V910" s="115"/>
      <c r="W910" s="115"/>
      <c r="X910" s="115"/>
      <c r="Y910" s="115"/>
      <c r="Z910" s="115"/>
      <c r="AA910" s="115"/>
      <c r="AB910" s="115"/>
    </row>
    <row r="911" ht="93.0" customHeight="1">
      <c r="A911" s="546"/>
      <c r="B911" s="546"/>
      <c r="C911" s="546"/>
      <c r="D911" s="546"/>
      <c r="E911" s="546"/>
      <c r="F911" s="546"/>
      <c r="G911" s="546"/>
      <c r="H911" s="546"/>
      <c r="I911" s="546"/>
      <c r="J911" s="546"/>
      <c r="K911" s="546"/>
      <c r="L911" s="546"/>
      <c r="M911" s="546"/>
      <c r="N911" s="546"/>
      <c r="O911" s="546"/>
      <c r="P911" s="546"/>
      <c r="Q911" s="546"/>
      <c r="R911" s="546"/>
      <c r="S911" s="115"/>
      <c r="T911" s="115"/>
      <c r="U911" s="115"/>
      <c r="V911" s="115"/>
      <c r="W911" s="115"/>
      <c r="X911" s="115"/>
      <c r="Y911" s="115"/>
      <c r="Z911" s="115"/>
      <c r="AA911" s="115"/>
      <c r="AB911" s="115"/>
    </row>
    <row r="912" ht="93.0" customHeight="1">
      <c r="A912" s="546"/>
      <c r="B912" s="546"/>
      <c r="C912" s="546"/>
      <c r="D912" s="546"/>
      <c r="E912" s="546"/>
      <c r="F912" s="546"/>
      <c r="G912" s="546"/>
      <c r="H912" s="546"/>
      <c r="I912" s="546"/>
      <c r="J912" s="546"/>
      <c r="K912" s="546"/>
      <c r="L912" s="546"/>
      <c r="M912" s="546"/>
      <c r="N912" s="546"/>
      <c r="O912" s="546"/>
      <c r="P912" s="546"/>
      <c r="Q912" s="546"/>
      <c r="R912" s="546"/>
      <c r="S912" s="115"/>
      <c r="T912" s="115"/>
      <c r="U912" s="115"/>
      <c r="V912" s="115"/>
      <c r="W912" s="115"/>
      <c r="X912" s="115"/>
      <c r="Y912" s="115"/>
      <c r="Z912" s="115"/>
      <c r="AA912" s="115"/>
      <c r="AB912" s="115"/>
    </row>
    <row r="913" ht="93.0" customHeight="1">
      <c r="A913" s="546"/>
      <c r="B913" s="546"/>
      <c r="C913" s="546"/>
      <c r="D913" s="546"/>
      <c r="E913" s="546"/>
      <c r="F913" s="546"/>
      <c r="G913" s="546"/>
      <c r="H913" s="546"/>
      <c r="I913" s="546"/>
      <c r="J913" s="546"/>
      <c r="K913" s="546"/>
      <c r="L913" s="546"/>
      <c r="M913" s="546"/>
      <c r="N913" s="546"/>
      <c r="O913" s="546"/>
      <c r="P913" s="546"/>
      <c r="Q913" s="546"/>
      <c r="R913" s="546"/>
      <c r="S913" s="115"/>
      <c r="T913" s="115"/>
      <c r="U913" s="115"/>
      <c r="V913" s="115"/>
      <c r="W913" s="115"/>
      <c r="X913" s="115"/>
      <c r="Y913" s="115"/>
      <c r="Z913" s="115"/>
      <c r="AA913" s="115"/>
      <c r="AB913" s="115"/>
    </row>
    <row r="914" ht="93.0" customHeight="1">
      <c r="A914" s="546"/>
      <c r="B914" s="546"/>
      <c r="C914" s="546"/>
      <c r="D914" s="546"/>
      <c r="E914" s="546"/>
      <c r="F914" s="546"/>
      <c r="G914" s="546"/>
      <c r="H914" s="546"/>
      <c r="I914" s="546"/>
      <c r="J914" s="546"/>
      <c r="K914" s="546"/>
      <c r="L914" s="546"/>
      <c r="M914" s="546"/>
      <c r="N914" s="546"/>
      <c r="O914" s="546"/>
      <c r="P914" s="546"/>
      <c r="Q914" s="546"/>
      <c r="R914" s="546"/>
      <c r="S914" s="115"/>
      <c r="T914" s="115"/>
      <c r="U914" s="115"/>
      <c r="V914" s="115"/>
      <c r="W914" s="115"/>
      <c r="X914" s="115"/>
      <c r="Y914" s="115"/>
      <c r="Z914" s="115"/>
      <c r="AA914" s="115"/>
      <c r="AB914" s="115"/>
    </row>
    <row r="915" ht="93.0" customHeight="1">
      <c r="A915" s="546"/>
      <c r="B915" s="546"/>
      <c r="C915" s="546"/>
      <c r="D915" s="546"/>
      <c r="E915" s="546"/>
      <c r="F915" s="546"/>
      <c r="G915" s="546"/>
      <c r="H915" s="546"/>
      <c r="I915" s="546"/>
      <c r="J915" s="546"/>
      <c r="K915" s="546"/>
      <c r="L915" s="546"/>
      <c r="M915" s="546"/>
      <c r="N915" s="546"/>
      <c r="O915" s="546"/>
      <c r="P915" s="546"/>
      <c r="Q915" s="546"/>
      <c r="R915" s="546"/>
      <c r="S915" s="115"/>
      <c r="T915" s="115"/>
      <c r="U915" s="115"/>
      <c r="V915" s="115"/>
      <c r="W915" s="115"/>
      <c r="X915" s="115"/>
      <c r="Y915" s="115"/>
      <c r="Z915" s="115"/>
      <c r="AA915" s="115"/>
      <c r="AB915" s="115"/>
    </row>
    <row r="916" ht="93.0" customHeight="1">
      <c r="A916" s="546"/>
      <c r="B916" s="546"/>
      <c r="C916" s="546"/>
      <c r="D916" s="546"/>
      <c r="E916" s="546"/>
      <c r="F916" s="546"/>
      <c r="G916" s="546"/>
      <c r="H916" s="546"/>
      <c r="I916" s="546"/>
      <c r="J916" s="546"/>
      <c r="K916" s="546"/>
      <c r="L916" s="546"/>
      <c r="M916" s="546"/>
      <c r="N916" s="546"/>
      <c r="O916" s="546"/>
      <c r="P916" s="546"/>
      <c r="Q916" s="546"/>
      <c r="R916" s="546"/>
      <c r="S916" s="115"/>
      <c r="T916" s="115"/>
      <c r="U916" s="115"/>
      <c r="V916" s="115"/>
      <c r="W916" s="115"/>
      <c r="X916" s="115"/>
      <c r="Y916" s="115"/>
      <c r="Z916" s="115"/>
      <c r="AA916" s="115"/>
      <c r="AB916" s="115"/>
    </row>
    <row r="917" ht="93.0" customHeight="1">
      <c r="A917" s="546"/>
      <c r="B917" s="546"/>
      <c r="C917" s="546"/>
      <c r="D917" s="546"/>
      <c r="E917" s="546"/>
      <c r="F917" s="546"/>
      <c r="G917" s="546"/>
      <c r="H917" s="546"/>
      <c r="I917" s="546"/>
      <c r="J917" s="546"/>
      <c r="K917" s="546"/>
      <c r="L917" s="546"/>
      <c r="M917" s="546"/>
      <c r="N917" s="546"/>
      <c r="O917" s="546"/>
      <c r="P917" s="546"/>
      <c r="Q917" s="546"/>
      <c r="R917" s="546"/>
      <c r="S917" s="115"/>
      <c r="T917" s="115"/>
      <c r="U917" s="115"/>
      <c r="V917" s="115"/>
      <c r="W917" s="115"/>
      <c r="X917" s="115"/>
      <c r="Y917" s="115"/>
      <c r="Z917" s="115"/>
      <c r="AA917" s="115"/>
      <c r="AB917" s="115"/>
    </row>
    <row r="918" ht="93.0" customHeight="1">
      <c r="A918" s="546"/>
      <c r="B918" s="546"/>
      <c r="C918" s="546"/>
      <c r="D918" s="546"/>
      <c r="E918" s="546"/>
      <c r="F918" s="546"/>
      <c r="G918" s="546"/>
      <c r="H918" s="546"/>
      <c r="I918" s="546"/>
      <c r="J918" s="546"/>
      <c r="K918" s="546"/>
      <c r="L918" s="546"/>
      <c r="M918" s="546"/>
      <c r="N918" s="546"/>
      <c r="O918" s="546"/>
      <c r="P918" s="546"/>
      <c r="Q918" s="546"/>
      <c r="R918" s="546"/>
      <c r="S918" s="115"/>
      <c r="T918" s="115"/>
      <c r="U918" s="115"/>
      <c r="V918" s="115"/>
      <c r="W918" s="115"/>
      <c r="X918" s="115"/>
      <c r="Y918" s="115"/>
      <c r="Z918" s="115"/>
      <c r="AA918" s="115"/>
      <c r="AB918" s="115"/>
    </row>
    <row r="919" ht="93.0" customHeight="1">
      <c r="A919" s="546"/>
      <c r="B919" s="546"/>
      <c r="C919" s="546"/>
      <c r="D919" s="546"/>
      <c r="E919" s="546"/>
      <c r="F919" s="546"/>
      <c r="G919" s="546"/>
      <c r="H919" s="546"/>
      <c r="I919" s="546"/>
      <c r="J919" s="546"/>
      <c r="K919" s="546"/>
      <c r="L919" s="546"/>
      <c r="M919" s="546"/>
      <c r="N919" s="546"/>
      <c r="O919" s="546"/>
      <c r="P919" s="546"/>
      <c r="Q919" s="546"/>
      <c r="R919" s="546"/>
      <c r="S919" s="115"/>
      <c r="T919" s="115"/>
      <c r="U919" s="115"/>
      <c r="V919" s="115"/>
      <c r="W919" s="115"/>
      <c r="X919" s="115"/>
      <c r="Y919" s="115"/>
      <c r="Z919" s="115"/>
      <c r="AA919" s="115"/>
      <c r="AB919" s="115"/>
    </row>
    <row r="920" ht="93.0" customHeight="1">
      <c r="A920" s="546"/>
      <c r="B920" s="546"/>
      <c r="C920" s="546"/>
      <c r="D920" s="546"/>
      <c r="E920" s="546"/>
      <c r="F920" s="546"/>
      <c r="G920" s="546"/>
      <c r="H920" s="546"/>
      <c r="I920" s="546"/>
      <c r="J920" s="546"/>
      <c r="K920" s="546"/>
      <c r="L920" s="546"/>
      <c r="M920" s="546"/>
      <c r="N920" s="546"/>
      <c r="O920" s="546"/>
      <c r="P920" s="546"/>
      <c r="Q920" s="546"/>
      <c r="R920" s="546"/>
      <c r="S920" s="115"/>
      <c r="T920" s="115"/>
      <c r="U920" s="115"/>
      <c r="V920" s="115"/>
      <c r="W920" s="115"/>
      <c r="X920" s="115"/>
      <c r="Y920" s="115"/>
      <c r="Z920" s="115"/>
      <c r="AA920" s="115"/>
      <c r="AB920" s="115"/>
    </row>
    <row r="921" ht="93.0" customHeight="1">
      <c r="A921" s="546"/>
      <c r="B921" s="546"/>
      <c r="C921" s="546"/>
      <c r="D921" s="546"/>
      <c r="E921" s="546"/>
      <c r="F921" s="546"/>
      <c r="G921" s="546"/>
      <c r="H921" s="546"/>
      <c r="I921" s="546"/>
      <c r="J921" s="546"/>
      <c r="K921" s="546"/>
      <c r="L921" s="546"/>
      <c r="M921" s="546"/>
      <c r="N921" s="546"/>
      <c r="O921" s="546"/>
      <c r="P921" s="546"/>
      <c r="Q921" s="546"/>
      <c r="R921" s="546"/>
      <c r="S921" s="115"/>
      <c r="T921" s="115"/>
      <c r="U921" s="115"/>
      <c r="V921" s="115"/>
      <c r="W921" s="115"/>
      <c r="X921" s="115"/>
      <c r="Y921" s="115"/>
      <c r="Z921" s="115"/>
      <c r="AA921" s="115"/>
      <c r="AB921" s="115"/>
    </row>
    <row r="922" ht="93.0" customHeight="1">
      <c r="A922" s="546"/>
      <c r="B922" s="546"/>
      <c r="C922" s="546"/>
      <c r="D922" s="546"/>
      <c r="E922" s="546"/>
      <c r="F922" s="546"/>
      <c r="G922" s="546"/>
      <c r="H922" s="546"/>
      <c r="I922" s="546"/>
      <c r="J922" s="546"/>
      <c r="K922" s="546"/>
      <c r="L922" s="546"/>
      <c r="M922" s="546"/>
      <c r="N922" s="546"/>
      <c r="O922" s="546"/>
      <c r="P922" s="546"/>
      <c r="Q922" s="546"/>
      <c r="R922" s="546"/>
      <c r="S922" s="115"/>
      <c r="T922" s="115"/>
      <c r="U922" s="115"/>
      <c r="V922" s="115"/>
      <c r="W922" s="115"/>
      <c r="X922" s="115"/>
      <c r="Y922" s="115"/>
      <c r="Z922" s="115"/>
      <c r="AA922" s="115"/>
      <c r="AB922" s="115"/>
    </row>
    <row r="923" ht="93.0" customHeight="1">
      <c r="A923" s="546"/>
      <c r="B923" s="546"/>
      <c r="C923" s="546"/>
      <c r="D923" s="546"/>
      <c r="E923" s="546"/>
      <c r="F923" s="546"/>
      <c r="G923" s="546"/>
      <c r="H923" s="546"/>
      <c r="I923" s="546"/>
      <c r="J923" s="546"/>
      <c r="K923" s="546"/>
      <c r="L923" s="546"/>
      <c r="M923" s="546"/>
      <c r="N923" s="546"/>
      <c r="O923" s="546"/>
      <c r="P923" s="546"/>
      <c r="Q923" s="546"/>
      <c r="R923" s="546"/>
      <c r="S923" s="115"/>
      <c r="T923" s="115"/>
      <c r="U923" s="115"/>
      <c r="V923" s="115"/>
      <c r="W923" s="115"/>
      <c r="X923" s="115"/>
      <c r="Y923" s="115"/>
      <c r="Z923" s="115"/>
      <c r="AA923" s="115"/>
      <c r="AB923" s="115"/>
    </row>
    <row r="924" ht="93.0" customHeight="1">
      <c r="A924" s="546"/>
      <c r="B924" s="546"/>
      <c r="C924" s="546"/>
      <c r="D924" s="546"/>
      <c r="E924" s="546"/>
      <c r="F924" s="546"/>
      <c r="G924" s="546"/>
      <c r="H924" s="546"/>
      <c r="I924" s="546"/>
      <c r="J924" s="546"/>
      <c r="K924" s="546"/>
      <c r="L924" s="546"/>
      <c r="M924" s="546"/>
      <c r="N924" s="546"/>
      <c r="O924" s="546"/>
      <c r="P924" s="546"/>
      <c r="Q924" s="546"/>
      <c r="R924" s="546"/>
      <c r="S924" s="115"/>
      <c r="T924" s="115"/>
      <c r="U924" s="115"/>
      <c r="V924" s="115"/>
      <c r="W924" s="115"/>
      <c r="X924" s="115"/>
      <c r="Y924" s="115"/>
      <c r="Z924" s="115"/>
      <c r="AA924" s="115"/>
      <c r="AB924" s="115"/>
    </row>
    <row r="925" ht="93.0" customHeight="1">
      <c r="A925" s="546"/>
      <c r="B925" s="546"/>
      <c r="C925" s="546"/>
      <c r="D925" s="546"/>
      <c r="E925" s="546"/>
      <c r="F925" s="546"/>
      <c r="G925" s="546"/>
      <c r="H925" s="546"/>
      <c r="I925" s="546"/>
      <c r="J925" s="546"/>
      <c r="K925" s="546"/>
      <c r="L925" s="546"/>
      <c r="M925" s="546"/>
      <c r="N925" s="546"/>
      <c r="O925" s="546"/>
      <c r="P925" s="546"/>
      <c r="Q925" s="546"/>
      <c r="R925" s="546"/>
      <c r="S925" s="115"/>
      <c r="T925" s="115"/>
      <c r="U925" s="115"/>
      <c r="V925" s="115"/>
      <c r="W925" s="115"/>
      <c r="X925" s="115"/>
      <c r="Y925" s="115"/>
      <c r="Z925" s="115"/>
      <c r="AA925" s="115"/>
      <c r="AB925" s="115"/>
    </row>
    <row r="926" ht="93.0" customHeight="1">
      <c r="A926" s="546"/>
      <c r="B926" s="546"/>
      <c r="C926" s="546"/>
      <c r="D926" s="546"/>
      <c r="E926" s="546"/>
      <c r="F926" s="546"/>
      <c r="G926" s="546"/>
      <c r="H926" s="546"/>
      <c r="I926" s="546"/>
      <c r="J926" s="546"/>
      <c r="K926" s="546"/>
      <c r="L926" s="546"/>
      <c r="M926" s="546"/>
      <c r="N926" s="546"/>
      <c r="O926" s="546"/>
      <c r="P926" s="546"/>
      <c r="Q926" s="546"/>
      <c r="R926" s="546"/>
      <c r="S926" s="115"/>
      <c r="T926" s="115"/>
      <c r="U926" s="115"/>
      <c r="V926" s="115"/>
      <c r="W926" s="115"/>
      <c r="X926" s="115"/>
      <c r="Y926" s="115"/>
      <c r="Z926" s="115"/>
      <c r="AA926" s="115"/>
      <c r="AB926" s="115"/>
    </row>
    <row r="927" ht="93.0" customHeight="1">
      <c r="A927" s="546"/>
      <c r="B927" s="546"/>
      <c r="C927" s="546"/>
      <c r="D927" s="546"/>
      <c r="E927" s="546"/>
      <c r="F927" s="546"/>
      <c r="G927" s="546"/>
      <c r="H927" s="546"/>
      <c r="I927" s="546"/>
      <c r="J927" s="546"/>
      <c r="K927" s="546"/>
      <c r="L927" s="546"/>
      <c r="M927" s="546"/>
      <c r="N927" s="546"/>
      <c r="O927" s="546"/>
      <c r="P927" s="546"/>
      <c r="Q927" s="546"/>
      <c r="R927" s="546"/>
      <c r="S927" s="115"/>
      <c r="T927" s="115"/>
      <c r="U927" s="115"/>
      <c r="V927" s="115"/>
      <c r="W927" s="115"/>
      <c r="X927" s="115"/>
      <c r="Y927" s="115"/>
      <c r="Z927" s="115"/>
      <c r="AA927" s="115"/>
      <c r="AB927" s="115"/>
    </row>
    <row r="928" ht="93.0" customHeight="1">
      <c r="A928" s="546"/>
      <c r="B928" s="546"/>
      <c r="C928" s="546"/>
      <c r="D928" s="546"/>
      <c r="E928" s="546"/>
      <c r="F928" s="546"/>
      <c r="G928" s="546"/>
      <c r="H928" s="546"/>
      <c r="I928" s="546"/>
      <c r="J928" s="546"/>
      <c r="K928" s="546"/>
      <c r="L928" s="546"/>
      <c r="M928" s="546"/>
      <c r="N928" s="546"/>
      <c r="O928" s="546"/>
      <c r="P928" s="546"/>
      <c r="Q928" s="546"/>
      <c r="R928" s="546"/>
      <c r="S928" s="115"/>
      <c r="T928" s="115"/>
      <c r="U928" s="115"/>
      <c r="V928" s="115"/>
      <c r="W928" s="115"/>
      <c r="X928" s="115"/>
      <c r="Y928" s="115"/>
      <c r="Z928" s="115"/>
      <c r="AA928" s="115"/>
      <c r="AB928" s="115"/>
    </row>
    <row r="929" ht="93.0" customHeight="1">
      <c r="A929" s="546"/>
      <c r="B929" s="546"/>
      <c r="C929" s="546"/>
      <c r="D929" s="546"/>
      <c r="E929" s="546"/>
      <c r="F929" s="546"/>
      <c r="G929" s="546"/>
      <c r="H929" s="546"/>
      <c r="I929" s="546"/>
      <c r="J929" s="546"/>
      <c r="K929" s="546"/>
      <c r="L929" s="546"/>
      <c r="M929" s="546"/>
      <c r="N929" s="546"/>
      <c r="O929" s="546"/>
      <c r="P929" s="546"/>
      <c r="Q929" s="546"/>
      <c r="R929" s="546"/>
      <c r="S929" s="115"/>
      <c r="T929" s="115"/>
      <c r="U929" s="115"/>
      <c r="V929" s="115"/>
      <c r="W929" s="115"/>
      <c r="X929" s="115"/>
      <c r="Y929" s="115"/>
      <c r="Z929" s="115"/>
      <c r="AA929" s="115"/>
      <c r="AB929" s="115"/>
    </row>
    <row r="930" ht="93.0" customHeight="1">
      <c r="A930" s="546"/>
      <c r="B930" s="546"/>
      <c r="C930" s="546"/>
      <c r="D930" s="546"/>
      <c r="E930" s="546"/>
      <c r="F930" s="546"/>
      <c r="G930" s="546"/>
      <c r="H930" s="546"/>
      <c r="I930" s="546"/>
      <c r="J930" s="546"/>
      <c r="K930" s="546"/>
      <c r="L930" s="546"/>
      <c r="M930" s="546"/>
      <c r="N930" s="546"/>
      <c r="O930" s="546"/>
      <c r="P930" s="546"/>
      <c r="Q930" s="546"/>
      <c r="R930" s="546"/>
      <c r="S930" s="115"/>
      <c r="T930" s="115"/>
      <c r="U930" s="115"/>
      <c r="V930" s="115"/>
      <c r="W930" s="115"/>
      <c r="X930" s="115"/>
      <c r="Y930" s="115"/>
      <c r="Z930" s="115"/>
      <c r="AA930" s="115"/>
      <c r="AB930" s="115"/>
    </row>
    <row r="931" ht="93.0" customHeight="1">
      <c r="A931" s="546"/>
      <c r="B931" s="546"/>
      <c r="C931" s="546"/>
      <c r="D931" s="546"/>
      <c r="E931" s="546"/>
      <c r="F931" s="546"/>
      <c r="G931" s="546"/>
      <c r="H931" s="546"/>
      <c r="I931" s="546"/>
      <c r="J931" s="546"/>
      <c r="K931" s="546"/>
      <c r="L931" s="546"/>
      <c r="M931" s="546"/>
      <c r="N931" s="546"/>
      <c r="O931" s="546"/>
      <c r="P931" s="546"/>
      <c r="Q931" s="546"/>
      <c r="R931" s="546"/>
      <c r="S931" s="115"/>
      <c r="T931" s="115"/>
      <c r="U931" s="115"/>
      <c r="V931" s="115"/>
      <c r="W931" s="115"/>
      <c r="X931" s="115"/>
      <c r="Y931" s="115"/>
      <c r="Z931" s="115"/>
      <c r="AA931" s="115"/>
      <c r="AB931" s="115"/>
    </row>
    <row r="932" ht="93.0" customHeight="1">
      <c r="A932" s="546"/>
      <c r="B932" s="546"/>
      <c r="C932" s="546"/>
      <c r="D932" s="546"/>
      <c r="E932" s="546"/>
      <c r="F932" s="546"/>
      <c r="G932" s="546"/>
      <c r="H932" s="546"/>
      <c r="I932" s="546"/>
      <c r="J932" s="546"/>
      <c r="K932" s="546"/>
      <c r="L932" s="546"/>
      <c r="M932" s="546"/>
      <c r="N932" s="546"/>
      <c r="O932" s="546"/>
      <c r="P932" s="546"/>
      <c r="Q932" s="546"/>
      <c r="R932" s="546"/>
      <c r="S932" s="115"/>
      <c r="T932" s="115"/>
      <c r="U932" s="115"/>
      <c r="V932" s="115"/>
      <c r="W932" s="115"/>
      <c r="X932" s="115"/>
      <c r="Y932" s="115"/>
      <c r="Z932" s="115"/>
      <c r="AA932" s="115"/>
      <c r="AB932" s="115"/>
    </row>
    <row r="933" ht="93.0" customHeight="1">
      <c r="A933" s="546"/>
      <c r="B933" s="546"/>
      <c r="C933" s="546"/>
      <c r="D933" s="546"/>
      <c r="E933" s="546"/>
      <c r="F933" s="546"/>
      <c r="G933" s="546"/>
      <c r="H933" s="546"/>
      <c r="I933" s="546"/>
      <c r="J933" s="546"/>
      <c r="K933" s="546"/>
      <c r="L933" s="546"/>
      <c r="M933" s="546"/>
      <c r="N933" s="546"/>
      <c r="O933" s="546"/>
      <c r="P933" s="546"/>
      <c r="Q933" s="546"/>
      <c r="R933" s="546"/>
      <c r="S933" s="115"/>
      <c r="T933" s="115"/>
      <c r="U933" s="115"/>
      <c r="V933" s="115"/>
      <c r="W933" s="115"/>
      <c r="X933" s="115"/>
      <c r="Y933" s="115"/>
      <c r="Z933" s="115"/>
      <c r="AA933" s="115"/>
      <c r="AB933" s="115"/>
    </row>
    <row r="934" ht="93.0" customHeight="1">
      <c r="A934" s="546"/>
      <c r="B934" s="546"/>
      <c r="C934" s="546"/>
      <c r="D934" s="546"/>
      <c r="E934" s="546"/>
      <c r="F934" s="546"/>
      <c r="G934" s="546"/>
      <c r="H934" s="546"/>
      <c r="I934" s="546"/>
      <c r="J934" s="546"/>
      <c r="K934" s="546"/>
      <c r="L934" s="546"/>
      <c r="M934" s="546"/>
      <c r="N934" s="546"/>
      <c r="O934" s="546"/>
      <c r="P934" s="546"/>
      <c r="Q934" s="546"/>
      <c r="R934" s="546"/>
      <c r="S934" s="115"/>
      <c r="T934" s="115"/>
      <c r="U934" s="115"/>
      <c r="V934" s="115"/>
      <c r="W934" s="115"/>
      <c r="X934" s="115"/>
      <c r="Y934" s="115"/>
      <c r="Z934" s="115"/>
      <c r="AA934" s="115"/>
      <c r="AB934" s="115"/>
    </row>
    <row r="935" ht="93.0" customHeight="1">
      <c r="A935" s="546"/>
      <c r="B935" s="546"/>
      <c r="C935" s="546"/>
      <c r="D935" s="546"/>
      <c r="E935" s="546"/>
      <c r="F935" s="546"/>
      <c r="G935" s="546"/>
      <c r="H935" s="546"/>
      <c r="I935" s="546"/>
      <c r="J935" s="546"/>
      <c r="K935" s="546"/>
      <c r="L935" s="546"/>
      <c r="M935" s="546"/>
      <c r="N935" s="546"/>
      <c r="O935" s="546"/>
      <c r="P935" s="546"/>
      <c r="Q935" s="546"/>
      <c r="R935" s="546"/>
      <c r="S935" s="115"/>
      <c r="T935" s="115"/>
      <c r="U935" s="115"/>
      <c r="V935" s="115"/>
      <c r="W935" s="115"/>
      <c r="X935" s="115"/>
      <c r="Y935" s="115"/>
      <c r="Z935" s="115"/>
      <c r="AA935" s="115"/>
      <c r="AB935" s="115"/>
    </row>
    <row r="936" ht="93.0" customHeight="1">
      <c r="A936" s="546"/>
      <c r="B936" s="546"/>
      <c r="C936" s="546"/>
      <c r="D936" s="546"/>
      <c r="E936" s="546"/>
      <c r="F936" s="546"/>
      <c r="G936" s="546"/>
      <c r="H936" s="546"/>
      <c r="I936" s="546"/>
      <c r="J936" s="546"/>
      <c r="K936" s="546"/>
      <c r="L936" s="546"/>
      <c r="M936" s="546"/>
      <c r="N936" s="546"/>
      <c r="O936" s="546"/>
      <c r="P936" s="546"/>
      <c r="Q936" s="546"/>
      <c r="R936" s="546"/>
      <c r="S936" s="115"/>
      <c r="T936" s="115"/>
      <c r="U936" s="115"/>
      <c r="V936" s="115"/>
      <c r="W936" s="115"/>
      <c r="X936" s="115"/>
      <c r="Y936" s="115"/>
      <c r="Z936" s="115"/>
      <c r="AA936" s="115"/>
      <c r="AB936" s="115"/>
    </row>
    <row r="937" ht="93.0" customHeight="1">
      <c r="A937" s="546"/>
      <c r="B937" s="546"/>
      <c r="C937" s="546"/>
      <c r="D937" s="546"/>
      <c r="E937" s="546"/>
      <c r="F937" s="546"/>
      <c r="G937" s="546"/>
      <c r="H937" s="546"/>
      <c r="I937" s="546"/>
      <c r="J937" s="546"/>
      <c r="K937" s="546"/>
      <c r="L937" s="546"/>
      <c r="M937" s="546"/>
      <c r="N937" s="546"/>
      <c r="O937" s="546"/>
      <c r="P937" s="546"/>
      <c r="Q937" s="546"/>
      <c r="R937" s="546"/>
      <c r="S937" s="115"/>
      <c r="T937" s="115"/>
      <c r="U937" s="115"/>
      <c r="V937" s="115"/>
      <c r="W937" s="115"/>
      <c r="X937" s="115"/>
      <c r="Y937" s="115"/>
      <c r="Z937" s="115"/>
      <c r="AA937" s="115"/>
      <c r="AB937" s="115"/>
    </row>
    <row r="938" ht="93.0" customHeight="1">
      <c r="A938" s="546"/>
      <c r="B938" s="546"/>
      <c r="C938" s="546"/>
      <c r="D938" s="546"/>
      <c r="E938" s="546"/>
      <c r="F938" s="546"/>
      <c r="G938" s="546"/>
      <c r="H938" s="546"/>
      <c r="I938" s="546"/>
      <c r="J938" s="546"/>
      <c r="K938" s="546"/>
      <c r="L938" s="546"/>
      <c r="M938" s="546"/>
      <c r="N938" s="546"/>
      <c r="O938" s="546"/>
      <c r="P938" s="546"/>
      <c r="Q938" s="546"/>
      <c r="R938" s="546"/>
      <c r="S938" s="115"/>
      <c r="T938" s="115"/>
      <c r="U938" s="115"/>
      <c r="V938" s="115"/>
      <c r="W938" s="115"/>
      <c r="X938" s="115"/>
      <c r="Y938" s="115"/>
      <c r="Z938" s="115"/>
      <c r="AA938" s="115"/>
      <c r="AB938" s="115"/>
    </row>
    <row r="939" ht="93.0" customHeight="1">
      <c r="A939" s="546"/>
      <c r="B939" s="546"/>
      <c r="C939" s="546"/>
      <c r="D939" s="546"/>
      <c r="E939" s="546"/>
      <c r="F939" s="546"/>
      <c r="G939" s="546"/>
      <c r="H939" s="546"/>
      <c r="I939" s="546"/>
      <c r="J939" s="546"/>
      <c r="K939" s="546"/>
      <c r="L939" s="546"/>
      <c r="M939" s="546"/>
      <c r="N939" s="546"/>
      <c r="O939" s="546"/>
      <c r="P939" s="546"/>
      <c r="Q939" s="546"/>
      <c r="R939" s="546"/>
      <c r="S939" s="115"/>
      <c r="T939" s="115"/>
      <c r="U939" s="115"/>
      <c r="V939" s="115"/>
      <c r="W939" s="115"/>
      <c r="X939" s="115"/>
      <c r="Y939" s="115"/>
      <c r="Z939" s="115"/>
      <c r="AA939" s="115"/>
      <c r="AB939" s="115"/>
    </row>
    <row r="940" ht="93.0" customHeight="1">
      <c r="A940" s="546"/>
      <c r="B940" s="546"/>
      <c r="C940" s="546"/>
      <c r="D940" s="546"/>
      <c r="E940" s="546"/>
      <c r="F940" s="546"/>
      <c r="G940" s="546"/>
      <c r="H940" s="546"/>
      <c r="I940" s="546"/>
      <c r="J940" s="546"/>
      <c r="K940" s="546"/>
      <c r="L940" s="546"/>
      <c r="M940" s="546"/>
      <c r="N940" s="546"/>
      <c r="O940" s="546"/>
      <c r="P940" s="546"/>
      <c r="Q940" s="546"/>
      <c r="R940" s="546"/>
      <c r="S940" s="115"/>
      <c r="T940" s="115"/>
      <c r="U940" s="115"/>
      <c r="V940" s="115"/>
      <c r="W940" s="115"/>
      <c r="X940" s="115"/>
      <c r="Y940" s="115"/>
      <c r="Z940" s="115"/>
      <c r="AA940" s="115"/>
      <c r="AB940" s="115"/>
    </row>
    <row r="941" ht="93.0" customHeight="1">
      <c r="A941" s="546"/>
      <c r="B941" s="546"/>
      <c r="C941" s="546"/>
      <c r="D941" s="546"/>
      <c r="E941" s="546"/>
      <c r="F941" s="546"/>
      <c r="G941" s="546"/>
      <c r="H941" s="546"/>
      <c r="I941" s="546"/>
      <c r="J941" s="546"/>
      <c r="K941" s="546"/>
      <c r="L941" s="546"/>
      <c r="M941" s="546"/>
      <c r="N941" s="546"/>
      <c r="O941" s="546"/>
      <c r="P941" s="546"/>
      <c r="Q941" s="546"/>
      <c r="R941" s="546"/>
      <c r="S941" s="115"/>
      <c r="T941" s="115"/>
      <c r="U941" s="115"/>
      <c r="V941" s="115"/>
      <c r="W941" s="115"/>
      <c r="X941" s="115"/>
      <c r="Y941" s="115"/>
      <c r="Z941" s="115"/>
      <c r="AA941" s="115"/>
      <c r="AB941" s="115"/>
    </row>
    <row r="942" ht="93.0" customHeight="1">
      <c r="A942" s="546"/>
      <c r="B942" s="546"/>
      <c r="C942" s="546"/>
      <c r="D942" s="546"/>
      <c r="E942" s="546"/>
      <c r="F942" s="546"/>
      <c r="G942" s="546"/>
      <c r="H942" s="546"/>
      <c r="I942" s="546"/>
      <c r="J942" s="546"/>
      <c r="K942" s="546"/>
      <c r="L942" s="546"/>
      <c r="M942" s="546"/>
      <c r="N942" s="546"/>
      <c r="O942" s="546"/>
      <c r="P942" s="546"/>
      <c r="Q942" s="546"/>
      <c r="R942" s="546"/>
      <c r="S942" s="115"/>
      <c r="T942" s="115"/>
      <c r="U942" s="115"/>
      <c r="V942" s="115"/>
      <c r="W942" s="115"/>
      <c r="X942" s="115"/>
      <c r="Y942" s="115"/>
      <c r="Z942" s="115"/>
      <c r="AA942" s="115"/>
      <c r="AB942" s="115"/>
    </row>
    <row r="943" ht="93.0" customHeight="1">
      <c r="A943" s="546"/>
      <c r="B943" s="546"/>
      <c r="C943" s="546"/>
      <c r="D943" s="546"/>
      <c r="E943" s="546"/>
      <c r="F943" s="546"/>
      <c r="G943" s="546"/>
      <c r="H943" s="546"/>
      <c r="I943" s="546"/>
      <c r="J943" s="546"/>
      <c r="K943" s="546"/>
      <c r="L943" s="546"/>
      <c r="M943" s="546"/>
      <c r="N943" s="546"/>
      <c r="O943" s="546"/>
      <c r="P943" s="546"/>
      <c r="Q943" s="546"/>
      <c r="R943" s="546"/>
      <c r="S943" s="115"/>
      <c r="T943" s="115"/>
      <c r="U943" s="115"/>
      <c r="V943" s="115"/>
      <c r="W943" s="115"/>
      <c r="X943" s="115"/>
      <c r="Y943" s="115"/>
      <c r="Z943" s="115"/>
      <c r="AA943" s="115"/>
      <c r="AB943" s="115"/>
    </row>
    <row r="944" ht="93.0" customHeight="1">
      <c r="A944" s="546"/>
      <c r="B944" s="546"/>
      <c r="C944" s="546"/>
      <c r="D944" s="546"/>
      <c r="E944" s="546"/>
      <c r="F944" s="546"/>
      <c r="G944" s="546"/>
      <c r="H944" s="546"/>
      <c r="I944" s="546"/>
      <c r="J944" s="546"/>
      <c r="K944" s="546"/>
      <c r="L944" s="546"/>
      <c r="M944" s="546"/>
      <c r="N944" s="546"/>
      <c r="O944" s="546"/>
      <c r="P944" s="546"/>
      <c r="Q944" s="546"/>
      <c r="R944" s="546"/>
      <c r="S944" s="115"/>
      <c r="T944" s="115"/>
      <c r="U944" s="115"/>
      <c r="V944" s="115"/>
      <c r="W944" s="115"/>
      <c r="X944" s="115"/>
      <c r="Y944" s="115"/>
      <c r="Z944" s="115"/>
      <c r="AA944" s="115"/>
      <c r="AB944" s="115"/>
    </row>
    <row r="945" ht="93.0" customHeight="1">
      <c r="A945" s="546"/>
      <c r="B945" s="546"/>
      <c r="C945" s="546"/>
      <c r="D945" s="546"/>
      <c r="E945" s="546"/>
      <c r="F945" s="546"/>
      <c r="G945" s="546"/>
      <c r="H945" s="546"/>
      <c r="I945" s="546"/>
      <c r="J945" s="546"/>
      <c r="K945" s="546"/>
      <c r="L945" s="546"/>
      <c r="M945" s="546"/>
      <c r="N945" s="546"/>
      <c r="O945" s="546"/>
      <c r="P945" s="546"/>
      <c r="Q945" s="546"/>
      <c r="R945" s="546"/>
      <c r="S945" s="115"/>
      <c r="T945" s="115"/>
      <c r="U945" s="115"/>
      <c r="V945" s="115"/>
      <c r="W945" s="115"/>
      <c r="X945" s="115"/>
      <c r="Y945" s="115"/>
      <c r="Z945" s="115"/>
      <c r="AA945" s="115"/>
      <c r="AB945" s="115"/>
    </row>
    <row r="946" ht="93.0" customHeight="1">
      <c r="A946" s="546"/>
      <c r="B946" s="546"/>
      <c r="C946" s="546"/>
      <c r="D946" s="546"/>
      <c r="E946" s="546"/>
      <c r="F946" s="546"/>
      <c r="G946" s="546"/>
      <c r="H946" s="546"/>
      <c r="I946" s="546"/>
      <c r="J946" s="546"/>
      <c r="K946" s="546"/>
      <c r="L946" s="546"/>
      <c r="M946" s="546"/>
      <c r="N946" s="546"/>
      <c r="O946" s="546"/>
      <c r="P946" s="546"/>
      <c r="Q946" s="546"/>
      <c r="R946" s="546"/>
      <c r="S946" s="115"/>
      <c r="T946" s="115"/>
      <c r="U946" s="115"/>
      <c r="V946" s="115"/>
      <c r="W946" s="115"/>
      <c r="X946" s="115"/>
      <c r="Y946" s="115"/>
      <c r="Z946" s="115"/>
      <c r="AA946" s="115"/>
      <c r="AB946" s="115"/>
    </row>
    <row r="947" ht="93.0" customHeight="1">
      <c r="A947" s="546"/>
      <c r="B947" s="546"/>
      <c r="C947" s="546"/>
      <c r="D947" s="546"/>
      <c r="E947" s="546"/>
      <c r="F947" s="546"/>
      <c r="G947" s="546"/>
      <c r="H947" s="546"/>
      <c r="I947" s="546"/>
      <c r="J947" s="546"/>
      <c r="K947" s="546"/>
      <c r="L947" s="546"/>
      <c r="M947" s="546"/>
      <c r="N947" s="546"/>
      <c r="O947" s="546"/>
      <c r="P947" s="546"/>
      <c r="Q947" s="546"/>
      <c r="R947" s="546"/>
      <c r="S947" s="115"/>
      <c r="T947" s="115"/>
      <c r="U947" s="115"/>
      <c r="V947" s="115"/>
      <c r="W947" s="115"/>
      <c r="X947" s="115"/>
      <c r="Y947" s="115"/>
      <c r="Z947" s="115"/>
      <c r="AA947" s="115"/>
      <c r="AB947" s="115"/>
    </row>
    <row r="948" ht="93.0" customHeight="1">
      <c r="A948" s="546"/>
      <c r="B948" s="546"/>
      <c r="C948" s="546"/>
      <c r="D948" s="546"/>
      <c r="E948" s="546"/>
      <c r="F948" s="546"/>
      <c r="G948" s="546"/>
      <c r="H948" s="546"/>
      <c r="I948" s="546"/>
      <c r="J948" s="546"/>
      <c r="K948" s="546"/>
      <c r="L948" s="546"/>
      <c r="M948" s="546"/>
      <c r="N948" s="546"/>
      <c r="O948" s="546"/>
      <c r="P948" s="546"/>
      <c r="Q948" s="546"/>
      <c r="R948" s="546"/>
      <c r="S948" s="115"/>
      <c r="T948" s="115"/>
      <c r="U948" s="115"/>
      <c r="V948" s="115"/>
      <c r="W948" s="115"/>
      <c r="X948" s="115"/>
      <c r="Y948" s="115"/>
      <c r="Z948" s="115"/>
      <c r="AA948" s="115"/>
      <c r="AB948" s="115"/>
    </row>
    <row r="949" ht="93.0" customHeight="1">
      <c r="A949" s="546"/>
      <c r="B949" s="546"/>
      <c r="C949" s="546"/>
      <c r="D949" s="546"/>
      <c r="E949" s="546"/>
      <c r="F949" s="546"/>
      <c r="G949" s="546"/>
      <c r="H949" s="546"/>
      <c r="I949" s="546"/>
      <c r="J949" s="546"/>
      <c r="K949" s="546"/>
      <c r="L949" s="546"/>
      <c r="M949" s="546"/>
      <c r="N949" s="546"/>
      <c r="O949" s="546"/>
      <c r="P949" s="546"/>
      <c r="Q949" s="546"/>
      <c r="R949" s="546"/>
      <c r="S949" s="115"/>
      <c r="T949" s="115"/>
      <c r="U949" s="115"/>
      <c r="V949" s="115"/>
      <c r="W949" s="115"/>
      <c r="X949" s="115"/>
      <c r="Y949" s="115"/>
      <c r="Z949" s="115"/>
      <c r="AA949" s="115"/>
      <c r="AB949" s="115"/>
    </row>
    <row r="950" ht="93.0" customHeight="1">
      <c r="A950" s="546"/>
      <c r="B950" s="546"/>
      <c r="C950" s="546"/>
      <c r="D950" s="546"/>
      <c r="E950" s="546"/>
      <c r="F950" s="546"/>
      <c r="G950" s="546"/>
      <c r="H950" s="546"/>
      <c r="I950" s="546"/>
      <c r="J950" s="546"/>
      <c r="K950" s="546"/>
      <c r="L950" s="546"/>
      <c r="M950" s="546"/>
      <c r="N950" s="546"/>
      <c r="O950" s="546"/>
      <c r="P950" s="546"/>
      <c r="Q950" s="546"/>
      <c r="R950" s="546"/>
      <c r="S950" s="115"/>
      <c r="T950" s="115"/>
      <c r="U950" s="115"/>
      <c r="V950" s="115"/>
      <c r="W950" s="115"/>
      <c r="X950" s="115"/>
      <c r="Y950" s="115"/>
      <c r="Z950" s="115"/>
      <c r="AA950" s="115"/>
      <c r="AB950" s="115"/>
    </row>
    <row r="951" ht="93.0" customHeight="1">
      <c r="A951" s="546"/>
      <c r="B951" s="546"/>
      <c r="C951" s="546"/>
      <c r="D951" s="546"/>
      <c r="E951" s="546"/>
      <c r="F951" s="546"/>
      <c r="G951" s="546"/>
      <c r="H951" s="546"/>
      <c r="I951" s="546"/>
      <c r="J951" s="546"/>
      <c r="K951" s="546"/>
      <c r="L951" s="546"/>
      <c r="M951" s="546"/>
      <c r="N951" s="546"/>
      <c r="O951" s="546"/>
      <c r="P951" s="546"/>
      <c r="Q951" s="546"/>
      <c r="R951" s="546"/>
      <c r="S951" s="115"/>
      <c r="T951" s="115"/>
      <c r="U951" s="115"/>
      <c r="V951" s="115"/>
      <c r="W951" s="115"/>
      <c r="X951" s="115"/>
      <c r="Y951" s="115"/>
      <c r="Z951" s="115"/>
      <c r="AA951" s="115"/>
      <c r="AB951" s="115"/>
    </row>
    <row r="952" ht="93.0" customHeight="1">
      <c r="A952" s="546"/>
      <c r="B952" s="546"/>
      <c r="C952" s="546"/>
      <c r="D952" s="546"/>
      <c r="E952" s="546"/>
      <c r="F952" s="546"/>
      <c r="G952" s="546"/>
      <c r="H952" s="546"/>
      <c r="I952" s="546"/>
      <c r="J952" s="546"/>
      <c r="K952" s="546"/>
      <c r="L952" s="546"/>
      <c r="M952" s="546"/>
      <c r="N952" s="546"/>
      <c r="O952" s="546"/>
      <c r="P952" s="546"/>
      <c r="Q952" s="546"/>
      <c r="R952" s="546"/>
      <c r="S952" s="115"/>
      <c r="T952" s="115"/>
      <c r="U952" s="115"/>
      <c r="V952" s="115"/>
      <c r="W952" s="115"/>
      <c r="X952" s="115"/>
      <c r="Y952" s="115"/>
      <c r="Z952" s="115"/>
      <c r="AA952" s="115"/>
      <c r="AB952" s="115"/>
    </row>
    <row r="953" ht="93.0" customHeight="1">
      <c r="A953" s="546"/>
      <c r="B953" s="546"/>
      <c r="C953" s="546"/>
      <c r="D953" s="546"/>
      <c r="E953" s="546"/>
      <c r="F953" s="546"/>
      <c r="G953" s="546"/>
      <c r="H953" s="546"/>
      <c r="I953" s="546"/>
      <c r="J953" s="546"/>
      <c r="K953" s="546"/>
      <c r="L953" s="546"/>
      <c r="M953" s="546"/>
      <c r="N953" s="546"/>
      <c r="O953" s="546"/>
      <c r="P953" s="546"/>
      <c r="Q953" s="546"/>
      <c r="R953" s="546"/>
      <c r="S953" s="115"/>
      <c r="T953" s="115"/>
      <c r="U953" s="115"/>
      <c r="V953" s="115"/>
      <c r="W953" s="115"/>
      <c r="X953" s="115"/>
      <c r="Y953" s="115"/>
      <c r="Z953" s="115"/>
      <c r="AA953" s="115"/>
      <c r="AB953" s="115"/>
    </row>
    <row r="954" ht="93.0" customHeight="1">
      <c r="A954" s="546"/>
      <c r="B954" s="546"/>
      <c r="C954" s="546"/>
      <c r="D954" s="546"/>
      <c r="E954" s="546"/>
      <c r="F954" s="546"/>
      <c r="G954" s="546"/>
      <c r="H954" s="546"/>
      <c r="I954" s="546"/>
      <c r="J954" s="546"/>
      <c r="K954" s="546"/>
      <c r="L954" s="546"/>
      <c r="M954" s="546"/>
      <c r="N954" s="546"/>
      <c r="O954" s="546"/>
      <c r="P954" s="546"/>
      <c r="Q954" s="546"/>
      <c r="R954" s="546"/>
      <c r="S954" s="115"/>
      <c r="T954" s="115"/>
      <c r="U954" s="115"/>
      <c r="V954" s="115"/>
      <c r="W954" s="115"/>
      <c r="X954" s="115"/>
      <c r="Y954" s="115"/>
      <c r="Z954" s="115"/>
      <c r="AA954" s="115"/>
      <c r="AB954" s="115"/>
    </row>
    <row r="955" ht="93.0" customHeight="1">
      <c r="A955" s="546"/>
      <c r="B955" s="546"/>
      <c r="C955" s="546"/>
      <c r="D955" s="546"/>
      <c r="E955" s="546"/>
      <c r="F955" s="546"/>
      <c r="G955" s="546"/>
      <c r="H955" s="546"/>
      <c r="I955" s="546"/>
      <c r="J955" s="546"/>
      <c r="K955" s="546"/>
      <c r="L955" s="546"/>
      <c r="M955" s="546"/>
      <c r="N955" s="546"/>
      <c r="O955" s="546"/>
      <c r="P955" s="546"/>
      <c r="Q955" s="546"/>
      <c r="R955" s="546"/>
      <c r="S955" s="115"/>
      <c r="T955" s="115"/>
      <c r="U955" s="115"/>
      <c r="V955" s="115"/>
      <c r="W955" s="115"/>
      <c r="X955" s="115"/>
      <c r="Y955" s="115"/>
      <c r="Z955" s="115"/>
      <c r="AA955" s="115"/>
      <c r="AB955" s="115"/>
    </row>
    <row r="956" ht="93.0" customHeight="1">
      <c r="A956" s="546"/>
      <c r="B956" s="546"/>
      <c r="C956" s="546"/>
      <c r="D956" s="546"/>
      <c r="E956" s="546"/>
      <c r="F956" s="546"/>
      <c r="G956" s="546"/>
      <c r="H956" s="546"/>
      <c r="I956" s="546"/>
      <c r="J956" s="546"/>
      <c r="K956" s="546"/>
      <c r="L956" s="546"/>
      <c r="M956" s="546"/>
      <c r="N956" s="546"/>
      <c r="O956" s="546"/>
      <c r="P956" s="546"/>
      <c r="Q956" s="546"/>
      <c r="R956" s="546"/>
      <c r="S956" s="115"/>
      <c r="T956" s="115"/>
      <c r="U956" s="115"/>
      <c r="V956" s="115"/>
      <c r="W956" s="115"/>
      <c r="X956" s="115"/>
      <c r="Y956" s="115"/>
      <c r="Z956" s="115"/>
      <c r="AA956" s="115"/>
      <c r="AB956" s="115"/>
    </row>
    <row r="957" ht="93.0" customHeight="1">
      <c r="A957" s="546"/>
      <c r="B957" s="546"/>
      <c r="C957" s="546"/>
      <c r="D957" s="546"/>
      <c r="E957" s="546"/>
      <c r="F957" s="546"/>
      <c r="G957" s="546"/>
      <c r="H957" s="546"/>
      <c r="I957" s="546"/>
      <c r="J957" s="546"/>
      <c r="K957" s="546"/>
      <c r="L957" s="546"/>
      <c r="M957" s="546"/>
      <c r="N957" s="546"/>
      <c r="O957" s="546"/>
      <c r="P957" s="546"/>
      <c r="Q957" s="546"/>
      <c r="R957" s="546"/>
      <c r="S957" s="115"/>
      <c r="T957" s="115"/>
      <c r="U957" s="115"/>
      <c r="V957" s="115"/>
      <c r="W957" s="115"/>
      <c r="X957" s="115"/>
      <c r="Y957" s="115"/>
      <c r="Z957" s="115"/>
      <c r="AA957" s="115"/>
      <c r="AB957" s="115"/>
    </row>
    <row r="958" ht="93.0" customHeight="1">
      <c r="A958" s="546"/>
      <c r="B958" s="546"/>
      <c r="C958" s="546"/>
      <c r="D958" s="546"/>
      <c r="E958" s="546"/>
      <c r="F958" s="546"/>
      <c r="G958" s="546"/>
      <c r="H958" s="546"/>
      <c r="I958" s="546"/>
      <c r="J958" s="546"/>
      <c r="K958" s="546"/>
      <c r="L958" s="546"/>
      <c r="M958" s="546"/>
      <c r="N958" s="546"/>
      <c r="O958" s="546"/>
      <c r="P958" s="546"/>
      <c r="Q958" s="546"/>
      <c r="R958" s="546"/>
      <c r="S958" s="115"/>
      <c r="T958" s="115"/>
      <c r="U958" s="115"/>
      <c r="V958" s="115"/>
      <c r="W958" s="115"/>
      <c r="X958" s="115"/>
      <c r="Y958" s="115"/>
      <c r="Z958" s="115"/>
      <c r="AA958" s="115"/>
      <c r="AB958" s="115"/>
    </row>
    <row r="959" ht="93.0" customHeight="1">
      <c r="A959" s="546"/>
      <c r="B959" s="546"/>
      <c r="C959" s="546"/>
      <c r="D959" s="546"/>
      <c r="E959" s="546"/>
      <c r="F959" s="546"/>
      <c r="G959" s="546"/>
      <c r="H959" s="546"/>
      <c r="I959" s="546"/>
      <c r="J959" s="546"/>
      <c r="K959" s="546"/>
      <c r="L959" s="546"/>
      <c r="M959" s="546"/>
      <c r="N959" s="546"/>
      <c r="O959" s="546"/>
      <c r="P959" s="546"/>
      <c r="Q959" s="546"/>
      <c r="R959" s="546"/>
      <c r="S959" s="115"/>
      <c r="T959" s="115"/>
      <c r="U959" s="115"/>
      <c r="V959" s="115"/>
      <c r="W959" s="115"/>
      <c r="X959" s="115"/>
      <c r="Y959" s="115"/>
      <c r="Z959" s="115"/>
      <c r="AA959" s="115"/>
      <c r="AB959" s="115"/>
    </row>
    <row r="960" ht="93.0" customHeight="1">
      <c r="A960" s="546"/>
      <c r="B960" s="546"/>
      <c r="C960" s="546"/>
      <c r="D960" s="546"/>
      <c r="E960" s="546"/>
      <c r="F960" s="546"/>
      <c r="G960" s="546"/>
      <c r="H960" s="546"/>
      <c r="I960" s="546"/>
      <c r="J960" s="546"/>
      <c r="K960" s="546"/>
      <c r="L960" s="546"/>
      <c r="M960" s="546"/>
      <c r="N960" s="546"/>
      <c r="O960" s="546"/>
      <c r="P960" s="546"/>
      <c r="Q960" s="546"/>
      <c r="R960" s="546"/>
      <c r="S960" s="115"/>
      <c r="T960" s="115"/>
      <c r="U960" s="115"/>
      <c r="V960" s="115"/>
      <c r="W960" s="115"/>
      <c r="X960" s="115"/>
      <c r="Y960" s="115"/>
      <c r="Z960" s="115"/>
      <c r="AA960" s="115"/>
      <c r="AB960" s="115"/>
    </row>
    <row r="961" ht="93.0" customHeight="1">
      <c r="A961" s="546"/>
      <c r="B961" s="546"/>
      <c r="C961" s="546"/>
      <c r="D961" s="546"/>
      <c r="E961" s="546"/>
      <c r="F961" s="546"/>
      <c r="G961" s="546"/>
      <c r="H961" s="546"/>
      <c r="I961" s="546"/>
      <c r="J961" s="546"/>
      <c r="K961" s="546"/>
      <c r="L961" s="546"/>
      <c r="M961" s="546"/>
      <c r="N961" s="546"/>
      <c r="O961" s="546"/>
      <c r="P961" s="546"/>
      <c r="Q961" s="546"/>
      <c r="R961" s="546"/>
      <c r="S961" s="115"/>
      <c r="T961" s="115"/>
      <c r="U961" s="115"/>
      <c r="V961" s="115"/>
      <c r="W961" s="115"/>
      <c r="X961" s="115"/>
      <c r="Y961" s="115"/>
      <c r="Z961" s="115"/>
      <c r="AA961" s="115"/>
      <c r="AB961" s="115"/>
    </row>
    <row r="962" ht="93.0" customHeight="1">
      <c r="A962" s="546"/>
      <c r="B962" s="546"/>
      <c r="C962" s="546"/>
      <c r="D962" s="546"/>
      <c r="E962" s="546"/>
      <c r="F962" s="546"/>
      <c r="G962" s="546"/>
      <c r="H962" s="546"/>
      <c r="I962" s="546"/>
      <c r="J962" s="546"/>
      <c r="K962" s="546"/>
      <c r="L962" s="546"/>
      <c r="M962" s="546"/>
      <c r="N962" s="546"/>
      <c r="O962" s="546"/>
      <c r="P962" s="546"/>
      <c r="Q962" s="546"/>
      <c r="R962" s="546"/>
      <c r="S962" s="115"/>
      <c r="T962" s="115"/>
      <c r="U962" s="115"/>
      <c r="V962" s="115"/>
      <c r="W962" s="115"/>
      <c r="X962" s="115"/>
      <c r="Y962" s="115"/>
      <c r="Z962" s="115"/>
      <c r="AA962" s="115"/>
      <c r="AB962" s="115"/>
    </row>
    <row r="963" ht="93.0" customHeight="1">
      <c r="A963" s="546"/>
      <c r="B963" s="546"/>
      <c r="C963" s="546"/>
      <c r="D963" s="546"/>
      <c r="E963" s="546"/>
      <c r="F963" s="546"/>
      <c r="G963" s="546"/>
      <c r="H963" s="546"/>
      <c r="I963" s="546"/>
      <c r="J963" s="546"/>
      <c r="K963" s="546"/>
      <c r="L963" s="546"/>
      <c r="M963" s="546"/>
      <c r="N963" s="546"/>
      <c r="O963" s="546"/>
      <c r="P963" s="546"/>
      <c r="Q963" s="546"/>
      <c r="R963" s="546"/>
      <c r="S963" s="115"/>
      <c r="T963" s="115"/>
      <c r="U963" s="115"/>
      <c r="V963" s="115"/>
      <c r="W963" s="115"/>
      <c r="X963" s="115"/>
      <c r="Y963" s="115"/>
      <c r="Z963" s="115"/>
      <c r="AA963" s="115"/>
      <c r="AB963" s="115"/>
    </row>
    <row r="964" ht="93.0" customHeight="1">
      <c r="A964" s="546"/>
      <c r="B964" s="546"/>
      <c r="C964" s="546"/>
      <c r="D964" s="546"/>
      <c r="E964" s="546"/>
      <c r="F964" s="546"/>
      <c r="G964" s="546"/>
      <c r="H964" s="546"/>
      <c r="I964" s="546"/>
      <c r="J964" s="546"/>
      <c r="K964" s="546"/>
      <c r="L964" s="546"/>
      <c r="M964" s="546"/>
      <c r="N964" s="546"/>
      <c r="O964" s="546"/>
      <c r="P964" s="546"/>
      <c r="Q964" s="546"/>
      <c r="R964" s="546"/>
      <c r="S964" s="115"/>
      <c r="T964" s="115"/>
      <c r="U964" s="115"/>
      <c r="V964" s="115"/>
      <c r="W964" s="115"/>
      <c r="X964" s="115"/>
      <c r="Y964" s="115"/>
      <c r="Z964" s="115"/>
      <c r="AA964" s="115"/>
      <c r="AB964" s="115"/>
    </row>
    <row r="965" ht="93.0" customHeight="1">
      <c r="A965" s="546"/>
      <c r="B965" s="546"/>
      <c r="C965" s="546"/>
      <c r="D965" s="546"/>
      <c r="E965" s="546"/>
      <c r="F965" s="546"/>
      <c r="G965" s="546"/>
      <c r="H965" s="546"/>
      <c r="I965" s="546"/>
      <c r="J965" s="546"/>
      <c r="K965" s="546"/>
      <c r="L965" s="546"/>
      <c r="M965" s="546"/>
      <c r="N965" s="546"/>
      <c r="O965" s="546"/>
      <c r="P965" s="546"/>
      <c r="Q965" s="546"/>
      <c r="R965" s="546"/>
      <c r="S965" s="115"/>
      <c r="T965" s="115"/>
      <c r="U965" s="115"/>
      <c r="V965" s="115"/>
      <c r="W965" s="115"/>
      <c r="X965" s="115"/>
      <c r="Y965" s="115"/>
      <c r="Z965" s="115"/>
      <c r="AA965" s="115"/>
      <c r="AB965" s="115"/>
    </row>
    <row r="966" ht="93.0" customHeight="1">
      <c r="A966" s="546"/>
      <c r="B966" s="546"/>
      <c r="C966" s="546"/>
      <c r="D966" s="546"/>
      <c r="E966" s="546"/>
      <c r="F966" s="546"/>
      <c r="G966" s="546"/>
      <c r="H966" s="546"/>
      <c r="I966" s="546"/>
      <c r="J966" s="546"/>
      <c r="K966" s="546"/>
      <c r="L966" s="546"/>
      <c r="M966" s="546"/>
      <c r="N966" s="546"/>
      <c r="O966" s="546"/>
      <c r="P966" s="546"/>
      <c r="Q966" s="546"/>
      <c r="R966" s="546"/>
      <c r="S966" s="115"/>
      <c r="T966" s="115"/>
      <c r="U966" s="115"/>
      <c r="V966" s="115"/>
      <c r="W966" s="115"/>
      <c r="X966" s="115"/>
      <c r="Y966" s="115"/>
      <c r="Z966" s="115"/>
      <c r="AA966" s="115"/>
      <c r="AB966" s="115"/>
    </row>
    <row r="967" ht="93.0" customHeight="1">
      <c r="A967" s="546"/>
      <c r="B967" s="546"/>
      <c r="C967" s="546"/>
      <c r="D967" s="546"/>
      <c r="E967" s="546"/>
      <c r="F967" s="546"/>
      <c r="G967" s="546"/>
      <c r="H967" s="546"/>
      <c r="I967" s="546"/>
      <c r="J967" s="546"/>
      <c r="K967" s="546"/>
      <c r="L967" s="546"/>
      <c r="M967" s="546"/>
      <c r="N967" s="546"/>
      <c r="O967" s="546"/>
      <c r="P967" s="546"/>
      <c r="Q967" s="546"/>
      <c r="R967" s="546"/>
      <c r="S967" s="115"/>
      <c r="T967" s="115"/>
      <c r="U967" s="115"/>
      <c r="V967" s="115"/>
      <c r="W967" s="115"/>
      <c r="X967" s="115"/>
      <c r="Y967" s="115"/>
      <c r="Z967" s="115"/>
      <c r="AA967" s="115"/>
      <c r="AB967" s="115"/>
    </row>
    <row r="968" ht="93.0" customHeight="1">
      <c r="A968" s="546"/>
      <c r="B968" s="546"/>
      <c r="C968" s="546"/>
      <c r="D968" s="546"/>
      <c r="E968" s="546"/>
      <c r="F968" s="546"/>
      <c r="G968" s="546"/>
      <c r="H968" s="546"/>
      <c r="I968" s="546"/>
      <c r="J968" s="546"/>
      <c r="K968" s="546"/>
      <c r="L968" s="546"/>
      <c r="M968" s="546"/>
      <c r="N968" s="546"/>
      <c r="O968" s="546"/>
      <c r="P968" s="546"/>
      <c r="Q968" s="546"/>
      <c r="R968" s="546"/>
      <c r="S968" s="115"/>
      <c r="T968" s="115"/>
      <c r="U968" s="115"/>
      <c r="V968" s="115"/>
      <c r="W968" s="115"/>
      <c r="X968" s="115"/>
      <c r="Y968" s="115"/>
      <c r="Z968" s="115"/>
      <c r="AA968" s="115"/>
      <c r="AB968" s="115"/>
    </row>
    <row r="969" ht="93.0" customHeight="1">
      <c r="A969" s="546"/>
      <c r="B969" s="546"/>
      <c r="C969" s="546"/>
      <c r="D969" s="546"/>
      <c r="E969" s="546"/>
      <c r="F969" s="546"/>
      <c r="G969" s="546"/>
      <c r="H969" s="546"/>
      <c r="I969" s="546"/>
      <c r="J969" s="546"/>
      <c r="K969" s="546"/>
      <c r="L969" s="546"/>
      <c r="M969" s="546"/>
      <c r="N969" s="546"/>
      <c r="O969" s="546"/>
      <c r="P969" s="546"/>
      <c r="Q969" s="546"/>
      <c r="R969" s="546"/>
      <c r="S969" s="115"/>
      <c r="T969" s="115"/>
      <c r="U969" s="115"/>
      <c r="V969" s="115"/>
      <c r="W969" s="115"/>
      <c r="X969" s="115"/>
      <c r="Y969" s="115"/>
      <c r="Z969" s="115"/>
      <c r="AA969" s="115"/>
      <c r="AB969" s="115"/>
    </row>
    <row r="970" ht="93.0" customHeight="1">
      <c r="A970" s="546"/>
      <c r="B970" s="546"/>
      <c r="C970" s="546"/>
      <c r="D970" s="546"/>
      <c r="E970" s="546"/>
      <c r="F970" s="546"/>
      <c r="G970" s="546"/>
      <c r="H970" s="546"/>
      <c r="I970" s="546"/>
      <c r="J970" s="546"/>
      <c r="K970" s="546"/>
      <c r="L970" s="546"/>
      <c r="M970" s="546"/>
      <c r="N970" s="546"/>
      <c r="O970" s="546"/>
      <c r="P970" s="546"/>
      <c r="Q970" s="546"/>
      <c r="R970" s="546"/>
      <c r="S970" s="115"/>
      <c r="T970" s="115"/>
      <c r="U970" s="115"/>
      <c r="V970" s="115"/>
      <c r="W970" s="115"/>
      <c r="X970" s="115"/>
      <c r="Y970" s="115"/>
      <c r="Z970" s="115"/>
      <c r="AA970" s="115"/>
      <c r="AB970" s="115"/>
    </row>
    <row r="971" ht="93.0" customHeight="1">
      <c r="A971" s="546"/>
      <c r="B971" s="546"/>
      <c r="C971" s="546"/>
      <c r="D971" s="546"/>
      <c r="E971" s="546"/>
      <c r="F971" s="546"/>
      <c r="G971" s="546"/>
      <c r="H971" s="546"/>
      <c r="I971" s="546"/>
      <c r="J971" s="546"/>
      <c r="K971" s="546"/>
      <c r="L971" s="546"/>
      <c r="M971" s="546"/>
      <c r="N971" s="546"/>
      <c r="O971" s="546"/>
      <c r="P971" s="546"/>
      <c r="Q971" s="546"/>
      <c r="R971" s="546"/>
      <c r="S971" s="115"/>
      <c r="T971" s="115"/>
      <c r="U971" s="115"/>
      <c r="V971" s="115"/>
      <c r="W971" s="115"/>
      <c r="X971" s="115"/>
      <c r="Y971" s="115"/>
      <c r="Z971" s="115"/>
      <c r="AA971" s="115"/>
      <c r="AB971" s="115"/>
    </row>
    <row r="972" ht="93.0" customHeight="1">
      <c r="A972" s="546"/>
      <c r="B972" s="546"/>
      <c r="C972" s="546"/>
      <c r="D972" s="546"/>
      <c r="E972" s="546"/>
      <c r="F972" s="546"/>
      <c r="G972" s="546"/>
      <c r="H972" s="546"/>
      <c r="I972" s="546"/>
      <c r="J972" s="546"/>
      <c r="K972" s="546"/>
      <c r="L972" s="546"/>
      <c r="M972" s="546"/>
      <c r="N972" s="546"/>
      <c r="O972" s="546"/>
      <c r="P972" s="546"/>
      <c r="Q972" s="546"/>
      <c r="R972" s="546"/>
      <c r="S972" s="115"/>
      <c r="T972" s="115"/>
      <c r="U972" s="115"/>
      <c r="V972" s="115"/>
      <c r="W972" s="115"/>
      <c r="X972" s="115"/>
      <c r="Y972" s="115"/>
      <c r="Z972" s="115"/>
      <c r="AA972" s="115"/>
      <c r="AB972" s="115"/>
    </row>
    <row r="973" ht="93.0" customHeight="1">
      <c r="A973" s="546"/>
      <c r="B973" s="546"/>
      <c r="C973" s="546"/>
      <c r="D973" s="546"/>
      <c r="E973" s="546"/>
      <c r="F973" s="546"/>
      <c r="G973" s="546"/>
      <c r="H973" s="546"/>
      <c r="I973" s="546"/>
      <c r="J973" s="546"/>
      <c r="K973" s="546"/>
      <c r="L973" s="546"/>
      <c r="M973" s="546"/>
      <c r="N973" s="546"/>
      <c r="O973" s="546"/>
      <c r="P973" s="546"/>
      <c r="Q973" s="546"/>
      <c r="R973" s="546"/>
      <c r="S973" s="115"/>
      <c r="T973" s="115"/>
      <c r="U973" s="115"/>
      <c r="V973" s="115"/>
      <c r="W973" s="115"/>
      <c r="X973" s="115"/>
      <c r="Y973" s="115"/>
      <c r="Z973" s="115"/>
      <c r="AA973" s="115"/>
      <c r="AB973" s="115"/>
    </row>
    <row r="974" ht="93.0" customHeight="1">
      <c r="A974" s="546"/>
      <c r="B974" s="546"/>
      <c r="C974" s="546"/>
      <c r="D974" s="546"/>
      <c r="E974" s="546"/>
      <c r="F974" s="546"/>
      <c r="G974" s="546"/>
      <c r="H974" s="546"/>
      <c r="I974" s="546"/>
      <c r="J974" s="546"/>
      <c r="K974" s="546"/>
      <c r="L974" s="546"/>
      <c r="M974" s="546"/>
      <c r="N974" s="546"/>
      <c r="O974" s="546"/>
      <c r="P974" s="546"/>
      <c r="Q974" s="546"/>
      <c r="R974" s="546"/>
      <c r="S974" s="115"/>
      <c r="T974" s="115"/>
      <c r="U974" s="115"/>
      <c r="V974" s="115"/>
      <c r="W974" s="115"/>
      <c r="X974" s="115"/>
      <c r="Y974" s="115"/>
      <c r="Z974" s="115"/>
      <c r="AA974" s="115"/>
      <c r="AB974" s="115"/>
    </row>
    <row r="975" ht="93.0" customHeight="1">
      <c r="A975" s="546"/>
      <c r="B975" s="546"/>
      <c r="C975" s="546"/>
      <c r="D975" s="546"/>
      <c r="E975" s="546"/>
      <c r="F975" s="546"/>
      <c r="G975" s="546"/>
      <c r="H975" s="546"/>
      <c r="I975" s="546"/>
      <c r="J975" s="546"/>
      <c r="K975" s="546"/>
      <c r="L975" s="546"/>
      <c r="M975" s="546"/>
      <c r="N975" s="546"/>
      <c r="O975" s="546"/>
      <c r="P975" s="546"/>
      <c r="Q975" s="546"/>
      <c r="R975" s="546"/>
      <c r="S975" s="115"/>
      <c r="T975" s="115"/>
      <c r="U975" s="115"/>
      <c r="V975" s="115"/>
      <c r="W975" s="115"/>
      <c r="X975" s="115"/>
      <c r="Y975" s="115"/>
      <c r="Z975" s="115"/>
      <c r="AA975" s="115"/>
      <c r="AB975" s="115"/>
    </row>
    <row r="976" ht="93.0" customHeight="1">
      <c r="A976" s="546"/>
      <c r="B976" s="546"/>
      <c r="C976" s="546"/>
      <c r="D976" s="546"/>
      <c r="E976" s="546"/>
      <c r="F976" s="546"/>
      <c r="G976" s="546"/>
      <c r="H976" s="546"/>
      <c r="I976" s="546"/>
      <c r="J976" s="546"/>
      <c r="K976" s="546"/>
      <c r="L976" s="546"/>
      <c r="M976" s="546"/>
      <c r="N976" s="546"/>
      <c r="O976" s="546"/>
      <c r="P976" s="546"/>
      <c r="Q976" s="546"/>
      <c r="R976" s="546"/>
      <c r="S976" s="115"/>
      <c r="T976" s="115"/>
      <c r="U976" s="115"/>
      <c r="V976" s="115"/>
      <c r="W976" s="115"/>
      <c r="X976" s="115"/>
      <c r="Y976" s="115"/>
      <c r="Z976" s="115"/>
      <c r="AA976" s="115"/>
      <c r="AB976" s="115"/>
    </row>
    <row r="977" ht="93.0" customHeight="1">
      <c r="A977" s="546"/>
      <c r="B977" s="546"/>
      <c r="C977" s="546"/>
      <c r="D977" s="546"/>
      <c r="E977" s="546"/>
      <c r="F977" s="546"/>
      <c r="G977" s="546"/>
      <c r="H977" s="546"/>
      <c r="I977" s="546"/>
      <c r="J977" s="546"/>
      <c r="K977" s="546"/>
      <c r="L977" s="546"/>
      <c r="M977" s="546"/>
      <c r="N977" s="546"/>
      <c r="O977" s="546"/>
      <c r="P977" s="546"/>
      <c r="Q977" s="546"/>
      <c r="R977" s="546"/>
      <c r="S977" s="115"/>
      <c r="T977" s="115"/>
      <c r="U977" s="115"/>
      <c r="V977" s="115"/>
      <c r="W977" s="115"/>
      <c r="X977" s="115"/>
      <c r="Y977" s="115"/>
      <c r="Z977" s="115"/>
      <c r="AA977" s="115"/>
      <c r="AB977" s="115"/>
    </row>
    <row r="978" ht="93.0" customHeight="1">
      <c r="A978" s="546"/>
      <c r="B978" s="546"/>
      <c r="C978" s="546"/>
      <c r="D978" s="546"/>
      <c r="E978" s="546"/>
      <c r="F978" s="546"/>
      <c r="G978" s="546"/>
      <c r="H978" s="546"/>
      <c r="I978" s="546"/>
      <c r="J978" s="546"/>
      <c r="K978" s="546"/>
      <c r="L978" s="546"/>
      <c r="M978" s="546"/>
      <c r="N978" s="546"/>
      <c r="O978" s="546"/>
      <c r="P978" s="546"/>
      <c r="Q978" s="546"/>
      <c r="R978" s="546"/>
      <c r="S978" s="115"/>
      <c r="T978" s="115"/>
      <c r="U978" s="115"/>
      <c r="V978" s="115"/>
      <c r="W978" s="115"/>
      <c r="X978" s="115"/>
      <c r="Y978" s="115"/>
      <c r="Z978" s="115"/>
      <c r="AA978" s="115"/>
      <c r="AB978" s="115"/>
    </row>
    <row r="979" ht="93.0" customHeight="1">
      <c r="A979" s="546"/>
      <c r="B979" s="546"/>
      <c r="C979" s="546"/>
      <c r="D979" s="546"/>
      <c r="E979" s="546"/>
      <c r="F979" s="546"/>
      <c r="G979" s="546"/>
      <c r="H979" s="546"/>
      <c r="I979" s="546"/>
      <c r="J979" s="546"/>
      <c r="K979" s="546"/>
      <c r="L979" s="546"/>
      <c r="M979" s="546"/>
      <c r="N979" s="546"/>
      <c r="O979" s="546"/>
      <c r="P979" s="546"/>
      <c r="Q979" s="546"/>
      <c r="R979" s="546"/>
      <c r="S979" s="115"/>
      <c r="T979" s="115"/>
      <c r="U979" s="115"/>
      <c r="V979" s="115"/>
      <c r="W979" s="115"/>
      <c r="X979" s="115"/>
      <c r="Y979" s="115"/>
      <c r="Z979" s="115"/>
      <c r="AA979" s="115"/>
      <c r="AB979" s="115"/>
    </row>
    <row r="980" ht="93.0" customHeight="1">
      <c r="A980" s="546"/>
      <c r="B980" s="546"/>
      <c r="C980" s="546"/>
      <c r="D980" s="546"/>
      <c r="E980" s="546"/>
      <c r="F980" s="546"/>
      <c r="G980" s="546"/>
      <c r="H980" s="546"/>
      <c r="I980" s="546"/>
      <c r="J980" s="546"/>
      <c r="K980" s="546"/>
      <c r="L980" s="546"/>
      <c r="M980" s="546"/>
      <c r="N980" s="546"/>
      <c r="O980" s="546"/>
      <c r="P980" s="546"/>
      <c r="Q980" s="546"/>
      <c r="R980" s="546"/>
      <c r="S980" s="115"/>
      <c r="T980" s="115"/>
      <c r="U980" s="115"/>
      <c r="V980" s="115"/>
      <c r="W980" s="115"/>
      <c r="X980" s="115"/>
      <c r="Y980" s="115"/>
      <c r="Z980" s="115"/>
      <c r="AA980" s="115"/>
      <c r="AB980" s="115"/>
    </row>
    <row r="981" ht="93.0" customHeight="1">
      <c r="A981" s="546"/>
      <c r="B981" s="546"/>
      <c r="C981" s="546"/>
      <c r="D981" s="546"/>
      <c r="E981" s="546"/>
      <c r="F981" s="546"/>
      <c r="G981" s="546"/>
      <c r="H981" s="546"/>
      <c r="I981" s="546"/>
      <c r="J981" s="546"/>
      <c r="K981" s="546"/>
      <c r="L981" s="546"/>
      <c r="M981" s="546"/>
      <c r="N981" s="546"/>
      <c r="O981" s="546"/>
      <c r="P981" s="546"/>
      <c r="Q981" s="546"/>
      <c r="R981" s="546"/>
      <c r="S981" s="115"/>
      <c r="T981" s="115"/>
      <c r="U981" s="115"/>
      <c r="V981" s="115"/>
      <c r="W981" s="115"/>
      <c r="X981" s="115"/>
      <c r="Y981" s="115"/>
      <c r="Z981" s="115"/>
      <c r="AA981" s="115"/>
      <c r="AB981" s="115"/>
    </row>
    <row r="982" ht="93.0" customHeight="1">
      <c r="A982" s="546"/>
      <c r="B982" s="546"/>
      <c r="C982" s="546"/>
      <c r="D982" s="546"/>
      <c r="E982" s="546"/>
      <c r="F982" s="546"/>
      <c r="G982" s="546"/>
      <c r="H982" s="546"/>
      <c r="I982" s="546"/>
      <c r="J982" s="546"/>
      <c r="K982" s="546"/>
      <c r="L982" s="546"/>
      <c r="M982" s="546"/>
      <c r="N982" s="546"/>
      <c r="O982" s="546"/>
      <c r="P982" s="546"/>
      <c r="Q982" s="546"/>
      <c r="R982" s="546"/>
      <c r="S982" s="115"/>
      <c r="T982" s="115"/>
      <c r="U982" s="115"/>
      <c r="V982" s="115"/>
      <c r="W982" s="115"/>
      <c r="X982" s="115"/>
      <c r="Y982" s="115"/>
      <c r="Z982" s="115"/>
      <c r="AA982" s="115"/>
      <c r="AB982" s="115"/>
    </row>
    <row r="983" ht="93.0" customHeight="1">
      <c r="A983" s="546"/>
      <c r="B983" s="546"/>
      <c r="C983" s="546"/>
      <c r="D983" s="546"/>
      <c r="E983" s="546"/>
      <c r="F983" s="546"/>
      <c r="G983" s="546"/>
      <c r="H983" s="546"/>
      <c r="I983" s="546"/>
      <c r="J983" s="546"/>
      <c r="K983" s="546"/>
      <c r="L983" s="546"/>
      <c r="M983" s="546"/>
      <c r="N983" s="546"/>
      <c r="O983" s="546"/>
      <c r="P983" s="546"/>
      <c r="Q983" s="546"/>
      <c r="R983" s="546"/>
      <c r="S983" s="115"/>
      <c r="T983" s="115"/>
      <c r="U983" s="115"/>
      <c r="V983" s="115"/>
      <c r="W983" s="115"/>
      <c r="X983" s="115"/>
      <c r="Y983" s="115"/>
      <c r="Z983" s="115"/>
      <c r="AA983" s="115"/>
      <c r="AB983" s="115"/>
    </row>
    <row r="984" ht="93.0" customHeight="1">
      <c r="A984" s="546"/>
      <c r="B984" s="546"/>
      <c r="C984" s="546"/>
      <c r="D984" s="546"/>
      <c r="E984" s="546"/>
      <c r="F984" s="546"/>
      <c r="G984" s="546"/>
      <c r="H984" s="546"/>
      <c r="I984" s="546"/>
      <c r="J984" s="546"/>
      <c r="K984" s="546"/>
      <c r="L984" s="546"/>
      <c r="M984" s="546"/>
      <c r="N984" s="546"/>
      <c r="O984" s="546"/>
      <c r="P984" s="546"/>
      <c r="Q984" s="546"/>
      <c r="R984" s="546"/>
      <c r="S984" s="115"/>
      <c r="T984" s="115"/>
      <c r="U984" s="115"/>
      <c r="V984" s="115"/>
      <c r="W984" s="115"/>
      <c r="X984" s="115"/>
      <c r="Y984" s="115"/>
      <c r="Z984" s="115"/>
      <c r="AA984" s="115"/>
      <c r="AB984" s="115"/>
    </row>
    <row r="985" ht="93.0" customHeight="1">
      <c r="A985" s="546"/>
      <c r="B985" s="546"/>
      <c r="C985" s="546"/>
      <c r="D985" s="546"/>
      <c r="E985" s="546"/>
      <c r="F985" s="546"/>
      <c r="G985" s="546"/>
      <c r="H985" s="546"/>
      <c r="I985" s="546"/>
      <c r="J985" s="546"/>
      <c r="K985" s="546"/>
      <c r="L985" s="546"/>
      <c r="M985" s="546"/>
      <c r="N985" s="546"/>
      <c r="O985" s="546"/>
      <c r="P985" s="546"/>
      <c r="Q985" s="546"/>
      <c r="R985" s="546"/>
      <c r="S985" s="115"/>
      <c r="T985" s="115"/>
      <c r="U985" s="115"/>
      <c r="V985" s="115"/>
      <c r="W985" s="115"/>
      <c r="X985" s="115"/>
      <c r="Y985" s="115"/>
      <c r="Z985" s="115"/>
      <c r="AA985" s="115"/>
      <c r="AB985" s="115"/>
    </row>
    <row r="986" ht="93.0" customHeight="1">
      <c r="A986" s="546"/>
      <c r="B986" s="546"/>
      <c r="C986" s="546"/>
      <c r="D986" s="546"/>
      <c r="E986" s="546"/>
      <c r="F986" s="546"/>
      <c r="G986" s="546"/>
      <c r="H986" s="546"/>
      <c r="I986" s="546"/>
      <c r="J986" s="546"/>
      <c r="K986" s="546"/>
      <c r="L986" s="546"/>
      <c r="M986" s="546"/>
      <c r="N986" s="546"/>
      <c r="O986" s="546"/>
      <c r="P986" s="546"/>
      <c r="Q986" s="546"/>
      <c r="R986" s="546"/>
      <c r="S986" s="115"/>
      <c r="T986" s="115"/>
      <c r="U986" s="115"/>
      <c r="V986" s="115"/>
      <c r="W986" s="115"/>
      <c r="X986" s="115"/>
      <c r="Y986" s="115"/>
      <c r="Z986" s="115"/>
      <c r="AA986" s="115"/>
      <c r="AB986" s="115"/>
    </row>
    <row r="987" ht="93.0" customHeight="1">
      <c r="A987" s="546"/>
      <c r="B987" s="546"/>
      <c r="C987" s="546"/>
      <c r="D987" s="546"/>
      <c r="E987" s="546"/>
      <c r="F987" s="546"/>
      <c r="G987" s="546"/>
      <c r="H987" s="546"/>
      <c r="I987" s="546"/>
      <c r="J987" s="546"/>
      <c r="K987" s="546"/>
      <c r="L987" s="546"/>
      <c r="M987" s="546"/>
      <c r="N987" s="546"/>
      <c r="O987" s="546"/>
      <c r="P987" s="546"/>
      <c r="Q987" s="546"/>
      <c r="R987" s="546"/>
      <c r="S987" s="115"/>
      <c r="T987" s="115"/>
      <c r="U987" s="115"/>
      <c r="V987" s="115"/>
      <c r="W987" s="115"/>
      <c r="X987" s="115"/>
      <c r="Y987" s="115"/>
      <c r="Z987" s="115"/>
      <c r="AA987" s="115"/>
      <c r="AB987" s="115"/>
    </row>
    <row r="988" ht="93.0" customHeight="1">
      <c r="A988" s="546"/>
      <c r="B988" s="546"/>
      <c r="C988" s="546"/>
      <c r="D988" s="546"/>
      <c r="E988" s="546"/>
      <c r="F988" s="546"/>
      <c r="G988" s="546"/>
      <c r="H988" s="546"/>
      <c r="I988" s="546"/>
      <c r="J988" s="546"/>
      <c r="K988" s="546"/>
      <c r="L988" s="546"/>
      <c r="M988" s="546"/>
      <c r="N988" s="546"/>
      <c r="O988" s="546"/>
      <c r="P988" s="546"/>
      <c r="Q988" s="546"/>
      <c r="R988" s="546"/>
      <c r="S988" s="115"/>
      <c r="T988" s="115"/>
      <c r="U988" s="115"/>
      <c r="V988" s="115"/>
      <c r="W988" s="115"/>
      <c r="X988" s="115"/>
      <c r="Y988" s="115"/>
      <c r="Z988" s="115"/>
      <c r="AA988" s="115"/>
      <c r="AB988" s="115"/>
    </row>
    <row r="989" ht="93.0" customHeight="1">
      <c r="A989" s="546"/>
      <c r="B989" s="546"/>
      <c r="C989" s="546"/>
      <c r="D989" s="546"/>
      <c r="E989" s="546"/>
      <c r="F989" s="546"/>
      <c r="G989" s="546"/>
      <c r="H989" s="546"/>
      <c r="I989" s="546"/>
      <c r="J989" s="546"/>
      <c r="K989" s="546"/>
      <c r="L989" s="546"/>
      <c r="M989" s="546"/>
      <c r="N989" s="546"/>
      <c r="O989" s="546"/>
      <c r="P989" s="546"/>
      <c r="Q989" s="546"/>
      <c r="R989" s="546"/>
      <c r="S989" s="115"/>
      <c r="T989" s="115"/>
      <c r="U989" s="115"/>
      <c r="V989" s="115"/>
      <c r="W989" s="115"/>
      <c r="X989" s="115"/>
      <c r="Y989" s="115"/>
      <c r="Z989" s="115"/>
      <c r="AA989" s="115"/>
      <c r="AB989" s="115"/>
    </row>
    <row r="990" ht="93.0" customHeight="1">
      <c r="A990" s="546"/>
      <c r="B990" s="546"/>
      <c r="C990" s="546"/>
      <c r="D990" s="546"/>
      <c r="E990" s="546"/>
      <c r="F990" s="546"/>
      <c r="G990" s="546"/>
      <c r="H990" s="546"/>
      <c r="I990" s="546"/>
      <c r="J990" s="546"/>
      <c r="K990" s="546"/>
      <c r="L990" s="546"/>
      <c r="M990" s="546"/>
      <c r="N990" s="546"/>
      <c r="O990" s="546"/>
      <c r="P990" s="546"/>
      <c r="Q990" s="546"/>
      <c r="R990" s="546"/>
      <c r="S990" s="115"/>
      <c r="T990" s="115"/>
      <c r="U990" s="115"/>
      <c r="V990" s="115"/>
      <c r="W990" s="115"/>
      <c r="X990" s="115"/>
      <c r="Y990" s="115"/>
      <c r="Z990" s="115"/>
      <c r="AA990" s="115"/>
      <c r="AB990" s="115"/>
    </row>
    <row r="991" ht="93.0" customHeight="1">
      <c r="A991" s="546"/>
      <c r="B991" s="546"/>
      <c r="C991" s="546"/>
      <c r="D991" s="546"/>
      <c r="E991" s="546"/>
      <c r="F991" s="546"/>
      <c r="G991" s="546"/>
      <c r="H991" s="546"/>
      <c r="I991" s="546"/>
      <c r="J991" s="546"/>
      <c r="K991" s="546"/>
      <c r="L991" s="546"/>
      <c r="M991" s="546"/>
      <c r="N991" s="546"/>
      <c r="O991" s="546"/>
      <c r="P991" s="546"/>
      <c r="Q991" s="546"/>
      <c r="R991" s="546"/>
      <c r="S991" s="115"/>
      <c r="T991" s="115"/>
      <c r="U991" s="115"/>
      <c r="V991" s="115"/>
      <c r="W991" s="115"/>
      <c r="X991" s="115"/>
      <c r="Y991" s="115"/>
      <c r="Z991" s="115"/>
      <c r="AA991" s="115"/>
      <c r="AB991" s="115"/>
    </row>
    <row r="992" ht="93.0" customHeight="1">
      <c r="A992" s="546"/>
      <c r="B992" s="546"/>
      <c r="C992" s="546"/>
      <c r="D992" s="546"/>
      <c r="E992" s="546"/>
      <c r="F992" s="546"/>
      <c r="G992" s="546"/>
      <c r="H992" s="546"/>
      <c r="I992" s="546"/>
      <c r="J992" s="546"/>
      <c r="K992" s="546"/>
      <c r="L992" s="546"/>
      <c r="M992" s="546"/>
      <c r="N992" s="546"/>
      <c r="O992" s="546"/>
      <c r="P992" s="546"/>
      <c r="Q992" s="546"/>
      <c r="R992" s="546"/>
      <c r="S992" s="115"/>
      <c r="T992" s="115"/>
      <c r="U992" s="115"/>
      <c r="V992" s="115"/>
      <c r="W992" s="115"/>
      <c r="X992" s="115"/>
      <c r="Y992" s="115"/>
      <c r="Z992" s="115"/>
      <c r="AA992" s="115"/>
      <c r="AB992" s="115"/>
    </row>
    <row r="993" ht="93.0" customHeight="1">
      <c r="A993" s="546"/>
      <c r="B993" s="546"/>
      <c r="C993" s="546"/>
      <c r="D993" s="546"/>
      <c r="E993" s="546"/>
      <c r="F993" s="546"/>
      <c r="G993" s="546"/>
      <c r="H993" s="546"/>
      <c r="I993" s="546"/>
      <c r="J993" s="546"/>
      <c r="K993" s="546"/>
      <c r="L993" s="546"/>
      <c r="M993" s="546"/>
      <c r="N993" s="546"/>
      <c r="O993" s="546"/>
      <c r="P993" s="546"/>
      <c r="Q993" s="546"/>
      <c r="R993" s="546"/>
      <c r="S993" s="115"/>
      <c r="T993" s="115"/>
      <c r="U993" s="115"/>
      <c r="V993" s="115"/>
      <c r="W993" s="115"/>
      <c r="X993" s="115"/>
      <c r="Y993" s="115"/>
      <c r="Z993" s="115"/>
      <c r="AA993" s="115"/>
      <c r="AB993" s="115"/>
    </row>
    <row r="994" ht="93.0" customHeight="1">
      <c r="A994" s="546"/>
      <c r="B994" s="546"/>
      <c r="C994" s="546"/>
      <c r="D994" s="546"/>
      <c r="E994" s="546"/>
      <c r="F994" s="546"/>
      <c r="G994" s="546"/>
      <c r="H994" s="546"/>
      <c r="I994" s="546"/>
      <c r="J994" s="546"/>
      <c r="K994" s="546"/>
      <c r="L994" s="546"/>
      <c r="M994" s="546"/>
      <c r="N994" s="546"/>
      <c r="O994" s="546"/>
      <c r="P994" s="546"/>
      <c r="Q994" s="546"/>
      <c r="R994" s="546"/>
      <c r="S994" s="115"/>
      <c r="T994" s="115"/>
      <c r="U994" s="115"/>
      <c r="V994" s="115"/>
      <c r="W994" s="115"/>
      <c r="X994" s="115"/>
      <c r="Y994" s="115"/>
      <c r="Z994" s="115"/>
      <c r="AA994" s="115"/>
      <c r="AB994" s="115"/>
    </row>
    <row r="995" ht="93.0" customHeight="1">
      <c r="A995" s="546"/>
      <c r="B995" s="546"/>
      <c r="C995" s="546"/>
      <c r="D995" s="546"/>
      <c r="E995" s="546"/>
      <c r="F995" s="546"/>
      <c r="G995" s="546"/>
      <c r="H995" s="546"/>
      <c r="I995" s="546"/>
      <c r="J995" s="546"/>
      <c r="K995" s="546"/>
      <c r="L995" s="546"/>
      <c r="M995" s="546"/>
      <c r="N995" s="546"/>
      <c r="O995" s="546"/>
      <c r="P995" s="546"/>
      <c r="Q995" s="546"/>
      <c r="R995" s="546"/>
      <c r="S995" s="115"/>
      <c r="T995" s="115"/>
      <c r="U995" s="115"/>
      <c r="V995" s="115"/>
      <c r="W995" s="115"/>
      <c r="X995" s="115"/>
      <c r="Y995" s="115"/>
      <c r="Z995" s="115"/>
      <c r="AA995" s="115"/>
      <c r="AB995" s="115"/>
    </row>
    <row r="996" ht="93.0" customHeight="1">
      <c r="A996" s="546"/>
      <c r="B996" s="546"/>
      <c r="C996" s="546"/>
      <c r="D996" s="546"/>
      <c r="E996" s="546"/>
      <c r="F996" s="546"/>
      <c r="G996" s="546"/>
      <c r="H996" s="546"/>
      <c r="I996" s="546"/>
      <c r="J996" s="546"/>
      <c r="K996" s="546"/>
      <c r="L996" s="546"/>
      <c r="M996" s="546"/>
      <c r="N996" s="546"/>
      <c r="O996" s="546"/>
      <c r="P996" s="546"/>
      <c r="Q996" s="546"/>
      <c r="R996" s="546"/>
      <c r="S996" s="115"/>
      <c r="T996" s="115"/>
      <c r="U996" s="115"/>
      <c r="V996" s="115"/>
      <c r="W996" s="115"/>
      <c r="X996" s="115"/>
      <c r="Y996" s="115"/>
      <c r="Z996" s="115"/>
      <c r="AA996" s="115"/>
      <c r="AB996" s="115"/>
    </row>
    <row r="997" ht="93.0" customHeight="1">
      <c r="A997" s="546"/>
      <c r="B997" s="546"/>
      <c r="C997" s="546"/>
      <c r="D997" s="546"/>
      <c r="E997" s="546"/>
      <c r="F997" s="546"/>
      <c r="G997" s="546"/>
      <c r="H997" s="546"/>
      <c r="I997" s="546"/>
      <c r="J997" s="546"/>
      <c r="K997" s="546"/>
      <c r="L997" s="546"/>
      <c r="M997" s="546"/>
      <c r="N997" s="546"/>
      <c r="O997" s="546"/>
      <c r="P997" s="546"/>
      <c r="Q997" s="546"/>
      <c r="R997" s="546"/>
      <c r="S997" s="115"/>
      <c r="T997" s="115"/>
      <c r="U997" s="115"/>
      <c r="V997" s="115"/>
      <c r="W997" s="115"/>
      <c r="X997" s="115"/>
      <c r="Y997" s="115"/>
      <c r="Z997" s="115"/>
      <c r="AA997" s="115"/>
      <c r="AB997" s="115"/>
    </row>
    <row r="998" ht="93.0" customHeight="1">
      <c r="A998" s="546"/>
      <c r="B998" s="546"/>
      <c r="C998" s="546"/>
      <c r="D998" s="546"/>
      <c r="E998" s="546"/>
      <c r="F998" s="546"/>
      <c r="G998" s="546"/>
      <c r="H998" s="546"/>
      <c r="I998" s="546"/>
      <c r="J998" s="546"/>
      <c r="K998" s="546"/>
      <c r="L998" s="546"/>
      <c r="M998" s="546"/>
      <c r="N998" s="546"/>
      <c r="O998" s="546"/>
      <c r="P998" s="546"/>
      <c r="Q998" s="546"/>
      <c r="R998" s="546"/>
      <c r="S998" s="115"/>
      <c r="T998" s="115"/>
      <c r="U998" s="115"/>
      <c r="V998" s="115"/>
      <c r="W998" s="115"/>
      <c r="X998" s="115"/>
      <c r="Y998" s="115"/>
      <c r="Z998" s="115"/>
      <c r="AA998" s="115"/>
      <c r="AB998" s="115"/>
    </row>
    <row r="999" ht="93.0" customHeight="1">
      <c r="A999" s="546"/>
      <c r="B999" s="546"/>
      <c r="C999" s="546"/>
      <c r="D999" s="546"/>
      <c r="E999" s="546"/>
      <c r="F999" s="546"/>
      <c r="G999" s="546"/>
      <c r="H999" s="546"/>
      <c r="I999" s="546"/>
      <c r="J999" s="546"/>
      <c r="K999" s="546"/>
      <c r="L999" s="546"/>
      <c r="M999" s="546"/>
      <c r="N999" s="546"/>
      <c r="O999" s="546"/>
      <c r="P999" s="546"/>
      <c r="Q999" s="546"/>
      <c r="R999" s="546"/>
      <c r="S999" s="115"/>
      <c r="T999" s="115"/>
      <c r="U999" s="115"/>
      <c r="V999" s="115"/>
      <c r="W999" s="115"/>
      <c r="X999" s="115"/>
      <c r="Y999" s="115"/>
      <c r="Z999" s="115"/>
      <c r="AA999" s="115"/>
      <c r="AB999" s="115"/>
    </row>
    <row r="1000" ht="93.0" customHeight="1">
      <c r="A1000" s="546"/>
      <c r="B1000" s="546"/>
      <c r="C1000" s="546"/>
      <c r="D1000" s="546"/>
      <c r="E1000" s="546"/>
      <c r="F1000" s="546"/>
      <c r="G1000" s="546"/>
      <c r="H1000" s="546"/>
      <c r="I1000" s="546"/>
      <c r="J1000" s="546"/>
      <c r="K1000" s="546"/>
      <c r="L1000" s="546"/>
      <c r="M1000" s="546"/>
      <c r="N1000" s="546"/>
      <c r="O1000" s="546"/>
      <c r="P1000" s="546"/>
      <c r="Q1000" s="546"/>
      <c r="R1000" s="546"/>
      <c r="S1000" s="115"/>
      <c r="T1000" s="115"/>
      <c r="U1000" s="115"/>
      <c r="V1000" s="115"/>
      <c r="W1000" s="115"/>
      <c r="X1000" s="115"/>
      <c r="Y1000" s="115"/>
      <c r="Z1000" s="115"/>
      <c r="AA1000" s="115"/>
      <c r="AB1000" s="115"/>
    </row>
    <row r="1001" ht="93.0" customHeight="1">
      <c r="A1001" s="546"/>
      <c r="B1001" s="546"/>
      <c r="C1001" s="546"/>
      <c r="D1001" s="546"/>
      <c r="E1001" s="546"/>
      <c r="F1001" s="546"/>
      <c r="G1001" s="546"/>
      <c r="H1001" s="546"/>
      <c r="I1001" s="546"/>
      <c r="J1001" s="546"/>
      <c r="K1001" s="546"/>
      <c r="L1001" s="546"/>
      <c r="M1001" s="546"/>
      <c r="N1001" s="546"/>
      <c r="O1001" s="546"/>
      <c r="P1001" s="546"/>
      <c r="Q1001" s="546"/>
      <c r="R1001" s="546"/>
      <c r="S1001" s="115"/>
      <c r="T1001" s="115"/>
      <c r="U1001" s="115"/>
      <c r="V1001" s="115"/>
      <c r="W1001" s="115"/>
      <c r="X1001" s="115"/>
      <c r="Y1001" s="115"/>
      <c r="Z1001" s="115"/>
      <c r="AA1001" s="115"/>
      <c r="AB1001" s="115"/>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2" width="35.5"/>
    <col customWidth="1" min="3" max="4" width="34.0"/>
  </cols>
  <sheetData>
    <row r="1">
      <c r="A1" s="1" t="s">
        <v>154</v>
      </c>
      <c r="B1" s="4" t="s">
        <v>155</v>
      </c>
      <c r="C1" s="1" t="s">
        <v>156</v>
      </c>
      <c r="D1" s="1" t="s">
        <v>157</v>
      </c>
      <c r="E1" s="1" t="s">
        <v>158</v>
      </c>
      <c r="F1" s="1" t="s">
        <v>159</v>
      </c>
      <c r="G1" s="1" t="s">
        <v>160</v>
      </c>
      <c r="H1" s="1" t="s">
        <v>161</v>
      </c>
      <c r="I1" s="1" t="s">
        <v>162</v>
      </c>
      <c r="J1" s="2" t="s">
        <v>163</v>
      </c>
      <c r="K1" s="2" t="s">
        <v>164</v>
      </c>
    </row>
    <row r="2">
      <c r="A2" s="1" t="s">
        <v>165</v>
      </c>
      <c r="B2" s="4" t="s">
        <v>166</v>
      </c>
      <c r="C2" s="4" t="s">
        <v>167</v>
      </c>
      <c r="D2" s="5" t="s">
        <v>168</v>
      </c>
      <c r="E2" s="6"/>
      <c r="F2" s="6"/>
      <c r="G2" s="6"/>
    </row>
    <row r="3">
      <c r="A3" s="1"/>
      <c r="B3" s="4"/>
      <c r="C3" s="4"/>
      <c r="D3" s="5" t="s">
        <v>169</v>
      </c>
      <c r="E3" s="6"/>
      <c r="F3" s="6"/>
      <c r="G3" s="6"/>
    </row>
    <row r="4">
      <c r="A4" s="1"/>
      <c r="B4" s="4"/>
      <c r="C4" s="4"/>
      <c r="D4" s="5" t="s">
        <v>170</v>
      </c>
      <c r="E4" s="6"/>
      <c r="F4" s="6"/>
      <c r="G4" s="6"/>
    </row>
    <row r="5">
      <c r="A5" s="1"/>
      <c r="B5" s="4"/>
      <c r="C5" s="4"/>
      <c r="D5" s="5" t="s">
        <v>171</v>
      </c>
      <c r="E5" s="6"/>
      <c r="F5" s="6"/>
      <c r="G5" s="6"/>
    </row>
    <row r="6">
      <c r="A6" s="1"/>
      <c r="B6" s="4"/>
      <c r="C6" s="4"/>
      <c r="D6" s="5" t="s">
        <v>172</v>
      </c>
      <c r="E6" s="6"/>
      <c r="F6" s="6"/>
      <c r="G6" s="6"/>
    </row>
    <row r="7">
      <c r="A7" s="1"/>
      <c r="B7" s="4"/>
      <c r="C7" s="4"/>
      <c r="D7" s="5" t="s">
        <v>173</v>
      </c>
      <c r="E7" s="1" t="s">
        <v>174</v>
      </c>
      <c r="F7" s="1" t="s">
        <v>175</v>
      </c>
      <c r="G7" s="1" t="s">
        <v>176</v>
      </c>
    </row>
    <row r="8">
      <c r="A8" s="1"/>
      <c r="B8" s="4"/>
      <c r="C8" s="4"/>
      <c r="D8" s="5" t="s">
        <v>173</v>
      </c>
      <c r="E8" s="1" t="s">
        <v>174</v>
      </c>
      <c r="F8" s="1" t="s">
        <v>177</v>
      </c>
      <c r="G8" s="1" t="s">
        <v>176</v>
      </c>
    </row>
    <row r="9">
      <c r="B9" s="4" t="s">
        <v>178</v>
      </c>
    </row>
    <row r="10">
      <c r="B10" s="4" t="s">
        <v>179</v>
      </c>
    </row>
    <row r="11">
      <c r="B11" s="4" t="s">
        <v>180</v>
      </c>
    </row>
    <row r="12">
      <c r="B12" s="7"/>
    </row>
    <row r="13">
      <c r="B13" s="7"/>
    </row>
    <row r="14">
      <c r="B14" s="7"/>
    </row>
    <row r="15">
      <c r="B15" s="4" t="s">
        <v>181</v>
      </c>
      <c r="C15" s="1"/>
      <c r="D15" s="1" t="s">
        <v>182</v>
      </c>
    </row>
    <row r="16">
      <c r="B16" s="4"/>
      <c r="C16" s="1"/>
      <c r="D16" s="1" t="s">
        <v>183</v>
      </c>
    </row>
    <row r="17">
      <c r="B17" s="4"/>
      <c r="C17" s="1"/>
      <c r="D17" s="1" t="s">
        <v>184</v>
      </c>
    </row>
    <row r="18">
      <c r="B18" s="4"/>
      <c r="C18" s="1"/>
      <c r="D18" s="1" t="s">
        <v>185</v>
      </c>
    </row>
    <row r="19">
      <c r="B19" s="4"/>
      <c r="C19" s="1"/>
      <c r="D19" s="1" t="s">
        <v>186</v>
      </c>
    </row>
    <row r="20">
      <c r="B20" s="4"/>
      <c r="C20" s="1"/>
      <c r="D20" s="1" t="s">
        <v>187</v>
      </c>
    </row>
    <row r="21">
      <c r="B21" s="4" t="s">
        <v>188</v>
      </c>
    </row>
    <row r="22">
      <c r="B22" s="4" t="s">
        <v>189</v>
      </c>
    </row>
    <row r="23">
      <c r="B23" s="4" t="s">
        <v>190</v>
      </c>
    </row>
    <row r="24">
      <c r="B24" s="4" t="s">
        <v>191</v>
      </c>
    </row>
    <row r="25">
      <c r="B25" s="4"/>
    </row>
    <row r="26">
      <c r="B26" s="4" t="s">
        <v>192</v>
      </c>
      <c r="C26" s="1"/>
      <c r="D26" s="1" t="s">
        <v>193</v>
      </c>
    </row>
    <row r="27">
      <c r="B27" s="7"/>
      <c r="C27" s="1"/>
      <c r="D27" s="1" t="s">
        <v>194</v>
      </c>
    </row>
    <row r="28">
      <c r="B28" s="7"/>
      <c r="C28" s="1"/>
      <c r="D28" s="1" t="s">
        <v>195</v>
      </c>
    </row>
    <row r="29">
      <c r="B29" s="7"/>
      <c r="C29" s="1"/>
      <c r="D29" s="1" t="s">
        <v>196</v>
      </c>
    </row>
    <row r="30">
      <c r="B30" s="4" t="s">
        <v>197</v>
      </c>
    </row>
    <row r="31">
      <c r="B31" s="4"/>
    </row>
    <row r="32">
      <c r="A32" s="1" t="s">
        <v>198</v>
      </c>
      <c r="B32" s="4"/>
      <c r="C32" s="1"/>
      <c r="D32" s="1"/>
    </row>
    <row r="33">
      <c r="B33" s="4" t="s">
        <v>199</v>
      </c>
      <c r="C33" s="1"/>
      <c r="D33" s="1" t="s">
        <v>200</v>
      </c>
    </row>
    <row r="34">
      <c r="B34" s="7"/>
      <c r="C34" s="1"/>
      <c r="D34" s="1" t="s">
        <v>201</v>
      </c>
    </row>
    <row r="35">
      <c r="B35" s="7"/>
      <c r="C35" s="1"/>
      <c r="D35" s="1" t="s">
        <v>202</v>
      </c>
    </row>
    <row r="36">
      <c r="B36" s="7"/>
      <c r="C36" s="1"/>
      <c r="D36" s="1" t="s">
        <v>203</v>
      </c>
    </row>
    <row r="37">
      <c r="B37" s="4" t="s">
        <v>192</v>
      </c>
      <c r="C37" s="1"/>
      <c r="D37" s="1" t="s">
        <v>204</v>
      </c>
    </row>
    <row r="38">
      <c r="B38" s="4"/>
      <c r="C38" s="1"/>
      <c r="D38" s="1" t="s">
        <v>205</v>
      </c>
    </row>
    <row r="39">
      <c r="B39" s="4" t="s">
        <v>206</v>
      </c>
    </row>
    <row r="40">
      <c r="B40" s="4" t="s">
        <v>207</v>
      </c>
    </row>
    <row r="41">
      <c r="B41" s="4" t="s">
        <v>208</v>
      </c>
    </row>
    <row r="42">
      <c r="B42" s="4" t="s">
        <v>209</v>
      </c>
    </row>
    <row r="43">
      <c r="B43" s="8" t="s">
        <v>210</v>
      </c>
    </row>
    <row r="44">
      <c r="B44" s="4" t="s">
        <v>211</v>
      </c>
    </row>
    <row r="45">
      <c r="B45" s="4" t="s">
        <v>212</v>
      </c>
      <c r="C45" s="1"/>
      <c r="D45" s="1" t="s">
        <v>213</v>
      </c>
    </row>
    <row r="46">
      <c r="B46" s="4" t="s">
        <v>214</v>
      </c>
    </row>
    <row r="47">
      <c r="B47" s="7"/>
    </row>
    <row r="48">
      <c r="B48" s="7"/>
    </row>
    <row r="49">
      <c r="B49" s="7"/>
    </row>
    <row r="50">
      <c r="A50" s="1" t="s">
        <v>215</v>
      </c>
      <c r="B50" s="7"/>
    </row>
    <row r="51">
      <c r="B51" s="7"/>
    </row>
    <row r="52">
      <c r="B52" s="7"/>
    </row>
    <row r="53">
      <c r="B53" s="7"/>
    </row>
    <row r="54">
      <c r="B54" s="7"/>
    </row>
    <row r="55">
      <c r="B55" s="7"/>
    </row>
    <row r="56">
      <c r="B56" s="7"/>
    </row>
    <row r="57">
      <c r="B57" s="7"/>
    </row>
    <row r="58">
      <c r="B58" s="7"/>
    </row>
    <row r="59">
      <c r="B59" s="7"/>
    </row>
    <row r="60">
      <c r="B60" s="7"/>
    </row>
    <row r="61">
      <c r="B61" s="7"/>
    </row>
    <row r="62">
      <c r="B62" s="7"/>
    </row>
    <row r="63">
      <c r="B63" s="7"/>
    </row>
    <row r="64">
      <c r="B64" s="7"/>
    </row>
    <row r="65">
      <c r="B65" s="7"/>
    </row>
    <row r="66">
      <c r="B66" s="7"/>
    </row>
    <row r="67">
      <c r="B67" s="7"/>
    </row>
    <row r="68">
      <c r="B68" s="7"/>
    </row>
    <row r="69">
      <c r="B69" s="7"/>
    </row>
    <row r="70">
      <c r="B70" s="7"/>
    </row>
    <row r="71">
      <c r="B71" s="7"/>
    </row>
    <row r="72">
      <c r="B72" s="7"/>
    </row>
    <row r="73">
      <c r="B73" s="7"/>
    </row>
    <row r="74">
      <c r="B74" s="7"/>
    </row>
    <row r="75">
      <c r="B75" s="7"/>
    </row>
    <row r="76">
      <c r="B76" s="7"/>
    </row>
    <row r="77">
      <c r="B77" s="7"/>
    </row>
    <row r="78">
      <c r="B78" s="7"/>
    </row>
    <row r="79">
      <c r="B79" s="7"/>
    </row>
    <row r="80">
      <c r="B80" s="7"/>
    </row>
    <row r="81">
      <c r="B81" s="7"/>
    </row>
    <row r="82">
      <c r="B82" s="7"/>
    </row>
    <row r="83">
      <c r="B83" s="7"/>
    </row>
    <row r="84">
      <c r="B84" s="7"/>
    </row>
    <row r="85">
      <c r="B85" s="7"/>
    </row>
    <row r="86">
      <c r="B86" s="7"/>
    </row>
    <row r="87">
      <c r="B87" s="7"/>
    </row>
    <row r="88">
      <c r="B88" s="7"/>
    </row>
    <row r="89">
      <c r="B89" s="7"/>
    </row>
    <row r="90">
      <c r="B90" s="7"/>
    </row>
    <row r="91">
      <c r="B91" s="7"/>
    </row>
    <row r="92">
      <c r="B92" s="7"/>
    </row>
    <row r="93">
      <c r="B93" s="7"/>
    </row>
    <row r="94">
      <c r="B94" s="7"/>
    </row>
    <row r="95">
      <c r="B95" s="7"/>
    </row>
    <row r="96">
      <c r="B96" s="7"/>
    </row>
    <row r="97">
      <c r="B97" s="7"/>
    </row>
    <row r="98">
      <c r="B98" s="7"/>
    </row>
    <row r="99">
      <c r="B99" s="7"/>
    </row>
    <row r="100">
      <c r="B100" s="7"/>
    </row>
    <row r="101">
      <c r="B101" s="7"/>
    </row>
    <row r="102">
      <c r="B102" s="7"/>
    </row>
    <row r="103">
      <c r="B103" s="7"/>
    </row>
    <row r="104">
      <c r="B104" s="7"/>
    </row>
    <row r="105">
      <c r="B105" s="7"/>
    </row>
    <row r="106">
      <c r="B106" s="7"/>
    </row>
    <row r="107">
      <c r="B107" s="7"/>
    </row>
    <row r="108">
      <c r="B108" s="7"/>
    </row>
    <row r="109">
      <c r="B109" s="7"/>
    </row>
    <row r="110">
      <c r="B110" s="7"/>
    </row>
    <row r="111">
      <c r="B111" s="7"/>
    </row>
    <row r="112">
      <c r="B112" s="7"/>
    </row>
    <row r="113">
      <c r="B113" s="7"/>
    </row>
    <row r="114">
      <c r="B114" s="7"/>
    </row>
    <row r="115">
      <c r="B115" s="7"/>
    </row>
    <row r="116">
      <c r="B116" s="7"/>
    </row>
    <row r="117">
      <c r="B117" s="7"/>
    </row>
    <row r="118">
      <c r="B118" s="7"/>
    </row>
    <row r="119">
      <c r="B119" s="7"/>
    </row>
    <row r="120">
      <c r="B120" s="7"/>
    </row>
    <row r="121">
      <c r="B121" s="7"/>
    </row>
    <row r="122">
      <c r="B122" s="7"/>
    </row>
    <row r="123">
      <c r="B123" s="7"/>
    </row>
    <row r="124">
      <c r="B124" s="7"/>
    </row>
    <row r="125">
      <c r="B125" s="7"/>
    </row>
    <row r="126">
      <c r="B126" s="7"/>
    </row>
    <row r="127">
      <c r="B127" s="7"/>
    </row>
    <row r="128">
      <c r="B128" s="7"/>
    </row>
    <row r="129">
      <c r="B129" s="7"/>
    </row>
    <row r="130">
      <c r="B130" s="7"/>
    </row>
    <row r="131">
      <c r="B131" s="7"/>
    </row>
    <row r="132">
      <c r="B132" s="7"/>
    </row>
    <row r="133">
      <c r="B133" s="7"/>
    </row>
    <row r="134">
      <c r="B134" s="7"/>
    </row>
    <row r="135">
      <c r="B135" s="7"/>
    </row>
    <row r="136">
      <c r="B136" s="7"/>
    </row>
    <row r="137">
      <c r="B137" s="7"/>
    </row>
    <row r="138">
      <c r="B138" s="7"/>
    </row>
    <row r="139">
      <c r="B139" s="7"/>
    </row>
    <row r="140">
      <c r="B140" s="7"/>
    </row>
    <row r="141">
      <c r="B141" s="7"/>
    </row>
    <row r="142">
      <c r="B142" s="7"/>
    </row>
    <row r="143">
      <c r="B143" s="7"/>
    </row>
    <row r="144">
      <c r="B144" s="7"/>
    </row>
    <row r="145">
      <c r="B145" s="7"/>
    </row>
    <row r="146">
      <c r="B146" s="7"/>
    </row>
    <row r="147">
      <c r="B147" s="7"/>
    </row>
    <row r="148">
      <c r="B148" s="7"/>
    </row>
    <row r="149">
      <c r="B149" s="7"/>
    </row>
    <row r="150">
      <c r="B150" s="7"/>
    </row>
    <row r="151">
      <c r="B151" s="7"/>
    </row>
    <row r="152">
      <c r="B152" s="7"/>
    </row>
    <row r="153">
      <c r="B153" s="7"/>
    </row>
    <row r="154">
      <c r="B154" s="7"/>
    </row>
    <row r="155">
      <c r="B155" s="7"/>
    </row>
    <row r="156">
      <c r="B156" s="7"/>
    </row>
    <row r="157">
      <c r="B157" s="7"/>
    </row>
    <row r="158">
      <c r="B158" s="7"/>
    </row>
    <row r="159">
      <c r="B159" s="7"/>
    </row>
    <row r="160">
      <c r="B160" s="7"/>
    </row>
    <row r="161">
      <c r="B161" s="7"/>
    </row>
    <row r="162">
      <c r="B162" s="7"/>
    </row>
    <row r="163">
      <c r="B163" s="7"/>
    </row>
    <row r="164">
      <c r="B164" s="7"/>
    </row>
    <row r="165">
      <c r="B165" s="7"/>
    </row>
    <row r="166">
      <c r="B166" s="7"/>
    </row>
    <row r="167">
      <c r="B167" s="7"/>
    </row>
    <row r="168">
      <c r="B168" s="7"/>
    </row>
    <row r="169">
      <c r="B169" s="7"/>
    </row>
    <row r="170">
      <c r="B170" s="7"/>
    </row>
    <row r="171">
      <c r="B171" s="7"/>
    </row>
    <row r="172">
      <c r="B172" s="7"/>
    </row>
    <row r="173">
      <c r="B173" s="7"/>
    </row>
    <row r="174">
      <c r="B174" s="7"/>
    </row>
    <row r="175">
      <c r="B175" s="7"/>
    </row>
    <row r="176">
      <c r="B176" s="7"/>
    </row>
    <row r="177">
      <c r="B177" s="7"/>
    </row>
    <row r="178">
      <c r="B178" s="7"/>
    </row>
    <row r="179">
      <c r="B179" s="7"/>
    </row>
    <row r="180">
      <c r="B180" s="7"/>
    </row>
    <row r="181">
      <c r="B181" s="7"/>
    </row>
    <row r="182">
      <c r="B182" s="7"/>
    </row>
    <row r="183">
      <c r="B183" s="7"/>
    </row>
    <row r="184">
      <c r="B184" s="7"/>
    </row>
    <row r="185">
      <c r="B185" s="7"/>
    </row>
    <row r="186">
      <c r="B186" s="7"/>
    </row>
    <row r="187">
      <c r="B187" s="7"/>
    </row>
    <row r="188">
      <c r="B188" s="7"/>
    </row>
    <row r="189">
      <c r="B189" s="7"/>
    </row>
    <row r="190">
      <c r="B190" s="7"/>
    </row>
    <row r="191">
      <c r="B191" s="7"/>
    </row>
    <row r="192">
      <c r="B192" s="7"/>
    </row>
    <row r="193">
      <c r="B193" s="7"/>
    </row>
    <row r="194">
      <c r="B194" s="7"/>
    </row>
    <row r="195">
      <c r="B195" s="7"/>
    </row>
    <row r="196">
      <c r="B196" s="7"/>
    </row>
    <row r="197">
      <c r="B197" s="7"/>
    </row>
    <row r="198">
      <c r="B198" s="7"/>
    </row>
    <row r="199">
      <c r="B199" s="7"/>
    </row>
    <row r="200">
      <c r="B200" s="7"/>
    </row>
    <row r="201">
      <c r="B201" s="7"/>
    </row>
    <row r="202">
      <c r="B202" s="7"/>
    </row>
    <row r="203">
      <c r="B203" s="7"/>
    </row>
    <row r="204">
      <c r="B204" s="7"/>
    </row>
    <row r="205">
      <c r="B205" s="7"/>
    </row>
    <row r="206">
      <c r="B206" s="7"/>
    </row>
    <row r="207">
      <c r="B207" s="7"/>
    </row>
    <row r="208">
      <c r="B208" s="7"/>
    </row>
    <row r="209">
      <c r="B209" s="7"/>
    </row>
    <row r="210">
      <c r="B210" s="7"/>
    </row>
    <row r="211">
      <c r="B211" s="7"/>
    </row>
    <row r="212">
      <c r="B212" s="7"/>
    </row>
    <row r="213">
      <c r="B213" s="7"/>
    </row>
    <row r="214">
      <c r="B214" s="7"/>
    </row>
    <row r="215">
      <c r="B215" s="7"/>
    </row>
    <row r="216">
      <c r="B216" s="7"/>
    </row>
    <row r="217">
      <c r="B217" s="7"/>
    </row>
    <row r="218">
      <c r="B218" s="7"/>
    </row>
    <row r="219">
      <c r="B219" s="7"/>
    </row>
    <row r="220">
      <c r="B220" s="7"/>
    </row>
    <row r="221">
      <c r="B221" s="7"/>
    </row>
    <row r="222">
      <c r="B222" s="7"/>
    </row>
    <row r="223">
      <c r="B223" s="7"/>
    </row>
    <row r="224">
      <c r="B224" s="7"/>
    </row>
    <row r="225">
      <c r="B225" s="7"/>
    </row>
    <row r="226">
      <c r="B226" s="7"/>
    </row>
    <row r="227">
      <c r="B227" s="7"/>
    </row>
    <row r="228">
      <c r="B228" s="7"/>
    </row>
    <row r="229">
      <c r="B229" s="7"/>
    </row>
    <row r="230">
      <c r="B230" s="7"/>
    </row>
    <row r="231">
      <c r="B231" s="7"/>
    </row>
    <row r="232">
      <c r="B232" s="7"/>
    </row>
    <row r="233">
      <c r="B233" s="7"/>
    </row>
    <row r="234">
      <c r="B234" s="7"/>
    </row>
    <row r="235">
      <c r="B235" s="7"/>
    </row>
    <row r="236">
      <c r="B236" s="7"/>
    </row>
    <row r="237">
      <c r="B237" s="7"/>
    </row>
    <row r="238">
      <c r="B238" s="7"/>
    </row>
    <row r="239">
      <c r="B239" s="7"/>
    </row>
    <row r="240">
      <c r="B240" s="7"/>
    </row>
    <row r="241">
      <c r="B241" s="7"/>
    </row>
    <row r="242">
      <c r="B242" s="7"/>
    </row>
    <row r="243">
      <c r="B243" s="7"/>
    </row>
    <row r="244">
      <c r="B244" s="7"/>
    </row>
    <row r="245">
      <c r="B245" s="7"/>
    </row>
    <row r="246">
      <c r="B246" s="7"/>
    </row>
    <row r="247">
      <c r="B247" s="7"/>
    </row>
    <row r="248">
      <c r="B248" s="7"/>
    </row>
    <row r="249">
      <c r="B249" s="7"/>
    </row>
    <row r="250">
      <c r="B250" s="7"/>
    </row>
    <row r="251">
      <c r="B251" s="7"/>
    </row>
    <row r="252">
      <c r="B252" s="7"/>
    </row>
    <row r="253">
      <c r="B253" s="7"/>
    </row>
    <row r="254">
      <c r="B254" s="7"/>
    </row>
    <row r="255">
      <c r="B255" s="7"/>
    </row>
    <row r="256">
      <c r="B256" s="7"/>
    </row>
    <row r="257">
      <c r="B257" s="7"/>
    </row>
    <row r="258">
      <c r="B258" s="7"/>
    </row>
    <row r="259">
      <c r="B259" s="7"/>
    </row>
    <row r="260">
      <c r="B260" s="7"/>
    </row>
    <row r="261">
      <c r="B261" s="7"/>
    </row>
    <row r="262">
      <c r="B262" s="7"/>
    </row>
    <row r="263">
      <c r="B263" s="7"/>
    </row>
    <row r="264">
      <c r="B264" s="7"/>
    </row>
    <row r="265">
      <c r="B265" s="7"/>
    </row>
    <row r="266">
      <c r="B266" s="7"/>
    </row>
    <row r="267">
      <c r="B267" s="7"/>
    </row>
    <row r="268">
      <c r="B268" s="7"/>
    </row>
    <row r="269">
      <c r="B269" s="7"/>
    </row>
    <row r="270">
      <c r="B270" s="7"/>
    </row>
    <row r="271">
      <c r="B271" s="7"/>
    </row>
    <row r="272">
      <c r="B272" s="7"/>
    </row>
    <row r="273">
      <c r="B273" s="7"/>
    </row>
    <row r="274">
      <c r="B274" s="7"/>
    </row>
    <row r="275">
      <c r="B275" s="7"/>
    </row>
    <row r="276">
      <c r="B276" s="7"/>
    </row>
    <row r="277">
      <c r="B277" s="7"/>
    </row>
    <row r="278">
      <c r="B278" s="7"/>
    </row>
    <row r="279">
      <c r="B279" s="7"/>
    </row>
    <row r="280">
      <c r="B280" s="7"/>
    </row>
    <row r="281">
      <c r="B281" s="7"/>
    </row>
    <row r="282">
      <c r="B282" s="7"/>
    </row>
    <row r="283">
      <c r="B283" s="7"/>
    </row>
    <row r="284">
      <c r="B284" s="7"/>
    </row>
    <row r="285">
      <c r="B285" s="7"/>
    </row>
    <row r="286">
      <c r="B286" s="7"/>
    </row>
    <row r="287">
      <c r="B287" s="7"/>
    </row>
    <row r="288">
      <c r="B288" s="7"/>
    </row>
    <row r="289">
      <c r="B289" s="7"/>
    </row>
    <row r="290">
      <c r="B290" s="7"/>
    </row>
    <row r="291">
      <c r="B291" s="7"/>
    </row>
    <row r="292">
      <c r="B292" s="7"/>
    </row>
    <row r="293">
      <c r="B293" s="7"/>
    </row>
    <row r="294">
      <c r="B294" s="7"/>
    </row>
    <row r="295">
      <c r="B295" s="7"/>
    </row>
    <row r="296">
      <c r="B296" s="7"/>
    </row>
    <row r="297">
      <c r="B297" s="7"/>
    </row>
    <row r="298">
      <c r="B298" s="7"/>
    </row>
    <row r="299">
      <c r="B299" s="7"/>
    </row>
    <row r="300">
      <c r="B300" s="7"/>
    </row>
    <row r="301">
      <c r="B301" s="7"/>
    </row>
    <row r="302">
      <c r="B302" s="7"/>
    </row>
    <row r="303">
      <c r="B303" s="7"/>
    </row>
    <row r="304">
      <c r="B304" s="7"/>
    </row>
    <row r="305">
      <c r="B305" s="7"/>
    </row>
    <row r="306">
      <c r="B306" s="7"/>
    </row>
    <row r="307">
      <c r="B307" s="7"/>
    </row>
    <row r="308">
      <c r="B308" s="7"/>
    </row>
    <row r="309">
      <c r="B309" s="7"/>
    </row>
    <row r="310">
      <c r="B310" s="7"/>
    </row>
    <row r="311">
      <c r="B311" s="7"/>
    </row>
    <row r="312">
      <c r="B312" s="7"/>
    </row>
    <row r="313">
      <c r="B313" s="7"/>
    </row>
    <row r="314">
      <c r="B314" s="7"/>
    </row>
    <row r="315">
      <c r="B315" s="7"/>
    </row>
    <row r="316">
      <c r="B316" s="7"/>
    </row>
    <row r="317">
      <c r="B317" s="7"/>
    </row>
    <row r="318">
      <c r="B318" s="7"/>
    </row>
    <row r="319">
      <c r="B319" s="7"/>
    </row>
    <row r="320">
      <c r="B320" s="7"/>
    </row>
    <row r="321">
      <c r="B321" s="7"/>
    </row>
    <row r="322">
      <c r="B322" s="7"/>
    </row>
    <row r="323">
      <c r="B323" s="7"/>
    </row>
    <row r="324">
      <c r="B324" s="7"/>
    </row>
    <row r="325">
      <c r="B325" s="7"/>
    </row>
    <row r="326">
      <c r="B326" s="7"/>
    </row>
    <row r="327">
      <c r="B327" s="7"/>
    </row>
    <row r="328">
      <c r="B328" s="7"/>
    </row>
    <row r="329">
      <c r="B329" s="7"/>
    </row>
    <row r="330">
      <c r="B330" s="7"/>
    </row>
    <row r="331">
      <c r="B331" s="7"/>
    </row>
    <row r="332">
      <c r="B332" s="7"/>
    </row>
    <row r="333">
      <c r="B333" s="7"/>
    </row>
    <row r="334">
      <c r="B334" s="7"/>
    </row>
    <row r="335">
      <c r="B335" s="7"/>
    </row>
    <row r="336">
      <c r="B336" s="7"/>
    </row>
    <row r="337">
      <c r="B337" s="7"/>
    </row>
    <row r="338">
      <c r="B338" s="7"/>
    </row>
    <row r="339">
      <c r="B339" s="7"/>
    </row>
    <row r="340">
      <c r="B340" s="7"/>
    </row>
    <row r="341">
      <c r="B341" s="7"/>
    </row>
    <row r="342">
      <c r="B342" s="7"/>
    </row>
    <row r="343">
      <c r="B343" s="7"/>
    </row>
    <row r="344">
      <c r="B344" s="7"/>
    </row>
    <row r="345">
      <c r="B345" s="7"/>
    </row>
    <row r="346">
      <c r="B346" s="7"/>
    </row>
    <row r="347">
      <c r="B347" s="7"/>
    </row>
    <row r="348">
      <c r="B348" s="7"/>
    </row>
    <row r="349">
      <c r="B349" s="7"/>
    </row>
    <row r="350">
      <c r="B350" s="7"/>
    </row>
    <row r="351">
      <c r="B351" s="7"/>
    </row>
    <row r="352">
      <c r="B352" s="7"/>
    </row>
    <row r="353">
      <c r="B353" s="7"/>
    </row>
    <row r="354">
      <c r="B354" s="7"/>
    </row>
    <row r="355">
      <c r="B355" s="7"/>
    </row>
    <row r="356">
      <c r="B356" s="7"/>
    </row>
    <row r="357">
      <c r="B357" s="7"/>
    </row>
    <row r="358">
      <c r="B358" s="7"/>
    </row>
    <row r="359">
      <c r="B359" s="7"/>
    </row>
    <row r="360">
      <c r="B360" s="7"/>
    </row>
    <row r="361">
      <c r="B361" s="7"/>
    </row>
    <row r="362">
      <c r="B362" s="7"/>
    </row>
    <row r="363">
      <c r="B363" s="7"/>
    </row>
    <row r="364">
      <c r="B364" s="7"/>
    </row>
    <row r="365">
      <c r="B365" s="7"/>
    </row>
    <row r="366">
      <c r="B366" s="7"/>
    </row>
    <row r="367">
      <c r="B367" s="7"/>
    </row>
    <row r="368">
      <c r="B368" s="7"/>
    </row>
    <row r="369">
      <c r="B369" s="7"/>
    </row>
    <row r="370">
      <c r="B370" s="7"/>
    </row>
    <row r="371">
      <c r="B371" s="7"/>
    </row>
    <row r="372">
      <c r="B372" s="7"/>
    </row>
    <row r="373">
      <c r="B373" s="7"/>
    </row>
    <row r="374">
      <c r="B374" s="7"/>
    </row>
    <row r="375">
      <c r="B375" s="7"/>
    </row>
    <row r="376">
      <c r="B376" s="7"/>
    </row>
    <row r="377">
      <c r="B377" s="7"/>
    </row>
    <row r="378">
      <c r="B378" s="7"/>
    </row>
    <row r="379">
      <c r="B379" s="7"/>
    </row>
    <row r="380">
      <c r="B380" s="7"/>
    </row>
    <row r="381">
      <c r="B381" s="7"/>
    </row>
    <row r="382">
      <c r="B382" s="7"/>
    </row>
    <row r="383">
      <c r="B383" s="7"/>
    </row>
    <row r="384">
      <c r="B384" s="7"/>
    </row>
    <row r="385">
      <c r="B385" s="7"/>
    </row>
    <row r="386">
      <c r="B386" s="7"/>
    </row>
    <row r="387">
      <c r="B387" s="7"/>
    </row>
    <row r="388">
      <c r="B388" s="7"/>
    </row>
    <row r="389">
      <c r="B389" s="7"/>
    </row>
    <row r="390">
      <c r="B390" s="7"/>
    </row>
    <row r="391">
      <c r="B391" s="7"/>
    </row>
    <row r="392">
      <c r="B392" s="7"/>
    </row>
    <row r="393">
      <c r="B393" s="7"/>
    </row>
    <row r="394">
      <c r="B394" s="7"/>
    </row>
    <row r="395">
      <c r="B395" s="7"/>
    </row>
    <row r="396">
      <c r="B396" s="7"/>
    </row>
    <row r="397">
      <c r="B397" s="7"/>
    </row>
    <row r="398">
      <c r="B398" s="7"/>
    </row>
    <row r="399">
      <c r="B399" s="7"/>
    </row>
    <row r="400">
      <c r="B400" s="7"/>
    </row>
    <row r="401">
      <c r="B401" s="7"/>
    </row>
    <row r="402">
      <c r="B402" s="7"/>
    </row>
    <row r="403">
      <c r="B403" s="7"/>
    </row>
    <row r="404">
      <c r="B404" s="7"/>
    </row>
    <row r="405">
      <c r="B405" s="7"/>
    </row>
    <row r="406">
      <c r="B406" s="7"/>
    </row>
    <row r="407">
      <c r="B407" s="7"/>
    </row>
    <row r="408">
      <c r="B408" s="7"/>
    </row>
    <row r="409">
      <c r="B409" s="7"/>
    </row>
    <row r="410">
      <c r="B410" s="7"/>
    </row>
    <row r="411">
      <c r="B411" s="7"/>
    </row>
    <row r="412">
      <c r="B412" s="7"/>
    </row>
    <row r="413">
      <c r="B413" s="7"/>
    </row>
    <row r="414">
      <c r="B414" s="7"/>
    </row>
    <row r="415">
      <c r="B415" s="7"/>
    </row>
    <row r="416">
      <c r="B416" s="7"/>
    </row>
    <row r="417">
      <c r="B417" s="7"/>
    </row>
    <row r="418">
      <c r="B418" s="7"/>
    </row>
    <row r="419">
      <c r="B419" s="7"/>
    </row>
    <row r="420">
      <c r="B420" s="7"/>
    </row>
    <row r="421">
      <c r="B421" s="7"/>
    </row>
    <row r="422">
      <c r="B422" s="7"/>
    </row>
    <row r="423">
      <c r="B423" s="7"/>
    </row>
    <row r="424">
      <c r="B424" s="7"/>
    </row>
    <row r="425">
      <c r="B425" s="7"/>
    </row>
    <row r="426">
      <c r="B426" s="7"/>
    </row>
    <row r="427">
      <c r="B427" s="7"/>
    </row>
    <row r="428">
      <c r="B428" s="7"/>
    </row>
    <row r="429">
      <c r="B429" s="7"/>
    </row>
    <row r="430">
      <c r="B430" s="7"/>
    </row>
    <row r="431">
      <c r="B431" s="7"/>
    </row>
    <row r="432">
      <c r="B432" s="7"/>
    </row>
    <row r="433">
      <c r="B433" s="7"/>
    </row>
    <row r="434">
      <c r="B434" s="7"/>
    </row>
    <row r="435">
      <c r="B435" s="7"/>
    </row>
    <row r="436">
      <c r="B436" s="7"/>
    </row>
    <row r="437">
      <c r="B437" s="7"/>
    </row>
    <row r="438">
      <c r="B438" s="7"/>
    </row>
    <row r="439">
      <c r="B439" s="7"/>
    </row>
    <row r="440">
      <c r="B440" s="7"/>
    </row>
    <row r="441">
      <c r="B441" s="7"/>
    </row>
    <row r="442">
      <c r="B442" s="7"/>
    </row>
    <row r="443">
      <c r="B443" s="7"/>
    </row>
    <row r="444">
      <c r="B444" s="7"/>
    </row>
    <row r="445">
      <c r="B445" s="7"/>
    </row>
    <row r="446">
      <c r="B446" s="7"/>
    </row>
    <row r="447">
      <c r="B447" s="7"/>
    </row>
    <row r="448">
      <c r="B448" s="7"/>
    </row>
    <row r="449">
      <c r="B449" s="7"/>
    </row>
    <row r="450">
      <c r="B450" s="7"/>
    </row>
    <row r="451">
      <c r="B451" s="7"/>
    </row>
    <row r="452">
      <c r="B452" s="7"/>
    </row>
    <row r="453">
      <c r="B453" s="7"/>
    </row>
    <row r="454">
      <c r="B454" s="7"/>
    </row>
    <row r="455">
      <c r="B455" s="7"/>
    </row>
    <row r="456">
      <c r="B456" s="7"/>
    </row>
    <row r="457">
      <c r="B457" s="7"/>
    </row>
    <row r="458">
      <c r="B458" s="7"/>
    </row>
    <row r="459">
      <c r="B459" s="7"/>
    </row>
    <row r="460">
      <c r="B460" s="7"/>
    </row>
    <row r="461">
      <c r="B461" s="7"/>
    </row>
    <row r="462">
      <c r="B462" s="7"/>
    </row>
    <row r="463">
      <c r="B463" s="7"/>
    </row>
    <row r="464">
      <c r="B464" s="7"/>
    </row>
    <row r="465">
      <c r="B465" s="7"/>
    </row>
    <row r="466">
      <c r="B466" s="7"/>
    </row>
    <row r="467">
      <c r="B467" s="7"/>
    </row>
    <row r="468">
      <c r="B468" s="7"/>
    </row>
    <row r="469">
      <c r="B469" s="7"/>
    </row>
    <row r="470">
      <c r="B470" s="7"/>
    </row>
    <row r="471">
      <c r="B471" s="7"/>
    </row>
    <row r="472">
      <c r="B472" s="7"/>
    </row>
    <row r="473">
      <c r="B473" s="7"/>
    </row>
    <row r="474">
      <c r="B474" s="7"/>
    </row>
    <row r="475">
      <c r="B475" s="7"/>
    </row>
    <row r="476">
      <c r="B476" s="7"/>
    </row>
    <row r="477">
      <c r="B477" s="7"/>
    </row>
    <row r="478">
      <c r="B478" s="7"/>
    </row>
    <row r="479">
      <c r="B479" s="7"/>
    </row>
    <row r="480">
      <c r="B480" s="7"/>
    </row>
    <row r="481">
      <c r="B481" s="7"/>
    </row>
    <row r="482">
      <c r="B482" s="7"/>
    </row>
    <row r="483">
      <c r="B483" s="7"/>
    </row>
    <row r="484">
      <c r="B484" s="7"/>
    </row>
    <row r="485">
      <c r="B485" s="7"/>
    </row>
    <row r="486">
      <c r="B486" s="7"/>
    </row>
    <row r="487">
      <c r="B487" s="7"/>
    </row>
    <row r="488">
      <c r="B488" s="7"/>
    </row>
    <row r="489">
      <c r="B489" s="7"/>
    </row>
    <row r="490">
      <c r="B490" s="7"/>
    </row>
    <row r="491">
      <c r="B491" s="7"/>
    </row>
    <row r="492">
      <c r="B492" s="7"/>
    </row>
    <row r="493">
      <c r="B493" s="7"/>
    </row>
    <row r="494">
      <c r="B494" s="7"/>
    </row>
    <row r="495">
      <c r="B495" s="7"/>
    </row>
    <row r="496">
      <c r="B496" s="7"/>
    </row>
    <row r="497">
      <c r="B497" s="7"/>
    </row>
    <row r="498">
      <c r="B498" s="7"/>
    </row>
    <row r="499">
      <c r="B499" s="7"/>
    </row>
    <row r="500">
      <c r="B500" s="7"/>
    </row>
    <row r="501">
      <c r="B501" s="7"/>
    </row>
    <row r="502">
      <c r="B502" s="7"/>
    </row>
    <row r="503">
      <c r="B503" s="7"/>
    </row>
    <row r="504">
      <c r="B504" s="7"/>
    </row>
    <row r="505">
      <c r="B505" s="7"/>
    </row>
    <row r="506">
      <c r="B506" s="7"/>
    </row>
    <row r="507">
      <c r="B507" s="7"/>
    </row>
    <row r="508">
      <c r="B508" s="7"/>
    </row>
    <row r="509">
      <c r="B509" s="7"/>
    </row>
    <row r="510">
      <c r="B510" s="7"/>
    </row>
    <row r="511">
      <c r="B511" s="7"/>
    </row>
    <row r="512">
      <c r="B512" s="7"/>
    </row>
    <row r="513">
      <c r="B513" s="7"/>
    </row>
    <row r="514">
      <c r="B514" s="7"/>
    </row>
    <row r="515">
      <c r="B515" s="7"/>
    </row>
    <row r="516">
      <c r="B516" s="7"/>
    </row>
    <row r="517">
      <c r="B517" s="7"/>
    </row>
    <row r="518">
      <c r="B518" s="7"/>
    </row>
    <row r="519">
      <c r="B519" s="7"/>
    </row>
    <row r="520">
      <c r="B520" s="7"/>
    </row>
    <row r="521">
      <c r="B521" s="7"/>
    </row>
    <row r="522">
      <c r="B522" s="7"/>
    </row>
    <row r="523">
      <c r="B523" s="7"/>
    </row>
    <row r="524">
      <c r="B524" s="7"/>
    </row>
    <row r="525">
      <c r="B525" s="7"/>
    </row>
    <row r="526">
      <c r="B526" s="7"/>
    </row>
    <row r="527">
      <c r="B527" s="7"/>
    </row>
    <row r="528">
      <c r="B528" s="7"/>
    </row>
    <row r="529">
      <c r="B529" s="7"/>
    </row>
    <row r="530">
      <c r="B530" s="7"/>
    </row>
    <row r="531">
      <c r="B531" s="7"/>
    </row>
    <row r="532">
      <c r="B532" s="7"/>
    </row>
    <row r="533">
      <c r="B533" s="7"/>
    </row>
    <row r="534">
      <c r="B534" s="7"/>
    </row>
    <row r="535">
      <c r="B535" s="7"/>
    </row>
    <row r="536">
      <c r="B536" s="7"/>
    </row>
    <row r="537">
      <c r="B537" s="7"/>
    </row>
    <row r="538">
      <c r="B538" s="7"/>
    </row>
    <row r="539">
      <c r="B539" s="7"/>
    </row>
    <row r="540">
      <c r="B540" s="7"/>
    </row>
    <row r="541">
      <c r="B541" s="7"/>
    </row>
    <row r="542">
      <c r="B542" s="7"/>
    </row>
    <row r="543">
      <c r="B543" s="7"/>
    </row>
    <row r="544">
      <c r="B544" s="7"/>
    </row>
    <row r="545">
      <c r="B545" s="7"/>
    </row>
    <row r="546">
      <c r="B546" s="7"/>
    </row>
    <row r="547">
      <c r="B547" s="7"/>
    </row>
    <row r="548">
      <c r="B548" s="7"/>
    </row>
    <row r="549">
      <c r="B549" s="7"/>
    </row>
    <row r="550">
      <c r="B550" s="7"/>
    </row>
    <row r="551">
      <c r="B551" s="7"/>
    </row>
    <row r="552">
      <c r="B552" s="7"/>
    </row>
    <row r="553">
      <c r="B553" s="7"/>
    </row>
    <row r="554">
      <c r="B554" s="7"/>
    </row>
    <row r="555">
      <c r="B555" s="7"/>
    </row>
    <row r="556">
      <c r="B556" s="7"/>
    </row>
    <row r="557">
      <c r="B557" s="7"/>
    </row>
    <row r="558">
      <c r="B558" s="7"/>
    </row>
    <row r="559">
      <c r="B559" s="7"/>
    </row>
    <row r="560">
      <c r="B560" s="7"/>
    </row>
    <row r="561">
      <c r="B561" s="7"/>
    </row>
    <row r="562">
      <c r="B562" s="7"/>
    </row>
    <row r="563">
      <c r="B563" s="7"/>
    </row>
    <row r="564">
      <c r="B564" s="7"/>
    </row>
    <row r="565">
      <c r="B565" s="7"/>
    </row>
    <row r="566">
      <c r="B566" s="7"/>
    </row>
    <row r="567">
      <c r="B567" s="7"/>
    </row>
    <row r="568">
      <c r="B568" s="7"/>
    </row>
    <row r="569">
      <c r="B569" s="7"/>
    </row>
    <row r="570">
      <c r="B570" s="7"/>
    </row>
    <row r="571">
      <c r="B571" s="7"/>
    </row>
    <row r="572">
      <c r="B572" s="7"/>
    </row>
    <row r="573">
      <c r="B573" s="7"/>
    </row>
    <row r="574">
      <c r="B574" s="7"/>
    </row>
    <row r="575">
      <c r="B575" s="7"/>
    </row>
    <row r="576">
      <c r="B576" s="7"/>
    </row>
    <row r="577">
      <c r="B577" s="7"/>
    </row>
    <row r="578">
      <c r="B578" s="7"/>
    </row>
    <row r="579">
      <c r="B579" s="7"/>
    </row>
    <row r="580">
      <c r="B580" s="7"/>
    </row>
    <row r="581">
      <c r="B581" s="7"/>
    </row>
    <row r="582">
      <c r="B582" s="7"/>
    </row>
    <row r="583">
      <c r="B583" s="7"/>
    </row>
    <row r="584">
      <c r="B584" s="7"/>
    </row>
    <row r="585">
      <c r="B585" s="7"/>
    </row>
    <row r="586">
      <c r="B586" s="7"/>
    </row>
    <row r="587">
      <c r="B587" s="7"/>
    </row>
    <row r="588">
      <c r="B588" s="7"/>
    </row>
    <row r="589">
      <c r="B589" s="7"/>
    </row>
    <row r="590">
      <c r="B590" s="7"/>
    </row>
    <row r="591">
      <c r="B591" s="7"/>
    </row>
    <row r="592">
      <c r="B592" s="7"/>
    </row>
    <row r="593">
      <c r="B593" s="7"/>
    </row>
    <row r="594">
      <c r="B594" s="7"/>
    </row>
    <row r="595">
      <c r="B595" s="7"/>
    </row>
    <row r="596">
      <c r="B596" s="7"/>
    </row>
    <row r="597">
      <c r="B597" s="7"/>
    </row>
    <row r="598">
      <c r="B598" s="7"/>
    </row>
    <row r="599">
      <c r="B599" s="7"/>
    </row>
    <row r="600">
      <c r="B600" s="7"/>
    </row>
    <row r="601">
      <c r="B601" s="7"/>
    </row>
    <row r="602">
      <c r="B602" s="7"/>
    </row>
    <row r="603">
      <c r="B603" s="7"/>
    </row>
    <row r="604">
      <c r="B604" s="7"/>
    </row>
    <row r="605">
      <c r="B605" s="7"/>
    </row>
    <row r="606">
      <c r="B606" s="7"/>
    </row>
    <row r="607">
      <c r="B607" s="7"/>
    </row>
    <row r="608">
      <c r="B608" s="7"/>
    </row>
    <row r="609">
      <c r="B609" s="7"/>
    </row>
    <row r="610">
      <c r="B610" s="7"/>
    </row>
    <row r="611">
      <c r="B611" s="7"/>
    </row>
    <row r="612">
      <c r="B612" s="7"/>
    </row>
    <row r="613">
      <c r="B613" s="7"/>
    </row>
    <row r="614">
      <c r="B614" s="7"/>
    </row>
    <row r="615">
      <c r="B615" s="7"/>
    </row>
    <row r="616">
      <c r="B616" s="7"/>
    </row>
    <row r="617">
      <c r="B617" s="7"/>
    </row>
    <row r="618">
      <c r="B618" s="7"/>
    </row>
    <row r="619">
      <c r="B619" s="7"/>
    </row>
    <row r="620">
      <c r="B620" s="7"/>
    </row>
    <row r="621">
      <c r="B621" s="7"/>
    </row>
    <row r="622">
      <c r="B622" s="7"/>
    </row>
    <row r="623">
      <c r="B623" s="7"/>
    </row>
    <row r="624">
      <c r="B624" s="7"/>
    </row>
    <row r="625">
      <c r="B625" s="7"/>
    </row>
    <row r="626">
      <c r="B626" s="7"/>
    </row>
    <row r="627">
      <c r="B627" s="7"/>
    </row>
    <row r="628">
      <c r="B628" s="7"/>
    </row>
    <row r="629">
      <c r="B629" s="7"/>
    </row>
    <row r="630">
      <c r="B630" s="7"/>
    </row>
    <row r="631">
      <c r="B631" s="7"/>
    </row>
    <row r="632">
      <c r="B632" s="7"/>
    </row>
    <row r="633">
      <c r="B633" s="7"/>
    </row>
    <row r="634">
      <c r="B634" s="7"/>
    </row>
    <row r="635">
      <c r="B635" s="7"/>
    </row>
    <row r="636">
      <c r="B636" s="7"/>
    </row>
    <row r="637">
      <c r="B637" s="7"/>
    </row>
    <row r="638">
      <c r="B638" s="7"/>
    </row>
    <row r="639">
      <c r="B639" s="7"/>
    </row>
    <row r="640">
      <c r="B640" s="7"/>
    </row>
    <row r="641">
      <c r="B641" s="7"/>
    </row>
    <row r="642">
      <c r="B642" s="7"/>
    </row>
    <row r="643">
      <c r="B643" s="7"/>
    </row>
    <row r="644">
      <c r="B644" s="7"/>
    </row>
    <row r="645">
      <c r="B645" s="7"/>
    </row>
    <row r="646">
      <c r="B646" s="7"/>
    </row>
    <row r="647">
      <c r="B647" s="7"/>
    </row>
    <row r="648">
      <c r="B648" s="7"/>
    </row>
    <row r="649">
      <c r="B649" s="7"/>
    </row>
    <row r="650">
      <c r="B650" s="7"/>
    </row>
    <row r="651">
      <c r="B651" s="7"/>
    </row>
    <row r="652">
      <c r="B652" s="7"/>
    </row>
    <row r="653">
      <c r="B653" s="7"/>
    </row>
    <row r="654">
      <c r="B654" s="7"/>
    </row>
    <row r="655">
      <c r="B655" s="7"/>
    </row>
    <row r="656">
      <c r="B656" s="7"/>
    </row>
    <row r="657">
      <c r="B657" s="7"/>
    </row>
    <row r="658">
      <c r="B658" s="7"/>
    </row>
    <row r="659">
      <c r="B659" s="7"/>
    </row>
    <row r="660">
      <c r="B660" s="7"/>
    </row>
    <row r="661">
      <c r="B661" s="7"/>
    </row>
    <row r="662">
      <c r="B662" s="7"/>
    </row>
    <row r="663">
      <c r="B663" s="7"/>
    </row>
    <row r="664">
      <c r="B664" s="7"/>
    </row>
    <row r="665">
      <c r="B665" s="7"/>
    </row>
    <row r="666">
      <c r="B666" s="7"/>
    </row>
    <row r="667">
      <c r="B667" s="7"/>
    </row>
    <row r="668">
      <c r="B668" s="7"/>
    </row>
    <row r="669">
      <c r="B669" s="7"/>
    </row>
    <row r="670">
      <c r="B670" s="7"/>
    </row>
    <row r="671">
      <c r="B671" s="7"/>
    </row>
    <row r="672">
      <c r="B672" s="7"/>
    </row>
    <row r="673">
      <c r="B673" s="7"/>
    </row>
    <row r="674">
      <c r="B674" s="7"/>
    </row>
    <row r="675">
      <c r="B675" s="7"/>
    </row>
    <row r="676">
      <c r="B676" s="7"/>
    </row>
    <row r="677">
      <c r="B677" s="7"/>
    </row>
    <row r="678">
      <c r="B678" s="7"/>
    </row>
    <row r="679">
      <c r="B679" s="7"/>
    </row>
    <row r="680">
      <c r="B680" s="7"/>
    </row>
    <row r="681">
      <c r="B681" s="7"/>
    </row>
    <row r="682">
      <c r="B682" s="7"/>
    </row>
    <row r="683">
      <c r="B683" s="7"/>
    </row>
    <row r="684">
      <c r="B684" s="7"/>
    </row>
    <row r="685">
      <c r="B685" s="7"/>
    </row>
    <row r="686">
      <c r="B686" s="7"/>
    </row>
    <row r="687">
      <c r="B687" s="7"/>
    </row>
    <row r="688">
      <c r="B688" s="7"/>
    </row>
    <row r="689">
      <c r="B689" s="7"/>
    </row>
    <row r="690">
      <c r="B690" s="7"/>
    </row>
    <row r="691">
      <c r="B691" s="7"/>
    </row>
    <row r="692">
      <c r="B692" s="7"/>
    </row>
    <row r="693">
      <c r="B693" s="7"/>
    </row>
    <row r="694">
      <c r="B694" s="7"/>
    </row>
    <row r="695">
      <c r="B695" s="7"/>
    </row>
    <row r="696">
      <c r="B696" s="7"/>
    </row>
    <row r="697">
      <c r="B697" s="7"/>
    </row>
    <row r="698">
      <c r="B698" s="7"/>
    </row>
    <row r="699">
      <c r="B699" s="7"/>
    </row>
    <row r="700">
      <c r="B700" s="7"/>
    </row>
    <row r="701">
      <c r="B701" s="7"/>
    </row>
    <row r="702">
      <c r="B702" s="7"/>
    </row>
    <row r="703">
      <c r="B703" s="7"/>
    </row>
    <row r="704">
      <c r="B704" s="7"/>
    </row>
    <row r="705">
      <c r="B705" s="7"/>
    </row>
    <row r="706">
      <c r="B706" s="7"/>
    </row>
    <row r="707">
      <c r="B707" s="7"/>
    </row>
    <row r="708">
      <c r="B708" s="7"/>
    </row>
    <row r="709">
      <c r="B709" s="7"/>
    </row>
    <row r="710">
      <c r="B710" s="7"/>
    </row>
    <row r="711">
      <c r="B711" s="7"/>
    </row>
    <row r="712">
      <c r="B712" s="7"/>
    </row>
    <row r="713">
      <c r="B713" s="7"/>
    </row>
    <row r="714">
      <c r="B714" s="7"/>
    </row>
    <row r="715">
      <c r="B715" s="7"/>
    </row>
    <row r="716">
      <c r="B716" s="7"/>
    </row>
    <row r="717">
      <c r="B717" s="7"/>
    </row>
    <row r="718">
      <c r="B718" s="7"/>
    </row>
    <row r="719">
      <c r="B719" s="7"/>
    </row>
    <row r="720">
      <c r="B720" s="7"/>
    </row>
    <row r="721">
      <c r="B721" s="7"/>
    </row>
    <row r="722">
      <c r="B722" s="7"/>
    </row>
    <row r="723">
      <c r="B723" s="7"/>
    </row>
    <row r="724">
      <c r="B724" s="7"/>
    </row>
    <row r="725">
      <c r="B725" s="7"/>
    </row>
    <row r="726">
      <c r="B726" s="7"/>
    </row>
    <row r="727">
      <c r="B727" s="7"/>
    </row>
    <row r="728">
      <c r="B728" s="7"/>
    </row>
    <row r="729">
      <c r="B729" s="7"/>
    </row>
    <row r="730">
      <c r="B730" s="7"/>
    </row>
    <row r="731">
      <c r="B731" s="7"/>
    </row>
    <row r="732">
      <c r="B732" s="7"/>
    </row>
    <row r="733">
      <c r="B733" s="7"/>
    </row>
    <row r="734">
      <c r="B734" s="7"/>
    </row>
    <row r="735">
      <c r="B735" s="7"/>
    </row>
    <row r="736">
      <c r="B736" s="7"/>
    </row>
    <row r="737">
      <c r="B737" s="7"/>
    </row>
    <row r="738">
      <c r="B738" s="7"/>
    </row>
    <row r="739">
      <c r="B739" s="7"/>
    </row>
    <row r="740">
      <c r="B740" s="7"/>
    </row>
    <row r="741">
      <c r="B741" s="7"/>
    </row>
    <row r="742">
      <c r="B742" s="7"/>
    </row>
    <row r="743">
      <c r="B743" s="7"/>
    </row>
    <row r="744">
      <c r="B744" s="7"/>
    </row>
    <row r="745">
      <c r="B745" s="7"/>
    </row>
    <row r="746">
      <c r="B746" s="7"/>
    </row>
    <row r="747">
      <c r="B747" s="7"/>
    </row>
    <row r="748">
      <c r="B748" s="7"/>
    </row>
    <row r="749">
      <c r="B749" s="7"/>
    </row>
    <row r="750">
      <c r="B750" s="7"/>
    </row>
    <row r="751">
      <c r="B751" s="7"/>
    </row>
    <row r="752">
      <c r="B752" s="7"/>
    </row>
    <row r="753">
      <c r="B753" s="7"/>
    </row>
    <row r="754">
      <c r="B754" s="7"/>
    </row>
    <row r="755">
      <c r="B755" s="7"/>
    </row>
    <row r="756">
      <c r="B756" s="7"/>
    </row>
    <row r="757">
      <c r="B757" s="7"/>
    </row>
    <row r="758">
      <c r="B758" s="7"/>
    </row>
    <row r="759">
      <c r="B759" s="7"/>
    </row>
    <row r="760">
      <c r="B760" s="7"/>
    </row>
    <row r="761">
      <c r="B761" s="7"/>
    </row>
    <row r="762">
      <c r="B762" s="7"/>
    </row>
    <row r="763">
      <c r="B763" s="7"/>
    </row>
    <row r="764">
      <c r="B764" s="7"/>
    </row>
    <row r="765">
      <c r="B765" s="7"/>
    </row>
    <row r="766">
      <c r="B766" s="7"/>
    </row>
    <row r="767">
      <c r="B767" s="7"/>
    </row>
    <row r="768">
      <c r="B768" s="7"/>
    </row>
    <row r="769">
      <c r="B769" s="7"/>
    </row>
    <row r="770">
      <c r="B770" s="7"/>
    </row>
    <row r="771">
      <c r="B771" s="7"/>
    </row>
    <row r="772">
      <c r="B772" s="7"/>
    </row>
    <row r="773">
      <c r="B773" s="7"/>
    </row>
    <row r="774">
      <c r="B774" s="7"/>
    </row>
    <row r="775">
      <c r="B775" s="7"/>
    </row>
    <row r="776">
      <c r="B776" s="7"/>
    </row>
    <row r="777">
      <c r="B777" s="7"/>
    </row>
    <row r="778">
      <c r="B778" s="7"/>
    </row>
    <row r="779">
      <c r="B779" s="7"/>
    </row>
    <row r="780">
      <c r="B780" s="7"/>
    </row>
    <row r="781">
      <c r="B781" s="7"/>
    </row>
    <row r="782">
      <c r="B782" s="7"/>
    </row>
    <row r="783">
      <c r="B783" s="7"/>
    </row>
    <row r="784">
      <c r="B784" s="7"/>
    </row>
    <row r="785">
      <c r="B785" s="7"/>
    </row>
    <row r="786">
      <c r="B786" s="7"/>
    </row>
    <row r="787">
      <c r="B787" s="7"/>
    </row>
    <row r="788">
      <c r="B788" s="7"/>
    </row>
    <row r="789">
      <c r="B789" s="7"/>
    </row>
    <row r="790">
      <c r="B790" s="7"/>
    </row>
    <row r="791">
      <c r="B791" s="7"/>
    </row>
    <row r="792">
      <c r="B792" s="7"/>
    </row>
    <row r="793">
      <c r="B793" s="7"/>
    </row>
    <row r="794">
      <c r="B794" s="7"/>
    </row>
    <row r="795">
      <c r="B795" s="7"/>
    </row>
    <row r="796">
      <c r="B796" s="7"/>
    </row>
    <row r="797">
      <c r="B797" s="7"/>
    </row>
    <row r="798">
      <c r="B798" s="7"/>
    </row>
    <row r="799">
      <c r="B799" s="7"/>
    </row>
    <row r="800">
      <c r="B800" s="7"/>
    </row>
    <row r="801">
      <c r="B801" s="7"/>
    </row>
    <row r="802">
      <c r="B802" s="7"/>
    </row>
    <row r="803">
      <c r="B803" s="7"/>
    </row>
    <row r="804">
      <c r="B804" s="7"/>
    </row>
    <row r="805">
      <c r="B805" s="7"/>
    </row>
    <row r="806">
      <c r="B806" s="7"/>
    </row>
    <row r="807">
      <c r="B807" s="7"/>
    </row>
    <row r="808">
      <c r="B808" s="7"/>
    </row>
    <row r="809">
      <c r="B809" s="7"/>
    </row>
    <row r="810">
      <c r="B810" s="7"/>
    </row>
    <row r="811">
      <c r="B811" s="7"/>
    </row>
    <row r="812">
      <c r="B812" s="7"/>
    </row>
    <row r="813">
      <c r="B813" s="7"/>
    </row>
    <row r="814">
      <c r="B814" s="7"/>
    </row>
    <row r="815">
      <c r="B815" s="7"/>
    </row>
    <row r="816">
      <c r="B816" s="7"/>
    </row>
    <row r="817">
      <c r="B817" s="7"/>
    </row>
    <row r="818">
      <c r="B818" s="7"/>
    </row>
    <row r="819">
      <c r="B819" s="7"/>
    </row>
    <row r="820">
      <c r="B820" s="7"/>
    </row>
    <row r="821">
      <c r="B821" s="7"/>
    </row>
    <row r="822">
      <c r="B822" s="7"/>
    </row>
    <row r="823">
      <c r="B823" s="7"/>
    </row>
    <row r="824">
      <c r="B824" s="7"/>
    </row>
    <row r="825">
      <c r="B825" s="7"/>
    </row>
    <row r="826">
      <c r="B826" s="7"/>
    </row>
    <row r="827">
      <c r="B827" s="7"/>
    </row>
    <row r="828">
      <c r="B828" s="7"/>
    </row>
    <row r="829">
      <c r="B829" s="7"/>
    </row>
    <row r="830">
      <c r="B830" s="7"/>
    </row>
    <row r="831">
      <c r="B831" s="7"/>
    </row>
    <row r="832">
      <c r="B832" s="7"/>
    </row>
    <row r="833">
      <c r="B833" s="7"/>
    </row>
    <row r="834">
      <c r="B834" s="7"/>
    </row>
    <row r="835">
      <c r="B835" s="7"/>
    </row>
    <row r="836">
      <c r="B836" s="7"/>
    </row>
    <row r="837">
      <c r="B837" s="7"/>
    </row>
    <row r="838">
      <c r="B838" s="7"/>
    </row>
    <row r="839">
      <c r="B839" s="7"/>
    </row>
    <row r="840">
      <c r="B840" s="7"/>
    </row>
    <row r="841">
      <c r="B841" s="7"/>
    </row>
    <row r="842">
      <c r="B842" s="7"/>
    </row>
    <row r="843">
      <c r="B843" s="7"/>
    </row>
    <row r="844">
      <c r="B844" s="7"/>
    </row>
    <row r="845">
      <c r="B845" s="7"/>
    </row>
    <row r="846">
      <c r="B846" s="7"/>
    </row>
    <row r="847">
      <c r="B847" s="7"/>
    </row>
    <row r="848">
      <c r="B848" s="7"/>
    </row>
    <row r="849">
      <c r="B849" s="7"/>
    </row>
    <row r="850">
      <c r="B850" s="7"/>
    </row>
    <row r="851">
      <c r="B851" s="7"/>
    </row>
    <row r="852">
      <c r="B852" s="7"/>
    </row>
    <row r="853">
      <c r="B853" s="7"/>
    </row>
    <row r="854">
      <c r="B854" s="7"/>
    </row>
    <row r="855">
      <c r="B855" s="7"/>
    </row>
    <row r="856">
      <c r="B856" s="7"/>
    </row>
    <row r="857">
      <c r="B857" s="7"/>
    </row>
    <row r="858">
      <c r="B858" s="7"/>
    </row>
    <row r="859">
      <c r="B859" s="7"/>
    </row>
    <row r="860">
      <c r="B860" s="7"/>
    </row>
    <row r="861">
      <c r="B861" s="7"/>
    </row>
    <row r="862">
      <c r="B862" s="7"/>
    </row>
    <row r="863">
      <c r="B863" s="7"/>
    </row>
    <row r="864">
      <c r="B864" s="7"/>
    </row>
    <row r="865">
      <c r="B865" s="7"/>
    </row>
    <row r="866">
      <c r="B866" s="7"/>
    </row>
    <row r="867">
      <c r="B867" s="7"/>
    </row>
    <row r="868">
      <c r="B868" s="7"/>
    </row>
    <row r="869">
      <c r="B869" s="7"/>
    </row>
    <row r="870">
      <c r="B870" s="7"/>
    </row>
    <row r="871">
      <c r="B871" s="7"/>
    </row>
    <row r="872">
      <c r="B872" s="7"/>
    </row>
    <row r="873">
      <c r="B873" s="7"/>
    </row>
    <row r="874">
      <c r="B874" s="7"/>
    </row>
    <row r="875">
      <c r="B875" s="7"/>
    </row>
    <row r="876">
      <c r="B876" s="7"/>
    </row>
    <row r="877">
      <c r="B877" s="7"/>
    </row>
    <row r="878">
      <c r="B878" s="7"/>
    </row>
    <row r="879">
      <c r="B879" s="7"/>
    </row>
    <row r="880">
      <c r="B880" s="7"/>
    </row>
    <row r="881">
      <c r="B881" s="7"/>
    </row>
    <row r="882">
      <c r="B882" s="7"/>
    </row>
    <row r="883">
      <c r="B883" s="7"/>
    </row>
    <row r="884">
      <c r="B884" s="7"/>
    </row>
    <row r="885">
      <c r="B885" s="7"/>
    </row>
    <row r="886">
      <c r="B886" s="7"/>
    </row>
    <row r="887">
      <c r="B887" s="7"/>
    </row>
    <row r="888">
      <c r="B888" s="7"/>
    </row>
    <row r="889">
      <c r="B889" s="7"/>
    </row>
    <row r="890">
      <c r="B890" s="7"/>
    </row>
    <row r="891">
      <c r="B891" s="7"/>
    </row>
    <row r="892">
      <c r="B892" s="7"/>
    </row>
    <row r="893">
      <c r="B893" s="7"/>
    </row>
    <row r="894">
      <c r="B894" s="7"/>
    </row>
    <row r="895">
      <c r="B895" s="7"/>
    </row>
    <row r="896">
      <c r="B896" s="7"/>
    </row>
    <row r="897">
      <c r="B897" s="7"/>
    </row>
    <row r="898">
      <c r="B898" s="7"/>
    </row>
    <row r="899">
      <c r="B899" s="7"/>
    </row>
    <row r="900">
      <c r="B900" s="7"/>
    </row>
    <row r="901">
      <c r="B901" s="7"/>
    </row>
    <row r="902">
      <c r="B902" s="7"/>
    </row>
    <row r="903">
      <c r="B903" s="7"/>
    </row>
    <row r="904">
      <c r="B904" s="7"/>
    </row>
    <row r="905">
      <c r="B905" s="7"/>
    </row>
    <row r="906">
      <c r="B906" s="7"/>
    </row>
    <row r="907">
      <c r="B907" s="7"/>
    </row>
    <row r="908">
      <c r="B908" s="7"/>
    </row>
    <row r="909">
      <c r="B909" s="7"/>
    </row>
    <row r="910">
      <c r="B910" s="7"/>
    </row>
    <row r="911">
      <c r="B911" s="7"/>
    </row>
    <row r="912">
      <c r="B912" s="7"/>
    </row>
    <row r="913">
      <c r="B913" s="7"/>
    </row>
    <row r="914">
      <c r="B914" s="7"/>
    </row>
    <row r="915">
      <c r="B915" s="7"/>
    </row>
    <row r="916">
      <c r="B916" s="7"/>
    </row>
    <row r="917">
      <c r="B917" s="7"/>
    </row>
    <row r="918">
      <c r="B918" s="7"/>
    </row>
    <row r="919">
      <c r="B919" s="7"/>
    </row>
    <row r="920">
      <c r="B920" s="7"/>
    </row>
    <row r="921">
      <c r="B921" s="7"/>
    </row>
    <row r="922">
      <c r="B922" s="7"/>
    </row>
    <row r="923">
      <c r="B923" s="7"/>
    </row>
    <row r="924">
      <c r="B924" s="7"/>
    </row>
    <row r="925">
      <c r="B925" s="7"/>
    </row>
    <row r="926">
      <c r="B926" s="7"/>
    </row>
    <row r="927">
      <c r="B927" s="7"/>
    </row>
    <row r="928">
      <c r="B928" s="7"/>
    </row>
    <row r="929">
      <c r="B929" s="7"/>
    </row>
    <row r="930">
      <c r="B930" s="7"/>
    </row>
    <row r="931">
      <c r="B931" s="7"/>
    </row>
    <row r="932">
      <c r="B932" s="7"/>
    </row>
    <row r="933">
      <c r="B933" s="7"/>
    </row>
    <row r="934">
      <c r="B934" s="7"/>
    </row>
    <row r="935">
      <c r="B935" s="7"/>
    </row>
    <row r="936">
      <c r="B936" s="7"/>
    </row>
    <row r="937">
      <c r="B937" s="7"/>
    </row>
    <row r="938">
      <c r="B938" s="7"/>
    </row>
    <row r="939">
      <c r="B939" s="7"/>
    </row>
    <row r="940">
      <c r="B940" s="7"/>
    </row>
    <row r="941">
      <c r="B941" s="7"/>
    </row>
    <row r="942">
      <c r="B942" s="7"/>
    </row>
    <row r="943">
      <c r="B943" s="7"/>
    </row>
    <row r="944">
      <c r="B944" s="7"/>
    </row>
    <row r="945">
      <c r="B945" s="7"/>
    </row>
    <row r="946">
      <c r="B946" s="7"/>
    </row>
    <row r="947">
      <c r="B947" s="7"/>
    </row>
    <row r="948">
      <c r="B948" s="7"/>
    </row>
    <row r="949">
      <c r="B949" s="7"/>
    </row>
    <row r="950">
      <c r="B950" s="7"/>
    </row>
    <row r="951">
      <c r="B951" s="7"/>
    </row>
    <row r="952">
      <c r="B952" s="7"/>
    </row>
    <row r="953">
      <c r="B953" s="7"/>
    </row>
    <row r="954">
      <c r="B954" s="7"/>
    </row>
    <row r="955">
      <c r="B955" s="7"/>
    </row>
    <row r="956">
      <c r="B956" s="7"/>
    </row>
    <row r="957">
      <c r="B957" s="7"/>
    </row>
    <row r="958">
      <c r="B958" s="7"/>
    </row>
    <row r="959">
      <c r="B959" s="7"/>
    </row>
    <row r="960">
      <c r="B960" s="7"/>
    </row>
    <row r="961">
      <c r="B961" s="7"/>
    </row>
    <row r="962">
      <c r="B962" s="7"/>
    </row>
    <row r="963">
      <c r="B963" s="7"/>
    </row>
    <row r="964">
      <c r="B964" s="7"/>
    </row>
    <row r="965">
      <c r="B965" s="7"/>
    </row>
    <row r="966">
      <c r="B966" s="7"/>
    </row>
    <row r="967">
      <c r="B967" s="7"/>
    </row>
    <row r="968">
      <c r="B968" s="7"/>
    </row>
    <row r="969">
      <c r="B969" s="7"/>
    </row>
    <row r="970">
      <c r="B970" s="7"/>
    </row>
    <row r="971">
      <c r="B971" s="7"/>
    </row>
    <row r="972">
      <c r="B972" s="7"/>
    </row>
    <row r="973">
      <c r="B973" s="7"/>
    </row>
    <row r="974">
      <c r="B974" s="7"/>
    </row>
    <row r="975">
      <c r="B975" s="7"/>
    </row>
    <row r="976">
      <c r="B976" s="7"/>
    </row>
    <row r="977">
      <c r="B977" s="7"/>
    </row>
    <row r="978">
      <c r="B978" s="7"/>
    </row>
    <row r="979">
      <c r="B979" s="7"/>
    </row>
    <row r="980">
      <c r="B980" s="7"/>
    </row>
    <row r="981">
      <c r="B981" s="7"/>
    </row>
    <row r="982">
      <c r="B982" s="7"/>
    </row>
    <row r="983">
      <c r="B983" s="7"/>
    </row>
    <row r="984">
      <c r="B984" s="7"/>
    </row>
    <row r="985">
      <c r="B985" s="7"/>
    </row>
    <row r="986">
      <c r="B986" s="7"/>
    </row>
    <row r="987">
      <c r="B987" s="7"/>
    </row>
    <row r="988">
      <c r="B988" s="7"/>
    </row>
    <row r="989">
      <c r="B989" s="7"/>
    </row>
    <row r="990">
      <c r="B990" s="7"/>
    </row>
    <row r="991">
      <c r="B991" s="7"/>
    </row>
    <row r="992">
      <c r="B992" s="7"/>
    </row>
    <row r="993">
      <c r="B993" s="7"/>
    </row>
    <row r="994">
      <c r="B994" s="7"/>
    </row>
    <row r="995">
      <c r="B995" s="7"/>
    </row>
    <row r="996">
      <c r="B996" s="7"/>
    </row>
    <row r="997">
      <c r="B997" s="7"/>
    </row>
    <row r="998">
      <c r="B998" s="7"/>
    </row>
    <row r="999">
      <c r="B999" s="7"/>
    </row>
    <row r="1000">
      <c r="B1000" s="7"/>
    </row>
    <row r="1001">
      <c r="B1001" s="7"/>
    </row>
    <row r="1002">
      <c r="B1002" s="7"/>
    </row>
    <row r="1003">
      <c r="B1003" s="7"/>
    </row>
    <row r="1004">
      <c r="B1004" s="7"/>
    </row>
    <row r="1005">
      <c r="B1005" s="7"/>
    </row>
    <row r="1006">
      <c r="B1006" s="7"/>
    </row>
    <row r="1007">
      <c r="B1007" s="7"/>
    </row>
    <row r="1008">
      <c r="B1008" s="7"/>
    </row>
    <row r="1009">
      <c r="B1009" s="7"/>
    </row>
    <row r="1010">
      <c r="B1010" s="7"/>
    </row>
    <row r="1011">
      <c r="B1011" s="7"/>
    </row>
    <row r="1012">
      <c r="B1012" s="7"/>
    </row>
    <row r="1013">
      <c r="B1013" s="7"/>
    </row>
    <row r="1014">
      <c r="B1014" s="7"/>
    </row>
    <row r="1015">
      <c r="B1015" s="7"/>
    </row>
    <row r="1016">
      <c r="B1016" s="7"/>
    </row>
    <row r="1017">
      <c r="B1017" s="7"/>
    </row>
    <row r="1018">
      <c r="B1018" s="7"/>
    </row>
  </sheetData>
  <dataValidations>
    <dataValidation type="list" allowBlank="1" showErrorMessage="1" sqref="F2:F8">
      <formula1>"Done ,On progress,Backlog,Icebox,To DO"</formula1>
    </dataValidation>
    <dataValidation type="list" allowBlank="1" showErrorMessage="1" sqref="G2:G8">
      <formula1>"Sprint 1,Sprint 2"</formula1>
    </dataValidation>
    <dataValidation type="list" allowBlank="1" showErrorMessage="1" sqref="E2:E8">
      <formula1>"Okke,Panji,Niken,Putri,annisa"</formula1>
    </dataValidation>
  </dataValidations>
  <hyperlinks>
    <hyperlink r:id="rId1" location="gid=1931700450" ref="J1"/>
    <hyperlink r:id="rId2" location="gid=521250369" ref="K1"/>
  </hyperlinks>
  <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4.0" topLeftCell="E1" activePane="topRight" state="frozen"/>
      <selection activeCell="F2" sqref="F2" pane="topRight"/>
    </sheetView>
  </sheetViews>
  <sheetFormatPr customHeight="1" defaultColWidth="12.63" defaultRowHeight="15.0"/>
  <cols>
    <col customWidth="1" min="4" max="4" width="37.88"/>
    <col customWidth="1" min="5" max="28" width="26.13"/>
  </cols>
  <sheetData>
    <row r="2">
      <c r="E2" s="606" t="s">
        <v>1546</v>
      </c>
      <c r="V2" s="607" t="s">
        <v>1635</v>
      </c>
      <c r="W2" s="608" t="s">
        <v>1636</v>
      </c>
    </row>
    <row r="4">
      <c r="B4" s="609" t="s">
        <v>220</v>
      </c>
      <c r="C4" s="610" t="s">
        <v>797</v>
      </c>
      <c r="D4" s="611" t="s">
        <v>1637</v>
      </c>
      <c r="E4" s="612" t="s">
        <v>292</v>
      </c>
      <c r="F4" s="25"/>
      <c r="G4" s="25"/>
      <c r="H4" s="26"/>
      <c r="I4" s="612" t="s">
        <v>293</v>
      </c>
      <c r="J4" s="25"/>
      <c r="K4" s="25"/>
      <c r="L4" s="26"/>
      <c r="M4" s="612" t="s">
        <v>294</v>
      </c>
      <c r="N4" s="25"/>
      <c r="O4" s="25"/>
      <c r="P4" s="26"/>
      <c r="Q4" s="612" t="s">
        <v>295</v>
      </c>
      <c r="R4" s="25"/>
      <c r="S4" s="25"/>
      <c r="T4" s="26"/>
      <c r="U4" s="612" t="s">
        <v>296</v>
      </c>
      <c r="V4" s="25"/>
      <c r="W4" s="25"/>
      <c r="X4" s="26"/>
      <c r="Y4" s="612" t="s">
        <v>1638</v>
      </c>
      <c r="Z4" s="25"/>
      <c r="AA4" s="25"/>
      <c r="AB4" s="26"/>
    </row>
    <row r="5">
      <c r="B5" s="23"/>
      <c r="C5" s="23"/>
      <c r="D5" s="23"/>
      <c r="E5" s="613" t="s">
        <v>1639</v>
      </c>
      <c r="F5" s="613" t="s">
        <v>1640</v>
      </c>
      <c r="G5" s="613" t="s">
        <v>1641</v>
      </c>
      <c r="H5" s="613" t="s">
        <v>1642</v>
      </c>
      <c r="I5" s="613" t="s">
        <v>1639</v>
      </c>
      <c r="J5" s="613" t="s">
        <v>1640</v>
      </c>
      <c r="K5" s="613" t="s">
        <v>1641</v>
      </c>
      <c r="L5" s="613" t="s">
        <v>1642</v>
      </c>
      <c r="M5" s="613" t="s">
        <v>1639</v>
      </c>
      <c r="N5" s="613" t="s">
        <v>1640</v>
      </c>
      <c r="O5" s="613" t="s">
        <v>1641</v>
      </c>
      <c r="P5" s="613" t="s">
        <v>1642</v>
      </c>
      <c r="Q5" s="613" t="s">
        <v>1639</v>
      </c>
      <c r="R5" s="613" t="s">
        <v>1640</v>
      </c>
      <c r="S5" s="613" t="s">
        <v>1641</v>
      </c>
      <c r="T5" s="613" t="s">
        <v>1642</v>
      </c>
      <c r="U5" s="613" t="s">
        <v>1639</v>
      </c>
      <c r="V5" s="613" t="s">
        <v>1640</v>
      </c>
      <c r="W5" s="613" t="s">
        <v>1641</v>
      </c>
      <c r="X5" s="613" t="s">
        <v>1642</v>
      </c>
      <c r="Y5" s="613" t="s">
        <v>1639</v>
      </c>
      <c r="Z5" s="613" t="s">
        <v>1640</v>
      </c>
      <c r="AA5" s="613" t="s">
        <v>1641</v>
      </c>
      <c r="AB5" s="613" t="s">
        <v>1642</v>
      </c>
    </row>
    <row r="6">
      <c r="B6" s="136"/>
      <c r="C6" s="614" t="s">
        <v>1643</v>
      </c>
      <c r="D6" s="614" t="s">
        <v>1644</v>
      </c>
      <c r="E6" s="136"/>
      <c r="F6" s="136"/>
      <c r="G6" s="136"/>
      <c r="H6" s="136"/>
      <c r="I6" s="136"/>
      <c r="J6" s="136"/>
      <c r="K6" s="136"/>
      <c r="L6" s="136"/>
      <c r="M6" s="136"/>
      <c r="N6" s="136"/>
      <c r="O6" s="136"/>
      <c r="P6" s="136"/>
      <c r="Q6" s="136"/>
      <c r="R6" s="136"/>
      <c r="S6" s="136"/>
      <c r="T6" s="136"/>
      <c r="U6" s="136"/>
      <c r="V6" s="136"/>
      <c r="W6" s="136"/>
      <c r="X6" s="136"/>
      <c r="Y6" s="136"/>
      <c r="Z6" s="136"/>
      <c r="AA6" s="136"/>
      <c r="AB6" s="136"/>
    </row>
    <row r="7">
      <c r="B7" s="136"/>
      <c r="C7" s="614" t="s">
        <v>1643</v>
      </c>
      <c r="D7" s="614" t="s">
        <v>644</v>
      </c>
      <c r="E7" s="136"/>
      <c r="F7" s="136"/>
      <c r="G7" s="136"/>
      <c r="H7" s="136"/>
      <c r="I7" s="136"/>
      <c r="J7" s="136"/>
      <c r="K7" s="136"/>
      <c r="L7" s="136"/>
      <c r="M7" s="136"/>
      <c r="N7" s="136"/>
      <c r="O7" s="136"/>
      <c r="P7" s="136"/>
      <c r="Q7" s="136"/>
      <c r="R7" s="136"/>
      <c r="S7" s="136"/>
      <c r="T7" s="136"/>
      <c r="U7" s="136"/>
      <c r="V7" s="136"/>
      <c r="W7" s="136"/>
      <c r="X7" s="136"/>
      <c r="Y7" s="136"/>
      <c r="Z7" s="136"/>
      <c r="AA7" s="136"/>
      <c r="AB7" s="136"/>
    </row>
    <row r="8">
      <c r="B8" s="136"/>
      <c r="C8" s="614" t="s">
        <v>1643</v>
      </c>
      <c r="D8" s="614" t="s">
        <v>1645</v>
      </c>
      <c r="E8" s="136"/>
      <c r="F8" s="136"/>
      <c r="G8" s="136"/>
      <c r="H8" s="136"/>
      <c r="I8" s="136"/>
      <c r="J8" s="136"/>
      <c r="K8" s="136"/>
      <c r="L8" s="136"/>
      <c r="M8" s="136"/>
      <c r="N8" s="136"/>
      <c r="O8" s="136"/>
      <c r="P8" s="136"/>
      <c r="Q8" s="136"/>
      <c r="R8" s="136"/>
      <c r="S8" s="136"/>
      <c r="T8" s="136"/>
      <c r="U8" s="136"/>
      <c r="V8" s="136"/>
      <c r="W8" s="136"/>
      <c r="X8" s="136"/>
      <c r="Y8" s="136"/>
      <c r="Z8" s="136"/>
      <c r="AA8" s="136"/>
      <c r="AB8" s="136"/>
    </row>
    <row r="9">
      <c r="B9" s="136"/>
      <c r="C9" s="614" t="s">
        <v>1643</v>
      </c>
      <c r="D9" s="614" t="s">
        <v>1646</v>
      </c>
      <c r="E9" s="136"/>
      <c r="F9" s="136"/>
      <c r="G9" s="136"/>
      <c r="H9" s="136"/>
      <c r="I9" s="136"/>
      <c r="J9" s="136"/>
      <c r="K9" s="136"/>
      <c r="L9" s="136"/>
      <c r="M9" s="136"/>
      <c r="N9" s="136"/>
      <c r="O9" s="136"/>
      <c r="P9" s="136"/>
      <c r="Q9" s="136"/>
      <c r="R9" s="136"/>
      <c r="S9" s="136"/>
      <c r="T9" s="136"/>
      <c r="U9" s="136"/>
      <c r="V9" s="136"/>
      <c r="W9" s="136"/>
      <c r="X9" s="136"/>
      <c r="Y9" s="136"/>
      <c r="Z9" s="136"/>
      <c r="AA9" s="136"/>
      <c r="AB9" s="136"/>
    </row>
    <row r="10">
      <c r="B10" s="136"/>
      <c r="C10" s="614" t="s">
        <v>1643</v>
      </c>
      <c r="D10" s="614" t="s">
        <v>1415</v>
      </c>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row>
    <row r="11">
      <c r="B11" s="136"/>
      <c r="C11" s="614" t="s">
        <v>1643</v>
      </c>
      <c r="D11" s="614" t="s">
        <v>1647</v>
      </c>
      <c r="E11" s="136"/>
      <c r="F11" s="136"/>
      <c r="G11" s="136"/>
      <c r="H11" s="136"/>
      <c r="I11" s="136"/>
      <c r="J11" s="136"/>
      <c r="K11" s="136"/>
      <c r="L11" s="136"/>
      <c r="M11" s="136"/>
      <c r="N11" s="136"/>
      <c r="O11" s="136"/>
      <c r="P11" s="136"/>
      <c r="Q11" s="136"/>
      <c r="R11" s="136"/>
      <c r="S11" s="136"/>
      <c r="T11" s="136"/>
      <c r="U11" s="136"/>
      <c r="V11" s="136"/>
      <c r="W11" s="136"/>
      <c r="X11" s="136"/>
      <c r="Y11" s="136"/>
      <c r="Z11" s="136"/>
      <c r="AA11" s="136"/>
      <c r="AB11" s="136"/>
    </row>
    <row r="12">
      <c r="B12" s="136"/>
      <c r="C12" s="614" t="s">
        <v>1648</v>
      </c>
      <c r="D12" s="614" t="s">
        <v>1414</v>
      </c>
      <c r="E12" s="136"/>
      <c r="F12" s="136"/>
      <c r="G12" s="136"/>
      <c r="H12" s="136"/>
      <c r="I12" s="136"/>
      <c r="J12" s="136"/>
      <c r="K12" s="136"/>
      <c r="L12" s="136"/>
      <c r="M12" s="136"/>
      <c r="N12" s="136"/>
      <c r="O12" s="136"/>
      <c r="P12" s="136"/>
      <c r="Q12" s="136"/>
      <c r="R12" s="136"/>
      <c r="S12" s="136"/>
      <c r="T12" s="136"/>
      <c r="U12" s="136"/>
      <c r="V12" s="136"/>
      <c r="W12" s="136"/>
      <c r="X12" s="136"/>
      <c r="Y12" s="136"/>
      <c r="Z12" s="136"/>
      <c r="AA12" s="136"/>
      <c r="AB12" s="136"/>
    </row>
    <row r="13">
      <c r="B13" s="136"/>
      <c r="C13" s="614" t="s">
        <v>1648</v>
      </c>
      <c r="D13" s="614" t="s">
        <v>1649</v>
      </c>
      <c r="E13" s="136"/>
      <c r="F13" s="136"/>
      <c r="G13" s="136"/>
      <c r="H13" s="136"/>
      <c r="I13" s="136"/>
      <c r="J13" s="136"/>
      <c r="K13" s="136"/>
      <c r="L13" s="136"/>
      <c r="M13" s="136"/>
      <c r="N13" s="136"/>
      <c r="O13" s="136"/>
      <c r="P13" s="136"/>
      <c r="Q13" s="136"/>
      <c r="R13" s="136"/>
      <c r="S13" s="136"/>
      <c r="T13" s="136"/>
      <c r="U13" s="136"/>
      <c r="V13" s="136"/>
      <c r="W13" s="136"/>
      <c r="X13" s="136"/>
      <c r="Y13" s="136"/>
      <c r="Z13" s="136"/>
      <c r="AA13" s="136"/>
      <c r="AB13" s="136"/>
    </row>
    <row r="14">
      <c r="B14" s="136"/>
      <c r="C14" s="614" t="s">
        <v>1648</v>
      </c>
      <c r="D14" s="614" t="s">
        <v>1650</v>
      </c>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row>
    <row r="15">
      <c r="B15" s="136"/>
      <c r="C15" s="614" t="s">
        <v>1648</v>
      </c>
      <c r="D15" s="614" t="s">
        <v>1651</v>
      </c>
      <c r="E15" s="136"/>
      <c r="F15" s="136"/>
      <c r="G15" s="136"/>
      <c r="H15" s="136"/>
      <c r="I15" s="136"/>
      <c r="J15" s="136"/>
      <c r="K15" s="136"/>
      <c r="L15" s="136"/>
      <c r="M15" s="136"/>
      <c r="N15" s="136"/>
      <c r="O15" s="136"/>
      <c r="P15" s="136"/>
      <c r="Q15" s="136"/>
      <c r="R15" s="136"/>
      <c r="S15" s="136"/>
      <c r="T15" s="136"/>
      <c r="U15" s="136"/>
      <c r="V15" s="136"/>
      <c r="W15" s="136"/>
      <c r="X15" s="136"/>
      <c r="Y15" s="136"/>
      <c r="Z15" s="136"/>
      <c r="AA15" s="136"/>
      <c r="AB15" s="136"/>
    </row>
    <row r="16">
      <c r="B16" s="136"/>
      <c r="C16" s="614" t="s">
        <v>1648</v>
      </c>
      <c r="D16" s="614" t="s">
        <v>1410</v>
      </c>
      <c r="E16" s="136"/>
      <c r="F16" s="136"/>
      <c r="G16" s="136"/>
      <c r="H16" s="136"/>
      <c r="I16" s="136"/>
      <c r="J16" s="136"/>
      <c r="K16" s="136"/>
      <c r="L16" s="136"/>
      <c r="M16" s="136"/>
      <c r="N16" s="136"/>
      <c r="O16" s="136"/>
      <c r="P16" s="136"/>
      <c r="Q16" s="136"/>
      <c r="R16" s="136"/>
      <c r="S16" s="136"/>
      <c r="T16" s="136"/>
      <c r="U16" s="136"/>
      <c r="V16" s="136"/>
      <c r="W16" s="136"/>
      <c r="X16" s="136"/>
      <c r="Y16" s="136"/>
      <c r="Z16" s="136"/>
      <c r="AA16" s="136"/>
      <c r="AB16" s="136"/>
    </row>
    <row r="20">
      <c r="D20" s="615" t="s">
        <v>1652</v>
      </c>
    </row>
    <row r="21">
      <c r="D21" s="616" t="s">
        <v>1653</v>
      </c>
    </row>
    <row r="22">
      <c r="D22" s="617" t="s">
        <v>1566</v>
      </c>
    </row>
    <row r="23">
      <c r="D23" s="618" t="s">
        <v>1654</v>
      </c>
    </row>
  </sheetData>
  <mergeCells count="11">
    <mergeCell ref="M4:P4"/>
    <mergeCell ref="Q4:T4"/>
    <mergeCell ref="U4:X4"/>
    <mergeCell ref="Y4:AB4"/>
    <mergeCell ref="E2:U2"/>
    <mergeCell ref="W2:AB2"/>
    <mergeCell ref="B4:B5"/>
    <mergeCell ref="C4:C5"/>
    <mergeCell ref="D4:D5"/>
    <mergeCell ref="E4:H4"/>
    <mergeCell ref="I4:L4"/>
  </mergeCells>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21.5"/>
    <col customWidth="1" min="2" max="2" width="37.88"/>
    <col customWidth="1" min="3" max="3" width="76.25"/>
    <col customWidth="1" min="4" max="4" width="77.88"/>
    <col customWidth="1" min="5" max="5" width="38.75"/>
  </cols>
  <sheetData>
    <row r="1">
      <c r="A1" s="619" t="s">
        <v>1655</v>
      </c>
      <c r="B1" s="619" t="s">
        <v>1656</v>
      </c>
      <c r="C1" s="619" t="s">
        <v>1657</v>
      </c>
      <c r="F1" s="620"/>
      <c r="G1" s="620"/>
      <c r="H1" s="620"/>
      <c r="I1" s="620"/>
      <c r="J1" s="620"/>
      <c r="K1" s="620"/>
      <c r="L1" s="620"/>
      <c r="M1" s="620"/>
      <c r="N1" s="620"/>
      <c r="O1" s="620"/>
      <c r="P1" s="620"/>
      <c r="Q1" s="620"/>
      <c r="R1" s="620"/>
      <c r="S1" s="620"/>
      <c r="T1" s="620"/>
      <c r="U1" s="620"/>
      <c r="V1" s="620"/>
      <c r="W1" s="620"/>
      <c r="X1" s="620"/>
      <c r="Y1" s="620"/>
      <c r="Z1" s="620"/>
    </row>
    <row r="2">
      <c r="C2" s="619" t="s">
        <v>1658</v>
      </c>
      <c r="D2" s="619" t="s">
        <v>1288</v>
      </c>
      <c r="E2" s="619" t="s">
        <v>1659</v>
      </c>
      <c r="F2" s="620"/>
      <c r="G2" s="620"/>
      <c r="H2" s="620"/>
      <c r="I2" s="620"/>
      <c r="J2" s="620"/>
      <c r="K2" s="620"/>
      <c r="L2" s="620"/>
      <c r="M2" s="620"/>
      <c r="N2" s="620"/>
      <c r="O2" s="620"/>
      <c r="P2" s="620"/>
      <c r="Q2" s="620"/>
      <c r="R2" s="620"/>
      <c r="S2" s="620"/>
      <c r="T2" s="620"/>
      <c r="U2" s="620"/>
      <c r="V2" s="620"/>
      <c r="W2" s="620"/>
      <c r="X2" s="620"/>
      <c r="Y2" s="620"/>
      <c r="Z2" s="620"/>
    </row>
    <row r="3">
      <c r="A3" s="621" t="s">
        <v>1660</v>
      </c>
      <c r="B3" s="622" t="s">
        <v>1661</v>
      </c>
      <c r="C3" s="622" t="s">
        <v>1662</v>
      </c>
      <c r="D3" s="622" t="s">
        <v>1663</v>
      </c>
      <c r="E3" s="622" t="s">
        <v>1664</v>
      </c>
      <c r="F3" s="620"/>
      <c r="G3" s="620"/>
      <c r="H3" s="620"/>
      <c r="I3" s="620"/>
      <c r="J3" s="620"/>
      <c r="K3" s="620"/>
      <c r="L3" s="620"/>
      <c r="M3" s="620"/>
      <c r="N3" s="620"/>
      <c r="O3" s="620"/>
      <c r="P3" s="620"/>
      <c r="Q3" s="620"/>
      <c r="R3" s="620"/>
      <c r="S3" s="620"/>
      <c r="T3" s="620"/>
      <c r="U3" s="620"/>
      <c r="V3" s="620"/>
      <c r="W3" s="620"/>
      <c r="X3" s="620"/>
      <c r="Y3" s="620"/>
      <c r="Z3" s="620"/>
    </row>
    <row r="4">
      <c r="A4" s="621" t="s">
        <v>220</v>
      </c>
      <c r="B4" s="622" t="s">
        <v>1665</v>
      </c>
      <c r="C4" s="622" t="s">
        <v>1666</v>
      </c>
      <c r="D4" s="622"/>
      <c r="E4" s="622" t="s">
        <v>1667</v>
      </c>
      <c r="F4" s="620"/>
      <c r="G4" s="620"/>
      <c r="H4" s="620"/>
      <c r="I4" s="620"/>
      <c r="J4" s="620"/>
      <c r="K4" s="620"/>
      <c r="L4" s="620"/>
      <c r="M4" s="620"/>
      <c r="N4" s="620"/>
      <c r="O4" s="620"/>
      <c r="P4" s="620"/>
      <c r="Q4" s="620"/>
      <c r="R4" s="620"/>
      <c r="S4" s="620"/>
      <c r="T4" s="620"/>
      <c r="U4" s="620"/>
      <c r="V4" s="620"/>
      <c r="W4" s="620"/>
      <c r="X4" s="620"/>
      <c r="Y4" s="620"/>
      <c r="Z4" s="620"/>
    </row>
    <row r="5">
      <c r="A5" s="621" t="s">
        <v>1668</v>
      </c>
      <c r="B5" s="622" t="s">
        <v>1669</v>
      </c>
      <c r="C5" s="622" t="s">
        <v>1670</v>
      </c>
      <c r="D5" s="622"/>
      <c r="E5" s="622"/>
      <c r="F5" s="620"/>
      <c r="G5" s="620"/>
      <c r="H5" s="620"/>
      <c r="I5" s="620"/>
      <c r="J5" s="620"/>
      <c r="K5" s="620"/>
      <c r="L5" s="620"/>
      <c r="M5" s="620"/>
      <c r="N5" s="620"/>
      <c r="O5" s="620"/>
      <c r="P5" s="620"/>
      <c r="Q5" s="620"/>
      <c r="R5" s="620"/>
      <c r="S5" s="620"/>
      <c r="T5" s="620"/>
      <c r="U5" s="620"/>
      <c r="V5" s="620"/>
      <c r="W5" s="620"/>
      <c r="X5" s="620"/>
      <c r="Y5" s="620"/>
      <c r="Z5" s="620"/>
    </row>
    <row r="6">
      <c r="A6" s="623" t="s">
        <v>1671</v>
      </c>
      <c r="F6" s="620"/>
      <c r="G6" s="620"/>
      <c r="H6" s="620"/>
      <c r="I6" s="620"/>
      <c r="J6" s="620"/>
      <c r="K6" s="620"/>
      <c r="L6" s="620"/>
      <c r="M6" s="620"/>
      <c r="N6" s="620"/>
      <c r="O6" s="620"/>
      <c r="P6" s="620"/>
      <c r="Q6" s="620"/>
      <c r="R6" s="620"/>
      <c r="S6" s="620"/>
      <c r="T6" s="620"/>
      <c r="U6" s="620"/>
      <c r="V6" s="620"/>
      <c r="W6" s="620"/>
      <c r="X6" s="620"/>
      <c r="Y6" s="620"/>
      <c r="Z6" s="620"/>
    </row>
    <row r="7">
      <c r="A7" s="621" t="s">
        <v>1672</v>
      </c>
      <c r="B7" s="622" t="s">
        <v>1673</v>
      </c>
      <c r="C7" s="624" t="s">
        <v>1674</v>
      </c>
      <c r="D7" s="622" t="s">
        <v>1675</v>
      </c>
      <c r="E7" s="622" t="s">
        <v>1676</v>
      </c>
      <c r="F7" s="620"/>
      <c r="G7" s="620"/>
      <c r="H7" s="620"/>
      <c r="I7" s="620"/>
      <c r="J7" s="620"/>
      <c r="K7" s="620"/>
      <c r="L7" s="620"/>
      <c r="M7" s="620"/>
      <c r="N7" s="620"/>
      <c r="O7" s="620"/>
      <c r="P7" s="620"/>
      <c r="Q7" s="620"/>
      <c r="R7" s="620"/>
      <c r="S7" s="620"/>
      <c r="T7" s="620"/>
      <c r="U7" s="620"/>
      <c r="V7" s="620"/>
      <c r="W7" s="620"/>
      <c r="X7" s="620"/>
      <c r="Y7" s="620"/>
      <c r="Z7" s="620"/>
    </row>
    <row r="8">
      <c r="A8" s="621" t="s">
        <v>1677</v>
      </c>
      <c r="B8" s="625" t="s">
        <v>1678</v>
      </c>
      <c r="C8" s="626" t="s">
        <v>1679</v>
      </c>
      <c r="D8" s="621" t="s">
        <v>1680</v>
      </c>
      <c r="E8" s="621" t="s">
        <v>1681</v>
      </c>
      <c r="F8" s="620"/>
      <c r="G8" s="620"/>
      <c r="H8" s="620"/>
      <c r="I8" s="620"/>
      <c r="J8" s="620"/>
      <c r="K8" s="620"/>
      <c r="L8" s="620"/>
      <c r="M8" s="620"/>
      <c r="N8" s="620"/>
      <c r="O8" s="620"/>
      <c r="P8" s="620"/>
      <c r="Q8" s="620"/>
      <c r="R8" s="620"/>
      <c r="S8" s="620"/>
      <c r="T8" s="620"/>
      <c r="U8" s="620"/>
      <c r="V8" s="620"/>
      <c r="W8" s="620"/>
      <c r="X8" s="620"/>
      <c r="Y8" s="620"/>
      <c r="Z8" s="620"/>
    </row>
    <row r="9">
      <c r="A9" s="621" t="s">
        <v>343</v>
      </c>
      <c r="B9" s="625" t="s">
        <v>1682</v>
      </c>
      <c r="C9" s="622" t="s">
        <v>1683</v>
      </c>
      <c r="D9" s="622" t="s">
        <v>1684</v>
      </c>
      <c r="E9" s="622" t="s">
        <v>1685</v>
      </c>
      <c r="F9" s="620"/>
      <c r="G9" s="620"/>
      <c r="H9" s="620"/>
      <c r="I9" s="620"/>
      <c r="J9" s="620"/>
      <c r="K9" s="620"/>
      <c r="L9" s="620"/>
      <c r="M9" s="620"/>
      <c r="N9" s="620"/>
      <c r="O9" s="620"/>
      <c r="P9" s="620"/>
      <c r="Q9" s="620"/>
      <c r="R9" s="620"/>
      <c r="S9" s="620"/>
      <c r="T9" s="620"/>
      <c r="U9" s="620"/>
      <c r="V9" s="620"/>
      <c r="W9" s="620"/>
      <c r="X9" s="620"/>
      <c r="Y9" s="620"/>
      <c r="Z9" s="620"/>
    </row>
    <row r="10">
      <c r="A10" s="627" t="s">
        <v>1686</v>
      </c>
      <c r="F10" s="620"/>
      <c r="G10" s="620"/>
      <c r="H10" s="620"/>
      <c r="I10" s="620"/>
      <c r="J10" s="620"/>
      <c r="K10" s="620"/>
      <c r="L10" s="620"/>
      <c r="M10" s="620"/>
      <c r="N10" s="620"/>
      <c r="O10" s="620"/>
      <c r="P10" s="620"/>
      <c r="Q10" s="620"/>
      <c r="R10" s="620"/>
      <c r="S10" s="620"/>
      <c r="T10" s="620"/>
      <c r="U10" s="620"/>
      <c r="V10" s="620"/>
      <c r="W10" s="620"/>
      <c r="X10" s="620"/>
      <c r="Y10" s="620"/>
      <c r="Z10" s="620"/>
    </row>
    <row r="11">
      <c r="A11" s="628" t="s">
        <v>1687</v>
      </c>
      <c r="B11" s="628" t="s">
        <v>1688</v>
      </c>
      <c r="C11" s="628" t="s">
        <v>1689</v>
      </c>
      <c r="D11" s="629" t="s">
        <v>462</v>
      </c>
      <c r="E11" s="630" t="s">
        <v>462</v>
      </c>
      <c r="F11" s="620"/>
      <c r="G11" s="620"/>
      <c r="H11" s="620"/>
      <c r="I11" s="620"/>
      <c r="J11" s="620"/>
      <c r="K11" s="620"/>
      <c r="L11" s="620"/>
      <c r="M11" s="620"/>
      <c r="N11" s="620"/>
      <c r="O11" s="620"/>
      <c r="P11" s="620"/>
      <c r="Q11" s="620"/>
      <c r="R11" s="620"/>
      <c r="S11" s="620"/>
      <c r="T11" s="620"/>
      <c r="U11" s="620"/>
      <c r="V11" s="620"/>
      <c r="W11" s="620"/>
      <c r="X11" s="620"/>
      <c r="Y11" s="620"/>
      <c r="Z11" s="620"/>
    </row>
    <row r="12">
      <c r="A12" s="628" t="s">
        <v>1690</v>
      </c>
      <c r="B12" s="628" t="s">
        <v>1691</v>
      </c>
      <c r="C12" s="628" t="s">
        <v>1692</v>
      </c>
      <c r="D12" s="622" t="s">
        <v>1693</v>
      </c>
      <c r="E12" s="621" t="s">
        <v>1694</v>
      </c>
      <c r="F12" s="620"/>
      <c r="G12" s="620"/>
      <c r="H12" s="620"/>
      <c r="I12" s="620"/>
      <c r="J12" s="620"/>
      <c r="K12" s="620"/>
      <c r="L12" s="620"/>
      <c r="M12" s="620"/>
      <c r="N12" s="620"/>
      <c r="O12" s="620"/>
      <c r="P12" s="620"/>
      <c r="Q12" s="620"/>
      <c r="R12" s="620"/>
      <c r="S12" s="620"/>
      <c r="T12" s="620"/>
      <c r="U12" s="620"/>
      <c r="V12" s="620"/>
      <c r="W12" s="620"/>
      <c r="X12" s="620"/>
      <c r="Y12" s="620"/>
      <c r="Z12" s="620"/>
    </row>
    <row r="13">
      <c r="A13" s="628" t="s">
        <v>1695</v>
      </c>
      <c r="B13" s="628" t="s">
        <v>1696</v>
      </c>
      <c r="C13" s="628" t="s">
        <v>1697</v>
      </c>
      <c r="D13" s="622" t="s">
        <v>1698</v>
      </c>
      <c r="E13" s="621" t="s">
        <v>1694</v>
      </c>
      <c r="F13" s="620"/>
      <c r="G13" s="620"/>
      <c r="H13" s="620"/>
      <c r="I13" s="620"/>
      <c r="J13" s="620"/>
      <c r="K13" s="620"/>
      <c r="L13" s="620"/>
      <c r="M13" s="620"/>
      <c r="N13" s="620"/>
      <c r="O13" s="620"/>
      <c r="P13" s="620"/>
      <c r="Q13" s="620"/>
      <c r="R13" s="620"/>
      <c r="S13" s="620"/>
      <c r="T13" s="620"/>
      <c r="U13" s="620"/>
      <c r="V13" s="620"/>
      <c r="W13" s="620"/>
      <c r="X13" s="620"/>
      <c r="Y13" s="620"/>
      <c r="Z13" s="620"/>
    </row>
    <row r="14">
      <c r="A14" s="628" t="s">
        <v>1699</v>
      </c>
      <c r="B14" s="628" t="s">
        <v>1700</v>
      </c>
      <c r="C14" s="628" t="s">
        <v>1701</v>
      </c>
      <c r="D14" s="622" t="s">
        <v>1702</v>
      </c>
      <c r="E14" s="621" t="s">
        <v>1694</v>
      </c>
      <c r="F14" s="631" t="s">
        <v>1703</v>
      </c>
      <c r="G14" s="620"/>
      <c r="H14" s="620"/>
      <c r="I14" s="620"/>
      <c r="J14" s="620"/>
      <c r="K14" s="620"/>
      <c r="L14" s="620"/>
      <c r="M14" s="620"/>
      <c r="N14" s="620"/>
      <c r="O14" s="620"/>
      <c r="P14" s="620"/>
      <c r="Q14" s="620"/>
      <c r="R14" s="620"/>
      <c r="S14" s="620"/>
      <c r="T14" s="620"/>
      <c r="U14" s="620"/>
      <c r="V14" s="620"/>
      <c r="W14" s="620"/>
      <c r="X14" s="620"/>
      <c r="Y14" s="620"/>
      <c r="Z14" s="620"/>
    </row>
    <row r="15">
      <c r="A15" s="628" t="s">
        <v>644</v>
      </c>
      <c r="B15" s="628" t="s">
        <v>1704</v>
      </c>
      <c r="C15" s="628" t="s">
        <v>1705</v>
      </c>
      <c r="D15" s="622" t="s">
        <v>1706</v>
      </c>
      <c r="E15" s="621" t="s">
        <v>1707</v>
      </c>
      <c r="F15" s="620"/>
      <c r="G15" s="620"/>
      <c r="H15" s="620"/>
      <c r="I15" s="620"/>
      <c r="J15" s="620"/>
      <c r="K15" s="620"/>
      <c r="L15" s="620"/>
      <c r="M15" s="620"/>
      <c r="N15" s="620"/>
      <c r="O15" s="620"/>
      <c r="P15" s="620"/>
      <c r="Q15" s="620"/>
      <c r="R15" s="620"/>
      <c r="S15" s="620"/>
      <c r="T15" s="620"/>
      <c r="U15" s="620"/>
      <c r="V15" s="620"/>
      <c r="W15" s="620"/>
      <c r="X15" s="620"/>
      <c r="Y15" s="620"/>
      <c r="Z15" s="620"/>
    </row>
    <row r="16">
      <c r="A16" s="632" t="s">
        <v>1708</v>
      </c>
      <c r="F16" s="620"/>
      <c r="G16" s="620"/>
      <c r="H16" s="620"/>
      <c r="I16" s="620"/>
      <c r="J16" s="620"/>
      <c r="K16" s="620"/>
      <c r="L16" s="620"/>
      <c r="M16" s="620"/>
      <c r="N16" s="620"/>
      <c r="O16" s="620"/>
      <c r="P16" s="620"/>
      <c r="Q16" s="620"/>
      <c r="R16" s="620"/>
      <c r="S16" s="620"/>
      <c r="T16" s="620"/>
      <c r="U16" s="620"/>
      <c r="V16" s="620"/>
      <c r="W16" s="620"/>
      <c r="X16" s="620"/>
      <c r="Y16" s="620"/>
      <c r="Z16" s="620"/>
    </row>
    <row r="17">
      <c r="A17" s="628" t="s">
        <v>249</v>
      </c>
      <c r="B17" s="628" t="s">
        <v>1709</v>
      </c>
      <c r="C17" s="628" t="s">
        <v>1710</v>
      </c>
      <c r="D17" s="622" t="s">
        <v>1711</v>
      </c>
      <c r="E17" s="621" t="s">
        <v>1712</v>
      </c>
      <c r="F17" s="631"/>
      <c r="G17" s="620"/>
      <c r="H17" s="620"/>
      <c r="I17" s="620"/>
      <c r="J17" s="620"/>
      <c r="K17" s="620"/>
      <c r="L17" s="620"/>
      <c r="M17" s="620"/>
      <c r="N17" s="620"/>
      <c r="O17" s="620"/>
      <c r="P17" s="620"/>
      <c r="Q17" s="620"/>
      <c r="R17" s="620"/>
      <c r="S17" s="620"/>
      <c r="T17" s="620"/>
      <c r="U17" s="620"/>
      <c r="V17" s="620"/>
      <c r="W17" s="620"/>
      <c r="X17" s="620"/>
      <c r="Y17" s="620"/>
      <c r="Z17" s="620"/>
    </row>
    <row r="18">
      <c r="A18" s="628" t="s">
        <v>1713</v>
      </c>
      <c r="B18" s="628" t="s">
        <v>1714</v>
      </c>
      <c r="C18" s="628" t="s">
        <v>1715</v>
      </c>
      <c r="D18" s="622" t="s">
        <v>1716</v>
      </c>
      <c r="E18" s="630" t="s">
        <v>462</v>
      </c>
      <c r="F18" s="620"/>
      <c r="G18" s="620"/>
      <c r="H18" s="620"/>
      <c r="I18" s="620"/>
      <c r="J18" s="620"/>
      <c r="K18" s="620"/>
      <c r="L18" s="620"/>
      <c r="M18" s="620"/>
      <c r="N18" s="620"/>
      <c r="O18" s="620"/>
      <c r="P18" s="620"/>
      <c r="Q18" s="620"/>
      <c r="R18" s="620"/>
      <c r="S18" s="620"/>
      <c r="T18" s="620"/>
      <c r="U18" s="620"/>
      <c r="V18" s="620"/>
      <c r="W18" s="620"/>
      <c r="X18" s="620"/>
      <c r="Y18" s="620"/>
      <c r="Z18" s="620"/>
    </row>
    <row r="19">
      <c r="A19" s="628" t="s">
        <v>1717</v>
      </c>
      <c r="B19" s="628" t="s">
        <v>1718</v>
      </c>
      <c r="C19" s="628" t="s">
        <v>1719</v>
      </c>
      <c r="D19" s="622" t="s">
        <v>1716</v>
      </c>
      <c r="E19" s="621" t="s">
        <v>1694</v>
      </c>
      <c r="F19" s="620"/>
      <c r="G19" s="620"/>
      <c r="H19" s="620"/>
      <c r="I19" s="620"/>
      <c r="J19" s="620"/>
      <c r="K19" s="620"/>
      <c r="L19" s="620"/>
      <c r="M19" s="620"/>
      <c r="N19" s="620"/>
      <c r="O19" s="620"/>
      <c r="P19" s="620"/>
      <c r="Q19" s="620"/>
      <c r="R19" s="620"/>
      <c r="S19" s="620"/>
      <c r="T19" s="620"/>
      <c r="U19" s="620"/>
      <c r="V19" s="620"/>
      <c r="W19" s="620"/>
      <c r="X19" s="620"/>
      <c r="Y19" s="620"/>
      <c r="Z19" s="620"/>
    </row>
    <row r="20">
      <c r="A20" s="628" t="s">
        <v>1720</v>
      </c>
      <c r="B20" s="628" t="s">
        <v>1721</v>
      </c>
      <c r="C20" s="628" t="s">
        <v>1722</v>
      </c>
      <c r="D20" s="622" t="s">
        <v>1716</v>
      </c>
      <c r="E20" s="621" t="s">
        <v>1694</v>
      </c>
      <c r="F20" s="620"/>
      <c r="G20" s="620"/>
      <c r="H20" s="620"/>
      <c r="I20" s="620"/>
      <c r="J20" s="620"/>
      <c r="K20" s="620"/>
      <c r="L20" s="620"/>
      <c r="M20" s="620"/>
      <c r="N20" s="620"/>
      <c r="O20" s="620"/>
      <c r="P20" s="620"/>
      <c r="Q20" s="620"/>
      <c r="R20" s="620"/>
      <c r="S20" s="620"/>
      <c r="T20" s="620"/>
      <c r="U20" s="620"/>
      <c r="V20" s="620"/>
      <c r="W20" s="620"/>
      <c r="X20" s="620"/>
      <c r="Y20" s="620"/>
      <c r="Z20" s="620"/>
    </row>
    <row r="21">
      <c r="A21" s="628" t="s">
        <v>644</v>
      </c>
      <c r="B21" s="628" t="s">
        <v>1723</v>
      </c>
      <c r="C21" s="628" t="s">
        <v>1724</v>
      </c>
      <c r="D21" s="622" t="s">
        <v>1725</v>
      </c>
      <c r="E21" s="621" t="s">
        <v>1707</v>
      </c>
      <c r="F21" s="620"/>
      <c r="G21" s="620"/>
      <c r="H21" s="620"/>
      <c r="I21" s="620"/>
      <c r="J21" s="620"/>
      <c r="K21" s="620"/>
      <c r="L21" s="620"/>
      <c r="M21" s="620"/>
      <c r="N21" s="620"/>
      <c r="O21" s="620"/>
      <c r="P21" s="620"/>
      <c r="Q21" s="620"/>
      <c r="R21" s="620"/>
      <c r="S21" s="620"/>
      <c r="T21" s="620"/>
      <c r="U21" s="620"/>
      <c r="V21" s="620"/>
      <c r="W21" s="620"/>
      <c r="X21" s="620"/>
      <c r="Y21" s="620"/>
      <c r="Z21" s="620"/>
    </row>
    <row r="22">
      <c r="A22" s="628" t="s">
        <v>1726</v>
      </c>
      <c r="B22" s="628" t="s">
        <v>1727</v>
      </c>
      <c r="C22" s="628" t="s">
        <v>1728</v>
      </c>
      <c r="D22" s="622" t="s">
        <v>1729</v>
      </c>
      <c r="E22" s="621" t="s">
        <v>1694</v>
      </c>
      <c r="F22" s="620"/>
      <c r="G22" s="620"/>
      <c r="H22" s="620"/>
      <c r="I22" s="620"/>
      <c r="J22" s="620"/>
      <c r="K22" s="620"/>
      <c r="L22" s="620"/>
      <c r="M22" s="620"/>
      <c r="N22" s="620"/>
      <c r="O22" s="620"/>
      <c r="P22" s="620"/>
      <c r="Q22" s="620"/>
      <c r="R22" s="620"/>
      <c r="S22" s="620"/>
      <c r="T22" s="620"/>
      <c r="U22" s="620"/>
      <c r="V22" s="620"/>
      <c r="W22" s="620"/>
      <c r="X22" s="620"/>
      <c r="Y22" s="620"/>
      <c r="Z22" s="620"/>
    </row>
    <row r="23">
      <c r="A23" s="633"/>
      <c r="B23" s="634"/>
      <c r="C23" s="620"/>
      <c r="D23" s="620"/>
      <c r="E23" s="620"/>
      <c r="F23" s="620"/>
      <c r="G23" s="620"/>
      <c r="H23" s="620"/>
      <c r="I23" s="620"/>
      <c r="J23" s="620"/>
      <c r="K23" s="620"/>
      <c r="L23" s="620"/>
      <c r="M23" s="620"/>
      <c r="N23" s="620"/>
      <c r="O23" s="620"/>
      <c r="P23" s="620"/>
      <c r="Q23" s="620"/>
      <c r="R23" s="620"/>
      <c r="S23" s="620"/>
      <c r="T23" s="620"/>
      <c r="U23" s="620"/>
      <c r="V23" s="620"/>
      <c r="W23" s="620"/>
      <c r="X23" s="620"/>
      <c r="Y23" s="620"/>
      <c r="Z23" s="620"/>
    </row>
    <row r="24">
      <c r="A24" s="633"/>
      <c r="B24" s="634"/>
      <c r="D24" s="620"/>
      <c r="E24" s="620"/>
      <c r="F24" s="620"/>
      <c r="G24" s="620"/>
      <c r="H24" s="620"/>
      <c r="I24" s="620"/>
      <c r="J24" s="620"/>
      <c r="K24" s="620"/>
      <c r="L24" s="620"/>
      <c r="M24" s="620"/>
      <c r="N24" s="620"/>
      <c r="O24" s="620"/>
      <c r="P24" s="620"/>
      <c r="Q24" s="620"/>
      <c r="R24" s="620"/>
      <c r="S24" s="620"/>
      <c r="T24" s="620"/>
      <c r="U24" s="620"/>
      <c r="V24" s="620"/>
      <c r="W24" s="620"/>
      <c r="X24" s="620"/>
      <c r="Y24" s="620"/>
      <c r="Z24" s="620"/>
    </row>
    <row r="25">
      <c r="A25" s="633"/>
      <c r="B25" s="634"/>
      <c r="D25" s="620"/>
      <c r="E25" s="620"/>
      <c r="F25" s="620"/>
      <c r="G25" s="620"/>
      <c r="H25" s="620"/>
      <c r="I25" s="620"/>
      <c r="J25" s="620"/>
      <c r="K25" s="620"/>
      <c r="L25" s="620"/>
      <c r="M25" s="620"/>
      <c r="N25" s="620"/>
      <c r="O25" s="620"/>
      <c r="P25" s="620"/>
      <c r="Q25" s="620"/>
      <c r="R25" s="620"/>
      <c r="S25" s="620"/>
      <c r="T25" s="620"/>
      <c r="U25" s="620"/>
      <c r="V25" s="620"/>
      <c r="W25" s="620"/>
      <c r="X25" s="620"/>
      <c r="Y25" s="620"/>
      <c r="Z25" s="620"/>
    </row>
    <row r="26">
      <c r="A26" s="633"/>
      <c r="B26" s="634"/>
      <c r="D26" s="620"/>
      <c r="E26" s="620"/>
      <c r="F26" s="620"/>
      <c r="G26" s="620"/>
      <c r="H26" s="620"/>
      <c r="I26" s="620"/>
      <c r="J26" s="620"/>
      <c r="K26" s="620"/>
      <c r="L26" s="620"/>
      <c r="M26" s="620"/>
      <c r="N26" s="620"/>
      <c r="O26" s="620"/>
      <c r="P26" s="620"/>
      <c r="Q26" s="620"/>
      <c r="R26" s="620"/>
      <c r="S26" s="620"/>
      <c r="T26" s="620"/>
      <c r="U26" s="620"/>
      <c r="V26" s="620"/>
      <c r="W26" s="620"/>
      <c r="X26" s="620"/>
      <c r="Y26" s="620"/>
      <c r="Z26" s="620"/>
    </row>
    <row r="27">
      <c r="A27" s="633"/>
      <c r="B27" s="634"/>
      <c r="D27" s="620"/>
      <c r="E27" s="620"/>
      <c r="F27" s="620"/>
      <c r="G27" s="620"/>
      <c r="H27" s="620"/>
      <c r="I27" s="620"/>
      <c r="J27" s="620"/>
      <c r="K27" s="620"/>
      <c r="L27" s="620"/>
      <c r="M27" s="620"/>
      <c r="N27" s="620"/>
      <c r="O27" s="620"/>
      <c r="P27" s="620"/>
      <c r="Q27" s="620"/>
      <c r="R27" s="620"/>
      <c r="S27" s="620"/>
      <c r="T27" s="620"/>
      <c r="U27" s="620"/>
      <c r="V27" s="620"/>
      <c r="W27" s="620"/>
      <c r="X27" s="620"/>
      <c r="Y27" s="620"/>
      <c r="Z27" s="620"/>
    </row>
    <row r="28">
      <c r="A28" s="633"/>
      <c r="B28" s="634"/>
      <c r="D28" s="620"/>
      <c r="E28" s="620"/>
      <c r="F28" s="620"/>
      <c r="G28" s="620"/>
      <c r="H28" s="620"/>
      <c r="I28" s="620"/>
      <c r="J28" s="620"/>
      <c r="K28" s="620"/>
      <c r="L28" s="620"/>
      <c r="M28" s="620"/>
      <c r="N28" s="620"/>
      <c r="O28" s="620"/>
      <c r="P28" s="620"/>
      <c r="Q28" s="620"/>
      <c r="R28" s="620"/>
      <c r="S28" s="620"/>
      <c r="T28" s="620"/>
      <c r="U28" s="620"/>
      <c r="V28" s="620"/>
      <c r="W28" s="620"/>
      <c r="X28" s="620"/>
      <c r="Y28" s="620"/>
      <c r="Z28" s="620"/>
    </row>
    <row r="29">
      <c r="A29" s="633"/>
      <c r="B29" s="634"/>
      <c r="D29" s="620"/>
      <c r="E29" s="620"/>
      <c r="F29" s="620"/>
      <c r="G29" s="620"/>
      <c r="H29" s="620"/>
      <c r="I29" s="620"/>
      <c r="J29" s="620"/>
      <c r="K29" s="620"/>
      <c r="L29" s="620"/>
      <c r="M29" s="620"/>
      <c r="N29" s="620"/>
      <c r="O29" s="620"/>
      <c r="P29" s="620"/>
      <c r="Q29" s="620"/>
      <c r="R29" s="620"/>
      <c r="S29" s="620"/>
      <c r="T29" s="620"/>
      <c r="U29" s="620"/>
      <c r="V29" s="620"/>
      <c r="W29" s="620"/>
      <c r="X29" s="620"/>
      <c r="Y29" s="620"/>
      <c r="Z29" s="620"/>
    </row>
    <row r="30">
      <c r="A30" s="633"/>
      <c r="B30" s="634"/>
      <c r="D30" s="620"/>
      <c r="E30" s="620"/>
      <c r="F30" s="620"/>
      <c r="G30" s="620"/>
      <c r="H30" s="620"/>
      <c r="I30" s="620"/>
      <c r="J30" s="620"/>
      <c r="K30" s="620"/>
      <c r="L30" s="620"/>
      <c r="M30" s="620"/>
      <c r="N30" s="620"/>
      <c r="O30" s="620"/>
      <c r="P30" s="620"/>
      <c r="Q30" s="620"/>
      <c r="R30" s="620"/>
      <c r="S30" s="620"/>
      <c r="T30" s="620"/>
      <c r="U30" s="620"/>
      <c r="V30" s="620"/>
      <c r="W30" s="620"/>
      <c r="X30" s="620"/>
      <c r="Y30" s="620"/>
      <c r="Z30" s="620"/>
    </row>
    <row r="31">
      <c r="A31" s="633"/>
      <c r="B31" s="634"/>
      <c r="D31" s="620"/>
      <c r="E31" s="620"/>
      <c r="F31" s="620"/>
      <c r="G31" s="620"/>
      <c r="H31" s="620"/>
      <c r="I31" s="620"/>
      <c r="J31" s="620"/>
      <c r="K31" s="620"/>
      <c r="L31" s="620"/>
      <c r="M31" s="620"/>
      <c r="N31" s="620"/>
      <c r="O31" s="620"/>
      <c r="P31" s="620"/>
      <c r="Q31" s="620"/>
      <c r="R31" s="620"/>
      <c r="S31" s="620"/>
      <c r="T31" s="620"/>
      <c r="U31" s="620"/>
      <c r="V31" s="620"/>
      <c r="W31" s="620"/>
      <c r="X31" s="620"/>
      <c r="Y31" s="620"/>
      <c r="Z31" s="620"/>
    </row>
    <row r="32">
      <c r="A32" s="633"/>
      <c r="B32" s="634"/>
      <c r="D32" s="620"/>
      <c r="E32" s="620"/>
      <c r="F32" s="620"/>
      <c r="G32" s="620"/>
      <c r="H32" s="620"/>
      <c r="I32" s="620"/>
      <c r="J32" s="620"/>
      <c r="K32" s="620"/>
      <c r="L32" s="620"/>
      <c r="M32" s="620"/>
      <c r="N32" s="620"/>
      <c r="O32" s="620"/>
      <c r="P32" s="620"/>
      <c r="Q32" s="620"/>
      <c r="R32" s="620"/>
      <c r="S32" s="620"/>
      <c r="T32" s="620"/>
      <c r="U32" s="620"/>
      <c r="V32" s="620"/>
      <c r="W32" s="620"/>
      <c r="X32" s="620"/>
      <c r="Y32" s="620"/>
      <c r="Z32" s="620"/>
    </row>
    <row r="33">
      <c r="A33" s="633"/>
      <c r="B33" s="634"/>
      <c r="D33" s="620"/>
      <c r="E33" s="620"/>
      <c r="F33" s="620"/>
      <c r="G33" s="620"/>
      <c r="H33" s="620"/>
      <c r="I33" s="620"/>
      <c r="J33" s="620"/>
      <c r="K33" s="620"/>
      <c r="L33" s="620"/>
      <c r="M33" s="620"/>
      <c r="N33" s="620"/>
      <c r="O33" s="620"/>
      <c r="P33" s="620"/>
      <c r="Q33" s="620"/>
      <c r="R33" s="620"/>
      <c r="S33" s="620"/>
      <c r="T33" s="620"/>
      <c r="U33" s="620"/>
      <c r="V33" s="620"/>
      <c r="W33" s="620"/>
      <c r="X33" s="620"/>
      <c r="Y33" s="620"/>
      <c r="Z33" s="620"/>
    </row>
    <row r="34">
      <c r="A34" s="633"/>
      <c r="B34" s="634"/>
      <c r="D34" s="620"/>
      <c r="E34" s="620"/>
      <c r="F34" s="620"/>
      <c r="G34" s="620"/>
      <c r="H34" s="620"/>
      <c r="I34" s="620"/>
      <c r="J34" s="620"/>
      <c r="K34" s="620"/>
      <c r="L34" s="620"/>
      <c r="M34" s="620"/>
      <c r="N34" s="620"/>
      <c r="O34" s="620"/>
      <c r="P34" s="620"/>
      <c r="Q34" s="620"/>
      <c r="R34" s="620"/>
      <c r="S34" s="620"/>
      <c r="T34" s="620"/>
      <c r="U34" s="620"/>
      <c r="V34" s="620"/>
      <c r="W34" s="620"/>
      <c r="X34" s="620"/>
      <c r="Y34" s="620"/>
      <c r="Z34" s="620"/>
    </row>
    <row r="35">
      <c r="A35" s="633"/>
      <c r="B35" s="634"/>
      <c r="D35" s="620"/>
      <c r="E35" s="620"/>
      <c r="F35" s="620"/>
      <c r="G35" s="620"/>
      <c r="H35" s="620"/>
      <c r="I35" s="620"/>
      <c r="J35" s="620"/>
      <c r="K35" s="620"/>
      <c r="L35" s="620"/>
      <c r="M35" s="620"/>
      <c r="N35" s="620"/>
      <c r="O35" s="620"/>
      <c r="P35" s="620"/>
      <c r="Q35" s="620"/>
      <c r="R35" s="620"/>
      <c r="S35" s="620"/>
      <c r="T35" s="620"/>
      <c r="U35" s="620"/>
      <c r="V35" s="620"/>
      <c r="W35" s="620"/>
      <c r="X35" s="620"/>
      <c r="Y35" s="620"/>
      <c r="Z35" s="620"/>
    </row>
    <row r="36">
      <c r="A36" s="633"/>
      <c r="B36" s="634"/>
      <c r="D36" s="620"/>
      <c r="E36" s="620"/>
      <c r="F36" s="620"/>
      <c r="G36" s="620"/>
      <c r="H36" s="620"/>
      <c r="I36" s="620"/>
      <c r="J36" s="620"/>
      <c r="K36" s="620"/>
      <c r="L36" s="620"/>
      <c r="M36" s="620"/>
      <c r="N36" s="620"/>
      <c r="O36" s="620"/>
      <c r="P36" s="620"/>
      <c r="Q36" s="620"/>
      <c r="R36" s="620"/>
      <c r="S36" s="620"/>
      <c r="T36" s="620"/>
      <c r="U36" s="620"/>
      <c r="V36" s="620"/>
      <c r="W36" s="620"/>
      <c r="X36" s="620"/>
      <c r="Y36" s="620"/>
      <c r="Z36" s="620"/>
    </row>
    <row r="37">
      <c r="A37" s="633"/>
      <c r="B37" s="634"/>
      <c r="D37" s="620"/>
      <c r="E37" s="620"/>
      <c r="F37" s="620"/>
      <c r="G37" s="620"/>
      <c r="H37" s="620"/>
      <c r="I37" s="620"/>
      <c r="J37" s="620"/>
      <c r="K37" s="620"/>
      <c r="L37" s="620"/>
      <c r="M37" s="620"/>
      <c r="N37" s="620"/>
      <c r="O37" s="620"/>
      <c r="P37" s="620"/>
      <c r="Q37" s="620"/>
      <c r="R37" s="620"/>
      <c r="S37" s="620"/>
      <c r="T37" s="620"/>
      <c r="U37" s="620"/>
      <c r="V37" s="620"/>
      <c r="W37" s="620"/>
      <c r="X37" s="620"/>
      <c r="Y37" s="620"/>
      <c r="Z37" s="620"/>
    </row>
    <row r="38">
      <c r="A38" s="633"/>
      <c r="B38" s="634"/>
      <c r="C38" s="1"/>
      <c r="D38" s="620"/>
      <c r="E38" s="620"/>
      <c r="F38" s="620"/>
      <c r="G38" s="620"/>
      <c r="H38" s="620"/>
      <c r="I38" s="620"/>
      <c r="J38" s="620"/>
      <c r="K38" s="620"/>
      <c r="L38" s="620"/>
      <c r="M38" s="620"/>
      <c r="N38" s="620"/>
      <c r="O38" s="620"/>
      <c r="P38" s="620"/>
      <c r="Q38" s="620"/>
      <c r="R38" s="620"/>
      <c r="S38" s="620"/>
      <c r="T38" s="620"/>
      <c r="U38" s="620"/>
      <c r="V38" s="620"/>
      <c r="W38" s="620"/>
      <c r="X38" s="620"/>
      <c r="Y38" s="620"/>
      <c r="Z38" s="620"/>
    </row>
    <row r="39">
      <c r="A39" s="633"/>
      <c r="B39" s="634"/>
      <c r="D39" s="620"/>
      <c r="E39" s="620"/>
      <c r="F39" s="620"/>
      <c r="G39" s="620"/>
      <c r="H39" s="620"/>
      <c r="I39" s="620"/>
      <c r="J39" s="620"/>
      <c r="K39" s="620"/>
      <c r="L39" s="620"/>
      <c r="M39" s="620"/>
      <c r="N39" s="620"/>
      <c r="O39" s="620"/>
      <c r="P39" s="620"/>
      <c r="Q39" s="620"/>
      <c r="R39" s="620"/>
      <c r="S39" s="620"/>
      <c r="T39" s="620"/>
      <c r="U39" s="620"/>
      <c r="V39" s="620"/>
      <c r="W39" s="620"/>
      <c r="X39" s="620"/>
      <c r="Y39" s="620"/>
      <c r="Z39" s="620"/>
    </row>
    <row r="40">
      <c r="A40" s="633"/>
      <c r="B40" s="634"/>
      <c r="D40" s="620"/>
      <c r="E40" s="620"/>
      <c r="F40" s="620"/>
      <c r="G40" s="620"/>
      <c r="H40" s="620"/>
      <c r="I40" s="620"/>
      <c r="J40" s="620"/>
      <c r="K40" s="620"/>
      <c r="L40" s="620"/>
      <c r="M40" s="620"/>
      <c r="N40" s="620"/>
      <c r="O40" s="620"/>
      <c r="P40" s="620"/>
      <c r="Q40" s="620"/>
      <c r="R40" s="620"/>
      <c r="S40" s="620"/>
      <c r="T40" s="620"/>
      <c r="U40" s="620"/>
      <c r="V40" s="620"/>
      <c r="W40" s="620"/>
      <c r="X40" s="620"/>
      <c r="Y40" s="620"/>
      <c r="Z40" s="620"/>
    </row>
    <row r="41">
      <c r="A41" s="633"/>
      <c r="B41" s="634"/>
      <c r="D41" s="620"/>
      <c r="E41" s="620"/>
      <c r="F41" s="620"/>
      <c r="G41" s="620"/>
      <c r="H41" s="620"/>
      <c r="I41" s="620"/>
      <c r="J41" s="620"/>
      <c r="K41" s="620"/>
      <c r="L41" s="620"/>
      <c r="M41" s="620"/>
      <c r="N41" s="620"/>
      <c r="O41" s="620"/>
      <c r="P41" s="620"/>
      <c r="Q41" s="620"/>
      <c r="R41" s="620"/>
      <c r="S41" s="620"/>
      <c r="T41" s="620"/>
      <c r="U41" s="620"/>
      <c r="V41" s="620"/>
      <c r="W41" s="620"/>
      <c r="X41" s="620"/>
      <c r="Y41" s="620"/>
      <c r="Z41" s="620"/>
    </row>
    <row r="42">
      <c r="A42" s="633"/>
      <c r="B42" s="634"/>
      <c r="D42" s="620"/>
      <c r="E42" s="620"/>
      <c r="F42" s="620"/>
      <c r="G42" s="620"/>
      <c r="H42" s="620"/>
      <c r="I42" s="620"/>
      <c r="J42" s="620"/>
      <c r="K42" s="620"/>
      <c r="L42" s="620"/>
      <c r="M42" s="620"/>
      <c r="N42" s="620"/>
      <c r="O42" s="620"/>
      <c r="P42" s="620"/>
      <c r="Q42" s="620"/>
      <c r="R42" s="620"/>
      <c r="S42" s="620"/>
      <c r="T42" s="620"/>
      <c r="U42" s="620"/>
      <c r="V42" s="620"/>
      <c r="W42" s="620"/>
      <c r="X42" s="620"/>
      <c r="Y42" s="620"/>
      <c r="Z42" s="620"/>
    </row>
    <row r="43">
      <c r="A43" s="633"/>
      <c r="B43" s="634"/>
      <c r="D43" s="620"/>
      <c r="E43" s="620"/>
      <c r="F43" s="620"/>
      <c r="G43" s="620"/>
      <c r="H43" s="620"/>
      <c r="I43" s="620"/>
      <c r="J43" s="620"/>
      <c r="K43" s="620"/>
      <c r="L43" s="620"/>
      <c r="M43" s="620"/>
      <c r="N43" s="620"/>
      <c r="O43" s="620"/>
      <c r="P43" s="620"/>
      <c r="Q43" s="620"/>
      <c r="R43" s="620"/>
      <c r="S43" s="620"/>
      <c r="T43" s="620"/>
      <c r="U43" s="620"/>
      <c r="V43" s="620"/>
      <c r="W43" s="620"/>
      <c r="X43" s="620"/>
      <c r="Y43" s="620"/>
      <c r="Z43" s="620"/>
    </row>
    <row r="44">
      <c r="A44" s="633"/>
      <c r="B44" s="634"/>
      <c r="D44" s="620"/>
      <c r="E44" s="620"/>
      <c r="F44" s="620"/>
      <c r="G44" s="620"/>
      <c r="H44" s="620"/>
      <c r="I44" s="620"/>
      <c r="J44" s="620"/>
      <c r="K44" s="620"/>
      <c r="L44" s="620"/>
      <c r="M44" s="620"/>
      <c r="N44" s="620"/>
      <c r="O44" s="620"/>
      <c r="P44" s="620"/>
      <c r="Q44" s="620"/>
      <c r="R44" s="620"/>
      <c r="S44" s="620"/>
      <c r="T44" s="620"/>
      <c r="U44" s="620"/>
      <c r="V44" s="620"/>
      <c r="W44" s="620"/>
      <c r="X44" s="620"/>
      <c r="Y44" s="620"/>
      <c r="Z44" s="620"/>
    </row>
    <row r="45">
      <c r="A45" s="633"/>
      <c r="B45" s="634"/>
      <c r="D45" s="620"/>
      <c r="E45" s="620"/>
      <c r="F45" s="620"/>
      <c r="G45" s="620"/>
      <c r="H45" s="620"/>
      <c r="I45" s="620"/>
      <c r="J45" s="620"/>
      <c r="K45" s="620"/>
      <c r="L45" s="620"/>
      <c r="M45" s="620"/>
      <c r="N45" s="620"/>
      <c r="O45" s="620"/>
      <c r="P45" s="620"/>
      <c r="Q45" s="620"/>
      <c r="R45" s="620"/>
      <c r="S45" s="620"/>
      <c r="T45" s="620"/>
      <c r="U45" s="620"/>
      <c r="V45" s="620"/>
      <c r="W45" s="620"/>
      <c r="X45" s="620"/>
      <c r="Y45" s="620"/>
      <c r="Z45" s="620"/>
    </row>
    <row r="46">
      <c r="A46" s="633"/>
      <c r="B46" s="634"/>
      <c r="D46" s="620"/>
      <c r="E46" s="620"/>
      <c r="F46" s="620"/>
      <c r="G46" s="620"/>
      <c r="H46" s="620"/>
      <c r="I46" s="620"/>
      <c r="J46" s="620"/>
      <c r="K46" s="620"/>
      <c r="L46" s="620"/>
      <c r="M46" s="620"/>
      <c r="N46" s="620"/>
      <c r="O46" s="620"/>
      <c r="P46" s="620"/>
      <c r="Q46" s="620"/>
      <c r="R46" s="620"/>
      <c r="S46" s="620"/>
      <c r="T46" s="620"/>
      <c r="U46" s="620"/>
      <c r="V46" s="620"/>
      <c r="W46" s="620"/>
      <c r="X46" s="620"/>
      <c r="Y46" s="620"/>
      <c r="Z46" s="620"/>
    </row>
    <row r="47">
      <c r="A47" s="633"/>
      <c r="B47" s="634"/>
      <c r="D47" s="620"/>
      <c r="E47" s="620"/>
      <c r="F47" s="620"/>
      <c r="G47" s="620"/>
      <c r="H47" s="620"/>
      <c r="I47" s="620"/>
      <c r="J47" s="620"/>
      <c r="K47" s="620"/>
      <c r="L47" s="620"/>
      <c r="M47" s="620"/>
      <c r="N47" s="620"/>
      <c r="O47" s="620"/>
      <c r="P47" s="620"/>
      <c r="Q47" s="620"/>
      <c r="R47" s="620"/>
      <c r="S47" s="620"/>
      <c r="T47" s="620"/>
      <c r="U47" s="620"/>
      <c r="V47" s="620"/>
      <c r="W47" s="620"/>
      <c r="X47" s="620"/>
      <c r="Y47" s="620"/>
      <c r="Z47" s="620"/>
    </row>
    <row r="48">
      <c r="A48" s="633"/>
      <c r="B48" s="634"/>
      <c r="D48" s="620"/>
      <c r="E48" s="620"/>
      <c r="F48" s="620"/>
      <c r="G48" s="620"/>
      <c r="H48" s="620"/>
      <c r="I48" s="620"/>
      <c r="J48" s="620"/>
      <c r="K48" s="620"/>
      <c r="L48" s="620"/>
      <c r="M48" s="620"/>
      <c r="N48" s="620"/>
      <c r="O48" s="620"/>
      <c r="P48" s="620"/>
      <c r="Q48" s="620"/>
      <c r="R48" s="620"/>
      <c r="S48" s="620"/>
      <c r="T48" s="620"/>
      <c r="U48" s="620"/>
      <c r="V48" s="620"/>
      <c r="W48" s="620"/>
      <c r="X48" s="620"/>
      <c r="Y48" s="620"/>
      <c r="Z48" s="620"/>
    </row>
    <row r="49">
      <c r="A49" s="633"/>
      <c r="B49" s="634"/>
      <c r="D49" s="620"/>
      <c r="E49" s="620"/>
      <c r="F49" s="620"/>
      <c r="G49" s="620"/>
      <c r="H49" s="620"/>
      <c r="I49" s="620"/>
      <c r="J49" s="620"/>
      <c r="K49" s="620"/>
      <c r="L49" s="620"/>
      <c r="M49" s="620"/>
      <c r="N49" s="620"/>
      <c r="O49" s="620"/>
      <c r="P49" s="620"/>
      <c r="Q49" s="620"/>
      <c r="R49" s="620"/>
      <c r="S49" s="620"/>
      <c r="T49" s="620"/>
      <c r="U49" s="620"/>
      <c r="V49" s="620"/>
      <c r="W49" s="620"/>
      <c r="X49" s="620"/>
      <c r="Y49" s="620"/>
      <c r="Z49" s="620"/>
    </row>
    <row r="50">
      <c r="A50" s="633"/>
      <c r="B50" s="634"/>
      <c r="D50" s="620"/>
      <c r="E50" s="620"/>
      <c r="F50" s="620"/>
      <c r="G50" s="620"/>
      <c r="H50" s="620"/>
      <c r="I50" s="620"/>
      <c r="J50" s="620"/>
      <c r="K50" s="620"/>
      <c r="L50" s="620"/>
      <c r="M50" s="620"/>
      <c r="N50" s="620"/>
      <c r="O50" s="620"/>
      <c r="P50" s="620"/>
      <c r="Q50" s="620"/>
      <c r="R50" s="620"/>
      <c r="S50" s="620"/>
      <c r="T50" s="620"/>
      <c r="U50" s="620"/>
      <c r="V50" s="620"/>
      <c r="W50" s="620"/>
      <c r="X50" s="620"/>
      <c r="Y50" s="620"/>
      <c r="Z50" s="620"/>
    </row>
    <row r="51">
      <c r="A51" s="633"/>
      <c r="B51" s="634"/>
      <c r="D51" s="620"/>
      <c r="E51" s="620"/>
      <c r="F51" s="620"/>
      <c r="G51" s="620"/>
      <c r="H51" s="620"/>
      <c r="I51" s="620"/>
      <c r="J51" s="620"/>
      <c r="K51" s="620"/>
      <c r="L51" s="620"/>
      <c r="M51" s="620"/>
      <c r="N51" s="620"/>
      <c r="O51" s="620"/>
      <c r="P51" s="620"/>
      <c r="Q51" s="620"/>
      <c r="R51" s="620"/>
      <c r="S51" s="620"/>
      <c r="T51" s="620"/>
      <c r="U51" s="620"/>
      <c r="V51" s="620"/>
      <c r="W51" s="620"/>
      <c r="X51" s="620"/>
      <c r="Y51" s="620"/>
      <c r="Z51" s="620"/>
    </row>
    <row r="52">
      <c r="A52" s="633"/>
      <c r="B52" s="634"/>
      <c r="D52" s="620"/>
      <c r="E52" s="620"/>
      <c r="F52" s="620"/>
      <c r="G52" s="620"/>
      <c r="H52" s="620"/>
      <c r="I52" s="620"/>
      <c r="J52" s="620"/>
      <c r="K52" s="620"/>
      <c r="L52" s="620"/>
      <c r="M52" s="620"/>
      <c r="N52" s="620"/>
      <c r="O52" s="620"/>
      <c r="P52" s="620"/>
      <c r="Q52" s="620"/>
      <c r="R52" s="620"/>
      <c r="S52" s="620"/>
      <c r="T52" s="620"/>
      <c r="U52" s="620"/>
      <c r="V52" s="620"/>
      <c r="W52" s="620"/>
      <c r="X52" s="620"/>
      <c r="Y52" s="620"/>
      <c r="Z52" s="620"/>
    </row>
    <row r="53">
      <c r="A53" s="633"/>
      <c r="B53" s="634"/>
      <c r="D53" s="620"/>
      <c r="E53" s="620"/>
      <c r="F53" s="620"/>
      <c r="G53" s="620"/>
      <c r="H53" s="620"/>
      <c r="I53" s="620"/>
      <c r="J53" s="620"/>
      <c r="K53" s="620"/>
      <c r="L53" s="620"/>
      <c r="M53" s="620"/>
      <c r="N53" s="620"/>
      <c r="O53" s="620"/>
      <c r="P53" s="620"/>
      <c r="Q53" s="620"/>
      <c r="R53" s="620"/>
      <c r="S53" s="620"/>
      <c r="T53" s="620"/>
      <c r="U53" s="620"/>
      <c r="V53" s="620"/>
      <c r="W53" s="620"/>
      <c r="X53" s="620"/>
      <c r="Y53" s="620"/>
      <c r="Z53" s="620"/>
    </row>
    <row r="54">
      <c r="A54" s="633"/>
      <c r="B54" s="634"/>
      <c r="D54" s="620"/>
      <c r="E54" s="620"/>
      <c r="F54" s="620"/>
      <c r="G54" s="620"/>
      <c r="H54" s="620"/>
      <c r="I54" s="620"/>
      <c r="J54" s="620"/>
      <c r="K54" s="620"/>
      <c r="L54" s="620"/>
      <c r="M54" s="620"/>
      <c r="N54" s="620"/>
      <c r="O54" s="620"/>
      <c r="P54" s="620"/>
      <c r="Q54" s="620"/>
      <c r="R54" s="620"/>
      <c r="S54" s="620"/>
      <c r="T54" s="620"/>
      <c r="U54" s="620"/>
      <c r="V54" s="620"/>
      <c r="W54" s="620"/>
      <c r="X54" s="620"/>
      <c r="Y54" s="620"/>
      <c r="Z54" s="620"/>
    </row>
    <row r="55">
      <c r="A55" s="633"/>
      <c r="B55" s="634"/>
      <c r="D55" s="620"/>
      <c r="E55" s="620"/>
      <c r="F55" s="620"/>
      <c r="G55" s="620"/>
      <c r="H55" s="620"/>
      <c r="I55" s="620"/>
      <c r="J55" s="620"/>
      <c r="K55" s="620"/>
      <c r="L55" s="620"/>
      <c r="M55" s="620"/>
      <c r="N55" s="620"/>
      <c r="O55" s="620"/>
      <c r="P55" s="620"/>
      <c r="Q55" s="620"/>
      <c r="R55" s="620"/>
      <c r="S55" s="620"/>
      <c r="T55" s="620"/>
      <c r="U55" s="620"/>
      <c r="V55" s="620"/>
      <c r="W55" s="620"/>
      <c r="X55" s="620"/>
      <c r="Y55" s="620"/>
      <c r="Z55" s="620"/>
    </row>
    <row r="56">
      <c r="A56" s="633"/>
      <c r="B56" s="634"/>
      <c r="D56" s="620"/>
      <c r="E56" s="620"/>
      <c r="F56" s="620"/>
      <c r="G56" s="620"/>
      <c r="H56" s="620"/>
      <c r="I56" s="620"/>
      <c r="J56" s="620"/>
      <c r="K56" s="620"/>
      <c r="L56" s="620"/>
      <c r="M56" s="620"/>
      <c r="N56" s="620"/>
      <c r="O56" s="620"/>
      <c r="P56" s="620"/>
      <c r="Q56" s="620"/>
      <c r="R56" s="620"/>
      <c r="S56" s="620"/>
      <c r="T56" s="620"/>
      <c r="U56" s="620"/>
      <c r="V56" s="620"/>
      <c r="W56" s="620"/>
      <c r="X56" s="620"/>
      <c r="Y56" s="620"/>
      <c r="Z56" s="620"/>
    </row>
    <row r="57">
      <c r="A57" s="633"/>
      <c r="B57" s="634"/>
      <c r="D57" s="620"/>
      <c r="E57" s="620"/>
      <c r="F57" s="620"/>
      <c r="G57" s="620"/>
      <c r="H57" s="620"/>
      <c r="I57" s="620"/>
      <c r="J57" s="620"/>
      <c r="K57" s="620"/>
      <c r="L57" s="620"/>
      <c r="M57" s="620"/>
      <c r="N57" s="620"/>
      <c r="O57" s="620"/>
      <c r="P57" s="620"/>
      <c r="Q57" s="620"/>
      <c r="R57" s="620"/>
      <c r="S57" s="620"/>
      <c r="T57" s="620"/>
      <c r="U57" s="620"/>
      <c r="V57" s="620"/>
      <c r="W57" s="620"/>
      <c r="X57" s="620"/>
      <c r="Y57" s="620"/>
      <c r="Z57" s="620"/>
    </row>
    <row r="58">
      <c r="A58" s="633"/>
      <c r="B58" s="634"/>
      <c r="D58" s="620"/>
      <c r="E58" s="620"/>
      <c r="F58" s="620"/>
      <c r="G58" s="620"/>
      <c r="H58" s="620"/>
      <c r="I58" s="620"/>
      <c r="J58" s="620"/>
      <c r="K58" s="620"/>
      <c r="L58" s="620"/>
      <c r="M58" s="620"/>
      <c r="N58" s="620"/>
      <c r="O58" s="620"/>
      <c r="P58" s="620"/>
      <c r="Q58" s="620"/>
      <c r="R58" s="620"/>
      <c r="S58" s="620"/>
      <c r="T58" s="620"/>
      <c r="U58" s="620"/>
      <c r="V58" s="620"/>
      <c r="W58" s="620"/>
      <c r="X58" s="620"/>
      <c r="Y58" s="620"/>
      <c r="Z58" s="620"/>
    </row>
    <row r="59">
      <c r="A59" s="633"/>
      <c r="B59" s="634"/>
      <c r="D59" s="620"/>
      <c r="E59" s="620"/>
      <c r="F59" s="620"/>
      <c r="G59" s="620"/>
      <c r="H59" s="620"/>
      <c r="I59" s="620"/>
      <c r="J59" s="620"/>
      <c r="K59" s="620"/>
      <c r="L59" s="620"/>
      <c r="M59" s="620"/>
      <c r="N59" s="620"/>
      <c r="O59" s="620"/>
      <c r="P59" s="620"/>
      <c r="Q59" s="620"/>
      <c r="R59" s="620"/>
      <c r="S59" s="620"/>
      <c r="T59" s="620"/>
      <c r="U59" s="620"/>
      <c r="V59" s="620"/>
      <c r="W59" s="620"/>
      <c r="X59" s="620"/>
      <c r="Y59" s="620"/>
      <c r="Z59" s="620"/>
    </row>
    <row r="60">
      <c r="A60" s="633"/>
      <c r="B60" s="634"/>
      <c r="D60" s="620"/>
      <c r="E60" s="620"/>
      <c r="F60" s="620"/>
      <c r="G60" s="620"/>
      <c r="H60" s="620"/>
      <c r="I60" s="620"/>
      <c r="J60" s="620"/>
      <c r="K60" s="620"/>
      <c r="L60" s="620"/>
      <c r="M60" s="620"/>
      <c r="N60" s="620"/>
      <c r="O60" s="620"/>
      <c r="P60" s="620"/>
      <c r="Q60" s="620"/>
      <c r="R60" s="620"/>
      <c r="S60" s="620"/>
      <c r="T60" s="620"/>
      <c r="U60" s="620"/>
      <c r="V60" s="620"/>
      <c r="W60" s="620"/>
      <c r="X60" s="620"/>
      <c r="Y60" s="620"/>
      <c r="Z60" s="620"/>
    </row>
    <row r="61">
      <c r="A61" s="633"/>
      <c r="B61" s="634"/>
      <c r="D61" s="620"/>
      <c r="E61" s="620"/>
      <c r="F61" s="620"/>
      <c r="G61" s="620"/>
      <c r="H61" s="620"/>
      <c r="I61" s="620"/>
      <c r="J61" s="620"/>
      <c r="K61" s="620"/>
      <c r="L61" s="620"/>
      <c r="M61" s="620"/>
      <c r="N61" s="620"/>
      <c r="O61" s="620"/>
      <c r="P61" s="620"/>
      <c r="Q61" s="620"/>
      <c r="R61" s="620"/>
      <c r="S61" s="620"/>
      <c r="T61" s="620"/>
      <c r="U61" s="620"/>
      <c r="V61" s="620"/>
      <c r="W61" s="620"/>
      <c r="X61" s="620"/>
      <c r="Y61" s="620"/>
      <c r="Z61" s="620"/>
    </row>
    <row r="62">
      <c r="A62" s="633"/>
      <c r="B62" s="634"/>
      <c r="D62" s="620"/>
      <c r="E62" s="620"/>
      <c r="F62" s="620"/>
      <c r="G62" s="620"/>
      <c r="H62" s="620"/>
      <c r="I62" s="620"/>
      <c r="J62" s="620"/>
      <c r="K62" s="620"/>
      <c r="L62" s="620"/>
      <c r="M62" s="620"/>
      <c r="N62" s="620"/>
      <c r="O62" s="620"/>
      <c r="P62" s="620"/>
      <c r="Q62" s="620"/>
      <c r="R62" s="620"/>
      <c r="S62" s="620"/>
      <c r="T62" s="620"/>
      <c r="U62" s="620"/>
      <c r="V62" s="620"/>
      <c r="W62" s="620"/>
      <c r="X62" s="620"/>
      <c r="Y62" s="620"/>
      <c r="Z62" s="620"/>
    </row>
    <row r="63">
      <c r="A63" s="633"/>
      <c r="B63" s="634"/>
      <c r="C63" s="148"/>
      <c r="D63" s="620"/>
      <c r="E63" s="620"/>
      <c r="F63" s="620"/>
      <c r="G63" s="620"/>
      <c r="H63" s="620"/>
      <c r="I63" s="620"/>
      <c r="J63" s="620"/>
      <c r="K63" s="620"/>
      <c r="L63" s="620"/>
      <c r="M63" s="620"/>
      <c r="N63" s="620"/>
      <c r="O63" s="620"/>
      <c r="P63" s="620"/>
      <c r="Q63" s="620"/>
      <c r="R63" s="620"/>
      <c r="S63" s="620"/>
      <c r="T63" s="620"/>
      <c r="U63" s="620"/>
      <c r="V63" s="620"/>
      <c r="W63" s="620"/>
      <c r="X63" s="620"/>
      <c r="Y63" s="620"/>
      <c r="Z63" s="620"/>
    </row>
    <row r="64">
      <c r="A64" s="633"/>
      <c r="B64" s="634"/>
      <c r="C64" s="635"/>
      <c r="D64" s="620"/>
      <c r="E64" s="620"/>
      <c r="F64" s="620"/>
      <c r="G64" s="620"/>
      <c r="H64" s="620"/>
      <c r="I64" s="620"/>
      <c r="J64" s="620"/>
      <c r="K64" s="620"/>
      <c r="L64" s="620"/>
      <c r="M64" s="620"/>
      <c r="N64" s="620"/>
      <c r="O64" s="620"/>
      <c r="P64" s="620"/>
      <c r="Q64" s="620"/>
      <c r="R64" s="620"/>
      <c r="S64" s="620"/>
      <c r="T64" s="620"/>
      <c r="U64" s="620"/>
      <c r="V64" s="620"/>
      <c r="W64" s="620"/>
      <c r="X64" s="620"/>
      <c r="Y64" s="620"/>
      <c r="Z64" s="620"/>
    </row>
    <row r="65">
      <c r="A65" s="633"/>
      <c r="B65" s="634"/>
      <c r="C65" s="148"/>
      <c r="D65" s="620"/>
      <c r="E65" s="620"/>
      <c r="F65" s="620"/>
      <c r="G65" s="620"/>
      <c r="H65" s="620"/>
      <c r="I65" s="620"/>
      <c r="J65" s="620"/>
      <c r="K65" s="620"/>
      <c r="L65" s="620"/>
      <c r="M65" s="620"/>
      <c r="N65" s="620"/>
      <c r="O65" s="620"/>
      <c r="P65" s="620"/>
      <c r="Q65" s="620"/>
      <c r="R65" s="620"/>
      <c r="S65" s="620"/>
      <c r="T65" s="620"/>
      <c r="U65" s="620"/>
      <c r="V65" s="620"/>
      <c r="W65" s="620"/>
      <c r="X65" s="620"/>
      <c r="Y65" s="620"/>
      <c r="Z65" s="620"/>
    </row>
    <row r="66">
      <c r="A66" s="633"/>
      <c r="B66" s="634"/>
      <c r="C66" s="635"/>
      <c r="D66" s="620"/>
      <c r="E66" s="620"/>
      <c r="F66" s="620"/>
      <c r="G66" s="620"/>
      <c r="H66" s="620"/>
      <c r="I66" s="620"/>
      <c r="J66" s="620"/>
      <c r="K66" s="620"/>
      <c r="L66" s="620"/>
      <c r="M66" s="620"/>
      <c r="N66" s="620"/>
      <c r="O66" s="620"/>
      <c r="P66" s="620"/>
      <c r="Q66" s="620"/>
      <c r="R66" s="620"/>
      <c r="S66" s="620"/>
      <c r="T66" s="620"/>
      <c r="U66" s="620"/>
      <c r="V66" s="620"/>
      <c r="W66" s="620"/>
      <c r="X66" s="620"/>
      <c r="Y66" s="620"/>
      <c r="Z66" s="620"/>
    </row>
    <row r="67">
      <c r="A67" s="633"/>
      <c r="B67" s="634"/>
      <c r="C67" s="148"/>
      <c r="D67" s="620"/>
      <c r="E67" s="620"/>
      <c r="F67" s="620"/>
      <c r="G67" s="620"/>
      <c r="H67" s="620"/>
      <c r="I67" s="620"/>
      <c r="J67" s="620"/>
      <c r="K67" s="620"/>
      <c r="L67" s="620"/>
      <c r="M67" s="620"/>
      <c r="N67" s="620"/>
      <c r="O67" s="620"/>
      <c r="P67" s="620"/>
      <c r="Q67" s="620"/>
      <c r="R67" s="620"/>
      <c r="S67" s="620"/>
      <c r="T67" s="620"/>
      <c r="U67" s="620"/>
      <c r="V67" s="620"/>
      <c r="W67" s="620"/>
      <c r="X67" s="620"/>
      <c r="Y67" s="620"/>
      <c r="Z67" s="620"/>
    </row>
    <row r="68">
      <c r="A68" s="633"/>
      <c r="B68" s="634"/>
      <c r="C68" s="635"/>
      <c r="D68" s="620"/>
      <c r="E68" s="620"/>
      <c r="F68" s="620"/>
      <c r="G68" s="620"/>
      <c r="H68" s="620"/>
      <c r="I68" s="620"/>
      <c r="J68" s="620"/>
      <c r="K68" s="620"/>
      <c r="L68" s="620"/>
      <c r="M68" s="620"/>
      <c r="N68" s="620"/>
      <c r="O68" s="620"/>
      <c r="P68" s="620"/>
      <c r="Q68" s="620"/>
      <c r="R68" s="620"/>
      <c r="S68" s="620"/>
      <c r="T68" s="620"/>
      <c r="U68" s="620"/>
      <c r="V68" s="620"/>
      <c r="W68" s="620"/>
      <c r="X68" s="620"/>
      <c r="Y68" s="620"/>
      <c r="Z68" s="620"/>
    </row>
    <row r="69">
      <c r="A69" s="633"/>
      <c r="B69" s="634"/>
      <c r="C69" s="148"/>
      <c r="D69" s="620"/>
      <c r="E69" s="620"/>
      <c r="F69" s="620"/>
      <c r="G69" s="620"/>
      <c r="H69" s="620"/>
      <c r="I69" s="620"/>
      <c r="J69" s="620"/>
      <c r="K69" s="620"/>
      <c r="L69" s="620"/>
      <c r="M69" s="620"/>
      <c r="N69" s="620"/>
      <c r="O69" s="620"/>
      <c r="P69" s="620"/>
      <c r="Q69" s="620"/>
      <c r="R69" s="620"/>
      <c r="S69" s="620"/>
      <c r="T69" s="620"/>
      <c r="U69" s="620"/>
      <c r="V69" s="620"/>
      <c r="W69" s="620"/>
      <c r="X69" s="620"/>
      <c r="Y69" s="620"/>
      <c r="Z69" s="620"/>
    </row>
    <row r="70">
      <c r="A70" s="633"/>
      <c r="B70" s="634"/>
      <c r="C70" s="635"/>
      <c r="D70" s="620"/>
      <c r="E70" s="620"/>
      <c r="F70" s="620"/>
      <c r="G70" s="620"/>
      <c r="H70" s="620"/>
      <c r="I70" s="620"/>
      <c r="J70" s="620"/>
      <c r="K70" s="620"/>
      <c r="L70" s="620"/>
      <c r="M70" s="620"/>
      <c r="N70" s="620"/>
      <c r="O70" s="620"/>
      <c r="P70" s="620"/>
      <c r="Q70" s="620"/>
      <c r="R70" s="620"/>
      <c r="S70" s="620"/>
      <c r="T70" s="620"/>
      <c r="U70" s="620"/>
      <c r="V70" s="620"/>
      <c r="W70" s="620"/>
      <c r="X70" s="620"/>
      <c r="Y70" s="620"/>
      <c r="Z70" s="620"/>
    </row>
    <row r="71">
      <c r="A71" s="633"/>
      <c r="B71" s="634"/>
      <c r="C71" s="148"/>
      <c r="D71" s="620"/>
      <c r="E71" s="620"/>
      <c r="F71" s="620"/>
      <c r="G71" s="620"/>
      <c r="H71" s="620"/>
      <c r="I71" s="620"/>
      <c r="J71" s="620"/>
      <c r="K71" s="620"/>
      <c r="L71" s="620"/>
      <c r="M71" s="620"/>
      <c r="N71" s="620"/>
      <c r="O71" s="620"/>
      <c r="P71" s="620"/>
      <c r="Q71" s="620"/>
      <c r="R71" s="620"/>
      <c r="S71" s="620"/>
      <c r="T71" s="620"/>
      <c r="U71" s="620"/>
      <c r="V71" s="620"/>
      <c r="W71" s="620"/>
      <c r="X71" s="620"/>
      <c r="Y71" s="620"/>
      <c r="Z71" s="620"/>
    </row>
    <row r="72">
      <c r="A72" s="633"/>
      <c r="B72" s="634"/>
      <c r="C72" s="635"/>
      <c r="D72" s="620"/>
      <c r="E72" s="620"/>
      <c r="F72" s="620"/>
      <c r="G72" s="620"/>
      <c r="H72" s="620"/>
      <c r="I72" s="620"/>
      <c r="J72" s="620"/>
      <c r="K72" s="620"/>
      <c r="L72" s="620"/>
      <c r="M72" s="620"/>
      <c r="N72" s="620"/>
      <c r="O72" s="620"/>
      <c r="P72" s="620"/>
      <c r="Q72" s="620"/>
      <c r="R72" s="620"/>
      <c r="S72" s="620"/>
      <c r="T72" s="620"/>
      <c r="U72" s="620"/>
      <c r="V72" s="620"/>
      <c r="W72" s="620"/>
      <c r="X72" s="620"/>
      <c r="Y72" s="620"/>
      <c r="Z72" s="620"/>
    </row>
    <row r="73">
      <c r="A73" s="633"/>
      <c r="B73" s="634"/>
      <c r="C73" s="148"/>
      <c r="D73" s="620"/>
      <c r="E73" s="620"/>
      <c r="F73" s="620"/>
      <c r="G73" s="620"/>
      <c r="H73" s="620"/>
      <c r="I73" s="620"/>
      <c r="J73" s="620"/>
      <c r="K73" s="620"/>
      <c r="L73" s="620"/>
      <c r="M73" s="620"/>
      <c r="N73" s="620"/>
      <c r="O73" s="620"/>
      <c r="P73" s="620"/>
      <c r="Q73" s="620"/>
      <c r="R73" s="620"/>
      <c r="S73" s="620"/>
      <c r="T73" s="620"/>
      <c r="U73" s="620"/>
      <c r="V73" s="620"/>
      <c r="W73" s="620"/>
      <c r="X73" s="620"/>
      <c r="Y73" s="620"/>
      <c r="Z73" s="620"/>
    </row>
    <row r="74">
      <c r="A74" s="633"/>
      <c r="B74" s="634"/>
      <c r="C74" s="635"/>
      <c r="D74" s="620"/>
      <c r="E74" s="620"/>
      <c r="F74" s="620"/>
      <c r="G74" s="620"/>
      <c r="H74" s="620"/>
      <c r="I74" s="620"/>
      <c r="J74" s="620"/>
      <c r="K74" s="620"/>
      <c r="L74" s="620"/>
      <c r="M74" s="620"/>
      <c r="N74" s="620"/>
      <c r="O74" s="620"/>
      <c r="P74" s="620"/>
      <c r="Q74" s="620"/>
      <c r="R74" s="620"/>
      <c r="S74" s="620"/>
      <c r="T74" s="620"/>
      <c r="U74" s="620"/>
      <c r="V74" s="620"/>
      <c r="W74" s="620"/>
      <c r="X74" s="620"/>
      <c r="Y74" s="620"/>
      <c r="Z74" s="620"/>
    </row>
    <row r="75">
      <c r="A75" s="633"/>
      <c r="B75" s="634"/>
      <c r="C75" s="148"/>
      <c r="D75" s="620"/>
      <c r="E75" s="620"/>
      <c r="F75" s="620"/>
      <c r="G75" s="620"/>
      <c r="H75" s="620"/>
      <c r="I75" s="620"/>
      <c r="J75" s="620"/>
      <c r="K75" s="620"/>
      <c r="L75" s="620"/>
      <c r="M75" s="620"/>
      <c r="N75" s="620"/>
      <c r="O75" s="620"/>
      <c r="P75" s="620"/>
      <c r="Q75" s="620"/>
      <c r="R75" s="620"/>
      <c r="S75" s="620"/>
      <c r="T75" s="620"/>
      <c r="U75" s="620"/>
      <c r="V75" s="620"/>
      <c r="W75" s="620"/>
      <c r="X75" s="620"/>
      <c r="Y75" s="620"/>
      <c r="Z75" s="620"/>
    </row>
    <row r="76">
      <c r="A76" s="633"/>
      <c r="B76" s="634"/>
      <c r="C76" s="635"/>
      <c r="D76" s="620"/>
      <c r="E76" s="620"/>
      <c r="F76" s="620"/>
      <c r="G76" s="620"/>
      <c r="H76" s="620"/>
      <c r="I76" s="620"/>
      <c r="J76" s="620"/>
      <c r="K76" s="620"/>
      <c r="L76" s="620"/>
      <c r="M76" s="620"/>
      <c r="N76" s="620"/>
      <c r="O76" s="620"/>
      <c r="P76" s="620"/>
      <c r="Q76" s="620"/>
      <c r="R76" s="620"/>
      <c r="S76" s="620"/>
      <c r="T76" s="620"/>
      <c r="U76" s="620"/>
      <c r="V76" s="620"/>
      <c r="W76" s="620"/>
      <c r="X76" s="620"/>
      <c r="Y76" s="620"/>
      <c r="Z76" s="620"/>
    </row>
    <row r="77">
      <c r="A77" s="633"/>
      <c r="B77" s="634"/>
      <c r="C77" s="148"/>
      <c r="D77" s="620"/>
      <c r="E77" s="620"/>
      <c r="F77" s="620"/>
      <c r="G77" s="620"/>
      <c r="H77" s="620"/>
      <c r="I77" s="620"/>
      <c r="J77" s="620"/>
      <c r="K77" s="620"/>
      <c r="L77" s="620"/>
      <c r="M77" s="620"/>
      <c r="N77" s="620"/>
      <c r="O77" s="620"/>
      <c r="P77" s="620"/>
      <c r="Q77" s="620"/>
      <c r="R77" s="620"/>
      <c r="S77" s="620"/>
      <c r="T77" s="620"/>
      <c r="U77" s="620"/>
      <c r="V77" s="620"/>
      <c r="W77" s="620"/>
      <c r="X77" s="620"/>
      <c r="Y77" s="620"/>
      <c r="Z77" s="620"/>
    </row>
    <row r="78">
      <c r="A78" s="633"/>
      <c r="B78" s="634"/>
      <c r="C78" s="635"/>
      <c r="D78" s="620"/>
      <c r="E78" s="620"/>
      <c r="F78" s="620"/>
      <c r="G78" s="620"/>
      <c r="H78" s="620"/>
      <c r="I78" s="620"/>
      <c r="J78" s="620"/>
      <c r="K78" s="620"/>
      <c r="L78" s="620"/>
      <c r="M78" s="620"/>
      <c r="N78" s="620"/>
      <c r="O78" s="620"/>
      <c r="P78" s="620"/>
      <c r="Q78" s="620"/>
      <c r="R78" s="620"/>
      <c r="S78" s="620"/>
      <c r="T78" s="620"/>
      <c r="U78" s="620"/>
      <c r="V78" s="620"/>
      <c r="W78" s="620"/>
      <c r="X78" s="620"/>
      <c r="Y78" s="620"/>
      <c r="Z78" s="620"/>
    </row>
    <row r="79">
      <c r="A79" s="633"/>
      <c r="B79" s="634"/>
      <c r="C79" s="148"/>
      <c r="D79" s="620"/>
      <c r="E79" s="620"/>
      <c r="F79" s="620"/>
      <c r="G79" s="620"/>
      <c r="H79" s="620"/>
      <c r="I79" s="620"/>
      <c r="J79" s="620"/>
      <c r="K79" s="620"/>
      <c r="L79" s="620"/>
      <c r="M79" s="620"/>
      <c r="N79" s="620"/>
      <c r="O79" s="620"/>
      <c r="P79" s="620"/>
      <c r="Q79" s="620"/>
      <c r="R79" s="620"/>
      <c r="S79" s="620"/>
      <c r="T79" s="620"/>
      <c r="U79" s="620"/>
      <c r="V79" s="620"/>
      <c r="W79" s="620"/>
      <c r="X79" s="620"/>
      <c r="Y79" s="620"/>
      <c r="Z79" s="620"/>
    </row>
    <row r="80">
      <c r="A80" s="633"/>
      <c r="B80" s="634"/>
      <c r="C80" s="635"/>
      <c r="D80" s="620"/>
      <c r="E80" s="620"/>
      <c r="F80" s="620"/>
      <c r="G80" s="620"/>
      <c r="H80" s="620"/>
      <c r="I80" s="620"/>
      <c r="J80" s="620"/>
      <c r="K80" s="620"/>
      <c r="L80" s="620"/>
      <c r="M80" s="620"/>
      <c r="N80" s="620"/>
      <c r="O80" s="620"/>
      <c r="P80" s="620"/>
      <c r="Q80" s="620"/>
      <c r="R80" s="620"/>
      <c r="S80" s="620"/>
      <c r="T80" s="620"/>
      <c r="U80" s="620"/>
      <c r="V80" s="620"/>
      <c r="W80" s="620"/>
      <c r="X80" s="620"/>
      <c r="Y80" s="620"/>
      <c r="Z80" s="620"/>
    </row>
    <row r="81">
      <c r="A81" s="633"/>
      <c r="B81" s="634"/>
      <c r="C81" s="148"/>
      <c r="D81" s="620"/>
      <c r="E81" s="620"/>
      <c r="F81" s="620"/>
      <c r="G81" s="620"/>
      <c r="H81" s="620"/>
      <c r="I81" s="620"/>
      <c r="J81" s="620"/>
      <c r="K81" s="620"/>
      <c r="L81" s="620"/>
      <c r="M81" s="620"/>
      <c r="N81" s="620"/>
      <c r="O81" s="620"/>
      <c r="P81" s="620"/>
      <c r="Q81" s="620"/>
      <c r="R81" s="620"/>
      <c r="S81" s="620"/>
      <c r="T81" s="620"/>
      <c r="U81" s="620"/>
      <c r="V81" s="620"/>
      <c r="W81" s="620"/>
      <c r="X81" s="620"/>
      <c r="Y81" s="620"/>
      <c r="Z81" s="620"/>
    </row>
    <row r="82">
      <c r="A82" s="633"/>
      <c r="B82" s="634"/>
      <c r="C82" s="635"/>
      <c r="D82" s="620"/>
      <c r="E82" s="620"/>
      <c r="F82" s="620"/>
      <c r="G82" s="620"/>
      <c r="H82" s="620"/>
      <c r="I82" s="620"/>
      <c r="J82" s="620"/>
      <c r="K82" s="620"/>
      <c r="L82" s="620"/>
      <c r="M82" s="620"/>
      <c r="N82" s="620"/>
      <c r="O82" s="620"/>
      <c r="P82" s="620"/>
      <c r="Q82" s="620"/>
      <c r="R82" s="620"/>
      <c r="S82" s="620"/>
      <c r="T82" s="620"/>
      <c r="U82" s="620"/>
      <c r="V82" s="620"/>
      <c r="W82" s="620"/>
      <c r="X82" s="620"/>
      <c r="Y82" s="620"/>
      <c r="Z82" s="620"/>
    </row>
    <row r="83">
      <c r="A83" s="633"/>
      <c r="B83" s="634"/>
      <c r="C83" s="148"/>
      <c r="D83" s="620"/>
      <c r="E83" s="620"/>
      <c r="F83" s="620"/>
      <c r="G83" s="620"/>
      <c r="H83" s="620"/>
      <c r="I83" s="620"/>
      <c r="J83" s="620"/>
      <c r="K83" s="620"/>
      <c r="L83" s="620"/>
      <c r="M83" s="620"/>
      <c r="N83" s="620"/>
      <c r="O83" s="620"/>
      <c r="P83" s="620"/>
      <c r="Q83" s="620"/>
      <c r="R83" s="620"/>
      <c r="S83" s="620"/>
      <c r="T83" s="620"/>
      <c r="U83" s="620"/>
      <c r="V83" s="620"/>
      <c r="W83" s="620"/>
      <c r="X83" s="620"/>
      <c r="Y83" s="620"/>
      <c r="Z83" s="620"/>
    </row>
    <row r="84">
      <c r="A84" s="633"/>
      <c r="B84" s="634"/>
      <c r="C84" s="635"/>
      <c r="D84" s="620"/>
      <c r="E84" s="620"/>
      <c r="F84" s="620"/>
      <c r="G84" s="620"/>
      <c r="H84" s="620"/>
      <c r="I84" s="620"/>
      <c r="J84" s="620"/>
      <c r="K84" s="620"/>
      <c r="L84" s="620"/>
      <c r="M84" s="620"/>
      <c r="N84" s="620"/>
      <c r="O84" s="620"/>
      <c r="P84" s="620"/>
      <c r="Q84" s="620"/>
      <c r="R84" s="620"/>
      <c r="S84" s="620"/>
      <c r="T84" s="620"/>
      <c r="U84" s="620"/>
      <c r="V84" s="620"/>
      <c r="W84" s="620"/>
      <c r="X84" s="620"/>
      <c r="Y84" s="620"/>
      <c r="Z84" s="620"/>
    </row>
    <row r="85">
      <c r="A85" s="633"/>
      <c r="B85" s="634"/>
      <c r="C85" s="148"/>
      <c r="D85" s="620"/>
      <c r="E85" s="620"/>
      <c r="F85" s="620"/>
      <c r="G85" s="620"/>
      <c r="H85" s="620"/>
      <c r="I85" s="620"/>
      <c r="J85" s="620"/>
      <c r="K85" s="620"/>
      <c r="L85" s="620"/>
      <c r="M85" s="620"/>
      <c r="N85" s="620"/>
      <c r="O85" s="620"/>
      <c r="P85" s="620"/>
      <c r="Q85" s="620"/>
      <c r="R85" s="620"/>
      <c r="S85" s="620"/>
      <c r="T85" s="620"/>
      <c r="U85" s="620"/>
      <c r="V85" s="620"/>
      <c r="W85" s="620"/>
      <c r="X85" s="620"/>
      <c r="Y85" s="620"/>
      <c r="Z85" s="620"/>
    </row>
    <row r="86">
      <c r="A86" s="633"/>
      <c r="B86" s="634"/>
      <c r="C86" s="635"/>
      <c r="D86" s="620"/>
      <c r="E86" s="620"/>
      <c r="F86" s="620"/>
      <c r="G86" s="620"/>
      <c r="H86" s="620"/>
      <c r="I86" s="620"/>
      <c r="J86" s="620"/>
      <c r="K86" s="620"/>
      <c r="L86" s="620"/>
      <c r="M86" s="620"/>
      <c r="N86" s="620"/>
      <c r="O86" s="620"/>
      <c r="P86" s="620"/>
      <c r="Q86" s="620"/>
      <c r="R86" s="620"/>
      <c r="S86" s="620"/>
      <c r="T86" s="620"/>
      <c r="U86" s="620"/>
      <c r="V86" s="620"/>
      <c r="W86" s="620"/>
      <c r="X86" s="620"/>
      <c r="Y86" s="620"/>
      <c r="Z86" s="620"/>
    </row>
    <row r="87">
      <c r="A87" s="633"/>
      <c r="B87" s="634"/>
      <c r="C87" s="148"/>
      <c r="D87" s="620"/>
      <c r="E87" s="620"/>
      <c r="F87" s="620"/>
      <c r="G87" s="620"/>
      <c r="H87" s="620"/>
      <c r="I87" s="620"/>
      <c r="J87" s="620"/>
      <c r="K87" s="620"/>
      <c r="L87" s="620"/>
      <c r="M87" s="620"/>
      <c r="N87" s="620"/>
      <c r="O87" s="620"/>
      <c r="P87" s="620"/>
      <c r="Q87" s="620"/>
      <c r="R87" s="620"/>
      <c r="S87" s="620"/>
      <c r="T87" s="620"/>
      <c r="U87" s="620"/>
      <c r="V87" s="620"/>
      <c r="W87" s="620"/>
      <c r="X87" s="620"/>
      <c r="Y87" s="620"/>
      <c r="Z87" s="620"/>
    </row>
    <row r="88">
      <c r="A88" s="633"/>
      <c r="B88" s="634"/>
      <c r="C88" s="620"/>
      <c r="D88" s="620"/>
      <c r="E88" s="620"/>
      <c r="F88" s="620"/>
      <c r="G88" s="620"/>
      <c r="H88" s="620"/>
      <c r="I88" s="620"/>
      <c r="J88" s="620"/>
      <c r="K88" s="620"/>
      <c r="L88" s="620"/>
      <c r="M88" s="620"/>
      <c r="N88" s="620"/>
      <c r="O88" s="620"/>
      <c r="P88" s="620"/>
      <c r="Q88" s="620"/>
      <c r="R88" s="620"/>
      <c r="S88" s="620"/>
      <c r="T88" s="620"/>
      <c r="U88" s="620"/>
      <c r="V88" s="620"/>
      <c r="W88" s="620"/>
      <c r="X88" s="620"/>
      <c r="Y88" s="620"/>
      <c r="Z88" s="620"/>
    </row>
    <row r="89">
      <c r="A89" s="633"/>
      <c r="B89" s="634"/>
      <c r="C89" s="620"/>
      <c r="D89" s="620"/>
      <c r="E89" s="620"/>
      <c r="F89" s="620"/>
      <c r="G89" s="620"/>
      <c r="H89" s="620"/>
      <c r="I89" s="620"/>
      <c r="J89" s="620"/>
      <c r="K89" s="620"/>
      <c r="L89" s="620"/>
      <c r="M89" s="620"/>
      <c r="N89" s="620"/>
      <c r="O89" s="620"/>
      <c r="P89" s="620"/>
      <c r="Q89" s="620"/>
      <c r="R89" s="620"/>
      <c r="S89" s="620"/>
      <c r="T89" s="620"/>
      <c r="U89" s="620"/>
      <c r="V89" s="620"/>
      <c r="W89" s="620"/>
      <c r="X89" s="620"/>
      <c r="Y89" s="620"/>
      <c r="Z89" s="620"/>
    </row>
    <row r="90">
      <c r="A90" s="633"/>
      <c r="B90" s="634"/>
      <c r="C90" s="620"/>
      <c r="D90" s="620"/>
      <c r="E90" s="620"/>
      <c r="F90" s="620"/>
      <c r="G90" s="620"/>
      <c r="H90" s="620"/>
      <c r="I90" s="620"/>
      <c r="J90" s="620"/>
      <c r="K90" s="620"/>
      <c r="L90" s="620"/>
      <c r="M90" s="620"/>
      <c r="N90" s="620"/>
      <c r="O90" s="620"/>
      <c r="P90" s="620"/>
      <c r="Q90" s="620"/>
      <c r="R90" s="620"/>
      <c r="S90" s="620"/>
      <c r="T90" s="620"/>
      <c r="U90" s="620"/>
      <c r="V90" s="620"/>
      <c r="W90" s="620"/>
      <c r="X90" s="620"/>
      <c r="Y90" s="620"/>
      <c r="Z90" s="620"/>
    </row>
    <row r="91">
      <c r="A91" s="633"/>
      <c r="B91" s="634"/>
      <c r="C91" s="620"/>
      <c r="D91" s="620"/>
      <c r="E91" s="620"/>
      <c r="F91" s="620"/>
      <c r="G91" s="620"/>
      <c r="H91" s="620"/>
      <c r="I91" s="620"/>
      <c r="J91" s="620"/>
      <c r="K91" s="620"/>
      <c r="L91" s="620"/>
      <c r="M91" s="620"/>
      <c r="N91" s="620"/>
      <c r="O91" s="620"/>
      <c r="P91" s="620"/>
      <c r="Q91" s="620"/>
      <c r="R91" s="620"/>
      <c r="S91" s="620"/>
      <c r="T91" s="620"/>
      <c r="U91" s="620"/>
      <c r="V91" s="620"/>
      <c r="W91" s="620"/>
      <c r="X91" s="620"/>
      <c r="Y91" s="620"/>
      <c r="Z91" s="620"/>
    </row>
    <row r="92">
      <c r="A92" s="633"/>
      <c r="B92" s="634"/>
      <c r="C92" s="620"/>
      <c r="D92" s="620"/>
      <c r="E92" s="620"/>
      <c r="F92" s="620"/>
      <c r="G92" s="620"/>
      <c r="H92" s="620"/>
      <c r="I92" s="620"/>
      <c r="J92" s="620"/>
      <c r="K92" s="620"/>
      <c r="L92" s="620"/>
      <c r="M92" s="620"/>
      <c r="N92" s="620"/>
      <c r="O92" s="620"/>
      <c r="P92" s="620"/>
      <c r="Q92" s="620"/>
      <c r="R92" s="620"/>
      <c r="S92" s="620"/>
      <c r="T92" s="620"/>
      <c r="U92" s="620"/>
      <c r="V92" s="620"/>
      <c r="W92" s="620"/>
      <c r="X92" s="620"/>
      <c r="Y92" s="620"/>
      <c r="Z92" s="620"/>
    </row>
    <row r="93">
      <c r="A93" s="633"/>
      <c r="B93" s="634"/>
      <c r="C93" s="620"/>
      <c r="D93" s="620"/>
      <c r="E93" s="620"/>
      <c r="F93" s="620"/>
      <c r="G93" s="620"/>
      <c r="H93" s="620"/>
      <c r="I93" s="620"/>
      <c r="J93" s="620"/>
      <c r="K93" s="620"/>
      <c r="L93" s="620"/>
      <c r="M93" s="620"/>
      <c r="N93" s="620"/>
      <c r="O93" s="620"/>
      <c r="P93" s="620"/>
      <c r="Q93" s="620"/>
      <c r="R93" s="620"/>
      <c r="S93" s="620"/>
      <c r="T93" s="620"/>
      <c r="U93" s="620"/>
      <c r="V93" s="620"/>
      <c r="W93" s="620"/>
      <c r="X93" s="620"/>
      <c r="Y93" s="620"/>
      <c r="Z93" s="620"/>
    </row>
    <row r="94">
      <c r="A94" s="633"/>
      <c r="B94" s="634"/>
      <c r="C94" s="620"/>
      <c r="D94" s="620"/>
      <c r="E94" s="620"/>
      <c r="F94" s="620"/>
      <c r="G94" s="620"/>
      <c r="H94" s="620"/>
      <c r="I94" s="620"/>
      <c r="J94" s="620"/>
      <c r="K94" s="620"/>
      <c r="L94" s="620"/>
      <c r="M94" s="620"/>
      <c r="N94" s="620"/>
      <c r="O94" s="620"/>
      <c r="P94" s="620"/>
      <c r="Q94" s="620"/>
      <c r="R94" s="620"/>
      <c r="S94" s="620"/>
      <c r="T94" s="620"/>
      <c r="U94" s="620"/>
      <c r="V94" s="620"/>
      <c r="W94" s="620"/>
      <c r="X94" s="620"/>
      <c r="Y94" s="620"/>
      <c r="Z94" s="620"/>
    </row>
    <row r="95">
      <c r="A95" s="633"/>
      <c r="B95" s="634"/>
      <c r="C95" s="620"/>
      <c r="D95" s="620"/>
      <c r="E95" s="620"/>
      <c r="F95" s="620"/>
      <c r="G95" s="620"/>
      <c r="H95" s="620"/>
      <c r="I95" s="620"/>
      <c r="J95" s="620"/>
      <c r="K95" s="620"/>
      <c r="L95" s="620"/>
      <c r="M95" s="620"/>
      <c r="N95" s="620"/>
      <c r="O95" s="620"/>
      <c r="P95" s="620"/>
      <c r="Q95" s="620"/>
      <c r="R95" s="620"/>
      <c r="S95" s="620"/>
      <c r="T95" s="620"/>
      <c r="U95" s="620"/>
      <c r="V95" s="620"/>
      <c r="W95" s="620"/>
      <c r="X95" s="620"/>
      <c r="Y95" s="620"/>
      <c r="Z95" s="620"/>
    </row>
    <row r="96">
      <c r="A96" s="633"/>
      <c r="B96" s="634"/>
      <c r="C96" s="620"/>
      <c r="D96" s="620"/>
      <c r="E96" s="620"/>
      <c r="F96" s="620"/>
      <c r="G96" s="620"/>
      <c r="H96" s="620"/>
      <c r="I96" s="620"/>
      <c r="J96" s="620"/>
      <c r="K96" s="620"/>
      <c r="L96" s="620"/>
      <c r="M96" s="620"/>
      <c r="N96" s="620"/>
      <c r="O96" s="620"/>
      <c r="P96" s="620"/>
      <c r="Q96" s="620"/>
      <c r="R96" s="620"/>
      <c r="S96" s="620"/>
      <c r="T96" s="620"/>
      <c r="U96" s="620"/>
      <c r="V96" s="620"/>
      <c r="W96" s="620"/>
      <c r="X96" s="620"/>
      <c r="Y96" s="620"/>
      <c r="Z96" s="620"/>
    </row>
    <row r="97">
      <c r="A97" s="633"/>
      <c r="B97" s="634"/>
      <c r="C97" s="620"/>
      <c r="D97" s="620"/>
      <c r="E97" s="620"/>
      <c r="F97" s="620"/>
      <c r="G97" s="620"/>
      <c r="H97" s="620"/>
      <c r="I97" s="620"/>
      <c r="J97" s="620"/>
      <c r="K97" s="620"/>
      <c r="L97" s="620"/>
      <c r="M97" s="620"/>
      <c r="N97" s="620"/>
      <c r="O97" s="620"/>
      <c r="P97" s="620"/>
      <c r="Q97" s="620"/>
      <c r="R97" s="620"/>
      <c r="S97" s="620"/>
      <c r="T97" s="620"/>
      <c r="U97" s="620"/>
      <c r="V97" s="620"/>
      <c r="W97" s="620"/>
      <c r="X97" s="620"/>
      <c r="Y97" s="620"/>
      <c r="Z97" s="620"/>
    </row>
    <row r="98">
      <c r="A98" s="633"/>
      <c r="B98" s="634"/>
      <c r="C98" s="620"/>
      <c r="D98" s="620"/>
      <c r="E98" s="620"/>
      <c r="F98" s="620"/>
      <c r="G98" s="620"/>
      <c r="H98" s="620"/>
      <c r="I98" s="620"/>
      <c r="J98" s="620"/>
      <c r="K98" s="620"/>
      <c r="L98" s="620"/>
      <c r="M98" s="620"/>
      <c r="N98" s="620"/>
      <c r="O98" s="620"/>
      <c r="P98" s="620"/>
      <c r="Q98" s="620"/>
      <c r="R98" s="620"/>
      <c r="S98" s="620"/>
      <c r="T98" s="620"/>
      <c r="U98" s="620"/>
      <c r="V98" s="620"/>
      <c r="W98" s="620"/>
      <c r="X98" s="620"/>
      <c r="Y98" s="620"/>
      <c r="Z98" s="620"/>
    </row>
    <row r="99">
      <c r="A99" s="633"/>
      <c r="B99" s="634"/>
      <c r="C99" s="620"/>
      <c r="D99" s="620"/>
      <c r="E99" s="620"/>
      <c r="F99" s="620"/>
      <c r="G99" s="620"/>
      <c r="H99" s="620"/>
      <c r="I99" s="620"/>
      <c r="J99" s="620"/>
      <c r="K99" s="620"/>
      <c r="L99" s="620"/>
      <c r="M99" s="620"/>
      <c r="N99" s="620"/>
      <c r="O99" s="620"/>
      <c r="P99" s="620"/>
      <c r="Q99" s="620"/>
      <c r="R99" s="620"/>
      <c r="S99" s="620"/>
      <c r="T99" s="620"/>
      <c r="U99" s="620"/>
      <c r="V99" s="620"/>
      <c r="W99" s="620"/>
      <c r="X99" s="620"/>
      <c r="Y99" s="620"/>
      <c r="Z99" s="620"/>
    </row>
    <row r="100">
      <c r="A100" s="633"/>
      <c r="B100" s="634"/>
      <c r="C100" s="620"/>
      <c r="D100" s="620"/>
      <c r="E100" s="620"/>
      <c r="F100" s="620"/>
      <c r="G100" s="620"/>
      <c r="H100" s="620"/>
      <c r="I100" s="620"/>
      <c r="J100" s="620"/>
      <c r="K100" s="620"/>
      <c r="L100" s="620"/>
      <c r="M100" s="620"/>
      <c r="N100" s="620"/>
      <c r="O100" s="620"/>
      <c r="P100" s="620"/>
      <c r="Q100" s="620"/>
      <c r="R100" s="620"/>
      <c r="S100" s="620"/>
      <c r="T100" s="620"/>
      <c r="U100" s="620"/>
      <c r="V100" s="620"/>
      <c r="W100" s="620"/>
      <c r="X100" s="620"/>
      <c r="Y100" s="620"/>
      <c r="Z100" s="620"/>
    </row>
    <row r="101">
      <c r="A101" s="633"/>
      <c r="B101" s="634"/>
      <c r="C101" s="620"/>
      <c r="D101" s="620"/>
      <c r="E101" s="620"/>
      <c r="F101" s="620"/>
      <c r="G101" s="620"/>
      <c r="H101" s="620"/>
      <c r="I101" s="620"/>
      <c r="J101" s="620"/>
      <c r="K101" s="620"/>
      <c r="L101" s="620"/>
      <c r="M101" s="620"/>
      <c r="N101" s="620"/>
      <c r="O101" s="620"/>
      <c r="P101" s="620"/>
      <c r="Q101" s="620"/>
      <c r="R101" s="620"/>
      <c r="S101" s="620"/>
      <c r="T101" s="620"/>
      <c r="U101" s="620"/>
      <c r="V101" s="620"/>
      <c r="W101" s="620"/>
      <c r="X101" s="620"/>
      <c r="Y101" s="620"/>
      <c r="Z101" s="620"/>
    </row>
    <row r="102">
      <c r="A102" s="633"/>
      <c r="B102" s="634"/>
      <c r="C102" s="620"/>
      <c r="D102" s="620"/>
      <c r="E102" s="620"/>
      <c r="F102" s="620"/>
      <c r="G102" s="620"/>
      <c r="H102" s="620"/>
      <c r="I102" s="620"/>
      <c r="J102" s="620"/>
      <c r="K102" s="620"/>
      <c r="L102" s="620"/>
      <c r="M102" s="620"/>
      <c r="N102" s="620"/>
      <c r="O102" s="620"/>
      <c r="P102" s="620"/>
      <c r="Q102" s="620"/>
      <c r="R102" s="620"/>
      <c r="S102" s="620"/>
      <c r="T102" s="620"/>
      <c r="U102" s="620"/>
      <c r="V102" s="620"/>
      <c r="W102" s="620"/>
      <c r="X102" s="620"/>
      <c r="Y102" s="620"/>
      <c r="Z102" s="620"/>
    </row>
    <row r="103">
      <c r="A103" s="633"/>
      <c r="B103" s="634"/>
      <c r="C103" s="620"/>
      <c r="D103" s="620"/>
      <c r="E103" s="620"/>
      <c r="F103" s="620"/>
      <c r="G103" s="620"/>
      <c r="H103" s="620"/>
      <c r="I103" s="620"/>
      <c r="J103" s="620"/>
      <c r="K103" s="620"/>
      <c r="L103" s="620"/>
      <c r="M103" s="620"/>
      <c r="N103" s="620"/>
      <c r="O103" s="620"/>
      <c r="P103" s="620"/>
      <c r="Q103" s="620"/>
      <c r="R103" s="620"/>
      <c r="S103" s="620"/>
      <c r="T103" s="620"/>
      <c r="U103" s="620"/>
      <c r="V103" s="620"/>
      <c r="W103" s="620"/>
      <c r="X103" s="620"/>
      <c r="Y103" s="620"/>
      <c r="Z103" s="620"/>
    </row>
    <row r="104">
      <c r="A104" s="633"/>
      <c r="B104" s="634"/>
      <c r="C104" s="620"/>
      <c r="D104" s="620"/>
      <c r="E104" s="620"/>
      <c r="F104" s="620"/>
      <c r="G104" s="620"/>
      <c r="H104" s="620"/>
      <c r="I104" s="620"/>
      <c r="J104" s="620"/>
      <c r="K104" s="620"/>
      <c r="L104" s="620"/>
      <c r="M104" s="620"/>
      <c r="N104" s="620"/>
      <c r="O104" s="620"/>
      <c r="P104" s="620"/>
      <c r="Q104" s="620"/>
      <c r="R104" s="620"/>
      <c r="S104" s="620"/>
      <c r="T104" s="620"/>
      <c r="U104" s="620"/>
      <c r="V104" s="620"/>
      <c r="W104" s="620"/>
      <c r="X104" s="620"/>
      <c r="Y104" s="620"/>
      <c r="Z104" s="620"/>
    </row>
    <row r="105">
      <c r="A105" s="633"/>
      <c r="B105" s="634"/>
      <c r="C105" s="620"/>
      <c r="D105" s="620"/>
      <c r="E105" s="620"/>
      <c r="F105" s="620"/>
      <c r="G105" s="620"/>
      <c r="H105" s="620"/>
      <c r="I105" s="620"/>
      <c r="J105" s="620"/>
      <c r="K105" s="620"/>
      <c r="L105" s="620"/>
      <c r="M105" s="620"/>
      <c r="N105" s="620"/>
      <c r="O105" s="620"/>
      <c r="P105" s="620"/>
      <c r="Q105" s="620"/>
      <c r="R105" s="620"/>
      <c r="S105" s="620"/>
      <c r="T105" s="620"/>
      <c r="U105" s="620"/>
      <c r="V105" s="620"/>
      <c r="W105" s="620"/>
      <c r="X105" s="620"/>
      <c r="Y105" s="620"/>
      <c r="Z105" s="620"/>
    </row>
    <row r="106">
      <c r="A106" s="633"/>
      <c r="B106" s="634"/>
      <c r="C106" s="620"/>
      <c r="D106" s="620"/>
      <c r="E106" s="620"/>
      <c r="F106" s="620"/>
      <c r="G106" s="620"/>
      <c r="H106" s="620"/>
      <c r="I106" s="620"/>
      <c r="J106" s="620"/>
      <c r="K106" s="620"/>
      <c r="L106" s="620"/>
      <c r="M106" s="620"/>
      <c r="N106" s="620"/>
      <c r="O106" s="620"/>
      <c r="P106" s="620"/>
      <c r="Q106" s="620"/>
      <c r="R106" s="620"/>
      <c r="S106" s="620"/>
      <c r="T106" s="620"/>
      <c r="U106" s="620"/>
      <c r="V106" s="620"/>
      <c r="W106" s="620"/>
      <c r="X106" s="620"/>
      <c r="Y106" s="620"/>
      <c r="Z106" s="620"/>
    </row>
    <row r="107">
      <c r="A107" s="633"/>
      <c r="B107" s="634"/>
      <c r="C107" s="620"/>
      <c r="D107" s="620"/>
      <c r="E107" s="620"/>
      <c r="F107" s="620"/>
      <c r="G107" s="620"/>
      <c r="H107" s="620"/>
      <c r="I107" s="620"/>
      <c r="J107" s="620"/>
      <c r="K107" s="620"/>
      <c r="L107" s="620"/>
      <c r="M107" s="620"/>
      <c r="N107" s="620"/>
      <c r="O107" s="620"/>
      <c r="P107" s="620"/>
      <c r="Q107" s="620"/>
      <c r="R107" s="620"/>
      <c r="S107" s="620"/>
      <c r="T107" s="620"/>
      <c r="U107" s="620"/>
      <c r="V107" s="620"/>
      <c r="W107" s="620"/>
      <c r="X107" s="620"/>
      <c r="Y107" s="620"/>
      <c r="Z107" s="620"/>
    </row>
    <row r="108">
      <c r="A108" s="633"/>
      <c r="B108" s="634"/>
      <c r="C108" s="620"/>
      <c r="D108" s="620"/>
      <c r="E108" s="620"/>
      <c r="F108" s="620"/>
      <c r="G108" s="620"/>
      <c r="H108" s="620"/>
      <c r="I108" s="620"/>
      <c r="J108" s="620"/>
      <c r="K108" s="620"/>
      <c r="L108" s="620"/>
      <c r="M108" s="620"/>
      <c r="N108" s="620"/>
      <c r="O108" s="620"/>
      <c r="P108" s="620"/>
      <c r="Q108" s="620"/>
      <c r="R108" s="620"/>
      <c r="S108" s="620"/>
      <c r="T108" s="620"/>
      <c r="U108" s="620"/>
      <c r="V108" s="620"/>
      <c r="W108" s="620"/>
      <c r="X108" s="620"/>
      <c r="Y108" s="620"/>
      <c r="Z108" s="620"/>
    </row>
    <row r="109">
      <c r="A109" s="633"/>
      <c r="B109" s="634"/>
      <c r="C109" s="620"/>
      <c r="D109" s="620"/>
      <c r="E109" s="620"/>
      <c r="F109" s="620"/>
      <c r="G109" s="620"/>
      <c r="H109" s="620"/>
      <c r="I109" s="620"/>
      <c r="J109" s="620"/>
      <c r="K109" s="620"/>
      <c r="L109" s="620"/>
      <c r="M109" s="620"/>
      <c r="N109" s="620"/>
      <c r="O109" s="620"/>
      <c r="P109" s="620"/>
      <c r="Q109" s="620"/>
      <c r="R109" s="620"/>
      <c r="S109" s="620"/>
      <c r="T109" s="620"/>
      <c r="U109" s="620"/>
      <c r="V109" s="620"/>
      <c r="W109" s="620"/>
      <c r="X109" s="620"/>
      <c r="Y109" s="620"/>
      <c r="Z109" s="620"/>
    </row>
    <row r="110">
      <c r="A110" s="633"/>
      <c r="B110" s="634"/>
      <c r="C110" s="620"/>
      <c r="D110" s="620"/>
      <c r="E110" s="620"/>
      <c r="F110" s="620"/>
      <c r="G110" s="620"/>
      <c r="H110" s="620"/>
      <c r="I110" s="620"/>
      <c r="J110" s="620"/>
      <c r="K110" s="620"/>
      <c r="L110" s="620"/>
      <c r="M110" s="620"/>
      <c r="N110" s="620"/>
      <c r="O110" s="620"/>
      <c r="P110" s="620"/>
      <c r="Q110" s="620"/>
      <c r="R110" s="620"/>
      <c r="S110" s="620"/>
      <c r="T110" s="620"/>
      <c r="U110" s="620"/>
      <c r="V110" s="620"/>
      <c r="W110" s="620"/>
      <c r="X110" s="620"/>
      <c r="Y110" s="620"/>
      <c r="Z110" s="620"/>
    </row>
    <row r="111">
      <c r="A111" s="633"/>
      <c r="B111" s="634"/>
      <c r="C111" s="620"/>
      <c r="D111" s="620"/>
      <c r="E111" s="620"/>
      <c r="F111" s="620"/>
      <c r="G111" s="620"/>
      <c r="H111" s="620"/>
      <c r="I111" s="620"/>
      <c r="J111" s="620"/>
      <c r="K111" s="620"/>
      <c r="L111" s="620"/>
      <c r="M111" s="620"/>
      <c r="N111" s="620"/>
      <c r="O111" s="620"/>
      <c r="P111" s="620"/>
      <c r="Q111" s="620"/>
      <c r="R111" s="620"/>
      <c r="S111" s="620"/>
      <c r="T111" s="620"/>
      <c r="U111" s="620"/>
      <c r="V111" s="620"/>
      <c r="W111" s="620"/>
      <c r="X111" s="620"/>
      <c r="Y111" s="620"/>
      <c r="Z111" s="620"/>
    </row>
    <row r="112">
      <c r="A112" s="633"/>
      <c r="B112" s="634"/>
      <c r="C112" s="620"/>
      <c r="D112" s="620"/>
      <c r="E112" s="620"/>
      <c r="F112" s="620"/>
      <c r="G112" s="620"/>
      <c r="H112" s="620"/>
      <c r="I112" s="620"/>
      <c r="J112" s="620"/>
      <c r="K112" s="620"/>
      <c r="L112" s="620"/>
      <c r="M112" s="620"/>
      <c r="N112" s="620"/>
      <c r="O112" s="620"/>
      <c r="P112" s="620"/>
      <c r="Q112" s="620"/>
      <c r="R112" s="620"/>
      <c r="S112" s="620"/>
      <c r="T112" s="620"/>
      <c r="U112" s="620"/>
      <c r="V112" s="620"/>
      <c r="W112" s="620"/>
      <c r="X112" s="620"/>
      <c r="Y112" s="620"/>
      <c r="Z112" s="620"/>
    </row>
    <row r="113">
      <c r="A113" s="633"/>
      <c r="B113" s="634"/>
      <c r="C113" s="620"/>
      <c r="D113" s="620"/>
      <c r="E113" s="620"/>
      <c r="F113" s="620"/>
      <c r="G113" s="620"/>
      <c r="H113" s="620"/>
      <c r="I113" s="620"/>
      <c r="J113" s="620"/>
      <c r="K113" s="620"/>
      <c r="L113" s="620"/>
      <c r="M113" s="620"/>
      <c r="N113" s="620"/>
      <c r="O113" s="620"/>
      <c r="P113" s="620"/>
      <c r="Q113" s="620"/>
      <c r="R113" s="620"/>
      <c r="S113" s="620"/>
      <c r="T113" s="620"/>
      <c r="U113" s="620"/>
      <c r="V113" s="620"/>
      <c r="W113" s="620"/>
      <c r="X113" s="620"/>
      <c r="Y113" s="620"/>
      <c r="Z113" s="620"/>
    </row>
    <row r="114">
      <c r="A114" s="633"/>
      <c r="B114" s="634"/>
      <c r="C114" s="620"/>
      <c r="D114" s="620"/>
      <c r="E114" s="620"/>
      <c r="F114" s="620"/>
      <c r="G114" s="620"/>
      <c r="H114" s="620"/>
      <c r="I114" s="620"/>
      <c r="J114" s="620"/>
      <c r="K114" s="620"/>
      <c r="L114" s="620"/>
      <c r="M114" s="620"/>
      <c r="N114" s="620"/>
      <c r="O114" s="620"/>
      <c r="P114" s="620"/>
      <c r="Q114" s="620"/>
      <c r="R114" s="620"/>
      <c r="S114" s="620"/>
      <c r="T114" s="620"/>
      <c r="U114" s="620"/>
      <c r="V114" s="620"/>
      <c r="W114" s="620"/>
      <c r="X114" s="620"/>
      <c r="Y114" s="620"/>
      <c r="Z114" s="620"/>
    </row>
    <row r="115">
      <c r="A115" s="633"/>
      <c r="B115" s="634"/>
      <c r="C115" s="620"/>
      <c r="D115" s="620"/>
      <c r="E115" s="620"/>
      <c r="F115" s="620"/>
      <c r="G115" s="620"/>
      <c r="H115" s="620"/>
      <c r="I115" s="620"/>
      <c r="J115" s="620"/>
      <c r="K115" s="620"/>
      <c r="L115" s="620"/>
      <c r="M115" s="620"/>
      <c r="N115" s="620"/>
      <c r="O115" s="620"/>
      <c r="P115" s="620"/>
      <c r="Q115" s="620"/>
      <c r="R115" s="620"/>
      <c r="S115" s="620"/>
      <c r="T115" s="620"/>
      <c r="U115" s="620"/>
      <c r="V115" s="620"/>
      <c r="W115" s="620"/>
      <c r="X115" s="620"/>
      <c r="Y115" s="620"/>
      <c r="Z115" s="620"/>
    </row>
    <row r="116">
      <c r="A116" s="633"/>
      <c r="B116" s="634"/>
      <c r="C116" s="620"/>
      <c r="D116" s="620"/>
      <c r="E116" s="620"/>
      <c r="F116" s="620"/>
      <c r="G116" s="620"/>
      <c r="H116" s="620"/>
      <c r="I116" s="620"/>
      <c r="J116" s="620"/>
      <c r="K116" s="620"/>
      <c r="L116" s="620"/>
      <c r="M116" s="620"/>
      <c r="N116" s="620"/>
      <c r="O116" s="620"/>
      <c r="P116" s="620"/>
      <c r="Q116" s="620"/>
      <c r="R116" s="620"/>
      <c r="S116" s="620"/>
      <c r="T116" s="620"/>
      <c r="U116" s="620"/>
      <c r="V116" s="620"/>
      <c r="W116" s="620"/>
      <c r="X116" s="620"/>
      <c r="Y116" s="620"/>
      <c r="Z116" s="620"/>
    </row>
    <row r="117">
      <c r="A117" s="633"/>
      <c r="B117" s="634"/>
      <c r="C117" s="620"/>
      <c r="D117" s="620"/>
      <c r="E117" s="620"/>
      <c r="F117" s="620"/>
      <c r="G117" s="620"/>
      <c r="H117" s="620"/>
      <c r="I117" s="620"/>
      <c r="J117" s="620"/>
      <c r="K117" s="620"/>
      <c r="L117" s="620"/>
      <c r="M117" s="620"/>
      <c r="N117" s="620"/>
      <c r="O117" s="620"/>
      <c r="P117" s="620"/>
      <c r="Q117" s="620"/>
      <c r="R117" s="620"/>
      <c r="S117" s="620"/>
      <c r="T117" s="620"/>
      <c r="U117" s="620"/>
      <c r="V117" s="620"/>
      <c r="W117" s="620"/>
      <c r="X117" s="620"/>
      <c r="Y117" s="620"/>
      <c r="Z117" s="620"/>
    </row>
    <row r="118">
      <c r="A118" s="633"/>
      <c r="B118" s="634"/>
      <c r="C118" s="620"/>
      <c r="D118" s="620"/>
      <c r="E118" s="620"/>
      <c r="F118" s="620"/>
      <c r="G118" s="620"/>
      <c r="H118" s="620"/>
      <c r="I118" s="620"/>
      <c r="J118" s="620"/>
      <c r="K118" s="620"/>
      <c r="L118" s="620"/>
      <c r="M118" s="620"/>
      <c r="N118" s="620"/>
      <c r="O118" s="620"/>
      <c r="P118" s="620"/>
      <c r="Q118" s="620"/>
      <c r="R118" s="620"/>
      <c r="S118" s="620"/>
      <c r="T118" s="620"/>
      <c r="U118" s="620"/>
      <c r="V118" s="620"/>
      <c r="W118" s="620"/>
      <c r="X118" s="620"/>
      <c r="Y118" s="620"/>
      <c r="Z118" s="620"/>
    </row>
    <row r="119">
      <c r="A119" s="633"/>
      <c r="B119" s="634"/>
      <c r="C119" s="620"/>
      <c r="D119" s="620"/>
      <c r="E119" s="620"/>
      <c r="F119" s="620"/>
      <c r="G119" s="620"/>
      <c r="H119" s="620"/>
      <c r="I119" s="620"/>
      <c r="J119" s="620"/>
      <c r="K119" s="620"/>
      <c r="L119" s="620"/>
      <c r="M119" s="620"/>
      <c r="N119" s="620"/>
      <c r="O119" s="620"/>
      <c r="P119" s="620"/>
      <c r="Q119" s="620"/>
      <c r="R119" s="620"/>
      <c r="S119" s="620"/>
      <c r="T119" s="620"/>
      <c r="U119" s="620"/>
      <c r="V119" s="620"/>
      <c r="W119" s="620"/>
      <c r="X119" s="620"/>
      <c r="Y119" s="620"/>
      <c r="Z119" s="620"/>
    </row>
    <row r="120">
      <c r="A120" s="633"/>
      <c r="B120" s="634"/>
      <c r="C120" s="620"/>
      <c r="D120" s="620"/>
      <c r="E120" s="620"/>
      <c r="F120" s="620"/>
      <c r="G120" s="620"/>
      <c r="H120" s="620"/>
      <c r="I120" s="620"/>
      <c r="J120" s="620"/>
      <c r="K120" s="620"/>
      <c r="L120" s="620"/>
      <c r="M120" s="620"/>
      <c r="N120" s="620"/>
      <c r="O120" s="620"/>
      <c r="P120" s="620"/>
      <c r="Q120" s="620"/>
      <c r="R120" s="620"/>
      <c r="S120" s="620"/>
      <c r="T120" s="620"/>
      <c r="U120" s="620"/>
      <c r="V120" s="620"/>
      <c r="W120" s="620"/>
      <c r="X120" s="620"/>
      <c r="Y120" s="620"/>
      <c r="Z120" s="620"/>
    </row>
    <row r="121">
      <c r="A121" s="633"/>
      <c r="B121" s="634"/>
      <c r="C121" s="620"/>
      <c r="D121" s="620"/>
      <c r="E121" s="620"/>
      <c r="F121" s="620"/>
      <c r="G121" s="620"/>
      <c r="H121" s="620"/>
      <c r="I121" s="620"/>
      <c r="J121" s="620"/>
      <c r="K121" s="620"/>
      <c r="L121" s="620"/>
      <c r="M121" s="620"/>
      <c r="N121" s="620"/>
      <c r="O121" s="620"/>
      <c r="P121" s="620"/>
      <c r="Q121" s="620"/>
      <c r="R121" s="620"/>
      <c r="S121" s="620"/>
      <c r="T121" s="620"/>
      <c r="U121" s="620"/>
      <c r="V121" s="620"/>
      <c r="W121" s="620"/>
      <c r="X121" s="620"/>
      <c r="Y121" s="620"/>
      <c r="Z121" s="620"/>
    </row>
    <row r="122">
      <c r="A122" s="633"/>
      <c r="B122" s="634"/>
      <c r="C122" s="620"/>
      <c r="D122" s="620"/>
      <c r="E122" s="620"/>
      <c r="F122" s="620"/>
      <c r="G122" s="620"/>
      <c r="H122" s="620"/>
      <c r="I122" s="620"/>
      <c r="J122" s="620"/>
      <c r="K122" s="620"/>
      <c r="L122" s="620"/>
      <c r="M122" s="620"/>
      <c r="N122" s="620"/>
      <c r="O122" s="620"/>
      <c r="P122" s="620"/>
      <c r="Q122" s="620"/>
      <c r="R122" s="620"/>
      <c r="S122" s="620"/>
      <c r="T122" s="620"/>
      <c r="U122" s="620"/>
      <c r="V122" s="620"/>
      <c r="W122" s="620"/>
      <c r="X122" s="620"/>
      <c r="Y122" s="620"/>
      <c r="Z122" s="620"/>
    </row>
    <row r="123">
      <c r="A123" s="633"/>
      <c r="B123" s="634"/>
      <c r="C123" s="620"/>
      <c r="D123" s="620"/>
      <c r="E123" s="620"/>
      <c r="F123" s="620"/>
      <c r="G123" s="620"/>
      <c r="H123" s="620"/>
      <c r="I123" s="620"/>
      <c r="J123" s="620"/>
      <c r="K123" s="620"/>
      <c r="L123" s="620"/>
      <c r="M123" s="620"/>
      <c r="N123" s="620"/>
      <c r="O123" s="620"/>
      <c r="P123" s="620"/>
      <c r="Q123" s="620"/>
      <c r="R123" s="620"/>
      <c r="S123" s="620"/>
      <c r="T123" s="620"/>
      <c r="U123" s="620"/>
      <c r="V123" s="620"/>
      <c r="W123" s="620"/>
      <c r="X123" s="620"/>
      <c r="Y123" s="620"/>
      <c r="Z123" s="620"/>
    </row>
    <row r="124">
      <c r="A124" s="633"/>
      <c r="B124" s="634"/>
      <c r="C124" s="620"/>
      <c r="D124" s="620"/>
      <c r="E124" s="620"/>
      <c r="F124" s="620"/>
      <c r="G124" s="620"/>
      <c r="H124" s="620"/>
      <c r="I124" s="620"/>
      <c r="J124" s="620"/>
      <c r="K124" s="620"/>
      <c r="L124" s="620"/>
      <c r="M124" s="620"/>
      <c r="N124" s="620"/>
      <c r="O124" s="620"/>
      <c r="P124" s="620"/>
      <c r="Q124" s="620"/>
      <c r="R124" s="620"/>
      <c r="S124" s="620"/>
      <c r="T124" s="620"/>
      <c r="U124" s="620"/>
      <c r="V124" s="620"/>
      <c r="W124" s="620"/>
      <c r="X124" s="620"/>
      <c r="Y124" s="620"/>
      <c r="Z124" s="620"/>
    </row>
    <row r="125">
      <c r="A125" s="633"/>
      <c r="B125" s="634"/>
      <c r="C125" s="620"/>
      <c r="D125" s="620"/>
      <c r="E125" s="620"/>
      <c r="F125" s="620"/>
      <c r="G125" s="620"/>
      <c r="H125" s="620"/>
      <c r="I125" s="620"/>
      <c r="J125" s="620"/>
      <c r="K125" s="620"/>
      <c r="L125" s="620"/>
      <c r="M125" s="620"/>
      <c r="N125" s="620"/>
      <c r="O125" s="620"/>
      <c r="P125" s="620"/>
      <c r="Q125" s="620"/>
      <c r="R125" s="620"/>
      <c r="S125" s="620"/>
      <c r="T125" s="620"/>
      <c r="U125" s="620"/>
      <c r="V125" s="620"/>
      <c r="W125" s="620"/>
      <c r="X125" s="620"/>
      <c r="Y125" s="620"/>
      <c r="Z125" s="620"/>
    </row>
    <row r="126">
      <c r="A126" s="633"/>
      <c r="B126" s="634"/>
      <c r="C126" s="620"/>
      <c r="D126" s="620"/>
      <c r="E126" s="620"/>
      <c r="F126" s="620"/>
      <c r="G126" s="620"/>
      <c r="H126" s="620"/>
      <c r="I126" s="620"/>
      <c r="J126" s="620"/>
      <c r="K126" s="620"/>
      <c r="L126" s="620"/>
      <c r="M126" s="620"/>
      <c r="N126" s="620"/>
      <c r="O126" s="620"/>
      <c r="P126" s="620"/>
      <c r="Q126" s="620"/>
      <c r="R126" s="620"/>
      <c r="S126" s="620"/>
      <c r="T126" s="620"/>
      <c r="U126" s="620"/>
      <c r="V126" s="620"/>
      <c r="W126" s="620"/>
      <c r="X126" s="620"/>
      <c r="Y126" s="620"/>
      <c r="Z126" s="620"/>
    </row>
    <row r="127">
      <c r="A127" s="633"/>
      <c r="B127" s="634"/>
      <c r="C127" s="620"/>
      <c r="D127" s="620"/>
      <c r="E127" s="620"/>
      <c r="F127" s="620"/>
      <c r="G127" s="620"/>
      <c r="H127" s="620"/>
      <c r="I127" s="620"/>
      <c r="J127" s="620"/>
      <c r="K127" s="620"/>
      <c r="L127" s="620"/>
      <c r="M127" s="620"/>
      <c r="N127" s="620"/>
      <c r="O127" s="620"/>
      <c r="P127" s="620"/>
      <c r="Q127" s="620"/>
      <c r="R127" s="620"/>
      <c r="S127" s="620"/>
      <c r="T127" s="620"/>
      <c r="U127" s="620"/>
      <c r="V127" s="620"/>
      <c r="W127" s="620"/>
      <c r="X127" s="620"/>
      <c r="Y127" s="620"/>
      <c r="Z127" s="620"/>
    </row>
    <row r="128">
      <c r="A128" s="633"/>
      <c r="B128" s="634"/>
      <c r="C128" s="620"/>
      <c r="D128" s="620"/>
      <c r="E128" s="620"/>
      <c r="F128" s="620"/>
      <c r="G128" s="620"/>
      <c r="H128" s="620"/>
      <c r="I128" s="620"/>
      <c r="J128" s="620"/>
      <c r="K128" s="620"/>
      <c r="L128" s="620"/>
      <c r="M128" s="620"/>
      <c r="N128" s="620"/>
      <c r="O128" s="620"/>
      <c r="P128" s="620"/>
      <c r="Q128" s="620"/>
      <c r="R128" s="620"/>
      <c r="S128" s="620"/>
      <c r="T128" s="620"/>
      <c r="U128" s="620"/>
      <c r="V128" s="620"/>
      <c r="W128" s="620"/>
      <c r="X128" s="620"/>
      <c r="Y128" s="620"/>
      <c r="Z128" s="620"/>
    </row>
    <row r="129">
      <c r="A129" s="633"/>
      <c r="B129" s="634"/>
      <c r="C129" s="620"/>
      <c r="D129" s="620"/>
      <c r="E129" s="620"/>
      <c r="F129" s="620"/>
      <c r="G129" s="620"/>
      <c r="H129" s="620"/>
      <c r="I129" s="620"/>
      <c r="J129" s="620"/>
      <c r="K129" s="620"/>
      <c r="L129" s="620"/>
      <c r="M129" s="620"/>
      <c r="N129" s="620"/>
      <c r="O129" s="620"/>
      <c r="P129" s="620"/>
      <c r="Q129" s="620"/>
      <c r="R129" s="620"/>
      <c r="S129" s="620"/>
      <c r="T129" s="620"/>
      <c r="U129" s="620"/>
      <c r="V129" s="620"/>
      <c r="W129" s="620"/>
      <c r="X129" s="620"/>
      <c r="Y129" s="620"/>
      <c r="Z129" s="620"/>
    </row>
    <row r="130">
      <c r="A130" s="633"/>
      <c r="B130" s="634"/>
      <c r="C130" s="620"/>
      <c r="D130" s="620"/>
      <c r="E130" s="620"/>
      <c r="F130" s="620"/>
      <c r="G130" s="620"/>
      <c r="H130" s="620"/>
      <c r="I130" s="620"/>
      <c r="J130" s="620"/>
      <c r="K130" s="620"/>
      <c r="L130" s="620"/>
      <c r="M130" s="620"/>
      <c r="N130" s="620"/>
      <c r="O130" s="620"/>
      <c r="P130" s="620"/>
      <c r="Q130" s="620"/>
      <c r="R130" s="620"/>
      <c r="S130" s="620"/>
      <c r="T130" s="620"/>
      <c r="U130" s="620"/>
      <c r="V130" s="620"/>
      <c r="W130" s="620"/>
      <c r="X130" s="620"/>
      <c r="Y130" s="620"/>
      <c r="Z130" s="620"/>
    </row>
    <row r="131">
      <c r="A131" s="633"/>
      <c r="B131" s="634"/>
      <c r="C131" s="620"/>
      <c r="D131" s="620"/>
      <c r="E131" s="620"/>
      <c r="F131" s="620"/>
      <c r="G131" s="620"/>
      <c r="H131" s="620"/>
      <c r="I131" s="620"/>
      <c r="J131" s="620"/>
      <c r="K131" s="620"/>
      <c r="L131" s="620"/>
      <c r="M131" s="620"/>
      <c r="N131" s="620"/>
      <c r="O131" s="620"/>
      <c r="P131" s="620"/>
      <c r="Q131" s="620"/>
      <c r="R131" s="620"/>
      <c r="S131" s="620"/>
      <c r="T131" s="620"/>
      <c r="U131" s="620"/>
      <c r="V131" s="620"/>
      <c r="W131" s="620"/>
      <c r="X131" s="620"/>
      <c r="Y131" s="620"/>
      <c r="Z131" s="620"/>
    </row>
    <row r="132">
      <c r="A132" s="633"/>
      <c r="B132" s="634"/>
      <c r="C132" s="620"/>
      <c r="D132" s="620"/>
      <c r="E132" s="620"/>
      <c r="F132" s="620"/>
      <c r="G132" s="620"/>
      <c r="H132" s="620"/>
      <c r="I132" s="620"/>
      <c r="J132" s="620"/>
      <c r="K132" s="620"/>
      <c r="L132" s="620"/>
      <c r="M132" s="620"/>
      <c r="N132" s="620"/>
      <c r="O132" s="620"/>
      <c r="P132" s="620"/>
      <c r="Q132" s="620"/>
      <c r="R132" s="620"/>
      <c r="S132" s="620"/>
      <c r="T132" s="620"/>
      <c r="U132" s="620"/>
      <c r="V132" s="620"/>
      <c r="W132" s="620"/>
      <c r="X132" s="620"/>
      <c r="Y132" s="620"/>
      <c r="Z132" s="620"/>
    </row>
    <row r="133">
      <c r="A133" s="633"/>
      <c r="B133" s="634"/>
      <c r="C133" s="620"/>
      <c r="D133" s="620"/>
      <c r="E133" s="620"/>
      <c r="F133" s="620"/>
      <c r="G133" s="620"/>
      <c r="H133" s="620"/>
      <c r="I133" s="620"/>
      <c r="J133" s="620"/>
      <c r="K133" s="620"/>
      <c r="L133" s="620"/>
      <c r="M133" s="620"/>
      <c r="N133" s="620"/>
      <c r="O133" s="620"/>
      <c r="P133" s="620"/>
      <c r="Q133" s="620"/>
      <c r="R133" s="620"/>
      <c r="S133" s="620"/>
      <c r="T133" s="620"/>
      <c r="U133" s="620"/>
      <c r="V133" s="620"/>
      <c r="W133" s="620"/>
      <c r="X133" s="620"/>
      <c r="Y133" s="620"/>
      <c r="Z133" s="620"/>
    </row>
    <row r="134">
      <c r="A134" s="633"/>
      <c r="B134" s="634"/>
      <c r="C134" s="620"/>
      <c r="D134" s="620"/>
      <c r="E134" s="620"/>
      <c r="F134" s="620"/>
      <c r="G134" s="620"/>
      <c r="H134" s="620"/>
      <c r="I134" s="620"/>
      <c r="J134" s="620"/>
      <c r="K134" s="620"/>
      <c r="L134" s="620"/>
      <c r="M134" s="620"/>
      <c r="N134" s="620"/>
      <c r="O134" s="620"/>
      <c r="P134" s="620"/>
      <c r="Q134" s="620"/>
      <c r="R134" s="620"/>
      <c r="S134" s="620"/>
      <c r="T134" s="620"/>
      <c r="U134" s="620"/>
      <c r="V134" s="620"/>
      <c r="W134" s="620"/>
      <c r="X134" s="620"/>
      <c r="Y134" s="620"/>
      <c r="Z134" s="620"/>
    </row>
    <row r="135">
      <c r="A135" s="633"/>
      <c r="B135" s="634"/>
      <c r="C135" s="620"/>
      <c r="D135" s="620"/>
      <c r="E135" s="620"/>
      <c r="F135" s="620"/>
      <c r="G135" s="620"/>
      <c r="H135" s="620"/>
      <c r="I135" s="620"/>
      <c r="J135" s="620"/>
      <c r="K135" s="620"/>
      <c r="L135" s="620"/>
      <c r="M135" s="620"/>
      <c r="N135" s="620"/>
      <c r="O135" s="620"/>
      <c r="P135" s="620"/>
      <c r="Q135" s="620"/>
      <c r="R135" s="620"/>
      <c r="S135" s="620"/>
      <c r="T135" s="620"/>
      <c r="U135" s="620"/>
      <c r="V135" s="620"/>
      <c r="W135" s="620"/>
      <c r="X135" s="620"/>
      <c r="Y135" s="620"/>
      <c r="Z135" s="620"/>
    </row>
    <row r="136">
      <c r="A136" s="633"/>
      <c r="B136" s="634"/>
      <c r="C136" s="620"/>
      <c r="D136" s="620"/>
      <c r="E136" s="620"/>
      <c r="F136" s="620"/>
      <c r="G136" s="620"/>
      <c r="H136" s="620"/>
      <c r="I136" s="620"/>
      <c r="J136" s="620"/>
      <c r="K136" s="620"/>
      <c r="L136" s="620"/>
      <c r="M136" s="620"/>
      <c r="N136" s="620"/>
      <c r="O136" s="620"/>
      <c r="P136" s="620"/>
      <c r="Q136" s="620"/>
      <c r="R136" s="620"/>
      <c r="S136" s="620"/>
      <c r="T136" s="620"/>
      <c r="U136" s="620"/>
      <c r="V136" s="620"/>
      <c r="W136" s="620"/>
      <c r="X136" s="620"/>
      <c r="Y136" s="620"/>
      <c r="Z136" s="620"/>
    </row>
    <row r="137">
      <c r="A137" s="633"/>
      <c r="B137" s="634"/>
      <c r="C137" s="620"/>
      <c r="D137" s="620"/>
      <c r="E137" s="620"/>
      <c r="F137" s="620"/>
      <c r="G137" s="620"/>
      <c r="H137" s="620"/>
      <c r="I137" s="620"/>
      <c r="J137" s="620"/>
      <c r="K137" s="620"/>
      <c r="L137" s="620"/>
      <c r="M137" s="620"/>
      <c r="N137" s="620"/>
      <c r="O137" s="620"/>
      <c r="P137" s="620"/>
      <c r="Q137" s="620"/>
      <c r="R137" s="620"/>
      <c r="S137" s="620"/>
      <c r="T137" s="620"/>
      <c r="U137" s="620"/>
      <c r="V137" s="620"/>
      <c r="W137" s="620"/>
      <c r="X137" s="620"/>
      <c r="Y137" s="620"/>
      <c r="Z137" s="620"/>
    </row>
    <row r="138">
      <c r="A138" s="633"/>
      <c r="B138" s="634"/>
      <c r="C138" s="620"/>
      <c r="D138" s="620"/>
      <c r="E138" s="620"/>
      <c r="F138" s="620"/>
      <c r="G138" s="620"/>
      <c r="H138" s="620"/>
      <c r="I138" s="620"/>
      <c r="J138" s="620"/>
      <c r="K138" s="620"/>
      <c r="L138" s="620"/>
      <c r="M138" s="620"/>
      <c r="N138" s="620"/>
      <c r="O138" s="620"/>
      <c r="P138" s="620"/>
      <c r="Q138" s="620"/>
      <c r="R138" s="620"/>
      <c r="S138" s="620"/>
      <c r="T138" s="620"/>
      <c r="U138" s="620"/>
      <c r="V138" s="620"/>
      <c r="W138" s="620"/>
      <c r="X138" s="620"/>
      <c r="Y138" s="620"/>
      <c r="Z138" s="620"/>
    </row>
    <row r="139">
      <c r="A139" s="633"/>
      <c r="B139" s="634"/>
      <c r="C139" s="620"/>
      <c r="D139" s="620"/>
      <c r="E139" s="620"/>
      <c r="F139" s="620"/>
      <c r="G139" s="620"/>
      <c r="H139" s="620"/>
      <c r="I139" s="620"/>
      <c r="J139" s="620"/>
      <c r="K139" s="620"/>
      <c r="L139" s="620"/>
      <c r="M139" s="620"/>
      <c r="N139" s="620"/>
      <c r="O139" s="620"/>
      <c r="P139" s="620"/>
      <c r="Q139" s="620"/>
      <c r="R139" s="620"/>
      <c r="S139" s="620"/>
      <c r="T139" s="620"/>
      <c r="U139" s="620"/>
      <c r="V139" s="620"/>
      <c r="W139" s="620"/>
      <c r="X139" s="620"/>
      <c r="Y139" s="620"/>
      <c r="Z139" s="620"/>
    </row>
    <row r="140">
      <c r="A140" s="633"/>
      <c r="B140" s="634"/>
      <c r="C140" s="620"/>
      <c r="D140" s="620"/>
      <c r="E140" s="620"/>
      <c r="F140" s="620"/>
      <c r="G140" s="620"/>
      <c r="H140" s="620"/>
      <c r="I140" s="620"/>
      <c r="J140" s="620"/>
      <c r="K140" s="620"/>
      <c r="L140" s="620"/>
      <c r="M140" s="620"/>
      <c r="N140" s="620"/>
      <c r="O140" s="620"/>
      <c r="P140" s="620"/>
      <c r="Q140" s="620"/>
      <c r="R140" s="620"/>
      <c r="S140" s="620"/>
      <c r="T140" s="620"/>
      <c r="U140" s="620"/>
      <c r="V140" s="620"/>
      <c r="W140" s="620"/>
      <c r="X140" s="620"/>
      <c r="Y140" s="620"/>
      <c r="Z140" s="620"/>
    </row>
    <row r="141">
      <c r="A141" s="633"/>
      <c r="B141" s="634"/>
      <c r="C141" s="620"/>
      <c r="D141" s="620"/>
      <c r="E141" s="620"/>
      <c r="F141" s="620"/>
      <c r="G141" s="620"/>
      <c r="H141" s="620"/>
      <c r="I141" s="620"/>
      <c r="J141" s="620"/>
      <c r="K141" s="620"/>
      <c r="L141" s="620"/>
      <c r="M141" s="620"/>
      <c r="N141" s="620"/>
      <c r="O141" s="620"/>
      <c r="P141" s="620"/>
      <c r="Q141" s="620"/>
      <c r="R141" s="620"/>
      <c r="S141" s="620"/>
      <c r="T141" s="620"/>
      <c r="U141" s="620"/>
      <c r="V141" s="620"/>
      <c r="W141" s="620"/>
      <c r="X141" s="620"/>
      <c r="Y141" s="620"/>
      <c r="Z141" s="620"/>
    </row>
    <row r="142">
      <c r="A142" s="633"/>
      <c r="B142" s="634"/>
      <c r="C142" s="620"/>
      <c r="D142" s="620"/>
      <c r="E142" s="620"/>
      <c r="F142" s="620"/>
      <c r="G142" s="620"/>
      <c r="H142" s="620"/>
      <c r="I142" s="620"/>
      <c r="J142" s="620"/>
      <c r="K142" s="620"/>
      <c r="L142" s="620"/>
      <c r="M142" s="620"/>
      <c r="N142" s="620"/>
      <c r="O142" s="620"/>
      <c r="P142" s="620"/>
      <c r="Q142" s="620"/>
      <c r="R142" s="620"/>
      <c r="S142" s="620"/>
      <c r="T142" s="620"/>
      <c r="U142" s="620"/>
      <c r="V142" s="620"/>
      <c r="W142" s="620"/>
      <c r="X142" s="620"/>
      <c r="Y142" s="620"/>
      <c r="Z142" s="620"/>
    </row>
    <row r="143">
      <c r="A143" s="633"/>
      <c r="B143" s="634"/>
      <c r="C143" s="620"/>
      <c r="D143" s="620"/>
      <c r="E143" s="620"/>
      <c r="F143" s="620"/>
      <c r="G143" s="620"/>
      <c r="H143" s="620"/>
      <c r="I143" s="620"/>
      <c r="J143" s="620"/>
      <c r="K143" s="620"/>
      <c r="L143" s="620"/>
      <c r="M143" s="620"/>
      <c r="N143" s="620"/>
      <c r="O143" s="620"/>
      <c r="P143" s="620"/>
      <c r="Q143" s="620"/>
      <c r="R143" s="620"/>
      <c r="S143" s="620"/>
      <c r="T143" s="620"/>
      <c r="U143" s="620"/>
      <c r="V143" s="620"/>
      <c r="W143" s="620"/>
      <c r="X143" s="620"/>
      <c r="Y143" s="620"/>
      <c r="Z143" s="620"/>
    </row>
    <row r="144">
      <c r="A144" s="633"/>
      <c r="B144" s="634"/>
      <c r="C144" s="620"/>
      <c r="D144" s="620"/>
      <c r="E144" s="620"/>
      <c r="F144" s="620"/>
      <c r="G144" s="620"/>
      <c r="H144" s="620"/>
      <c r="I144" s="620"/>
      <c r="J144" s="620"/>
      <c r="K144" s="620"/>
      <c r="L144" s="620"/>
      <c r="M144" s="620"/>
      <c r="N144" s="620"/>
      <c r="O144" s="620"/>
      <c r="P144" s="620"/>
      <c r="Q144" s="620"/>
      <c r="R144" s="620"/>
      <c r="S144" s="620"/>
      <c r="T144" s="620"/>
      <c r="U144" s="620"/>
      <c r="V144" s="620"/>
      <c r="W144" s="620"/>
      <c r="X144" s="620"/>
      <c r="Y144" s="620"/>
      <c r="Z144" s="620"/>
    </row>
    <row r="145">
      <c r="A145" s="633"/>
      <c r="B145" s="634"/>
      <c r="C145" s="620"/>
      <c r="D145" s="620"/>
      <c r="E145" s="620"/>
      <c r="F145" s="620"/>
      <c r="G145" s="620"/>
      <c r="H145" s="620"/>
      <c r="I145" s="620"/>
      <c r="J145" s="620"/>
      <c r="K145" s="620"/>
      <c r="L145" s="620"/>
      <c r="M145" s="620"/>
      <c r="N145" s="620"/>
      <c r="O145" s="620"/>
      <c r="P145" s="620"/>
      <c r="Q145" s="620"/>
      <c r="R145" s="620"/>
      <c r="S145" s="620"/>
      <c r="T145" s="620"/>
      <c r="U145" s="620"/>
      <c r="V145" s="620"/>
      <c r="W145" s="620"/>
      <c r="X145" s="620"/>
      <c r="Y145" s="620"/>
      <c r="Z145" s="620"/>
    </row>
    <row r="146">
      <c r="A146" s="633"/>
      <c r="B146" s="634"/>
      <c r="C146" s="620"/>
      <c r="D146" s="620"/>
      <c r="E146" s="620"/>
      <c r="F146" s="620"/>
      <c r="G146" s="620"/>
      <c r="H146" s="620"/>
      <c r="I146" s="620"/>
      <c r="J146" s="620"/>
      <c r="K146" s="620"/>
      <c r="L146" s="620"/>
      <c r="M146" s="620"/>
      <c r="N146" s="620"/>
      <c r="O146" s="620"/>
      <c r="P146" s="620"/>
      <c r="Q146" s="620"/>
      <c r="R146" s="620"/>
      <c r="S146" s="620"/>
      <c r="T146" s="620"/>
      <c r="U146" s="620"/>
      <c r="V146" s="620"/>
      <c r="W146" s="620"/>
      <c r="X146" s="620"/>
      <c r="Y146" s="620"/>
      <c r="Z146" s="620"/>
    </row>
    <row r="147">
      <c r="A147" s="633"/>
      <c r="B147" s="634"/>
      <c r="C147" s="620"/>
      <c r="D147" s="620"/>
      <c r="E147" s="620"/>
      <c r="F147" s="620"/>
      <c r="G147" s="620"/>
      <c r="H147" s="620"/>
      <c r="I147" s="620"/>
      <c r="J147" s="620"/>
      <c r="K147" s="620"/>
      <c r="L147" s="620"/>
      <c r="M147" s="620"/>
      <c r="N147" s="620"/>
      <c r="O147" s="620"/>
      <c r="P147" s="620"/>
      <c r="Q147" s="620"/>
      <c r="R147" s="620"/>
      <c r="S147" s="620"/>
      <c r="T147" s="620"/>
      <c r="U147" s="620"/>
      <c r="V147" s="620"/>
      <c r="W147" s="620"/>
      <c r="X147" s="620"/>
      <c r="Y147" s="620"/>
      <c r="Z147" s="620"/>
    </row>
    <row r="148">
      <c r="A148" s="633"/>
      <c r="B148" s="634"/>
      <c r="C148" s="620"/>
      <c r="D148" s="620"/>
      <c r="E148" s="620"/>
      <c r="F148" s="620"/>
      <c r="G148" s="620"/>
      <c r="H148" s="620"/>
      <c r="I148" s="620"/>
      <c r="J148" s="620"/>
      <c r="K148" s="620"/>
      <c r="L148" s="620"/>
      <c r="M148" s="620"/>
      <c r="N148" s="620"/>
      <c r="O148" s="620"/>
      <c r="P148" s="620"/>
      <c r="Q148" s="620"/>
      <c r="R148" s="620"/>
      <c r="S148" s="620"/>
      <c r="T148" s="620"/>
      <c r="U148" s="620"/>
      <c r="V148" s="620"/>
      <c r="W148" s="620"/>
      <c r="X148" s="620"/>
      <c r="Y148" s="620"/>
      <c r="Z148" s="620"/>
    </row>
    <row r="149">
      <c r="A149" s="633"/>
      <c r="B149" s="634"/>
      <c r="C149" s="620"/>
      <c r="D149" s="620"/>
      <c r="E149" s="620"/>
      <c r="F149" s="620"/>
      <c r="G149" s="620"/>
      <c r="H149" s="620"/>
      <c r="I149" s="620"/>
      <c r="J149" s="620"/>
      <c r="K149" s="620"/>
      <c r="L149" s="620"/>
      <c r="M149" s="620"/>
      <c r="N149" s="620"/>
      <c r="O149" s="620"/>
      <c r="P149" s="620"/>
      <c r="Q149" s="620"/>
      <c r="R149" s="620"/>
      <c r="S149" s="620"/>
      <c r="T149" s="620"/>
      <c r="U149" s="620"/>
      <c r="V149" s="620"/>
      <c r="W149" s="620"/>
      <c r="X149" s="620"/>
      <c r="Y149" s="620"/>
      <c r="Z149" s="620"/>
    </row>
    <row r="150">
      <c r="A150" s="633"/>
      <c r="B150" s="634"/>
      <c r="C150" s="620"/>
      <c r="D150" s="620"/>
      <c r="E150" s="620"/>
      <c r="F150" s="620"/>
      <c r="G150" s="620"/>
      <c r="H150" s="620"/>
      <c r="I150" s="620"/>
      <c r="J150" s="620"/>
      <c r="K150" s="620"/>
      <c r="L150" s="620"/>
      <c r="M150" s="620"/>
      <c r="N150" s="620"/>
      <c r="O150" s="620"/>
      <c r="P150" s="620"/>
      <c r="Q150" s="620"/>
      <c r="R150" s="620"/>
      <c r="S150" s="620"/>
      <c r="T150" s="620"/>
      <c r="U150" s="620"/>
      <c r="V150" s="620"/>
      <c r="W150" s="620"/>
      <c r="X150" s="620"/>
      <c r="Y150" s="620"/>
      <c r="Z150" s="620"/>
    </row>
    <row r="151">
      <c r="A151" s="633"/>
      <c r="B151" s="634"/>
      <c r="C151" s="620"/>
      <c r="D151" s="620"/>
      <c r="E151" s="620"/>
      <c r="F151" s="620"/>
      <c r="G151" s="620"/>
      <c r="H151" s="620"/>
      <c r="I151" s="620"/>
      <c r="J151" s="620"/>
      <c r="K151" s="620"/>
      <c r="L151" s="620"/>
      <c r="M151" s="620"/>
      <c r="N151" s="620"/>
      <c r="O151" s="620"/>
      <c r="P151" s="620"/>
      <c r="Q151" s="620"/>
      <c r="R151" s="620"/>
      <c r="S151" s="620"/>
      <c r="T151" s="620"/>
      <c r="U151" s="620"/>
      <c r="V151" s="620"/>
      <c r="W151" s="620"/>
      <c r="X151" s="620"/>
      <c r="Y151" s="620"/>
      <c r="Z151" s="620"/>
    </row>
    <row r="152">
      <c r="A152" s="633"/>
      <c r="B152" s="634"/>
      <c r="C152" s="620"/>
      <c r="D152" s="620"/>
      <c r="E152" s="620"/>
      <c r="F152" s="620"/>
      <c r="G152" s="620"/>
      <c r="H152" s="620"/>
      <c r="I152" s="620"/>
      <c r="J152" s="620"/>
      <c r="K152" s="620"/>
      <c r="L152" s="620"/>
      <c r="M152" s="620"/>
      <c r="N152" s="620"/>
      <c r="O152" s="620"/>
      <c r="P152" s="620"/>
      <c r="Q152" s="620"/>
      <c r="R152" s="620"/>
      <c r="S152" s="620"/>
      <c r="T152" s="620"/>
      <c r="U152" s="620"/>
      <c r="V152" s="620"/>
      <c r="W152" s="620"/>
      <c r="X152" s="620"/>
      <c r="Y152" s="620"/>
      <c r="Z152" s="620"/>
    </row>
    <row r="153">
      <c r="A153" s="633"/>
      <c r="B153" s="634"/>
      <c r="C153" s="620"/>
      <c r="D153" s="620"/>
      <c r="E153" s="620"/>
      <c r="F153" s="620"/>
      <c r="G153" s="620"/>
      <c r="H153" s="620"/>
      <c r="I153" s="620"/>
      <c r="J153" s="620"/>
      <c r="K153" s="620"/>
      <c r="L153" s="620"/>
      <c r="M153" s="620"/>
      <c r="N153" s="620"/>
      <c r="O153" s="620"/>
      <c r="P153" s="620"/>
      <c r="Q153" s="620"/>
      <c r="R153" s="620"/>
      <c r="S153" s="620"/>
      <c r="T153" s="620"/>
      <c r="U153" s="620"/>
      <c r="V153" s="620"/>
      <c r="W153" s="620"/>
      <c r="X153" s="620"/>
      <c r="Y153" s="620"/>
      <c r="Z153" s="620"/>
    </row>
    <row r="154">
      <c r="A154" s="633"/>
      <c r="B154" s="634"/>
      <c r="C154" s="620"/>
      <c r="D154" s="620"/>
      <c r="E154" s="620"/>
      <c r="F154" s="620"/>
      <c r="G154" s="620"/>
      <c r="H154" s="620"/>
      <c r="I154" s="620"/>
      <c r="J154" s="620"/>
      <c r="K154" s="620"/>
      <c r="L154" s="620"/>
      <c r="M154" s="620"/>
      <c r="N154" s="620"/>
      <c r="O154" s="620"/>
      <c r="P154" s="620"/>
      <c r="Q154" s="620"/>
      <c r="R154" s="620"/>
      <c r="S154" s="620"/>
      <c r="T154" s="620"/>
      <c r="U154" s="620"/>
      <c r="V154" s="620"/>
      <c r="W154" s="620"/>
      <c r="X154" s="620"/>
      <c r="Y154" s="620"/>
      <c r="Z154" s="620"/>
    </row>
    <row r="155">
      <c r="A155" s="633"/>
      <c r="B155" s="634"/>
      <c r="C155" s="620"/>
      <c r="D155" s="620"/>
      <c r="E155" s="620"/>
      <c r="F155" s="620"/>
      <c r="G155" s="620"/>
      <c r="H155" s="620"/>
      <c r="I155" s="620"/>
      <c r="J155" s="620"/>
      <c r="K155" s="620"/>
      <c r="L155" s="620"/>
      <c r="M155" s="620"/>
      <c r="N155" s="620"/>
      <c r="O155" s="620"/>
      <c r="P155" s="620"/>
      <c r="Q155" s="620"/>
      <c r="R155" s="620"/>
      <c r="S155" s="620"/>
      <c r="T155" s="620"/>
      <c r="U155" s="620"/>
      <c r="V155" s="620"/>
      <c r="W155" s="620"/>
      <c r="X155" s="620"/>
      <c r="Y155" s="620"/>
      <c r="Z155" s="620"/>
    </row>
    <row r="156">
      <c r="A156" s="633"/>
      <c r="B156" s="634"/>
      <c r="C156" s="620"/>
      <c r="D156" s="620"/>
      <c r="E156" s="620"/>
      <c r="F156" s="620"/>
      <c r="G156" s="620"/>
      <c r="H156" s="620"/>
      <c r="I156" s="620"/>
      <c r="J156" s="620"/>
      <c r="K156" s="620"/>
      <c r="L156" s="620"/>
      <c r="M156" s="620"/>
      <c r="N156" s="620"/>
      <c r="O156" s="620"/>
      <c r="P156" s="620"/>
      <c r="Q156" s="620"/>
      <c r="R156" s="620"/>
      <c r="S156" s="620"/>
      <c r="T156" s="620"/>
      <c r="U156" s="620"/>
      <c r="V156" s="620"/>
      <c r="W156" s="620"/>
      <c r="X156" s="620"/>
      <c r="Y156" s="620"/>
      <c r="Z156" s="620"/>
    </row>
    <row r="157">
      <c r="A157" s="633"/>
      <c r="B157" s="634"/>
      <c r="C157" s="620"/>
      <c r="D157" s="620"/>
      <c r="E157" s="620"/>
      <c r="F157" s="620"/>
      <c r="G157" s="620"/>
      <c r="H157" s="620"/>
      <c r="I157" s="620"/>
      <c r="J157" s="620"/>
      <c r="K157" s="620"/>
      <c r="L157" s="620"/>
      <c r="M157" s="620"/>
      <c r="N157" s="620"/>
      <c r="O157" s="620"/>
      <c r="P157" s="620"/>
      <c r="Q157" s="620"/>
      <c r="R157" s="620"/>
      <c r="S157" s="620"/>
      <c r="T157" s="620"/>
      <c r="U157" s="620"/>
      <c r="V157" s="620"/>
      <c r="W157" s="620"/>
      <c r="X157" s="620"/>
      <c r="Y157" s="620"/>
      <c r="Z157" s="620"/>
    </row>
    <row r="158">
      <c r="A158" s="633"/>
      <c r="B158" s="634"/>
      <c r="C158" s="620"/>
      <c r="D158" s="620"/>
      <c r="E158" s="620"/>
      <c r="F158" s="620"/>
      <c r="G158" s="620"/>
      <c r="H158" s="620"/>
      <c r="I158" s="620"/>
      <c r="J158" s="620"/>
      <c r="K158" s="620"/>
      <c r="L158" s="620"/>
      <c r="M158" s="620"/>
      <c r="N158" s="620"/>
      <c r="O158" s="620"/>
      <c r="P158" s="620"/>
      <c r="Q158" s="620"/>
      <c r="R158" s="620"/>
      <c r="S158" s="620"/>
      <c r="T158" s="620"/>
      <c r="U158" s="620"/>
      <c r="V158" s="620"/>
      <c r="W158" s="620"/>
      <c r="X158" s="620"/>
      <c r="Y158" s="620"/>
      <c r="Z158" s="620"/>
    </row>
    <row r="159">
      <c r="A159" s="633"/>
      <c r="B159" s="634"/>
      <c r="C159" s="620"/>
      <c r="D159" s="620"/>
      <c r="E159" s="620"/>
      <c r="F159" s="620"/>
      <c r="G159" s="620"/>
      <c r="H159" s="620"/>
      <c r="I159" s="620"/>
      <c r="J159" s="620"/>
      <c r="K159" s="620"/>
      <c r="L159" s="620"/>
      <c r="M159" s="620"/>
      <c r="N159" s="620"/>
      <c r="O159" s="620"/>
      <c r="P159" s="620"/>
      <c r="Q159" s="620"/>
      <c r="R159" s="620"/>
      <c r="S159" s="620"/>
      <c r="T159" s="620"/>
      <c r="U159" s="620"/>
      <c r="V159" s="620"/>
      <c r="W159" s="620"/>
      <c r="X159" s="620"/>
      <c r="Y159" s="620"/>
      <c r="Z159" s="620"/>
    </row>
    <row r="160">
      <c r="A160" s="633"/>
      <c r="B160" s="634"/>
      <c r="C160" s="620"/>
      <c r="D160" s="620"/>
      <c r="E160" s="620"/>
      <c r="F160" s="620"/>
      <c r="G160" s="620"/>
      <c r="H160" s="620"/>
      <c r="I160" s="620"/>
      <c r="J160" s="620"/>
      <c r="K160" s="620"/>
      <c r="L160" s="620"/>
      <c r="M160" s="620"/>
      <c r="N160" s="620"/>
      <c r="O160" s="620"/>
      <c r="P160" s="620"/>
      <c r="Q160" s="620"/>
      <c r="R160" s="620"/>
      <c r="S160" s="620"/>
      <c r="T160" s="620"/>
      <c r="U160" s="620"/>
      <c r="V160" s="620"/>
      <c r="W160" s="620"/>
      <c r="X160" s="620"/>
      <c r="Y160" s="620"/>
      <c r="Z160" s="620"/>
    </row>
    <row r="161">
      <c r="A161" s="633"/>
      <c r="B161" s="634"/>
      <c r="C161" s="620"/>
      <c r="D161" s="620"/>
      <c r="E161" s="620"/>
      <c r="F161" s="620"/>
      <c r="G161" s="620"/>
      <c r="H161" s="620"/>
      <c r="I161" s="620"/>
      <c r="J161" s="620"/>
      <c r="K161" s="620"/>
      <c r="L161" s="620"/>
      <c r="M161" s="620"/>
      <c r="N161" s="620"/>
      <c r="O161" s="620"/>
      <c r="P161" s="620"/>
      <c r="Q161" s="620"/>
      <c r="R161" s="620"/>
      <c r="S161" s="620"/>
      <c r="T161" s="620"/>
      <c r="U161" s="620"/>
      <c r="V161" s="620"/>
      <c r="W161" s="620"/>
      <c r="X161" s="620"/>
      <c r="Y161" s="620"/>
      <c r="Z161" s="620"/>
    </row>
    <row r="162">
      <c r="A162" s="633"/>
      <c r="B162" s="634"/>
      <c r="C162" s="620"/>
      <c r="D162" s="620"/>
      <c r="E162" s="620"/>
      <c r="F162" s="620"/>
      <c r="G162" s="620"/>
      <c r="H162" s="620"/>
      <c r="I162" s="620"/>
      <c r="J162" s="620"/>
      <c r="K162" s="620"/>
      <c r="L162" s="620"/>
      <c r="M162" s="620"/>
      <c r="N162" s="620"/>
      <c r="O162" s="620"/>
      <c r="P162" s="620"/>
      <c r="Q162" s="620"/>
      <c r="R162" s="620"/>
      <c r="S162" s="620"/>
      <c r="T162" s="620"/>
      <c r="U162" s="620"/>
      <c r="V162" s="620"/>
      <c r="W162" s="620"/>
      <c r="X162" s="620"/>
      <c r="Y162" s="620"/>
      <c r="Z162" s="620"/>
    </row>
    <row r="163">
      <c r="A163" s="633"/>
      <c r="B163" s="634"/>
      <c r="C163" s="620"/>
      <c r="D163" s="620"/>
      <c r="E163" s="620"/>
      <c r="F163" s="620"/>
      <c r="G163" s="620"/>
      <c r="H163" s="620"/>
      <c r="I163" s="620"/>
      <c r="J163" s="620"/>
      <c r="K163" s="620"/>
      <c r="L163" s="620"/>
      <c r="M163" s="620"/>
      <c r="N163" s="620"/>
      <c r="O163" s="620"/>
      <c r="P163" s="620"/>
      <c r="Q163" s="620"/>
      <c r="R163" s="620"/>
      <c r="S163" s="620"/>
      <c r="T163" s="620"/>
      <c r="U163" s="620"/>
      <c r="V163" s="620"/>
      <c r="W163" s="620"/>
      <c r="X163" s="620"/>
      <c r="Y163" s="620"/>
      <c r="Z163" s="620"/>
    </row>
    <row r="164">
      <c r="A164" s="633"/>
      <c r="B164" s="634"/>
      <c r="C164" s="620"/>
      <c r="D164" s="620"/>
      <c r="E164" s="620"/>
      <c r="F164" s="620"/>
      <c r="G164" s="620"/>
      <c r="H164" s="620"/>
      <c r="I164" s="620"/>
      <c r="J164" s="620"/>
      <c r="K164" s="620"/>
      <c r="L164" s="620"/>
      <c r="M164" s="620"/>
      <c r="N164" s="620"/>
      <c r="O164" s="620"/>
      <c r="P164" s="620"/>
      <c r="Q164" s="620"/>
      <c r="R164" s="620"/>
      <c r="S164" s="620"/>
      <c r="T164" s="620"/>
      <c r="U164" s="620"/>
      <c r="V164" s="620"/>
      <c r="W164" s="620"/>
      <c r="X164" s="620"/>
      <c r="Y164" s="620"/>
      <c r="Z164" s="620"/>
    </row>
    <row r="165">
      <c r="A165" s="633"/>
      <c r="B165" s="634"/>
      <c r="C165" s="620"/>
      <c r="D165" s="620"/>
      <c r="E165" s="620"/>
      <c r="F165" s="620"/>
      <c r="G165" s="620"/>
      <c r="H165" s="620"/>
      <c r="I165" s="620"/>
      <c r="J165" s="620"/>
      <c r="K165" s="620"/>
      <c r="L165" s="620"/>
      <c r="M165" s="620"/>
      <c r="N165" s="620"/>
      <c r="O165" s="620"/>
      <c r="P165" s="620"/>
      <c r="Q165" s="620"/>
      <c r="R165" s="620"/>
      <c r="S165" s="620"/>
      <c r="T165" s="620"/>
      <c r="U165" s="620"/>
      <c r="V165" s="620"/>
      <c r="W165" s="620"/>
      <c r="X165" s="620"/>
      <c r="Y165" s="620"/>
      <c r="Z165" s="620"/>
    </row>
    <row r="166">
      <c r="A166" s="633"/>
      <c r="B166" s="634"/>
      <c r="C166" s="620"/>
      <c r="D166" s="620"/>
      <c r="E166" s="620"/>
      <c r="F166" s="620"/>
      <c r="G166" s="620"/>
      <c r="H166" s="620"/>
      <c r="I166" s="620"/>
      <c r="J166" s="620"/>
      <c r="K166" s="620"/>
      <c r="L166" s="620"/>
      <c r="M166" s="620"/>
      <c r="N166" s="620"/>
      <c r="O166" s="620"/>
      <c r="P166" s="620"/>
      <c r="Q166" s="620"/>
      <c r="R166" s="620"/>
      <c r="S166" s="620"/>
      <c r="T166" s="620"/>
      <c r="U166" s="620"/>
      <c r="V166" s="620"/>
      <c r="W166" s="620"/>
      <c r="X166" s="620"/>
      <c r="Y166" s="620"/>
      <c r="Z166" s="620"/>
    </row>
    <row r="167">
      <c r="A167" s="633"/>
      <c r="B167" s="634"/>
      <c r="C167" s="620"/>
      <c r="D167" s="620"/>
      <c r="E167" s="620"/>
      <c r="F167" s="620"/>
      <c r="G167" s="620"/>
      <c r="H167" s="620"/>
      <c r="I167" s="620"/>
      <c r="J167" s="620"/>
      <c r="K167" s="620"/>
      <c r="L167" s="620"/>
      <c r="M167" s="620"/>
      <c r="N167" s="620"/>
      <c r="O167" s="620"/>
      <c r="P167" s="620"/>
      <c r="Q167" s="620"/>
      <c r="R167" s="620"/>
      <c r="S167" s="620"/>
      <c r="T167" s="620"/>
      <c r="U167" s="620"/>
      <c r="V167" s="620"/>
      <c r="W167" s="620"/>
      <c r="X167" s="620"/>
      <c r="Y167" s="620"/>
      <c r="Z167" s="620"/>
    </row>
    <row r="168">
      <c r="A168" s="633"/>
      <c r="B168" s="634"/>
      <c r="C168" s="620"/>
      <c r="D168" s="620"/>
      <c r="E168" s="620"/>
      <c r="F168" s="620"/>
      <c r="G168" s="620"/>
      <c r="H168" s="620"/>
      <c r="I168" s="620"/>
      <c r="J168" s="620"/>
      <c r="K168" s="620"/>
      <c r="L168" s="620"/>
      <c r="M168" s="620"/>
      <c r="N168" s="620"/>
      <c r="O168" s="620"/>
      <c r="P168" s="620"/>
      <c r="Q168" s="620"/>
      <c r="R168" s="620"/>
      <c r="S168" s="620"/>
      <c r="T168" s="620"/>
      <c r="U168" s="620"/>
      <c r="V168" s="620"/>
      <c r="W168" s="620"/>
      <c r="X168" s="620"/>
      <c r="Y168" s="620"/>
      <c r="Z168" s="620"/>
    </row>
    <row r="169">
      <c r="A169" s="633"/>
      <c r="B169" s="634"/>
      <c r="C169" s="620"/>
      <c r="D169" s="620"/>
      <c r="E169" s="620"/>
      <c r="F169" s="620"/>
      <c r="G169" s="620"/>
      <c r="H169" s="620"/>
      <c r="I169" s="620"/>
      <c r="J169" s="620"/>
      <c r="K169" s="620"/>
      <c r="L169" s="620"/>
      <c r="M169" s="620"/>
      <c r="N169" s="620"/>
      <c r="O169" s="620"/>
      <c r="P169" s="620"/>
      <c r="Q169" s="620"/>
      <c r="R169" s="620"/>
      <c r="S169" s="620"/>
      <c r="T169" s="620"/>
      <c r="U169" s="620"/>
      <c r="V169" s="620"/>
      <c r="W169" s="620"/>
      <c r="X169" s="620"/>
      <c r="Y169" s="620"/>
      <c r="Z169" s="620"/>
    </row>
    <row r="170">
      <c r="A170" s="633"/>
      <c r="B170" s="634"/>
      <c r="C170" s="620"/>
      <c r="D170" s="620"/>
      <c r="E170" s="620"/>
      <c r="F170" s="620"/>
      <c r="G170" s="620"/>
      <c r="H170" s="620"/>
      <c r="I170" s="620"/>
      <c r="J170" s="620"/>
      <c r="K170" s="620"/>
      <c r="L170" s="620"/>
      <c r="M170" s="620"/>
      <c r="N170" s="620"/>
      <c r="O170" s="620"/>
      <c r="P170" s="620"/>
      <c r="Q170" s="620"/>
      <c r="R170" s="620"/>
      <c r="S170" s="620"/>
      <c r="T170" s="620"/>
      <c r="U170" s="620"/>
      <c r="V170" s="620"/>
      <c r="W170" s="620"/>
      <c r="X170" s="620"/>
      <c r="Y170" s="620"/>
      <c r="Z170" s="620"/>
    </row>
    <row r="171">
      <c r="A171" s="633"/>
      <c r="B171" s="634"/>
      <c r="C171" s="620"/>
      <c r="D171" s="620"/>
      <c r="E171" s="620"/>
      <c r="F171" s="620"/>
      <c r="G171" s="620"/>
      <c r="H171" s="620"/>
      <c r="I171" s="620"/>
      <c r="J171" s="620"/>
      <c r="K171" s="620"/>
      <c r="L171" s="620"/>
      <c r="M171" s="620"/>
      <c r="N171" s="620"/>
      <c r="O171" s="620"/>
      <c r="P171" s="620"/>
      <c r="Q171" s="620"/>
      <c r="R171" s="620"/>
      <c r="S171" s="620"/>
      <c r="T171" s="620"/>
      <c r="U171" s="620"/>
      <c r="V171" s="620"/>
      <c r="W171" s="620"/>
      <c r="X171" s="620"/>
      <c r="Y171" s="620"/>
      <c r="Z171" s="620"/>
    </row>
    <row r="172">
      <c r="A172" s="633"/>
      <c r="B172" s="634"/>
      <c r="C172" s="620"/>
      <c r="D172" s="620"/>
      <c r="E172" s="620"/>
      <c r="F172" s="620"/>
      <c r="G172" s="620"/>
      <c r="H172" s="620"/>
      <c r="I172" s="620"/>
      <c r="J172" s="620"/>
      <c r="K172" s="620"/>
      <c r="L172" s="620"/>
      <c r="M172" s="620"/>
      <c r="N172" s="620"/>
      <c r="O172" s="620"/>
      <c r="P172" s="620"/>
      <c r="Q172" s="620"/>
      <c r="R172" s="620"/>
      <c r="S172" s="620"/>
      <c r="T172" s="620"/>
      <c r="U172" s="620"/>
      <c r="V172" s="620"/>
      <c r="W172" s="620"/>
      <c r="X172" s="620"/>
      <c r="Y172" s="620"/>
      <c r="Z172" s="620"/>
    </row>
    <row r="173">
      <c r="A173" s="633"/>
      <c r="B173" s="634"/>
      <c r="C173" s="620"/>
      <c r="D173" s="620"/>
      <c r="E173" s="620"/>
      <c r="F173" s="620"/>
      <c r="G173" s="620"/>
      <c r="H173" s="620"/>
      <c r="I173" s="620"/>
      <c r="J173" s="620"/>
      <c r="K173" s="620"/>
      <c r="L173" s="620"/>
      <c r="M173" s="620"/>
      <c r="N173" s="620"/>
      <c r="O173" s="620"/>
      <c r="P173" s="620"/>
      <c r="Q173" s="620"/>
      <c r="R173" s="620"/>
      <c r="S173" s="620"/>
      <c r="T173" s="620"/>
      <c r="U173" s="620"/>
      <c r="V173" s="620"/>
      <c r="W173" s="620"/>
      <c r="X173" s="620"/>
      <c r="Y173" s="620"/>
      <c r="Z173" s="620"/>
    </row>
    <row r="174">
      <c r="A174" s="633"/>
      <c r="B174" s="634"/>
      <c r="C174" s="620"/>
      <c r="D174" s="620"/>
      <c r="E174" s="620"/>
      <c r="F174" s="620"/>
      <c r="G174" s="620"/>
      <c r="H174" s="620"/>
      <c r="I174" s="620"/>
      <c r="J174" s="620"/>
      <c r="K174" s="620"/>
      <c r="L174" s="620"/>
      <c r="M174" s="620"/>
      <c r="N174" s="620"/>
      <c r="O174" s="620"/>
      <c r="P174" s="620"/>
      <c r="Q174" s="620"/>
      <c r="R174" s="620"/>
      <c r="S174" s="620"/>
      <c r="T174" s="620"/>
      <c r="U174" s="620"/>
      <c r="V174" s="620"/>
      <c r="W174" s="620"/>
      <c r="X174" s="620"/>
      <c r="Y174" s="620"/>
      <c r="Z174" s="620"/>
    </row>
    <row r="175">
      <c r="A175" s="633"/>
      <c r="B175" s="634"/>
      <c r="C175" s="620"/>
      <c r="D175" s="620"/>
      <c r="E175" s="620"/>
      <c r="F175" s="620"/>
      <c r="G175" s="620"/>
      <c r="H175" s="620"/>
      <c r="I175" s="620"/>
      <c r="J175" s="620"/>
      <c r="K175" s="620"/>
      <c r="L175" s="620"/>
      <c r="M175" s="620"/>
      <c r="N175" s="620"/>
      <c r="O175" s="620"/>
      <c r="P175" s="620"/>
      <c r="Q175" s="620"/>
      <c r="R175" s="620"/>
      <c r="S175" s="620"/>
      <c r="T175" s="620"/>
      <c r="U175" s="620"/>
      <c r="V175" s="620"/>
      <c r="W175" s="620"/>
      <c r="X175" s="620"/>
      <c r="Y175" s="620"/>
      <c r="Z175" s="620"/>
    </row>
    <row r="176">
      <c r="A176" s="633"/>
      <c r="B176" s="634"/>
      <c r="C176" s="620"/>
      <c r="D176" s="620"/>
      <c r="E176" s="620"/>
      <c r="F176" s="620"/>
      <c r="G176" s="620"/>
      <c r="H176" s="620"/>
      <c r="I176" s="620"/>
      <c r="J176" s="620"/>
      <c r="K176" s="620"/>
      <c r="L176" s="620"/>
      <c r="M176" s="620"/>
      <c r="N176" s="620"/>
      <c r="O176" s="620"/>
      <c r="P176" s="620"/>
      <c r="Q176" s="620"/>
      <c r="R176" s="620"/>
      <c r="S176" s="620"/>
      <c r="T176" s="620"/>
      <c r="U176" s="620"/>
      <c r="V176" s="620"/>
      <c r="W176" s="620"/>
      <c r="X176" s="620"/>
      <c r="Y176" s="620"/>
      <c r="Z176" s="620"/>
    </row>
    <row r="177">
      <c r="A177" s="633"/>
      <c r="B177" s="634"/>
      <c r="C177" s="620"/>
      <c r="D177" s="620"/>
      <c r="E177" s="620"/>
      <c r="F177" s="620"/>
      <c r="G177" s="620"/>
      <c r="H177" s="620"/>
      <c r="I177" s="620"/>
      <c r="J177" s="620"/>
      <c r="K177" s="620"/>
      <c r="L177" s="620"/>
      <c r="M177" s="620"/>
      <c r="N177" s="620"/>
      <c r="O177" s="620"/>
      <c r="P177" s="620"/>
      <c r="Q177" s="620"/>
      <c r="R177" s="620"/>
      <c r="S177" s="620"/>
      <c r="T177" s="620"/>
      <c r="U177" s="620"/>
      <c r="V177" s="620"/>
      <c r="W177" s="620"/>
      <c r="X177" s="620"/>
      <c r="Y177" s="620"/>
      <c r="Z177" s="620"/>
    </row>
    <row r="178">
      <c r="A178" s="633"/>
      <c r="B178" s="634"/>
      <c r="C178" s="620"/>
      <c r="D178" s="620"/>
      <c r="E178" s="620"/>
      <c r="F178" s="620"/>
      <c r="G178" s="620"/>
      <c r="H178" s="620"/>
      <c r="I178" s="620"/>
      <c r="J178" s="620"/>
      <c r="K178" s="620"/>
      <c r="L178" s="620"/>
      <c r="M178" s="620"/>
      <c r="N178" s="620"/>
      <c r="O178" s="620"/>
      <c r="P178" s="620"/>
      <c r="Q178" s="620"/>
      <c r="R178" s="620"/>
      <c r="S178" s="620"/>
      <c r="T178" s="620"/>
      <c r="U178" s="620"/>
      <c r="V178" s="620"/>
      <c r="W178" s="620"/>
      <c r="X178" s="620"/>
      <c r="Y178" s="620"/>
      <c r="Z178" s="620"/>
    </row>
    <row r="179">
      <c r="A179" s="633"/>
      <c r="B179" s="634"/>
      <c r="C179" s="620"/>
      <c r="D179" s="620"/>
      <c r="E179" s="620"/>
      <c r="F179" s="620"/>
      <c r="G179" s="620"/>
      <c r="H179" s="620"/>
      <c r="I179" s="620"/>
      <c r="J179" s="620"/>
      <c r="K179" s="620"/>
      <c r="L179" s="620"/>
      <c r="M179" s="620"/>
      <c r="N179" s="620"/>
      <c r="O179" s="620"/>
      <c r="P179" s="620"/>
      <c r="Q179" s="620"/>
      <c r="R179" s="620"/>
      <c r="S179" s="620"/>
      <c r="T179" s="620"/>
      <c r="U179" s="620"/>
      <c r="V179" s="620"/>
      <c r="W179" s="620"/>
      <c r="X179" s="620"/>
      <c r="Y179" s="620"/>
      <c r="Z179" s="620"/>
    </row>
    <row r="180">
      <c r="A180" s="633"/>
      <c r="B180" s="634"/>
      <c r="C180" s="620"/>
      <c r="D180" s="620"/>
      <c r="E180" s="620"/>
      <c r="F180" s="620"/>
      <c r="G180" s="620"/>
      <c r="H180" s="620"/>
      <c r="I180" s="620"/>
      <c r="J180" s="620"/>
      <c r="K180" s="620"/>
      <c r="L180" s="620"/>
      <c r="M180" s="620"/>
      <c r="N180" s="620"/>
      <c r="O180" s="620"/>
      <c r="P180" s="620"/>
      <c r="Q180" s="620"/>
      <c r="R180" s="620"/>
      <c r="S180" s="620"/>
      <c r="T180" s="620"/>
      <c r="U180" s="620"/>
      <c r="V180" s="620"/>
      <c r="W180" s="620"/>
      <c r="X180" s="620"/>
      <c r="Y180" s="620"/>
      <c r="Z180" s="620"/>
    </row>
    <row r="181">
      <c r="A181" s="633"/>
      <c r="B181" s="634"/>
      <c r="C181" s="620"/>
      <c r="D181" s="620"/>
      <c r="E181" s="620"/>
      <c r="F181" s="620"/>
      <c r="G181" s="620"/>
      <c r="H181" s="620"/>
      <c r="I181" s="620"/>
      <c r="J181" s="620"/>
      <c r="K181" s="620"/>
      <c r="L181" s="620"/>
      <c r="M181" s="620"/>
      <c r="N181" s="620"/>
      <c r="O181" s="620"/>
      <c r="P181" s="620"/>
      <c r="Q181" s="620"/>
      <c r="R181" s="620"/>
      <c r="S181" s="620"/>
      <c r="T181" s="620"/>
      <c r="U181" s="620"/>
      <c r="V181" s="620"/>
      <c r="W181" s="620"/>
      <c r="X181" s="620"/>
      <c r="Y181" s="620"/>
      <c r="Z181" s="620"/>
    </row>
    <row r="182">
      <c r="A182" s="633"/>
      <c r="B182" s="634"/>
      <c r="C182" s="620"/>
      <c r="D182" s="620"/>
      <c r="E182" s="620"/>
      <c r="F182" s="620"/>
      <c r="G182" s="620"/>
      <c r="H182" s="620"/>
      <c r="I182" s="620"/>
      <c r="J182" s="620"/>
      <c r="K182" s="620"/>
      <c r="L182" s="620"/>
      <c r="M182" s="620"/>
      <c r="N182" s="620"/>
      <c r="O182" s="620"/>
      <c r="P182" s="620"/>
      <c r="Q182" s="620"/>
      <c r="R182" s="620"/>
      <c r="S182" s="620"/>
      <c r="T182" s="620"/>
      <c r="U182" s="620"/>
      <c r="V182" s="620"/>
      <c r="W182" s="620"/>
      <c r="X182" s="620"/>
      <c r="Y182" s="620"/>
      <c r="Z182" s="620"/>
    </row>
    <row r="183">
      <c r="A183" s="633"/>
      <c r="B183" s="634"/>
      <c r="C183" s="620"/>
      <c r="D183" s="620"/>
      <c r="E183" s="620"/>
      <c r="F183" s="620"/>
      <c r="G183" s="620"/>
      <c r="H183" s="620"/>
      <c r="I183" s="620"/>
      <c r="J183" s="620"/>
      <c r="K183" s="620"/>
      <c r="L183" s="620"/>
      <c r="M183" s="620"/>
      <c r="N183" s="620"/>
      <c r="O183" s="620"/>
      <c r="P183" s="620"/>
      <c r="Q183" s="620"/>
      <c r="R183" s="620"/>
      <c r="S183" s="620"/>
      <c r="T183" s="620"/>
      <c r="U183" s="620"/>
      <c r="V183" s="620"/>
      <c r="W183" s="620"/>
      <c r="X183" s="620"/>
      <c r="Y183" s="620"/>
      <c r="Z183" s="620"/>
    </row>
    <row r="184">
      <c r="A184" s="633"/>
      <c r="B184" s="634"/>
      <c r="C184" s="620"/>
      <c r="D184" s="620"/>
      <c r="E184" s="620"/>
      <c r="F184" s="620"/>
      <c r="G184" s="620"/>
      <c r="H184" s="620"/>
      <c r="I184" s="620"/>
      <c r="J184" s="620"/>
      <c r="K184" s="620"/>
      <c r="L184" s="620"/>
      <c r="M184" s="620"/>
      <c r="N184" s="620"/>
      <c r="O184" s="620"/>
      <c r="P184" s="620"/>
      <c r="Q184" s="620"/>
      <c r="R184" s="620"/>
      <c r="S184" s="620"/>
      <c r="T184" s="620"/>
      <c r="U184" s="620"/>
      <c r="V184" s="620"/>
      <c r="W184" s="620"/>
      <c r="X184" s="620"/>
      <c r="Y184" s="620"/>
      <c r="Z184" s="620"/>
    </row>
    <row r="185">
      <c r="A185" s="633"/>
      <c r="B185" s="634"/>
      <c r="C185" s="620"/>
      <c r="D185" s="620"/>
      <c r="E185" s="620"/>
      <c r="F185" s="620"/>
      <c r="G185" s="620"/>
      <c r="H185" s="620"/>
      <c r="I185" s="620"/>
      <c r="J185" s="620"/>
      <c r="K185" s="620"/>
      <c r="L185" s="620"/>
      <c r="M185" s="620"/>
      <c r="N185" s="620"/>
      <c r="O185" s="620"/>
      <c r="P185" s="620"/>
      <c r="Q185" s="620"/>
      <c r="R185" s="620"/>
      <c r="S185" s="620"/>
      <c r="T185" s="620"/>
      <c r="U185" s="620"/>
      <c r="V185" s="620"/>
      <c r="W185" s="620"/>
      <c r="X185" s="620"/>
      <c r="Y185" s="620"/>
      <c r="Z185" s="620"/>
    </row>
    <row r="186">
      <c r="A186" s="633"/>
      <c r="B186" s="634"/>
      <c r="C186" s="620"/>
      <c r="D186" s="62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row>
    <row r="187">
      <c r="A187" s="633"/>
      <c r="B187" s="634"/>
      <c r="C187" s="620"/>
      <c r="D187" s="620"/>
      <c r="E187" s="620"/>
      <c r="F187" s="620"/>
      <c r="G187" s="620"/>
      <c r="H187" s="620"/>
      <c r="I187" s="620"/>
      <c r="J187" s="620"/>
      <c r="K187" s="620"/>
      <c r="L187" s="620"/>
      <c r="M187" s="620"/>
      <c r="N187" s="620"/>
      <c r="O187" s="620"/>
      <c r="P187" s="620"/>
      <c r="Q187" s="620"/>
      <c r="R187" s="620"/>
      <c r="S187" s="620"/>
      <c r="T187" s="620"/>
      <c r="U187" s="620"/>
      <c r="V187" s="620"/>
      <c r="W187" s="620"/>
      <c r="X187" s="620"/>
      <c r="Y187" s="620"/>
      <c r="Z187" s="620"/>
    </row>
    <row r="188">
      <c r="A188" s="633"/>
      <c r="B188" s="634"/>
      <c r="C188" s="620"/>
      <c r="D188" s="620"/>
      <c r="E188" s="620"/>
      <c r="F188" s="620"/>
      <c r="G188" s="620"/>
      <c r="H188" s="620"/>
      <c r="I188" s="620"/>
      <c r="J188" s="620"/>
      <c r="K188" s="620"/>
      <c r="L188" s="620"/>
      <c r="M188" s="620"/>
      <c r="N188" s="620"/>
      <c r="O188" s="620"/>
      <c r="P188" s="620"/>
      <c r="Q188" s="620"/>
      <c r="R188" s="620"/>
      <c r="S188" s="620"/>
      <c r="T188" s="620"/>
      <c r="U188" s="620"/>
      <c r="V188" s="620"/>
      <c r="W188" s="620"/>
      <c r="X188" s="620"/>
      <c r="Y188" s="620"/>
      <c r="Z188" s="620"/>
    </row>
    <row r="189">
      <c r="A189" s="633"/>
      <c r="B189" s="634"/>
      <c r="C189" s="620"/>
      <c r="D189" s="620"/>
      <c r="E189" s="620"/>
      <c r="F189" s="620"/>
      <c r="G189" s="620"/>
      <c r="H189" s="620"/>
      <c r="I189" s="620"/>
      <c r="J189" s="620"/>
      <c r="K189" s="620"/>
      <c r="L189" s="620"/>
      <c r="M189" s="620"/>
      <c r="N189" s="620"/>
      <c r="O189" s="620"/>
      <c r="P189" s="620"/>
      <c r="Q189" s="620"/>
      <c r="R189" s="620"/>
      <c r="S189" s="620"/>
      <c r="T189" s="620"/>
      <c r="U189" s="620"/>
      <c r="V189" s="620"/>
      <c r="W189" s="620"/>
      <c r="X189" s="620"/>
      <c r="Y189" s="620"/>
      <c r="Z189" s="620"/>
    </row>
    <row r="190">
      <c r="A190" s="633"/>
      <c r="B190" s="634"/>
      <c r="C190" s="620"/>
      <c r="D190" s="620"/>
      <c r="E190" s="620"/>
      <c r="F190" s="620"/>
      <c r="G190" s="620"/>
      <c r="H190" s="620"/>
      <c r="I190" s="620"/>
      <c r="J190" s="620"/>
      <c r="K190" s="620"/>
      <c r="L190" s="620"/>
      <c r="M190" s="620"/>
      <c r="N190" s="620"/>
      <c r="O190" s="620"/>
      <c r="P190" s="620"/>
      <c r="Q190" s="620"/>
      <c r="R190" s="620"/>
      <c r="S190" s="620"/>
      <c r="T190" s="620"/>
      <c r="U190" s="620"/>
      <c r="V190" s="620"/>
      <c r="W190" s="620"/>
      <c r="X190" s="620"/>
      <c r="Y190" s="620"/>
      <c r="Z190" s="620"/>
    </row>
    <row r="191">
      <c r="A191" s="633"/>
      <c r="B191" s="634"/>
      <c r="C191" s="620"/>
      <c r="D191" s="620"/>
      <c r="E191" s="620"/>
      <c r="F191" s="620"/>
      <c r="G191" s="620"/>
      <c r="H191" s="620"/>
      <c r="I191" s="620"/>
      <c r="J191" s="620"/>
      <c r="K191" s="620"/>
      <c r="L191" s="620"/>
      <c r="M191" s="620"/>
      <c r="N191" s="620"/>
      <c r="O191" s="620"/>
      <c r="P191" s="620"/>
      <c r="Q191" s="620"/>
      <c r="R191" s="620"/>
      <c r="S191" s="620"/>
      <c r="T191" s="620"/>
      <c r="U191" s="620"/>
      <c r="V191" s="620"/>
      <c r="W191" s="620"/>
      <c r="X191" s="620"/>
      <c r="Y191" s="620"/>
      <c r="Z191" s="620"/>
    </row>
    <row r="192">
      <c r="A192" s="633"/>
      <c r="B192" s="634"/>
      <c r="C192" s="620"/>
      <c r="D192" s="620"/>
      <c r="E192" s="620"/>
      <c r="F192" s="620"/>
      <c r="G192" s="620"/>
      <c r="H192" s="620"/>
      <c r="I192" s="620"/>
      <c r="J192" s="620"/>
      <c r="K192" s="620"/>
      <c r="L192" s="620"/>
      <c r="M192" s="620"/>
      <c r="N192" s="620"/>
      <c r="O192" s="620"/>
      <c r="P192" s="620"/>
      <c r="Q192" s="620"/>
      <c r="R192" s="620"/>
      <c r="S192" s="620"/>
      <c r="T192" s="620"/>
      <c r="U192" s="620"/>
      <c r="V192" s="620"/>
      <c r="W192" s="620"/>
      <c r="X192" s="620"/>
      <c r="Y192" s="620"/>
      <c r="Z192" s="620"/>
    </row>
    <row r="193">
      <c r="A193" s="633"/>
      <c r="B193" s="634"/>
      <c r="C193" s="620"/>
      <c r="D193" s="620"/>
      <c r="E193" s="620"/>
      <c r="F193" s="620"/>
      <c r="G193" s="620"/>
      <c r="H193" s="620"/>
      <c r="I193" s="620"/>
      <c r="J193" s="620"/>
      <c r="K193" s="620"/>
      <c r="L193" s="620"/>
      <c r="M193" s="620"/>
      <c r="N193" s="620"/>
      <c r="O193" s="620"/>
      <c r="P193" s="620"/>
      <c r="Q193" s="620"/>
      <c r="R193" s="620"/>
      <c r="S193" s="620"/>
      <c r="T193" s="620"/>
      <c r="U193" s="620"/>
      <c r="V193" s="620"/>
      <c r="W193" s="620"/>
      <c r="X193" s="620"/>
      <c r="Y193" s="620"/>
      <c r="Z193" s="620"/>
    </row>
    <row r="194">
      <c r="A194" s="633"/>
      <c r="B194" s="634"/>
      <c r="C194" s="620"/>
      <c r="D194" s="620"/>
      <c r="E194" s="620"/>
      <c r="F194" s="620"/>
      <c r="G194" s="620"/>
      <c r="H194" s="620"/>
      <c r="I194" s="620"/>
      <c r="J194" s="620"/>
      <c r="K194" s="620"/>
      <c r="L194" s="620"/>
      <c r="M194" s="620"/>
      <c r="N194" s="620"/>
      <c r="O194" s="620"/>
      <c r="P194" s="620"/>
      <c r="Q194" s="620"/>
      <c r="R194" s="620"/>
      <c r="S194" s="620"/>
      <c r="T194" s="620"/>
      <c r="U194" s="620"/>
      <c r="V194" s="620"/>
      <c r="W194" s="620"/>
      <c r="X194" s="620"/>
      <c r="Y194" s="620"/>
      <c r="Z194" s="620"/>
    </row>
    <row r="195">
      <c r="A195" s="633"/>
      <c r="B195" s="634"/>
      <c r="C195" s="620"/>
      <c r="D195" s="620"/>
      <c r="E195" s="620"/>
      <c r="F195" s="620"/>
      <c r="G195" s="620"/>
      <c r="H195" s="620"/>
      <c r="I195" s="620"/>
      <c r="J195" s="620"/>
      <c r="K195" s="620"/>
      <c r="L195" s="620"/>
      <c r="M195" s="620"/>
      <c r="N195" s="620"/>
      <c r="O195" s="620"/>
      <c r="P195" s="620"/>
      <c r="Q195" s="620"/>
      <c r="R195" s="620"/>
      <c r="S195" s="620"/>
      <c r="T195" s="620"/>
      <c r="U195" s="620"/>
      <c r="V195" s="620"/>
      <c r="W195" s="620"/>
      <c r="X195" s="620"/>
      <c r="Y195" s="620"/>
      <c r="Z195" s="620"/>
    </row>
    <row r="196">
      <c r="A196" s="633"/>
      <c r="B196" s="634"/>
      <c r="C196" s="620"/>
      <c r="D196" s="620"/>
      <c r="E196" s="620"/>
      <c r="F196" s="620"/>
      <c r="G196" s="620"/>
      <c r="H196" s="620"/>
      <c r="I196" s="620"/>
      <c r="J196" s="620"/>
      <c r="K196" s="620"/>
      <c r="L196" s="620"/>
      <c r="M196" s="620"/>
      <c r="N196" s="620"/>
      <c r="O196" s="620"/>
      <c r="P196" s="620"/>
      <c r="Q196" s="620"/>
      <c r="R196" s="620"/>
      <c r="S196" s="620"/>
      <c r="T196" s="620"/>
      <c r="U196" s="620"/>
      <c r="V196" s="620"/>
      <c r="W196" s="620"/>
      <c r="X196" s="620"/>
      <c r="Y196" s="620"/>
      <c r="Z196" s="620"/>
    </row>
    <row r="197">
      <c r="A197" s="633"/>
      <c r="B197" s="634"/>
      <c r="C197" s="620"/>
      <c r="D197" s="620"/>
      <c r="E197" s="620"/>
      <c r="F197" s="620"/>
      <c r="G197" s="620"/>
      <c r="H197" s="620"/>
      <c r="I197" s="620"/>
      <c r="J197" s="620"/>
      <c r="K197" s="620"/>
      <c r="L197" s="620"/>
      <c r="M197" s="620"/>
      <c r="N197" s="620"/>
      <c r="O197" s="620"/>
      <c r="P197" s="620"/>
      <c r="Q197" s="620"/>
      <c r="R197" s="620"/>
      <c r="S197" s="620"/>
      <c r="T197" s="620"/>
      <c r="U197" s="620"/>
      <c r="V197" s="620"/>
      <c r="W197" s="620"/>
      <c r="X197" s="620"/>
      <c r="Y197" s="620"/>
      <c r="Z197" s="620"/>
    </row>
    <row r="198">
      <c r="A198" s="633"/>
      <c r="B198" s="634"/>
      <c r="C198" s="620"/>
      <c r="D198" s="620"/>
      <c r="E198" s="620"/>
      <c r="F198" s="620"/>
      <c r="G198" s="620"/>
      <c r="H198" s="620"/>
      <c r="I198" s="620"/>
      <c r="J198" s="620"/>
      <c r="K198" s="620"/>
      <c r="L198" s="620"/>
      <c r="M198" s="620"/>
      <c r="N198" s="620"/>
      <c r="O198" s="620"/>
      <c r="P198" s="620"/>
      <c r="Q198" s="620"/>
      <c r="R198" s="620"/>
      <c r="S198" s="620"/>
      <c r="T198" s="620"/>
      <c r="U198" s="620"/>
      <c r="V198" s="620"/>
      <c r="W198" s="620"/>
      <c r="X198" s="620"/>
      <c r="Y198" s="620"/>
      <c r="Z198" s="620"/>
    </row>
    <row r="199">
      <c r="A199" s="633"/>
      <c r="B199" s="634"/>
      <c r="C199" s="620"/>
      <c r="D199" s="620"/>
      <c r="E199" s="620"/>
      <c r="F199" s="620"/>
      <c r="G199" s="620"/>
      <c r="H199" s="620"/>
      <c r="I199" s="620"/>
      <c r="J199" s="620"/>
      <c r="K199" s="620"/>
      <c r="L199" s="620"/>
      <c r="M199" s="620"/>
      <c r="N199" s="620"/>
      <c r="O199" s="620"/>
      <c r="P199" s="620"/>
      <c r="Q199" s="620"/>
      <c r="R199" s="620"/>
      <c r="S199" s="620"/>
      <c r="T199" s="620"/>
      <c r="U199" s="620"/>
      <c r="V199" s="620"/>
      <c r="W199" s="620"/>
      <c r="X199" s="620"/>
      <c r="Y199" s="620"/>
      <c r="Z199" s="620"/>
    </row>
    <row r="200">
      <c r="A200" s="633"/>
      <c r="B200" s="634"/>
      <c r="C200" s="620"/>
      <c r="D200" s="620"/>
      <c r="E200" s="620"/>
      <c r="F200" s="620"/>
      <c r="G200" s="620"/>
      <c r="H200" s="620"/>
      <c r="I200" s="620"/>
      <c r="J200" s="620"/>
      <c r="K200" s="620"/>
      <c r="L200" s="620"/>
      <c r="M200" s="620"/>
      <c r="N200" s="620"/>
      <c r="O200" s="620"/>
      <c r="P200" s="620"/>
      <c r="Q200" s="620"/>
      <c r="R200" s="620"/>
      <c r="S200" s="620"/>
      <c r="T200" s="620"/>
      <c r="U200" s="620"/>
      <c r="V200" s="620"/>
      <c r="W200" s="620"/>
      <c r="X200" s="620"/>
      <c r="Y200" s="620"/>
      <c r="Z200" s="620"/>
    </row>
    <row r="201">
      <c r="A201" s="633"/>
      <c r="B201" s="634"/>
      <c r="C201" s="620"/>
      <c r="D201" s="620"/>
      <c r="E201" s="620"/>
      <c r="F201" s="620"/>
      <c r="G201" s="620"/>
      <c r="H201" s="620"/>
      <c r="I201" s="620"/>
      <c r="J201" s="620"/>
      <c r="K201" s="620"/>
      <c r="L201" s="620"/>
      <c r="M201" s="620"/>
      <c r="N201" s="620"/>
      <c r="O201" s="620"/>
      <c r="P201" s="620"/>
      <c r="Q201" s="620"/>
      <c r="R201" s="620"/>
      <c r="S201" s="620"/>
      <c r="T201" s="620"/>
      <c r="U201" s="620"/>
      <c r="V201" s="620"/>
      <c r="W201" s="620"/>
      <c r="X201" s="620"/>
      <c r="Y201" s="620"/>
      <c r="Z201" s="620"/>
    </row>
    <row r="202">
      <c r="A202" s="633"/>
      <c r="B202" s="634"/>
      <c r="C202" s="620"/>
      <c r="D202" s="620"/>
      <c r="E202" s="620"/>
      <c r="F202" s="620"/>
      <c r="G202" s="620"/>
      <c r="H202" s="620"/>
      <c r="I202" s="620"/>
      <c r="J202" s="620"/>
      <c r="K202" s="620"/>
      <c r="L202" s="620"/>
      <c r="M202" s="620"/>
      <c r="N202" s="620"/>
      <c r="O202" s="620"/>
      <c r="P202" s="620"/>
      <c r="Q202" s="620"/>
      <c r="R202" s="620"/>
      <c r="S202" s="620"/>
      <c r="T202" s="620"/>
      <c r="U202" s="620"/>
      <c r="V202" s="620"/>
      <c r="W202" s="620"/>
      <c r="X202" s="620"/>
      <c r="Y202" s="620"/>
      <c r="Z202" s="620"/>
    </row>
    <row r="203">
      <c r="A203" s="633"/>
      <c r="B203" s="634"/>
      <c r="C203" s="620"/>
      <c r="D203" s="620"/>
      <c r="E203" s="620"/>
      <c r="F203" s="620"/>
      <c r="G203" s="620"/>
      <c r="H203" s="620"/>
      <c r="I203" s="620"/>
      <c r="J203" s="620"/>
      <c r="K203" s="620"/>
      <c r="L203" s="620"/>
      <c r="M203" s="620"/>
      <c r="N203" s="620"/>
      <c r="O203" s="620"/>
      <c r="P203" s="620"/>
      <c r="Q203" s="620"/>
      <c r="R203" s="620"/>
      <c r="S203" s="620"/>
      <c r="T203" s="620"/>
      <c r="U203" s="620"/>
      <c r="V203" s="620"/>
      <c r="W203" s="620"/>
      <c r="X203" s="620"/>
      <c r="Y203" s="620"/>
      <c r="Z203" s="620"/>
    </row>
    <row r="204">
      <c r="A204" s="633"/>
      <c r="B204" s="634"/>
      <c r="C204" s="620"/>
      <c r="D204" s="620"/>
      <c r="E204" s="620"/>
      <c r="F204" s="620"/>
      <c r="G204" s="620"/>
      <c r="H204" s="620"/>
      <c r="I204" s="620"/>
      <c r="J204" s="620"/>
      <c r="K204" s="620"/>
      <c r="L204" s="620"/>
      <c r="M204" s="620"/>
      <c r="N204" s="620"/>
      <c r="O204" s="620"/>
      <c r="P204" s="620"/>
      <c r="Q204" s="620"/>
      <c r="R204" s="620"/>
      <c r="S204" s="620"/>
      <c r="T204" s="620"/>
      <c r="U204" s="620"/>
      <c r="V204" s="620"/>
      <c r="W204" s="620"/>
      <c r="X204" s="620"/>
      <c r="Y204" s="620"/>
      <c r="Z204" s="620"/>
    </row>
    <row r="205">
      <c r="A205" s="633"/>
      <c r="B205" s="634"/>
      <c r="C205" s="620"/>
      <c r="D205" s="620"/>
      <c r="E205" s="620"/>
      <c r="F205" s="620"/>
      <c r="G205" s="620"/>
      <c r="H205" s="620"/>
      <c r="I205" s="620"/>
      <c r="J205" s="620"/>
      <c r="K205" s="620"/>
      <c r="L205" s="620"/>
      <c r="M205" s="620"/>
      <c r="N205" s="620"/>
      <c r="O205" s="620"/>
      <c r="P205" s="620"/>
      <c r="Q205" s="620"/>
      <c r="R205" s="620"/>
      <c r="S205" s="620"/>
      <c r="T205" s="620"/>
      <c r="U205" s="620"/>
      <c r="V205" s="620"/>
      <c r="W205" s="620"/>
      <c r="X205" s="620"/>
      <c r="Y205" s="620"/>
      <c r="Z205" s="620"/>
    </row>
    <row r="206">
      <c r="A206" s="633"/>
      <c r="B206" s="634"/>
      <c r="C206" s="620"/>
      <c r="D206" s="620"/>
      <c r="E206" s="620"/>
      <c r="F206" s="620"/>
      <c r="G206" s="620"/>
      <c r="H206" s="620"/>
      <c r="I206" s="620"/>
      <c r="J206" s="620"/>
      <c r="K206" s="620"/>
      <c r="L206" s="620"/>
      <c r="M206" s="620"/>
      <c r="N206" s="620"/>
      <c r="O206" s="620"/>
      <c r="P206" s="620"/>
      <c r="Q206" s="620"/>
      <c r="R206" s="620"/>
      <c r="S206" s="620"/>
      <c r="T206" s="620"/>
      <c r="U206" s="620"/>
      <c r="V206" s="620"/>
      <c r="W206" s="620"/>
      <c r="X206" s="620"/>
      <c r="Y206" s="620"/>
      <c r="Z206" s="620"/>
    </row>
    <row r="207">
      <c r="A207" s="633"/>
      <c r="B207" s="634"/>
      <c r="C207" s="620"/>
      <c r="D207" s="620"/>
      <c r="E207" s="620"/>
      <c r="F207" s="620"/>
      <c r="G207" s="620"/>
      <c r="H207" s="620"/>
      <c r="I207" s="620"/>
      <c r="J207" s="620"/>
      <c r="K207" s="620"/>
      <c r="L207" s="620"/>
      <c r="M207" s="620"/>
      <c r="N207" s="620"/>
      <c r="O207" s="620"/>
      <c r="P207" s="620"/>
      <c r="Q207" s="620"/>
      <c r="R207" s="620"/>
      <c r="S207" s="620"/>
      <c r="T207" s="620"/>
      <c r="U207" s="620"/>
      <c r="V207" s="620"/>
      <c r="W207" s="620"/>
      <c r="X207" s="620"/>
      <c r="Y207" s="620"/>
      <c r="Z207" s="620"/>
    </row>
    <row r="208">
      <c r="A208" s="633"/>
      <c r="B208" s="634"/>
      <c r="C208" s="620"/>
      <c r="D208" s="620"/>
      <c r="E208" s="620"/>
      <c r="F208" s="620"/>
      <c r="G208" s="620"/>
      <c r="H208" s="620"/>
      <c r="I208" s="620"/>
      <c r="J208" s="620"/>
      <c r="K208" s="620"/>
      <c r="L208" s="620"/>
      <c r="M208" s="620"/>
      <c r="N208" s="620"/>
      <c r="O208" s="620"/>
      <c r="P208" s="620"/>
      <c r="Q208" s="620"/>
      <c r="R208" s="620"/>
      <c r="S208" s="620"/>
      <c r="T208" s="620"/>
      <c r="U208" s="620"/>
      <c r="V208" s="620"/>
      <c r="W208" s="620"/>
      <c r="X208" s="620"/>
      <c r="Y208" s="620"/>
      <c r="Z208" s="620"/>
    </row>
    <row r="209">
      <c r="A209" s="633"/>
      <c r="B209" s="634"/>
      <c r="C209" s="620"/>
      <c r="D209" s="620"/>
      <c r="E209" s="620"/>
      <c r="F209" s="620"/>
      <c r="G209" s="620"/>
      <c r="H209" s="620"/>
      <c r="I209" s="620"/>
      <c r="J209" s="620"/>
      <c r="K209" s="620"/>
      <c r="L209" s="620"/>
      <c r="M209" s="620"/>
      <c r="N209" s="620"/>
      <c r="O209" s="620"/>
      <c r="P209" s="620"/>
      <c r="Q209" s="620"/>
      <c r="R209" s="620"/>
      <c r="S209" s="620"/>
      <c r="T209" s="620"/>
      <c r="U209" s="620"/>
      <c r="V209" s="620"/>
      <c r="W209" s="620"/>
      <c r="X209" s="620"/>
      <c r="Y209" s="620"/>
      <c r="Z209" s="620"/>
    </row>
    <row r="210">
      <c r="A210" s="633"/>
      <c r="B210" s="634"/>
      <c r="C210" s="620"/>
      <c r="D210" s="620"/>
      <c r="E210" s="620"/>
      <c r="F210" s="620"/>
      <c r="G210" s="620"/>
      <c r="H210" s="620"/>
      <c r="I210" s="620"/>
      <c r="J210" s="620"/>
      <c r="K210" s="620"/>
      <c r="L210" s="620"/>
      <c r="M210" s="620"/>
      <c r="N210" s="620"/>
      <c r="O210" s="620"/>
      <c r="P210" s="620"/>
      <c r="Q210" s="620"/>
      <c r="R210" s="620"/>
      <c r="S210" s="620"/>
      <c r="T210" s="620"/>
      <c r="U210" s="620"/>
      <c r="V210" s="620"/>
      <c r="W210" s="620"/>
      <c r="X210" s="620"/>
      <c r="Y210" s="620"/>
      <c r="Z210" s="620"/>
    </row>
    <row r="211">
      <c r="A211" s="633"/>
      <c r="B211" s="634"/>
      <c r="C211" s="620"/>
      <c r="D211" s="620"/>
      <c r="E211" s="620"/>
      <c r="F211" s="620"/>
      <c r="G211" s="620"/>
      <c r="H211" s="620"/>
      <c r="I211" s="620"/>
      <c r="J211" s="620"/>
      <c r="K211" s="620"/>
      <c r="L211" s="620"/>
      <c r="M211" s="620"/>
      <c r="N211" s="620"/>
      <c r="O211" s="620"/>
      <c r="P211" s="620"/>
      <c r="Q211" s="620"/>
      <c r="R211" s="620"/>
      <c r="S211" s="620"/>
      <c r="T211" s="620"/>
      <c r="U211" s="620"/>
      <c r="V211" s="620"/>
      <c r="W211" s="620"/>
      <c r="X211" s="620"/>
      <c r="Y211" s="620"/>
      <c r="Z211" s="620"/>
    </row>
    <row r="212">
      <c r="A212" s="633"/>
      <c r="B212" s="634"/>
      <c r="C212" s="620"/>
      <c r="D212" s="620"/>
      <c r="E212" s="620"/>
      <c r="F212" s="620"/>
      <c r="G212" s="620"/>
      <c r="H212" s="620"/>
      <c r="I212" s="620"/>
      <c r="J212" s="620"/>
      <c r="K212" s="620"/>
      <c r="L212" s="620"/>
      <c r="M212" s="620"/>
      <c r="N212" s="620"/>
      <c r="O212" s="620"/>
      <c r="P212" s="620"/>
      <c r="Q212" s="620"/>
      <c r="R212" s="620"/>
      <c r="S212" s="620"/>
      <c r="T212" s="620"/>
      <c r="U212" s="620"/>
      <c r="V212" s="620"/>
      <c r="W212" s="620"/>
      <c r="X212" s="620"/>
      <c r="Y212" s="620"/>
      <c r="Z212" s="620"/>
    </row>
    <row r="213">
      <c r="A213" s="633"/>
      <c r="B213" s="634"/>
      <c r="C213" s="620"/>
      <c r="D213" s="620"/>
      <c r="E213" s="620"/>
      <c r="F213" s="620"/>
      <c r="G213" s="620"/>
      <c r="H213" s="620"/>
      <c r="I213" s="620"/>
      <c r="J213" s="620"/>
      <c r="K213" s="620"/>
      <c r="L213" s="620"/>
      <c r="M213" s="620"/>
      <c r="N213" s="620"/>
      <c r="O213" s="620"/>
      <c r="P213" s="620"/>
      <c r="Q213" s="620"/>
      <c r="R213" s="620"/>
      <c r="S213" s="620"/>
      <c r="T213" s="620"/>
      <c r="U213" s="620"/>
      <c r="V213" s="620"/>
      <c r="W213" s="620"/>
      <c r="X213" s="620"/>
      <c r="Y213" s="620"/>
      <c r="Z213" s="620"/>
    </row>
    <row r="214">
      <c r="A214" s="633"/>
      <c r="B214" s="634"/>
      <c r="C214" s="620"/>
      <c r="D214" s="620"/>
      <c r="E214" s="620"/>
      <c r="F214" s="620"/>
      <c r="G214" s="620"/>
      <c r="H214" s="620"/>
      <c r="I214" s="620"/>
      <c r="J214" s="620"/>
      <c r="K214" s="620"/>
      <c r="L214" s="620"/>
      <c r="M214" s="620"/>
      <c r="N214" s="620"/>
      <c r="O214" s="620"/>
      <c r="P214" s="620"/>
      <c r="Q214" s="620"/>
      <c r="R214" s="620"/>
      <c r="S214" s="620"/>
      <c r="T214" s="620"/>
      <c r="U214" s="620"/>
      <c r="V214" s="620"/>
      <c r="W214" s="620"/>
      <c r="X214" s="620"/>
      <c r="Y214" s="620"/>
      <c r="Z214" s="620"/>
    </row>
    <row r="215">
      <c r="A215" s="633"/>
      <c r="B215" s="634"/>
      <c r="C215" s="620"/>
      <c r="D215" s="620"/>
      <c r="E215" s="620"/>
      <c r="F215" s="620"/>
      <c r="G215" s="620"/>
      <c r="H215" s="620"/>
      <c r="I215" s="620"/>
      <c r="J215" s="620"/>
      <c r="K215" s="620"/>
      <c r="L215" s="620"/>
      <c r="M215" s="620"/>
      <c r="N215" s="620"/>
      <c r="O215" s="620"/>
      <c r="P215" s="620"/>
      <c r="Q215" s="620"/>
      <c r="R215" s="620"/>
      <c r="S215" s="620"/>
      <c r="T215" s="620"/>
      <c r="U215" s="620"/>
      <c r="V215" s="620"/>
      <c r="W215" s="620"/>
      <c r="X215" s="620"/>
      <c r="Y215" s="620"/>
      <c r="Z215" s="620"/>
    </row>
    <row r="216">
      <c r="A216" s="633"/>
      <c r="B216" s="634"/>
      <c r="C216" s="620"/>
      <c r="D216" s="620"/>
      <c r="E216" s="620"/>
      <c r="F216" s="620"/>
      <c r="G216" s="620"/>
      <c r="H216" s="620"/>
      <c r="I216" s="620"/>
      <c r="J216" s="620"/>
      <c r="K216" s="620"/>
      <c r="L216" s="620"/>
      <c r="M216" s="620"/>
      <c r="N216" s="620"/>
      <c r="O216" s="620"/>
      <c r="P216" s="620"/>
      <c r="Q216" s="620"/>
      <c r="R216" s="620"/>
      <c r="S216" s="620"/>
      <c r="T216" s="620"/>
      <c r="U216" s="620"/>
      <c r="V216" s="620"/>
      <c r="W216" s="620"/>
      <c r="X216" s="620"/>
      <c r="Y216" s="620"/>
      <c r="Z216" s="620"/>
    </row>
    <row r="217">
      <c r="A217" s="633"/>
      <c r="B217" s="634"/>
      <c r="C217" s="620"/>
      <c r="D217" s="620"/>
      <c r="E217" s="620"/>
      <c r="F217" s="620"/>
      <c r="G217" s="620"/>
      <c r="H217" s="620"/>
      <c r="I217" s="620"/>
      <c r="J217" s="620"/>
      <c r="K217" s="620"/>
      <c r="L217" s="620"/>
      <c r="M217" s="620"/>
      <c r="N217" s="620"/>
      <c r="O217" s="620"/>
      <c r="P217" s="620"/>
      <c r="Q217" s="620"/>
      <c r="R217" s="620"/>
      <c r="S217" s="620"/>
      <c r="T217" s="620"/>
      <c r="U217" s="620"/>
      <c r="V217" s="620"/>
      <c r="W217" s="620"/>
      <c r="X217" s="620"/>
      <c r="Y217" s="620"/>
      <c r="Z217" s="620"/>
    </row>
    <row r="218">
      <c r="A218" s="633"/>
      <c r="B218" s="634"/>
      <c r="C218" s="620"/>
      <c r="D218" s="620"/>
      <c r="E218" s="620"/>
      <c r="F218" s="620"/>
      <c r="G218" s="620"/>
      <c r="H218" s="620"/>
      <c r="I218" s="620"/>
      <c r="J218" s="620"/>
      <c r="K218" s="620"/>
      <c r="L218" s="620"/>
      <c r="M218" s="620"/>
      <c r="N218" s="620"/>
      <c r="O218" s="620"/>
      <c r="P218" s="620"/>
      <c r="Q218" s="620"/>
      <c r="R218" s="620"/>
      <c r="S218" s="620"/>
      <c r="T218" s="620"/>
      <c r="U218" s="620"/>
      <c r="V218" s="620"/>
      <c r="W218" s="620"/>
      <c r="X218" s="620"/>
      <c r="Y218" s="620"/>
      <c r="Z218" s="620"/>
    </row>
    <row r="219">
      <c r="A219" s="633"/>
      <c r="B219" s="634"/>
      <c r="C219" s="620"/>
      <c r="D219" s="620"/>
      <c r="E219" s="620"/>
      <c r="F219" s="620"/>
      <c r="G219" s="620"/>
      <c r="H219" s="620"/>
      <c r="I219" s="620"/>
      <c r="J219" s="620"/>
      <c r="K219" s="620"/>
      <c r="L219" s="620"/>
      <c r="M219" s="620"/>
      <c r="N219" s="620"/>
      <c r="O219" s="620"/>
      <c r="P219" s="620"/>
      <c r="Q219" s="620"/>
      <c r="R219" s="620"/>
      <c r="S219" s="620"/>
      <c r="T219" s="620"/>
      <c r="U219" s="620"/>
      <c r="V219" s="620"/>
      <c r="W219" s="620"/>
      <c r="X219" s="620"/>
      <c r="Y219" s="620"/>
      <c r="Z219" s="620"/>
    </row>
    <row r="220">
      <c r="A220" s="633"/>
      <c r="B220" s="634"/>
      <c r="C220" s="620"/>
      <c r="D220" s="620"/>
      <c r="E220" s="620"/>
      <c r="F220" s="620"/>
      <c r="G220" s="620"/>
      <c r="H220" s="620"/>
      <c r="I220" s="620"/>
      <c r="J220" s="620"/>
      <c r="K220" s="620"/>
      <c r="L220" s="620"/>
      <c r="M220" s="620"/>
      <c r="N220" s="620"/>
      <c r="O220" s="620"/>
      <c r="P220" s="620"/>
      <c r="Q220" s="620"/>
      <c r="R220" s="620"/>
      <c r="S220" s="620"/>
      <c r="T220" s="620"/>
      <c r="U220" s="620"/>
      <c r="V220" s="620"/>
      <c r="W220" s="620"/>
      <c r="X220" s="620"/>
      <c r="Y220" s="620"/>
      <c r="Z220" s="620"/>
    </row>
    <row r="221">
      <c r="A221" s="633"/>
      <c r="B221" s="634"/>
      <c r="C221" s="620"/>
      <c r="D221" s="620"/>
      <c r="E221" s="620"/>
      <c r="F221" s="620"/>
      <c r="G221" s="620"/>
      <c r="H221" s="620"/>
      <c r="I221" s="620"/>
      <c r="J221" s="620"/>
      <c r="K221" s="620"/>
      <c r="L221" s="620"/>
      <c r="M221" s="620"/>
      <c r="N221" s="620"/>
      <c r="O221" s="620"/>
      <c r="P221" s="620"/>
      <c r="Q221" s="620"/>
      <c r="R221" s="620"/>
      <c r="S221" s="620"/>
      <c r="T221" s="620"/>
      <c r="U221" s="620"/>
      <c r="V221" s="620"/>
      <c r="W221" s="620"/>
      <c r="X221" s="620"/>
      <c r="Y221" s="620"/>
      <c r="Z221" s="620"/>
    </row>
    <row r="222">
      <c r="A222" s="633"/>
      <c r="B222" s="634"/>
      <c r="C222" s="620"/>
      <c r="D222" s="620"/>
      <c r="E222" s="620"/>
      <c r="F222" s="620"/>
      <c r="G222" s="620"/>
      <c r="H222" s="620"/>
      <c r="I222" s="620"/>
      <c r="J222" s="620"/>
      <c r="K222" s="620"/>
      <c r="L222" s="620"/>
      <c r="M222" s="620"/>
      <c r="N222" s="620"/>
      <c r="O222" s="620"/>
      <c r="P222" s="620"/>
      <c r="Q222" s="620"/>
      <c r="R222" s="620"/>
      <c r="S222" s="620"/>
      <c r="T222" s="620"/>
      <c r="U222" s="620"/>
      <c r="V222" s="620"/>
      <c r="W222" s="620"/>
      <c r="X222" s="620"/>
      <c r="Y222" s="620"/>
      <c r="Z222" s="620"/>
    </row>
    <row r="223">
      <c r="A223" s="633"/>
      <c r="B223" s="634"/>
      <c r="C223" s="620"/>
      <c r="D223" s="620"/>
      <c r="E223" s="620"/>
      <c r="F223" s="620"/>
      <c r="G223" s="620"/>
      <c r="H223" s="620"/>
      <c r="I223" s="620"/>
      <c r="J223" s="620"/>
      <c r="K223" s="620"/>
      <c r="L223" s="620"/>
      <c r="M223" s="620"/>
      <c r="N223" s="620"/>
      <c r="O223" s="620"/>
      <c r="P223" s="620"/>
      <c r="Q223" s="620"/>
      <c r="R223" s="620"/>
      <c r="S223" s="620"/>
      <c r="T223" s="620"/>
      <c r="U223" s="620"/>
      <c r="V223" s="620"/>
      <c r="W223" s="620"/>
      <c r="X223" s="620"/>
      <c r="Y223" s="620"/>
      <c r="Z223" s="620"/>
    </row>
    <row r="224">
      <c r="A224" s="633"/>
      <c r="B224" s="634"/>
      <c r="C224" s="620"/>
      <c r="D224" s="620"/>
      <c r="E224" s="620"/>
      <c r="F224" s="620"/>
      <c r="G224" s="620"/>
      <c r="H224" s="620"/>
      <c r="I224" s="620"/>
      <c r="J224" s="620"/>
      <c r="K224" s="620"/>
      <c r="L224" s="620"/>
      <c r="M224" s="620"/>
      <c r="N224" s="620"/>
      <c r="O224" s="620"/>
      <c r="P224" s="620"/>
      <c r="Q224" s="620"/>
      <c r="R224" s="620"/>
      <c r="S224" s="620"/>
      <c r="T224" s="620"/>
      <c r="U224" s="620"/>
      <c r="V224" s="620"/>
      <c r="W224" s="620"/>
      <c r="X224" s="620"/>
      <c r="Y224" s="620"/>
      <c r="Z224" s="620"/>
    </row>
    <row r="225">
      <c r="A225" s="633"/>
      <c r="B225" s="634"/>
      <c r="C225" s="620"/>
      <c r="D225" s="620"/>
      <c r="E225" s="620"/>
      <c r="F225" s="620"/>
      <c r="G225" s="620"/>
      <c r="H225" s="620"/>
      <c r="I225" s="620"/>
      <c r="J225" s="620"/>
      <c r="K225" s="620"/>
      <c r="L225" s="620"/>
      <c r="M225" s="620"/>
      <c r="N225" s="620"/>
      <c r="O225" s="620"/>
      <c r="P225" s="620"/>
      <c r="Q225" s="620"/>
      <c r="R225" s="620"/>
      <c r="S225" s="620"/>
      <c r="T225" s="620"/>
      <c r="U225" s="620"/>
      <c r="V225" s="620"/>
      <c r="W225" s="620"/>
      <c r="X225" s="620"/>
      <c r="Y225" s="620"/>
      <c r="Z225" s="620"/>
    </row>
    <row r="226">
      <c r="A226" s="633"/>
      <c r="B226" s="634"/>
      <c r="C226" s="620"/>
      <c r="D226" s="620"/>
      <c r="E226" s="620"/>
      <c r="F226" s="620"/>
      <c r="G226" s="620"/>
      <c r="H226" s="620"/>
      <c r="I226" s="620"/>
      <c r="J226" s="620"/>
      <c r="K226" s="620"/>
      <c r="L226" s="620"/>
      <c r="M226" s="620"/>
      <c r="N226" s="620"/>
      <c r="O226" s="620"/>
      <c r="P226" s="620"/>
      <c r="Q226" s="620"/>
      <c r="R226" s="620"/>
      <c r="S226" s="620"/>
      <c r="T226" s="620"/>
      <c r="U226" s="620"/>
      <c r="V226" s="620"/>
      <c r="W226" s="620"/>
      <c r="X226" s="620"/>
      <c r="Y226" s="620"/>
      <c r="Z226" s="620"/>
    </row>
    <row r="227">
      <c r="A227" s="633"/>
      <c r="B227" s="634"/>
      <c r="C227" s="620"/>
      <c r="D227" s="620"/>
      <c r="E227" s="620"/>
      <c r="F227" s="620"/>
      <c r="G227" s="620"/>
      <c r="H227" s="620"/>
      <c r="I227" s="620"/>
      <c r="J227" s="620"/>
      <c r="K227" s="620"/>
      <c r="L227" s="620"/>
      <c r="M227" s="620"/>
      <c r="N227" s="620"/>
      <c r="O227" s="620"/>
      <c r="P227" s="620"/>
      <c r="Q227" s="620"/>
      <c r="R227" s="620"/>
      <c r="S227" s="620"/>
      <c r="T227" s="620"/>
      <c r="U227" s="620"/>
      <c r="V227" s="620"/>
      <c r="W227" s="620"/>
      <c r="X227" s="620"/>
      <c r="Y227" s="620"/>
      <c r="Z227" s="620"/>
    </row>
    <row r="228">
      <c r="A228" s="633"/>
      <c r="B228" s="634"/>
      <c r="C228" s="620"/>
      <c r="D228" s="620"/>
      <c r="E228" s="620"/>
      <c r="F228" s="620"/>
      <c r="G228" s="620"/>
      <c r="H228" s="620"/>
      <c r="I228" s="620"/>
      <c r="J228" s="620"/>
      <c r="K228" s="620"/>
      <c r="L228" s="620"/>
      <c r="M228" s="620"/>
      <c r="N228" s="620"/>
      <c r="O228" s="620"/>
      <c r="P228" s="620"/>
      <c r="Q228" s="620"/>
      <c r="R228" s="620"/>
      <c r="S228" s="620"/>
      <c r="T228" s="620"/>
      <c r="U228" s="620"/>
      <c r="V228" s="620"/>
      <c r="W228" s="620"/>
      <c r="X228" s="620"/>
      <c r="Y228" s="620"/>
      <c r="Z228" s="620"/>
    </row>
    <row r="229">
      <c r="A229" s="633"/>
      <c r="B229" s="634"/>
      <c r="C229" s="620"/>
      <c r="D229" s="620"/>
      <c r="E229" s="620"/>
      <c r="F229" s="620"/>
      <c r="G229" s="620"/>
      <c r="H229" s="620"/>
      <c r="I229" s="620"/>
      <c r="J229" s="620"/>
      <c r="K229" s="620"/>
      <c r="L229" s="620"/>
      <c r="M229" s="620"/>
      <c r="N229" s="620"/>
      <c r="O229" s="620"/>
      <c r="P229" s="620"/>
      <c r="Q229" s="620"/>
      <c r="R229" s="620"/>
      <c r="S229" s="620"/>
      <c r="T229" s="620"/>
      <c r="U229" s="620"/>
      <c r="V229" s="620"/>
      <c r="W229" s="620"/>
      <c r="X229" s="620"/>
      <c r="Y229" s="620"/>
      <c r="Z229" s="620"/>
    </row>
    <row r="230">
      <c r="A230" s="633"/>
      <c r="B230" s="634"/>
      <c r="C230" s="620"/>
      <c r="D230" s="620"/>
      <c r="E230" s="620"/>
      <c r="F230" s="620"/>
      <c r="G230" s="620"/>
      <c r="H230" s="620"/>
      <c r="I230" s="620"/>
      <c r="J230" s="620"/>
      <c r="K230" s="620"/>
      <c r="L230" s="620"/>
      <c r="M230" s="620"/>
      <c r="N230" s="620"/>
      <c r="O230" s="620"/>
      <c r="P230" s="620"/>
      <c r="Q230" s="620"/>
      <c r="R230" s="620"/>
      <c r="S230" s="620"/>
      <c r="T230" s="620"/>
      <c r="U230" s="620"/>
      <c r="V230" s="620"/>
      <c r="W230" s="620"/>
      <c r="X230" s="620"/>
      <c r="Y230" s="620"/>
      <c r="Z230" s="620"/>
    </row>
    <row r="231">
      <c r="A231" s="633"/>
      <c r="B231" s="634"/>
      <c r="C231" s="620"/>
      <c r="D231" s="620"/>
      <c r="E231" s="620"/>
      <c r="F231" s="620"/>
      <c r="G231" s="620"/>
      <c r="H231" s="620"/>
      <c r="I231" s="620"/>
      <c r="J231" s="620"/>
      <c r="K231" s="620"/>
      <c r="L231" s="620"/>
      <c r="M231" s="620"/>
      <c r="N231" s="620"/>
      <c r="O231" s="620"/>
      <c r="P231" s="620"/>
      <c r="Q231" s="620"/>
      <c r="R231" s="620"/>
      <c r="S231" s="620"/>
      <c r="T231" s="620"/>
      <c r="U231" s="620"/>
      <c r="V231" s="620"/>
      <c r="W231" s="620"/>
      <c r="X231" s="620"/>
      <c r="Y231" s="620"/>
      <c r="Z231" s="620"/>
    </row>
    <row r="232">
      <c r="A232" s="633"/>
      <c r="B232" s="634"/>
      <c r="C232" s="620"/>
      <c r="D232" s="620"/>
      <c r="E232" s="620"/>
      <c r="F232" s="620"/>
      <c r="G232" s="620"/>
      <c r="H232" s="620"/>
      <c r="I232" s="620"/>
      <c r="J232" s="620"/>
      <c r="K232" s="620"/>
      <c r="L232" s="620"/>
      <c r="M232" s="620"/>
      <c r="N232" s="620"/>
      <c r="O232" s="620"/>
      <c r="P232" s="620"/>
      <c r="Q232" s="620"/>
      <c r="R232" s="620"/>
      <c r="S232" s="620"/>
      <c r="T232" s="620"/>
      <c r="U232" s="620"/>
      <c r="V232" s="620"/>
      <c r="W232" s="620"/>
      <c r="X232" s="620"/>
      <c r="Y232" s="620"/>
      <c r="Z232" s="620"/>
    </row>
    <row r="233">
      <c r="A233" s="633"/>
      <c r="B233" s="634"/>
      <c r="C233" s="620"/>
      <c r="D233" s="620"/>
      <c r="E233" s="620"/>
      <c r="F233" s="620"/>
      <c r="G233" s="620"/>
      <c r="H233" s="620"/>
      <c r="I233" s="620"/>
      <c r="J233" s="620"/>
      <c r="K233" s="620"/>
      <c r="L233" s="620"/>
      <c r="M233" s="620"/>
      <c r="N233" s="620"/>
      <c r="O233" s="620"/>
      <c r="P233" s="620"/>
      <c r="Q233" s="620"/>
      <c r="R233" s="620"/>
      <c r="S233" s="620"/>
      <c r="T233" s="620"/>
      <c r="U233" s="620"/>
      <c r="V233" s="620"/>
      <c r="W233" s="620"/>
      <c r="X233" s="620"/>
      <c r="Y233" s="620"/>
      <c r="Z233" s="620"/>
    </row>
    <row r="234">
      <c r="A234" s="633"/>
      <c r="B234" s="634"/>
      <c r="C234" s="620"/>
      <c r="D234" s="620"/>
      <c r="E234" s="620"/>
      <c r="F234" s="620"/>
      <c r="G234" s="620"/>
      <c r="H234" s="620"/>
      <c r="I234" s="620"/>
      <c r="J234" s="620"/>
      <c r="K234" s="620"/>
      <c r="L234" s="620"/>
      <c r="M234" s="620"/>
      <c r="N234" s="620"/>
      <c r="O234" s="620"/>
      <c r="P234" s="620"/>
      <c r="Q234" s="620"/>
      <c r="R234" s="620"/>
      <c r="S234" s="620"/>
      <c r="T234" s="620"/>
      <c r="U234" s="620"/>
      <c r="V234" s="620"/>
      <c r="W234" s="620"/>
      <c r="X234" s="620"/>
      <c r="Y234" s="620"/>
      <c r="Z234" s="620"/>
    </row>
    <row r="235">
      <c r="A235" s="633"/>
      <c r="B235" s="634"/>
      <c r="C235" s="620"/>
      <c r="D235" s="620"/>
      <c r="E235" s="620"/>
      <c r="F235" s="620"/>
      <c r="G235" s="620"/>
      <c r="H235" s="620"/>
      <c r="I235" s="620"/>
      <c r="J235" s="620"/>
      <c r="K235" s="620"/>
      <c r="L235" s="620"/>
      <c r="M235" s="620"/>
      <c r="N235" s="620"/>
      <c r="O235" s="620"/>
      <c r="P235" s="620"/>
      <c r="Q235" s="620"/>
      <c r="R235" s="620"/>
      <c r="S235" s="620"/>
      <c r="T235" s="620"/>
      <c r="U235" s="620"/>
      <c r="V235" s="620"/>
      <c r="W235" s="620"/>
      <c r="X235" s="620"/>
      <c r="Y235" s="620"/>
      <c r="Z235" s="620"/>
    </row>
    <row r="236">
      <c r="A236" s="633"/>
      <c r="B236" s="634"/>
      <c r="C236" s="620"/>
      <c r="D236" s="620"/>
      <c r="E236" s="620"/>
      <c r="F236" s="620"/>
      <c r="G236" s="620"/>
      <c r="H236" s="620"/>
      <c r="I236" s="620"/>
      <c r="J236" s="620"/>
      <c r="K236" s="620"/>
      <c r="L236" s="620"/>
      <c r="M236" s="620"/>
      <c r="N236" s="620"/>
      <c r="O236" s="620"/>
      <c r="P236" s="620"/>
      <c r="Q236" s="620"/>
      <c r="R236" s="620"/>
      <c r="S236" s="620"/>
      <c r="T236" s="620"/>
      <c r="U236" s="620"/>
      <c r="V236" s="620"/>
      <c r="W236" s="620"/>
      <c r="X236" s="620"/>
      <c r="Y236" s="620"/>
      <c r="Z236" s="620"/>
    </row>
    <row r="237">
      <c r="A237" s="633"/>
      <c r="B237" s="634"/>
      <c r="C237" s="620"/>
      <c r="D237" s="620"/>
      <c r="E237" s="620"/>
      <c r="F237" s="620"/>
      <c r="G237" s="620"/>
      <c r="H237" s="620"/>
      <c r="I237" s="620"/>
      <c r="J237" s="620"/>
      <c r="K237" s="620"/>
      <c r="L237" s="620"/>
      <c r="M237" s="620"/>
      <c r="N237" s="620"/>
      <c r="O237" s="620"/>
      <c r="P237" s="620"/>
      <c r="Q237" s="620"/>
      <c r="R237" s="620"/>
      <c r="S237" s="620"/>
      <c r="T237" s="620"/>
      <c r="U237" s="620"/>
      <c r="V237" s="620"/>
      <c r="W237" s="620"/>
      <c r="X237" s="620"/>
      <c r="Y237" s="620"/>
      <c r="Z237" s="620"/>
    </row>
    <row r="238">
      <c r="A238" s="633"/>
      <c r="B238" s="634"/>
      <c r="C238" s="620"/>
      <c r="D238" s="620"/>
      <c r="E238" s="620"/>
      <c r="F238" s="620"/>
      <c r="G238" s="620"/>
      <c r="H238" s="620"/>
      <c r="I238" s="620"/>
      <c r="J238" s="620"/>
      <c r="K238" s="620"/>
      <c r="L238" s="620"/>
      <c r="M238" s="620"/>
      <c r="N238" s="620"/>
      <c r="O238" s="620"/>
      <c r="P238" s="620"/>
      <c r="Q238" s="620"/>
      <c r="R238" s="620"/>
      <c r="S238" s="620"/>
      <c r="T238" s="620"/>
      <c r="U238" s="620"/>
      <c r="V238" s="620"/>
      <c r="W238" s="620"/>
      <c r="X238" s="620"/>
      <c r="Y238" s="620"/>
      <c r="Z238" s="620"/>
    </row>
    <row r="239">
      <c r="A239" s="633"/>
      <c r="B239" s="634"/>
      <c r="C239" s="620"/>
      <c r="D239" s="620"/>
      <c r="E239" s="620"/>
      <c r="F239" s="620"/>
      <c r="G239" s="620"/>
      <c r="H239" s="620"/>
      <c r="I239" s="620"/>
      <c r="J239" s="620"/>
      <c r="K239" s="620"/>
      <c r="L239" s="620"/>
      <c r="M239" s="620"/>
      <c r="N239" s="620"/>
      <c r="O239" s="620"/>
      <c r="P239" s="620"/>
      <c r="Q239" s="620"/>
      <c r="R239" s="620"/>
      <c r="S239" s="620"/>
      <c r="T239" s="620"/>
      <c r="U239" s="620"/>
      <c r="V239" s="620"/>
      <c r="W239" s="620"/>
      <c r="X239" s="620"/>
      <c r="Y239" s="620"/>
      <c r="Z239" s="620"/>
    </row>
    <row r="240">
      <c r="A240" s="633"/>
      <c r="B240" s="634"/>
      <c r="C240" s="620"/>
      <c r="D240" s="620"/>
      <c r="E240" s="620"/>
      <c r="F240" s="620"/>
      <c r="G240" s="620"/>
      <c r="H240" s="620"/>
      <c r="I240" s="620"/>
      <c r="J240" s="620"/>
      <c r="K240" s="620"/>
      <c r="L240" s="620"/>
      <c r="M240" s="620"/>
      <c r="N240" s="620"/>
      <c r="O240" s="620"/>
      <c r="P240" s="620"/>
      <c r="Q240" s="620"/>
      <c r="R240" s="620"/>
      <c r="S240" s="620"/>
      <c r="T240" s="620"/>
      <c r="U240" s="620"/>
      <c r="V240" s="620"/>
      <c r="W240" s="620"/>
      <c r="X240" s="620"/>
      <c r="Y240" s="620"/>
      <c r="Z240" s="620"/>
    </row>
    <row r="241">
      <c r="A241" s="633"/>
      <c r="B241" s="634"/>
      <c r="C241" s="620"/>
      <c r="D241" s="620"/>
      <c r="E241" s="620"/>
      <c r="F241" s="620"/>
      <c r="G241" s="620"/>
      <c r="H241" s="620"/>
      <c r="I241" s="620"/>
      <c r="J241" s="620"/>
      <c r="K241" s="620"/>
      <c r="L241" s="620"/>
      <c r="M241" s="620"/>
      <c r="N241" s="620"/>
      <c r="O241" s="620"/>
      <c r="P241" s="620"/>
      <c r="Q241" s="620"/>
      <c r="R241" s="620"/>
      <c r="S241" s="620"/>
      <c r="T241" s="620"/>
      <c r="U241" s="620"/>
      <c r="V241" s="620"/>
      <c r="W241" s="620"/>
      <c r="X241" s="620"/>
      <c r="Y241" s="620"/>
      <c r="Z241" s="620"/>
    </row>
    <row r="242">
      <c r="A242" s="633"/>
      <c r="B242" s="634"/>
      <c r="C242" s="620"/>
      <c r="D242" s="620"/>
      <c r="E242" s="620"/>
      <c r="F242" s="620"/>
      <c r="G242" s="620"/>
      <c r="H242" s="620"/>
      <c r="I242" s="620"/>
      <c r="J242" s="620"/>
      <c r="K242" s="620"/>
      <c r="L242" s="620"/>
      <c r="M242" s="620"/>
      <c r="N242" s="620"/>
      <c r="O242" s="620"/>
      <c r="P242" s="620"/>
      <c r="Q242" s="620"/>
      <c r="R242" s="620"/>
      <c r="S242" s="620"/>
      <c r="T242" s="620"/>
      <c r="U242" s="620"/>
      <c r="V242" s="620"/>
      <c r="W242" s="620"/>
      <c r="X242" s="620"/>
      <c r="Y242" s="620"/>
      <c r="Z242" s="620"/>
    </row>
    <row r="243">
      <c r="A243" s="633"/>
      <c r="B243" s="634"/>
      <c r="C243" s="620"/>
      <c r="D243" s="620"/>
      <c r="E243" s="620"/>
      <c r="F243" s="620"/>
      <c r="G243" s="620"/>
      <c r="H243" s="620"/>
      <c r="I243" s="620"/>
      <c r="J243" s="620"/>
      <c r="K243" s="620"/>
      <c r="L243" s="620"/>
      <c r="M243" s="620"/>
      <c r="N243" s="620"/>
      <c r="O243" s="620"/>
      <c r="P243" s="620"/>
      <c r="Q243" s="620"/>
      <c r="R243" s="620"/>
      <c r="S243" s="620"/>
      <c r="T243" s="620"/>
      <c r="U243" s="620"/>
      <c r="V243" s="620"/>
      <c r="W243" s="620"/>
      <c r="X243" s="620"/>
      <c r="Y243" s="620"/>
      <c r="Z243" s="620"/>
    </row>
    <row r="244">
      <c r="A244" s="633"/>
      <c r="B244" s="634"/>
      <c r="C244" s="620"/>
      <c r="D244" s="620"/>
      <c r="E244" s="620"/>
      <c r="F244" s="620"/>
      <c r="G244" s="620"/>
      <c r="H244" s="620"/>
      <c r="I244" s="620"/>
      <c r="J244" s="620"/>
      <c r="K244" s="620"/>
      <c r="L244" s="620"/>
      <c r="M244" s="620"/>
      <c r="N244" s="620"/>
      <c r="O244" s="620"/>
      <c r="P244" s="620"/>
      <c r="Q244" s="620"/>
      <c r="R244" s="620"/>
      <c r="S244" s="620"/>
      <c r="T244" s="620"/>
      <c r="U244" s="620"/>
      <c r="V244" s="620"/>
      <c r="W244" s="620"/>
      <c r="X244" s="620"/>
      <c r="Y244" s="620"/>
      <c r="Z244" s="620"/>
    </row>
    <row r="245">
      <c r="A245" s="633"/>
      <c r="B245" s="634"/>
      <c r="C245" s="620"/>
      <c r="D245" s="620"/>
      <c r="E245" s="620"/>
      <c r="F245" s="620"/>
      <c r="G245" s="620"/>
      <c r="H245" s="620"/>
      <c r="I245" s="620"/>
      <c r="J245" s="620"/>
      <c r="K245" s="620"/>
      <c r="L245" s="620"/>
      <c r="M245" s="620"/>
      <c r="N245" s="620"/>
      <c r="O245" s="620"/>
      <c r="P245" s="620"/>
      <c r="Q245" s="620"/>
      <c r="R245" s="620"/>
      <c r="S245" s="620"/>
      <c r="T245" s="620"/>
      <c r="U245" s="620"/>
      <c r="V245" s="620"/>
      <c r="W245" s="620"/>
      <c r="X245" s="620"/>
      <c r="Y245" s="620"/>
      <c r="Z245" s="620"/>
    </row>
    <row r="246">
      <c r="A246" s="633"/>
      <c r="B246" s="634"/>
      <c r="C246" s="620"/>
      <c r="D246" s="620"/>
      <c r="E246" s="620"/>
      <c r="F246" s="620"/>
      <c r="G246" s="620"/>
      <c r="H246" s="620"/>
      <c r="I246" s="620"/>
      <c r="J246" s="620"/>
      <c r="K246" s="620"/>
      <c r="L246" s="620"/>
      <c r="M246" s="620"/>
      <c r="N246" s="620"/>
      <c r="O246" s="620"/>
      <c r="P246" s="620"/>
      <c r="Q246" s="620"/>
      <c r="R246" s="620"/>
      <c r="S246" s="620"/>
      <c r="T246" s="620"/>
      <c r="U246" s="620"/>
      <c r="V246" s="620"/>
      <c r="W246" s="620"/>
      <c r="X246" s="620"/>
      <c r="Y246" s="620"/>
      <c r="Z246" s="620"/>
    </row>
    <row r="247">
      <c r="A247" s="633"/>
      <c r="B247" s="634"/>
      <c r="C247" s="620"/>
      <c r="D247" s="620"/>
      <c r="E247" s="620"/>
      <c r="F247" s="620"/>
      <c r="G247" s="620"/>
      <c r="H247" s="620"/>
      <c r="I247" s="620"/>
      <c r="J247" s="620"/>
      <c r="K247" s="620"/>
      <c r="L247" s="620"/>
      <c r="M247" s="620"/>
      <c r="N247" s="620"/>
      <c r="O247" s="620"/>
      <c r="P247" s="620"/>
      <c r="Q247" s="620"/>
      <c r="R247" s="620"/>
      <c r="S247" s="620"/>
      <c r="T247" s="620"/>
      <c r="U247" s="620"/>
      <c r="V247" s="620"/>
      <c r="W247" s="620"/>
      <c r="X247" s="620"/>
      <c r="Y247" s="620"/>
      <c r="Z247" s="620"/>
    </row>
    <row r="248">
      <c r="A248" s="633"/>
      <c r="B248" s="634"/>
      <c r="C248" s="620"/>
      <c r="D248" s="620"/>
      <c r="E248" s="620"/>
      <c r="F248" s="620"/>
      <c r="G248" s="620"/>
      <c r="H248" s="620"/>
      <c r="I248" s="620"/>
      <c r="J248" s="620"/>
      <c r="K248" s="620"/>
      <c r="L248" s="620"/>
      <c r="M248" s="620"/>
      <c r="N248" s="620"/>
      <c r="O248" s="620"/>
      <c r="P248" s="620"/>
      <c r="Q248" s="620"/>
      <c r="R248" s="620"/>
      <c r="S248" s="620"/>
      <c r="T248" s="620"/>
      <c r="U248" s="620"/>
      <c r="V248" s="620"/>
      <c r="W248" s="620"/>
      <c r="X248" s="620"/>
      <c r="Y248" s="620"/>
      <c r="Z248" s="620"/>
    </row>
    <row r="249">
      <c r="A249" s="633"/>
      <c r="B249" s="634"/>
      <c r="C249" s="620"/>
      <c r="D249" s="620"/>
      <c r="E249" s="620"/>
      <c r="F249" s="620"/>
      <c r="G249" s="620"/>
      <c r="H249" s="620"/>
      <c r="I249" s="620"/>
      <c r="J249" s="620"/>
      <c r="K249" s="620"/>
      <c r="L249" s="620"/>
      <c r="M249" s="620"/>
      <c r="N249" s="620"/>
      <c r="O249" s="620"/>
      <c r="P249" s="620"/>
      <c r="Q249" s="620"/>
      <c r="R249" s="620"/>
      <c r="S249" s="620"/>
      <c r="T249" s="620"/>
      <c r="U249" s="620"/>
      <c r="V249" s="620"/>
      <c r="W249" s="620"/>
      <c r="X249" s="620"/>
      <c r="Y249" s="620"/>
      <c r="Z249" s="620"/>
    </row>
    <row r="250">
      <c r="A250" s="633"/>
      <c r="B250" s="634"/>
      <c r="C250" s="620"/>
      <c r="D250" s="620"/>
      <c r="E250" s="620"/>
      <c r="F250" s="620"/>
      <c r="G250" s="620"/>
      <c r="H250" s="620"/>
      <c r="I250" s="620"/>
      <c r="J250" s="620"/>
      <c r="K250" s="620"/>
      <c r="L250" s="620"/>
      <c r="M250" s="620"/>
      <c r="N250" s="620"/>
      <c r="O250" s="620"/>
      <c r="P250" s="620"/>
      <c r="Q250" s="620"/>
      <c r="R250" s="620"/>
      <c r="S250" s="620"/>
      <c r="T250" s="620"/>
      <c r="U250" s="620"/>
      <c r="V250" s="620"/>
      <c r="W250" s="620"/>
      <c r="X250" s="620"/>
      <c r="Y250" s="620"/>
      <c r="Z250" s="620"/>
    </row>
    <row r="251">
      <c r="A251" s="633"/>
      <c r="B251" s="634"/>
      <c r="C251" s="620"/>
      <c r="D251" s="620"/>
      <c r="E251" s="620"/>
      <c r="F251" s="620"/>
      <c r="G251" s="620"/>
      <c r="H251" s="620"/>
      <c r="I251" s="620"/>
      <c r="J251" s="620"/>
      <c r="K251" s="620"/>
      <c r="L251" s="620"/>
      <c r="M251" s="620"/>
      <c r="N251" s="620"/>
      <c r="O251" s="620"/>
      <c r="P251" s="620"/>
      <c r="Q251" s="620"/>
      <c r="R251" s="620"/>
      <c r="S251" s="620"/>
      <c r="T251" s="620"/>
      <c r="U251" s="620"/>
      <c r="V251" s="620"/>
      <c r="W251" s="620"/>
      <c r="X251" s="620"/>
      <c r="Y251" s="620"/>
      <c r="Z251" s="620"/>
    </row>
    <row r="252">
      <c r="A252" s="633"/>
      <c r="B252" s="634"/>
      <c r="C252" s="620"/>
      <c r="D252" s="620"/>
      <c r="E252" s="620"/>
      <c r="F252" s="620"/>
      <c r="G252" s="620"/>
      <c r="H252" s="620"/>
      <c r="I252" s="620"/>
      <c r="J252" s="620"/>
      <c r="K252" s="620"/>
      <c r="L252" s="620"/>
      <c r="M252" s="620"/>
      <c r="N252" s="620"/>
      <c r="O252" s="620"/>
      <c r="P252" s="620"/>
      <c r="Q252" s="620"/>
      <c r="R252" s="620"/>
      <c r="S252" s="620"/>
      <c r="T252" s="620"/>
      <c r="U252" s="620"/>
      <c r="V252" s="620"/>
      <c r="W252" s="620"/>
      <c r="X252" s="620"/>
      <c r="Y252" s="620"/>
      <c r="Z252" s="620"/>
    </row>
    <row r="253">
      <c r="A253" s="633"/>
      <c r="B253" s="634"/>
      <c r="C253" s="620"/>
      <c r="D253" s="620"/>
      <c r="E253" s="620"/>
      <c r="F253" s="620"/>
      <c r="G253" s="620"/>
      <c r="H253" s="620"/>
      <c r="I253" s="620"/>
      <c r="J253" s="620"/>
      <c r="K253" s="620"/>
      <c r="L253" s="620"/>
      <c r="M253" s="620"/>
      <c r="N253" s="620"/>
      <c r="O253" s="620"/>
      <c r="P253" s="620"/>
      <c r="Q253" s="620"/>
      <c r="R253" s="620"/>
      <c r="S253" s="620"/>
      <c r="T253" s="620"/>
      <c r="U253" s="620"/>
      <c r="V253" s="620"/>
      <c r="W253" s="620"/>
      <c r="X253" s="620"/>
      <c r="Y253" s="620"/>
      <c r="Z253" s="620"/>
    </row>
    <row r="254">
      <c r="A254" s="633"/>
      <c r="B254" s="634"/>
      <c r="C254" s="620"/>
      <c r="D254" s="620"/>
      <c r="E254" s="620"/>
      <c r="F254" s="620"/>
      <c r="G254" s="620"/>
      <c r="H254" s="620"/>
      <c r="I254" s="620"/>
      <c r="J254" s="620"/>
      <c r="K254" s="620"/>
      <c r="L254" s="620"/>
      <c r="M254" s="620"/>
      <c r="N254" s="620"/>
      <c r="O254" s="620"/>
      <c r="P254" s="620"/>
      <c r="Q254" s="620"/>
      <c r="R254" s="620"/>
      <c r="S254" s="620"/>
      <c r="T254" s="620"/>
      <c r="U254" s="620"/>
      <c r="V254" s="620"/>
      <c r="W254" s="620"/>
      <c r="X254" s="620"/>
      <c r="Y254" s="620"/>
      <c r="Z254" s="620"/>
    </row>
    <row r="255">
      <c r="A255" s="633"/>
      <c r="B255" s="634"/>
      <c r="C255" s="620"/>
      <c r="D255" s="620"/>
      <c r="E255" s="620"/>
      <c r="F255" s="620"/>
      <c r="G255" s="620"/>
      <c r="H255" s="620"/>
      <c r="I255" s="620"/>
      <c r="J255" s="620"/>
      <c r="K255" s="620"/>
      <c r="L255" s="620"/>
      <c r="M255" s="620"/>
      <c r="N255" s="620"/>
      <c r="O255" s="620"/>
      <c r="P255" s="620"/>
      <c r="Q255" s="620"/>
      <c r="R255" s="620"/>
      <c r="S255" s="620"/>
      <c r="T255" s="620"/>
      <c r="U255" s="620"/>
      <c r="V255" s="620"/>
      <c r="W255" s="620"/>
      <c r="X255" s="620"/>
      <c r="Y255" s="620"/>
      <c r="Z255" s="620"/>
    </row>
    <row r="256">
      <c r="A256" s="633"/>
      <c r="B256" s="634"/>
      <c r="C256" s="620"/>
      <c r="D256" s="620"/>
      <c r="E256" s="620"/>
      <c r="F256" s="620"/>
      <c r="G256" s="620"/>
      <c r="H256" s="620"/>
      <c r="I256" s="620"/>
      <c r="J256" s="620"/>
      <c r="K256" s="620"/>
      <c r="L256" s="620"/>
      <c r="M256" s="620"/>
      <c r="N256" s="620"/>
      <c r="O256" s="620"/>
      <c r="P256" s="620"/>
      <c r="Q256" s="620"/>
      <c r="R256" s="620"/>
      <c r="S256" s="620"/>
      <c r="T256" s="620"/>
      <c r="U256" s="620"/>
      <c r="V256" s="620"/>
      <c r="W256" s="620"/>
      <c r="X256" s="620"/>
      <c r="Y256" s="620"/>
      <c r="Z256" s="620"/>
    </row>
    <row r="257">
      <c r="A257" s="633"/>
      <c r="B257" s="634"/>
      <c r="C257" s="620"/>
      <c r="D257" s="620"/>
      <c r="E257" s="620"/>
      <c r="F257" s="620"/>
      <c r="G257" s="620"/>
      <c r="H257" s="620"/>
      <c r="I257" s="620"/>
      <c r="J257" s="620"/>
      <c r="K257" s="620"/>
      <c r="L257" s="620"/>
      <c r="M257" s="620"/>
      <c r="N257" s="620"/>
      <c r="O257" s="620"/>
      <c r="P257" s="620"/>
      <c r="Q257" s="620"/>
      <c r="R257" s="620"/>
      <c r="S257" s="620"/>
      <c r="T257" s="620"/>
      <c r="U257" s="620"/>
      <c r="V257" s="620"/>
      <c r="W257" s="620"/>
      <c r="X257" s="620"/>
      <c r="Y257" s="620"/>
      <c r="Z257" s="620"/>
    </row>
    <row r="258">
      <c r="A258" s="633"/>
      <c r="B258" s="634"/>
      <c r="C258" s="620"/>
      <c r="D258" s="620"/>
      <c r="E258" s="620"/>
      <c r="F258" s="620"/>
      <c r="G258" s="620"/>
      <c r="H258" s="620"/>
      <c r="I258" s="620"/>
      <c r="J258" s="620"/>
      <c r="K258" s="620"/>
      <c r="L258" s="620"/>
      <c r="M258" s="620"/>
      <c r="N258" s="620"/>
      <c r="O258" s="620"/>
      <c r="P258" s="620"/>
      <c r="Q258" s="620"/>
      <c r="R258" s="620"/>
      <c r="S258" s="620"/>
      <c r="T258" s="620"/>
      <c r="U258" s="620"/>
      <c r="V258" s="620"/>
      <c r="W258" s="620"/>
      <c r="X258" s="620"/>
      <c r="Y258" s="620"/>
      <c r="Z258" s="620"/>
    </row>
    <row r="259">
      <c r="A259" s="633"/>
      <c r="B259" s="634"/>
      <c r="C259" s="620"/>
      <c r="D259" s="620"/>
      <c r="E259" s="620"/>
      <c r="F259" s="620"/>
      <c r="G259" s="620"/>
      <c r="H259" s="620"/>
      <c r="I259" s="620"/>
      <c r="J259" s="620"/>
      <c r="K259" s="620"/>
      <c r="L259" s="620"/>
      <c r="M259" s="620"/>
      <c r="N259" s="620"/>
      <c r="O259" s="620"/>
      <c r="P259" s="620"/>
      <c r="Q259" s="620"/>
      <c r="R259" s="620"/>
      <c r="S259" s="620"/>
      <c r="T259" s="620"/>
      <c r="U259" s="620"/>
      <c r="V259" s="620"/>
      <c r="W259" s="620"/>
      <c r="X259" s="620"/>
      <c r="Y259" s="620"/>
      <c r="Z259" s="620"/>
    </row>
    <row r="260">
      <c r="A260" s="633"/>
      <c r="B260" s="634"/>
      <c r="C260" s="620"/>
      <c r="D260" s="620"/>
      <c r="E260" s="620"/>
      <c r="F260" s="620"/>
      <c r="G260" s="620"/>
      <c r="H260" s="620"/>
      <c r="I260" s="620"/>
      <c r="J260" s="620"/>
      <c r="K260" s="620"/>
      <c r="L260" s="620"/>
      <c r="M260" s="620"/>
      <c r="N260" s="620"/>
      <c r="O260" s="620"/>
      <c r="P260" s="620"/>
      <c r="Q260" s="620"/>
      <c r="R260" s="620"/>
      <c r="S260" s="620"/>
      <c r="T260" s="620"/>
      <c r="U260" s="620"/>
      <c r="V260" s="620"/>
      <c r="W260" s="620"/>
      <c r="X260" s="620"/>
      <c r="Y260" s="620"/>
      <c r="Z260" s="620"/>
    </row>
    <row r="261">
      <c r="A261" s="633"/>
      <c r="B261" s="634"/>
      <c r="C261" s="620"/>
      <c r="D261" s="620"/>
      <c r="E261" s="620"/>
      <c r="F261" s="620"/>
      <c r="G261" s="620"/>
      <c r="H261" s="620"/>
      <c r="I261" s="620"/>
      <c r="J261" s="620"/>
      <c r="K261" s="620"/>
      <c r="L261" s="620"/>
      <c r="M261" s="620"/>
      <c r="N261" s="620"/>
      <c r="O261" s="620"/>
      <c r="P261" s="620"/>
      <c r="Q261" s="620"/>
      <c r="R261" s="620"/>
      <c r="S261" s="620"/>
      <c r="T261" s="620"/>
      <c r="U261" s="620"/>
      <c r="V261" s="620"/>
      <c r="W261" s="620"/>
      <c r="X261" s="620"/>
      <c r="Y261" s="620"/>
      <c r="Z261" s="620"/>
    </row>
    <row r="262">
      <c r="A262" s="633"/>
      <c r="B262" s="634"/>
      <c r="C262" s="620"/>
      <c r="D262" s="620"/>
      <c r="E262" s="620"/>
      <c r="F262" s="620"/>
      <c r="G262" s="620"/>
      <c r="H262" s="620"/>
      <c r="I262" s="620"/>
      <c r="J262" s="620"/>
      <c r="K262" s="620"/>
      <c r="L262" s="620"/>
      <c r="M262" s="620"/>
      <c r="N262" s="620"/>
      <c r="O262" s="620"/>
      <c r="P262" s="620"/>
      <c r="Q262" s="620"/>
      <c r="R262" s="620"/>
      <c r="S262" s="620"/>
      <c r="T262" s="620"/>
      <c r="U262" s="620"/>
      <c r="V262" s="620"/>
      <c r="W262" s="620"/>
      <c r="X262" s="620"/>
      <c r="Y262" s="620"/>
      <c r="Z262" s="620"/>
    </row>
    <row r="263">
      <c r="A263" s="633"/>
      <c r="B263" s="634"/>
      <c r="C263" s="620"/>
      <c r="D263" s="620"/>
      <c r="E263" s="620"/>
      <c r="F263" s="620"/>
      <c r="G263" s="620"/>
      <c r="H263" s="620"/>
      <c r="I263" s="620"/>
      <c r="J263" s="620"/>
      <c r="K263" s="620"/>
      <c r="L263" s="620"/>
      <c r="M263" s="620"/>
      <c r="N263" s="620"/>
      <c r="O263" s="620"/>
      <c r="P263" s="620"/>
      <c r="Q263" s="620"/>
      <c r="R263" s="620"/>
      <c r="S263" s="620"/>
      <c r="T263" s="620"/>
      <c r="U263" s="620"/>
      <c r="V263" s="620"/>
      <c r="W263" s="620"/>
      <c r="X263" s="620"/>
      <c r="Y263" s="620"/>
      <c r="Z263" s="620"/>
    </row>
    <row r="264">
      <c r="A264" s="633"/>
      <c r="B264" s="634"/>
      <c r="C264" s="620"/>
      <c r="D264" s="620"/>
      <c r="E264" s="620"/>
      <c r="F264" s="620"/>
      <c r="G264" s="620"/>
      <c r="H264" s="620"/>
      <c r="I264" s="620"/>
      <c r="J264" s="620"/>
      <c r="K264" s="620"/>
      <c r="L264" s="620"/>
      <c r="M264" s="620"/>
      <c r="N264" s="620"/>
      <c r="O264" s="620"/>
      <c r="P264" s="620"/>
      <c r="Q264" s="620"/>
      <c r="R264" s="620"/>
      <c r="S264" s="620"/>
      <c r="T264" s="620"/>
      <c r="U264" s="620"/>
      <c r="V264" s="620"/>
      <c r="W264" s="620"/>
      <c r="X264" s="620"/>
      <c r="Y264" s="620"/>
      <c r="Z264" s="620"/>
    </row>
    <row r="265">
      <c r="A265" s="633"/>
      <c r="B265" s="634"/>
      <c r="C265" s="620"/>
      <c r="D265" s="620"/>
      <c r="E265" s="620"/>
      <c r="F265" s="620"/>
      <c r="G265" s="620"/>
      <c r="H265" s="620"/>
      <c r="I265" s="620"/>
      <c r="J265" s="620"/>
      <c r="K265" s="620"/>
      <c r="L265" s="620"/>
      <c r="M265" s="620"/>
      <c r="N265" s="620"/>
      <c r="O265" s="620"/>
      <c r="P265" s="620"/>
      <c r="Q265" s="620"/>
      <c r="R265" s="620"/>
      <c r="S265" s="620"/>
      <c r="T265" s="620"/>
      <c r="U265" s="620"/>
      <c r="V265" s="620"/>
      <c r="W265" s="620"/>
      <c r="X265" s="620"/>
      <c r="Y265" s="620"/>
      <c r="Z265" s="620"/>
    </row>
    <row r="266">
      <c r="A266" s="633"/>
      <c r="B266" s="634"/>
      <c r="C266" s="620"/>
      <c r="D266" s="620"/>
      <c r="E266" s="620"/>
      <c r="F266" s="620"/>
      <c r="G266" s="620"/>
      <c r="H266" s="620"/>
      <c r="I266" s="620"/>
      <c r="J266" s="620"/>
      <c r="K266" s="620"/>
      <c r="L266" s="620"/>
      <c r="M266" s="620"/>
      <c r="N266" s="620"/>
      <c r="O266" s="620"/>
      <c r="P266" s="620"/>
      <c r="Q266" s="620"/>
      <c r="R266" s="620"/>
      <c r="S266" s="620"/>
      <c r="T266" s="620"/>
      <c r="U266" s="620"/>
      <c r="V266" s="620"/>
      <c r="W266" s="620"/>
      <c r="X266" s="620"/>
      <c r="Y266" s="620"/>
      <c r="Z266" s="620"/>
    </row>
    <row r="267">
      <c r="A267" s="633"/>
      <c r="B267" s="634"/>
      <c r="C267" s="620"/>
      <c r="D267" s="620"/>
      <c r="E267" s="620"/>
      <c r="F267" s="620"/>
      <c r="G267" s="620"/>
      <c r="H267" s="620"/>
      <c r="I267" s="620"/>
      <c r="J267" s="620"/>
      <c r="K267" s="620"/>
      <c r="L267" s="620"/>
      <c r="M267" s="620"/>
      <c r="N267" s="620"/>
      <c r="O267" s="620"/>
      <c r="P267" s="620"/>
      <c r="Q267" s="620"/>
      <c r="R267" s="620"/>
      <c r="S267" s="620"/>
      <c r="T267" s="620"/>
      <c r="U267" s="620"/>
      <c r="V267" s="620"/>
      <c r="W267" s="620"/>
      <c r="X267" s="620"/>
      <c r="Y267" s="620"/>
      <c r="Z267" s="620"/>
    </row>
    <row r="268">
      <c r="A268" s="633"/>
      <c r="B268" s="634"/>
      <c r="C268" s="620"/>
      <c r="D268" s="620"/>
      <c r="E268" s="620"/>
      <c r="F268" s="620"/>
      <c r="G268" s="620"/>
      <c r="H268" s="620"/>
      <c r="I268" s="620"/>
      <c r="J268" s="620"/>
      <c r="K268" s="620"/>
      <c r="L268" s="620"/>
      <c r="M268" s="620"/>
      <c r="N268" s="620"/>
      <c r="O268" s="620"/>
      <c r="P268" s="620"/>
      <c r="Q268" s="620"/>
      <c r="R268" s="620"/>
      <c r="S268" s="620"/>
      <c r="T268" s="620"/>
      <c r="U268" s="620"/>
      <c r="V268" s="620"/>
      <c r="W268" s="620"/>
      <c r="X268" s="620"/>
      <c r="Y268" s="620"/>
      <c r="Z268" s="620"/>
    </row>
    <row r="269">
      <c r="A269" s="633"/>
      <c r="B269" s="634"/>
      <c r="C269" s="620"/>
      <c r="D269" s="620"/>
      <c r="E269" s="620"/>
      <c r="F269" s="620"/>
      <c r="G269" s="620"/>
      <c r="H269" s="620"/>
      <c r="I269" s="620"/>
      <c r="J269" s="620"/>
      <c r="K269" s="620"/>
      <c r="L269" s="620"/>
      <c r="M269" s="620"/>
      <c r="N269" s="620"/>
      <c r="O269" s="620"/>
      <c r="P269" s="620"/>
      <c r="Q269" s="620"/>
      <c r="R269" s="620"/>
      <c r="S269" s="620"/>
      <c r="T269" s="620"/>
      <c r="U269" s="620"/>
      <c r="V269" s="620"/>
      <c r="W269" s="620"/>
      <c r="X269" s="620"/>
      <c r="Y269" s="620"/>
      <c r="Z269" s="620"/>
    </row>
    <row r="270">
      <c r="A270" s="633"/>
      <c r="B270" s="634"/>
      <c r="C270" s="620"/>
      <c r="D270" s="620"/>
      <c r="E270" s="620"/>
      <c r="F270" s="620"/>
      <c r="G270" s="620"/>
      <c r="H270" s="620"/>
      <c r="I270" s="620"/>
      <c r="J270" s="620"/>
      <c r="K270" s="620"/>
      <c r="L270" s="620"/>
      <c r="M270" s="620"/>
      <c r="N270" s="620"/>
      <c r="O270" s="620"/>
      <c r="P270" s="620"/>
      <c r="Q270" s="620"/>
      <c r="R270" s="620"/>
      <c r="S270" s="620"/>
      <c r="T270" s="620"/>
      <c r="U270" s="620"/>
      <c r="V270" s="620"/>
      <c r="W270" s="620"/>
      <c r="X270" s="620"/>
      <c r="Y270" s="620"/>
      <c r="Z270" s="620"/>
    </row>
    <row r="271">
      <c r="A271" s="633"/>
      <c r="B271" s="634"/>
      <c r="C271" s="620"/>
      <c r="D271" s="620"/>
      <c r="E271" s="620"/>
      <c r="F271" s="620"/>
      <c r="G271" s="620"/>
      <c r="H271" s="620"/>
      <c r="I271" s="620"/>
      <c r="J271" s="620"/>
      <c r="K271" s="620"/>
      <c r="L271" s="620"/>
      <c r="M271" s="620"/>
      <c r="N271" s="620"/>
      <c r="O271" s="620"/>
      <c r="P271" s="620"/>
      <c r="Q271" s="620"/>
      <c r="R271" s="620"/>
      <c r="S271" s="620"/>
      <c r="T271" s="620"/>
      <c r="U271" s="620"/>
      <c r="V271" s="620"/>
      <c r="W271" s="620"/>
      <c r="X271" s="620"/>
      <c r="Y271" s="620"/>
      <c r="Z271" s="620"/>
    </row>
    <row r="272">
      <c r="A272" s="633"/>
      <c r="B272" s="634"/>
      <c r="C272" s="620"/>
      <c r="D272" s="620"/>
      <c r="E272" s="620"/>
      <c r="F272" s="620"/>
      <c r="G272" s="620"/>
      <c r="H272" s="620"/>
      <c r="I272" s="620"/>
      <c r="J272" s="620"/>
      <c r="K272" s="620"/>
      <c r="L272" s="620"/>
      <c r="M272" s="620"/>
      <c r="N272" s="620"/>
      <c r="O272" s="620"/>
      <c r="P272" s="620"/>
      <c r="Q272" s="620"/>
      <c r="R272" s="620"/>
      <c r="S272" s="620"/>
      <c r="T272" s="620"/>
      <c r="U272" s="620"/>
      <c r="V272" s="620"/>
      <c r="W272" s="620"/>
      <c r="X272" s="620"/>
      <c r="Y272" s="620"/>
      <c r="Z272" s="620"/>
    </row>
    <row r="273">
      <c r="A273" s="633"/>
      <c r="B273" s="634"/>
      <c r="C273" s="620"/>
      <c r="D273" s="620"/>
      <c r="E273" s="620"/>
      <c r="F273" s="620"/>
      <c r="G273" s="620"/>
      <c r="H273" s="620"/>
      <c r="I273" s="620"/>
      <c r="J273" s="620"/>
      <c r="K273" s="620"/>
      <c r="L273" s="620"/>
      <c r="M273" s="620"/>
      <c r="N273" s="620"/>
      <c r="O273" s="620"/>
      <c r="P273" s="620"/>
      <c r="Q273" s="620"/>
      <c r="R273" s="620"/>
      <c r="S273" s="620"/>
      <c r="T273" s="620"/>
      <c r="U273" s="620"/>
      <c r="V273" s="620"/>
      <c r="W273" s="620"/>
      <c r="X273" s="620"/>
      <c r="Y273" s="620"/>
      <c r="Z273" s="620"/>
    </row>
    <row r="274">
      <c r="A274" s="633"/>
      <c r="B274" s="634"/>
      <c r="C274" s="620"/>
      <c r="D274" s="620"/>
      <c r="E274" s="620"/>
      <c r="F274" s="620"/>
      <c r="G274" s="620"/>
      <c r="H274" s="620"/>
      <c r="I274" s="620"/>
      <c r="J274" s="620"/>
      <c r="K274" s="620"/>
      <c r="L274" s="620"/>
      <c r="M274" s="620"/>
      <c r="N274" s="620"/>
      <c r="O274" s="620"/>
      <c r="P274" s="620"/>
      <c r="Q274" s="620"/>
      <c r="R274" s="620"/>
      <c r="S274" s="620"/>
      <c r="T274" s="620"/>
      <c r="U274" s="620"/>
      <c r="V274" s="620"/>
      <c r="W274" s="620"/>
      <c r="X274" s="620"/>
      <c r="Y274" s="620"/>
      <c r="Z274" s="620"/>
    </row>
    <row r="275">
      <c r="A275" s="633"/>
      <c r="B275" s="634"/>
      <c r="C275" s="620"/>
      <c r="D275" s="620"/>
      <c r="E275" s="620"/>
      <c r="F275" s="620"/>
      <c r="G275" s="620"/>
      <c r="H275" s="620"/>
      <c r="I275" s="620"/>
      <c r="J275" s="620"/>
      <c r="K275" s="620"/>
      <c r="L275" s="620"/>
      <c r="M275" s="620"/>
      <c r="N275" s="620"/>
      <c r="O275" s="620"/>
      <c r="P275" s="620"/>
      <c r="Q275" s="620"/>
      <c r="R275" s="620"/>
      <c r="S275" s="620"/>
      <c r="T275" s="620"/>
      <c r="U275" s="620"/>
      <c r="V275" s="620"/>
      <c r="W275" s="620"/>
      <c r="X275" s="620"/>
      <c r="Y275" s="620"/>
      <c r="Z275" s="620"/>
    </row>
    <row r="276">
      <c r="A276" s="633"/>
      <c r="B276" s="634"/>
      <c r="C276" s="620"/>
      <c r="D276" s="620"/>
      <c r="E276" s="620"/>
      <c r="F276" s="620"/>
      <c r="G276" s="620"/>
      <c r="H276" s="620"/>
      <c r="I276" s="620"/>
      <c r="J276" s="620"/>
      <c r="K276" s="620"/>
      <c r="L276" s="620"/>
      <c r="M276" s="620"/>
      <c r="N276" s="620"/>
      <c r="O276" s="620"/>
      <c r="P276" s="620"/>
      <c r="Q276" s="620"/>
      <c r="R276" s="620"/>
      <c r="S276" s="620"/>
      <c r="T276" s="620"/>
      <c r="U276" s="620"/>
      <c r="V276" s="620"/>
      <c r="W276" s="620"/>
      <c r="X276" s="620"/>
      <c r="Y276" s="620"/>
      <c r="Z276" s="620"/>
    </row>
    <row r="277">
      <c r="A277" s="633"/>
      <c r="B277" s="634"/>
      <c r="C277" s="620"/>
      <c r="D277" s="620"/>
      <c r="E277" s="620"/>
      <c r="F277" s="620"/>
      <c r="G277" s="620"/>
      <c r="H277" s="620"/>
      <c r="I277" s="620"/>
      <c r="J277" s="620"/>
      <c r="K277" s="620"/>
      <c r="L277" s="620"/>
      <c r="M277" s="620"/>
      <c r="N277" s="620"/>
      <c r="O277" s="620"/>
      <c r="P277" s="620"/>
      <c r="Q277" s="620"/>
      <c r="R277" s="620"/>
      <c r="S277" s="620"/>
      <c r="T277" s="620"/>
      <c r="U277" s="620"/>
      <c r="V277" s="620"/>
      <c r="W277" s="620"/>
      <c r="X277" s="620"/>
      <c r="Y277" s="620"/>
      <c r="Z277" s="620"/>
    </row>
    <row r="278">
      <c r="A278" s="633"/>
      <c r="B278" s="634"/>
      <c r="C278" s="620"/>
      <c r="D278" s="620"/>
      <c r="E278" s="620"/>
      <c r="F278" s="620"/>
      <c r="G278" s="620"/>
      <c r="H278" s="620"/>
      <c r="I278" s="620"/>
      <c r="J278" s="620"/>
      <c r="K278" s="620"/>
      <c r="L278" s="620"/>
      <c r="M278" s="620"/>
      <c r="N278" s="620"/>
      <c r="O278" s="620"/>
      <c r="P278" s="620"/>
      <c r="Q278" s="620"/>
      <c r="R278" s="620"/>
      <c r="S278" s="620"/>
      <c r="T278" s="620"/>
      <c r="U278" s="620"/>
      <c r="V278" s="620"/>
      <c r="W278" s="620"/>
      <c r="X278" s="620"/>
      <c r="Y278" s="620"/>
      <c r="Z278" s="620"/>
    </row>
    <row r="279">
      <c r="A279" s="633"/>
      <c r="B279" s="634"/>
      <c r="C279" s="620"/>
      <c r="D279" s="620"/>
      <c r="E279" s="620"/>
      <c r="F279" s="620"/>
      <c r="G279" s="620"/>
      <c r="H279" s="620"/>
      <c r="I279" s="620"/>
      <c r="J279" s="620"/>
      <c r="K279" s="620"/>
      <c r="L279" s="620"/>
      <c r="M279" s="620"/>
      <c r="N279" s="620"/>
      <c r="O279" s="620"/>
      <c r="P279" s="620"/>
      <c r="Q279" s="620"/>
      <c r="R279" s="620"/>
      <c r="S279" s="620"/>
      <c r="T279" s="620"/>
      <c r="U279" s="620"/>
      <c r="V279" s="620"/>
      <c r="W279" s="620"/>
      <c r="X279" s="620"/>
      <c r="Y279" s="620"/>
      <c r="Z279" s="620"/>
    </row>
    <row r="280">
      <c r="A280" s="633"/>
      <c r="B280" s="634"/>
      <c r="C280" s="620"/>
      <c r="D280" s="620"/>
      <c r="E280" s="620"/>
      <c r="F280" s="620"/>
      <c r="G280" s="620"/>
      <c r="H280" s="620"/>
      <c r="I280" s="620"/>
      <c r="J280" s="620"/>
      <c r="K280" s="620"/>
      <c r="L280" s="620"/>
      <c r="M280" s="620"/>
      <c r="N280" s="620"/>
      <c r="O280" s="620"/>
      <c r="P280" s="620"/>
      <c r="Q280" s="620"/>
      <c r="R280" s="620"/>
      <c r="S280" s="620"/>
      <c r="T280" s="620"/>
      <c r="U280" s="620"/>
      <c r="V280" s="620"/>
      <c r="W280" s="620"/>
      <c r="X280" s="620"/>
      <c r="Y280" s="620"/>
      <c r="Z280" s="620"/>
    </row>
    <row r="281">
      <c r="A281" s="633"/>
      <c r="B281" s="634"/>
      <c r="C281" s="620"/>
      <c r="D281" s="620"/>
      <c r="E281" s="620"/>
      <c r="F281" s="620"/>
      <c r="G281" s="620"/>
      <c r="H281" s="620"/>
      <c r="I281" s="620"/>
      <c r="J281" s="620"/>
      <c r="K281" s="620"/>
      <c r="L281" s="620"/>
      <c r="M281" s="620"/>
      <c r="N281" s="620"/>
      <c r="O281" s="620"/>
      <c r="P281" s="620"/>
      <c r="Q281" s="620"/>
      <c r="R281" s="620"/>
      <c r="S281" s="620"/>
      <c r="T281" s="620"/>
      <c r="U281" s="620"/>
      <c r="V281" s="620"/>
      <c r="W281" s="620"/>
      <c r="X281" s="620"/>
      <c r="Y281" s="620"/>
      <c r="Z281" s="620"/>
    </row>
    <row r="282">
      <c r="A282" s="633"/>
      <c r="B282" s="634"/>
      <c r="C282" s="620"/>
      <c r="D282" s="620"/>
      <c r="E282" s="620"/>
      <c r="F282" s="620"/>
      <c r="G282" s="620"/>
      <c r="H282" s="620"/>
      <c r="I282" s="620"/>
      <c r="J282" s="620"/>
      <c r="K282" s="620"/>
      <c r="L282" s="620"/>
      <c r="M282" s="620"/>
      <c r="N282" s="620"/>
      <c r="O282" s="620"/>
      <c r="P282" s="620"/>
      <c r="Q282" s="620"/>
      <c r="R282" s="620"/>
      <c r="S282" s="620"/>
      <c r="T282" s="620"/>
      <c r="U282" s="620"/>
      <c r="V282" s="620"/>
      <c r="W282" s="620"/>
      <c r="X282" s="620"/>
      <c r="Y282" s="620"/>
      <c r="Z282" s="620"/>
    </row>
    <row r="283">
      <c r="A283" s="633"/>
      <c r="B283" s="634"/>
      <c r="C283" s="620"/>
      <c r="D283" s="620"/>
      <c r="E283" s="620"/>
      <c r="F283" s="620"/>
      <c r="G283" s="620"/>
      <c r="H283" s="620"/>
      <c r="I283" s="620"/>
      <c r="J283" s="620"/>
      <c r="K283" s="620"/>
      <c r="L283" s="620"/>
      <c r="M283" s="620"/>
      <c r="N283" s="620"/>
      <c r="O283" s="620"/>
      <c r="P283" s="620"/>
      <c r="Q283" s="620"/>
      <c r="R283" s="620"/>
      <c r="S283" s="620"/>
      <c r="T283" s="620"/>
      <c r="U283" s="620"/>
      <c r="V283" s="620"/>
      <c r="W283" s="620"/>
      <c r="X283" s="620"/>
      <c r="Y283" s="620"/>
      <c r="Z283" s="620"/>
    </row>
    <row r="284">
      <c r="A284" s="633"/>
      <c r="B284" s="634"/>
      <c r="C284" s="620"/>
      <c r="D284" s="620"/>
      <c r="E284" s="620"/>
      <c r="F284" s="620"/>
      <c r="G284" s="620"/>
      <c r="H284" s="620"/>
      <c r="I284" s="620"/>
      <c r="J284" s="620"/>
      <c r="K284" s="620"/>
      <c r="L284" s="620"/>
      <c r="M284" s="620"/>
      <c r="N284" s="620"/>
      <c r="O284" s="620"/>
      <c r="P284" s="620"/>
      <c r="Q284" s="620"/>
      <c r="R284" s="620"/>
      <c r="S284" s="620"/>
      <c r="T284" s="620"/>
      <c r="U284" s="620"/>
      <c r="V284" s="620"/>
      <c r="W284" s="620"/>
      <c r="X284" s="620"/>
      <c r="Y284" s="620"/>
      <c r="Z284" s="620"/>
    </row>
    <row r="285">
      <c r="A285" s="633"/>
      <c r="B285" s="634"/>
      <c r="C285" s="620"/>
      <c r="D285" s="620"/>
      <c r="E285" s="620"/>
      <c r="F285" s="620"/>
      <c r="G285" s="620"/>
      <c r="H285" s="620"/>
      <c r="I285" s="620"/>
      <c r="J285" s="620"/>
      <c r="K285" s="620"/>
      <c r="L285" s="620"/>
      <c r="M285" s="620"/>
      <c r="N285" s="620"/>
      <c r="O285" s="620"/>
      <c r="P285" s="620"/>
      <c r="Q285" s="620"/>
      <c r="R285" s="620"/>
      <c r="S285" s="620"/>
      <c r="T285" s="620"/>
      <c r="U285" s="620"/>
      <c r="V285" s="620"/>
      <c r="W285" s="620"/>
      <c r="X285" s="620"/>
      <c r="Y285" s="620"/>
      <c r="Z285" s="620"/>
    </row>
    <row r="286">
      <c r="A286" s="633"/>
      <c r="B286" s="634"/>
      <c r="C286" s="620"/>
      <c r="D286" s="620"/>
      <c r="E286" s="620"/>
      <c r="F286" s="620"/>
      <c r="G286" s="620"/>
      <c r="H286" s="620"/>
      <c r="I286" s="620"/>
      <c r="J286" s="620"/>
      <c r="K286" s="620"/>
      <c r="L286" s="620"/>
      <c r="M286" s="620"/>
      <c r="N286" s="620"/>
      <c r="O286" s="620"/>
      <c r="P286" s="620"/>
      <c r="Q286" s="620"/>
      <c r="R286" s="620"/>
      <c r="S286" s="620"/>
      <c r="T286" s="620"/>
      <c r="U286" s="620"/>
      <c r="V286" s="620"/>
      <c r="W286" s="620"/>
      <c r="X286" s="620"/>
      <c r="Y286" s="620"/>
      <c r="Z286" s="620"/>
    </row>
    <row r="287">
      <c r="A287" s="633"/>
      <c r="B287" s="634"/>
      <c r="C287" s="620"/>
      <c r="D287" s="620"/>
      <c r="E287" s="620"/>
      <c r="F287" s="620"/>
      <c r="G287" s="620"/>
      <c r="H287" s="620"/>
      <c r="I287" s="620"/>
      <c r="J287" s="620"/>
      <c r="K287" s="620"/>
      <c r="L287" s="620"/>
      <c r="M287" s="620"/>
      <c r="N287" s="620"/>
      <c r="O287" s="620"/>
      <c r="P287" s="620"/>
      <c r="Q287" s="620"/>
      <c r="R287" s="620"/>
      <c r="S287" s="620"/>
      <c r="T287" s="620"/>
      <c r="U287" s="620"/>
      <c r="V287" s="620"/>
      <c r="W287" s="620"/>
      <c r="X287" s="620"/>
      <c r="Y287" s="620"/>
      <c r="Z287" s="620"/>
    </row>
    <row r="288">
      <c r="A288" s="633"/>
      <c r="B288" s="634"/>
      <c r="C288" s="620"/>
      <c r="D288" s="620"/>
      <c r="E288" s="620"/>
      <c r="F288" s="620"/>
      <c r="G288" s="620"/>
      <c r="H288" s="620"/>
      <c r="I288" s="620"/>
      <c r="J288" s="620"/>
      <c r="K288" s="620"/>
      <c r="L288" s="620"/>
      <c r="M288" s="620"/>
      <c r="N288" s="620"/>
      <c r="O288" s="620"/>
      <c r="P288" s="620"/>
      <c r="Q288" s="620"/>
      <c r="R288" s="620"/>
      <c r="S288" s="620"/>
      <c r="T288" s="620"/>
      <c r="U288" s="620"/>
      <c r="V288" s="620"/>
      <c r="W288" s="620"/>
      <c r="X288" s="620"/>
      <c r="Y288" s="620"/>
      <c r="Z288" s="620"/>
    </row>
    <row r="289">
      <c r="A289" s="633"/>
      <c r="B289" s="634"/>
      <c r="C289" s="620"/>
      <c r="D289" s="620"/>
      <c r="E289" s="620"/>
      <c r="F289" s="620"/>
      <c r="G289" s="620"/>
      <c r="H289" s="620"/>
      <c r="I289" s="620"/>
      <c r="J289" s="620"/>
      <c r="K289" s="620"/>
      <c r="L289" s="620"/>
      <c r="M289" s="620"/>
      <c r="N289" s="620"/>
      <c r="O289" s="620"/>
      <c r="P289" s="620"/>
      <c r="Q289" s="620"/>
      <c r="R289" s="620"/>
      <c r="S289" s="620"/>
      <c r="T289" s="620"/>
      <c r="U289" s="620"/>
      <c r="V289" s="620"/>
      <c r="W289" s="620"/>
      <c r="X289" s="620"/>
      <c r="Y289" s="620"/>
      <c r="Z289" s="620"/>
    </row>
    <row r="290">
      <c r="A290" s="633"/>
      <c r="B290" s="634"/>
      <c r="C290" s="620"/>
      <c r="D290" s="620"/>
      <c r="E290" s="620"/>
      <c r="F290" s="620"/>
      <c r="G290" s="620"/>
      <c r="H290" s="620"/>
      <c r="I290" s="620"/>
      <c r="J290" s="620"/>
      <c r="K290" s="620"/>
      <c r="L290" s="620"/>
      <c r="M290" s="620"/>
      <c r="N290" s="620"/>
      <c r="O290" s="620"/>
      <c r="P290" s="620"/>
      <c r="Q290" s="620"/>
      <c r="R290" s="620"/>
      <c r="S290" s="620"/>
      <c r="T290" s="620"/>
      <c r="U290" s="620"/>
      <c r="V290" s="620"/>
      <c r="W290" s="620"/>
      <c r="X290" s="620"/>
      <c r="Y290" s="620"/>
      <c r="Z290" s="620"/>
    </row>
    <row r="291">
      <c r="A291" s="633"/>
      <c r="B291" s="634"/>
      <c r="C291" s="620"/>
      <c r="D291" s="620"/>
      <c r="E291" s="620"/>
      <c r="F291" s="620"/>
      <c r="G291" s="620"/>
      <c r="H291" s="620"/>
      <c r="I291" s="620"/>
      <c r="J291" s="620"/>
      <c r="K291" s="620"/>
      <c r="L291" s="620"/>
      <c r="M291" s="620"/>
      <c r="N291" s="620"/>
      <c r="O291" s="620"/>
      <c r="P291" s="620"/>
      <c r="Q291" s="620"/>
      <c r="R291" s="620"/>
      <c r="S291" s="620"/>
      <c r="T291" s="620"/>
      <c r="U291" s="620"/>
      <c r="V291" s="620"/>
      <c r="W291" s="620"/>
      <c r="X291" s="620"/>
      <c r="Y291" s="620"/>
      <c r="Z291" s="620"/>
    </row>
    <row r="292">
      <c r="A292" s="633"/>
      <c r="B292" s="634"/>
      <c r="C292" s="620"/>
      <c r="D292" s="620"/>
      <c r="E292" s="620"/>
      <c r="F292" s="620"/>
      <c r="G292" s="620"/>
      <c r="H292" s="620"/>
      <c r="I292" s="620"/>
      <c r="J292" s="620"/>
      <c r="K292" s="620"/>
      <c r="L292" s="620"/>
      <c r="M292" s="620"/>
      <c r="N292" s="620"/>
      <c r="O292" s="620"/>
      <c r="P292" s="620"/>
      <c r="Q292" s="620"/>
      <c r="R292" s="620"/>
      <c r="S292" s="620"/>
      <c r="T292" s="620"/>
      <c r="U292" s="620"/>
      <c r="V292" s="620"/>
      <c r="W292" s="620"/>
      <c r="X292" s="620"/>
      <c r="Y292" s="620"/>
      <c r="Z292" s="620"/>
    </row>
    <row r="293">
      <c r="A293" s="633"/>
      <c r="B293" s="634"/>
      <c r="C293" s="620"/>
      <c r="D293" s="620"/>
      <c r="E293" s="620"/>
      <c r="F293" s="620"/>
      <c r="G293" s="620"/>
      <c r="H293" s="620"/>
      <c r="I293" s="620"/>
      <c r="J293" s="620"/>
      <c r="K293" s="620"/>
      <c r="L293" s="620"/>
      <c r="M293" s="620"/>
      <c r="N293" s="620"/>
      <c r="O293" s="620"/>
      <c r="P293" s="620"/>
      <c r="Q293" s="620"/>
      <c r="R293" s="620"/>
      <c r="S293" s="620"/>
      <c r="T293" s="620"/>
      <c r="U293" s="620"/>
      <c r="V293" s="620"/>
      <c r="W293" s="620"/>
      <c r="X293" s="620"/>
      <c r="Y293" s="620"/>
      <c r="Z293" s="620"/>
    </row>
    <row r="294">
      <c r="A294" s="633"/>
      <c r="B294" s="634"/>
      <c r="C294" s="620"/>
      <c r="D294" s="620"/>
      <c r="E294" s="620"/>
      <c r="F294" s="620"/>
      <c r="G294" s="620"/>
      <c r="H294" s="620"/>
      <c r="I294" s="620"/>
      <c r="J294" s="620"/>
      <c r="K294" s="620"/>
      <c r="L294" s="620"/>
      <c r="M294" s="620"/>
      <c r="N294" s="620"/>
      <c r="O294" s="620"/>
      <c r="P294" s="620"/>
      <c r="Q294" s="620"/>
      <c r="R294" s="620"/>
      <c r="S294" s="620"/>
      <c r="T294" s="620"/>
      <c r="U294" s="620"/>
      <c r="V294" s="620"/>
      <c r="W294" s="620"/>
      <c r="X294" s="620"/>
      <c r="Y294" s="620"/>
      <c r="Z294" s="620"/>
    </row>
    <row r="295">
      <c r="A295" s="633"/>
      <c r="B295" s="634"/>
      <c r="C295" s="620"/>
      <c r="D295" s="620"/>
      <c r="E295" s="620"/>
      <c r="F295" s="620"/>
      <c r="G295" s="620"/>
      <c r="H295" s="620"/>
      <c r="I295" s="620"/>
      <c r="J295" s="620"/>
      <c r="K295" s="620"/>
      <c r="L295" s="620"/>
      <c r="M295" s="620"/>
      <c r="N295" s="620"/>
      <c r="O295" s="620"/>
      <c r="P295" s="620"/>
      <c r="Q295" s="620"/>
      <c r="R295" s="620"/>
      <c r="S295" s="620"/>
      <c r="T295" s="620"/>
      <c r="U295" s="620"/>
      <c r="V295" s="620"/>
      <c r="W295" s="620"/>
      <c r="X295" s="620"/>
      <c r="Y295" s="620"/>
      <c r="Z295" s="620"/>
    </row>
    <row r="296">
      <c r="A296" s="633"/>
      <c r="B296" s="634"/>
      <c r="C296" s="620"/>
      <c r="D296" s="620"/>
      <c r="E296" s="620"/>
      <c r="F296" s="620"/>
      <c r="G296" s="620"/>
      <c r="H296" s="620"/>
      <c r="I296" s="620"/>
      <c r="J296" s="620"/>
      <c r="K296" s="620"/>
      <c r="L296" s="620"/>
      <c r="M296" s="620"/>
      <c r="N296" s="620"/>
      <c r="O296" s="620"/>
      <c r="P296" s="620"/>
      <c r="Q296" s="620"/>
      <c r="R296" s="620"/>
      <c r="S296" s="620"/>
      <c r="T296" s="620"/>
      <c r="U296" s="620"/>
      <c r="V296" s="620"/>
      <c r="W296" s="620"/>
      <c r="X296" s="620"/>
      <c r="Y296" s="620"/>
      <c r="Z296" s="620"/>
    </row>
    <row r="297">
      <c r="A297" s="633"/>
      <c r="B297" s="634"/>
      <c r="C297" s="620"/>
      <c r="D297" s="620"/>
      <c r="E297" s="620"/>
      <c r="F297" s="620"/>
      <c r="G297" s="620"/>
      <c r="H297" s="620"/>
      <c r="I297" s="620"/>
      <c r="J297" s="620"/>
      <c r="K297" s="620"/>
      <c r="L297" s="620"/>
      <c r="M297" s="620"/>
      <c r="N297" s="620"/>
      <c r="O297" s="620"/>
      <c r="P297" s="620"/>
      <c r="Q297" s="620"/>
      <c r="R297" s="620"/>
      <c r="S297" s="620"/>
      <c r="T297" s="620"/>
      <c r="U297" s="620"/>
      <c r="V297" s="620"/>
      <c r="W297" s="620"/>
      <c r="X297" s="620"/>
      <c r="Y297" s="620"/>
      <c r="Z297" s="620"/>
    </row>
    <row r="298">
      <c r="A298" s="633"/>
      <c r="B298" s="634"/>
      <c r="C298" s="620"/>
      <c r="D298" s="620"/>
      <c r="E298" s="620"/>
      <c r="F298" s="620"/>
      <c r="G298" s="620"/>
      <c r="H298" s="620"/>
      <c r="I298" s="620"/>
      <c r="J298" s="620"/>
      <c r="K298" s="620"/>
      <c r="L298" s="620"/>
      <c r="M298" s="620"/>
      <c r="N298" s="620"/>
      <c r="O298" s="620"/>
      <c r="P298" s="620"/>
      <c r="Q298" s="620"/>
      <c r="R298" s="620"/>
      <c r="S298" s="620"/>
      <c r="T298" s="620"/>
      <c r="U298" s="620"/>
      <c r="V298" s="620"/>
      <c r="W298" s="620"/>
      <c r="X298" s="620"/>
      <c r="Y298" s="620"/>
      <c r="Z298" s="620"/>
    </row>
    <row r="299">
      <c r="A299" s="633"/>
      <c r="B299" s="634"/>
      <c r="C299" s="620"/>
      <c r="D299" s="620"/>
      <c r="E299" s="620"/>
      <c r="F299" s="620"/>
      <c r="G299" s="620"/>
      <c r="H299" s="620"/>
      <c r="I299" s="620"/>
      <c r="J299" s="620"/>
      <c r="K299" s="620"/>
      <c r="L299" s="620"/>
      <c r="M299" s="620"/>
      <c r="N299" s="620"/>
      <c r="O299" s="620"/>
      <c r="P299" s="620"/>
      <c r="Q299" s="620"/>
      <c r="R299" s="620"/>
      <c r="S299" s="620"/>
      <c r="T299" s="620"/>
      <c r="U299" s="620"/>
      <c r="V299" s="620"/>
      <c r="W299" s="620"/>
      <c r="X299" s="620"/>
      <c r="Y299" s="620"/>
      <c r="Z299" s="620"/>
    </row>
    <row r="300">
      <c r="A300" s="633"/>
      <c r="B300" s="634"/>
      <c r="C300" s="620"/>
      <c r="D300" s="620"/>
      <c r="E300" s="620"/>
      <c r="F300" s="620"/>
      <c r="G300" s="620"/>
      <c r="H300" s="620"/>
      <c r="I300" s="620"/>
      <c r="J300" s="620"/>
      <c r="K300" s="620"/>
      <c r="L300" s="620"/>
      <c r="M300" s="620"/>
      <c r="N300" s="620"/>
      <c r="O300" s="620"/>
      <c r="P300" s="620"/>
      <c r="Q300" s="620"/>
      <c r="R300" s="620"/>
      <c r="S300" s="620"/>
      <c r="T300" s="620"/>
      <c r="U300" s="620"/>
      <c r="V300" s="620"/>
      <c r="W300" s="620"/>
      <c r="X300" s="620"/>
      <c r="Y300" s="620"/>
      <c r="Z300" s="620"/>
    </row>
    <row r="301">
      <c r="A301" s="633"/>
      <c r="B301" s="634"/>
      <c r="C301" s="620"/>
      <c r="D301" s="620"/>
      <c r="E301" s="620"/>
      <c r="F301" s="620"/>
      <c r="G301" s="620"/>
      <c r="H301" s="620"/>
      <c r="I301" s="620"/>
      <c r="J301" s="620"/>
      <c r="K301" s="620"/>
      <c r="L301" s="620"/>
      <c r="M301" s="620"/>
      <c r="N301" s="620"/>
      <c r="O301" s="620"/>
      <c r="P301" s="620"/>
      <c r="Q301" s="620"/>
      <c r="R301" s="620"/>
      <c r="S301" s="620"/>
      <c r="T301" s="620"/>
      <c r="U301" s="620"/>
      <c r="V301" s="620"/>
      <c r="W301" s="620"/>
      <c r="X301" s="620"/>
      <c r="Y301" s="620"/>
      <c r="Z301" s="620"/>
    </row>
    <row r="302">
      <c r="A302" s="633"/>
      <c r="B302" s="634"/>
      <c r="C302" s="620"/>
      <c r="D302" s="620"/>
      <c r="E302" s="620"/>
      <c r="F302" s="620"/>
      <c r="G302" s="620"/>
      <c r="H302" s="620"/>
      <c r="I302" s="620"/>
      <c r="J302" s="620"/>
      <c r="K302" s="620"/>
      <c r="L302" s="620"/>
      <c r="M302" s="620"/>
      <c r="N302" s="620"/>
      <c r="O302" s="620"/>
      <c r="P302" s="620"/>
      <c r="Q302" s="620"/>
      <c r="R302" s="620"/>
      <c r="S302" s="620"/>
      <c r="T302" s="620"/>
      <c r="U302" s="620"/>
      <c r="V302" s="620"/>
      <c r="W302" s="620"/>
      <c r="X302" s="620"/>
      <c r="Y302" s="620"/>
      <c r="Z302" s="620"/>
    </row>
    <row r="303">
      <c r="A303" s="633"/>
      <c r="B303" s="634"/>
      <c r="C303" s="620"/>
      <c r="D303" s="620"/>
      <c r="E303" s="620"/>
      <c r="F303" s="620"/>
      <c r="G303" s="620"/>
      <c r="H303" s="620"/>
      <c r="I303" s="620"/>
      <c r="J303" s="620"/>
      <c r="K303" s="620"/>
      <c r="L303" s="620"/>
      <c r="M303" s="620"/>
      <c r="N303" s="620"/>
      <c r="O303" s="620"/>
      <c r="P303" s="620"/>
      <c r="Q303" s="620"/>
      <c r="R303" s="620"/>
      <c r="S303" s="620"/>
      <c r="T303" s="620"/>
      <c r="U303" s="620"/>
      <c r="V303" s="620"/>
      <c r="W303" s="620"/>
      <c r="X303" s="620"/>
      <c r="Y303" s="620"/>
      <c r="Z303" s="620"/>
    </row>
    <row r="304">
      <c r="A304" s="633"/>
      <c r="B304" s="634"/>
      <c r="C304" s="620"/>
      <c r="D304" s="620"/>
      <c r="E304" s="620"/>
      <c r="F304" s="620"/>
      <c r="G304" s="620"/>
      <c r="H304" s="620"/>
      <c r="I304" s="620"/>
      <c r="J304" s="620"/>
      <c r="K304" s="620"/>
      <c r="L304" s="620"/>
      <c r="M304" s="620"/>
      <c r="N304" s="620"/>
      <c r="O304" s="620"/>
      <c r="P304" s="620"/>
      <c r="Q304" s="620"/>
      <c r="R304" s="620"/>
      <c r="S304" s="620"/>
      <c r="T304" s="620"/>
      <c r="U304" s="620"/>
      <c r="V304" s="620"/>
      <c r="W304" s="620"/>
      <c r="X304" s="620"/>
      <c r="Y304" s="620"/>
      <c r="Z304" s="620"/>
    </row>
    <row r="305">
      <c r="A305" s="633"/>
      <c r="B305" s="634"/>
      <c r="C305" s="620"/>
      <c r="D305" s="620"/>
      <c r="E305" s="620"/>
      <c r="F305" s="620"/>
      <c r="G305" s="620"/>
      <c r="H305" s="620"/>
      <c r="I305" s="620"/>
      <c r="J305" s="620"/>
      <c r="K305" s="620"/>
      <c r="L305" s="620"/>
      <c r="M305" s="620"/>
      <c r="N305" s="620"/>
      <c r="O305" s="620"/>
      <c r="P305" s="620"/>
      <c r="Q305" s="620"/>
      <c r="R305" s="620"/>
      <c r="S305" s="620"/>
      <c r="T305" s="620"/>
      <c r="U305" s="620"/>
      <c r="V305" s="620"/>
      <c r="W305" s="620"/>
      <c r="X305" s="620"/>
      <c r="Y305" s="620"/>
      <c r="Z305" s="620"/>
    </row>
    <row r="306">
      <c r="A306" s="633"/>
      <c r="B306" s="634"/>
      <c r="C306" s="620"/>
      <c r="D306" s="620"/>
      <c r="E306" s="620"/>
      <c r="F306" s="620"/>
      <c r="G306" s="620"/>
      <c r="H306" s="620"/>
      <c r="I306" s="620"/>
      <c r="J306" s="620"/>
      <c r="K306" s="620"/>
      <c r="L306" s="620"/>
      <c r="M306" s="620"/>
      <c r="N306" s="620"/>
      <c r="O306" s="620"/>
      <c r="P306" s="620"/>
      <c r="Q306" s="620"/>
      <c r="R306" s="620"/>
      <c r="S306" s="620"/>
      <c r="T306" s="620"/>
      <c r="U306" s="620"/>
      <c r="V306" s="620"/>
      <c r="W306" s="620"/>
      <c r="X306" s="620"/>
      <c r="Y306" s="620"/>
      <c r="Z306" s="620"/>
    </row>
    <row r="307">
      <c r="A307" s="633"/>
      <c r="B307" s="634"/>
      <c r="C307" s="620"/>
      <c r="D307" s="620"/>
      <c r="E307" s="620"/>
      <c r="F307" s="620"/>
      <c r="G307" s="620"/>
      <c r="H307" s="620"/>
      <c r="I307" s="620"/>
      <c r="J307" s="620"/>
      <c r="K307" s="620"/>
      <c r="L307" s="620"/>
      <c r="M307" s="620"/>
      <c r="N307" s="620"/>
      <c r="O307" s="620"/>
      <c r="P307" s="620"/>
      <c r="Q307" s="620"/>
      <c r="R307" s="620"/>
      <c r="S307" s="620"/>
      <c r="T307" s="620"/>
      <c r="U307" s="620"/>
      <c r="V307" s="620"/>
      <c r="W307" s="620"/>
      <c r="X307" s="620"/>
      <c r="Y307" s="620"/>
      <c r="Z307" s="620"/>
    </row>
    <row r="308">
      <c r="A308" s="633"/>
      <c r="B308" s="634"/>
      <c r="C308" s="620"/>
      <c r="D308" s="620"/>
      <c r="E308" s="620"/>
      <c r="F308" s="620"/>
      <c r="G308" s="620"/>
      <c r="H308" s="620"/>
      <c r="I308" s="620"/>
      <c r="J308" s="620"/>
      <c r="K308" s="620"/>
      <c r="L308" s="620"/>
      <c r="M308" s="620"/>
      <c r="N308" s="620"/>
      <c r="O308" s="620"/>
      <c r="P308" s="620"/>
      <c r="Q308" s="620"/>
      <c r="R308" s="620"/>
      <c r="S308" s="620"/>
      <c r="T308" s="620"/>
      <c r="U308" s="620"/>
      <c r="V308" s="620"/>
      <c r="W308" s="620"/>
      <c r="X308" s="620"/>
      <c r="Y308" s="620"/>
      <c r="Z308" s="620"/>
    </row>
    <row r="309">
      <c r="A309" s="633"/>
      <c r="B309" s="634"/>
      <c r="C309" s="620"/>
      <c r="D309" s="620"/>
      <c r="E309" s="620"/>
      <c r="F309" s="620"/>
      <c r="G309" s="620"/>
      <c r="H309" s="620"/>
      <c r="I309" s="620"/>
      <c r="J309" s="620"/>
      <c r="K309" s="620"/>
      <c r="L309" s="620"/>
      <c r="M309" s="620"/>
      <c r="N309" s="620"/>
      <c r="O309" s="620"/>
      <c r="P309" s="620"/>
      <c r="Q309" s="620"/>
      <c r="R309" s="620"/>
      <c r="S309" s="620"/>
      <c r="T309" s="620"/>
      <c r="U309" s="620"/>
      <c r="V309" s="620"/>
      <c r="W309" s="620"/>
      <c r="X309" s="620"/>
      <c r="Y309" s="620"/>
      <c r="Z309" s="620"/>
    </row>
    <row r="310">
      <c r="A310" s="633"/>
      <c r="B310" s="634"/>
      <c r="C310" s="620"/>
      <c r="D310" s="620"/>
      <c r="E310" s="620"/>
      <c r="F310" s="620"/>
      <c r="G310" s="620"/>
      <c r="H310" s="620"/>
      <c r="I310" s="620"/>
      <c r="J310" s="620"/>
      <c r="K310" s="620"/>
      <c r="L310" s="620"/>
      <c r="M310" s="620"/>
      <c r="N310" s="620"/>
      <c r="O310" s="620"/>
      <c r="P310" s="620"/>
      <c r="Q310" s="620"/>
      <c r="R310" s="620"/>
      <c r="S310" s="620"/>
      <c r="T310" s="620"/>
      <c r="U310" s="620"/>
      <c r="V310" s="620"/>
      <c r="W310" s="620"/>
      <c r="X310" s="620"/>
      <c r="Y310" s="620"/>
      <c r="Z310" s="620"/>
    </row>
    <row r="311">
      <c r="A311" s="633"/>
      <c r="B311" s="634"/>
      <c r="C311" s="620"/>
      <c r="D311" s="620"/>
      <c r="E311" s="620"/>
      <c r="F311" s="620"/>
      <c r="G311" s="620"/>
      <c r="H311" s="620"/>
      <c r="I311" s="620"/>
      <c r="J311" s="620"/>
      <c r="K311" s="620"/>
      <c r="L311" s="620"/>
      <c r="M311" s="620"/>
      <c r="N311" s="620"/>
      <c r="O311" s="620"/>
      <c r="P311" s="620"/>
      <c r="Q311" s="620"/>
      <c r="R311" s="620"/>
      <c r="S311" s="620"/>
      <c r="T311" s="620"/>
      <c r="U311" s="620"/>
      <c r="V311" s="620"/>
      <c r="W311" s="620"/>
      <c r="X311" s="620"/>
      <c r="Y311" s="620"/>
      <c r="Z311" s="620"/>
    </row>
    <row r="312">
      <c r="A312" s="633"/>
      <c r="B312" s="634"/>
      <c r="C312" s="620"/>
      <c r="D312" s="620"/>
      <c r="E312" s="620"/>
      <c r="F312" s="620"/>
      <c r="G312" s="620"/>
      <c r="H312" s="620"/>
      <c r="I312" s="620"/>
      <c r="J312" s="620"/>
      <c r="K312" s="620"/>
      <c r="L312" s="620"/>
      <c r="M312" s="620"/>
      <c r="N312" s="620"/>
      <c r="O312" s="620"/>
      <c r="P312" s="620"/>
      <c r="Q312" s="620"/>
      <c r="R312" s="620"/>
      <c r="S312" s="620"/>
      <c r="T312" s="620"/>
      <c r="U312" s="620"/>
      <c r="V312" s="620"/>
      <c r="W312" s="620"/>
      <c r="X312" s="620"/>
      <c r="Y312" s="620"/>
      <c r="Z312" s="620"/>
    </row>
    <row r="313">
      <c r="A313" s="633"/>
      <c r="B313" s="634"/>
      <c r="C313" s="620"/>
      <c r="D313" s="620"/>
      <c r="E313" s="620"/>
      <c r="F313" s="620"/>
      <c r="G313" s="620"/>
      <c r="H313" s="620"/>
      <c r="I313" s="620"/>
      <c r="J313" s="620"/>
      <c r="K313" s="620"/>
      <c r="L313" s="620"/>
      <c r="M313" s="620"/>
      <c r="N313" s="620"/>
      <c r="O313" s="620"/>
      <c r="P313" s="620"/>
      <c r="Q313" s="620"/>
      <c r="R313" s="620"/>
      <c r="S313" s="620"/>
      <c r="T313" s="620"/>
      <c r="U313" s="620"/>
      <c r="V313" s="620"/>
      <c r="W313" s="620"/>
      <c r="X313" s="620"/>
      <c r="Y313" s="620"/>
      <c r="Z313" s="620"/>
    </row>
    <row r="314">
      <c r="A314" s="633"/>
      <c r="B314" s="634"/>
      <c r="C314" s="620"/>
      <c r="D314" s="620"/>
      <c r="E314" s="620"/>
      <c r="F314" s="620"/>
      <c r="G314" s="620"/>
      <c r="H314" s="620"/>
      <c r="I314" s="620"/>
      <c r="J314" s="620"/>
      <c r="K314" s="620"/>
      <c r="L314" s="620"/>
      <c r="M314" s="620"/>
      <c r="N314" s="620"/>
      <c r="O314" s="620"/>
      <c r="P314" s="620"/>
      <c r="Q314" s="620"/>
      <c r="R314" s="620"/>
      <c r="S314" s="620"/>
      <c r="T314" s="620"/>
      <c r="U314" s="620"/>
      <c r="V314" s="620"/>
      <c r="W314" s="620"/>
      <c r="X314" s="620"/>
      <c r="Y314" s="620"/>
      <c r="Z314" s="620"/>
    </row>
    <row r="315">
      <c r="A315" s="633"/>
      <c r="B315" s="634"/>
      <c r="C315" s="620"/>
      <c r="D315" s="620"/>
      <c r="E315" s="620"/>
      <c r="F315" s="620"/>
      <c r="G315" s="620"/>
      <c r="H315" s="620"/>
      <c r="I315" s="620"/>
      <c r="J315" s="620"/>
      <c r="K315" s="620"/>
      <c r="L315" s="620"/>
      <c r="M315" s="620"/>
      <c r="N315" s="620"/>
      <c r="O315" s="620"/>
      <c r="P315" s="620"/>
      <c r="Q315" s="620"/>
      <c r="R315" s="620"/>
      <c r="S315" s="620"/>
      <c r="T315" s="620"/>
      <c r="U315" s="620"/>
      <c r="V315" s="620"/>
      <c r="W315" s="620"/>
      <c r="X315" s="620"/>
      <c r="Y315" s="620"/>
      <c r="Z315" s="620"/>
    </row>
    <row r="316">
      <c r="A316" s="633"/>
      <c r="B316" s="634"/>
      <c r="C316" s="620"/>
      <c r="D316" s="620"/>
      <c r="E316" s="620"/>
      <c r="F316" s="620"/>
      <c r="G316" s="620"/>
      <c r="H316" s="620"/>
      <c r="I316" s="620"/>
      <c r="J316" s="620"/>
      <c r="K316" s="620"/>
      <c r="L316" s="620"/>
      <c r="M316" s="620"/>
      <c r="N316" s="620"/>
      <c r="O316" s="620"/>
      <c r="P316" s="620"/>
      <c r="Q316" s="620"/>
      <c r="R316" s="620"/>
      <c r="S316" s="620"/>
      <c r="T316" s="620"/>
      <c r="U316" s="620"/>
      <c r="V316" s="620"/>
      <c r="W316" s="620"/>
      <c r="X316" s="620"/>
      <c r="Y316" s="620"/>
      <c r="Z316" s="620"/>
    </row>
    <row r="317">
      <c r="A317" s="633"/>
      <c r="B317" s="634"/>
      <c r="C317" s="620"/>
      <c r="D317" s="620"/>
      <c r="E317" s="620"/>
      <c r="F317" s="620"/>
      <c r="G317" s="620"/>
      <c r="H317" s="620"/>
      <c r="I317" s="620"/>
      <c r="J317" s="620"/>
      <c r="K317" s="620"/>
      <c r="L317" s="620"/>
      <c r="M317" s="620"/>
      <c r="N317" s="620"/>
      <c r="O317" s="620"/>
      <c r="P317" s="620"/>
      <c r="Q317" s="620"/>
      <c r="R317" s="620"/>
      <c r="S317" s="620"/>
      <c r="T317" s="620"/>
      <c r="U317" s="620"/>
      <c r="V317" s="620"/>
      <c r="W317" s="620"/>
      <c r="X317" s="620"/>
      <c r="Y317" s="620"/>
      <c r="Z317" s="620"/>
    </row>
    <row r="318">
      <c r="A318" s="633"/>
      <c r="B318" s="634"/>
      <c r="C318" s="620"/>
      <c r="D318" s="620"/>
      <c r="E318" s="620"/>
      <c r="F318" s="620"/>
      <c r="G318" s="620"/>
      <c r="H318" s="620"/>
      <c r="I318" s="620"/>
      <c r="J318" s="620"/>
      <c r="K318" s="620"/>
      <c r="L318" s="620"/>
      <c r="M318" s="620"/>
      <c r="N318" s="620"/>
      <c r="O318" s="620"/>
      <c r="P318" s="620"/>
      <c r="Q318" s="620"/>
      <c r="R318" s="620"/>
      <c r="S318" s="620"/>
      <c r="T318" s="620"/>
      <c r="U318" s="620"/>
      <c r="V318" s="620"/>
      <c r="W318" s="620"/>
      <c r="X318" s="620"/>
      <c r="Y318" s="620"/>
      <c r="Z318" s="620"/>
    </row>
    <row r="319">
      <c r="A319" s="633"/>
      <c r="B319" s="634"/>
      <c r="C319" s="620"/>
      <c r="D319" s="620"/>
      <c r="E319" s="620"/>
      <c r="F319" s="620"/>
      <c r="G319" s="620"/>
      <c r="H319" s="620"/>
      <c r="I319" s="620"/>
      <c r="J319" s="620"/>
      <c r="K319" s="620"/>
      <c r="L319" s="620"/>
      <c r="M319" s="620"/>
      <c r="N319" s="620"/>
      <c r="O319" s="620"/>
      <c r="P319" s="620"/>
      <c r="Q319" s="620"/>
      <c r="R319" s="620"/>
      <c r="S319" s="620"/>
      <c r="T319" s="620"/>
      <c r="U319" s="620"/>
      <c r="V319" s="620"/>
      <c r="W319" s="620"/>
      <c r="X319" s="620"/>
      <c r="Y319" s="620"/>
      <c r="Z319" s="620"/>
    </row>
    <row r="320">
      <c r="A320" s="633"/>
      <c r="B320" s="634"/>
      <c r="C320" s="620"/>
      <c r="D320" s="620"/>
      <c r="E320" s="620"/>
      <c r="F320" s="620"/>
      <c r="G320" s="620"/>
      <c r="H320" s="620"/>
      <c r="I320" s="620"/>
      <c r="J320" s="620"/>
      <c r="K320" s="620"/>
      <c r="L320" s="620"/>
      <c r="M320" s="620"/>
      <c r="N320" s="620"/>
      <c r="O320" s="620"/>
      <c r="P320" s="620"/>
      <c r="Q320" s="620"/>
      <c r="R320" s="620"/>
      <c r="S320" s="620"/>
      <c r="T320" s="620"/>
      <c r="U320" s="620"/>
      <c r="V320" s="620"/>
      <c r="W320" s="620"/>
      <c r="X320" s="620"/>
      <c r="Y320" s="620"/>
      <c r="Z320" s="620"/>
    </row>
    <row r="321">
      <c r="A321" s="633"/>
      <c r="B321" s="634"/>
      <c r="C321" s="620"/>
      <c r="D321" s="620"/>
      <c r="E321" s="620"/>
      <c r="F321" s="620"/>
      <c r="G321" s="620"/>
      <c r="H321" s="620"/>
      <c r="I321" s="620"/>
      <c r="J321" s="620"/>
      <c r="K321" s="620"/>
      <c r="L321" s="620"/>
      <c r="M321" s="620"/>
      <c r="N321" s="620"/>
      <c r="O321" s="620"/>
      <c r="P321" s="620"/>
      <c r="Q321" s="620"/>
      <c r="R321" s="620"/>
      <c r="S321" s="620"/>
      <c r="T321" s="620"/>
      <c r="U321" s="620"/>
      <c r="V321" s="620"/>
      <c r="W321" s="620"/>
      <c r="X321" s="620"/>
      <c r="Y321" s="620"/>
      <c r="Z321" s="620"/>
    </row>
    <row r="322">
      <c r="A322" s="633"/>
      <c r="B322" s="634"/>
      <c r="C322" s="620"/>
      <c r="D322" s="620"/>
      <c r="E322" s="620"/>
      <c r="F322" s="620"/>
      <c r="G322" s="620"/>
      <c r="H322" s="620"/>
      <c r="I322" s="620"/>
      <c r="J322" s="620"/>
      <c r="K322" s="620"/>
      <c r="L322" s="620"/>
      <c r="M322" s="620"/>
      <c r="N322" s="620"/>
      <c r="O322" s="620"/>
      <c r="P322" s="620"/>
      <c r="Q322" s="620"/>
      <c r="R322" s="620"/>
      <c r="S322" s="620"/>
      <c r="T322" s="620"/>
      <c r="U322" s="620"/>
      <c r="V322" s="620"/>
      <c r="W322" s="620"/>
      <c r="X322" s="620"/>
      <c r="Y322" s="620"/>
      <c r="Z322" s="620"/>
    </row>
    <row r="323">
      <c r="A323" s="633"/>
      <c r="B323" s="634"/>
      <c r="C323" s="620"/>
      <c r="D323" s="620"/>
      <c r="E323" s="620"/>
      <c r="F323" s="620"/>
      <c r="G323" s="620"/>
      <c r="H323" s="620"/>
      <c r="I323" s="620"/>
      <c r="J323" s="620"/>
      <c r="K323" s="620"/>
      <c r="L323" s="620"/>
      <c r="M323" s="620"/>
      <c r="N323" s="620"/>
      <c r="O323" s="620"/>
      <c r="P323" s="620"/>
      <c r="Q323" s="620"/>
      <c r="R323" s="620"/>
      <c r="S323" s="620"/>
      <c r="T323" s="620"/>
      <c r="U323" s="620"/>
      <c r="V323" s="620"/>
      <c r="W323" s="620"/>
      <c r="X323" s="620"/>
      <c r="Y323" s="620"/>
      <c r="Z323" s="620"/>
    </row>
    <row r="324">
      <c r="A324" s="633"/>
      <c r="B324" s="634"/>
      <c r="C324" s="620"/>
      <c r="D324" s="620"/>
      <c r="E324" s="620"/>
      <c r="F324" s="620"/>
      <c r="G324" s="620"/>
      <c r="H324" s="620"/>
      <c r="I324" s="620"/>
      <c r="J324" s="620"/>
      <c r="K324" s="620"/>
      <c r="L324" s="620"/>
      <c r="M324" s="620"/>
      <c r="N324" s="620"/>
      <c r="O324" s="620"/>
      <c r="P324" s="620"/>
      <c r="Q324" s="620"/>
      <c r="R324" s="620"/>
      <c r="S324" s="620"/>
      <c r="T324" s="620"/>
      <c r="U324" s="620"/>
      <c r="V324" s="620"/>
      <c r="W324" s="620"/>
      <c r="X324" s="620"/>
      <c r="Y324" s="620"/>
      <c r="Z324" s="620"/>
    </row>
    <row r="325">
      <c r="A325" s="633"/>
      <c r="B325" s="634"/>
      <c r="C325" s="620"/>
      <c r="D325" s="620"/>
      <c r="E325" s="620"/>
      <c r="F325" s="620"/>
      <c r="G325" s="620"/>
      <c r="H325" s="620"/>
      <c r="I325" s="620"/>
      <c r="J325" s="620"/>
      <c r="K325" s="620"/>
      <c r="L325" s="620"/>
      <c r="M325" s="620"/>
      <c r="N325" s="620"/>
      <c r="O325" s="620"/>
      <c r="P325" s="620"/>
      <c r="Q325" s="620"/>
      <c r="R325" s="620"/>
      <c r="S325" s="620"/>
      <c r="T325" s="620"/>
      <c r="U325" s="620"/>
      <c r="V325" s="620"/>
      <c r="W325" s="620"/>
      <c r="X325" s="620"/>
      <c r="Y325" s="620"/>
      <c r="Z325" s="620"/>
    </row>
    <row r="326">
      <c r="A326" s="633"/>
      <c r="B326" s="634"/>
      <c r="C326" s="620"/>
      <c r="D326" s="620"/>
      <c r="E326" s="620"/>
      <c r="F326" s="620"/>
      <c r="G326" s="620"/>
      <c r="H326" s="620"/>
      <c r="I326" s="620"/>
      <c r="J326" s="620"/>
      <c r="K326" s="620"/>
      <c r="L326" s="620"/>
      <c r="M326" s="620"/>
      <c r="N326" s="620"/>
      <c r="O326" s="620"/>
      <c r="P326" s="620"/>
      <c r="Q326" s="620"/>
      <c r="R326" s="620"/>
      <c r="S326" s="620"/>
      <c r="T326" s="620"/>
      <c r="U326" s="620"/>
      <c r="V326" s="620"/>
      <c r="W326" s="620"/>
      <c r="X326" s="620"/>
      <c r="Y326" s="620"/>
      <c r="Z326" s="620"/>
    </row>
    <row r="327">
      <c r="A327" s="633"/>
      <c r="B327" s="634"/>
      <c r="C327" s="620"/>
      <c r="D327" s="620"/>
      <c r="E327" s="620"/>
      <c r="F327" s="620"/>
      <c r="G327" s="620"/>
      <c r="H327" s="620"/>
      <c r="I327" s="620"/>
      <c r="J327" s="620"/>
      <c r="K327" s="620"/>
      <c r="L327" s="620"/>
      <c r="M327" s="620"/>
      <c r="N327" s="620"/>
      <c r="O327" s="620"/>
      <c r="P327" s="620"/>
      <c r="Q327" s="620"/>
      <c r="R327" s="620"/>
      <c r="S327" s="620"/>
      <c r="T327" s="620"/>
      <c r="U327" s="620"/>
      <c r="V327" s="620"/>
      <c r="W327" s="620"/>
      <c r="X327" s="620"/>
      <c r="Y327" s="620"/>
      <c r="Z327" s="620"/>
    </row>
    <row r="328">
      <c r="A328" s="633"/>
      <c r="B328" s="634"/>
      <c r="C328" s="620"/>
      <c r="D328" s="620"/>
      <c r="E328" s="620"/>
      <c r="F328" s="620"/>
      <c r="G328" s="620"/>
      <c r="H328" s="620"/>
      <c r="I328" s="620"/>
      <c r="J328" s="620"/>
      <c r="K328" s="620"/>
      <c r="L328" s="620"/>
      <c r="M328" s="620"/>
      <c r="N328" s="620"/>
      <c r="O328" s="620"/>
      <c r="P328" s="620"/>
      <c r="Q328" s="620"/>
      <c r="R328" s="620"/>
      <c r="S328" s="620"/>
      <c r="T328" s="620"/>
      <c r="U328" s="620"/>
      <c r="V328" s="620"/>
      <c r="W328" s="620"/>
      <c r="X328" s="620"/>
      <c r="Y328" s="620"/>
      <c r="Z328" s="620"/>
    </row>
    <row r="329">
      <c r="A329" s="633"/>
      <c r="B329" s="634"/>
      <c r="C329" s="620"/>
      <c r="D329" s="620"/>
      <c r="E329" s="620"/>
      <c r="F329" s="620"/>
      <c r="G329" s="620"/>
      <c r="H329" s="620"/>
      <c r="I329" s="620"/>
      <c r="J329" s="620"/>
      <c r="K329" s="620"/>
      <c r="L329" s="620"/>
      <c r="M329" s="620"/>
      <c r="N329" s="620"/>
      <c r="O329" s="620"/>
      <c r="P329" s="620"/>
      <c r="Q329" s="620"/>
      <c r="R329" s="620"/>
      <c r="S329" s="620"/>
      <c r="T329" s="620"/>
      <c r="U329" s="620"/>
      <c r="V329" s="620"/>
      <c r="W329" s="620"/>
      <c r="X329" s="620"/>
      <c r="Y329" s="620"/>
      <c r="Z329" s="620"/>
    </row>
    <row r="330">
      <c r="A330" s="633"/>
      <c r="B330" s="634"/>
      <c r="C330" s="620"/>
      <c r="D330" s="620"/>
      <c r="E330" s="620"/>
      <c r="F330" s="620"/>
      <c r="G330" s="620"/>
      <c r="H330" s="620"/>
      <c r="I330" s="620"/>
      <c r="J330" s="620"/>
      <c r="K330" s="620"/>
      <c r="L330" s="620"/>
      <c r="M330" s="620"/>
      <c r="N330" s="620"/>
      <c r="O330" s="620"/>
      <c r="P330" s="620"/>
      <c r="Q330" s="620"/>
      <c r="R330" s="620"/>
      <c r="S330" s="620"/>
      <c r="T330" s="620"/>
      <c r="U330" s="620"/>
      <c r="V330" s="620"/>
      <c r="W330" s="620"/>
      <c r="X330" s="620"/>
      <c r="Y330" s="620"/>
      <c r="Z330" s="620"/>
    </row>
    <row r="331">
      <c r="A331" s="633"/>
      <c r="B331" s="634"/>
      <c r="C331" s="620"/>
      <c r="D331" s="620"/>
      <c r="E331" s="620"/>
      <c r="F331" s="620"/>
      <c r="G331" s="620"/>
      <c r="H331" s="620"/>
      <c r="I331" s="620"/>
      <c r="J331" s="620"/>
      <c r="K331" s="620"/>
      <c r="L331" s="620"/>
      <c r="M331" s="620"/>
      <c r="N331" s="620"/>
      <c r="O331" s="620"/>
      <c r="P331" s="620"/>
      <c r="Q331" s="620"/>
      <c r="R331" s="620"/>
      <c r="S331" s="620"/>
      <c r="T331" s="620"/>
      <c r="U331" s="620"/>
      <c r="V331" s="620"/>
      <c r="W331" s="620"/>
      <c r="X331" s="620"/>
      <c r="Y331" s="620"/>
      <c r="Z331" s="620"/>
    </row>
    <row r="332">
      <c r="A332" s="633"/>
      <c r="B332" s="634"/>
      <c r="C332" s="620"/>
      <c r="D332" s="620"/>
      <c r="E332" s="620"/>
      <c r="F332" s="620"/>
      <c r="G332" s="620"/>
      <c r="H332" s="620"/>
      <c r="I332" s="620"/>
      <c r="J332" s="620"/>
      <c r="K332" s="620"/>
      <c r="L332" s="620"/>
      <c r="M332" s="620"/>
      <c r="N332" s="620"/>
      <c r="O332" s="620"/>
      <c r="P332" s="620"/>
      <c r="Q332" s="620"/>
      <c r="R332" s="620"/>
      <c r="S332" s="620"/>
      <c r="T332" s="620"/>
      <c r="U332" s="620"/>
      <c r="V332" s="620"/>
      <c r="W332" s="620"/>
      <c r="X332" s="620"/>
      <c r="Y332" s="620"/>
      <c r="Z332" s="620"/>
    </row>
    <row r="333">
      <c r="A333" s="633"/>
      <c r="B333" s="634"/>
      <c r="C333" s="620"/>
      <c r="D333" s="620"/>
      <c r="E333" s="620"/>
      <c r="F333" s="620"/>
      <c r="G333" s="620"/>
      <c r="H333" s="620"/>
      <c r="I333" s="620"/>
      <c r="J333" s="620"/>
      <c r="K333" s="620"/>
      <c r="L333" s="620"/>
      <c r="M333" s="620"/>
      <c r="N333" s="620"/>
      <c r="O333" s="620"/>
      <c r="P333" s="620"/>
      <c r="Q333" s="620"/>
      <c r="R333" s="620"/>
      <c r="S333" s="620"/>
      <c r="T333" s="620"/>
      <c r="U333" s="620"/>
      <c r="V333" s="620"/>
      <c r="W333" s="620"/>
      <c r="X333" s="620"/>
      <c r="Y333" s="620"/>
      <c r="Z333" s="620"/>
    </row>
    <row r="334">
      <c r="A334" s="633"/>
      <c r="B334" s="634"/>
      <c r="C334" s="620"/>
      <c r="D334" s="620"/>
      <c r="E334" s="620"/>
      <c r="F334" s="620"/>
      <c r="G334" s="620"/>
      <c r="H334" s="620"/>
      <c r="I334" s="620"/>
      <c r="J334" s="620"/>
      <c r="K334" s="620"/>
      <c r="L334" s="620"/>
      <c r="M334" s="620"/>
      <c r="N334" s="620"/>
      <c r="O334" s="620"/>
      <c r="P334" s="620"/>
      <c r="Q334" s="620"/>
      <c r="R334" s="620"/>
      <c r="S334" s="620"/>
      <c r="T334" s="620"/>
      <c r="U334" s="620"/>
      <c r="V334" s="620"/>
      <c r="W334" s="620"/>
      <c r="X334" s="620"/>
      <c r="Y334" s="620"/>
      <c r="Z334" s="620"/>
    </row>
    <row r="335">
      <c r="A335" s="633"/>
      <c r="B335" s="634"/>
      <c r="C335" s="620"/>
      <c r="D335" s="620"/>
      <c r="E335" s="620"/>
      <c r="F335" s="620"/>
      <c r="G335" s="620"/>
      <c r="H335" s="620"/>
      <c r="I335" s="620"/>
      <c r="J335" s="620"/>
      <c r="K335" s="620"/>
      <c r="L335" s="620"/>
      <c r="M335" s="620"/>
      <c r="N335" s="620"/>
      <c r="O335" s="620"/>
      <c r="P335" s="620"/>
      <c r="Q335" s="620"/>
      <c r="R335" s="620"/>
      <c r="S335" s="620"/>
      <c r="T335" s="620"/>
      <c r="U335" s="620"/>
      <c r="V335" s="620"/>
      <c r="W335" s="620"/>
      <c r="X335" s="620"/>
      <c r="Y335" s="620"/>
      <c r="Z335" s="620"/>
    </row>
    <row r="336">
      <c r="A336" s="633"/>
      <c r="B336" s="634"/>
      <c r="C336" s="620"/>
      <c r="D336" s="620"/>
      <c r="E336" s="620"/>
      <c r="F336" s="620"/>
      <c r="G336" s="620"/>
      <c r="H336" s="620"/>
      <c r="I336" s="620"/>
      <c r="J336" s="620"/>
      <c r="K336" s="620"/>
      <c r="L336" s="620"/>
      <c r="M336" s="620"/>
      <c r="N336" s="620"/>
      <c r="O336" s="620"/>
      <c r="P336" s="620"/>
      <c r="Q336" s="620"/>
      <c r="R336" s="620"/>
      <c r="S336" s="620"/>
      <c r="T336" s="620"/>
      <c r="U336" s="620"/>
      <c r="V336" s="620"/>
      <c r="W336" s="620"/>
      <c r="X336" s="620"/>
      <c r="Y336" s="620"/>
      <c r="Z336" s="620"/>
    </row>
    <row r="337">
      <c r="A337" s="633"/>
      <c r="B337" s="634"/>
      <c r="C337" s="620"/>
      <c r="D337" s="620"/>
      <c r="E337" s="620"/>
      <c r="F337" s="620"/>
      <c r="G337" s="620"/>
      <c r="H337" s="620"/>
      <c r="I337" s="620"/>
      <c r="J337" s="620"/>
      <c r="K337" s="620"/>
      <c r="L337" s="620"/>
      <c r="M337" s="620"/>
      <c r="N337" s="620"/>
      <c r="O337" s="620"/>
      <c r="P337" s="620"/>
      <c r="Q337" s="620"/>
      <c r="R337" s="620"/>
      <c r="S337" s="620"/>
      <c r="T337" s="620"/>
      <c r="U337" s="620"/>
      <c r="V337" s="620"/>
      <c r="W337" s="620"/>
      <c r="X337" s="620"/>
      <c r="Y337" s="620"/>
      <c r="Z337" s="620"/>
    </row>
    <row r="338">
      <c r="A338" s="633"/>
      <c r="B338" s="634"/>
      <c r="C338" s="620"/>
      <c r="D338" s="620"/>
      <c r="E338" s="620"/>
      <c r="F338" s="620"/>
      <c r="G338" s="620"/>
      <c r="H338" s="620"/>
      <c r="I338" s="620"/>
      <c r="J338" s="620"/>
      <c r="K338" s="620"/>
      <c r="L338" s="620"/>
      <c r="M338" s="620"/>
      <c r="N338" s="620"/>
      <c r="O338" s="620"/>
      <c r="P338" s="620"/>
      <c r="Q338" s="620"/>
      <c r="R338" s="620"/>
      <c r="S338" s="620"/>
      <c r="T338" s="620"/>
      <c r="U338" s="620"/>
      <c r="V338" s="620"/>
      <c r="W338" s="620"/>
      <c r="X338" s="620"/>
      <c r="Y338" s="620"/>
      <c r="Z338" s="620"/>
    </row>
    <row r="339">
      <c r="A339" s="633"/>
      <c r="B339" s="634"/>
      <c r="C339" s="620"/>
      <c r="D339" s="620"/>
      <c r="E339" s="620"/>
      <c r="F339" s="620"/>
      <c r="G339" s="620"/>
      <c r="H339" s="620"/>
      <c r="I339" s="620"/>
      <c r="J339" s="620"/>
      <c r="K339" s="620"/>
      <c r="L339" s="620"/>
      <c r="M339" s="620"/>
      <c r="N339" s="620"/>
      <c r="O339" s="620"/>
      <c r="P339" s="620"/>
      <c r="Q339" s="620"/>
      <c r="R339" s="620"/>
      <c r="S339" s="620"/>
      <c r="T339" s="620"/>
      <c r="U339" s="620"/>
      <c r="V339" s="620"/>
      <c r="W339" s="620"/>
      <c r="X339" s="620"/>
      <c r="Y339" s="620"/>
      <c r="Z339" s="620"/>
    </row>
    <row r="340">
      <c r="A340" s="633"/>
      <c r="B340" s="634"/>
      <c r="C340" s="620"/>
      <c r="D340" s="620"/>
      <c r="E340" s="620"/>
      <c r="F340" s="620"/>
      <c r="G340" s="620"/>
      <c r="H340" s="620"/>
      <c r="I340" s="620"/>
      <c r="J340" s="620"/>
      <c r="K340" s="620"/>
      <c r="L340" s="620"/>
      <c r="M340" s="620"/>
      <c r="N340" s="620"/>
      <c r="O340" s="620"/>
      <c r="P340" s="620"/>
      <c r="Q340" s="620"/>
      <c r="R340" s="620"/>
      <c r="S340" s="620"/>
      <c r="T340" s="620"/>
      <c r="U340" s="620"/>
      <c r="V340" s="620"/>
      <c r="W340" s="620"/>
      <c r="X340" s="620"/>
      <c r="Y340" s="620"/>
      <c r="Z340" s="620"/>
    </row>
    <row r="341">
      <c r="A341" s="633"/>
      <c r="B341" s="634"/>
      <c r="C341" s="620"/>
      <c r="D341" s="620"/>
      <c r="E341" s="620"/>
      <c r="F341" s="620"/>
      <c r="G341" s="620"/>
      <c r="H341" s="620"/>
      <c r="I341" s="620"/>
      <c r="J341" s="620"/>
      <c r="K341" s="620"/>
      <c r="L341" s="620"/>
      <c r="M341" s="620"/>
      <c r="N341" s="620"/>
      <c r="O341" s="620"/>
      <c r="P341" s="620"/>
      <c r="Q341" s="620"/>
      <c r="R341" s="620"/>
      <c r="S341" s="620"/>
      <c r="T341" s="620"/>
      <c r="U341" s="620"/>
      <c r="V341" s="620"/>
      <c r="W341" s="620"/>
      <c r="X341" s="620"/>
      <c r="Y341" s="620"/>
      <c r="Z341" s="620"/>
    </row>
    <row r="342">
      <c r="A342" s="633"/>
      <c r="B342" s="634"/>
      <c r="C342" s="620"/>
      <c r="D342" s="620"/>
      <c r="E342" s="620"/>
      <c r="F342" s="620"/>
      <c r="G342" s="620"/>
      <c r="H342" s="620"/>
      <c r="I342" s="620"/>
      <c r="J342" s="620"/>
      <c r="K342" s="620"/>
      <c r="L342" s="620"/>
      <c r="M342" s="620"/>
      <c r="N342" s="620"/>
      <c r="O342" s="620"/>
      <c r="P342" s="620"/>
      <c r="Q342" s="620"/>
      <c r="R342" s="620"/>
      <c r="S342" s="620"/>
      <c r="T342" s="620"/>
      <c r="U342" s="620"/>
      <c r="V342" s="620"/>
      <c r="W342" s="620"/>
      <c r="X342" s="620"/>
      <c r="Y342" s="620"/>
      <c r="Z342" s="620"/>
    </row>
    <row r="343">
      <c r="A343" s="633"/>
      <c r="B343" s="634"/>
      <c r="C343" s="620"/>
      <c r="D343" s="620"/>
      <c r="E343" s="620"/>
      <c r="F343" s="620"/>
      <c r="G343" s="620"/>
      <c r="H343" s="620"/>
      <c r="I343" s="620"/>
      <c r="J343" s="620"/>
      <c r="K343" s="620"/>
      <c r="L343" s="620"/>
      <c r="M343" s="620"/>
      <c r="N343" s="620"/>
      <c r="O343" s="620"/>
      <c r="P343" s="620"/>
      <c r="Q343" s="620"/>
      <c r="R343" s="620"/>
      <c r="S343" s="620"/>
      <c r="T343" s="620"/>
      <c r="U343" s="620"/>
      <c r="V343" s="620"/>
      <c r="W343" s="620"/>
      <c r="X343" s="620"/>
      <c r="Y343" s="620"/>
      <c r="Z343" s="620"/>
    </row>
    <row r="344">
      <c r="A344" s="633"/>
      <c r="B344" s="634"/>
      <c r="C344" s="620"/>
      <c r="D344" s="620"/>
      <c r="E344" s="620"/>
      <c r="F344" s="620"/>
      <c r="G344" s="620"/>
      <c r="H344" s="620"/>
      <c r="I344" s="620"/>
      <c r="J344" s="620"/>
      <c r="K344" s="620"/>
      <c r="L344" s="620"/>
      <c r="M344" s="620"/>
      <c r="N344" s="620"/>
      <c r="O344" s="620"/>
      <c r="P344" s="620"/>
      <c r="Q344" s="620"/>
      <c r="R344" s="620"/>
      <c r="S344" s="620"/>
      <c r="T344" s="620"/>
      <c r="U344" s="620"/>
      <c r="V344" s="620"/>
      <c r="W344" s="620"/>
      <c r="X344" s="620"/>
      <c r="Y344" s="620"/>
      <c r="Z344" s="620"/>
    </row>
    <row r="345">
      <c r="A345" s="633"/>
      <c r="B345" s="634"/>
      <c r="C345" s="620"/>
      <c r="D345" s="620"/>
      <c r="E345" s="620"/>
      <c r="F345" s="620"/>
      <c r="G345" s="620"/>
      <c r="H345" s="620"/>
      <c r="I345" s="620"/>
      <c r="J345" s="620"/>
      <c r="K345" s="620"/>
      <c r="L345" s="620"/>
      <c r="M345" s="620"/>
      <c r="N345" s="620"/>
      <c r="O345" s="620"/>
      <c r="P345" s="620"/>
      <c r="Q345" s="620"/>
      <c r="R345" s="620"/>
      <c r="S345" s="620"/>
      <c r="T345" s="620"/>
      <c r="U345" s="620"/>
      <c r="V345" s="620"/>
      <c r="W345" s="620"/>
      <c r="X345" s="620"/>
      <c r="Y345" s="620"/>
      <c r="Z345" s="620"/>
    </row>
    <row r="346">
      <c r="A346" s="633"/>
      <c r="B346" s="634"/>
      <c r="C346" s="620"/>
      <c r="D346" s="620"/>
      <c r="E346" s="620"/>
      <c r="F346" s="620"/>
      <c r="G346" s="620"/>
      <c r="H346" s="620"/>
      <c r="I346" s="620"/>
      <c r="J346" s="620"/>
      <c r="K346" s="620"/>
      <c r="L346" s="620"/>
      <c r="M346" s="620"/>
      <c r="N346" s="620"/>
      <c r="O346" s="620"/>
      <c r="P346" s="620"/>
      <c r="Q346" s="620"/>
      <c r="R346" s="620"/>
      <c r="S346" s="620"/>
      <c r="T346" s="620"/>
      <c r="U346" s="620"/>
      <c r="V346" s="620"/>
      <c r="W346" s="620"/>
      <c r="X346" s="620"/>
      <c r="Y346" s="620"/>
      <c r="Z346" s="620"/>
    </row>
    <row r="347">
      <c r="A347" s="633"/>
      <c r="B347" s="634"/>
      <c r="C347" s="620"/>
      <c r="D347" s="620"/>
      <c r="E347" s="620"/>
      <c r="F347" s="620"/>
      <c r="G347" s="620"/>
      <c r="H347" s="620"/>
      <c r="I347" s="620"/>
      <c r="J347" s="620"/>
      <c r="K347" s="620"/>
      <c r="L347" s="620"/>
      <c r="M347" s="620"/>
      <c r="N347" s="620"/>
      <c r="O347" s="620"/>
      <c r="P347" s="620"/>
      <c r="Q347" s="620"/>
      <c r="R347" s="620"/>
      <c r="S347" s="620"/>
      <c r="T347" s="620"/>
      <c r="U347" s="620"/>
      <c r="V347" s="620"/>
      <c r="W347" s="620"/>
      <c r="X347" s="620"/>
      <c r="Y347" s="620"/>
      <c r="Z347" s="620"/>
    </row>
    <row r="348">
      <c r="A348" s="633"/>
      <c r="B348" s="634"/>
      <c r="C348" s="620"/>
      <c r="D348" s="620"/>
      <c r="E348" s="620"/>
      <c r="F348" s="620"/>
      <c r="G348" s="620"/>
      <c r="H348" s="620"/>
      <c r="I348" s="620"/>
      <c r="J348" s="620"/>
      <c r="K348" s="620"/>
      <c r="L348" s="620"/>
      <c r="M348" s="620"/>
      <c r="N348" s="620"/>
      <c r="O348" s="620"/>
      <c r="P348" s="620"/>
      <c r="Q348" s="620"/>
      <c r="R348" s="620"/>
      <c r="S348" s="620"/>
      <c r="T348" s="620"/>
      <c r="U348" s="620"/>
      <c r="V348" s="620"/>
      <c r="W348" s="620"/>
      <c r="X348" s="620"/>
      <c r="Y348" s="620"/>
      <c r="Z348" s="620"/>
    </row>
    <row r="349">
      <c r="A349" s="633"/>
      <c r="B349" s="634"/>
      <c r="C349" s="620"/>
      <c r="D349" s="620"/>
      <c r="E349" s="620"/>
      <c r="F349" s="620"/>
      <c r="G349" s="620"/>
      <c r="H349" s="620"/>
      <c r="I349" s="620"/>
      <c r="J349" s="620"/>
      <c r="K349" s="620"/>
      <c r="L349" s="620"/>
      <c r="M349" s="620"/>
      <c r="N349" s="620"/>
      <c r="O349" s="620"/>
      <c r="P349" s="620"/>
      <c r="Q349" s="620"/>
      <c r="R349" s="620"/>
      <c r="S349" s="620"/>
      <c r="T349" s="620"/>
      <c r="U349" s="620"/>
      <c r="V349" s="620"/>
      <c r="W349" s="620"/>
      <c r="X349" s="620"/>
      <c r="Y349" s="620"/>
      <c r="Z349" s="620"/>
    </row>
    <row r="350">
      <c r="A350" s="633"/>
      <c r="B350" s="634"/>
      <c r="C350" s="620"/>
      <c r="D350" s="620"/>
      <c r="E350" s="620"/>
      <c r="F350" s="620"/>
      <c r="G350" s="620"/>
      <c r="H350" s="620"/>
      <c r="I350" s="620"/>
      <c r="J350" s="620"/>
      <c r="K350" s="620"/>
      <c r="L350" s="620"/>
      <c r="M350" s="620"/>
      <c r="N350" s="620"/>
      <c r="O350" s="620"/>
      <c r="P350" s="620"/>
      <c r="Q350" s="620"/>
      <c r="R350" s="620"/>
      <c r="S350" s="620"/>
      <c r="T350" s="620"/>
      <c r="U350" s="620"/>
      <c r="V350" s="620"/>
      <c r="W350" s="620"/>
      <c r="X350" s="620"/>
      <c r="Y350" s="620"/>
      <c r="Z350" s="620"/>
    </row>
    <row r="351">
      <c r="A351" s="633"/>
      <c r="B351" s="634"/>
      <c r="C351" s="620"/>
      <c r="D351" s="620"/>
      <c r="E351" s="620"/>
      <c r="F351" s="620"/>
      <c r="G351" s="620"/>
      <c r="H351" s="620"/>
      <c r="I351" s="620"/>
      <c r="J351" s="620"/>
      <c r="K351" s="620"/>
      <c r="L351" s="620"/>
      <c r="M351" s="620"/>
      <c r="N351" s="620"/>
      <c r="O351" s="620"/>
      <c r="P351" s="620"/>
      <c r="Q351" s="620"/>
      <c r="R351" s="620"/>
      <c r="S351" s="620"/>
      <c r="T351" s="620"/>
      <c r="U351" s="620"/>
      <c r="V351" s="620"/>
      <c r="W351" s="620"/>
      <c r="X351" s="620"/>
      <c r="Y351" s="620"/>
      <c r="Z351" s="620"/>
    </row>
    <row r="352">
      <c r="A352" s="633"/>
      <c r="B352" s="634"/>
      <c r="C352" s="620"/>
      <c r="D352" s="620"/>
      <c r="E352" s="620"/>
      <c r="F352" s="620"/>
      <c r="G352" s="620"/>
      <c r="H352" s="620"/>
      <c r="I352" s="620"/>
      <c r="J352" s="620"/>
      <c r="K352" s="620"/>
      <c r="L352" s="620"/>
      <c r="M352" s="620"/>
      <c r="N352" s="620"/>
      <c r="O352" s="620"/>
      <c r="P352" s="620"/>
      <c r="Q352" s="620"/>
      <c r="R352" s="620"/>
      <c r="S352" s="620"/>
      <c r="T352" s="620"/>
      <c r="U352" s="620"/>
      <c r="V352" s="620"/>
      <c r="W352" s="620"/>
      <c r="X352" s="620"/>
      <c r="Y352" s="620"/>
      <c r="Z352" s="620"/>
    </row>
    <row r="353">
      <c r="A353" s="633"/>
      <c r="B353" s="634"/>
      <c r="C353" s="620"/>
      <c r="D353" s="620"/>
      <c r="E353" s="620"/>
      <c r="F353" s="620"/>
      <c r="G353" s="620"/>
      <c r="H353" s="620"/>
      <c r="I353" s="620"/>
      <c r="J353" s="620"/>
      <c r="K353" s="620"/>
      <c r="L353" s="620"/>
      <c r="M353" s="620"/>
      <c r="N353" s="620"/>
      <c r="O353" s="620"/>
      <c r="P353" s="620"/>
      <c r="Q353" s="620"/>
      <c r="R353" s="620"/>
      <c r="S353" s="620"/>
      <c r="T353" s="620"/>
      <c r="U353" s="620"/>
      <c r="V353" s="620"/>
      <c r="W353" s="620"/>
      <c r="X353" s="620"/>
      <c r="Y353" s="620"/>
      <c r="Z353" s="620"/>
    </row>
    <row r="354">
      <c r="A354" s="633"/>
      <c r="B354" s="634"/>
      <c r="C354" s="620"/>
      <c r="D354" s="620"/>
      <c r="E354" s="620"/>
      <c r="F354" s="620"/>
      <c r="G354" s="620"/>
      <c r="H354" s="620"/>
      <c r="I354" s="620"/>
      <c r="J354" s="620"/>
      <c r="K354" s="620"/>
      <c r="L354" s="620"/>
      <c r="M354" s="620"/>
      <c r="N354" s="620"/>
      <c r="O354" s="620"/>
      <c r="P354" s="620"/>
      <c r="Q354" s="620"/>
      <c r="R354" s="620"/>
      <c r="S354" s="620"/>
      <c r="T354" s="620"/>
      <c r="U354" s="620"/>
      <c r="V354" s="620"/>
      <c r="W354" s="620"/>
      <c r="X354" s="620"/>
      <c r="Y354" s="620"/>
      <c r="Z354" s="620"/>
    </row>
    <row r="355">
      <c r="A355" s="633"/>
      <c r="B355" s="634"/>
      <c r="C355" s="620"/>
      <c r="D355" s="620"/>
      <c r="E355" s="620"/>
      <c r="F355" s="620"/>
      <c r="G355" s="620"/>
      <c r="H355" s="620"/>
      <c r="I355" s="620"/>
      <c r="J355" s="620"/>
      <c r="K355" s="620"/>
      <c r="L355" s="620"/>
      <c r="M355" s="620"/>
      <c r="N355" s="620"/>
      <c r="O355" s="620"/>
      <c r="P355" s="620"/>
      <c r="Q355" s="620"/>
      <c r="R355" s="620"/>
      <c r="S355" s="620"/>
      <c r="T355" s="620"/>
      <c r="U355" s="620"/>
      <c r="V355" s="620"/>
      <c r="W355" s="620"/>
      <c r="X355" s="620"/>
      <c r="Y355" s="620"/>
      <c r="Z355" s="620"/>
    </row>
    <row r="356">
      <c r="A356" s="633"/>
      <c r="B356" s="634"/>
      <c r="C356" s="620"/>
      <c r="D356" s="620"/>
      <c r="E356" s="620"/>
      <c r="F356" s="620"/>
      <c r="G356" s="620"/>
      <c r="H356" s="620"/>
      <c r="I356" s="620"/>
      <c r="J356" s="620"/>
      <c r="K356" s="620"/>
      <c r="L356" s="620"/>
      <c r="M356" s="620"/>
      <c r="N356" s="620"/>
      <c r="O356" s="620"/>
      <c r="P356" s="620"/>
      <c r="Q356" s="620"/>
      <c r="R356" s="620"/>
      <c r="S356" s="620"/>
      <c r="T356" s="620"/>
      <c r="U356" s="620"/>
      <c r="V356" s="620"/>
      <c r="W356" s="620"/>
      <c r="X356" s="620"/>
      <c r="Y356" s="620"/>
      <c r="Z356" s="620"/>
    </row>
    <row r="357">
      <c r="A357" s="633"/>
      <c r="B357" s="634"/>
      <c r="C357" s="620"/>
      <c r="D357" s="620"/>
      <c r="E357" s="620"/>
      <c r="F357" s="620"/>
      <c r="G357" s="620"/>
      <c r="H357" s="620"/>
      <c r="I357" s="620"/>
      <c r="J357" s="620"/>
      <c r="K357" s="620"/>
      <c r="L357" s="620"/>
      <c r="M357" s="620"/>
      <c r="N357" s="620"/>
      <c r="O357" s="620"/>
      <c r="P357" s="620"/>
      <c r="Q357" s="620"/>
      <c r="R357" s="620"/>
      <c r="S357" s="620"/>
      <c r="T357" s="620"/>
      <c r="U357" s="620"/>
      <c r="V357" s="620"/>
      <c r="W357" s="620"/>
      <c r="X357" s="620"/>
      <c r="Y357" s="620"/>
      <c r="Z357" s="620"/>
    </row>
    <row r="358">
      <c r="A358" s="633"/>
      <c r="B358" s="634"/>
      <c r="C358" s="620"/>
      <c r="D358" s="620"/>
      <c r="E358" s="620"/>
      <c r="F358" s="620"/>
      <c r="G358" s="620"/>
      <c r="H358" s="620"/>
      <c r="I358" s="620"/>
      <c r="J358" s="620"/>
      <c r="K358" s="620"/>
      <c r="L358" s="620"/>
      <c r="M358" s="620"/>
      <c r="N358" s="620"/>
      <c r="O358" s="620"/>
      <c r="P358" s="620"/>
      <c r="Q358" s="620"/>
      <c r="R358" s="620"/>
      <c r="S358" s="620"/>
      <c r="T358" s="620"/>
      <c r="U358" s="620"/>
      <c r="V358" s="620"/>
      <c r="W358" s="620"/>
      <c r="X358" s="620"/>
      <c r="Y358" s="620"/>
      <c r="Z358" s="620"/>
    </row>
    <row r="359">
      <c r="A359" s="633"/>
      <c r="B359" s="634"/>
      <c r="C359" s="620"/>
      <c r="D359" s="620"/>
      <c r="E359" s="620"/>
      <c r="F359" s="620"/>
      <c r="G359" s="620"/>
      <c r="H359" s="620"/>
      <c r="I359" s="620"/>
      <c r="J359" s="620"/>
      <c r="K359" s="620"/>
      <c r="L359" s="620"/>
      <c r="M359" s="620"/>
      <c r="N359" s="620"/>
      <c r="O359" s="620"/>
      <c r="P359" s="620"/>
      <c r="Q359" s="620"/>
      <c r="R359" s="620"/>
      <c r="S359" s="620"/>
      <c r="T359" s="620"/>
      <c r="U359" s="620"/>
      <c r="V359" s="620"/>
      <c r="W359" s="620"/>
      <c r="X359" s="620"/>
      <c r="Y359" s="620"/>
      <c r="Z359" s="620"/>
    </row>
    <row r="360">
      <c r="A360" s="633"/>
      <c r="B360" s="634"/>
      <c r="C360" s="620"/>
      <c r="D360" s="620"/>
      <c r="E360" s="620"/>
      <c r="F360" s="620"/>
      <c r="G360" s="620"/>
      <c r="H360" s="620"/>
      <c r="I360" s="620"/>
      <c r="J360" s="620"/>
      <c r="K360" s="620"/>
      <c r="L360" s="620"/>
      <c r="M360" s="620"/>
      <c r="N360" s="620"/>
      <c r="O360" s="620"/>
      <c r="P360" s="620"/>
      <c r="Q360" s="620"/>
      <c r="R360" s="620"/>
      <c r="S360" s="620"/>
      <c r="T360" s="620"/>
      <c r="U360" s="620"/>
      <c r="V360" s="620"/>
      <c r="W360" s="620"/>
      <c r="X360" s="620"/>
      <c r="Y360" s="620"/>
      <c r="Z360" s="620"/>
    </row>
    <row r="361">
      <c r="A361" s="633"/>
      <c r="B361" s="634"/>
      <c r="C361" s="620"/>
      <c r="D361" s="620"/>
      <c r="E361" s="620"/>
      <c r="F361" s="620"/>
      <c r="G361" s="620"/>
      <c r="H361" s="620"/>
      <c r="I361" s="620"/>
      <c r="J361" s="620"/>
      <c r="K361" s="620"/>
      <c r="L361" s="620"/>
      <c r="M361" s="620"/>
      <c r="N361" s="620"/>
      <c r="O361" s="620"/>
      <c r="P361" s="620"/>
      <c r="Q361" s="620"/>
      <c r="R361" s="620"/>
      <c r="S361" s="620"/>
      <c r="T361" s="620"/>
      <c r="U361" s="620"/>
      <c r="V361" s="620"/>
      <c r="W361" s="620"/>
      <c r="X361" s="620"/>
      <c r="Y361" s="620"/>
      <c r="Z361" s="620"/>
    </row>
    <row r="362">
      <c r="A362" s="633"/>
      <c r="B362" s="634"/>
      <c r="C362" s="620"/>
      <c r="D362" s="620"/>
      <c r="E362" s="620"/>
      <c r="F362" s="620"/>
      <c r="G362" s="620"/>
      <c r="H362" s="620"/>
      <c r="I362" s="620"/>
      <c r="J362" s="620"/>
      <c r="K362" s="620"/>
      <c r="L362" s="620"/>
      <c r="M362" s="620"/>
      <c r="N362" s="620"/>
      <c r="O362" s="620"/>
      <c r="P362" s="620"/>
      <c r="Q362" s="620"/>
      <c r="R362" s="620"/>
      <c r="S362" s="620"/>
      <c r="T362" s="620"/>
      <c r="U362" s="620"/>
      <c r="V362" s="620"/>
      <c r="W362" s="620"/>
      <c r="X362" s="620"/>
      <c r="Y362" s="620"/>
      <c r="Z362" s="620"/>
    </row>
    <row r="363">
      <c r="A363" s="633"/>
      <c r="B363" s="634"/>
      <c r="C363" s="620"/>
      <c r="D363" s="620"/>
      <c r="E363" s="620"/>
      <c r="F363" s="620"/>
      <c r="G363" s="620"/>
      <c r="H363" s="620"/>
      <c r="I363" s="620"/>
      <c r="J363" s="620"/>
      <c r="K363" s="620"/>
      <c r="L363" s="620"/>
      <c r="M363" s="620"/>
      <c r="N363" s="620"/>
      <c r="O363" s="620"/>
      <c r="P363" s="620"/>
      <c r="Q363" s="620"/>
      <c r="R363" s="620"/>
      <c r="S363" s="620"/>
      <c r="T363" s="620"/>
      <c r="U363" s="620"/>
      <c r="V363" s="620"/>
      <c r="W363" s="620"/>
      <c r="X363" s="620"/>
      <c r="Y363" s="620"/>
      <c r="Z363" s="620"/>
    </row>
    <row r="364">
      <c r="A364" s="633"/>
      <c r="B364" s="634"/>
      <c r="C364" s="620"/>
      <c r="D364" s="620"/>
      <c r="E364" s="620"/>
      <c r="F364" s="620"/>
      <c r="G364" s="620"/>
      <c r="H364" s="620"/>
      <c r="I364" s="620"/>
      <c r="J364" s="620"/>
      <c r="K364" s="620"/>
      <c r="L364" s="620"/>
      <c r="M364" s="620"/>
      <c r="N364" s="620"/>
      <c r="O364" s="620"/>
      <c r="P364" s="620"/>
      <c r="Q364" s="620"/>
      <c r="R364" s="620"/>
      <c r="S364" s="620"/>
      <c r="T364" s="620"/>
      <c r="U364" s="620"/>
      <c r="V364" s="620"/>
      <c r="W364" s="620"/>
      <c r="X364" s="620"/>
      <c r="Y364" s="620"/>
      <c r="Z364" s="620"/>
    </row>
    <row r="365">
      <c r="A365" s="633"/>
      <c r="B365" s="634"/>
      <c r="C365" s="620"/>
      <c r="D365" s="620"/>
      <c r="E365" s="620"/>
      <c r="F365" s="620"/>
      <c r="G365" s="620"/>
      <c r="H365" s="620"/>
      <c r="I365" s="620"/>
      <c r="J365" s="620"/>
      <c r="K365" s="620"/>
      <c r="L365" s="620"/>
      <c r="M365" s="620"/>
      <c r="N365" s="620"/>
      <c r="O365" s="620"/>
      <c r="P365" s="620"/>
      <c r="Q365" s="620"/>
      <c r="R365" s="620"/>
      <c r="S365" s="620"/>
      <c r="T365" s="620"/>
      <c r="U365" s="620"/>
      <c r="V365" s="620"/>
      <c r="W365" s="620"/>
      <c r="X365" s="620"/>
      <c r="Y365" s="620"/>
      <c r="Z365" s="620"/>
    </row>
    <row r="366">
      <c r="A366" s="633"/>
      <c r="B366" s="634"/>
      <c r="C366" s="620"/>
      <c r="D366" s="620"/>
      <c r="E366" s="620"/>
      <c r="F366" s="620"/>
      <c r="G366" s="620"/>
      <c r="H366" s="620"/>
      <c r="I366" s="620"/>
      <c r="J366" s="620"/>
      <c r="K366" s="620"/>
      <c r="L366" s="620"/>
      <c r="M366" s="620"/>
      <c r="N366" s="620"/>
      <c r="O366" s="620"/>
      <c r="P366" s="620"/>
      <c r="Q366" s="620"/>
      <c r="R366" s="620"/>
      <c r="S366" s="620"/>
      <c r="T366" s="620"/>
      <c r="U366" s="620"/>
      <c r="V366" s="620"/>
      <c r="W366" s="620"/>
      <c r="X366" s="620"/>
      <c r="Y366" s="620"/>
      <c r="Z366" s="620"/>
    </row>
    <row r="367">
      <c r="A367" s="633"/>
      <c r="B367" s="634"/>
      <c r="C367" s="620"/>
      <c r="D367" s="620"/>
      <c r="E367" s="620"/>
      <c r="F367" s="620"/>
      <c r="G367" s="620"/>
      <c r="H367" s="620"/>
      <c r="I367" s="620"/>
      <c r="J367" s="620"/>
      <c r="K367" s="620"/>
      <c r="L367" s="620"/>
      <c r="M367" s="620"/>
      <c r="N367" s="620"/>
      <c r="O367" s="620"/>
      <c r="P367" s="620"/>
      <c r="Q367" s="620"/>
      <c r="R367" s="620"/>
      <c r="S367" s="620"/>
      <c r="T367" s="620"/>
      <c r="U367" s="620"/>
      <c r="V367" s="620"/>
      <c r="W367" s="620"/>
      <c r="X367" s="620"/>
      <c r="Y367" s="620"/>
      <c r="Z367" s="620"/>
    </row>
    <row r="368">
      <c r="A368" s="633"/>
      <c r="B368" s="634"/>
      <c r="C368" s="620"/>
      <c r="D368" s="620"/>
      <c r="E368" s="620"/>
      <c r="F368" s="620"/>
      <c r="G368" s="620"/>
      <c r="H368" s="620"/>
      <c r="I368" s="620"/>
      <c r="J368" s="620"/>
      <c r="K368" s="620"/>
      <c r="L368" s="620"/>
      <c r="M368" s="620"/>
      <c r="N368" s="620"/>
      <c r="O368" s="620"/>
      <c r="P368" s="620"/>
      <c r="Q368" s="620"/>
      <c r="R368" s="620"/>
      <c r="S368" s="620"/>
      <c r="T368" s="620"/>
      <c r="U368" s="620"/>
      <c r="V368" s="620"/>
      <c r="W368" s="620"/>
      <c r="X368" s="620"/>
      <c r="Y368" s="620"/>
      <c r="Z368" s="620"/>
    </row>
    <row r="369">
      <c r="A369" s="633"/>
      <c r="B369" s="634"/>
      <c r="C369" s="620"/>
      <c r="D369" s="620"/>
      <c r="E369" s="620"/>
      <c r="F369" s="620"/>
      <c r="G369" s="620"/>
      <c r="H369" s="620"/>
      <c r="I369" s="620"/>
      <c r="J369" s="620"/>
      <c r="K369" s="620"/>
      <c r="L369" s="620"/>
      <c r="M369" s="620"/>
      <c r="N369" s="620"/>
      <c r="O369" s="620"/>
      <c r="P369" s="620"/>
      <c r="Q369" s="620"/>
      <c r="R369" s="620"/>
      <c r="S369" s="620"/>
      <c r="T369" s="620"/>
      <c r="U369" s="620"/>
      <c r="V369" s="620"/>
      <c r="W369" s="620"/>
      <c r="X369" s="620"/>
      <c r="Y369" s="620"/>
      <c r="Z369" s="620"/>
    </row>
    <row r="370">
      <c r="A370" s="633"/>
      <c r="B370" s="634"/>
      <c r="C370" s="620"/>
      <c r="D370" s="620"/>
      <c r="E370" s="620"/>
      <c r="F370" s="620"/>
      <c r="G370" s="620"/>
      <c r="H370" s="620"/>
      <c r="I370" s="620"/>
      <c r="J370" s="620"/>
      <c r="K370" s="620"/>
      <c r="L370" s="620"/>
      <c r="M370" s="620"/>
      <c r="N370" s="620"/>
      <c r="O370" s="620"/>
      <c r="P370" s="620"/>
      <c r="Q370" s="620"/>
      <c r="R370" s="620"/>
      <c r="S370" s="620"/>
      <c r="T370" s="620"/>
      <c r="U370" s="620"/>
      <c r="V370" s="620"/>
      <c r="W370" s="620"/>
      <c r="X370" s="620"/>
      <c r="Y370" s="620"/>
      <c r="Z370" s="620"/>
    </row>
    <row r="371">
      <c r="A371" s="633"/>
      <c r="B371" s="634"/>
      <c r="C371" s="620"/>
      <c r="D371" s="620"/>
      <c r="E371" s="620"/>
      <c r="F371" s="620"/>
      <c r="G371" s="620"/>
      <c r="H371" s="620"/>
      <c r="I371" s="620"/>
      <c r="J371" s="620"/>
      <c r="K371" s="620"/>
      <c r="L371" s="620"/>
      <c r="M371" s="620"/>
      <c r="N371" s="620"/>
      <c r="O371" s="620"/>
      <c r="P371" s="620"/>
      <c r="Q371" s="620"/>
      <c r="R371" s="620"/>
      <c r="S371" s="620"/>
      <c r="T371" s="620"/>
      <c r="U371" s="620"/>
      <c r="V371" s="620"/>
      <c r="W371" s="620"/>
      <c r="X371" s="620"/>
      <c r="Y371" s="620"/>
      <c r="Z371" s="620"/>
    </row>
    <row r="372">
      <c r="A372" s="633"/>
      <c r="B372" s="634"/>
      <c r="C372" s="620"/>
      <c r="D372" s="620"/>
      <c r="E372" s="620"/>
      <c r="F372" s="620"/>
      <c r="G372" s="620"/>
      <c r="H372" s="620"/>
      <c r="I372" s="620"/>
      <c r="J372" s="620"/>
      <c r="K372" s="620"/>
      <c r="L372" s="620"/>
      <c r="M372" s="620"/>
      <c r="N372" s="620"/>
      <c r="O372" s="620"/>
      <c r="P372" s="620"/>
      <c r="Q372" s="620"/>
      <c r="R372" s="620"/>
      <c r="S372" s="620"/>
      <c r="T372" s="620"/>
      <c r="U372" s="620"/>
      <c r="V372" s="620"/>
      <c r="W372" s="620"/>
      <c r="X372" s="620"/>
      <c r="Y372" s="620"/>
      <c r="Z372" s="620"/>
    </row>
    <row r="373">
      <c r="A373" s="633"/>
      <c r="B373" s="634"/>
      <c r="C373" s="620"/>
      <c r="D373" s="620"/>
      <c r="E373" s="620"/>
      <c r="F373" s="620"/>
      <c r="G373" s="620"/>
      <c r="H373" s="620"/>
      <c r="I373" s="620"/>
      <c r="J373" s="620"/>
      <c r="K373" s="620"/>
      <c r="L373" s="620"/>
      <c r="M373" s="620"/>
      <c r="N373" s="620"/>
      <c r="O373" s="620"/>
      <c r="P373" s="620"/>
      <c r="Q373" s="620"/>
      <c r="R373" s="620"/>
      <c r="S373" s="620"/>
      <c r="T373" s="620"/>
      <c r="U373" s="620"/>
      <c r="V373" s="620"/>
      <c r="W373" s="620"/>
      <c r="X373" s="620"/>
      <c r="Y373" s="620"/>
      <c r="Z373" s="620"/>
    </row>
    <row r="374">
      <c r="A374" s="633"/>
      <c r="B374" s="634"/>
      <c r="C374" s="620"/>
      <c r="D374" s="620"/>
      <c r="E374" s="620"/>
      <c r="F374" s="620"/>
      <c r="G374" s="620"/>
      <c r="H374" s="620"/>
      <c r="I374" s="620"/>
      <c r="J374" s="620"/>
      <c r="K374" s="620"/>
      <c r="L374" s="620"/>
      <c r="M374" s="620"/>
      <c r="N374" s="620"/>
      <c r="O374" s="620"/>
      <c r="P374" s="620"/>
      <c r="Q374" s="620"/>
      <c r="R374" s="620"/>
      <c r="S374" s="620"/>
      <c r="T374" s="620"/>
      <c r="U374" s="620"/>
      <c r="V374" s="620"/>
      <c r="W374" s="620"/>
      <c r="X374" s="620"/>
      <c r="Y374" s="620"/>
      <c r="Z374" s="620"/>
    </row>
    <row r="375">
      <c r="A375" s="633"/>
      <c r="B375" s="634"/>
      <c r="C375" s="620"/>
      <c r="D375" s="620"/>
      <c r="E375" s="620"/>
      <c r="F375" s="620"/>
      <c r="G375" s="620"/>
      <c r="H375" s="620"/>
      <c r="I375" s="620"/>
      <c r="J375" s="620"/>
      <c r="K375" s="620"/>
      <c r="L375" s="620"/>
      <c r="M375" s="620"/>
      <c r="N375" s="620"/>
      <c r="O375" s="620"/>
      <c r="P375" s="620"/>
      <c r="Q375" s="620"/>
      <c r="R375" s="620"/>
      <c r="S375" s="620"/>
      <c r="T375" s="620"/>
      <c r="U375" s="620"/>
      <c r="V375" s="620"/>
      <c r="W375" s="620"/>
      <c r="X375" s="620"/>
      <c r="Y375" s="620"/>
      <c r="Z375" s="620"/>
    </row>
    <row r="376">
      <c r="A376" s="633"/>
      <c r="B376" s="634"/>
      <c r="C376" s="620"/>
      <c r="D376" s="620"/>
      <c r="E376" s="620"/>
      <c r="F376" s="620"/>
      <c r="G376" s="620"/>
      <c r="H376" s="620"/>
      <c r="I376" s="620"/>
      <c r="J376" s="620"/>
      <c r="K376" s="620"/>
      <c r="L376" s="620"/>
      <c r="M376" s="620"/>
      <c r="N376" s="620"/>
      <c r="O376" s="620"/>
      <c r="P376" s="620"/>
      <c r="Q376" s="620"/>
      <c r="R376" s="620"/>
      <c r="S376" s="620"/>
      <c r="T376" s="620"/>
      <c r="U376" s="620"/>
      <c r="V376" s="620"/>
      <c r="W376" s="620"/>
      <c r="X376" s="620"/>
      <c r="Y376" s="620"/>
      <c r="Z376" s="620"/>
    </row>
    <row r="377">
      <c r="A377" s="633"/>
      <c r="B377" s="634"/>
      <c r="C377" s="620"/>
      <c r="D377" s="620"/>
      <c r="E377" s="620"/>
      <c r="F377" s="620"/>
      <c r="G377" s="620"/>
      <c r="H377" s="620"/>
      <c r="I377" s="620"/>
      <c r="J377" s="620"/>
      <c r="K377" s="620"/>
      <c r="L377" s="620"/>
      <c r="M377" s="620"/>
      <c r="N377" s="620"/>
      <c r="O377" s="620"/>
      <c r="P377" s="620"/>
      <c r="Q377" s="620"/>
      <c r="R377" s="620"/>
      <c r="S377" s="620"/>
      <c r="T377" s="620"/>
      <c r="U377" s="620"/>
      <c r="V377" s="620"/>
      <c r="W377" s="620"/>
      <c r="X377" s="620"/>
      <c r="Y377" s="620"/>
      <c r="Z377" s="620"/>
    </row>
    <row r="378">
      <c r="A378" s="633"/>
      <c r="B378" s="634"/>
      <c r="C378" s="620"/>
      <c r="D378" s="620"/>
      <c r="E378" s="620"/>
      <c r="F378" s="620"/>
      <c r="G378" s="620"/>
      <c r="H378" s="620"/>
      <c r="I378" s="620"/>
      <c r="J378" s="620"/>
      <c r="K378" s="620"/>
      <c r="L378" s="620"/>
      <c r="M378" s="620"/>
      <c r="N378" s="620"/>
      <c r="O378" s="620"/>
      <c r="P378" s="620"/>
      <c r="Q378" s="620"/>
      <c r="R378" s="620"/>
      <c r="S378" s="620"/>
      <c r="T378" s="620"/>
      <c r="U378" s="620"/>
      <c r="V378" s="620"/>
      <c r="W378" s="620"/>
      <c r="X378" s="620"/>
      <c r="Y378" s="620"/>
      <c r="Z378" s="620"/>
    </row>
    <row r="379">
      <c r="A379" s="633"/>
      <c r="B379" s="634"/>
      <c r="C379" s="620"/>
      <c r="D379" s="620"/>
      <c r="E379" s="620"/>
      <c r="F379" s="620"/>
      <c r="G379" s="620"/>
      <c r="H379" s="620"/>
      <c r="I379" s="620"/>
      <c r="J379" s="620"/>
      <c r="K379" s="620"/>
      <c r="L379" s="620"/>
      <c r="M379" s="620"/>
      <c r="N379" s="620"/>
      <c r="O379" s="620"/>
      <c r="P379" s="620"/>
      <c r="Q379" s="620"/>
      <c r="R379" s="620"/>
      <c r="S379" s="620"/>
      <c r="T379" s="620"/>
      <c r="U379" s="620"/>
      <c r="V379" s="620"/>
      <c r="W379" s="620"/>
      <c r="X379" s="620"/>
      <c r="Y379" s="620"/>
      <c r="Z379" s="620"/>
    </row>
    <row r="380">
      <c r="A380" s="633"/>
      <c r="B380" s="634"/>
      <c r="C380" s="620"/>
      <c r="D380" s="620"/>
      <c r="E380" s="620"/>
      <c r="F380" s="620"/>
      <c r="G380" s="620"/>
      <c r="H380" s="620"/>
      <c r="I380" s="620"/>
      <c r="J380" s="620"/>
      <c r="K380" s="620"/>
      <c r="L380" s="620"/>
      <c r="M380" s="620"/>
      <c r="N380" s="620"/>
      <c r="O380" s="620"/>
      <c r="P380" s="620"/>
      <c r="Q380" s="620"/>
      <c r="R380" s="620"/>
      <c r="S380" s="620"/>
      <c r="T380" s="620"/>
      <c r="U380" s="620"/>
      <c r="V380" s="620"/>
      <c r="W380" s="620"/>
      <c r="X380" s="620"/>
      <c r="Y380" s="620"/>
      <c r="Z380" s="620"/>
    </row>
    <row r="381">
      <c r="A381" s="633"/>
      <c r="B381" s="634"/>
      <c r="C381" s="620"/>
      <c r="D381" s="620"/>
      <c r="E381" s="620"/>
      <c r="F381" s="620"/>
      <c r="G381" s="620"/>
      <c r="H381" s="620"/>
      <c r="I381" s="620"/>
      <c r="J381" s="620"/>
      <c r="K381" s="620"/>
      <c r="L381" s="620"/>
      <c r="M381" s="620"/>
      <c r="N381" s="620"/>
      <c r="O381" s="620"/>
      <c r="P381" s="620"/>
      <c r="Q381" s="620"/>
      <c r="R381" s="620"/>
      <c r="S381" s="620"/>
      <c r="T381" s="620"/>
      <c r="U381" s="620"/>
      <c r="V381" s="620"/>
      <c r="W381" s="620"/>
      <c r="X381" s="620"/>
      <c r="Y381" s="620"/>
      <c r="Z381" s="620"/>
    </row>
    <row r="382">
      <c r="A382" s="633"/>
      <c r="B382" s="634"/>
      <c r="C382" s="620"/>
      <c r="D382" s="620"/>
      <c r="E382" s="620"/>
      <c r="F382" s="620"/>
      <c r="G382" s="620"/>
      <c r="H382" s="620"/>
      <c r="I382" s="620"/>
      <c r="J382" s="620"/>
      <c r="K382" s="620"/>
      <c r="L382" s="620"/>
      <c r="M382" s="620"/>
      <c r="N382" s="620"/>
      <c r="O382" s="620"/>
      <c r="P382" s="620"/>
      <c r="Q382" s="620"/>
      <c r="R382" s="620"/>
      <c r="S382" s="620"/>
      <c r="T382" s="620"/>
      <c r="U382" s="620"/>
      <c r="V382" s="620"/>
      <c r="W382" s="620"/>
      <c r="X382" s="620"/>
      <c r="Y382" s="620"/>
      <c r="Z382" s="620"/>
    </row>
    <row r="383">
      <c r="A383" s="633"/>
      <c r="B383" s="634"/>
      <c r="C383" s="620"/>
      <c r="D383" s="620"/>
      <c r="E383" s="620"/>
      <c r="F383" s="620"/>
      <c r="G383" s="620"/>
      <c r="H383" s="620"/>
      <c r="I383" s="620"/>
      <c r="J383" s="620"/>
      <c r="K383" s="620"/>
      <c r="L383" s="620"/>
      <c r="M383" s="620"/>
      <c r="N383" s="620"/>
      <c r="O383" s="620"/>
      <c r="P383" s="620"/>
      <c r="Q383" s="620"/>
      <c r="R383" s="620"/>
      <c r="S383" s="620"/>
      <c r="T383" s="620"/>
      <c r="U383" s="620"/>
      <c r="V383" s="620"/>
      <c r="W383" s="620"/>
      <c r="X383" s="620"/>
      <c r="Y383" s="620"/>
      <c r="Z383" s="620"/>
    </row>
    <row r="384">
      <c r="A384" s="633"/>
      <c r="B384" s="634"/>
      <c r="C384" s="620"/>
      <c r="D384" s="620"/>
      <c r="E384" s="620"/>
      <c r="F384" s="620"/>
      <c r="G384" s="620"/>
      <c r="H384" s="620"/>
      <c r="I384" s="620"/>
      <c r="J384" s="620"/>
      <c r="K384" s="620"/>
      <c r="L384" s="620"/>
      <c r="M384" s="620"/>
      <c r="N384" s="620"/>
      <c r="O384" s="620"/>
      <c r="P384" s="620"/>
      <c r="Q384" s="620"/>
      <c r="R384" s="620"/>
      <c r="S384" s="620"/>
      <c r="T384" s="620"/>
      <c r="U384" s="620"/>
      <c r="V384" s="620"/>
      <c r="W384" s="620"/>
      <c r="X384" s="620"/>
      <c r="Y384" s="620"/>
      <c r="Z384" s="620"/>
    </row>
    <row r="385">
      <c r="A385" s="633"/>
      <c r="B385" s="634"/>
      <c r="C385" s="620"/>
      <c r="D385" s="620"/>
      <c r="E385" s="620"/>
      <c r="F385" s="620"/>
      <c r="G385" s="620"/>
      <c r="H385" s="620"/>
      <c r="I385" s="620"/>
      <c r="J385" s="620"/>
      <c r="K385" s="620"/>
      <c r="L385" s="620"/>
      <c r="M385" s="620"/>
      <c r="N385" s="620"/>
      <c r="O385" s="620"/>
      <c r="P385" s="620"/>
      <c r="Q385" s="620"/>
      <c r="R385" s="620"/>
      <c r="S385" s="620"/>
      <c r="T385" s="620"/>
      <c r="U385" s="620"/>
      <c r="V385" s="620"/>
      <c r="W385" s="620"/>
      <c r="X385" s="620"/>
      <c r="Y385" s="620"/>
      <c r="Z385" s="620"/>
    </row>
    <row r="386">
      <c r="A386" s="633"/>
      <c r="B386" s="634"/>
      <c r="C386" s="620"/>
      <c r="D386" s="620"/>
      <c r="E386" s="620"/>
      <c r="F386" s="620"/>
      <c r="G386" s="620"/>
      <c r="H386" s="620"/>
      <c r="I386" s="620"/>
      <c r="J386" s="620"/>
      <c r="K386" s="620"/>
      <c r="L386" s="620"/>
      <c r="M386" s="620"/>
      <c r="N386" s="620"/>
      <c r="O386" s="620"/>
      <c r="P386" s="620"/>
      <c r="Q386" s="620"/>
      <c r="R386" s="620"/>
      <c r="S386" s="620"/>
      <c r="T386" s="620"/>
      <c r="U386" s="620"/>
      <c r="V386" s="620"/>
      <c r="W386" s="620"/>
      <c r="X386" s="620"/>
      <c r="Y386" s="620"/>
      <c r="Z386" s="620"/>
    </row>
    <row r="387">
      <c r="A387" s="633"/>
      <c r="B387" s="634"/>
      <c r="C387" s="620"/>
      <c r="D387" s="620"/>
      <c r="E387" s="620"/>
      <c r="F387" s="620"/>
      <c r="G387" s="620"/>
      <c r="H387" s="620"/>
      <c r="I387" s="620"/>
      <c r="J387" s="620"/>
      <c r="K387" s="620"/>
      <c r="L387" s="620"/>
      <c r="M387" s="620"/>
      <c r="N387" s="620"/>
      <c r="O387" s="620"/>
      <c r="P387" s="620"/>
      <c r="Q387" s="620"/>
      <c r="R387" s="620"/>
      <c r="S387" s="620"/>
      <c r="T387" s="620"/>
      <c r="U387" s="620"/>
      <c r="V387" s="620"/>
      <c r="W387" s="620"/>
      <c r="X387" s="620"/>
      <c r="Y387" s="620"/>
      <c r="Z387" s="620"/>
    </row>
    <row r="388">
      <c r="A388" s="633"/>
      <c r="B388" s="634"/>
      <c r="C388" s="620"/>
      <c r="D388" s="620"/>
      <c r="E388" s="620"/>
      <c r="F388" s="620"/>
      <c r="G388" s="620"/>
      <c r="H388" s="620"/>
      <c r="I388" s="620"/>
      <c r="J388" s="620"/>
      <c r="K388" s="620"/>
      <c r="L388" s="620"/>
      <c r="M388" s="620"/>
      <c r="N388" s="620"/>
      <c r="O388" s="620"/>
      <c r="P388" s="620"/>
      <c r="Q388" s="620"/>
      <c r="R388" s="620"/>
      <c r="S388" s="620"/>
      <c r="T388" s="620"/>
      <c r="U388" s="620"/>
      <c r="V388" s="620"/>
      <c r="W388" s="620"/>
      <c r="X388" s="620"/>
      <c r="Y388" s="620"/>
      <c r="Z388" s="620"/>
    </row>
    <row r="389">
      <c r="A389" s="633"/>
      <c r="B389" s="634"/>
      <c r="C389" s="620"/>
      <c r="D389" s="620"/>
      <c r="E389" s="620"/>
      <c r="F389" s="620"/>
      <c r="G389" s="620"/>
      <c r="H389" s="620"/>
      <c r="I389" s="620"/>
      <c r="J389" s="620"/>
      <c r="K389" s="620"/>
      <c r="L389" s="620"/>
      <c r="M389" s="620"/>
      <c r="N389" s="620"/>
      <c r="O389" s="620"/>
      <c r="P389" s="620"/>
      <c r="Q389" s="620"/>
      <c r="R389" s="620"/>
      <c r="S389" s="620"/>
      <c r="T389" s="620"/>
      <c r="U389" s="620"/>
      <c r="V389" s="620"/>
      <c r="W389" s="620"/>
      <c r="X389" s="620"/>
      <c r="Y389" s="620"/>
      <c r="Z389" s="620"/>
    </row>
    <row r="390">
      <c r="A390" s="633"/>
      <c r="B390" s="634"/>
      <c r="C390" s="620"/>
      <c r="D390" s="620"/>
      <c r="E390" s="620"/>
      <c r="F390" s="620"/>
      <c r="G390" s="620"/>
      <c r="H390" s="620"/>
      <c r="I390" s="620"/>
      <c r="J390" s="620"/>
      <c r="K390" s="620"/>
      <c r="L390" s="620"/>
      <c r="M390" s="620"/>
      <c r="N390" s="620"/>
      <c r="O390" s="620"/>
      <c r="P390" s="620"/>
      <c r="Q390" s="620"/>
      <c r="R390" s="620"/>
      <c r="S390" s="620"/>
      <c r="T390" s="620"/>
      <c r="U390" s="620"/>
      <c r="V390" s="620"/>
      <c r="W390" s="620"/>
      <c r="X390" s="620"/>
      <c r="Y390" s="620"/>
      <c r="Z390" s="620"/>
    </row>
    <row r="391">
      <c r="A391" s="633"/>
      <c r="B391" s="634"/>
      <c r="C391" s="620"/>
      <c r="D391" s="620"/>
      <c r="E391" s="620"/>
      <c r="F391" s="620"/>
      <c r="G391" s="620"/>
      <c r="H391" s="620"/>
      <c r="I391" s="620"/>
      <c r="J391" s="620"/>
      <c r="K391" s="620"/>
      <c r="L391" s="620"/>
      <c r="M391" s="620"/>
      <c r="N391" s="620"/>
      <c r="O391" s="620"/>
      <c r="P391" s="620"/>
      <c r="Q391" s="620"/>
      <c r="R391" s="620"/>
      <c r="S391" s="620"/>
      <c r="T391" s="620"/>
      <c r="U391" s="620"/>
      <c r="V391" s="620"/>
      <c r="W391" s="620"/>
      <c r="X391" s="620"/>
      <c r="Y391" s="620"/>
      <c r="Z391" s="620"/>
    </row>
    <row r="392">
      <c r="A392" s="633"/>
      <c r="B392" s="634"/>
      <c r="C392" s="620"/>
      <c r="D392" s="620"/>
      <c r="E392" s="620"/>
      <c r="F392" s="620"/>
      <c r="G392" s="620"/>
      <c r="H392" s="620"/>
      <c r="I392" s="620"/>
      <c r="J392" s="620"/>
      <c r="K392" s="620"/>
      <c r="L392" s="620"/>
      <c r="M392" s="620"/>
      <c r="N392" s="620"/>
      <c r="O392" s="620"/>
      <c r="P392" s="620"/>
      <c r="Q392" s="620"/>
      <c r="R392" s="620"/>
      <c r="S392" s="620"/>
      <c r="T392" s="620"/>
      <c r="U392" s="620"/>
      <c r="V392" s="620"/>
      <c r="W392" s="620"/>
      <c r="X392" s="620"/>
      <c r="Y392" s="620"/>
      <c r="Z392" s="620"/>
    </row>
    <row r="393">
      <c r="A393" s="633"/>
      <c r="B393" s="634"/>
      <c r="C393" s="620"/>
      <c r="D393" s="620"/>
      <c r="E393" s="620"/>
      <c r="F393" s="620"/>
      <c r="G393" s="620"/>
      <c r="H393" s="620"/>
      <c r="I393" s="620"/>
      <c r="J393" s="620"/>
      <c r="K393" s="620"/>
      <c r="L393" s="620"/>
      <c r="M393" s="620"/>
      <c r="N393" s="620"/>
      <c r="O393" s="620"/>
      <c r="P393" s="620"/>
      <c r="Q393" s="620"/>
      <c r="R393" s="620"/>
      <c r="S393" s="620"/>
      <c r="T393" s="620"/>
      <c r="U393" s="620"/>
      <c r="V393" s="620"/>
      <c r="W393" s="620"/>
      <c r="X393" s="620"/>
      <c r="Y393" s="620"/>
      <c r="Z393" s="620"/>
    </row>
    <row r="394">
      <c r="A394" s="633"/>
      <c r="B394" s="634"/>
      <c r="C394" s="620"/>
      <c r="D394" s="620"/>
      <c r="E394" s="620"/>
      <c r="F394" s="620"/>
      <c r="G394" s="620"/>
      <c r="H394" s="620"/>
      <c r="I394" s="620"/>
      <c r="J394" s="620"/>
      <c r="K394" s="620"/>
      <c r="L394" s="620"/>
      <c r="M394" s="620"/>
      <c r="N394" s="620"/>
      <c r="O394" s="620"/>
      <c r="P394" s="620"/>
      <c r="Q394" s="620"/>
      <c r="R394" s="620"/>
      <c r="S394" s="620"/>
      <c r="T394" s="620"/>
      <c r="U394" s="620"/>
      <c r="V394" s="620"/>
      <c r="W394" s="620"/>
      <c r="X394" s="620"/>
      <c r="Y394" s="620"/>
      <c r="Z394" s="620"/>
    </row>
    <row r="395">
      <c r="A395" s="633"/>
      <c r="B395" s="634"/>
      <c r="C395" s="620"/>
      <c r="D395" s="620"/>
      <c r="E395" s="620"/>
      <c r="F395" s="620"/>
      <c r="G395" s="620"/>
      <c r="H395" s="620"/>
      <c r="I395" s="620"/>
      <c r="J395" s="620"/>
      <c r="K395" s="620"/>
      <c r="L395" s="620"/>
      <c r="M395" s="620"/>
      <c r="N395" s="620"/>
      <c r="O395" s="620"/>
      <c r="P395" s="620"/>
      <c r="Q395" s="620"/>
      <c r="R395" s="620"/>
      <c r="S395" s="620"/>
      <c r="T395" s="620"/>
      <c r="U395" s="620"/>
      <c r="V395" s="620"/>
      <c r="W395" s="620"/>
      <c r="X395" s="620"/>
      <c r="Y395" s="620"/>
      <c r="Z395" s="620"/>
    </row>
    <row r="396">
      <c r="A396" s="633"/>
      <c r="B396" s="634"/>
      <c r="C396" s="620"/>
      <c r="D396" s="620"/>
      <c r="E396" s="620"/>
      <c r="F396" s="620"/>
      <c r="G396" s="620"/>
      <c r="H396" s="620"/>
      <c r="I396" s="620"/>
      <c r="J396" s="620"/>
      <c r="K396" s="620"/>
      <c r="L396" s="620"/>
      <c r="M396" s="620"/>
      <c r="N396" s="620"/>
      <c r="O396" s="620"/>
      <c r="P396" s="620"/>
      <c r="Q396" s="620"/>
      <c r="R396" s="620"/>
      <c r="S396" s="620"/>
      <c r="T396" s="620"/>
      <c r="U396" s="620"/>
      <c r="V396" s="620"/>
      <c r="W396" s="620"/>
      <c r="X396" s="620"/>
      <c r="Y396" s="620"/>
      <c r="Z396" s="620"/>
    </row>
    <row r="397">
      <c r="A397" s="633"/>
      <c r="B397" s="634"/>
      <c r="C397" s="620"/>
      <c r="D397" s="620"/>
      <c r="E397" s="620"/>
      <c r="F397" s="620"/>
      <c r="G397" s="620"/>
      <c r="H397" s="620"/>
      <c r="I397" s="620"/>
      <c r="J397" s="620"/>
      <c r="K397" s="620"/>
      <c r="L397" s="620"/>
      <c r="M397" s="620"/>
      <c r="N397" s="620"/>
      <c r="O397" s="620"/>
      <c r="P397" s="620"/>
      <c r="Q397" s="620"/>
      <c r="R397" s="620"/>
      <c r="S397" s="620"/>
      <c r="T397" s="620"/>
      <c r="U397" s="620"/>
      <c r="V397" s="620"/>
      <c r="W397" s="620"/>
      <c r="X397" s="620"/>
      <c r="Y397" s="620"/>
      <c r="Z397" s="620"/>
    </row>
    <row r="398">
      <c r="A398" s="633"/>
      <c r="B398" s="634"/>
      <c r="C398" s="620"/>
      <c r="D398" s="620"/>
      <c r="E398" s="620"/>
      <c r="F398" s="620"/>
      <c r="G398" s="620"/>
      <c r="H398" s="620"/>
      <c r="I398" s="620"/>
      <c r="J398" s="620"/>
      <c r="K398" s="620"/>
      <c r="L398" s="620"/>
      <c r="M398" s="620"/>
      <c r="N398" s="620"/>
      <c r="O398" s="620"/>
      <c r="P398" s="620"/>
      <c r="Q398" s="620"/>
      <c r="R398" s="620"/>
      <c r="S398" s="620"/>
      <c r="T398" s="620"/>
      <c r="U398" s="620"/>
      <c r="V398" s="620"/>
      <c r="W398" s="620"/>
      <c r="X398" s="620"/>
      <c r="Y398" s="620"/>
      <c r="Z398" s="620"/>
    </row>
    <row r="399">
      <c r="A399" s="633"/>
      <c r="B399" s="634"/>
      <c r="C399" s="620"/>
      <c r="D399" s="620"/>
      <c r="E399" s="620"/>
      <c r="F399" s="620"/>
      <c r="G399" s="620"/>
      <c r="H399" s="620"/>
      <c r="I399" s="620"/>
      <c r="J399" s="620"/>
      <c r="K399" s="620"/>
      <c r="L399" s="620"/>
      <c r="M399" s="620"/>
      <c r="N399" s="620"/>
      <c r="O399" s="620"/>
      <c r="P399" s="620"/>
      <c r="Q399" s="620"/>
      <c r="R399" s="620"/>
      <c r="S399" s="620"/>
      <c r="T399" s="620"/>
      <c r="U399" s="620"/>
      <c r="V399" s="620"/>
      <c r="W399" s="620"/>
      <c r="X399" s="620"/>
      <c r="Y399" s="620"/>
      <c r="Z399" s="620"/>
    </row>
    <row r="400">
      <c r="A400" s="633"/>
      <c r="B400" s="634"/>
      <c r="C400" s="620"/>
      <c r="D400" s="620"/>
      <c r="E400" s="620"/>
      <c r="F400" s="620"/>
      <c r="G400" s="620"/>
      <c r="H400" s="620"/>
      <c r="I400" s="620"/>
      <c r="J400" s="620"/>
      <c r="K400" s="620"/>
      <c r="L400" s="620"/>
      <c r="M400" s="620"/>
      <c r="N400" s="620"/>
      <c r="O400" s="620"/>
      <c r="P400" s="620"/>
      <c r="Q400" s="620"/>
      <c r="R400" s="620"/>
      <c r="S400" s="620"/>
      <c r="T400" s="620"/>
      <c r="U400" s="620"/>
      <c r="V400" s="620"/>
      <c r="W400" s="620"/>
      <c r="X400" s="620"/>
      <c r="Y400" s="620"/>
      <c r="Z400" s="620"/>
    </row>
    <row r="401">
      <c r="A401" s="633"/>
      <c r="B401" s="634"/>
      <c r="C401" s="620"/>
      <c r="D401" s="620"/>
      <c r="E401" s="620"/>
      <c r="F401" s="620"/>
      <c r="G401" s="620"/>
      <c r="H401" s="620"/>
      <c r="I401" s="620"/>
      <c r="J401" s="620"/>
      <c r="K401" s="620"/>
      <c r="L401" s="620"/>
      <c r="M401" s="620"/>
      <c r="N401" s="620"/>
      <c r="O401" s="620"/>
      <c r="P401" s="620"/>
      <c r="Q401" s="620"/>
      <c r="R401" s="620"/>
      <c r="S401" s="620"/>
      <c r="T401" s="620"/>
      <c r="U401" s="620"/>
      <c r="V401" s="620"/>
      <c r="W401" s="620"/>
      <c r="X401" s="620"/>
      <c r="Y401" s="620"/>
      <c r="Z401" s="620"/>
    </row>
    <row r="402">
      <c r="A402" s="633"/>
      <c r="B402" s="634"/>
      <c r="C402" s="620"/>
      <c r="D402" s="620"/>
      <c r="E402" s="620"/>
      <c r="F402" s="620"/>
      <c r="G402" s="620"/>
      <c r="H402" s="620"/>
      <c r="I402" s="620"/>
      <c r="J402" s="620"/>
      <c r="K402" s="620"/>
      <c r="L402" s="620"/>
      <c r="M402" s="620"/>
      <c r="N402" s="620"/>
      <c r="O402" s="620"/>
      <c r="P402" s="620"/>
      <c r="Q402" s="620"/>
      <c r="R402" s="620"/>
      <c r="S402" s="620"/>
      <c r="T402" s="620"/>
      <c r="U402" s="620"/>
      <c r="V402" s="620"/>
      <c r="W402" s="620"/>
      <c r="X402" s="620"/>
      <c r="Y402" s="620"/>
      <c r="Z402" s="620"/>
    </row>
    <row r="403">
      <c r="A403" s="633"/>
      <c r="B403" s="634"/>
      <c r="C403" s="620"/>
      <c r="D403" s="620"/>
      <c r="E403" s="620"/>
      <c r="F403" s="620"/>
      <c r="G403" s="620"/>
      <c r="H403" s="620"/>
      <c r="I403" s="620"/>
      <c r="J403" s="620"/>
      <c r="K403" s="620"/>
      <c r="L403" s="620"/>
      <c r="M403" s="620"/>
      <c r="N403" s="620"/>
      <c r="O403" s="620"/>
      <c r="P403" s="620"/>
      <c r="Q403" s="620"/>
      <c r="R403" s="620"/>
      <c r="S403" s="620"/>
      <c r="T403" s="620"/>
      <c r="U403" s="620"/>
      <c r="V403" s="620"/>
      <c r="W403" s="620"/>
      <c r="X403" s="620"/>
      <c r="Y403" s="620"/>
      <c r="Z403" s="620"/>
    </row>
    <row r="404">
      <c r="A404" s="633"/>
      <c r="B404" s="634"/>
      <c r="C404" s="620"/>
      <c r="D404" s="620"/>
      <c r="E404" s="620"/>
      <c r="F404" s="620"/>
      <c r="G404" s="620"/>
      <c r="H404" s="620"/>
      <c r="I404" s="620"/>
      <c r="J404" s="620"/>
      <c r="K404" s="620"/>
      <c r="L404" s="620"/>
      <c r="M404" s="620"/>
      <c r="N404" s="620"/>
      <c r="O404" s="620"/>
      <c r="P404" s="620"/>
      <c r="Q404" s="620"/>
      <c r="R404" s="620"/>
      <c r="S404" s="620"/>
      <c r="T404" s="620"/>
      <c r="U404" s="620"/>
      <c r="V404" s="620"/>
      <c r="W404" s="620"/>
      <c r="X404" s="620"/>
      <c r="Y404" s="620"/>
      <c r="Z404" s="620"/>
    </row>
    <row r="405">
      <c r="A405" s="633"/>
      <c r="B405" s="634"/>
      <c r="C405" s="620"/>
      <c r="D405" s="620"/>
      <c r="E405" s="620"/>
      <c r="F405" s="620"/>
      <c r="G405" s="620"/>
      <c r="H405" s="620"/>
      <c r="I405" s="620"/>
      <c r="J405" s="620"/>
      <c r="K405" s="620"/>
      <c r="L405" s="620"/>
      <c r="M405" s="620"/>
      <c r="N405" s="620"/>
      <c r="O405" s="620"/>
      <c r="P405" s="620"/>
      <c r="Q405" s="620"/>
      <c r="R405" s="620"/>
      <c r="S405" s="620"/>
      <c r="T405" s="620"/>
      <c r="U405" s="620"/>
      <c r="V405" s="620"/>
      <c r="W405" s="620"/>
      <c r="X405" s="620"/>
      <c r="Y405" s="620"/>
      <c r="Z405" s="620"/>
    </row>
    <row r="406">
      <c r="A406" s="633"/>
      <c r="B406" s="634"/>
      <c r="C406" s="620"/>
      <c r="D406" s="620"/>
      <c r="E406" s="620"/>
      <c r="F406" s="620"/>
      <c r="G406" s="620"/>
      <c r="H406" s="620"/>
      <c r="I406" s="620"/>
      <c r="J406" s="620"/>
      <c r="K406" s="620"/>
      <c r="L406" s="620"/>
      <c r="M406" s="620"/>
      <c r="N406" s="620"/>
      <c r="O406" s="620"/>
      <c r="P406" s="620"/>
      <c r="Q406" s="620"/>
      <c r="R406" s="620"/>
      <c r="S406" s="620"/>
      <c r="T406" s="620"/>
      <c r="U406" s="620"/>
      <c r="V406" s="620"/>
      <c r="W406" s="620"/>
      <c r="X406" s="620"/>
      <c r="Y406" s="620"/>
      <c r="Z406" s="620"/>
    </row>
    <row r="407">
      <c r="A407" s="633"/>
      <c r="B407" s="634"/>
      <c r="C407" s="620"/>
      <c r="D407" s="620"/>
      <c r="E407" s="620"/>
      <c r="F407" s="620"/>
      <c r="G407" s="620"/>
      <c r="H407" s="620"/>
      <c r="I407" s="620"/>
      <c r="J407" s="620"/>
      <c r="K407" s="620"/>
      <c r="L407" s="620"/>
      <c r="M407" s="620"/>
      <c r="N407" s="620"/>
      <c r="O407" s="620"/>
      <c r="P407" s="620"/>
      <c r="Q407" s="620"/>
      <c r="R407" s="620"/>
      <c r="S407" s="620"/>
      <c r="T407" s="620"/>
      <c r="U407" s="620"/>
      <c r="V407" s="620"/>
      <c r="W407" s="620"/>
      <c r="X407" s="620"/>
      <c r="Y407" s="620"/>
      <c r="Z407" s="620"/>
    </row>
    <row r="408">
      <c r="A408" s="633"/>
      <c r="B408" s="634"/>
      <c r="C408" s="620"/>
      <c r="D408" s="620"/>
      <c r="E408" s="620"/>
      <c r="F408" s="620"/>
      <c r="G408" s="620"/>
      <c r="H408" s="620"/>
      <c r="I408" s="620"/>
      <c r="J408" s="620"/>
      <c r="K408" s="620"/>
      <c r="L408" s="620"/>
      <c r="M408" s="620"/>
      <c r="N408" s="620"/>
      <c r="O408" s="620"/>
      <c r="P408" s="620"/>
      <c r="Q408" s="620"/>
      <c r="R408" s="620"/>
      <c r="S408" s="620"/>
      <c r="T408" s="620"/>
      <c r="U408" s="620"/>
      <c r="V408" s="620"/>
      <c r="W408" s="620"/>
      <c r="X408" s="620"/>
      <c r="Y408" s="620"/>
      <c r="Z408" s="620"/>
    </row>
    <row r="409">
      <c r="A409" s="633"/>
      <c r="B409" s="634"/>
      <c r="C409" s="620"/>
      <c r="D409" s="620"/>
      <c r="E409" s="620"/>
      <c r="F409" s="620"/>
      <c r="G409" s="620"/>
      <c r="H409" s="620"/>
      <c r="I409" s="620"/>
      <c r="J409" s="620"/>
      <c r="K409" s="620"/>
      <c r="L409" s="620"/>
      <c r="M409" s="620"/>
      <c r="N409" s="620"/>
      <c r="O409" s="620"/>
      <c r="P409" s="620"/>
      <c r="Q409" s="620"/>
      <c r="R409" s="620"/>
      <c r="S409" s="620"/>
      <c r="T409" s="620"/>
      <c r="U409" s="620"/>
      <c r="V409" s="620"/>
      <c r="W409" s="620"/>
      <c r="X409" s="620"/>
      <c r="Y409" s="620"/>
      <c r="Z409" s="620"/>
    </row>
    <row r="410">
      <c r="A410" s="633"/>
      <c r="B410" s="634"/>
      <c r="C410" s="620"/>
      <c r="D410" s="620"/>
      <c r="E410" s="620"/>
      <c r="F410" s="620"/>
      <c r="G410" s="620"/>
      <c r="H410" s="620"/>
      <c r="I410" s="620"/>
      <c r="J410" s="620"/>
      <c r="K410" s="620"/>
      <c r="L410" s="620"/>
      <c r="M410" s="620"/>
      <c r="N410" s="620"/>
      <c r="O410" s="620"/>
      <c r="P410" s="620"/>
      <c r="Q410" s="620"/>
      <c r="R410" s="620"/>
      <c r="S410" s="620"/>
      <c r="T410" s="620"/>
      <c r="U410" s="620"/>
      <c r="V410" s="620"/>
      <c r="W410" s="620"/>
      <c r="X410" s="620"/>
      <c r="Y410" s="620"/>
      <c r="Z410" s="620"/>
    </row>
    <row r="411">
      <c r="A411" s="633"/>
      <c r="B411" s="634"/>
      <c r="C411" s="620"/>
      <c r="D411" s="620"/>
      <c r="E411" s="620"/>
      <c r="F411" s="620"/>
      <c r="G411" s="620"/>
      <c r="H411" s="620"/>
      <c r="I411" s="620"/>
      <c r="J411" s="620"/>
      <c r="K411" s="620"/>
      <c r="L411" s="620"/>
      <c r="M411" s="620"/>
      <c r="N411" s="620"/>
      <c r="O411" s="620"/>
      <c r="P411" s="620"/>
      <c r="Q411" s="620"/>
      <c r="R411" s="620"/>
      <c r="S411" s="620"/>
      <c r="T411" s="620"/>
      <c r="U411" s="620"/>
      <c r="V411" s="620"/>
      <c r="W411" s="620"/>
      <c r="X411" s="620"/>
      <c r="Y411" s="620"/>
      <c r="Z411" s="620"/>
    </row>
    <row r="412">
      <c r="A412" s="633"/>
      <c r="B412" s="634"/>
      <c r="C412" s="620"/>
      <c r="D412" s="620"/>
      <c r="E412" s="620"/>
      <c r="F412" s="620"/>
      <c r="G412" s="620"/>
      <c r="H412" s="620"/>
      <c r="I412" s="620"/>
      <c r="J412" s="620"/>
      <c r="K412" s="620"/>
      <c r="L412" s="620"/>
      <c r="M412" s="620"/>
      <c r="N412" s="620"/>
      <c r="O412" s="620"/>
      <c r="P412" s="620"/>
      <c r="Q412" s="620"/>
      <c r="R412" s="620"/>
      <c r="S412" s="620"/>
      <c r="T412" s="620"/>
      <c r="U412" s="620"/>
      <c r="V412" s="620"/>
      <c r="W412" s="620"/>
      <c r="X412" s="620"/>
      <c r="Y412" s="620"/>
      <c r="Z412" s="620"/>
    </row>
    <row r="413">
      <c r="A413" s="633"/>
      <c r="B413" s="634"/>
      <c r="C413" s="620"/>
      <c r="D413" s="620"/>
      <c r="E413" s="620"/>
      <c r="F413" s="620"/>
      <c r="G413" s="620"/>
      <c r="H413" s="620"/>
      <c r="I413" s="620"/>
      <c r="J413" s="620"/>
      <c r="K413" s="620"/>
      <c r="L413" s="620"/>
      <c r="M413" s="620"/>
      <c r="N413" s="620"/>
      <c r="O413" s="620"/>
      <c r="P413" s="620"/>
      <c r="Q413" s="620"/>
      <c r="R413" s="620"/>
      <c r="S413" s="620"/>
      <c r="T413" s="620"/>
      <c r="U413" s="620"/>
      <c r="V413" s="620"/>
      <c r="W413" s="620"/>
      <c r="X413" s="620"/>
      <c r="Y413" s="620"/>
      <c r="Z413" s="620"/>
    </row>
    <row r="414">
      <c r="A414" s="633"/>
      <c r="B414" s="634"/>
      <c r="C414" s="620"/>
      <c r="D414" s="620"/>
      <c r="E414" s="620"/>
      <c r="F414" s="620"/>
      <c r="G414" s="620"/>
      <c r="H414" s="620"/>
      <c r="I414" s="620"/>
      <c r="J414" s="620"/>
      <c r="K414" s="620"/>
      <c r="L414" s="620"/>
      <c r="M414" s="620"/>
      <c r="N414" s="620"/>
      <c r="O414" s="620"/>
      <c r="P414" s="620"/>
      <c r="Q414" s="620"/>
      <c r="R414" s="620"/>
      <c r="S414" s="620"/>
      <c r="T414" s="620"/>
      <c r="U414" s="620"/>
      <c r="V414" s="620"/>
      <c r="W414" s="620"/>
      <c r="X414" s="620"/>
      <c r="Y414" s="620"/>
      <c r="Z414" s="620"/>
    </row>
    <row r="415">
      <c r="A415" s="633"/>
      <c r="B415" s="634"/>
      <c r="C415" s="620"/>
      <c r="D415" s="620"/>
      <c r="E415" s="620"/>
      <c r="F415" s="620"/>
      <c r="G415" s="620"/>
      <c r="H415" s="620"/>
      <c r="I415" s="620"/>
      <c r="J415" s="620"/>
      <c r="K415" s="620"/>
      <c r="L415" s="620"/>
      <c r="M415" s="620"/>
      <c r="N415" s="620"/>
      <c r="O415" s="620"/>
      <c r="P415" s="620"/>
      <c r="Q415" s="620"/>
      <c r="R415" s="620"/>
      <c r="S415" s="620"/>
      <c r="T415" s="620"/>
      <c r="U415" s="620"/>
      <c r="V415" s="620"/>
      <c r="W415" s="620"/>
      <c r="X415" s="620"/>
      <c r="Y415" s="620"/>
      <c r="Z415" s="620"/>
    </row>
    <row r="416">
      <c r="A416" s="633"/>
      <c r="B416" s="634"/>
      <c r="C416" s="620"/>
      <c r="D416" s="620"/>
      <c r="E416" s="620"/>
      <c r="F416" s="620"/>
      <c r="G416" s="620"/>
      <c r="H416" s="620"/>
      <c r="I416" s="620"/>
      <c r="J416" s="620"/>
      <c r="K416" s="620"/>
      <c r="L416" s="620"/>
      <c r="M416" s="620"/>
      <c r="N416" s="620"/>
      <c r="O416" s="620"/>
      <c r="P416" s="620"/>
      <c r="Q416" s="620"/>
      <c r="R416" s="620"/>
      <c r="S416" s="620"/>
      <c r="T416" s="620"/>
      <c r="U416" s="620"/>
      <c r="V416" s="620"/>
      <c r="W416" s="620"/>
      <c r="X416" s="620"/>
      <c r="Y416" s="620"/>
      <c r="Z416" s="620"/>
    </row>
    <row r="417">
      <c r="A417" s="633"/>
      <c r="B417" s="634"/>
      <c r="C417" s="620"/>
      <c r="D417" s="620"/>
      <c r="E417" s="620"/>
      <c r="F417" s="620"/>
      <c r="G417" s="620"/>
      <c r="H417" s="620"/>
      <c r="I417" s="620"/>
      <c r="J417" s="620"/>
      <c r="K417" s="620"/>
      <c r="L417" s="620"/>
      <c r="M417" s="620"/>
      <c r="N417" s="620"/>
      <c r="O417" s="620"/>
      <c r="P417" s="620"/>
      <c r="Q417" s="620"/>
      <c r="R417" s="620"/>
      <c r="S417" s="620"/>
      <c r="T417" s="620"/>
      <c r="U417" s="620"/>
      <c r="V417" s="620"/>
      <c r="W417" s="620"/>
      <c r="X417" s="620"/>
      <c r="Y417" s="620"/>
      <c r="Z417" s="620"/>
    </row>
    <row r="418">
      <c r="A418" s="633"/>
      <c r="B418" s="634"/>
      <c r="C418" s="620"/>
      <c r="D418" s="620"/>
      <c r="E418" s="620"/>
      <c r="F418" s="620"/>
      <c r="G418" s="620"/>
      <c r="H418" s="620"/>
      <c r="I418" s="620"/>
      <c r="J418" s="620"/>
      <c r="K418" s="620"/>
      <c r="L418" s="620"/>
      <c r="M418" s="620"/>
      <c r="N418" s="620"/>
      <c r="O418" s="620"/>
      <c r="P418" s="620"/>
      <c r="Q418" s="620"/>
      <c r="R418" s="620"/>
      <c r="S418" s="620"/>
      <c r="T418" s="620"/>
      <c r="U418" s="620"/>
      <c r="V418" s="620"/>
      <c r="W418" s="620"/>
      <c r="X418" s="620"/>
      <c r="Y418" s="620"/>
      <c r="Z418" s="620"/>
    </row>
    <row r="419">
      <c r="A419" s="633"/>
      <c r="B419" s="634"/>
      <c r="C419" s="620"/>
      <c r="D419" s="620"/>
      <c r="E419" s="620"/>
      <c r="F419" s="620"/>
      <c r="G419" s="620"/>
      <c r="H419" s="620"/>
      <c r="I419" s="620"/>
      <c r="J419" s="620"/>
      <c r="K419" s="620"/>
      <c r="L419" s="620"/>
      <c r="M419" s="620"/>
      <c r="N419" s="620"/>
      <c r="O419" s="620"/>
      <c r="P419" s="620"/>
      <c r="Q419" s="620"/>
      <c r="R419" s="620"/>
      <c r="S419" s="620"/>
      <c r="T419" s="620"/>
      <c r="U419" s="620"/>
      <c r="V419" s="620"/>
      <c r="W419" s="620"/>
      <c r="X419" s="620"/>
      <c r="Y419" s="620"/>
      <c r="Z419" s="620"/>
    </row>
    <row r="420">
      <c r="A420" s="633"/>
      <c r="B420" s="634"/>
      <c r="C420" s="620"/>
      <c r="D420" s="620"/>
      <c r="E420" s="620"/>
      <c r="F420" s="620"/>
      <c r="G420" s="620"/>
      <c r="H420" s="620"/>
      <c r="I420" s="620"/>
      <c r="J420" s="620"/>
      <c r="K420" s="620"/>
      <c r="L420" s="620"/>
      <c r="M420" s="620"/>
      <c r="N420" s="620"/>
      <c r="O420" s="620"/>
      <c r="P420" s="620"/>
      <c r="Q420" s="620"/>
      <c r="R420" s="620"/>
      <c r="S420" s="620"/>
      <c r="T420" s="620"/>
      <c r="U420" s="620"/>
      <c r="V420" s="620"/>
      <c r="W420" s="620"/>
      <c r="X420" s="620"/>
      <c r="Y420" s="620"/>
      <c r="Z420" s="620"/>
    </row>
    <row r="421">
      <c r="A421" s="633"/>
      <c r="B421" s="634"/>
      <c r="C421" s="620"/>
      <c r="D421" s="620"/>
      <c r="E421" s="620"/>
      <c r="F421" s="620"/>
      <c r="G421" s="620"/>
      <c r="H421" s="620"/>
      <c r="I421" s="620"/>
      <c r="J421" s="620"/>
      <c r="K421" s="620"/>
      <c r="L421" s="620"/>
      <c r="M421" s="620"/>
      <c r="N421" s="620"/>
      <c r="O421" s="620"/>
      <c r="P421" s="620"/>
      <c r="Q421" s="620"/>
      <c r="R421" s="620"/>
      <c r="S421" s="620"/>
      <c r="T421" s="620"/>
      <c r="U421" s="620"/>
      <c r="V421" s="620"/>
      <c r="W421" s="620"/>
      <c r="X421" s="620"/>
      <c r="Y421" s="620"/>
      <c r="Z421" s="620"/>
    </row>
    <row r="422">
      <c r="A422" s="633"/>
      <c r="B422" s="634"/>
      <c r="C422" s="620"/>
      <c r="D422" s="620"/>
      <c r="E422" s="620"/>
      <c r="F422" s="620"/>
      <c r="G422" s="620"/>
      <c r="H422" s="620"/>
      <c r="I422" s="620"/>
      <c r="J422" s="620"/>
      <c r="K422" s="620"/>
      <c r="L422" s="620"/>
      <c r="M422" s="620"/>
      <c r="N422" s="620"/>
      <c r="O422" s="620"/>
      <c r="P422" s="620"/>
      <c r="Q422" s="620"/>
      <c r="R422" s="620"/>
      <c r="S422" s="620"/>
      <c r="T422" s="620"/>
      <c r="U422" s="620"/>
      <c r="V422" s="620"/>
      <c r="W422" s="620"/>
      <c r="X422" s="620"/>
      <c r="Y422" s="620"/>
      <c r="Z422" s="620"/>
    </row>
    <row r="423">
      <c r="A423" s="633"/>
      <c r="B423" s="634"/>
      <c r="C423" s="620"/>
      <c r="D423" s="620"/>
      <c r="E423" s="620"/>
      <c r="F423" s="620"/>
      <c r="G423" s="620"/>
      <c r="H423" s="620"/>
      <c r="I423" s="620"/>
      <c r="J423" s="620"/>
      <c r="K423" s="620"/>
      <c r="L423" s="620"/>
      <c r="M423" s="620"/>
      <c r="N423" s="620"/>
      <c r="O423" s="620"/>
      <c r="P423" s="620"/>
      <c r="Q423" s="620"/>
      <c r="R423" s="620"/>
      <c r="S423" s="620"/>
      <c r="T423" s="620"/>
      <c r="U423" s="620"/>
      <c r="V423" s="620"/>
      <c r="W423" s="620"/>
      <c r="X423" s="620"/>
      <c r="Y423" s="620"/>
      <c r="Z423" s="620"/>
    </row>
    <row r="424">
      <c r="A424" s="633"/>
      <c r="B424" s="634"/>
      <c r="C424" s="620"/>
      <c r="D424" s="620"/>
      <c r="E424" s="620"/>
      <c r="F424" s="620"/>
      <c r="G424" s="620"/>
      <c r="H424" s="620"/>
      <c r="I424" s="620"/>
      <c r="J424" s="620"/>
      <c r="K424" s="620"/>
      <c r="L424" s="620"/>
      <c r="M424" s="620"/>
      <c r="N424" s="620"/>
      <c r="O424" s="620"/>
      <c r="P424" s="620"/>
      <c r="Q424" s="620"/>
      <c r="R424" s="620"/>
      <c r="S424" s="620"/>
      <c r="T424" s="620"/>
      <c r="U424" s="620"/>
      <c r="V424" s="620"/>
      <c r="W424" s="620"/>
      <c r="X424" s="620"/>
      <c r="Y424" s="620"/>
      <c r="Z424" s="620"/>
    </row>
    <row r="425">
      <c r="A425" s="633"/>
      <c r="B425" s="634"/>
      <c r="C425" s="620"/>
      <c r="D425" s="620"/>
      <c r="E425" s="620"/>
      <c r="F425" s="620"/>
      <c r="G425" s="620"/>
      <c r="H425" s="620"/>
      <c r="I425" s="620"/>
      <c r="J425" s="620"/>
      <c r="K425" s="620"/>
      <c r="L425" s="620"/>
      <c r="M425" s="620"/>
      <c r="N425" s="620"/>
      <c r="O425" s="620"/>
      <c r="P425" s="620"/>
      <c r="Q425" s="620"/>
      <c r="R425" s="620"/>
      <c r="S425" s="620"/>
      <c r="T425" s="620"/>
      <c r="U425" s="620"/>
      <c r="V425" s="620"/>
      <c r="W425" s="620"/>
      <c r="X425" s="620"/>
      <c r="Y425" s="620"/>
      <c r="Z425" s="620"/>
    </row>
    <row r="426">
      <c r="A426" s="633"/>
      <c r="B426" s="634"/>
      <c r="C426" s="620"/>
      <c r="D426" s="620"/>
      <c r="E426" s="620"/>
      <c r="F426" s="620"/>
      <c r="G426" s="620"/>
      <c r="H426" s="620"/>
      <c r="I426" s="620"/>
      <c r="J426" s="620"/>
      <c r="K426" s="620"/>
      <c r="L426" s="620"/>
      <c r="M426" s="620"/>
      <c r="N426" s="620"/>
      <c r="O426" s="620"/>
      <c r="P426" s="620"/>
      <c r="Q426" s="620"/>
      <c r="R426" s="620"/>
      <c r="S426" s="620"/>
      <c r="T426" s="620"/>
      <c r="U426" s="620"/>
      <c r="V426" s="620"/>
      <c r="W426" s="620"/>
      <c r="X426" s="620"/>
      <c r="Y426" s="620"/>
      <c r="Z426" s="620"/>
    </row>
    <row r="427">
      <c r="A427" s="633"/>
      <c r="B427" s="634"/>
      <c r="C427" s="620"/>
      <c r="D427" s="620"/>
      <c r="E427" s="620"/>
      <c r="F427" s="620"/>
      <c r="G427" s="620"/>
      <c r="H427" s="620"/>
      <c r="I427" s="620"/>
      <c r="J427" s="620"/>
      <c r="K427" s="620"/>
      <c r="L427" s="620"/>
      <c r="M427" s="620"/>
      <c r="N427" s="620"/>
      <c r="O427" s="620"/>
      <c r="P427" s="620"/>
      <c r="Q427" s="620"/>
      <c r="R427" s="620"/>
      <c r="S427" s="620"/>
      <c r="T427" s="620"/>
      <c r="U427" s="620"/>
      <c r="V427" s="620"/>
      <c r="W427" s="620"/>
      <c r="X427" s="620"/>
      <c r="Y427" s="620"/>
      <c r="Z427" s="620"/>
    </row>
    <row r="428">
      <c r="A428" s="633"/>
      <c r="B428" s="634"/>
      <c r="C428" s="620"/>
      <c r="D428" s="620"/>
      <c r="E428" s="620"/>
      <c r="F428" s="620"/>
      <c r="G428" s="620"/>
      <c r="H428" s="620"/>
      <c r="I428" s="620"/>
      <c r="J428" s="620"/>
      <c r="K428" s="620"/>
      <c r="L428" s="620"/>
      <c r="M428" s="620"/>
      <c r="N428" s="620"/>
      <c r="O428" s="620"/>
      <c r="P428" s="620"/>
      <c r="Q428" s="620"/>
      <c r="R428" s="620"/>
      <c r="S428" s="620"/>
      <c r="T428" s="620"/>
      <c r="U428" s="620"/>
      <c r="V428" s="620"/>
      <c r="W428" s="620"/>
      <c r="X428" s="620"/>
      <c r="Y428" s="620"/>
      <c r="Z428" s="620"/>
    </row>
    <row r="429">
      <c r="A429" s="633"/>
      <c r="B429" s="634"/>
      <c r="C429" s="620"/>
      <c r="D429" s="620"/>
      <c r="E429" s="620"/>
      <c r="F429" s="620"/>
      <c r="G429" s="620"/>
      <c r="H429" s="620"/>
      <c r="I429" s="620"/>
      <c r="J429" s="620"/>
      <c r="K429" s="620"/>
      <c r="L429" s="620"/>
      <c r="M429" s="620"/>
      <c r="N429" s="620"/>
      <c r="O429" s="620"/>
      <c r="P429" s="620"/>
      <c r="Q429" s="620"/>
      <c r="R429" s="620"/>
      <c r="S429" s="620"/>
      <c r="T429" s="620"/>
      <c r="U429" s="620"/>
      <c r="V429" s="620"/>
      <c r="W429" s="620"/>
      <c r="X429" s="620"/>
      <c r="Y429" s="620"/>
      <c r="Z429" s="620"/>
    </row>
    <row r="430">
      <c r="A430" s="633"/>
      <c r="B430" s="634"/>
      <c r="C430" s="620"/>
      <c r="D430" s="620"/>
      <c r="E430" s="620"/>
      <c r="F430" s="620"/>
      <c r="G430" s="620"/>
      <c r="H430" s="620"/>
      <c r="I430" s="620"/>
      <c r="J430" s="620"/>
      <c r="K430" s="620"/>
      <c r="L430" s="620"/>
      <c r="M430" s="620"/>
      <c r="N430" s="620"/>
      <c r="O430" s="620"/>
      <c r="P430" s="620"/>
      <c r="Q430" s="620"/>
      <c r="R430" s="620"/>
      <c r="S430" s="620"/>
      <c r="T430" s="620"/>
      <c r="U430" s="620"/>
      <c r="V430" s="620"/>
      <c r="W430" s="620"/>
      <c r="X430" s="620"/>
      <c r="Y430" s="620"/>
      <c r="Z430" s="620"/>
    </row>
    <row r="431">
      <c r="A431" s="633"/>
      <c r="B431" s="634"/>
      <c r="C431" s="620"/>
      <c r="D431" s="620"/>
      <c r="E431" s="620"/>
      <c r="F431" s="620"/>
      <c r="G431" s="620"/>
      <c r="H431" s="620"/>
      <c r="I431" s="620"/>
      <c r="J431" s="620"/>
      <c r="K431" s="620"/>
      <c r="L431" s="620"/>
      <c r="M431" s="620"/>
      <c r="N431" s="620"/>
      <c r="O431" s="620"/>
      <c r="P431" s="620"/>
      <c r="Q431" s="620"/>
      <c r="R431" s="620"/>
      <c r="S431" s="620"/>
      <c r="T431" s="620"/>
      <c r="U431" s="620"/>
      <c r="V431" s="620"/>
      <c r="W431" s="620"/>
      <c r="X431" s="620"/>
      <c r="Y431" s="620"/>
      <c r="Z431" s="620"/>
    </row>
    <row r="432">
      <c r="A432" s="633"/>
      <c r="B432" s="634"/>
      <c r="C432" s="620"/>
      <c r="D432" s="620"/>
      <c r="E432" s="620"/>
      <c r="F432" s="620"/>
      <c r="G432" s="620"/>
      <c r="H432" s="620"/>
      <c r="I432" s="620"/>
      <c r="J432" s="620"/>
      <c r="K432" s="620"/>
      <c r="L432" s="620"/>
      <c r="M432" s="620"/>
      <c r="N432" s="620"/>
      <c r="O432" s="620"/>
      <c r="P432" s="620"/>
      <c r="Q432" s="620"/>
      <c r="R432" s="620"/>
      <c r="S432" s="620"/>
      <c r="T432" s="620"/>
      <c r="U432" s="620"/>
      <c r="V432" s="620"/>
      <c r="W432" s="620"/>
      <c r="X432" s="620"/>
      <c r="Y432" s="620"/>
      <c r="Z432" s="620"/>
    </row>
    <row r="433">
      <c r="A433" s="633"/>
      <c r="B433" s="634"/>
      <c r="C433" s="620"/>
      <c r="D433" s="620"/>
      <c r="E433" s="620"/>
      <c r="F433" s="620"/>
      <c r="G433" s="620"/>
      <c r="H433" s="620"/>
      <c r="I433" s="620"/>
      <c r="J433" s="620"/>
      <c r="K433" s="620"/>
      <c r="L433" s="620"/>
      <c r="M433" s="620"/>
      <c r="N433" s="620"/>
      <c r="O433" s="620"/>
      <c r="P433" s="620"/>
      <c r="Q433" s="620"/>
      <c r="R433" s="620"/>
      <c r="S433" s="620"/>
      <c r="T433" s="620"/>
      <c r="U433" s="620"/>
      <c r="V433" s="620"/>
      <c r="W433" s="620"/>
      <c r="X433" s="620"/>
      <c r="Y433" s="620"/>
      <c r="Z433" s="620"/>
    </row>
    <row r="434">
      <c r="A434" s="633"/>
      <c r="B434" s="634"/>
      <c r="C434" s="620"/>
      <c r="D434" s="620"/>
      <c r="E434" s="620"/>
      <c r="F434" s="620"/>
      <c r="G434" s="620"/>
      <c r="H434" s="620"/>
      <c r="I434" s="620"/>
      <c r="J434" s="620"/>
      <c r="K434" s="620"/>
      <c r="L434" s="620"/>
      <c r="M434" s="620"/>
      <c r="N434" s="620"/>
      <c r="O434" s="620"/>
      <c r="P434" s="620"/>
      <c r="Q434" s="620"/>
      <c r="R434" s="620"/>
      <c r="S434" s="620"/>
      <c r="T434" s="620"/>
      <c r="U434" s="620"/>
      <c r="V434" s="620"/>
      <c r="W434" s="620"/>
      <c r="X434" s="620"/>
      <c r="Y434" s="620"/>
      <c r="Z434" s="620"/>
    </row>
    <row r="435">
      <c r="A435" s="633"/>
      <c r="B435" s="634"/>
      <c r="C435" s="620"/>
      <c r="D435" s="620"/>
      <c r="E435" s="620"/>
      <c r="F435" s="620"/>
      <c r="G435" s="620"/>
      <c r="H435" s="620"/>
      <c r="I435" s="620"/>
      <c r="J435" s="620"/>
      <c r="K435" s="620"/>
      <c r="L435" s="620"/>
      <c r="M435" s="620"/>
      <c r="N435" s="620"/>
      <c r="O435" s="620"/>
      <c r="P435" s="620"/>
      <c r="Q435" s="620"/>
      <c r="R435" s="620"/>
      <c r="S435" s="620"/>
      <c r="T435" s="620"/>
      <c r="U435" s="620"/>
      <c r="V435" s="620"/>
      <c r="W435" s="620"/>
      <c r="X435" s="620"/>
      <c r="Y435" s="620"/>
      <c r="Z435" s="620"/>
    </row>
    <row r="436">
      <c r="A436" s="633"/>
      <c r="B436" s="634"/>
      <c r="C436" s="620"/>
      <c r="D436" s="620"/>
      <c r="E436" s="620"/>
      <c r="F436" s="620"/>
      <c r="G436" s="620"/>
      <c r="H436" s="620"/>
      <c r="I436" s="620"/>
      <c r="J436" s="620"/>
      <c r="K436" s="620"/>
      <c r="L436" s="620"/>
      <c r="M436" s="620"/>
      <c r="N436" s="620"/>
      <c r="O436" s="620"/>
      <c r="P436" s="620"/>
      <c r="Q436" s="620"/>
      <c r="R436" s="620"/>
      <c r="S436" s="620"/>
      <c r="T436" s="620"/>
      <c r="U436" s="620"/>
      <c r="V436" s="620"/>
      <c r="W436" s="620"/>
      <c r="X436" s="620"/>
      <c r="Y436" s="620"/>
      <c r="Z436" s="620"/>
    </row>
    <row r="437">
      <c r="A437" s="633"/>
      <c r="B437" s="634"/>
      <c r="C437" s="620"/>
      <c r="D437" s="620"/>
      <c r="E437" s="620"/>
      <c r="F437" s="620"/>
      <c r="G437" s="620"/>
      <c r="H437" s="620"/>
      <c r="I437" s="620"/>
      <c r="J437" s="620"/>
      <c r="K437" s="620"/>
      <c r="L437" s="620"/>
      <c r="M437" s="620"/>
      <c r="N437" s="620"/>
      <c r="O437" s="620"/>
      <c r="P437" s="620"/>
      <c r="Q437" s="620"/>
      <c r="R437" s="620"/>
      <c r="S437" s="620"/>
      <c r="T437" s="620"/>
      <c r="U437" s="620"/>
      <c r="V437" s="620"/>
      <c r="W437" s="620"/>
      <c r="X437" s="620"/>
      <c r="Y437" s="620"/>
      <c r="Z437" s="620"/>
    </row>
    <row r="438">
      <c r="A438" s="633"/>
      <c r="B438" s="634"/>
      <c r="C438" s="620"/>
      <c r="D438" s="620"/>
      <c r="E438" s="620"/>
      <c r="F438" s="620"/>
      <c r="G438" s="620"/>
      <c r="H438" s="620"/>
      <c r="I438" s="620"/>
      <c r="J438" s="620"/>
      <c r="K438" s="620"/>
      <c r="L438" s="620"/>
      <c r="M438" s="620"/>
      <c r="N438" s="620"/>
      <c r="O438" s="620"/>
      <c r="P438" s="620"/>
      <c r="Q438" s="620"/>
      <c r="R438" s="620"/>
      <c r="S438" s="620"/>
      <c r="T438" s="620"/>
      <c r="U438" s="620"/>
      <c r="V438" s="620"/>
      <c r="W438" s="620"/>
      <c r="X438" s="620"/>
      <c r="Y438" s="620"/>
      <c r="Z438" s="620"/>
    </row>
    <row r="439">
      <c r="A439" s="633"/>
      <c r="B439" s="634"/>
      <c r="C439" s="620"/>
      <c r="D439" s="620"/>
      <c r="E439" s="620"/>
      <c r="F439" s="620"/>
      <c r="G439" s="620"/>
      <c r="H439" s="620"/>
      <c r="I439" s="620"/>
      <c r="J439" s="620"/>
      <c r="K439" s="620"/>
      <c r="L439" s="620"/>
      <c r="M439" s="620"/>
      <c r="N439" s="620"/>
      <c r="O439" s="620"/>
      <c r="P439" s="620"/>
      <c r="Q439" s="620"/>
      <c r="R439" s="620"/>
      <c r="S439" s="620"/>
      <c r="T439" s="620"/>
      <c r="U439" s="620"/>
      <c r="V439" s="620"/>
      <c r="W439" s="620"/>
      <c r="X439" s="620"/>
      <c r="Y439" s="620"/>
      <c r="Z439" s="620"/>
    </row>
    <row r="440">
      <c r="A440" s="633"/>
      <c r="B440" s="634"/>
      <c r="C440" s="620"/>
      <c r="D440" s="620"/>
      <c r="E440" s="620"/>
      <c r="F440" s="620"/>
      <c r="G440" s="620"/>
      <c r="H440" s="620"/>
      <c r="I440" s="620"/>
      <c r="J440" s="620"/>
      <c r="K440" s="620"/>
      <c r="L440" s="620"/>
      <c r="M440" s="620"/>
      <c r="N440" s="620"/>
      <c r="O440" s="620"/>
      <c r="P440" s="620"/>
      <c r="Q440" s="620"/>
      <c r="R440" s="620"/>
      <c r="S440" s="620"/>
      <c r="T440" s="620"/>
      <c r="U440" s="620"/>
      <c r="V440" s="620"/>
      <c r="W440" s="620"/>
      <c r="X440" s="620"/>
      <c r="Y440" s="620"/>
      <c r="Z440" s="620"/>
    </row>
    <row r="441">
      <c r="A441" s="633"/>
      <c r="B441" s="634"/>
      <c r="C441" s="620"/>
      <c r="D441" s="620"/>
      <c r="E441" s="620"/>
      <c r="F441" s="620"/>
      <c r="G441" s="620"/>
      <c r="H441" s="620"/>
      <c r="I441" s="620"/>
      <c r="J441" s="620"/>
      <c r="K441" s="620"/>
      <c r="L441" s="620"/>
      <c r="M441" s="620"/>
      <c r="N441" s="620"/>
      <c r="O441" s="620"/>
      <c r="P441" s="620"/>
      <c r="Q441" s="620"/>
      <c r="R441" s="620"/>
      <c r="S441" s="620"/>
      <c r="T441" s="620"/>
      <c r="U441" s="620"/>
      <c r="V441" s="620"/>
      <c r="W441" s="620"/>
      <c r="X441" s="620"/>
      <c r="Y441" s="620"/>
      <c r="Z441" s="620"/>
    </row>
    <row r="442">
      <c r="A442" s="633"/>
      <c r="B442" s="634"/>
      <c r="C442" s="620"/>
      <c r="D442" s="620"/>
      <c r="E442" s="620"/>
      <c r="F442" s="620"/>
      <c r="G442" s="620"/>
      <c r="H442" s="620"/>
      <c r="I442" s="620"/>
      <c r="J442" s="620"/>
      <c r="K442" s="620"/>
      <c r="L442" s="620"/>
      <c r="M442" s="620"/>
      <c r="N442" s="620"/>
      <c r="O442" s="620"/>
      <c r="P442" s="620"/>
      <c r="Q442" s="620"/>
      <c r="R442" s="620"/>
      <c r="S442" s="620"/>
      <c r="T442" s="620"/>
      <c r="U442" s="620"/>
      <c r="V442" s="620"/>
      <c r="W442" s="620"/>
      <c r="X442" s="620"/>
      <c r="Y442" s="620"/>
      <c r="Z442" s="620"/>
    </row>
    <row r="443">
      <c r="A443" s="633"/>
      <c r="B443" s="634"/>
      <c r="C443" s="620"/>
      <c r="D443" s="620"/>
      <c r="E443" s="620"/>
      <c r="F443" s="620"/>
      <c r="G443" s="620"/>
      <c r="H443" s="620"/>
      <c r="I443" s="620"/>
      <c r="J443" s="620"/>
      <c r="K443" s="620"/>
      <c r="L443" s="620"/>
      <c r="M443" s="620"/>
      <c r="N443" s="620"/>
      <c r="O443" s="620"/>
      <c r="P443" s="620"/>
      <c r="Q443" s="620"/>
      <c r="R443" s="620"/>
      <c r="S443" s="620"/>
      <c r="T443" s="620"/>
      <c r="U443" s="620"/>
      <c r="V443" s="620"/>
      <c r="W443" s="620"/>
      <c r="X443" s="620"/>
      <c r="Y443" s="620"/>
      <c r="Z443" s="620"/>
    </row>
    <row r="444">
      <c r="A444" s="633"/>
      <c r="B444" s="634"/>
      <c r="C444" s="620"/>
      <c r="D444" s="620"/>
      <c r="E444" s="620"/>
      <c r="F444" s="620"/>
      <c r="G444" s="620"/>
      <c r="H444" s="620"/>
      <c r="I444" s="620"/>
      <c r="J444" s="620"/>
      <c r="K444" s="620"/>
      <c r="L444" s="620"/>
      <c r="M444" s="620"/>
      <c r="N444" s="620"/>
      <c r="O444" s="620"/>
      <c r="P444" s="620"/>
      <c r="Q444" s="620"/>
      <c r="R444" s="620"/>
      <c r="S444" s="620"/>
      <c r="T444" s="620"/>
      <c r="U444" s="620"/>
      <c r="V444" s="620"/>
      <c r="W444" s="620"/>
      <c r="X444" s="620"/>
      <c r="Y444" s="620"/>
      <c r="Z444" s="620"/>
    </row>
    <row r="445">
      <c r="A445" s="633"/>
      <c r="B445" s="634"/>
      <c r="C445" s="620"/>
      <c r="D445" s="620"/>
      <c r="E445" s="620"/>
      <c r="F445" s="620"/>
      <c r="G445" s="620"/>
      <c r="H445" s="620"/>
      <c r="I445" s="620"/>
      <c r="J445" s="620"/>
      <c r="K445" s="620"/>
      <c r="L445" s="620"/>
      <c r="M445" s="620"/>
      <c r="N445" s="620"/>
      <c r="O445" s="620"/>
      <c r="P445" s="620"/>
      <c r="Q445" s="620"/>
      <c r="R445" s="620"/>
      <c r="S445" s="620"/>
      <c r="T445" s="620"/>
      <c r="U445" s="620"/>
      <c r="V445" s="620"/>
      <c r="W445" s="620"/>
      <c r="X445" s="620"/>
      <c r="Y445" s="620"/>
      <c r="Z445" s="620"/>
    </row>
    <row r="446">
      <c r="A446" s="633"/>
      <c r="B446" s="634"/>
      <c r="C446" s="620"/>
      <c r="D446" s="620"/>
      <c r="E446" s="620"/>
      <c r="F446" s="620"/>
      <c r="G446" s="620"/>
      <c r="H446" s="620"/>
      <c r="I446" s="620"/>
      <c r="J446" s="620"/>
      <c r="K446" s="620"/>
      <c r="L446" s="620"/>
      <c r="M446" s="620"/>
      <c r="N446" s="620"/>
      <c r="O446" s="620"/>
      <c r="P446" s="620"/>
      <c r="Q446" s="620"/>
      <c r="R446" s="620"/>
      <c r="S446" s="620"/>
      <c r="T446" s="620"/>
      <c r="U446" s="620"/>
      <c r="V446" s="620"/>
      <c r="W446" s="620"/>
      <c r="X446" s="620"/>
      <c r="Y446" s="620"/>
      <c r="Z446" s="620"/>
    </row>
    <row r="447">
      <c r="A447" s="633"/>
      <c r="B447" s="634"/>
      <c r="C447" s="620"/>
      <c r="D447" s="620"/>
      <c r="E447" s="620"/>
      <c r="F447" s="620"/>
      <c r="G447" s="620"/>
      <c r="H447" s="620"/>
      <c r="I447" s="620"/>
      <c r="J447" s="620"/>
      <c r="K447" s="620"/>
      <c r="L447" s="620"/>
      <c r="M447" s="620"/>
      <c r="N447" s="620"/>
      <c r="O447" s="620"/>
      <c r="P447" s="620"/>
      <c r="Q447" s="620"/>
      <c r="R447" s="620"/>
      <c r="S447" s="620"/>
      <c r="T447" s="620"/>
      <c r="U447" s="620"/>
      <c r="V447" s="620"/>
      <c r="W447" s="620"/>
      <c r="X447" s="620"/>
      <c r="Y447" s="620"/>
      <c r="Z447" s="620"/>
    </row>
    <row r="448">
      <c r="A448" s="633"/>
      <c r="B448" s="634"/>
      <c r="C448" s="620"/>
      <c r="D448" s="620"/>
      <c r="E448" s="620"/>
      <c r="F448" s="620"/>
      <c r="G448" s="620"/>
      <c r="H448" s="620"/>
      <c r="I448" s="620"/>
      <c r="J448" s="620"/>
      <c r="K448" s="620"/>
      <c r="L448" s="620"/>
      <c r="M448" s="620"/>
      <c r="N448" s="620"/>
      <c r="O448" s="620"/>
      <c r="P448" s="620"/>
      <c r="Q448" s="620"/>
      <c r="R448" s="620"/>
      <c r="S448" s="620"/>
      <c r="T448" s="620"/>
      <c r="U448" s="620"/>
      <c r="V448" s="620"/>
      <c r="W448" s="620"/>
      <c r="X448" s="620"/>
      <c r="Y448" s="620"/>
      <c r="Z448" s="620"/>
    </row>
    <row r="449">
      <c r="A449" s="633"/>
      <c r="B449" s="634"/>
      <c r="C449" s="620"/>
      <c r="D449" s="620"/>
      <c r="E449" s="620"/>
      <c r="F449" s="620"/>
      <c r="G449" s="620"/>
      <c r="H449" s="620"/>
      <c r="I449" s="620"/>
      <c r="J449" s="620"/>
      <c r="K449" s="620"/>
      <c r="L449" s="620"/>
      <c r="M449" s="620"/>
      <c r="N449" s="620"/>
      <c r="O449" s="620"/>
      <c r="P449" s="620"/>
      <c r="Q449" s="620"/>
      <c r="R449" s="620"/>
      <c r="S449" s="620"/>
      <c r="T449" s="620"/>
      <c r="U449" s="620"/>
      <c r="V449" s="620"/>
      <c r="W449" s="620"/>
      <c r="X449" s="620"/>
      <c r="Y449" s="620"/>
      <c r="Z449" s="620"/>
    </row>
    <row r="450">
      <c r="A450" s="633"/>
      <c r="B450" s="634"/>
      <c r="C450" s="620"/>
      <c r="D450" s="620"/>
      <c r="E450" s="620"/>
      <c r="F450" s="620"/>
      <c r="G450" s="620"/>
      <c r="H450" s="620"/>
      <c r="I450" s="620"/>
      <c r="J450" s="620"/>
      <c r="K450" s="620"/>
      <c r="L450" s="620"/>
      <c r="M450" s="620"/>
      <c r="N450" s="620"/>
      <c r="O450" s="620"/>
      <c r="P450" s="620"/>
      <c r="Q450" s="620"/>
      <c r="R450" s="620"/>
      <c r="S450" s="620"/>
      <c r="T450" s="620"/>
      <c r="U450" s="620"/>
      <c r="V450" s="620"/>
      <c r="W450" s="620"/>
      <c r="X450" s="620"/>
      <c r="Y450" s="620"/>
      <c r="Z450" s="620"/>
    </row>
    <row r="451">
      <c r="A451" s="633"/>
      <c r="B451" s="634"/>
      <c r="C451" s="620"/>
      <c r="D451" s="620"/>
      <c r="E451" s="620"/>
      <c r="F451" s="620"/>
      <c r="G451" s="620"/>
      <c r="H451" s="620"/>
      <c r="I451" s="620"/>
      <c r="J451" s="620"/>
      <c r="K451" s="620"/>
      <c r="L451" s="620"/>
      <c r="M451" s="620"/>
      <c r="N451" s="620"/>
      <c r="O451" s="620"/>
      <c r="P451" s="620"/>
      <c r="Q451" s="620"/>
      <c r="R451" s="620"/>
      <c r="S451" s="620"/>
      <c r="T451" s="620"/>
      <c r="U451" s="620"/>
      <c r="V451" s="620"/>
      <c r="W451" s="620"/>
      <c r="X451" s="620"/>
      <c r="Y451" s="620"/>
      <c r="Z451" s="620"/>
    </row>
    <row r="452">
      <c r="A452" s="633"/>
      <c r="B452" s="634"/>
      <c r="C452" s="620"/>
      <c r="D452" s="620"/>
      <c r="E452" s="620"/>
      <c r="F452" s="620"/>
      <c r="G452" s="620"/>
      <c r="H452" s="620"/>
      <c r="I452" s="620"/>
      <c r="J452" s="620"/>
      <c r="K452" s="620"/>
      <c r="L452" s="620"/>
      <c r="M452" s="620"/>
      <c r="N452" s="620"/>
      <c r="O452" s="620"/>
      <c r="P452" s="620"/>
      <c r="Q452" s="620"/>
      <c r="R452" s="620"/>
      <c r="S452" s="620"/>
      <c r="T452" s="620"/>
      <c r="U452" s="620"/>
      <c r="V452" s="620"/>
      <c r="W452" s="620"/>
      <c r="X452" s="620"/>
      <c r="Y452" s="620"/>
      <c r="Z452" s="620"/>
    </row>
    <row r="453">
      <c r="A453" s="633"/>
      <c r="B453" s="634"/>
      <c r="C453" s="620"/>
      <c r="D453" s="620"/>
      <c r="E453" s="620"/>
      <c r="F453" s="620"/>
      <c r="G453" s="620"/>
      <c r="H453" s="620"/>
      <c r="I453" s="620"/>
      <c r="J453" s="620"/>
      <c r="K453" s="620"/>
      <c r="L453" s="620"/>
      <c r="M453" s="620"/>
      <c r="N453" s="620"/>
      <c r="O453" s="620"/>
      <c r="P453" s="620"/>
      <c r="Q453" s="620"/>
      <c r="R453" s="620"/>
      <c r="S453" s="620"/>
      <c r="T453" s="620"/>
      <c r="U453" s="620"/>
      <c r="V453" s="620"/>
      <c r="W453" s="620"/>
      <c r="X453" s="620"/>
      <c r="Y453" s="620"/>
      <c r="Z453" s="620"/>
    </row>
    <row r="454">
      <c r="A454" s="633"/>
      <c r="B454" s="634"/>
      <c r="C454" s="620"/>
      <c r="D454" s="620"/>
      <c r="E454" s="620"/>
      <c r="F454" s="620"/>
      <c r="G454" s="620"/>
      <c r="H454" s="620"/>
      <c r="I454" s="620"/>
      <c r="J454" s="620"/>
      <c r="K454" s="620"/>
      <c r="L454" s="620"/>
      <c r="M454" s="620"/>
      <c r="N454" s="620"/>
      <c r="O454" s="620"/>
      <c r="P454" s="620"/>
      <c r="Q454" s="620"/>
      <c r="R454" s="620"/>
      <c r="S454" s="620"/>
      <c r="T454" s="620"/>
      <c r="U454" s="620"/>
      <c r="V454" s="620"/>
      <c r="W454" s="620"/>
      <c r="X454" s="620"/>
      <c r="Y454" s="620"/>
      <c r="Z454" s="620"/>
    </row>
    <row r="455">
      <c r="A455" s="633"/>
      <c r="B455" s="634"/>
      <c r="C455" s="620"/>
      <c r="D455" s="620"/>
      <c r="E455" s="620"/>
      <c r="F455" s="620"/>
      <c r="G455" s="620"/>
      <c r="H455" s="620"/>
      <c r="I455" s="620"/>
      <c r="J455" s="620"/>
      <c r="K455" s="620"/>
      <c r="L455" s="620"/>
      <c r="M455" s="620"/>
      <c r="N455" s="620"/>
      <c r="O455" s="620"/>
      <c r="P455" s="620"/>
      <c r="Q455" s="620"/>
      <c r="R455" s="620"/>
      <c r="S455" s="620"/>
      <c r="T455" s="620"/>
      <c r="U455" s="620"/>
      <c r="V455" s="620"/>
      <c r="W455" s="620"/>
      <c r="X455" s="620"/>
      <c r="Y455" s="620"/>
      <c r="Z455" s="620"/>
    </row>
    <row r="456">
      <c r="A456" s="633"/>
      <c r="B456" s="634"/>
      <c r="C456" s="620"/>
      <c r="D456" s="620"/>
      <c r="E456" s="620"/>
      <c r="F456" s="620"/>
      <c r="G456" s="620"/>
      <c r="H456" s="620"/>
      <c r="I456" s="620"/>
      <c r="J456" s="620"/>
      <c r="K456" s="620"/>
      <c r="L456" s="620"/>
      <c r="M456" s="620"/>
      <c r="N456" s="620"/>
      <c r="O456" s="620"/>
      <c r="P456" s="620"/>
      <c r="Q456" s="620"/>
      <c r="R456" s="620"/>
      <c r="S456" s="620"/>
      <c r="T456" s="620"/>
      <c r="U456" s="620"/>
      <c r="V456" s="620"/>
      <c r="W456" s="620"/>
      <c r="X456" s="620"/>
      <c r="Y456" s="620"/>
      <c r="Z456" s="620"/>
    </row>
    <row r="457">
      <c r="A457" s="633"/>
      <c r="B457" s="634"/>
      <c r="C457" s="620"/>
      <c r="D457" s="620"/>
      <c r="E457" s="620"/>
      <c r="F457" s="620"/>
      <c r="G457" s="620"/>
      <c r="H457" s="620"/>
      <c r="I457" s="620"/>
      <c r="J457" s="620"/>
      <c r="K457" s="620"/>
      <c r="L457" s="620"/>
      <c r="M457" s="620"/>
      <c r="N457" s="620"/>
      <c r="O457" s="620"/>
      <c r="P457" s="620"/>
      <c r="Q457" s="620"/>
      <c r="R457" s="620"/>
      <c r="S457" s="620"/>
      <c r="T457" s="620"/>
      <c r="U457" s="620"/>
      <c r="V457" s="620"/>
      <c r="W457" s="620"/>
      <c r="X457" s="620"/>
      <c r="Y457" s="620"/>
      <c r="Z457" s="620"/>
    </row>
    <row r="458">
      <c r="A458" s="633"/>
      <c r="B458" s="634"/>
      <c r="C458" s="620"/>
      <c r="D458" s="620"/>
      <c r="E458" s="620"/>
      <c r="F458" s="620"/>
      <c r="G458" s="620"/>
      <c r="H458" s="620"/>
      <c r="I458" s="620"/>
      <c r="J458" s="620"/>
      <c r="K458" s="620"/>
      <c r="L458" s="620"/>
      <c r="M458" s="620"/>
      <c r="N458" s="620"/>
      <c r="O458" s="620"/>
      <c r="P458" s="620"/>
      <c r="Q458" s="620"/>
      <c r="R458" s="620"/>
      <c r="S458" s="620"/>
      <c r="T458" s="620"/>
      <c r="U458" s="620"/>
      <c r="V458" s="620"/>
      <c r="W458" s="620"/>
      <c r="X458" s="620"/>
      <c r="Y458" s="620"/>
      <c r="Z458" s="620"/>
    </row>
    <row r="459">
      <c r="A459" s="633"/>
      <c r="B459" s="634"/>
      <c r="C459" s="620"/>
      <c r="D459" s="620"/>
      <c r="E459" s="620"/>
      <c r="F459" s="620"/>
      <c r="G459" s="620"/>
      <c r="H459" s="620"/>
      <c r="I459" s="620"/>
      <c r="J459" s="620"/>
      <c r="K459" s="620"/>
      <c r="L459" s="620"/>
      <c r="M459" s="620"/>
      <c r="N459" s="620"/>
      <c r="O459" s="620"/>
      <c r="P459" s="620"/>
      <c r="Q459" s="620"/>
      <c r="R459" s="620"/>
      <c r="S459" s="620"/>
      <c r="T459" s="620"/>
      <c r="U459" s="620"/>
      <c r="V459" s="620"/>
      <c r="W459" s="620"/>
      <c r="X459" s="620"/>
      <c r="Y459" s="620"/>
      <c r="Z459" s="620"/>
    </row>
    <row r="460">
      <c r="A460" s="633"/>
      <c r="B460" s="634"/>
      <c r="C460" s="620"/>
      <c r="D460" s="620"/>
      <c r="E460" s="620"/>
      <c r="F460" s="620"/>
      <c r="G460" s="620"/>
      <c r="H460" s="620"/>
      <c r="I460" s="620"/>
      <c r="J460" s="620"/>
      <c r="K460" s="620"/>
      <c r="L460" s="620"/>
      <c r="M460" s="620"/>
      <c r="N460" s="620"/>
      <c r="O460" s="620"/>
      <c r="P460" s="620"/>
      <c r="Q460" s="620"/>
      <c r="R460" s="620"/>
      <c r="S460" s="620"/>
      <c r="T460" s="620"/>
      <c r="U460" s="620"/>
      <c r="V460" s="620"/>
      <c r="W460" s="620"/>
      <c r="X460" s="620"/>
      <c r="Y460" s="620"/>
      <c r="Z460" s="620"/>
    </row>
    <row r="461">
      <c r="A461" s="633"/>
      <c r="B461" s="634"/>
      <c r="C461" s="620"/>
      <c r="D461" s="620"/>
      <c r="E461" s="620"/>
      <c r="F461" s="620"/>
      <c r="G461" s="620"/>
      <c r="H461" s="620"/>
      <c r="I461" s="620"/>
      <c r="J461" s="620"/>
      <c r="K461" s="620"/>
      <c r="L461" s="620"/>
      <c r="M461" s="620"/>
      <c r="N461" s="620"/>
      <c r="O461" s="620"/>
      <c r="P461" s="620"/>
      <c r="Q461" s="620"/>
      <c r="R461" s="620"/>
      <c r="S461" s="620"/>
      <c r="T461" s="620"/>
      <c r="U461" s="620"/>
      <c r="V461" s="620"/>
      <c r="W461" s="620"/>
      <c r="X461" s="620"/>
      <c r="Y461" s="620"/>
      <c r="Z461" s="620"/>
    </row>
    <row r="462">
      <c r="A462" s="633"/>
      <c r="B462" s="634"/>
      <c r="C462" s="620"/>
      <c r="D462" s="620"/>
      <c r="E462" s="620"/>
      <c r="F462" s="620"/>
      <c r="G462" s="620"/>
      <c r="H462" s="620"/>
      <c r="I462" s="620"/>
      <c r="J462" s="620"/>
      <c r="K462" s="620"/>
      <c r="L462" s="620"/>
      <c r="M462" s="620"/>
      <c r="N462" s="620"/>
      <c r="O462" s="620"/>
      <c r="P462" s="620"/>
      <c r="Q462" s="620"/>
      <c r="R462" s="620"/>
      <c r="S462" s="620"/>
      <c r="T462" s="620"/>
      <c r="U462" s="620"/>
      <c r="V462" s="620"/>
      <c r="W462" s="620"/>
      <c r="X462" s="620"/>
      <c r="Y462" s="620"/>
      <c r="Z462" s="620"/>
    </row>
    <row r="463">
      <c r="A463" s="633"/>
      <c r="B463" s="634"/>
      <c r="C463" s="620"/>
      <c r="D463" s="620"/>
      <c r="E463" s="620"/>
      <c r="F463" s="620"/>
      <c r="G463" s="620"/>
      <c r="H463" s="620"/>
      <c r="I463" s="620"/>
      <c r="J463" s="620"/>
      <c r="K463" s="620"/>
      <c r="L463" s="620"/>
      <c r="M463" s="620"/>
      <c r="N463" s="620"/>
      <c r="O463" s="620"/>
      <c r="P463" s="620"/>
      <c r="Q463" s="620"/>
      <c r="R463" s="620"/>
      <c r="S463" s="620"/>
      <c r="T463" s="620"/>
      <c r="U463" s="620"/>
      <c r="V463" s="620"/>
      <c r="W463" s="620"/>
      <c r="X463" s="620"/>
      <c r="Y463" s="620"/>
      <c r="Z463" s="620"/>
    </row>
    <row r="464">
      <c r="A464" s="633"/>
      <c r="B464" s="634"/>
      <c r="C464" s="620"/>
      <c r="D464" s="620"/>
      <c r="E464" s="620"/>
      <c r="F464" s="620"/>
      <c r="G464" s="620"/>
      <c r="H464" s="620"/>
      <c r="I464" s="620"/>
      <c r="J464" s="620"/>
      <c r="K464" s="620"/>
      <c r="L464" s="620"/>
      <c r="M464" s="620"/>
      <c r="N464" s="620"/>
      <c r="O464" s="620"/>
      <c r="P464" s="620"/>
      <c r="Q464" s="620"/>
      <c r="R464" s="620"/>
      <c r="S464" s="620"/>
      <c r="T464" s="620"/>
      <c r="U464" s="620"/>
      <c r="V464" s="620"/>
      <c r="W464" s="620"/>
      <c r="X464" s="620"/>
      <c r="Y464" s="620"/>
      <c r="Z464" s="620"/>
    </row>
    <row r="465">
      <c r="A465" s="633"/>
      <c r="B465" s="634"/>
      <c r="C465" s="620"/>
      <c r="D465" s="620"/>
      <c r="E465" s="620"/>
      <c r="F465" s="620"/>
      <c r="G465" s="620"/>
      <c r="H465" s="620"/>
      <c r="I465" s="620"/>
      <c r="J465" s="620"/>
      <c r="K465" s="620"/>
      <c r="L465" s="620"/>
      <c r="M465" s="620"/>
      <c r="N465" s="620"/>
      <c r="O465" s="620"/>
      <c r="P465" s="620"/>
      <c r="Q465" s="620"/>
      <c r="R465" s="620"/>
      <c r="S465" s="620"/>
      <c r="T465" s="620"/>
      <c r="U465" s="620"/>
      <c r="V465" s="620"/>
      <c r="W465" s="620"/>
      <c r="X465" s="620"/>
      <c r="Y465" s="620"/>
      <c r="Z465" s="620"/>
    </row>
    <row r="466">
      <c r="A466" s="633"/>
      <c r="B466" s="634"/>
      <c r="C466" s="620"/>
      <c r="D466" s="620"/>
      <c r="E466" s="620"/>
      <c r="F466" s="620"/>
      <c r="G466" s="620"/>
      <c r="H466" s="620"/>
      <c r="I466" s="620"/>
      <c r="J466" s="620"/>
      <c r="K466" s="620"/>
      <c r="L466" s="620"/>
      <c r="M466" s="620"/>
      <c r="N466" s="620"/>
      <c r="O466" s="620"/>
      <c r="P466" s="620"/>
      <c r="Q466" s="620"/>
      <c r="R466" s="620"/>
      <c r="S466" s="620"/>
      <c r="T466" s="620"/>
      <c r="U466" s="620"/>
      <c r="V466" s="620"/>
      <c r="W466" s="620"/>
      <c r="X466" s="620"/>
      <c r="Y466" s="620"/>
      <c r="Z466" s="620"/>
    </row>
    <row r="467">
      <c r="A467" s="633"/>
      <c r="B467" s="634"/>
      <c r="C467" s="620"/>
      <c r="D467" s="620"/>
      <c r="E467" s="620"/>
      <c r="F467" s="620"/>
      <c r="G467" s="620"/>
      <c r="H467" s="620"/>
      <c r="I467" s="620"/>
      <c r="J467" s="620"/>
      <c r="K467" s="620"/>
      <c r="L467" s="620"/>
      <c r="M467" s="620"/>
      <c r="N467" s="620"/>
      <c r="O467" s="620"/>
      <c r="P467" s="620"/>
      <c r="Q467" s="620"/>
      <c r="R467" s="620"/>
      <c r="S467" s="620"/>
      <c r="T467" s="620"/>
      <c r="U467" s="620"/>
      <c r="V467" s="620"/>
      <c r="W467" s="620"/>
      <c r="X467" s="620"/>
      <c r="Y467" s="620"/>
      <c r="Z467" s="620"/>
    </row>
    <row r="468">
      <c r="A468" s="633"/>
      <c r="B468" s="634"/>
      <c r="C468" s="620"/>
      <c r="D468" s="620"/>
      <c r="E468" s="620"/>
      <c r="F468" s="620"/>
      <c r="G468" s="620"/>
      <c r="H468" s="620"/>
      <c r="I468" s="620"/>
      <c r="J468" s="620"/>
      <c r="K468" s="620"/>
      <c r="L468" s="620"/>
      <c r="M468" s="620"/>
      <c r="N468" s="620"/>
      <c r="O468" s="620"/>
      <c r="P468" s="620"/>
      <c r="Q468" s="620"/>
      <c r="R468" s="620"/>
      <c r="S468" s="620"/>
      <c r="T468" s="620"/>
      <c r="U468" s="620"/>
      <c r="V468" s="620"/>
      <c r="W468" s="620"/>
      <c r="X468" s="620"/>
      <c r="Y468" s="620"/>
      <c r="Z468" s="620"/>
    </row>
    <row r="469">
      <c r="A469" s="633"/>
      <c r="B469" s="634"/>
      <c r="C469" s="620"/>
      <c r="D469" s="620"/>
      <c r="E469" s="620"/>
      <c r="F469" s="620"/>
      <c r="G469" s="620"/>
      <c r="H469" s="620"/>
      <c r="I469" s="620"/>
      <c r="J469" s="620"/>
      <c r="K469" s="620"/>
      <c r="L469" s="620"/>
      <c r="M469" s="620"/>
      <c r="N469" s="620"/>
      <c r="O469" s="620"/>
      <c r="P469" s="620"/>
      <c r="Q469" s="620"/>
      <c r="R469" s="620"/>
      <c r="S469" s="620"/>
      <c r="T469" s="620"/>
      <c r="U469" s="620"/>
      <c r="V469" s="620"/>
      <c r="W469" s="620"/>
      <c r="X469" s="620"/>
      <c r="Y469" s="620"/>
      <c r="Z469" s="620"/>
    </row>
    <row r="470">
      <c r="A470" s="633"/>
      <c r="B470" s="634"/>
      <c r="C470" s="620"/>
      <c r="D470" s="620"/>
      <c r="E470" s="620"/>
      <c r="F470" s="620"/>
      <c r="G470" s="620"/>
      <c r="H470" s="620"/>
      <c r="I470" s="620"/>
      <c r="J470" s="620"/>
      <c r="K470" s="620"/>
      <c r="L470" s="620"/>
      <c r="M470" s="620"/>
      <c r="N470" s="620"/>
      <c r="O470" s="620"/>
      <c r="P470" s="620"/>
      <c r="Q470" s="620"/>
      <c r="R470" s="620"/>
      <c r="S470" s="620"/>
      <c r="T470" s="620"/>
      <c r="U470" s="620"/>
      <c r="V470" s="620"/>
      <c r="W470" s="620"/>
      <c r="X470" s="620"/>
      <c r="Y470" s="620"/>
      <c r="Z470" s="620"/>
    </row>
    <row r="471">
      <c r="A471" s="633"/>
      <c r="B471" s="634"/>
      <c r="C471" s="620"/>
      <c r="D471" s="620"/>
      <c r="E471" s="620"/>
      <c r="F471" s="620"/>
      <c r="G471" s="620"/>
      <c r="H471" s="620"/>
      <c r="I471" s="620"/>
      <c r="J471" s="620"/>
      <c r="K471" s="620"/>
      <c r="L471" s="620"/>
      <c r="M471" s="620"/>
      <c r="N471" s="620"/>
      <c r="O471" s="620"/>
      <c r="P471" s="620"/>
      <c r="Q471" s="620"/>
      <c r="R471" s="620"/>
      <c r="S471" s="620"/>
      <c r="T471" s="620"/>
      <c r="U471" s="620"/>
      <c r="V471" s="620"/>
      <c r="W471" s="620"/>
      <c r="X471" s="620"/>
      <c r="Y471" s="620"/>
      <c r="Z471" s="620"/>
    </row>
    <row r="472">
      <c r="A472" s="633"/>
      <c r="B472" s="634"/>
      <c r="C472" s="620"/>
      <c r="D472" s="620"/>
      <c r="E472" s="620"/>
      <c r="F472" s="620"/>
      <c r="G472" s="620"/>
      <c r="H472" s="620"/>
      <c r="I472" s="620"/>
      <c r="J472" s="620"/>
      <c r="K472" s="620"/>
      <c r="L472" s="620"/>
      <c r="M472" s="620"/>
      <c r="N472" s="620"/>
      <c r="O472" s="620"/>
      <c r="P472" s="620"/>
      <c r="Q472" s="620"/>
      <c r="R472" s="620"/>
      <c r="S472" s="620"/>
      <c r="T472" s="620"/>
      <c r="U472" s="620"/>
      <c r="V472" s="620"/>
      <c r="W472" s="620"/>
      <c r="X472" s="620"/>
      <c r="Y472" s="620"/>
      <c r="Z472" s="620"/>
    </row>
    <row r="473">
      <c r="A473" s="633"/>
      <c r="B473" s="634"/>
      <c r="C473" s="620"/>
      <c r="D473" s="620"/>
      <c r="E473" s="620"/>
      <c r="F473" s="620"/>
      <c r="G473" s="620"/>
      <c r="H473" s="620"/>
      <c r="I473" s="620"/>
      <c r="J473" s="620"/>
      <c r="K473" s="620"/>
      <c r="L473" s="620"/>
      <c r="M473" s="620"/>
      <c r="N473" s="620"/>
      <c r="O473" s="620"/>
      <c r="P473" s="620"/>
      <c r="Q473" s="620"/>
      <c r="R473" s="620"/>
      <c r="S473" s="620"/>
      <c r="T473" s="620"/>
      <c r="U473" s="620"/>
      <c r="V473" s="620"/>
      <c r="W473" s="620"/>
      <c r="X473" s="620"/>
      <c r="Y473" s="620"/>
      <c r="Z473" s="620"/>
    </row>
    <row r="474">
      <c r="A474" s="633"/>
      <c r="B474" s="634"/>
      <c r="C474" s="620"/>
      <c r="D474" s="620"/>
      <c r="E474" s="620"/>
      <c r="F474" s="620"/>
      <c r="G474" s="620"/>
      <c r="H474" s="620"/>
      <c r="I474" s="620"/>
      <c r="J474" s="620"/>
      <c r="K474" s="620"/>
      <c r="L474" s="620"/>
      <c r="M474" s="620"/>
      <c r="N474" s="620"/>
      <c r="O474" s="620"/>
      <c r="P474" s="620"/>
      <c r="Q474" s="620"/>
      <c r="R474" s="620"/>
      <c r="S474" s="620"/>
      <c r="T474" s="620"/>
      <c r="U474" s="620"/>
      <c r="V474" s="620"/>
      <c r="W474" s="620"/>
      <c r="X474" s="620"/>
      <c r="Y474" s="620"/>
      <c r="Z474" s="620"/>
    </row>
    <row r="475">
      <c r="A475" s="633"/>
      <c r="B475" s="634"/>
      <c r="C475" s="620"/>
      <c r="D475" s="620"/>
      <c r="E475" s="620"/>
      <c r="F475" s="620"/>
      <c r="G475" s="620"/>
      <c r="H475" s="620"/>
      <c r="I475" s="620"/>
      <c r="J475" s="620"/>
      <c r="K475" s="620"/>
      <c r="L475" s="620"/>
      <c r="M475" s="620"/>
      <c r="N475" s="620"/>
      <c r="O475" s="620"/>
      <c r="P475" s="620"/>
      <c r="Q475" s="620"/>
      <c r="R475" s="620"/>
      <c r="S475" s="620"/>
      <c r="T475" s="620"/>
      <c r="U475" s="620"/>
      <c r="V475" s="620"/>
      <c r="W475" s="620"/>
      <c r="X475" s="620"/>
      <c r="Y475" s="620"/>
      <c r="Z475" s="620"/>
    </row>
    <row r="476">
      <c r="A476" s="633"/>
      <c r="B476" s="634"/>
      <c r="C476" s="620"/>
      <c r="D476" s="620"/>
      <c r="E476" s="620"/>
      <c r="F476" s="620"/>
      <c r="G476" s="620"/>
      <c r="H476" s="620"/>
      <c r="I476" s="620"/>
      <c r="J476" s="620"/>
      <c r="K476" s="620"/>
      <c r="L476" s="620"/>
      <c r="M476" s="620"/>
      <c r="N476" s="620"/>
      <c r="O476" s="620"/>
      <c r="P476" s="620"/>
      <c r="Q476" s="620"/>
      <c r="R476" s="620"/>
      <c r="S476" s="620"/>
      <c r="T476" s="620"/>
      <c r="U476" s="620"/>
      <c r="V476" s="620"/>
      <c r="W476" s="620"/>
      <c r="X476" s="620"/>
      <c r="Y476" s="620"/>
      <c r="Z476" s="620"/>
    </row>
    <row r="477">
      <c r="A477" s="633"/>
      <c r="B477" s="634"/>
      <c r="C477" s="620"/>
      <c r="D477" s="620"/>
      <c r="E477" s="620"/>
      <c r="F477" s="620"/>
      <c r="G477" s="620"/>
      <c r="H477" s="620"/>
      <c r="I477" s="620"/>
      <c r="J477" s="620"/>
      <c r="K477" s="620"/>
      <c r="L477" s="620"/>
      <c r="M477" s="620"/>
      <c r="N477" s="620"/>
      <c r="O477" s="620"/>
      <c r="P477" s="620"/>
      <c r="Q477" s="620"/>
      <c r="R477" s="620"/>
      <c r="S477" s="620"/>
      <c r="T477" s="620"/>
      <c r="U477" s="620"/>
      <c r="V477" s="620"/>
      <c r="W477" s="620"/>
      <c r="X477" s="620"/>
      <c r="Y477" s="620"/>
      <c r="Z477" s="620"/>
    </row>
    <row r="478">
      <c r="A478" s="633"/>
      <c r="B478" s="634"/>
      <c r="C478" s="620"/>
      <c r="D478" s="620"/>
      <c r="E478" s="620"/>
      <c r="F478" s="620"/>
      <c r="G478" s="620"/>
      <c r="H478" s="620"/>
      <c r="I478" s="620"/>
      <c r="J478" s="620"/>
      <c r="K478" s="620"/>
      <c r="L478" s="620"/>
      <c r="M478" s="620"/>
      <c r="N478" s="620"/>
      <c r="O478" s="620"/>
      <c r="P478" s="620"/>
      <c r="Q478" s="620"/>
      <c r="R478" s="620"/>
      <c r="S478" s="620"/>
      <c r="T478" s="620"/>
      <c r="U478" s="620"/>
      <c r="V478" s="620"/>
      <c r="W478" s="620"/>
      <c r="X478" s="620"/>
      <c r="Y478" s="620"/>
      <c r="Z478" s="620"/>
    </row>
    <row r="479">
      <c r="A479" s="633"/>
      <c r="B479" s="634"/>
      <c r="C479" s="620"/>
      <c r="D479" s="620"/>
      <c r="E479" s="620"/>
      <c r="F479" s="620"/>
      <c r="G479" s="620"/>
      <c r="H479" s="620"/>
      <c r="I479" s="620"/>
      <c r="J479" s="620"/>
      <c r="K479" s="620"/>
      <c r="L479" s="620"/>
      <c r="M479" s="620"/>
      <c r="N479" s="620"/>
      <c r="O479" s="620"/>
      <c r="P479" s="620"/>
      <c r="Q479" s="620"/>
      <c r="R479" s="620"/>
      <c r="S479" s="620"/>
      <c r="T479" s="620"/>
      <c r="U479" s="620"/>
      <c r="V479" s="620"/>
      <c r="W479" s="620"/>
      <c r="X479" s="620"/>
      <c r="Y479" s="620"/>
      <c r="Z479" s="620"/>
    </row>
    <row r="480">
      <c r="A480" s="633"/>
      <c r="B480" s="634"/>
      <c r="C480" s="620"/>
      <c r="D480" s="620"/>
      <c r="E480" s="620"/>
      <c r="F480" s="620"/>
      <c r="G480" s="620"/>
      <c r="H480" s="620"/>
      <c r="I480" s="620"/>
      <c r="J480" s="620"/>
      <c r="K480" s="620"/>
      <c r="L480" s="620"/>
      <c r="M480" s="620"/>
      <c r="N480" s="620"/>
      <c r="O480" s="620"/>
      <c r="P480" s="620"/>
      <c r="Q480" s="620"/>
      <c r="R480" s="620"/>
      <c r="S480" s="620"/>
      <c r="T480" s="620"/>
      <c r="U480" s="620"/>
      <c r="V480" s="620"/>
      <c r="W480" s="620"/>
      <c r="X480" s="620"/>
      <c r="Y480" s="620"/>
      <c r="Z480" s="620"/>
    </row>
    <row r="481">
      <c r="A481" s="633"/>
      <c r="B481" s="634"/>
      <c r="C481" s="620"/>
      <c r="D481" s="620"/>
      <c r="E481" s="620"/>
      <c r="F481" s="620"/>
      <c r="G481" s="620"/>
      <c r="H481" s="620"/>
      <c r="I481" s="620"/>
      <c r="J481" s="620"/>
      <c r="K481" s="620"/>
      <c r="L481" s="620"/>
      <c r="M481" s="620"/>
      <c r="N481" s="620"/>
      <c r="O481" s="620"/>
      <c r="P481" s="620"/>
      <c r="Q481" s="620"/>
      <c r="R481" s="620"/>
      <c r="S481" s="620"/>
      <c r="T481" s="620"/>
      <c r="U481" s="620"/>
      <c r="V481" s="620"/>
      <c r="W481" s="620"/>
      <c r="X481" s="620"/>
      <c r="Y481" s="620"/>
      <c r="Z481" s="620"/>
    </row>
    <row r="482">
      <c r="A482" s="633"/>
      <c r="B482" s="634"/>
      <c r="C482" s="620"/>
      <c r="D482" s="620"/>
      <c r="E482" s="620"/>
      <c r="F482" s="620"/>
      <c r="G482" s="620"/>
      <c r="H482" s="620"/>
      <c r="I482" s="620"/>
      <c r="J482" s="620"/>
      <c r="K482" s="620"/>
      <c r="L482" s="620"/>
      <c r="M482" s="620"/>
      <c r="N482" s="620"/>
      <c r="O482" s="620"/>
      <c r="P482" s="620"/>
      <c r="Q482" s="620"/>
      <c r="R482" s="620"/>
      <c r="S482" s="620"/>
      <c r="T482" s="620"/>
      <c r="U482" s="620"/>
      <c r="V482" s="620"/>
      <c r="W482" s="620"/>
      <c r="X482" s="620"/>
      <c r="Y482" s="620"/>
      <c r="Z482" s="620"/>
    </row>
    <row r="483">
      <c r="A483" s="633"/>
      <c r="B483" s="634"/>
      <c r="C483" s="620"/>
      <c r="D483" s="620"/>
      <c r="E483" s="620"/>
      <c r="F483" s="620"/>
      <c r="G483" s="620"/>
      <c r="H483" s="620"/>
      <c r="I483" s="620"/>
      <c r="J483" s="620"/>
      <c r="K483" s="620"/>
      <c r="L483" s="620"/>
      <c r="M483" s="620"/>
      <c r="N483" s="620"/>
      <c r="O483" s="620"/>
      <c r="P483" s="620"/>
      <c r="Q483" s="620"/>
      <c r="R483" s="620"/>
      <c r="S483" s="620"/>
      <c r="T483" s="620"/>
      <c r="U483" s="620"/>
      <c r="V483" s="620"/>
      <c r="W483" s="620"/>
      <c r="X483" s="620"/>
      <c r="Y483" s="620"/>
      <c r="Z483" s="620"/>
    </row>
    <row r="484">
      <c r="A484" s="633"/>
      <c r="B484" s="634"/>
      <c r="C484" s="620"/>
      <c r="D484" s="620"/>
      <c r="E484" s="620"/>
      <c r="F484" s="620"/>
      <c r="G484" s="620"/>
      <c r="H484" s="620"/>
      <c r="I484" s="620"/>
      <c r="J484" s="620"/>
      <c r="K484" s="620"/>
      <c r="L484" s="620"/>
      <c r="M484" s="620"/>
      <c r="N484" s="620"/>
      <c r="O484" s="620"/>
      <c r="P484" s="620"/>
      <c r="Q484" s="620"/>
      <c r="R484" s="620"/>
      <c r="S484" s="620"/>
      <c r="T484" s="620"/>
      <c r="U484" s="620"/>
      <c r="V484" s="620"/>
      <c r="W484" s="620"/>
      <c r="X484" s="620"/>
      <c r="Y484" s="620"/>
      <c r="Z484" s="620"/>
    </row>
    <row r="485">
      <c r="A485" s="633"/>
      <c r="B485" s="634"/>
      <c r="C485" s="620"/>
      <c r="D485" s="620"/>
      <c r="E485" s="620"/>
      <c r="F485" s="620"/>
      <c r="G485" s="620"/>
      <c r="H485" s="620"/>
      <c r="I485" s="620"/>
      <c r="J485" s="620"/>
      <c r="K485" s="620"/>
      <c r="L485" s="620"/>
      <c r="M485" s="620"/>
      <c r="N485" s="620"/>
      <c r="O485" s="620"/>
      <c r="P485" s="620"/>
      <c r="Q485" s="620"/>
      <c r="R485" s="620"/>
      <c r="S485" s="620"/>
      <c r="T485" s="620"/>
      <c r="U485" s="620"/>
      <c r="V485" s="620"/>
      <c r="W485" s="620"/>
      <c r="X485" s="620"/>
      <c r="Y485" s="620"/>
      <c r="Z485" s="620"/>
    </row>
    <row r="486">
      <c r="A486" s="633"/>
      <c r="B486" s="634"/>
      <c r="C486" s="620"/>
      <c r="D486" s="620"/>
      <c r="E486" s="620"/>
      <c r="F486" s="620"/>
      <c r="G486" s="620"/>
      <c r="H486" s="620"/>
      <c r="I486" s="620"/>
      <c r="J486" s="620"/>
      <c r="K486" s="620"/>
      <c r="L486" s="620"/>
      <c r="M486" s="620"/>
      <c r="N486" s="620"/>
      <c r="O486" s="620"/>
      <c r="P486" s="620"/>
      <c r="Q486" s="620"/>
      <c r="R486" s="620"/>
      <c r="S486" s="620"/>
      <c r="T486" s="620"/>
      <c r="U486" s="620"/>
      <c r="V486" s="620"/>
      <c r="W486" s="620"/>
      <c r="X486" s="620"/>
      <c r="Y486" s="620"/>
      <c r="Z486" s="620"/>
    </row>
    <row r="487">
      <c r="A487" s="633"/>
      <c r="B487" s="634"/>
      <c r="C487" s="620"/>
      <c r="D487" s="620"/>
      <c r="E487" s="620"/>
      <c r="F487" s="620"/>
      <c r="G487" s="620"/>
      <c r="H487" s="620"/>
      <c r="I487" s="620"/>
      <c r="J487" s="620"/>
      <c r="K487" s="620"/>
      <c r="L487" s="620"/>
      <c r="M487" s="620"/>
      <c r="N487" s="620"/>
      <c r="O487" s="620"/>
      <c r="P487" s="620"/>
      <c r="Q487" s="620"/>
      <c r="R487" s="620"/>
      <c r="S487" s="620"/>
      <c r="T487" s="620"/>
      <c r="U487" s="620"/>
      <c r="V487" s="620"/>
      <c r="W487" s="620"/>
      <c r="X487" s="620"/>
      <c r="Y487" s="620"/>
      <c r="Z487" s="620"/>
    </row>
    <row r="488">
      <c r="A488" s="633"/>
      <c r="B488" s="634"/>
      <c r="C488" s="620"/>
      <c r="D488" s="620"/>
      <c r="E488" s="620"/>
      <c r="F488" s="620"/>
      <c r="G488" s="620"/>
      <c r="H488" s="620"/>
      <c r="I488" s="620"/>
      <c r="J488" s="620"/>
      <c r="K488" s="620"/>
      <c r="L488" s="620"/>
      <c r="M488" s="620"/>
      <c r="N488" s="620"/>
      <c r="O488" s="620"/>
      <c r="P488" s="620"/>
      <c r="Q488" s="620"/>
      <c r="R488" s="620"/>
      <c r="S488" s="620"/>
      <c r="T488" s="620"/>
      <c r="U488" s="620"/>
      <c r="V488" s="620"/>
      <c r="W488" s="620"/>
      <c r="X488" s="620"/>
      <c r="Y488" s="620"/>
      <c r="Z488" s="620"/>
    </row>
    <row r="489">
      <c r="A489" s="633"/>
      <c r="B489" s="634"/>
      <c r="C489" s="620"/>
      <c r="D489" s="620"/>
      <c r="E489" s="620"/>
      <c r="F489" s="620"/>
      <c r="G489" s="620"/>
      <c r="H489" s="620"/>
      <c r="I489" s="620"/>
      <c r="J489" s="620"/>
      <c r="K489" s="620"/>
      <c r="L489" s="620"/>
      <c r="M489" s="620"/>
      <c r="N489" s="620"/>
      <c r="O489" s="620"/>
      <c r="P489" s="620"/>
      <c r="Q489" s="620"/>
      <c r="R489" s="620"/>
      <c r="S489" s="620"/>
      <c r="T489" s="620"/>
      <c r="U489" s="620"/>
      <c r="V489" s="620"/>
      <c r="W489" s="620"/>
      <c r="X489" s="620"/>
      <c r="Y489" s="620"/>
      <c r="Z489" s="620"/>
    </row>
    <row r="490">
      <c r="A490" s="633"/>
      <c r="B490" s="634"/>
      <c r="C490" s="620"/>
      <c r="D490" s="620"/>
      <c r="E490" s="620"/>
      <c r="F490" s="620"/>
      <c r="G490" s="620"/>
      <c r="H490" s="620"/>
      <c r="I490" s="620"/>
      <c r="J490" s="620"/>
      <c r="K490" s="620"/>
      <c r="L490" s="620"/>
      <c r="M490" s="620"/>
      <c r="N490" s="620"/>
      <c r="O490" s="620"/>
      <c r="P490" s="620"/>
      <c r="Q490" s="620"/>
      <c r="R490" s="620"/>
      <c r="S490" s="620"/>
      <c r="T490" s="620"/>
      <c r="U490" s="620"/>
      <c r="V490" s="620"/>
      <c r="W490" s="620"/>
      <c r="X490" s="620"/>
      <c r="Y490" s="620"/>
      <c r="Z490" s="620"/>
    </row>
    <row r="491">
      <c r="A491" s="633"/>
      <c r="B491" s="634"/>
      <c r="C491" s="620"/>
      <c r="D491" s="620"/>
      <c r="E491" s="620"/>
      <c r="F491" s="620"/>
      <c r="G491" s="620"/>
      <c r="H491" s="620"/>
      <c r="I491" s="620"/>
      <c r="J491" s="620"/>
      <c r="K491" s="620"/>
      <c r="L491" s="620"/>
      <c r="M491" s="620"/>
      <c r="N491" s="620"/>
      <c r="O491" s="620"/>
      <c r="P491" s="620"/>
      <c r="Q491" s="620"/>
      <c r="R491" s="620"/>
      <c r="S491" s="620"/>
      <c r="T491" s="620"/>
      <c r="U491" s="620"/>
      <c r="V491" s="620"/>
      <c r="W491" s="620"/>
      <c r="X491" s="620"/>
      <c r="Y491" s="620"/>
      <c r="Z491" s="620"/>
    </row>
    <row r="492">
      <c r="A492" s="633"/>
      <c r="B492" s="634"/>
      <c r="C492" s="620"/>
      <c r="D492" s="620"/>
      <c r="E492" s="620"/>
      <c r="F492" s="620"/>
      <c r="G492" s="620"/>
      <c r="H492" s="620"/>
      <c r="I492" s="620"/>
      <c r="J492" s="620"/>
      <c r="K492" s="620"/>
      <c r="L492" s="620"/>
      <c r="M492" s="620"/>
      <c r="N492" s="620"/>
      <c r="O492" s="620"/>
      <c r="P492" s="620"/>
      <c r="Q492" s="620"/>
      <c r="R492" s="620"/>
      <c r="S492" s="620"/>
      <c r="T492" s="620"/>
      <c r="U492" s="620"/>
      <c r="V492" s="620"/>
      <c r="W492" s="620"/>
      <c r="X492" s="620"/>
      <c r="Y492" s="620"/>
      <c r="Z492" s="620"/>
    </row>
    <row r="493">
      <c r="A493" s="633"/>
      <c r="B493" s="634"/>
      <c r="C493" s="620"/>
      <c r="D493" s="620"/>
      <c r="E493" s="620"/>
      <c r="F493" s="620"/>
      <c r="G493" s="620"/>
      <c r="H493" s="620"/>
      <c r="I493" s="620"/>
      <c r="J493" s="620"/>
      <c r="K493" s="620"/>
      <c r="L493" s="620"/>
      <c r="M493" s="620"/>
      <c r="N493" s="620"/>
      <c r="O493" s="620"/>
      <c r="P493" s="620"/>
      <c r="Q493" s="620"/>
      <c r="R493" s="620"/>
      <c r="S493" s="620"/>
      <c r="T493" s="620"/>
      <c r="U493" s="620"/>
      <c r="V493" s="620"/>
      <c r="W493" s="620"/>
      <c r="X493" s="620"/>
      <c r="Y493" s="620"/>
      <c r="Z493" s="620"/>
    </row>
    <row r="494">
      <c r="A494" s="633"/>
      <c r="B494" s="634"/>
      <c r="C494" s="620"/>
      <c r="D494" s="620"/>
      <c r="E494" s="620"/>
      <c r="F494" s="620"/>
      <c r="G494" s="620"/>
      <c r="H494" s="620"/>
      <c r="I494" s="620"/>
      <c r="J494" s="620"/>
      <c r="K494" s="620"/>
      <c r="L494" s="620"/>
      <c r="M494" s="620"/>
      <c r="N494" s="620"/>
      <c r="O494" s="620"/>
      <c r="P494" s="620"/>
      <c r="Q494" s="620"/>
      <c r="R494" s="620"/>
      <c r="S494" s="620"/>
      <c r="T494" s="620"/>
      <c r="U494" s="620"/>
      <c r="V494" s="620"/>
      <c r="W494" s="620"/>
      <c r="X494" s="620"/>
      <c r="Y494" s="620"/>
      <c r="Z494" s="620"/>
    </row>
    <row r="495">
      <c r="A495" s="633"/>
      <c r="B495" s="634"/>
      <c r="C495" s="620"/>
      <c r="D495" s="620"/>
      <c r="E495" s="620"/>
      <c r="F495" s="620"/>
      <c r="G495" s="620"/>
      <c r="H495" s="620"/>
      <c r="I495" s="620"/>
      <c r="J495" s="620"/>
      <c r="K495" s="620"/>
      <c r="L495" s="620"/>
      <c r="M495" s="620"/>
      <c r="N495" s="620"/>
      <c r="O495" s="620"/>
      <c r="P495" s="620"/>
      <c r="Q495" s="620"/>
      <c r="R495" s="620"/>
      <c r="S495" s="620"/>
      <c r="T495" s="620"/>
      <c r="U495" s="620"/>
      <c r="V495" s="620"/>
      <c r="W495" s="620"/>
      <c r="X495" s="620"/>
      <c r="Y495" s="620"/>
      <c r="Z495" s="620"/>
    </row>
    <row r="496">
      <c r="A496" s="633"/>
      <c r="B496" s="634"/>
      <c r="C496" s="620"/>
      <c r="D496" s="620"/>
      <c r="E496" s="620"/>
      <c r="F496" s="620"/>
      <c r="G496" s="620"/>
      <c r="H496" s="620"/>
      <c r="I496" s="620"/>
      <c r="J496" s="620"/>
      <c r="K496" s="620"/>
      <c r="L496" s="620"/>
      <c r="M496" s="620"/>
      <c r="N496" s="620"/>
      <c r="O496" s="620"/>
      <c r="P496" s="620"/>
      <c r="Q496" s="620"/>
      <c r="R496" s="620"/>
      <c r="S496" s="620"/>
      <c r="T496" s="620"/>
      <c r="U496" s="620"/>
      <c r="V496" s="620"/>
      <c r="W496" s="620"/>
      <c r="X496" s="620"/>
      <c r="Y496" s="620"/>
      <c r="Z496" s="620"/>
    </row>
    <row r="497">
      <c r="A497" s="633"/>
      <c r="B497" s="634"/>
      <c r="C497" s="620"/>
      <c r="D497" s="620"/>
      <c r="E497" s="620"/>
      <c r="F497" s="620"/>
      <c r="G497" s="620"/>
      <c r="H497" s="620"/>
      <c r="I497" s="620"/>
      <c r="J497" s="620"/>
      <c r="K497" s="620"/>
      <c r="L497" s="620"/>
      <c r="M497" s="620"/>
      <c r="N497" s="620"/>
      <c r="O497" s="620"/>
      <c r="P497" s="620"/>
      <c r="Q497" s="620"/>
      <c r="R497" s="620"/>
      <c r="S497" s="620"/>
      <c r="T497" s="620"/>
      <c r="U497" s="620"/>
      <c r="V497" s="620"/>
      <c r="W497" s="620"/>
      <c r="X497" s="620"/>
      <c r="Y497" s="620"/>
      <c r="Z497" s="620"/>
    </row>
    <row r="498">
      <c r="A498" s="633"/>
      <c r="B498" s="634"/>
      <c r="C498" s="620"/>
      <c r="D498" s="620"/>
      <c r="E498" s="620"/>
      <c r="F498" s="620"/>
      <c r="G498" s="620"/>
      <c r="H498" s="620"/>
      <c r="I498" s="620"/>
      <c r="J498" s="620"/>
      <c r="K498" s="620"/>
      <c r="L498" s="620"/>
      <c r="M498" s="620"/>
      <c r="N498" s="620"/>
      <c r="O498" s="620"/>
      <c r="P498" s="620"/>
      <c r="Q498" s="620"/>
      <c r="R498" s="620"/>
      <c r="S498" s="620"/>
      <c r="T498" s="620"/>
      <c r="U498" s="620"/>
      <c r="V498" s="620"/>
      <c r="W498" s="620"/>
      <c r="X498" s="620"/>
      <c r="Y498" s="620"/>
      <c r="Z498" s="620"/>
    </row>
    <row r="499">
      <c r="A499" s="633"/>
      <c r="B499" s="634"/>
      <c r="C499" s="620"/>
      <c r="D499" s="620"/>
      <c r="E499" s="620"/>
      <c r="F499" s="620"/>
      <c r="G499" s="620"/>
      <c r="H499" s="620"/>
      <c r="I499" s="620"/>
      <c r="J499" s="620"/>
      <c r="K499" s="620"/>
      <c r="L499" s="620"/>
      <c r="M499" s="620"/>
      <c r="N499" s="620"/>
      <c r="O499" s="620"/>
      <c r="P499" s="620"/>
      <c r="Q499" s="620"/>
      <c r="R499" s="620"/>
      <c r="S499" s="620"/>
      <c r="T499" s="620"/>
      <c r="U499" s="620"/>
      <c r="V499" s="620"/>
      <c r="W499" s="620"/>
      <c r="X499" s="620"/>
      <c r="Y499" s="620"/>
      <c r="Z499" s="620"/>
    </row>
    <row r="500">
      <c r="A500" s="633"/>
      <c r="B500" s="634"/>
      <c r="C500" s="620"/>
      <c r="D500" s="620"/>
      <c r="E500" s="620"/>
      <c r="F500" s="620"/>
      <c r="G500" s="620"/>
      <c r="H500" s="620"/>
      <c r="I500" s="620"/>
      <c r="J500" s="620"/>
      <c r="K500" s="620"/>
      <c r="L500" s="620"/>
      <c r="M500" s="620"/>
      <c r="N500" s="620"/>
      <c r="O500" s="620"/>
      <c r="P500" s="620"/>
      <c r="Q500" s="620"/>
      <c r="R500" s="620"/>
      <c r="S500" s="620"/>
      <c r="T500" s="620"/>
      <c r="U500" s="620"/>
      <c r="V500" s="620"/>
      <c r="W500" s="620"/>
      <c r="X500" s="620"/>
      <c r="Y500" s="620"/>
      <c r="Z500" s="620"/>
    </row>
    <row r="501">
      <c r="A501" s="633"/>
      <c r="B501" s="634"/>
      <c r="C501" s="620"/>
      <c r="D501" s="620"/>
      <c r="E501" s="620"/>
      <c r="F501" s="620"/>
      <c r="G501" s="620"/>
      <c r="H501" s="620"/>
      <c r="I501" s="620"/>
      <c r="J501" s="620"/>
      <c r="K501" s="620"/>
      <c r="L501" s="620"/>
      <c r="M501" s="620"/>
      <c r="N501" s="620"/>
      <c r="O501" s="620"/>
      <c r="P501" s="620"/>
      <c r="Q501" s="620"/>
      <c r="R501" s="620"/>
      <c r="S501" s="620"/>
      <c r="T501" s="620"/>
      <c r="U501" s="620"/>
      <c r="V501" s="620"/>
      <c r="W501" s="620"/>
      <c r="X501" s="620"/>
      <c r="Y501" s="620"/>
      <c r="Z501" s="620"/>
    </row>
    <row r="502">
      <c r="A502" s="633"/>
      <c r="B502" s="634"/>
      <c r="C502" s="620"/>
      <c r="D502" s="620"/>
      <c r="E502" s="620"/>
      <c r="F502" s="620"/>
      <c r="G502" s="620"/>
      <c r="H502" s="620"/>
      <c r="I502" s="620"/>
      <c r="J502" s="620"/>
      <c r="K502" s="620"/>
      <c r="L502" s="620"/>
      <c r="M502" s="620"/>
      <c r="N502" s="620"/>
      <c r="O502" s="620"/>
      <c r="P502" s="620"/>
      <c r="Q502" s="620"/>
      <c r="R502" s="620"/>
      <c r="S502" s="620"/>
      <c r="T502" s="620"/>
      <c r="U502" s="620"/>
      <c r="V502" s="620"/>
      <c r="W502" s="620"/>
      <c r="X502" s="620"/>
      <c r="Y502" s="620"/>
      <c r="Z502" s="620"/>
    </row>
    <row r="503">
      <c r="A503" s="633"/>
      <c r="B503" s="634"/>
      <c r="C503" s="620"/>
      <c r="D503" s="620"/>
      <c r="E503" s="620"/>
      <c r="F503" s="620"/>
      <c r="G503" s="620"/>
      <c r="H503" s="620"/>
      <c r="I503" s="620"/>
      <c r="J503" s="620"/>
      <c r="K503" s="620"/>
      <c r="L503" s="620"/>
      <c r="M503" s="620"/>
      <c r="N503" s="620"/>
      <c r="O503" s="620"/>
      <c r="P503" s="620"/>
      <c r="Q503" s="620"/>
      <c r="R503" s="620"/>
      <c r="S503" s="620"/>
      <c r="T503" s="620"/>
      <c r="U503" s="620"/>
      <c r="V503" s="620"/>
      <c r="W503" s="620"/>
      <c r="X503" s="620"/>
      <c r="Y503" s="620"/>
      <c r="Z503" s="620"/>
    </row>
    <row r="504">
      <c r="A504" s="633"/>
      <c r="B504" s="634"/>
      <c r="C504" s="620"/>
      <c r="D504" s="620"/>
      <c r="E504" s="620"/>
      <c r="F504" s="620"/>
      <c r="G504" s="620"/>
      <c r="H504" s="620"/>
      <c r="I504" s="620"/>
      <c r="J504" s="620"/>
      <c r="K504" s="620"/>
      <c r="L504" s="620"/>
      <c r="M504" s="620"/>
      <c r="N504" s="620"/>
      <c r="O504" s="620"/>
      <c r="P504" s="620"/>
      <c r="Q504" s="620"/>
      <c r="R504" s="620"/>
      <c r="S504" s="620"/>
      <c r="T504" s="620"/>
      <c r="U504" s="620"/>
      <c r="V504" s="620"/>
      <c r="W504" s="620"/>
      <c r="X504" s="620"/>
      <c r="Y504" s="620"/>
      <c r="Z504" s="620"/>
    </row>
    <row r="505">
      <c r="A505" s="633"/>
      <c r="B505" s="634"/>
      <c r="C505" s="620"/>
      <c r="D505" s="620"/>
      <c r="E505" s="620"/>
      <c r="F505" s="620"/>
      <c r="G505" s="620"/>
      <c r="H505" s="620"/>
      <c r="I505" s="620"/>
      <c r="J505" s="620"/>
      <c r="K505" s="620"/>
      <c r="L505" s="620"/>
      <c r="M505" s="620"/>
      <c r="N505" s="620"/>
      <c r="O505" s="620"/>
      <c r="P505" s="620"/>
      <c r="Q505" s="620"/>
      <c r="R505" s="620"/>
      <c r="S505" s="620"/>
      <c r="T505" s="620"/>
      <c r="U505" s="620"/>
      <c r="V505" s="620"/>
      <c r="W505" s="620"/>
      <c r="X505" s="620"/>
      <c r="Y505" s="620"/>
      <c r="Z505" s="620"/>
    </row>
    <row r="506">
      <c r="A506" s="633"/>
      <c r="B506" s="634"/>
      <c r="C506" s="620"/>
      <c r="D506" s="620"/>
      <c r="E506" s="620"/>
      <c r="F506" s="620"/>
      <c r="G506" s="620"/>
      <c r="H506" s="620"/>
      <c r="I506" s="620"/>
      <c r="J506" s="620"/>
      <c r="K506" s="620"/>
      <c r="L506" s="620"/>
      <c r="M506" s="620"/>
      <c r="N506" s="620"/>
      <c r="O506" s="620"/>
      <c r="P506" s="620"/>
      <c r="Q506" s="620"/>
      <c r="R506" s="620"/>
      <c r="S506" s="620"/>
      <c r="T506" s="620"/>
      <c r="U506" s="620"/>
      <c r="V506" s="620"/>
      <c r="W506" s="620"/>
      <c r="X506" s="620"/>
      <c r="Y506" s="620"/>
      <c r="Z506" s="620"/>
    </row>
    <row r="507">
      <c r="A507" s="633"/>
      <c r="B507" s="634"/>
      <c r="C507" s="620"/>
      <c r="D507" s="620"/>
      <c r="E507" s="620"/>
      <c r="F507" s="620"/>
      <c r="G507" s="620"/>
      <c r="H507" s="620"/>
      <c r="I507" s="620"/>
      <c r="J507" s="620"/>
      <c r="K507" s="620"/>
      <c r="L507" s="620"/>
      <c r="M507" s="620"/>
      <c r="N507" s="620"/>
      <c r="O507" s="620"/>
      <c r="P507" s="620"/>
      <c r="Q507" s="620"/>
      <c r="R507" s="620"/>
      <c r="S507" s="620"/>
      <c r="T507" s="620"/>
      <c r="U507" s="620"/>
      <c r="V507" s="620"/>
      <c r="W507" s="620"/>
      <c r="X507" s="620"/>
      <c r="Y507" s="620"/>
      <c r="Z507" s="620"/>
    </row>
    <row r="508">
      <c r="A508" s="633"/>
      <c r="B508" s="634"/>
      <c r="C508" s="620"/>
      <c r="D508" s="620"/>
      <c r="E508" s="620"/>
      <c r="F508" s="620"/>
      <c r="G508" s="620"/>
      <c r="H508" s="620"/>
      <c r="I508" s="620"/>
      <c r="J508" s="620"/>
      <c r="K508" s="620"/>
      <c r="L508" s="620"/>
      <c r="M508" s="620"/>
      <c r="N508" s="620"/>
      <c r="O508" s="620"/>
      <c r="P508" s="620"/>
      <c r="Q508" s="620"/>
      <c r="R508" s="620"/>
      <c r="S508" s="620"/>
      <c r="T508" s="620"/>
      <c r="U508" s="620"/>
      <c r="V508" s="620"/>
      <c r="W508" s="620"/>
      <c r="X508" s="620"/>
      <c r="Y508" s="620"/>
      <c r="Z508" s="620"/>
    </row>
    <row r="509">
      <c r="A509" s="633"/>
      <c r="B509" s="634"/>
      <c r="C509" s="620"/>
      <c r="D509" s="620"/>
      <c r="E509" s="620"/>
      <c r="F509" s="620"/>
      <c r="G509" s="620"/>
      <c r="H509" s="620"/>
      <c r="I509" s="620"/>
      <c r="J509" s="620"/>
      <c r="K509" s="620"/>
      <c r="L509" s="620"/>
      <c r="M509" s="620"/>
      <c r="N509" s="620"/>
      <c r="O509" s="620"/>
      <c r="P509" s="620"/>
      <c r="Q509" s="620"/>
      <c r="R509" s="620"/>
      <c r="S509" s="620"/>
      <c r="T509" s="620"/>
      <c r="U509" s="620"/>
      <c r="V509" s="620"/>
      <c r="W509" s="620"/>
      <c r="X509" s="620"/>
      <c r="Y509" s="620"/>
      <c r="Z509" s="620"/>
    </row>
    <row r="510">
      <c r="A510" s="633"/>
      <c r="B510" s="634"/>
      <c r="C510" s="620"/>
      <c r="D510" s="620"/>
      <c r="E510" s="620"/>
      <c r="F510" s="620"/>
      <c r="G510" s="620"/>
      <c r="H510" s="620"/>
      <c r="I510" s="620"/>
      <c r="J510" s="620"/>
      <c r="K510" s="620"/>
      <c r="L510" s="620"/>
      <c r="M510" s="620"/>
      <c r="N510" s="620"/>
      <c r="O510" s="620"/>
      <c r="P510" s="620"/>
      <c r="Q510" s="620"/>
      <c r="R510" s="620"/>
      <c r="S510" s="620"/>
      <c r="T510" s="620"/>
      <c r="U510" s="620"/>
      <c r="V510" s="620"/>
      <c r="W510" s="620"/>
      <c r="X510" s="620"/>
      <c r="Y510" s="620"/>
      <c r="Z510" s="620"/>
    </row>
    <row r="511">
      <c r="A511" s="633"/>
      <c r="B511" s="634"/>
      <c r="C511" s="620"/>
      <c r="D511" s="620"/>
      <c r="E511" s="620"/>
      <c r="F511" s="620"/>
      <c r="G511" s="620"/>
      <c r="H511" s="620"/>
      <c r="I511" s="620"/>
      <c r="J511" s="620"/>
      <c r="K511" s="620"/>
      <c r="L511" s="620"/>
      <c r="M511" s="620"/>
      <c r="N511" s="620"/>
      <c r="O511" s="620"/>
      <c r="P511" s="620"/>
      <c r="Q511" s="620"/>
      <c r="R511" s="620"/>
      <c r="S511" s="620"/>
      <c r="T511" s="620"/>
      <c r="U511" s="620"/>
      <c r="V511" s="620"/>
      <c r="W511" s="620"/>
      <c r="X511" s="620"/>
      <c r="Y511" s="620"/>
      <c r="Z511" s="620"/>
    </row>
    <row r="512">
      <c r="A512" s="633"/>
      <c r="B512" s="634"/>
      <c r="C512" s="620"/>
      <c r="D512" s="620"/>
      <c r="E512" s="620"/>
      <c r="F512" s="620"/>
      <c r="G512" s="620"/>
      <c r="H512" s="620"/>
      <c r="I512" s="620"/>
      <c r="J512" s="620"/>
      <c r="K512" s="620"/>
      <c r="L512" s="620"/>
      <c r="M512" s="620"/>
      <c r="N512" s="620"/>
      <c r="O512" s="620"/>
      <c r="P512" s="620"/>
      <c r="Q512" s="620"/>
      <c r="R512" s="620"/>
      <c r="S512" s="620"/>
      <c r="T512" s="620"/>
      <c r="U512" s="620"/>
      <c r="V512" s="620"/>
      <c r="W512" s="620"/>
      <c r="X512" s="620"/>
      <c r="Y512" s="620"/>
      <c r="Z512" s="620"/>
    </row>
    <row r="513">
      <c r="A513" s="633"/>
      <c r="B513" s="634"/>
      <c r="C513" s="620"/>
      <c r="D513" s="620"/>
      <c r="E513" s="620"/>
      <c r="F513" s="620"/>
      <c r="G513" s="620"/>
      <c r="H513" s="620"/>
      <c r="I513" s="620"/>
      <c r="J513" s="620"/>
      <c r="K513" s="620"/>
      <c r="L513" s="620"/>
      <c r="M513" s="620"/>
      <c r="N513" s="620"/>
      <c r="O513" s="620"/>
      <c r="P513" s="620"/>
      <c r="Q513" s="620"/>
      <c r="R513" s="620"/>
      <c r="S513" s="620"/>
      <c r="T513" s="620"/>
      <c r="U513" s="620"/>
      <c r="V513" s="620"/>
      <c r="W513" s="620"/>
      <c r="X513" s="620"/>
      <c r="Y513" s="620"/>
      <c r="Z513" s="620"/>
    </row>
    <row r="514">
      <c r="A514" s="633"/>
      <c r="B514" s="634"/>
      <c r="C514" s="620"/>
      <c r="D514" s="620"/>
      <c r="E514" s="620"/>
      <c r="F514" s="620"/>
      <c r="G514" s="620"/>
      <c r="H514" s="620"/>
      <c r="I514" s="620"/>
      <c r="J514" s="620"/>
      <c r="K514" s="620"/>
      <c r="L514" s="620"/>
      <c r="M514" s="620"/>
      <c r="N514" s="620"/>
      <c r="O514" s="620"/>
      <c r="P514" s="620"/>
      <c r="Q514" s="620"/>
      <c r="R514" s="620"/>
      <c r="S514" s="620"/>
      <c r="T514" s="620"/>
      <c r="U514" s="620"/>
      <c r="V514" s="620"/>
      <c r="W514" s="620"/>
      <c r="X514" s="620"/>
      <c r="Y514" s="620"/>
      <c r="Z514" s="620"/>
    </row>
    <row r="515">
      <c r="A515" s="633"/>
      <c r="B515" s="634"/>
      <c r="C515" s="620"/>
      <c r="D515" s="620"/>
      <c r="E515" s="620"/>
      <c r="F515" s="620"/>
      <c r="G515" s="620"/>
      <c r="H515" s="620"/>
      <c r="I515" s="620"/>
      <c r="J515" s="620"/>
      <c r="K515" s="620"/>
      <c r="L515" s="620"/>
      <c r="M515" s="620"/>
      <c r="N515" s="620"/>
      <c r="O515" s="620"/>
      <c r="P515" s="620"/>
      <c r="Q515" s="620"/>
      <c r="R515" s="620"/>
      <c r="S515" s="620"/>
      <c r="T515" s="620"/>
      <c r="U515" s="620"/>
      <c r="V515" s="620"/>
      <c r="W515" s="620"/>
      <c r="X515" s="620"/>
      <c r="Y515" s="620"/>
      <c r="Z515" s="620"/>
    </row>
    <row r="516">
      <c r="A516" s="633"/>
      <c r="B516" s="634"/>
      <c r="C516" s="620"/>
      <c r="D516" s="620"/>
      <c r="E516" s="620"/>
      <c r="F516" s="620"/>
      <c r="G516" s="620"/>
      <c r="H516" s="620"/>
      <c r="I516" s="620"/>
      <c r="J516" s="620"/>
      <c r="K516" s="620"/>
      <c r="L516" s="620"/>
      <c r="M516" s="620"/>
      <c r="N516" s="620"/>
      <c r="O516" s="620"/>
      <c r="P516" s="620"/>
      <c r="Q516" s="620"/>
      <c r="R516" s="620"/>
      <c r="S516" s="620"/>
      <c r="T516" s="620"/>
      <c r="U516" s="620"/>
      <c r="V516" s="620"/>
      <c r="W516" s="620"/>
      <c r="X516" s="620"/>
      <c r="Y516" s="620"/>
      <c r="Z516" s="620"/>
    </row>
    <row r="517">
      <c r="A517" s="633"/>
      <c r="B517" s="634"/>
      <c r="C517" s="620"/>
      <c r="D517" s="620"/>
      <c r="E517" s="620"/>
      <c r="F517" s="620"/>
      <c r="G517" s="620"/>
      <c r="H517" s="620"/>
      <c r="I517" s="620"/>
      <c r="J517" s="620"/>
      <c r="K517" s="620"/>
      <c r="L517" s="620"/>
      <c r="M517" s="620"/>
      <c r="N517" s="620"/>
      <c r="O517" s="620"/>
      <c r="P517" s="620"/>
      <c r="Q517" s="620"/>
      <c r="R517" s="620"/>
      <c r="S517" s="620"/>
      <c r="T517" s="620"/>
      <c r="U517" s="620"/>
      <c r="V517" s="620"/>
      <c r="W517" s="620"/>
      <c r="X517" s="620"/>
      <c r="Y517" s="620"/>
      <c r="Z517" s="620"/>
    </row>
    <row r="518">
      <c r="A518" s="633"/>
      <c r="B518" s="634"/>
      <c r="C518" s="620"/>
      <c r="D518" s="620"/>
      <c r="E518" s="620"/>
      <c r="F518" s="620"/>
      <c r="G518" s="620"/>
      <c r="H518" s="620"/>
      <c r="I518" s="620"/>
      <c r="J518" s="620"/>
      <c r="K518" s="620"/>
      <c r="L518" s="620"/>
      <c r="M518" s="620"/>
      <c r="N518" s="620"/>
      <c r="O518" s="620"/>
      <c r="P518" s="620"/>
      <c r="Q518" s="620"/>
      <c r="R518" s="620"/>
      <c r="S518" s="620"/>
      <c r="T518" s="620"/>
      <c r="U518" s="620"/>
      <c r="V518" s="620"/>
      <c r="W518" s="620"/>
      <c r="X518" s="620"/>
      <c r="Y518" s="620"/>
      <c r="Z518" s="620"/>
    </row>
    <row r="519">
      <c r="A519" s="633"/>
      <c r="B519" s="634"/>
      <c r="C519" s="620"/>
      <c r="D519" s="620"/>
      <c r="E519" s="620"/>
      <c r="F519" s="620"/>
      <c r="G519" s="620"/>
      <c r="H519" s="620"/>
      <c r="I519" s="620"/>
      <c r="J519" s="620"/>
      <c r="K519" s="620"/>
      <c r="L519" s="620"/>
      <c r="M519" s="620"/>
      <c r="N519" s="620"/>
      <c r="O519" s="620"/>
      <c r="P519" s="620"/>
      <c r="Q519" s="620"/>
      <c r="R519" s="620"/>
      <c r="S519" s="620"/>
      <c r="T519" s="620"/>
      <c r="U519" s="620"/>
      <c r="V519" s="620"/>
      <c r="W519" s="620"/>
      <c r="X519" s="620"/>
      <c r="Y519" s="620"/>
      <c r="Z519" s="620"/>
    </row>
    <row r="520">
      <c r="A520" s="633"/>
      <c r="B520" s="634"/>
      <c r="C520" s="620"/>
      <c r="D520" s="620"/>
      <c r="E520" s="620"/>
      <c r="F520" s="620"/>
      <c r="G520" s="620"/>
      <c r="H520" s="620"/>
      <c r="I520" s="620"/>
      <c r="J520" s="620"/>
      <c r="K520" s="620"/>
      <c r="L520" s="620"/>
      <c r="M520" s="620"/>
      <c r="N520" s="620"/>
      <c r="O520" s="620"/>
      <c r="P520" s="620"/>
      <c r="Q520" s="620"/>
      <c r="R520" s="620"/>
      <c r="S520" s="620"/>
      <c r="T520" s="620"/>
      <c r="U520" s="620"/>
      <c r="V520" s="620"/>
      <c r="W520" s="620"/>
      <c r="X520" s="620"/>
      <c r="Y520" s="620"/>
      <c r="Z520" s="620"/>
    </row>
    <row r="521">
      <c r="A521" s="633"/>
      <c r="B521" s="634"/>
      <c r="C521" s="620"/>
      <c r="D521" s="620"/>
      <c r="E521" s="620"/>
      <c r="F521" s="620"/>
      <c r="G521" s="620"/>
      <c r="H521" s="620"/>
      <c r="I521" s="620"/>
      <c r="J521" s="620"/>
      <c r="K521" s="620"/>
      <c r="L521" s="620"/>
      <c r="M521" s="620"/>
      <c r="N521" s="620"/>
      <c r="O521" s="620"/>
      <c r="P521" s="620"/>
      <c r="Q521" s="620"/>
      <c r="R521" s="620"/>
      <c r="S521" s="620"/>
      <c r="T521" s="620"/>
      <c r="U521" s="620"/>
      <c r="V521" s="620"/>
      <c r="W521" s="620"/>
      <c r="X521" s="620"/>
      <c r="Y521" s="620"/>
      <c r="Z521" s="620"/>
    </row>
    <row r="522">
      <c r="A522" s="633"/>
      <c r="B522" s="634"/>
      <c r="C522" s="620"/>
      <c r="D522" s="620"/>
      <c r="E522" s="620"/>
      <c r="F522" s="620"/>
      <c r="G522" s="620"/>
      <c r="H522" s="620"/>
      <c r="I522" s="620"/>
      <c r="J522" s="620"/>
      <c r="K522" s="620"/>
      <c r="L522" s="620"/>
      <c r="M522" s="620"/>
      <c r="N522" s="620"/>
      <c r="O522" s="620"/>
      <c r="P522" s="620"/>
      <c r="Q522" s="620"/>
      <c r="R522" s="620"/>
      <c r="S522" s="620"/>
      <c r="T522" s="620"/>
      <c r="U522" s="620"/>
      <c r="V522" s="620"/>
      <c r="W522" s="620"/>
      <c r="X522" s="620"/>
      <c r="Y522" s="620"/>
      <c r="Z522" s="620"/>
    </row>
    <row r="523">
      <c r="A523" s="633"/>
      <c r="B523" s="634"/>
      <c r="C523" s="620"/>
      <c r="D523" s="620"/>
      <c r="E523" s="620"/>
      <c r="F523" s="620"/>
      <c r="G523" s="620"/>
      <c r="H523" s="620"/>
      <c r="I523" s="620"/>
      <c r="J523" s="620"/>
      <c r="K523" s="620"/>
      <c r="L523" s="620"/>
      <c r="M523" s="620"/>
      <c r="N523" s="620"/>
      <c r="O523" s="620"/>
      <c r="P523" s="620"/>
      <c r="Q523" s="620"/>
      <c r="R523" s="620"/>
      <c r="S523" s="620"/>
      <c r="T523" s="620"/>
      <c r="U523" s="620"/>
      <c r="V523" s="620"/>
      <c r="W523" s="620"/>
      <c r="X523" s="620"/>
      <c r="Y523" s="620"/>
      <c r="Z523" s="620"/>
    </row>
    <row r="524">
      <c r="A524" s="633"/>
      <c r="B524" s="634"/>
      <c r="C524" s="620"/>
      <c r="D524" s="620"/>
      <c r="E524" s="620"/>
      <c r="F524" s="620"/>
      <c r="G524" s="620"/>
      <c r="H524" s="620"/>
      <c r="I524" s="620"/>
      <c r="J524" s="620"/>
      <c r="K524" s="620"/>
      <c r="L524" s="620"/>
      <c r="M524" s="620"/>
      <c r="N524" s="620"/>
      <c r="O524" s="620"/>
      <c r="P524" s="620"/>
      <c r="Q524" s="620"/>
      <c r="R524" s="620"/>
      <c r="S524" s="620"/>
      <c r="T524" s="620"/>
      <c r="U524" s="620"/>
      <c r="V524" s="620"/>
      <c r="W524" s="620"/>
      <c r="X524" s="620"/>
      <c r="Y524" s="620"/>
      <c r="Z524" s="620"/>
    </row>
    <row r="525">
      <c r="A525" s="633"/>
      <c r="B525" s="634"/>
      <c r="C525" s="620"/>
      <c r="D525" s="620"/>
      <c r="E525" s="620"/>
      <c r="F525" s="620"/>
      <c r="G525" s="620"/>
      <c r="H525" s="620"/>
      <c r="I525" s="620"/>
      <c r="J525" s="620"/>
      <c r="K525" s="620"/>
      <c r="L525" s="620"/>
      <c r="M525" s="620"/>
      <c r="N525" s="620"/>
      <c r="O525" s="620"/>
      <c r="P525" s="620"/>
      <c r="Q525" s="620"/>
      <c r="R525" s="620"/>
      <c r="S525" s="620"/>
      <c r="T525" s="620"/>
      <c r="U525" s="620"/>
      <c r="V525" s="620"/>
      <c r="W525" s="620"/>
      <c r="X525" s="620"/>
      <c r="Y525" s="620"/>
      <c r="Z525" s="620"/>
    </row>
    <row r="526">
      <c r="A526" s="633"/>
      <c r="B526" s="634"/>
      <c r="C526" s="620"/>
      <c r="D526" s="620"/>
      <c r="E526" s="620"/>
      <c r="F526" s="620"/>
      <c r="G526" s="620"/>
      <c r="H526" s="620"/>
      <c r="I526" s="620"/>
      <c r="J526" s="620"/>
      <c r="K526" s="620"/>
      <c r="L526" s="620"/>
      <c r="M526" s="620"/>
      <c r="N526" s="620"/>
      <c r="O526" s="620"/>
      <c r="P526" s="620"/>
      <c r="Q526" s="620"/>
      <c r="R526" s="620"/>
      <c r="S526" s="620"/>
      <c r="T526" s="620"/>
      <c r="U526" s="620"/>
      <c r="V526" s="620"/>
      <c r="W526" s="620"/>
      <c r="X526" s="620"/>
      <c r="Y526" s="620"/>
      <c r="Z526" s="620"/>
    </row>
    <row r="527">
      <c r="A527" s="633"/>
      <c r="B527" s="634"/>
      <c r="C527" s="620"/>
      <c r="D527" s="620"/>
      <c r="E527" s="620"/>
      <c r="F527" s="620"/>
      <c r="G527" s="620"/>
      <c r="H527" s="620"/>
      <c r="I527" s="620"/>
      <c r="J527" s="620"/>
      <c r="K527" s="620"/>
      <c r="L527" s="620"/>
      <c r="M527" s="620"/>
      <c r="N527" s="620"/>
      <c r="O527" s="620"/>
      <c r="P527" s="620"/>
      <c r="Q527" s="620"/>
      <c r="R527" s="620"/>
      <c r="S527" s="620"/>
      <c r="T527" s="620"/>
      <c r="U527" s="620"/>
      <c r="V527" s="620"/>
      <c r="W527" s="620"/>
      <c r="X527" s="620"/>
      <c r="Y527" s="620"/>
      <c r="Z527" s="620"/>
    </row>
    <row r="528">
      <c r="A528" s="633"/>
      <c r="B528" s="634"/>
      <c r="C528" s="620"/>
      <c r="D528" s="620"/>
      <c r="E528" s="620"/>
      <c r="F528" s="620"/>
      <c r="G528" s="620"/>
      <c r="H528" s="620"/>
      <c r="I528" s="620"/>
      <c r="J528" s="620"/>
      <c r="K528" s="620"/>
      <c r="L528" s="620"/>
      <c r="M528" s="620"/>
      <c r="N528" s="620"/>
      <c r="O528" s="620"/>
      <c r="P528" s="620"/>
      <c r="Q528" s="620"/>
      <c r="R528" s="620"/>
      <c r="S528" s="620"/>
      <c r="T528" s="620"/>
      <c r="U528" s="620"/>
      <c r="V528" s="620"/>
      <c r="W528" s="620"/>
      <c r="X528" s="620"/>
      <c r="Y528" s="620"/>
      <c r="Z528" s="620"/>
    </row>
    <row r="529">
      <c r="A529" s="633"/>
      <c r="B529" s="634"/>
      <c r="C529" s="620"/>
      <c r="D529" s="620"/>
      <c r="E529" s="620"/>
      <c r="F529" s="620"/>
      <c r="G529" s="620"/>
      <c r="H529" s="620"/>
      <c r="I529" s="620"/>
      <c r="J529" s="620"/>
      <c r="K529" s="620"/>
      <c r="L529" s="620"/>
      <c r="M529" s="620"/>
      <c r="N529" s="620"/>
      <c r="O529" s="620"/>
      <c r="P529" s="620"/>
      <c r="Q529" s="620"/>
      <c r="R529" s="620"/>
      <c r="S529" s="620"/>
      <c r="T529" s="620"/>
      <c r="U529" s="620"/>
      <c r="V529" s="620"/>
      <c r="W529" s="620"/>
      <c r="X529" s="620"/>
      <c r="Y529" s="620"/>
      <c r="Z529" s="620"/>
    </row>
    <row r="530">
      <c r="A530" s="633"/>
      <c r="B530" s="634"/>
      <c r="C530" s="620"/>
      <c r="D530" s="620"/>
      <c r="E530" s="620"/>
      <c r="F530" s="620"/>
      <c r="G530" s="620"/>
      <c r="H530" s="620"/>
      <c r="I530" s="620"/>
      <c r="J530" s="620"/>
      <c r="K530" s="620"/>
      <c r="L530" s="620"/>
      <c r="M530" s="620"/>
      <c r="N530" s="620"/>
      <c r="O530" s="620"/>
      <c r="P530" s="620"/>
      <c r="Q530" s="620"/>
      <c r="R530" s="620"/>
      <c r="S530" s="620"/>
      <c r="T530" s="620"/>
      <c r="U530" s="620"/>
      <c r="V530" s="620"/>
      <c r="W530" s="620"/>
      <c r="X530" s="620"/>
      <c r="Y530" s="620"/>
      <c r="Z530" s="620"/>
    </row>
    <row r="531">
      <c r="A531" s="633"/>
      <c r="B531" s="634"/>
      <c r="C531" s="620"/>
      <c r="D531" s="620"/>
      <c r="E531" s="620"/>
      <c r="F531" s="620"/>
      <c r="G531" s="620"/>
      <c r="H531" s="620"/>
      <c r="I531" s="620"/>
      <c r="J531" s="620"/>
      <c r="K531" s="620"/>
      <c r="L531" s="620"/>
      <c r="M531" s="620"/>
      <c r="N531" s="620"/>
      <c r="O531" s="620"/>
      <c r="P531" s="620"/>
      <c r="Q531" s="620"/>
      <c r="R531" s="620"/>
      <c r="S531" s="620"/>
      <c r="T531" s="620"/>
      <c r="U531" s="620"/>
      <c r="V531" s="620"/>
      <c r="W531" s="620"/>
      <c r="X531" s="620"/>
      <c r="Y531" s="620"/>
      <c r="Z531" s="620"/>
    </row>
    <row r="532">
      <c r="A532" s="633"/>
      <c r="B532" s="634"/>
      <c r="C532" s="620"/>
      <c r="D532" s="620"/>
      <c r="E532" s="620"/>
      <c r="F532" s="620"/>
      <c r="G532" s="620"/>
      <c r="H532" s="620"/>
      <c r="I532" s="620"/>
      <c r="J532" s="620"/>
      <c r="K532" s="620"/>
      <c r="L532" s="620"/>
      <c r="M532" s="620"/>
      <c r="N532" s="620"/>
      <c r="O532" s="620"/>
      <c r="P532" s="620"/>
      <c r="Q532" s="620"/>
      <c r="R532" s="620"/>
      <c r="S532" s="620"/>
      <c r="T532" s="620"/>
      <c r="U532" s="620"/>
      <c r="V532" s="620"/>
      <c r="W532" s="620"/>
      <c r="X532" s="620"/>
      <c r="Y532" s="620"/>
      <c r="Z532" s="620"/>
    </row>
    <row r="533">
      <c r="A533" s="633"/>
      <c r="B533" s="634"/>
      <c r="C533" s="620"/>
      <c r="D533" s="620"/>
      <c r="E533" s="620"/>
      <c r="F533" s="620"/>
      <c r="G533" s="620"/>
      <c r="H533" s="620"/>
      <c r="I533" s="620"/>
      <c r="J533" s="620"/>
      <c r="K533" s="620"/>
      <c r="L533" s="620"/>
      <c r="M533" s="620"/>
      <c r="N533" s="620"/>
      <c r="O533" s="620"/>
      <c r="P533" s="620"/>
      <c r="Q533" s="620"/>
      <c r="R533" s="620"/>
      <c r="S533" s="620"/>
      <c r="T533" s="620"/>
      <c r="U533" s="620"/>
      <c r="V533" s="620"/>
      <c r="W533" s="620"/>
      <c r="X533" s="620"/>
      <c r="Y533" s="620"/>
      <c r="Z533" s="620"/>
    </row>
    <row r="534">
      <c r="A534" s="633"/>
      <c r="B534" s="634"/>
      <c r="C534" s="620"/>
      <c r="D534" s="620"/>
      <c r="E534" s="620"/>
      <c r="F534" s="620"/>
      <c r="G534" s="620"/>
      <c r="H534" s="620"/>
      <c r="I534" s="620"/>
      <c r="J534" s="620"/>
      <c r="K534" s="620"/>
      <c r="L534" s="620"/>
      <c r="M534" s="620"/>
      <c r="N534" s="620"/>
      <c r="O534" s="620"/>
      <c r="P534" s="620"/>
      <c r="Q534" s="620"/>
      <c r="R534" s="620"/>
      <c r="S534" s="620"/>
      <c r="T534" s="620"/>
      <c r="U534" s="620"/>
      <c r="V534" s="620"/>
      <c r="W534" s="620"/>
      <c r="X534" s="620"/>
      <c r="Y534" s="620"/>
      <c r="Z534" s="620"/>
    </row>
    <row r="535">
      <c r="A535" s="633"/>
      <c r="B535" s="634"/>
      <c r="C535" s="620"/>
      <c r="D535" s="620"/>
      <c r="E535" s="620"/>
      <c r="F535" s="620"/>
      <c r="G535" s="620"/>
      <c r="H535" s="620"/>
      <c r="I535" s="620"/>
      <c r="J535" s="620"/>
      <c r="K535" s="620"/>
      <c r="L535" s="620"/>
      <c r="M535" s="620"/>
      <c r="N535" s="620"/>
      <c r="O535" s="620"/>
      <c r="P535" s="620"/>
      <c r="Q535" s="620"/>
      <c r="R535" s="620"/>
      <c r="S535" s="620"/>
      <c r="T535" s="620"/>
      <c r="U535" s="620"/>
      <c r="V535" s="620"/>
      <c r="W535" s="620"/>
      <c r="X535" s="620"/>
      <c r="Y535" s="620"/>
      <c r="Z535" s="620"/>
    </row>
    <row r="536">
      <c r="A536" s="633"/>
      <c r="B536" s="634"/>
      <c r="C536" s="620"/>
      <c r="D536" s="620"/>
      <c r="E536" s="620"/>
      <c r="F536" s="620"/>
      <c r="G536" s="620"/>
      <c r="H536" s="620"/>
      <c r="I536" s="620"/>
      <c r="J536" s="620"/>
      <c r="K536" s="620"/>
      <c r="L536" s="620"/>
      <c r="M536" s="620"/>
      <c r="N536" s="620"/>
      <c r="O536" s="620"/>
      <c r="P536" s="620"/>
      <c r="Q536" s="620"/>
      <c r="R536" s="620"/>
      <c r="S536" s="620"/>
      <c r="T536" s="620"/>
      <c r="U536" s="620"/>
      <c r="V536" s="620"/>
      <c r="W536" s="620"/>
      <c r="X536" s="620"/>
      <c r="Y536" s="620"/>
      <c r="Z536" s="620"/>
    </row>
    <row r="537">
      <c r="A537" s="633"/>
      <c r="B537" s="634"/>
      <c r="C537" s="620"/>
      <c r="D537" s="620"/>
      <c r="E537" s="620"/>
      <c r="F537" s="620"/>
      <c r="G537" s="620"/>
      <c r="H537" s="620"/>
      <c r="I537" s="620"/>
      <c r="J537" s="620"/>
      <c r="K537" s="620"/>
      <c r="L537" s="620"/>
      <c r="M537" s="620"/>
      <c r="N537" s="620"/>
      <c r="O537" s="620"/>
      <c r="P537" s="620"/>
      <c r="Q537" s="620"/>
      <c r="R537" s="620"/>
      <c r="S537" s="620"/>
      <c r="T537" s="620"/>
      <c r="U537" s="620"/>
      <c r="V537" s="620"/>
      <c r="W537" s="620"/>
      <c r="X537" s="620"/>
      <c r="Y537" s="620"/>
      <c r="Z537" s="620"/>
    </row>
    <row r="538">
      <c r="A538" s="633"/>
      <c r="B538" s="634"/>
      <c r="C538" s="620"/>
      <c r="D538" s="620"/>
      <c r="E538" s="620"/>
      <c r="F538" s="620"/>
      <c r="G538" s="620"/>
      <c r="H538" s="620"/>
      <c r="I538" s="620"/>
      <c r="J538" s="620"/>
      <c r="K538" s="620"/>
      <c r="L538" s="620"/>
      <c r="M538" s="620"/>
      <c r="N538" s="620"/>
      <c r="O538" s="620"/>
      <c r="P538" s="620"/>
      <c r="Q538" s="620"/>
      <c r="R538" s="620"/>
      <c r="S538" s="620"/>
      <c r="T538" s="620"/>
      <c r="U538" s="620"/>
      <c r="V538" s="620"/>
      <c r="W538" s="620"/>
      <c r="X538" s="620"/>
      <c r="Y538" s="620"/>
      <c r="Z538" s="620"/>
    </row>
    <row r="539">
      <c r="A539" s="633"/>
      <c r="B539" s="634"/>
      <c r="C539" s="620"/>
      <c r="D539" s="620"/>
      <c r="E539" s="620"/>
      <c r="F539" s="620"/>
      <c r="G539" s="620"/>
      <c r="H539" s="620"/>
      <c r="I539" s="620"/>
      <c r="J539" s="620"/>
      <c r="K539" s="620"/>
      <c r="L539" s="620"/>
      <c r="M539" s="620"/>
      <c r="N539" s="620"/>
      <c r="O539" s="620"/>
      <c r="P539" s="620"/>
      <c r="Q539" s="620"/>
      <c r="R539" s="620"/>
      <c r="S539" s="620"/>
      <c r="T539" s="620"/>
      <c r="U539" s="620"/>
      <c r="V539" s="620"/>
      <c r="W539" s="620"/>
      <c r="X539" s="620"/>
      <c r="Y539" s="620"/>
      <c r="Z539" s="620"/>
    </row>
    <row r="540">
      <c r="A540" s="633"/>
      <c r="B540" s="634"/>
      <c r="C540" s="620"/>
      <c r="D540" s="620"/>
      <c r="E540" s="620"/>
      <c r="F540" s="620"/>
      <c r="G540" s="620"/>
      <c r="H540" s="620"/>
      <c r="I540" s="620"/>
      <c r="J540" s="620"/>
      <c r="K540" s="620"/>
      <c r="L540" s="620"/>
      <c r="M540" s="620"/>
      <c r="N540" s="620"/>
      <c r="O540" s="620"/>
      <c r="P540" s="620"/>
      <c r="Q540" s="620"/>
      <c r="R540" s="620"/>
      <c r="S540" s="620"/>
      <c r="T540" s="620"/>
      <c r="U540" s="620"/>
      <c r="V540" s="620"/>
      <c r="W540" s="620"/>
      <c r="X540" s="620"/>
      <c r="Y540" s="620"/>
      <c r="Z540" s="620"/>
    </row>
    <row r="541">
      <c r="A541" s="633"/>
      <c r="B541" s="634"/>
      <c r="C541" s="620"/>
      <c r="D541" s="620"/>
      <c r="E541" s="620"/>
      <c r="F541" s="620"/>
      <c r="G541" s="620"/>
      <c r="H541" s="620"/>
      <c r="I541" s="620"/>
      <c r="J541" s="620"/>
      <c r="K541" s="620"/>
      <c r="L541" s="620"/>
      <c r="M541" s="620"/>
      <c r="N541" s="620"/>
      <c r="O541" s="620"/>
      <c r="P541" s="620"/>
      <c r="Q541" s="620"/>
      <c r="R541" s="620"/>
      <c r="S541" s="620"/>
      <c r="T541" s="620"/>
      <c r="U541" s="620"/>
      <c r="V541" s="620"/>
      <c r="W541" s="620"/>
      <c r="X541" s="620"/>
      <c r="Y541" s="620"/>
      <c r="Z541" s="620"/>
    </row>
    <row r="542">
      <c r="A542" s="633"/>
      <c r="B542" s="634"/>
      <c r="C542" s="620"/>
      <c r="D542" s="620"/>
      <c r="E542" s="620"/>
      <c r="F542" s="620"/>
      <c r="G542" s="620"/>
      <c r="H542" s="620"/>
      <c r="I542" s="620"/>
      <c r="J542" s="620"/>
      <c r="K542" s="620"/>
      <c r="L542" s="620"/>
      <c r="M542" s="620"/>
      <c r="N542" s="620"/>
      <c r="O542" s="620"/>
      <c r="P542" s="620"/>
      <c r="Q542" s="620"/>
      <c r="R542" s="620"/>
      <c r="S542" s="620"/>
      <c r="T542" s="620"/>
      <c r="U542" s="620"/>
      <c r="V542" s="620"/>
      <c r="W542" s="620"/>
      <c r="X542" s="620"/>
      <c r="Y542" s="620"/>
      <c r="Z542" s="620"/>
    </row>
    <row r="543">
      <c r="A543" s="633"/>
      <c r="B543" s="634"/>
      <c r="C543" s="620"/>
      <c r="D543" s="620"/>
      <c r="E543" s="620"/>
      <c r="F543" s="620"/>
      <c r="G543" s="620"/>
      <c r="H543" s="620"/>
      <c r="I543" s="620"/>
      <c r="J543" s="620"/>
      <c r="K543" s="620"/>
      <c r="L543" s="620"/>
      <c r="M543" s="620"/>
      <c r="N543" s="620"/>
      <c r="O543" s="620"/>
      <c r="P543" s="620"/>
      <c r="Q543" s="620"/>
      <c r="R543" s="620"/>
      <c r="S543" s="620"/>
      <c r="T543" s="620"/>
      <c r="U543" s="620"/>
      <c r="V543" s="620"/>
      <c r="W543" s="620"/>
      <c r="X543" s="620"/>
      <c r="Y543" s="620"/>
      <c r="Z543" s="620"/>
    </row>
    <row r="544">
      <c r="A544" s="633"/>
      <c r="B544" s="634"/>
      <c r="C544" s="620"/>
      <c r="D544" s="620"/>
      <c r="E544" s="620"/>
      <c r="F544" s="620"/>
      <c r="G544" s="620"/>
      <c r="H544" s="620"/>
      <c r="I544" s="620"/>
      <c r="J544" s="620"/>
      <c r="K544" s="620"/>
      <c r="L544" s="620"/>
      <c r="M544" s="620"/>
      <c r="N544" s="620"/>
      <c r="O544" s="620"/>
      <c r="P544" s="620"/>
      <c r="Q544" s="620"/>
      <c r="R544" s="620"/>
      <c r="S544" s="620"/>
      <c r="T544" s="620"/>
      <c r="U544" s="620"/>
      <c r="V544" s="620"/>
      <c r="W544" s="620"/>
      <c r="X544" s="620"/>
      <c r="Y544" s="620"/>
      <c r="Z544" s="620"/>
    </row>
    <row r="545">
      <c r="A545" s="633"/>
      <c r="B545" s="634"/>
      <c r="C545" s="620"/>
      <c r="D545" s="620"/>
      <c r="E545" s="620"/>
      <c r="F545" s="620"/>
      <c r="G545" s="620"/>
      <c r="H545" s="620"/>
      <c r="I545" s="620"/>
      <c r="J545" s="620"/>
      <c r="K545" s="620"/>
      <c r="L545" s="620"/>
      <c r="M545" s="620"/>
      <c r="N545" s="620"/>
      <c r="O545" s="620"/>
      <c r="P545" s="620"/>
      <c r="Q545" s="620"/>
      <c r="R545" s="620"/>
      <c r="S545" s="620"/>
      <c r="T545" s="620"/>
      <c r="U545" s="620"/>
      <c r="V545" s="620"/>
      <c r="W545" s="620"/>
      <c r="X545" s="620"/>
      <c r="Y545" s="620"/>
      <c r="Z545" s="620"/>
    </row>
    <row r="546">
      <c r="A546" s="633"/>
      <c r="B546" s="634"/>
      <c r="C546" s="620"/>
      <c r="D546" s="620"/>
      <c r="E546" s="620"/>
      <c r="F546" s="620"/>
      <c r="G546" s="620"/>
      <c r="H546" s="620"/>
      <c r="I546" s="620"/>
      <c r="J546" s="620"/>
      <c r="K546" s="620"/>
      <c r="L546" s="620"/>
      <c r="M546" s="620"/>
      <c r="N546" s="620"/>
      <c r="O546" s="620"/>
      <c r="P546" s="620"/>
      <c r="Q546" s="620"/>
      <c r="R546" s="620"/>
      <c r="S546" s="620"/>
      <c r="T546" s="620"/>
      <c r="U546" s="620"/>
      <c r="V546" s="620"/>
      <c r="W546" s="620"/>
      <c r="X546" s="620"/>
      <c r="Y546" s="620"/>
      <c r="Z546" s="620"/>
    </row>
    <row r="547">
      <c r="A547" s="633"/>
      <c r="B547" s="634"/>
      <c r="C547" s="620"/>
      <c r="D547" s="620"/>
      <c r="E547" s="620"/>
      <c r="F547" s="620"/>
      <c r="G547" s="620"/>
      <c r="H547" s="620"/>
      <c r="I547" s="620"/>
      <c r="J547" s="620"/>
      <c r="K547" s="620"/>
      <c r="L547" s="620"/>
      <c r="M547" s="620"/>
      <c r="N547" s="620"/>
      <c r="O547" s="620"/>
      <c r="P547" s="620"/>
      <c r="Q547" s="620"/>
      <c r="R547" s="620"/>
      <c r="S547" s="620"/>
      <c r="T547" s="620"/>
      <c r="U547" s="620"/>
      <c r="V547" s="620"/>
      <c r="W547" s="620"/>
      <c r="X547" s="620"/>
      <c r="Y547" s="620"/>
      <c r="Z547" s="620"/>
    </row>
    <row r="548">
      <c r="A548" s="633"/>
      <c r="B548" s="634"/>
      <c r="C548" s="620"/>
      <c r="D548" s="620"/>
      <c r="E548" s="620"/>
      <c r="F548" s="620"/>
      <c r="G548" s="620"/>
      <c r="H548" s="620"/>
      <c r="I548" s="620"/>
      <c r="J548" s="620"/>
      <c r="K548" s="620"/>
      <c r="L548" s="620"/>
      <c r="M548" s="620"/>
      <c r="N548" s="620"/>
      <c r="O548" s="620"/>
      <c r="P548" s="620"/>
      <c r="Q548" s="620"/>
      <c r="R548" s="620"/>
      <c r="S548" s="620"/>
      <c r="T548" s="620"/>
      <c r="U548" s="620"/>
      <c r="V548" s="620"/>
      <c r="W548" s="620"/>
      <c r="X548" s="620"/>
      <c r="Y548" s="620"/>
      <c r="Z548" s="620"/>
    </row>
    <row r="549">
      <c r="A549" s="633"/>
      <c r="B549" s="634"/>
      <c r="C549" s="620"/>
      <c r="D549" s="620"/>
      <c r="E549" s="620"/>
      <c r="F549" s="620"/>
      <c r="G549" s="620"/>
      <c r="H549" s="620"/>
      <c r="I549" s="620"/>
      <c r="J549" s="620"/>
      <c r="K549" s="620"/>
      <c r="L549" s="620"/>
      <c r="M549" s="620"/>
      <c r="N549" s="620"/>
      <c r="O549" s="620"/>
      <c r="P549" s="620"/>
      <c r="Q549" s="620"/>
      <c r="R549" s="620"/>
      <c r="S549" s="620"/>
      <c r="T549" s="620"/>
      <c r="U549" s="620"/>
      <c r="V549" s="620"/>
      <c r="W549" s="620"/>
      <c r="X549" s="620"/>
      <c r="Y549" s="620"/>
      <c r="Z549" s="620"/>
    </row>
    <row r="550">
      <c r="A550" s="633"/>
      <c r="B550" s="634"/>
      <c r="C550" s="620"/>
      <c r="D550" s="620"/>
      <c r="E550" s="620"/>
      <c r="F550" s="620"/>
      <c r="G550" s="620"/>
      <c r="H550" s="620"/>
      <c r="I550" s="620"/>
      <c r="J550" s="620"/>
      <c r="K550" s="620"/>
      <c r="L550" s="620"/>
      <c r="M550" s="620"/>
      <c r="N550" s="620"/>
      <c r="O550" s="620"/>
      <c r="P550" s="620"/>
      <c r="Q550" s="620"/>
      <c r="R550" s="620"/>
      <c r="S550" s="620"/>
      <c r="T550" s="620"/>
      <c r="U550" s="620"/>
      <c r="V550" s="620"/>
      <c r="W550" s="620"/>
      <c r="X550" s="620"/>
      <c r="Y550" s="620"/>
      <c r="Z550" s="620"/>
    </row>
    <row r="551">
      <c r="A551" s="633"/>
      <c r="B551" s="634"/>
      <c r="C551" s="620"/>
      <c r="D551" s="620"/>
      <c r="E551" s="620"/>
      <c r="F551" s="620"/>
      <c r="G551" s="620"/>
      <c r="H551" s="620"/>
      <c r="I551" s="620"/>
      <c r="J551" s="620"/>
      <c r="K551" s="620"/>
      <c r="L551" s="620"/>
      <c r="M551" s="620"/>
      <c r="N551" s="620"/>
      <c r="O551" s="620"/>
      <c r="P551" s="620"/>
      <c r="Q551" s="620"/>
      <c r="R551" s="620"/>
      <c r="S551" s="620"/>
      <c r="T551" s="620"/>
      <c r="U551" s="620"/>
      <c r="V551" s="620"/>
      <c r="W551" s="620"/>
      <c r="X551" s="620"/>
      <c r="Y551" s="620"/>
      <c r="Z551" s="620"/>
    </row>
    <row r="552">
      <c r="A552" s="633"/>
      <c r="B552" s="634"/>
      <c r="C552" s="620"/>
      <c r="D552" s="620"/>
      <c r="E552" s="620"/>
      <c r="F552" s="620"/>
      <c r="G552" s="620"/>
      <c r="H552" s="620"/>
      <c r="I552" s="620"/>
      <c r="J552" s="620"/>
      <c r="K552" s="620"/>
      <c r="L552" s="620"/>
      <c r="M552" s="620"/>
      <c r="N552" s="620"/>
      <c r="O552" s="620"/>
      <c r="P552" s="620"/>
      <c r="Q552" s="620"/>
      <c r="R552" s="620"/>
      <c r="S552" s="620"/>
      <c r="T552" s="620"/>
      <c r="U552" s="620"/>
      <c r="V552" s="620"/>
      <c r="W552" s="620"/>
      <c r="X552" s="620"/>
      <c r="Y552" s="620"/>
      <c r="Z552" s="620"/>
    </row>
    <row r="553">
      <c r="A553" s="633"/>
      <c r="B553" s="634"/>
      <c r="C553" s="620"/>
      <c r="D553" s="620"/>
      <c r="E553" s="620"/>
      <c r="F553" s="620"/>
      <c r="G553" s="620"/>
      <c r="H553" s="620"/>
      <c r="I553" s="620"/>
      <c r="J553" s="620"/>
      <c r="K553" s="620"/>
      <c r="L553" s="620"/>
      <c r="M553" s="620"/>
      <c r="N553" s="620"/>
      <c r="O553" s="620"/>
      <c r="P553" s="620"/>
      <c r="Q553" s="620"/>
      <c r="R553" s="620"/>
      <c r="S553" s="620"/>
      <c r="T553" s="620"/>
      <c r="U553" s="620"/>
      <c r="V553" s="620"/>
      <c r="W553" s="620"/>
      <c r="X553" s="620"/>
      <c r="Y553" s="620"/>
      <c r="Z553" s="620"/>
    </row>
    <row r="554">
      <c r="A554" s="633"/>
      <c r="B554" s="634"/>
      <c r="C554" s="620"/>
      <c r="D554" s="620"/>
      <c r="E554" s="620"/>
      <c r="F554" s="620"/>
      <c r="G554" s="620"/>
      <c r="H554" s="620"/>
      <c r="I554" s="620"/>
      <c r="J554" s="620"/>
      <c r="K554" s="620"/>
      <c r="L554" s="620"/>
      <c r="M554" s="620"/>
      <c r="N554" s="620"/>
      <c r="O554" s="620"/>
      <c r="P554" s="620"/>
      <c r="Q554" s="620"/>
      <c r="R554" s="620"/>
      <c r="S554" s="620"/>
      <c r="T554" s="620"/>
      <c r="U554" s="620"/>
      <c r="V554" s="620"/>
      <c r="W554" s="620"/>
      <c r="X554" s="620"/>
      <c r="Y554" s="620"/>
      <c r="Z554" s="620"/>
    </row>
    <row r="555">
      <c r="A555" s="633"/>
      <c r="B555" s="634"/>
      <c r="C555" s="620"/>
      <c r="D555" s="620"/>
      <c r="E555" s="620"/>
      <c r="F555" s="620"/>
      <c r="G555" s="620"/>
      <c r="H555" s="620"/>
      <c r="I555" s="620"/>
      <c r="J555" s="620"/>
      <c r="K555" s="620"/>
      <c r="L555" s="620"/>
      <c r="M555" s="620"/>
      <c r="N555" s="620"/>
      <c r="O555" s="620"/>
      <c r="P555" s="620"/>
      <c r="Q555" s="620"/>
      <c r="R555" s="620"/>
      <c r="S555" s="620"/>
      <c r="T555" s="620"/>
      <c r="U555" s="620"/>
      <c r="V555" s="620"/>
      <c r="W555" s="620"/>
      <c r="X555" s="620"/>
      <c r="Y555" s="620"/>
      <c r="Z555" s="620"/>
    </row>
    <row r="556">
      <c r="A556" s="633"/>
      <c r="B556" s="634"/>
      <c r="C556" s="620"/>
      <c r="D556" s="620"/>
      <c r="E556" s="620"/>
      <c r="F556" s="620"/>
      <c r="G556" s="620"/>
      <c r="H556" s="620"/>
      <c r="I556" s="620"/>
      <c r="J556" s="620"/>
      <c r="K556" s="620"/>
      <c r="L556" s="620"/>
      <c r="M556" s="620"/>
      <c r="N556" s="620"/>
      <c r="O556" s="620"/>
      <c r="P556" s="620"/>
      <c r="Q556" s="620"/>
      <c r="R556" s="620"/>
      <c r="S556" s="620"/>
      <c r="T556" s="620"/>
      <c r="U556" s="620"/>
      <c r="V556" s="620"/>
      <c r="W556" s="620"/>
      <c r="X556" s="620"/>
      <c r="Y556" s="620"/>
      <c r="Z556" s="620"/>
    </row>
    <row r="557">
      <c r="A557" s="633"/>
      <c r="B557" s="634"/>
      <c r="C557" s="620"/>
      <c r="D557" s="620"/>
      <c r="E557" s="620"/>
      <c r="F557" s="620"/>
      <c r="G557" s="620"/>
      <c r="H557" s="620"/>
      <c r="I557" s="620"/>
      <c r="J557" s="620"/>
      <c r="K557" s="620"/>
      <c r="L557" s="620"/>
      <c r="M557" s="620"/>
      <c r="N557" s="620"/>
      <c r="O557" s="620"/>
      <c r="P557" s="620"/>
      <c r="Q557" s="620"/>
      <c r="R557" s="620"/>
      <c r="S557" s="620"/>
      <c r="T557" s="620"/>
      <c r="U557" s="620"/>
      <c r="V557" s="620"/>
      <c r="W557" s="620"/>
      <c r="X557" s="620"/>
      <c r="Y557" s="620"/>
      <c r="Z557" s="620"/>
    </row>
    <row r="558">
      <c r="A558" s="633"/>
      <c r="B558" s="634"/>
      <c r="C558" s="620"/>
      <c r="D558" s="620"/>
      <c r="E558" s="620"/>
      <c r="F558" s="620"/>
      <c r="G558" s="620"/>
      <c r="H558" s="620"/>
      <c r="I558" s="620"/>
      <c r="J558" s="620"/>
      <c r="K558" s="620"/>
      <c r="L558" s="620"/>
      <c r="M558" s="620"/>
      <c r="N558" s="620"/>
      <c r="O558" s="620"/>
      <c r="P558" s="620"/>
      <c r="Q558" s="620"/>
      <c r="R558" s="620"/>
      <c r="S558" s="620"/>
      <c r="T558" s="620"/>
      <c r="U558" s="620"/>
      <c r="V558" s="620"/>
      <c r="W558" s="620"/>
      <c r="X558" s="620"/>
      <c r="Y558" s="620"/>
      <c r="Z558" s="620"/>
    </row>
    <row r="559">
      <c r="A559" s="633"/>
      <c r="B559" s="634"/>
      <c r="C559" s="620"/>
      <c r="D559" s="620"/>
      <c r="E559" s="620"/>
      <c r="F559" s="620"/>
      <c r="G559" s="620"/>
      <c r="H559" s="620"/>
      <c r="I559" s="620"/>
      <c r="J559" s="620"/>
      <c r="K559" s="620"/>
      <c r="L559" s="620"/>
      <c r="M559" s="620"/>
      <c r="N559" s="620"/>
      <c r="O559" s="620"/>
      <c r="P559" s="620"/>
      <c r="Q559" s="620"/>
      <c r="R559" s="620"/>
      <c r="S559" s="620"/>
      <c r="T559" s="620"/>
      <c r="U559" s="620"/>
      <c r="V559" s="620"/>
      <c r="W559" s="620"/>
      <c r="X559" s="620"/>
      <c r="Y559" s="620"/>
      <c r="Z559" s="620"/>
    </row>
    <row r="560">
      <c r="A560" s="633"/>
      <c r="B560" s="634"/>
      <c r="C560" s="620"/>
      <c r="D560" s="620"/>
      <c r="E560" s="620"/>
      <c r="F560" s="620"/>
      <c r="G560" s="620"/>
      <c r="H560" s="620"/>
      <c r="I560" s="620"/>
      <c r="J560" s="620"/>
      <c r="K560" s="620"/>
      <c r="L560" s="620"/>
      <c r="M560" s="620"/>
      <c r="N560" s="620"/>
      <c r="O560" s="620"/>
      <c r="P560" s="620"/>
      <c r="Q560" s="620"/>
      <c r="R560" s="620"/>
      <c r="S560" s="620"/>
      <c r="T560" s="620"/>
      <c r="U560" s="620"/>
      <c r="V560" s="620"/>
      <c r="W560" s="620"/>
      <c r="X560" s="620"/>
      <c r="Y560" s="620"/>
      <c r="Z560" s="620"/>
    </row>
    <row r="561">
      <c r="A561" s="633"/>
      <c r="B561" s="634"/>
      <c r="C561" s="620"/>
      <c r="D561" s="620"/>
      <c r="E561" s="620"/>
      <c r="F561" s="620"/>
      <c r="G561" s="620"/>
      <c r="H561" s="620"/>
      <c r="I561" s="620"/>
      <c r="J561" s="620"/>
      <c r="K561" s="620"/>
      <c r="L561" s="620"/>
      <c r="M561" s="620"/>
      <c r="N561" s="620"/>
      <c r="O561" s="620"/>
      <c r="P561" s="620"/>
      <c r="Q561" s="620"/>
      <c r="R561" s="620"/>
      <c r="S561" s="620"/>
      <c r="T561" s="620"/>
      <c r="U561" s="620"/>
      <c r="V561" s="620"/>
      <c r="W561" s="620"/>
      <c r="X561" s="620"/>
      <c r="Y561" s="620"/>
      <c r="Z561" s="620"/>
    </row>
    <row r="562">
      <c r="A562" s="633"/>
      <c r="B562" s="634"/>
      <c r="C562" s="620"/>
      <c r="D562" s="620"/>
      <c r="E562" s="620"/>
      <c r="F562" s="620"/>
      <c r="G562" s="620"/>
      <c r="H562" s="620"/>
      <c r="I562" s="620"/>
      <c r="J562" s="620"/>
      <c r="K562" s="620"/>
      <c r="L562" s="620"/>
      <c r="M562" s="620"/>
      <c r="N562" s="620"/>
      <c r="O562" s="620"/>
      <c r="P562" s="620"/>
      <c r="Q562" s="620"/>
      <c r="R562" s="620"/>
      <c r="S562" s="620"/>
      <c r="T562" s="620"/>
      <c r="U562" s="620"/>
      <c r="V562" s="620"/>
      <c r="W562" s="620"/>
      <c r="X562" s="620"/>
      <c r="Y562" s="620"/>
      <c r="Z562" s="620"/>
    </row>
    <row r="563">
      <c r="A563" s="633"/>
      <c r="B563" s="634"/>
      <c r="C563" s="620"/>
      <c r="D563" s="620"/>
      <c r="E563" s="620"/>
      <c r="F563" s="620"/>
      <c r="G563" s="620"/>
      <c r="H563" s="620"/>
      <c r="I563" s="620"/>
      <c r="J563" s="620"/>
      <c r="K563" s="620"/>
      <c r="L563" s="620"/>
      <c r="M563" s="620"/>
      <c r="N563" s="620"/>
      <c r="O563" s="620"/>
      <c r="P563" s="620"/>
      <c r="Q563" s="620"/>
      <c r="R563" s="620"/>
      <c r="S563" s="620"/>
      <c r="T563" s="620"/>
      <c r="U563" s="620"/>
      <c r="V563" s="620"/>
      <c r="W563" s="620"/>
      <c r="X563" s="620"/>
      <c r="Y563" s="620"/>
      <c r="Z563" s="620"/>
    </row>
    <row r="564">
      <c r="A564" s="633"/>
      <c r="B564" s="634"/>
      <c r="C564" s="620"/>
      <c r="D564" s="620"/>
      <c r="E564" s="620"/>
      <c r="F564" s="620"/>
      <c r="G564" s="620"/>
      <c r="H564" s="620"/>
      <c r="I564" s="620"/>
      <c r="J564" s="620"/>
      <c r="K564" s="620"/>
      <c r="L564" s="620"/>
      <c r="M564" s="620"/>
      <c r="N564" s="620"/>
      <c r="O564" s="620"/>
      <c r="P564" s="620"/>
      <c r="Q564" s="620"/>
      <c r="R564" s="620"/>
      <c r="S564" s="620"/>
      <c r="T564" s="620"/>
      <c r="U564" s="620"/>
      <c r="V564" s="620"/>
      <c r="W564" s="620"/>
      <c r="X564" s="620"/>
      <c r="Y564" s="620"/>
      <c r="Z564" s="620"/>
    </row>
    <row r="565">
      <c r="A565" s="633"/>
      <c r="B565" s="634"/>
      <c r="C565" s="620"/>
      <c r="D565" s="620"/>
      <c r="E565" s="620"/>
      <c r="F565" s="620"/>
      <c r="G565" s="620"/>
      <c r="H565" s="620"/>
      <c r="I565" s="620"/>
      <c r="J565" s="620"/>
      <c r="K565" s="620"/>
      <c r="L565" s="620"/>
      <c r="M565" s="620"/>
      <c r="N565" s="620"/>
      <c r="O565" s="620"/>
      <c r="P565" s="620"/>
      <c r="Q565" s="620"/>
      <c r="R565" s="620"/>
      <c r="S565" s="620"/>
      <c r="T565" s="620"/>
      <c r="U565" s="620"/>
      <c r="V565" s="620"/>
      <c r="W565" s="620"/>
      <c r="X565" s="620"/>
      <c r="Y565" s="620"/>
      <c r="Z565" s="620"/>
    </row>
    <row r="566">
      <c r="A566" s="633"/>
      <c r="B566" s="634"/>
      <c r="C566" s="620"/>
      <c r="D566" s="620"/>
      <c r="E566" s="620"/>
      <c r="F566" s="620"/>
      <c r="G566" s="620"/>
      <c r="H566" s="620"/>
      <c r="I566" s="620"/>
      <c r="J566" s="620"/>
      <c r="K566" s="620"/>
      <c r="L566" s="620"/>
      <c r="M566" s="620"/>
      <c r="N566" s="620"/>
      <c r="O566" s="620"/>
      <c r="P566" s="620"/>
      <c r="Q566" s="620"/>
      <c r="R566" s="620"/>
      <c r="S566" s="620"/>
      <c r="T566" s="620"/>
      <c r="U566" s="620"/>
      <c r="V566" s="620"/>
      <c r="W566" s="620"/>
      <c r="X566" s="620"/>
      <c r="Y566" s="620"/>
      <c r="Z566" s="620"/>
    </row>
    <row r="567">
      <c r="A567" s="633"/>
      <c r="B567" s="634"/>
      <c r="C567" s="620"/>
      <c r="D567" s="620"/>
      <c r="E567" s="620"/>
      <c r="F567" s="620"/>
      <c r="G567" s="620"/>
      <c r="H567" s="620"/>
      <c r="I567" s="620"/>
      <c r="J567" s="620"/>
      <c r="K567" s="620"/>
      <c r="L567" s="620"/>
      <c r="M567" s="620"/>
      <c r="N567" s="620"/>
      <c r="O567" s="620"/>
      <c r="P567" s="620"/>
      <c r="Q567" s="620"/>
      <c r="R567" s="620"/>
      <c r="S567" s="620"/>
      <c r="T567" s="620"/>
      <c r="U567" s="620"/>
      <c r="V567" s="620"/>
      <c r="W567" s="620"/>
      <c r="X567" s="620"/>
      <c r="Y567" s="620"/>
      <c r="Z567" s="620"/>
    </row>
    <row r="568">
      <c r="A568" s="633"/>
      <c r="B568" s="634"/>
      <c r="C568" s="620"/>
      <c r="D568" s="620"/>
      <c r="E568" s="620"/>
      <c r="F568" s="620"/>
      <c r="G568" s="620"/>
      <c r="H568" s="620"/>
      <c r="I568" s="620"/>
      <c r="J568" s="620"/>
      <c r="K568" s="620"/>
      <c r="L568" s="620"/>
      <c r="M568" s="620"/>
      <c r="N568" s="620"/>
      <c r="O568" s="620"/>
      <c r="P568" s="620"/>
      <c r="Q568" s="620"/>
      <c r="R568" s="620"/>
      <c r="S568" s="620"/>
      <c r="T568" s="620"/>
      <c r="U568" s="620"/>
      <c r="V568" s="620"/>
      <c r="W568" s="620"/>
      <c r="X568" s="620"/>
      <c r="Y568" s="620"/>
      <c r="Z568" s="620"/>
    </row>
    <row r="569">
      <c r="A569" s="633"/>
      <c r="B569" s="634"/>
      <c r="C569" s="620"/>
      <c r="D569" s="620"/>
      <c r="E569" s="620"/>
      <c r="F569" s="620"/>
      <c r="G569" s="620"/>
      <c r="H569" s="620"/>
      <c r="I569" s="620"/>
      <c r="J569" s="620"/>
      <c r="K569" s="620"/>
      <c r="L569" s="620"/>
      <c r="M569" s="620"/>
      <c r="N569" s="620"/>
      <c r="O569" s="620"/>
      <c r="P569" s="620"/>
      <c r="Q569" s="620"/>
      <c r="R569" s="620"/>
      <c r="S569" s="620"/>
      <c r="T569" s="620"/>
      <c r="U569" s="620"/>
      <c r="V569" s="620"/>
      <c r="W569" s="620"/>
      <c r="X569" s="620"/>
      <c r="Y569" s="620"/>
      <c r="Z569" s="620"/>
    </row>
    <row r="570">
      <c r="A570" s="633"/>
      <c r="B570" s="634"/>
      <c r="C570" s="620"/>
      <c r="D570" s="620"/>
      <c r="E570" s="620"/>
      <c r="F570" s="620"/>
      <c r="G570" s="620"/>
      <c r="H570" s="620"/>
      <c r="I570" s="620"/>
      <c r="J570" s="620"/>
      <c r="K570" s="620"/>
      <c r="L570" s="620"/>
      <c r="M570" s="620"/>
      <c r="N570" s="620"/>
      <c r="O570" s="620"/>
      <c r="P570" s="620"/>
      <c r="Q570" s="620"/>
      <c r="R570" s="620"/>
      <c r="S570" s="620"/>
      <c r="T570" s="620"/>
      <c r="U570" s="620"/>
      <c r="V570" s="620"/>
      <c r="W570" s="620"/>
      <c r="X570" s="620"/>
      <c r="Y570" s="620"/>
      <c r="Z570" s="620"/>
    </row>
    <row r="571">
      <c r="A571" s="633"/>
      <c r="B571" s="634"/>
      <c r="C571" s="620"/>
      <c r="D571" s="620"/>
      <c r="E571" s="620"/>
      <c r="F571" s="620"/>
      <c r="G571" s="620"/>
      <c r="H571" s="620"/>
      <c r="I571" s="620"/>
      <c r="J571" s="620"/>
      <c r="K571" s="620"/>
      <c r="L571" s="620"/>
      <c r="M571" s="620"/>
      <c r="N571" s="620"/>
      <c r="O571" s="620"/>
      <c r="P571" s="620"/>
      <c r="Q571" s="620"/>
      <c r="R571" s="620"/>
      <c r="S571" s="620"/>
      <c r="T571" s="620"/>
      <c r="U571" s="620"/>
      <c r="V571" s="620"/>
      <c r="W571" s="620"/>
      <c r="X571" s="620"/>
      <c r="Y571" s="620"/>
      <c r="Z571" s="620"/>
    </row>
    <row r="572">
      <c r="A572" s="633"/>
      <c r="B572" s="634"/>
      <c r="C572" s="620"/>
      <c r="D572" s="620"/>
      <c r="E572" s="620"/>
      <c r="F572" s="620"/>
      <c r="G572" s="620"/>
      <c r="H572" s="620"/>
      <c r="I572" s="620"/>
      <c r="J572" s="620"/>
      <c r="K572" s="620"/>
      <c r="L572" s="620"/>
      <c r="M572" s="620"/>
      <c r="N572" s="620"/>
      <c r="O572" s="620"/>
      <c r="P572" s="620"/>
      <c r="Q572" s="620"/>
      <c r="R572" s="620"/>
      <c r="S572" s="620"/>
      <c r="T572" s="620"/>
      <c r="U572" s="620"/>
      <c r="V572" s="620"/>
      <c r="W572" s="620"/>
      <c r="X572" s="620"/>
      <c r="Y572" s="620"/>
      <c r="Z572" s="620"/>
    </row>
    <row r="573">
      <c r="A573" s="633"/>
      <c r="B573" s="634"/>
      <c r="C573" s="620"/>
      <c r="D573" s="620"/>
      <c r="E573" s="620"/>
      <c r="F573" s="620"/>
      <c r="G573" s="620"/>
      <c r="H573" s="620"/>
      <c r="I573" s="620"/>
      <c r="J573" s="620"/>
      <c r="K573" s="620"/>
      <c r="L573" s="620"/>
      <c r="M573" s="620"/>
      <c r="N573" s="620"/>
      <c r="O573" s="620"/>
      <c r="P573" s="620"/>
      <c r="Q573" s="620"/>
      <c r="R573" s="620"/>
      <c r="S573" s="620"/>
      <c r="T573" s="620"/>
      <c r="U573" s="620"/>
      <c r="V573" s="620"/>
      <c r="W573" s="620"/>
      <c r="X573" s="620"/>
      <c r="Y573" s="620"/>
      <c r="Z573" s="620"/>
    </row>
    <row r="574">
      <c r="A574" s="633"/>
      <c r="B574" s="634"/>
      <c r="C574" s="620"/>
      <c r="D574" s="620"/>
      <c r="E574" s="620"/>
      <c r="F574" s="620"/>
      <c r="G574" s="620"/>
      <c r="H574" s="620"/>
      <c r="I574" s="620"/>
      <c r="J574" s="620"/>
      <c r="K574" s="620"/>
      <c r="L574" s="620"/>
      <c r="M574" s="620"/>
      <c r="N574" s="620"/>
      <c r="O574" s="620"/>
      <c r="P574" s="620"/>
      <c r="Q574" s="620"/>
      <c r="R574" s="620"/>
      <c r="S574" s="620"/>
      <c r="T574" s="620"/>
      <c r="U574" s="620"/>
      <c r="V574" s="620"/>
      <c r="W574" s="620"/>
      <c r="X574" s="620"/>
      <c r="Y574" s="620"/>
      <c r="Z574" s="620"/>
    </row>
    <row r="575">
      <c r="A575" s="633"/>
      <c r="B575" s="634"/>
      <c r="C575" s="620"/>
      <c r="D575" s="620"/>
      <c r="E575" s="620"/>
      <c r="F575" s="620"/>
      <c r="G575" s="620"/>
      <c r="H575" s="620"/>
      <c r="I575" s="620"/>
      <c r="J575" s="620"/>
      <c r="K575" s="620"/>
      <c r="L575" s="620"/>
      <c r="M575" s="620"/>
      <c r="N575" s="620"/>
      <c r="O575" s="620"/>
      <c r="P575" s="620"/>
      <c r="Q575" s="620"/>
      <c r="R575" s="620"/>
      <c r="S575" s="620"/>
      <c r="T575" s="620"/>
      <c r="U575" s="620"/>
      <c r="V575" s="620"/>
      <c r="W575" s="620"/>
      <c r="X575" s="620"/>
      <c r="Y575" s="620"/>
      <c r="Z575" s="620"/>
    </row>
    <row r="576">
      <c r="A576" s="633"/>
      <c r="B576" s="634"/>
      <c r="C576" s="620"/>
      <c r="D576" s="620"/>
      <c r="E576" s="620"/>
      <c r="F576" s="620"/>
      <c r="G576" s="620"/>
      <c r="H576" s="620"/>
      <c r="I576" s="620"/>
      <c r="J576" s="620"/>
      <c r="K576" s="620"/>
      <c r="L576" s="620"/>
      <c r="M576" s="620"/>
      <c r="N576" s="620"/>
      <c r="O576" s="620"/>
      <c r="P576" s="620"/>
      <c r="Q576" s="620"/>
      <c r="R576" s="620"/>
      <c r="S576" s="620"/>
      <c r="T576" s="620"/>
      <c r="U576" s="620"/>
      <c r="V576" s="620"/>
      <c r="W576" s="620"/>
      <c r="X576" s="620"/>
      <c r="Y576" s="620"/>
      <c r="Z576" s="620"/>
    </row>
    <row r="577">
      <c r="A577" s="633"/>
      <c r="B577" s="634"/>
      <c r="C577" s="620"/>
      <c r="D577" s="620"/>
      <c r="E577" s="620"/>
      <c r="F577" s="620"/>
      <c r="G577" s="620"/>
      <c r="H577" s="620"/>
      <c r="I577" s="620"/>
      <c r="J577" s="620"/>
      <c r="K577" s="620"/>
      <c r="L577" s="620"/>
      <c r="M577" s="620"/>
      <c r="N577" s="620"/>
      <c r="O577" s="620"/>
      <c r="P577" s="620"/>
      <c r="Q577" s="620"/>
      <c r="R577" s="620"/>
      <c r="S577" s="620"/>
      <c r="T577" s="620"/>
      <c r="U577" s="620"/>
      <c r="V577" s="620"/>
      <c r="W577" s="620"/>
      <c r="X577" s="620"/>
      <c r="Y577" s="620"/>
      <c r="Z577" s="620"/>
    </row>
    <row r="578">
      <c r="A578" s="633"/>
      <c r="B578" s="634"/>
      <c r="C578" s="620"/>
      <c r="D578" s="620"/>
      <c r="E578" s="620"/>
      <c r="F578" s="620"/>
      <c r="G578" s="620"/>
      <c r="H578" s="620"/>
      <c r="I578" s="620"/>
      <c r="J578" s="620"/>
      <c r="K578" s="620"/>
      <c r="L578" s="620"/>
      <c r="M578" s="620"/>
      <c r="N578" s="620"/>
      <c r="O578" s="620"/>
      <c r="P578" s="620"/>
      <c r="Q578" s="620"/>
      <c r="R578" s="620"/>
      <c r="S578" s="620"/>
      <c r="T578" s="620"/>
      <c r="U578" s="620"/>
      <c r="V578" s="620"/>
      <c r="W578" s="620"/>
      <c r="X578" s="620"/>
      <c r="Y578" s="620"/>
      <c r="Z578" s="620"/>
    </row>
    <row r="579">
      <c r="A579" s="633"/>
      <c r="B579" s="634"/>
      <c r="C579" s="620"/>
      <c r="D579" s="620"/>
      <c r="E579" s="620"/>
      <c r="F579" s="620"/>
      <c r="G579" s="620"/>
      <c r="H579" s="620"/>
      <c r="I579" s="620"/>
      <c r="J579" s="620"/>
      <c r="K579" s="620"/>
      <c r="L579" s="620"/>
      <c r="M579" s="620"/>
      <c r="N579" s="620"/>
      <c r="O579" s="620"/>
      <c r="P579" s="620"/>
      <c r="Q579" s="620"/>
      <c r="R579" s="620"/>
      <c r="S579" s="620"/>
      <c r="T579" s="620"/>
      <c r="U579" s="620"/>
      <c r="V579" s="620"/>
      <c r="W579" s="620"/>
      <c r="X579" s="620"/>
      <c r="Y579" s="620"/>
      <c r="Z579" s="620"/>
    </row>
    <row r="580">
      <c r="A580" s="633"/>
      <c r="B580" s="634"/>
      <c r="C580" s="620"/>
      <c r="D580" s="620"/>
      <c r="E580" s="620"/>
      <c r="F580" s="620"/>
      <c r="G580" s="620"/>
      <c r="H580" s="620"/>
      <c r="I580" s="620"/>
      <c r="J580" s="620"/>
      <c r="K580" s="620"/>
      <c r="L580" s="620"/>
      <c r="M580" s="620"/>
      <c r="N580" s="620"/>
      <c r="O580" s="620"/>
      <c r="P580" s="620"/>
      <c r="Q580" s="620"/>
      <c r="R580" s="620"/>
      <c r="S580" s="620"/>
      <c r="T580" s="620"/>
      <c r="U580" s="620"/>
      <c r="V580" s="620"/>
      <c r="W580" s="620"/>
      <c r="X580" s="620"/>
      <c r="Y580" s="620"/>
      <c r="Z580" s="620"/>
    </row>
    <row r="581">
      <c r="A581" s="633"/>
      <c r="B581" s="634"/>
      <c r="C581" s="620"/>
      <c r="D581" s="620"/>
      <c r="E581" s="620"/>
      <c r="F581" s="620"/>
      <c r="G581" s="620"/>
      <c r="H581" s="620"/>
      <c r="I581" s="620"/>
      <c r="J581" s="620"/>
      <c r="K581" s="620"/>
      <c r="L581" s="620"/>
      <c r="M581" s="620"/>
      <c r="N581" s="620"/>
      <c r="O581" s="620"/>
      <c r="P581" s="620"/>
      <c r="Q581" s="620"/>
      <c r="R581" s="620"/>
      <c r="S581" s="620"/>
      <c r="T581" s="620"/>
      <c r="U581" s="620"/>
      <c r="V581" s="620"/>
      <c r="W581" s="620"/>
      <c r="X581" s="620"/>
      <c r="Y581" s="620"/>
      <c r="Z581" s="620"/>
    </row>
    <row r="582">
      <c r="A582" s="633"/>
      <c r="B582" s="634"/>
      <c r="C582" s="620"/>
      <c r="D582" s="620"/>
      <c r="E582" s="620"/>
      <c r="F582" s="620"/>
      <c r="G582" s="620"/>
      <c r="H582" s="620"/>
      <c r="I582" s="620"/>
      <c r="J582" s="620"/>
      <c r="K582" s="620"/>
      <c r="L582" s="620"/>
      <c r="M582" s="620"/>
      <c r="N582" s="620"/>
      <c r="O582" s="620"/>
      <c r="P582" s="620"/>
      <c r="Q582" s="620"/>
      <c r="R582" s="620"/>
      <c r="S582" s="620"/>
      <c r="T582" s="620"/>
      <c r="U582" s="620"/>
      <c r="V582" s="620"/>
      <c r="W582" s="620"/>
      <c r="X582" s="620"/>
      <c r="Y582" s="620"/>
      <c r="Z582" s="620"/>
    </row>
    <row r="583">
      <c r="A583" s="633"/>
      <c r="B583" s="634"/>
      <c r="C583" s="620"/>
      <c r="D583" s="620"/>
      <c r="E583" s="620"/>
      <c r="F583" s="620"/>
      <c r="G583" s="620"/>
      <c r="H583" s="620"/>
      <c r="I583" s="620"/>
      <c r="J583" s="620"/>
      <c r="K583" s="620"/>
      <c r="L583" s="620"/>
      <c r="M583" s="620"/>
      <c r="N583" s="620"/>
      <c r="O583" s="620"/>
      <c r="P583" s="620"/>
      <c r="Q583" s="620"/>
      <c r="R583" s="620"/>
      <c r="S583" s="620"/>
      <c r="T583" s="620"/>
      <c r="U583" s="620"/>
      <c r="V583" s="620"/>
      <c r="W583" s="620"/>
      <c r="X583" s="620"/>
      <c r="Y583" s="620"/>
      <c r="Z583" s="620"/>
    </row>
    <row r="584">
      <c r="A584" s="633"/>
      <c r="B584" s="634"/>
      <c r="C584" s="620"/>
      <c r="D584" s="620"/>
      <c r="E584" s="620"/>
      <c r="F584" s="620"/>
      <c r="G584" s="620"/>
      <c r="H584" s="620"/>
      <c r="I584" s="620"/>
      <c r="J584" s="620"/>
      <c r="K584" s="620"/>
      <c r="L584" s="620"/>
      <c r="M584" s="620"/>
      <c r="N584" s="620"/>
      <c r="O584" s="620"/>
      <c r="P584" s="620"/>
      <c r="Q584" s="620"/>
      <c r="R584" s="620"/>
      <c r="S584" s="620"/>
      <c r="T584" s="620"/>
      <c r="U584" s="620"/>
      <c r="V584" s="620"/>
      <c r="W584" s="620"/>
      <c r="X584" s="620"/>
      <c r="Y584" s="620"/>
      <c r="Z584" s="620"/>
    </row>
    <row r="585">
      <c r="A585" s="633"/>
      <c r="B585" s="634"/>
      <c r="C585" s="620"/>
      <c r="D585" s="620"/>
      <c r="E585" s="620"/>
      <c r="F585" s="620"/>
      <c r="G585" s="620"/>
      <c r="H585" s="620"/>
      <c r="I585" s="620"/>
      <c r="J585" s="620"/>
      <c r="K585" s="620"/>
      <c r="L585" s="620"/>
      <c r="M585" s="620"/>
      <c r="N585" s="620"/>
      <c r="O585" s="620"/>
      <c r="P585" s="620"/>
      <c r="Q585" s="620"/>
      <c r="R585" s="620"/>
      <c r="S585" s="620"/>
      <c r="T585" s="620"/>
      <c r="U585" s="620"/>
      <c r="V585" s="620"/>
      <c r="W585" s="620"/>
      <c r="X585" s="620"/>
      <c r="Y585" s="620"/>
      <c r="Z585" s="620"/>
    </row>
    <row r="586">
      <c r="A586" s="633"/>
      <c r="B586" s="634"/>
      <c r="C586" s="620"/>
      <c r="D586" s="620"/>
      <c r="E586" s="620"/>
      <c r="F586" s="620"/>
      <c r="G586" s="620"/>
      <c r="H586" s="620"/>
      <c r="I586" s="620"/>
      <c r="J586" s="620"/>
      <c r="K586" s="620"/>
      <c r="L586" s="620"/>
      <c r="M586" s="620"/>
      <c r="N586" s="620"/>
      <c r="O586" s="620"/>
      <c r="P586" s="620"/>
      <c r="Q586" s="620"/>
      <c r="R586" s="620"/>
      <c r="S586" s="620"/>
      <c r="T586" s="620"/>
      <c r="U586" s="620"/>
      <c r="V586" s="620"/>
      <c r="W586" s="620"/>
      <c r="X586" s="620"/>
      <c r="Y586" s="620"/>
      <c r="Z586" s="620"/>
    </row>
    <row r="587">
      <c r="A587" s="633"/>
      <c r="B587" s="634"/>
      <c r="C587" s="620"/>
      <c r="D587" s="620"/>
      <c r="E587" s="620"/>
      <c r="F587" s="620"/>
      <c r="G587" s="620"/>
      <c r="H587" s="620"/>
      <c r="I587" s="620"/>
      <c r="J587" s="620"/>
      <c r="K587" s="620"/>
      <c r="L587" s="620"/>
      <c r="M587" s="620"/>
      <c r="N587" s="620"/>
      <c r="O587" s="620"/>
      <c r="P587" s="620"/>
      <c r="Q587" s="620"/>
      <c r="R587" s="620"/>
      <c r="S587" s="620"/>
      <c r="T587" s="620"/>
      <c r="U587" s="620"/>
      <c r="V587" s="620"/>
      <c r="W587" s="620"/>
      <c r="X587" s="620"/>
      <c r="Y587" s="620"/>
      <c r="Z587" s="620"/>
    </row>
    <row r="588">
      <c r="A588" s="633"/>
      <c r="B588" s="634"/>
      <c r="C588" s="620"/>
      <c r="D588" s="620"/>
      <c r="E588" s="620"/>
      <c r="F588" s="620"/>
      <c r="G588" s="620"/>
      <c r="H588" s="620"/>
      <c r="I588" s="620"/>
      <c r="J588" s="620"/>
      <c r="K588" s="620"/>
      <c r="L588" s="620"/>
      <c r="M588" s="620"/>
      <c r="N588" s="620"/>
      <c r="O588" s="620"/>
      <c r="P588" s="620"/>
      <c r="Q588" s="620"/>
      <c r="R588" s="620"/>
      <c r="S588" s="620"/>
      <c r="T588" s="620"/>
      <c r="U588" s="620"/>
      <c r="V588" s="620"/>
      <c r="W588" s="620"/>
      <c r="X588" s="620"/>
      <c r="Y588" s="620"/>
      <c r="Z588" s="620"/>
    </row>
    <row r="589">
      <c r="A589" s="633"/>
      <c r="B589" s="634"/>
      <c r="C589" s="620"/>
      <c r="D589" s="620"/>
      <c r="E589" s="620"/>
      <c r="F589" s="620"/>
      <c r="G589" s="620"/>
      <c r="H589" s="620"/>
      <c r="I589" s="620"/>
      <c r="J589" s="620"/>
      <c r="K589" s="620"/>
      <c r="L589" s="620"/>
      <c r="M589" s="620"/>
      <c r="N589" s="620"/>
      <c r="O589" s="620"/>
      <c r="P589" s="620"/>
      <c r="Q589" s="620"/>
      <c r="R589" s="620"/>
      <c r="S589" s="620"/>
      <c r="T589" s="620"/>
      <c r="U589" s="620"/>
      <c r="V589" s="620"/>
      <c r="W589" s="620"/>
      <c r="X589" s="620"/>
      <c r="Y589" s="620"/>
      <c r="Z589" s="620"/>
    </row>
    <row r="590">
      <c r="A590" s="633"/>
      <c r="B590" s="634"/>
      <c r="C590" s="620"/>
      <c r="D590" s="620"/>
      <c r="E590" s="620"/>
      <c r="F590" s="620"/>
      <c r="G590" s="620"/>
      <c r="H590" s="620"/>
      <c r="I590" s="620"/>
      <c r="J590" s="620"/>
      <c r="K590" s="620"/>
      <c r="L590" s="620"/>
      <c r="M590" s="620"/>
      <c r="N590" s="620"/>
      <c r="O590" s="620"/>
      <c r="P590" s="620"/>
      <c r="Q590" s="620"/>
      <c r="R590" s="620"/>
      <c r="S590" s="620"/>
      <c r="T590" s="620"/>
      <c r="U590" s="620"/>
      <c r="V590" s="620"/>
      <c r="W590" s="620"/>
      <c r="X590" s="620"/>
      <c r="Y590" s="620"/>
      <c r="Z590" s="620"/>
    </row>
    <row r="591">
      <c r="A591" s="633"/>
      <c r="B591" s="634"/>
      <c r="C591" s="620"/>
      <c r="D591" s="620"/>
      <c r="E591" s="620"/>
      <c r="F591" s="620"/>
      <c r="G591" s="620"/>
      <c r="H591" s="620"/>
      <c r="I591" s="620"/>
      <c r="J591" s="620"/>
      <c r="K591" s="620"/>
      <c r="L591" s="620"/>
      <c r="M591" s="620"/>
      <c r="N591" s="620"/>
      <c r="O591" s="620"/>
      <c r="P591" s="620"/>
      <c r="Q591" s="620"/>
      <c r="R591" s="620"/>
      <c r="S591" s="620"/>
      <c r="T591" s="620"/>
      <c r="U591" s="620"/>
      <c r="V591" s="620"/>
      <c r="W591" s="620"/>
      <c r="X591" s="620"/>
      <c r="Y591" s="620"/>
      <c r="Z591" s="620"/>
    </row>
    <row r="592">
      <c r="A592" s="633"/>
      <c r="B592" s="634"/>
      <c r="C592" s="620"/>
      <c r="D592" s="620"/>
      <c r="E592" s="620"/>
      <c r="F592" s="620"/>
      <c r="G592" s="620"/>
      <c r="H592" s="620"/>
      <c r="I592" s="620"/>
      <c r="J592" s="620"/>
      <c r="K592" s="620"/>
      <c r="L592" s="620"/>
      <c r="M592" s="620"/>
      <c r="N592" s="620"/>
      <c r="O592" s="620"/>
      <c r="P592" s="620"/>
      <c r="Q592" s="620"/>
      <c r="R592" s="620"/>
      <c r="S592" s="620"/>
      <c r="T592" s="620"/>
      <c r="U592" s="620"/>
      <c r="V592" s="620"/>
      <c r="W592" s="620"/>
      <c r="X592" s="620"/>
      <c r="Y592" s="620"/>
      <c r="Z592" s="620"/>
    </row>
    <row r="593">
      <c r="A593" s="633"/>
      <c r="B593" s="634"/>
      <c r="C593" s="620"/>
      <c r="D593" s="620"/>
      <c r="E593" s="620"/>
      <c r="F593" s="620"/>
      <c r="G593" s="620"/>
      <c r="H593" s="620"/>
      <c r="I593" s="620"/>
      <c r="J593" s="620"/>
      <c r="K593" s="620"/>
      <c r="L593" s="620"/>
      <c r="M593" s="620"/>
      <c r="N593" s="620"/>
      <c r="O593" s="620"/>
      <c r="P593" s="620"/>
      <c r="Q593" s="620"/>
      <c r="R593" s="620"/>
      <c r="S593" s="620"/>
      <c r="T593" s="620"/>
      <c r="U593" s="620"/>
      <c r="V593" s="620"/>
      <c r="W593" s="620"/>
      <c r="X593" s="620"/>
      <c r="Y593" s="620"/>
      <c r="Z593" s="620"/>
    </row>
    <row r="594">
      <c r="A594" s="633"/>
      <c r="B594" s="634"/>
      <c r="C594" s="620"/>
      <c r="D594" s="620"/>
      <c r="E594" s="620"/>
      <c r="F594" s="620"/>
      <c r="G594" s="620"/>
      <c r="H594" s="620"/>
      <c r="I594" s="620"/>
      <c r="J594" s="620"/>
      <c r="K594" s="620"/>
      <c r="L594" s="620"/>
      <c r="M594" s="620"/>
      <c r="N594" s="620"/>
      <c r="O594" s="620"/>
      <c r="P594" s="620"/>
      <c r="Q594" s="620"/>
      <c r="R594" s="620"/>
      <c r="S594" s="620"/>
      <c r="T594" s="620"/>
      <c r="U594" s="620"/>
      <c r="V594" s="620"/>
      <c r="W594" s="620"/>
      <c r="X594" s="620"/>
      <c r="Y594" s="620"/>
      <c r="Z594" s="620"/>
    </row>
    <row r="595">
      <c r="A595" s="633"/>
      <c r="B595" s="634"/>
      <c r="C595" s="620"/>
      <c r="D595" s="620"/>
      <c r="E595" s="620"/>
      <c r="F595" s="620"/>
      <c r="G595" s="620"/>
      <c r="H595" s="620"/>
      <c r="I595" s="620"/>
      <c r="J595" s="620"/>
      <c r="K595" s="620"/>
      <c r="L595" s="620"/>
      <c r="M595" s="620"/>
      <c r="N595" s="620"/>
      <c r="O595" s="620"/>
      <c r="P595" s="620"/>
      <c r="Q595" s="620"/>
      <c r="R595" s="620"/>
      <c r="S595" s="620"/>
      <c r="T595" s="620"/>
      <c r="U595" s="620"/>
      <c r="V595" s="620"/>
      <c r="W595" s="620"/>
      <c r="X595" s="620"/>
      <c r="Y595" s="620"/>
      <c r="Z595" s="620"/>
    </row>
    <row r="596">
      <c r="A596" s="633"/>
      <c r="B596" s="634"/>
      <c r="C596" s="620"/>
      <c r="D596" s="620"/>
      <c r="E596" s="620"/>
      <c r="F596" s="620"/>
      <c r="G596" s="620"/>
      <c r="H596" s="620"/>
      <c r="I596" s="620"/>
      <c r="J596" s="620"/>
      <c r="K596" s="620"/>
      <c r="L596" s="620"/>
      <c r="M596" s="620"/>
      <c r="N596" s="620"/>
      <c r="O596" s="620"/>
      <c r="P596" s="620"/>
      <c r="Q596" s="620"/>
      <c r="R596" s="620"/>
      <c r="S596" s="620"/>
      <c r="T596" s="620"/>
      <c r="U596" s="620"/>
      <c r="V596" s="620"/>
      <c r="W596" s="620"/>
      <c r="X596" s="620"/>
      <c r="Y596" s="620"/>
      <c r="Z596" s="620"/>
    </row>
    <row r="597">
      <c r="A597" s="633"/>
      <c r="B597" s="634"/>
      <c r="C597" s="620"/>
      <c r="D597" s="620"/>
      <c r="E597" s="620"/>
      <c r="F597" s="620"/>
      <c r="G597" s="620"/>
      <c r="H597" s="620"/>
      <c r="I597" s="620"/>
      <c r="J597" s="620"/>
      <c r="K597" s="620"/>
      <c r="L597" s="620"/>
      <c r="M597" s="620"/>
      <c r="N597" s="620"/>
      <c r="O597" s="620"/>
      <c r="P597" s="620"/>
      <c r="Q597" s="620"/>
      <c r="R597" s="620"/>
      <c r="S597" s="620"/>
      <c r="T597" s="620"/>
      <c r="U597" s="620"/>
      <c r="V597" s="620"/>
      <c r="W597" s="620"/>
      <c r="X597" s="620"/>
      <c r="Y597" s="620"/>
      <c r="Z597" s="620"/>
    </row>
    <row r="598">
      <c r="A598" s="633"/>
      <c r="B598" s="634"/>
      <c r="C598" s="620"/>
      <c r="D598" s="620"/>
      <c r="E598" s="620"/>
      <c r="F598" s="620"/>
      <c r="G598" s="620"/>
      <c r="H598" s="620"/>
      <c r="I598" s="620"/>
      <c r="J598" s="620"/>
      <c r="K598" s="620"/>
      <c r="L598" s="620"/>
      <c r="M598" s="620"/>
      <c r="N598" s="620"/>
      <c r="O598" s="620"/>
      <c r="P598" s="620"/>
      <c r="Q598" s="620"/>
      <c r="R598" s="620"/>
      <c r="S598" s="620"/>
      <c r="T598" s="620"/>
      <c r="U598" s="620"/>
      <c r="V598" s="620"/>
      <c r="W598" s="620"/>
      <c r="X598" s="620"/>
      <c r="Y598" s="620"/>
      <c r="Z598" s="620"/>
    </row>
    <row r="599">
      <c r="A599" s="633"/>
      <c r="B599" s="634"/>
      <c r="C599" s="620"/>
      <c r="D599" s="620"/>
      <c r="E599" s="620"/>
      <c r="F599" s="620"/>
      <c r="G599" s="620"/>
      <c r="H599" s="620"/>
      <c r="I599" s="620"/>
      <c r="J599" s="620"/>
      <c r="K599" s="620"/>
      <c r="L599" s="620"/>
      <c r="M599" s="620"/>
      <c r="N599" s="620"/>
      <c r="O599" s="620"/>
      <c r="P599" s="620"/>
      <c r="Q599" s="620"/>
      <c r="R599" s="620"/>
      <c r="S599" s="620"/>
      <c r="T599" s="620"/>
      <c r="U599" s="620"/>
      <c r="V599" s="620"/>
      <c r="W599" s="620"/>
      <c r="X599" s="620"/>
      <c r="Y599" s="620"/>
      <c r="Z599" s="620"/>
    </row>
    <row r="600">
      <c r="A600" s="633"/>
      <c r="B600" s="634"/>
      <c r="C600" s="620"/>
      <c r="D600" s="620"/>
      <c r="E600" s="620"/>
      <c r="F600" s="620"/>
      <c r="G600" s="620"/>
      <c r="H600" s="620"/>
      <c r="I600" s="620"/>
      <c r="J600" s="620"/>
      <c r="K600" s="620"/>
      <c r="L600" s="620"/>
      <c r="M600" s="620"/>
      <c r="N600" s="620"/>
      <c r="O600" s="620"/>
      <c r="P600" s="620"/>
      <c r="Q600" s="620"/>
      <c r="R600" s="620"/>
      <c r="S600" s="620"/>
      <c r="T600" s="620"/>
      <c r="U600" s="620"/>
      <c r="V600" s="620"/>
      <c r="W600" s="620"/>
      <c r="X600" s="620"/>
      <c r="Y600" s="620"/>
      <c r="Z600" s="620"/>
    </row>
    <row r="601">
      <c r="A601" s="633"/>
      <c r="B601" s="634"/>
      <c r="C601" s="620"/>
      <c r="D601" s="620"/>
      <c r="E601" s="620"/>
      <c r="F601" s="620"/>
      <c r="G601" s="620"/>
      <c r="H601" s="620"/>
      <c r="I601" s="620"/>
      <c r="J601" s="620"/>
      <c r="K601" s="620"/>
      <c r="L601" s="620"/>
      <c r="M601" s="620"/>
      <c r="N601" s="620"/>
      <c r="O601" s="620"/>
      <c r="P601" s="620"/>
      <c r="Q601" s="620"/>
      <c r="R601" s="620"/>
      <c r="S601" s="620"/>
      <c r="T601" s="620"/>
      <c r="U601" s="620"/>
      <c r="V601" s="620"/>
      <c r="W601" s="620"/>
      <c r="X601" s="620"/>
      <c r="Y601" s="620"/>
      <c r="Z601" s="620"/>
    </row>
    <row r="602">
      <c r="A602" s="633"/>
      <c r="B602" s="634"/>
      <c r="C602" s="620"/>
      <c r="D602" s="620"/>
      <c r="E602" s="620"/>
      <c r="F602" s="620"/>
      <c r="G602" s="620"/>
      <c r="H602" s="620"/>
      <c r="I602" s="620"/>
      <c r="J602" s="620"/>
      <c r="K602" s="620"/>
      <c r="L602" s="620"/>
      <c r="M602" s="620"/>
      <c r="N602" s="620"/>
      <c r="O602" s="620"/>
      <c r="P602" s="620"/>
      <c r="Q602" s="620"/>
      <c r="R602" s="620"/>
      <c r="S602" s="620"/>
      <c r="T602" s="620"/>
      <c r="U602" s="620"/>
      <c r="V602" s="620"/>
      <c r="W602" s="620"/>
      <c r="X602" s="620"/>
      <c r="Y602" s="620"/>
      <c r="Z602" s="620"/>
    </row>
    <row r="603">
      <c r="A603" s="633"/>
      <c r="B603" s="634"/>
      <c r="C603" s="620"/>
      <c r="D603" s="620"/>
      <c r="E603" s="620"/>
      <c r="F603" s="620"/>
      <c r="G603" s="620"/>
      <c r="H603" s="620"/>
      <c r="I603" s="620"/>
      <c r="J603" s="620"/>
      <c r="K603" s="620"/>
      <c r="L603" s="620"/>
      <c r="M603" s="620"/>
      <c r="N603" s="620"/>
      <c r="O603" s="620"/>
      <c r="P603" s="620"/>
      <c r="Q603" s="620"/>
      <c r="R603" s="620"/>
      <c r="S603" s="620"/>
      <c r="T603" s="620"/>
      <c r="U603" s="620"/>
      <c r="V603" s="620"/>
      <c r="W603" s="620"/>
      <c r="X603" s="620"/>
      <c r="Y603" s="620"/>
      <c r="Z603" s="620"/>
    </row>
    <row r="604">
      <c r="A604" s="633"/>
      <c r="B604" s="634"/>
      <c r="C604" s="620"/>
      <c r="D604" s="620"/>
      <c r="E604" s="620"/>
      <c r="F604" s="620"/>
      <c r="G604" s="620"/>
      <c r="H604" s="620"/>
      <c r="I604" s="620"/>
      <c r="J604" s="620"/>
      <c r="K604" s="620"/>
      <c r="L604" s="620"/>
      <c r="M604" s="620"/>
      <c r="N604" s="620"/>
      <c r="O604" s="620"/>
      <c r="P604" s="620"/>
      <c r="Q604" s="620"/>
      <c r="R604" s="620"/>
      <c r="S604" s="620"/>
      <c r="T604" s="620"/>
      <c r="U604" s="620"/>
      <c r="V604" s="620"/>
      <c r="W604" s="620"/>
      <c r="X604" s="620"/>
      <c r="Y604" s="620"/>
      <c r="Z604" s="620"/>
    </row>
    <row r="605">
      <c r="A605" s="633"/>
      <c r="B605" s="634"/>
      <c r="C605" s="620"/>
      <c r="D605" s="620"/>
      <c r="E605" s="620"/>
      <c r="F605" s="620"/>
      <c r="G605" s="620"/>
      <c r="H605" s="620"/>
      <c r="I605" s="620"/>
      <c r="J605" s="620"/>
      <c r="K605" s="620"/>
      <c r="L605" s="620"/>
      <c r="M605" s="620"/>
      <c r="N605" s="620"/>
      <c r="O605" s="620"/>
      <c r="P605" s="620"/>
      <c r="Q605" s="620"/>
      <c r="R605" s="620"/>
      <c r="S605" s="620"/>
      <c r="T605" s="620"/>
      <c r="U605" s="620"/>
      <c r="V605" s="620"/>
      <c r="W605" s="620"/>
      <c r="X605" s="620"/>
      <c r="Y605" s="620"/>
      <c r="Z605" s="620"/>
    </row>
    <row r="606">
      <c r="A606" s="633"/>
      <c r="B606" s="634"/>
      <c r="C606" s="620"/>
      <c r="D606" s="620"/>
      <c r="E606" s="620"/>
      <c r="F606" s="620"/>
      <c r="G606" s="620"/>
      <c r="H606" s="620"/>
      <c r="I606" s="620"/>
      <c r="J606" s="620"/>
      <c r="K606" s="620"/>
      <c r="L606" s="620"/>
      <c r="M606" s="620"/>
      <c r="N606" s="620"/>
      <c r="O606" s="620"/>
      <c r="P606" s="620"/>
      <c r="Q606" s="620"/>
      <c r="R606" s="620"/>
      <c r="S606" s="620"/>
      <c r="T606" s="620"/>
      <c r="U606" s="620"/>
      <c r="V606" s="620"/>
      <c r="W606" s="620"/>
      <c r="X606" s="620"/>
      <c r="Y606" s="620"/>
      <c r="Z606" s="620"/>
    </row>
    <row r="607">
      <c r="A607" s="633"/>
      <c r="B607" s="634"/>
      <c r="C607" s="620"/>
      <c r="D607" s="620"/>
      <c r="E607" s="620"/>
      <c r="F607" s="620"/>
      <c r="G607" s="620"/>
      <c r="H607" s="620"/>
      <c r="I607" s="620"/>
      <c r="J607" s="620"/>
      <c r="K607" s="620"/>
      <c r="L607" s="620"/>
      <c r="M607" s="620"/>
      <c r="N607" s="620"/>
      <c r="O607" s="620"/>
      <c r="P607" s="620"/>
      <c r="Q607" s="620"/>
      <c r="R607" s="620"/>
      <c r="S607" s="620"/>
      <c r="T607" s="620"/>
      <c r="U607" s="620"/>
      <c r="V607" s="620"/>
      <c r="W607" s="620"/>
      <c r="X607" s="620"/>
      <c r="Y607" s="620"/>
      <c r="Z607" s="620"/>
    </row>
    <row r="608">
      <c r="A608" s="633"/>
      <c r="B608" s="634"/>
      <c r="C608" s="620"/>
      <c r="D608" s="620"/>
      <c r="E608" s="620"/>
      <c r="F608" s="620"/>
      <c r="G608" s="620"/>
      <c r="H608" s="620"/>
      <c r="I608" s="620"/>
      <c r="J608" s="620"/>
      <c r="K608" s="620"/>
      <c r="L608" s="620"/>
      <c r="M608" s="620"/>
      <c r="N608" s="620"/>
      <c r="O608" s="620"/>
      <c r="P608" s="620"/>
      <c r="Q608" s="620"/>
      <c r="R608" s="620"/>
      <c r="S608" s="620"/>
      <c r="T608" s="620"/>
      <c r="U608" s="620"/>
      <c r="V608" s="620"/>
      <c r="W608" s="620"/>
      <c r="X608" s="620"/>
      <c r="Y608" s="620"/>
      <c r="Z608" s="620"/>
    </row>
    <row r="609">
      <c r="A609" s="633"/>
      <c r="B609" s="634"/>
      <c r="C609" s="620"/>
      <c r="D609" s="620"/>
      <c r="E609" s="620"/>
      <c r="F609" s="620"/>
      <c r="G609" s="620"/>
      <c r="H609" s="620"/>
      <c r="I609" s="620"/>
      <c r="J609" s="620"/>
      <c r="K609" s="620"/>
      <c r="L609" s="620"/>
      <c r="M609" s="620"/>
      <c r="N609" s="620"/>
      <c r="O609" s="620"/>
      <c r="P609" s="620"/>
      <c r="Q609" s="620"/>
      <c r="R609" s="620"/>
      <c r="S609" s="620"/>
      <c r="T609" s="620"/>
      <c r="U609" s="620"/>
      <c r="V609" s="620"/>
      <c r="W609" s="620"/>
      <c r="X609" s="620"/>
      <c r="Y609" s="620"/>
      <c r="Z609" s="620"/>
    </row>
    <row r="610">
      <c r="A610" s="633"/>
      <c r="B610" s="634"/>
      <c r="C610" s="620"/>
      <c r="D610" s="620"/>
      <c r="E610" s="620"/>
      <c r="F610" s="620"/>
      <c r="G610" s="620"/>
      <c r="H610" s="620"/>
      <c r="I610" s="620"/>
      <c r="J610" s="620"/>
      <c r="K610" s="620"/>
      <c r="L610" s="620"/>
      <c r="M610" s="620"/>
      <c r="N610" s="620"/>
      <c r="O610" s="620"/>
      <c r="P610" s="620"/>
      <c r="Q610" s="620"/>
      <c r="R610" s="620"/>
      <c r="S610" s="620"/>
      <c r="T610" s="620"/>
      <c r="U610" s="620"/>
      <c r="V610" s="620"/>
      <c r="W610" s="620"/>
      <c r="X610" s="620"/>
      <c r="Y610" s="620"/>
      <c r="Z610" s="620"/>
    </row>
    <row r="611">
      <c r="A611" s="633"/>
      <c r="B611" s="634"/>
      <c r="C611" s="620"/>
      <c r="D611" s="620"/>
      <c r="E611" s="620"/>
      <c r="F611" s="620"/>
      <c r="G611" s="620"/>
      <c r="H611" s="620"/>
      <c r="I611" s="620"/>
      <c r="J611" s="620"/>
      <c r="K611" s="620"/>
      <c r="L611" s="620"/>
      <c r="M611" s="620"/>
      <c r="N611" s="620"/>
      <c r="O611" s="620"/>
      <c r="P611" s="620"/>
      <c r="Q611" s="620"/>
      <c r="R611" s="620"/>
      <c r="S611" s="620"/>
      <c r="T611" s="620"/>
      <c r="U611" s="620"/>
      <c r="V611" s="620"/>
      <c r="W611" s="620"/>
      <c r="X611" s="620"/>
      <c r="Y611" s="620"/>
      <c r="Z611" s="620"/>
    </row>
    <row r="612">
      <c r="A612" s="633"/>
      <c r="B612" s="634"/>
      <c r="C612" s="620"/>
      <c r="D612" s="620"/>
      <c r="E612" s="620"/>
      <c r="F612" s="620"/>
      <c r="G612" s="620"/>
      <c r="H612" s="620"/>
      <c r="I612" s="620"/>
      <c r="J612" s="620"/>
      <c r="K612" s="620"/>
      <c r="L612" s="620"/>
      <c r="M612" s="620"/>
      <c r="N612" s="620"/>
      <c r="O612" s="620"/>
      <c r="P612" s="620"/>
      <c r="Q612" s="620"/>
      <c r="R612" s="620"/>
      <c r="S612" s="620"/>
      <c r="T612" s="620"/>
      <c r="U612" s="620"/>
      <c r="V612" s="620"/>
      <c r="W612" s="620"/>
      <c r="X612" s="620"/>
      <c r="Y612" s="620"/>
      <c r="Z612" s="620"/>
    </row>
    <row r="613">
      <c r="A613" s="633"/>
      <c r="B613" s="634"/>
      <c r="C613" s="620"/>
      <c r="D613" s="620"/>
      <c r="E613" s="620"/>
      <c r="F613" s="620"/>
      <c r="G613" s="620"/>
      <c r="H613" s="620"/>
      <c r="I613" s="620"/>
      <c r="J613" s="620"/>
      <c r="K613" s="620"/>
      <c r="L613" s="620"/>
      <c r="M613" s="620"/>
      <c r="N613" s="620"/>
      <c r="O613" s="620"/>
      <c r="P613" s="620"/>
      <c r="Q613" s="620"/>
      <c r="R613" s="620"/>
      <c r="S613" s="620"/>
      <c r="T613" s="620"/>
      <c r="U613" s="620"/>
      <c r="V613" s="620"/>
      <c r="W613" s="620"/>
      <c r="X613" s="620"/>
      <c r="Y613" s="620"/>
      <c r="Z613" s="620"/>
    </row>
    <row r="614">
      <c r="A614" s="633"/>
      <c r="B614" s="634"/>
      <c r="C614" s="620"/>
      <c r="D614" s="620"/>
      <c r="E614" s="620"/>
      <c r="F614" s="620"/>
      <c r="G614" s="620"/>
      <c r="H614" s="620"/>
      <c r="I614" s="620"/>
      <c r="J614" s="620"/>
      <c r="K614" s="620"/>
      <c r="L614" s="620"/>
      <c r="M614" s="620"/>
      <c r="N614" s="620"/>
      <c r="O614" s="620"/>
      <c r="P614" s="620"/>
      <c r="Q614" s="620"/>
      <c r="R614" s="620"/>
      <c r="S614" s="620"/>
      <c r="T614" s="620"/>
      <c r="U614" s="620"/>
      <c r="V614" s="620"/>
      <c r="W614" s="620"/>
      <c r="X614" s="620"/>
      <c r="Y614" s="620"/>
      <c r="Z614" s="620"/>
    </row>
    <row r="615">
      <c r="A615" s="633"/>
      <c r="B615" s="634"/>
      <c r="C615" s="620"/>
      <c r="D615" s="620"/>
      <c r="E615" s="620"/>
      <c r="F615" s="620"/>
      <c r="G615" s="620"/>
      <c r="H615" s="620"/>
      <c r="I615" s="620"/>
      <c r="J615" s="620"/>
      <c r="K615" s="620"/>
      <c r="L615" s="620"/>
      <c r="M615" s="620"/>
      <c r="N615" s="620"/>
      <c r="O615" s="620"/>
      <c r="P615" s="620"/>
      <c r="Q615" s="620"/>
      <c r="R615" s="620"/>
      <c r="S615" s="620"/>
      <c r="T615" s="620"/>
      <c r="U615" s="620"/>
      <c r="V615" s="620"/>
      <c r="W615" s="620"/>
      <c r="X615" s="620"/>
      <c r="Y615" s="620"/>
      <c r="Z615" s="620"/>
    </row>
    <row r="616">
      <c r="A616" s="633"/>
      <c r="B616" s="634"/>
      <c r="C616" s="620"/>
      <c r="D616" s="620"/>
      <c r="E616" s="620"/>
      <c r="F616" s="620"/>
      <c r="G616" s="620"/>
      <c r="H616" s="620"/>
      <c r="I616" s="620"/>
      <c r="J616" s="620"/>
      <c r="K616" s="620"/>
      <c r="L616" s="620"/>
      <c r="M616" s="620"/>
      <c r="N616" s="620"/>
      <c r="O616" s="620"/>
      <c r="P616" s="620"/>
      <c r="Q616" s="620"/>
      <c r="R616" s="620"/>
      <c r="S616" s="620"/>
      <c r="T616" s="620"/>
      <c r="U616" s="620"/>
      <c r="V616" s="620"/>
      <c r="W616" s="620"/>
      <c r="X616" s="620"/>
      <c r="Y616" s="620"/>
      <c r="Z616" s="620"/>
    </row>
    <row r="617">
      <c r="A617" s="633"/>
      <c r="B617" s="634"/>
      <c r="C617" s="620"/>
      <c r="D617" s="620"/>
      <c r="E617" s="620"/>
      <c r="F617" s="620"/>
      <c r="G617" s="620"/>
      <c r="H617" s="620"/>
      <c r="I617" s="620"/>
      <c r="J617" s="620"/>
      <c r="K617" s="620"/>
      <c r="L617" s="620"/>
      <c r="M617" s="620"/>
      <c r="N617" s="620"/>
      <c r="O617" s="620"/>
      <c r="P617" s="620"/>
      <c r="Q617" s="620"/>
      <c r="R617" s="620"/>
      <c r="S617" s="620"/>
      <c r="T617" s="620"/>
      <c r="U617" s="620"/>
      <c r="V617" s="620"/>
      <c r="W617" s="620"/>
      <c r="X617" s="620"/>
      <c r="Y617" s="620"/>
      <c r="Z617" s="620"/>
    </row>
    <row r="618">
      <c r="A618" s="633"/>
      <c r="B618" s="634"/>
      <c r="C618" s="620"/>
      <c r="D618" s="620"/>
      <c r="E618" s="620"/>
      <c r="F618" s="620"/>
      <c r="G618" s="620"/>
      <c r="H618" s="620"/>
      <c r="I618" s="620"/>
      <c r="J618" s="620"/>
      <c r="K618" s="620"/>
      <c r="L618" s="620"/>
      <c r="M618" s="620"/>
      <c r="N618" s="620"/>
      <c r="O618" s="620"/>
      <c r="P618" s="620"/>
      <c r="Q618" s="620"/>
      <c r="R618" s="620"/>
      <c r="S618" s="620"/>
      <c r="T618" s="620"/>
      <c r="U618" s="620"/>
      <c r="V618" s="620"/>
      <c r="W618" s="620"/>
      <c r="X618" s="620"/>
      <c r="Y618" s="620"/>
      <c r="Z618" s="620"/>
    </row>
    <row r="619">
      <c r="A619" s="633"/>
      <c r="B619" s="634"/>
      <c r="C619" s="620"/>
      <c r="D619" s="620"/>
      <c r="E619" s="620"/>
      <c r="F619" s="620"/>
      <c r="G619" s="620"/>
      <c r="H619" s="620"/>
      <c r="I619" s="620"/>
      <c r="J619" s="620"/>
      <c r="K619" s="620"/>
      <c r="L619" s="620"/>
      <c r="M619" s="620"/>
      <c r="N619" s="620"/>
      <c r="O619" s="620"/>
      <c r="P619" s="620"/>
      <c r="Q619" s="620"/>
      <c r="R619" s="620"/>
      <c r="S619" s="620"/>
      <c r="T619" s="620"/>
      <c r="U619" s="620"/>
      <c r="V619" s="620"/>
      <c r="W619" s="620"/>
      <c r="X619" s="620"/>
      <c r="Y619" s="620"/>
      <c r="Z619" s="620"/>
    </row>
    <row r="620">
      <c r="A620" s="633"/>
      <c r="B620" s="634"/>
      <c r="C620" s="620"/>
      <c r="D620" s="620"/>
      <c r="E620" s="620"/>
      <c r="F620" s="620"/>
      <c r="G620" s="620"/>
      <c r="H620" s="620"/>
      <c r="I620" s="620"/>
      <c r="J620" s="620"/>
      <c r="K620" s="620"/>
      <c r="L620" s="620"/>
      <c r="M620" s="620"/>
      <c r="N620" s="620"/>
      <c r="O620" s="620"/>
      <c r="P620" s="620"/>
      <c r="Q620" s="620"/>
      <c r="R620" s="620"/>
      <c r="S620" s="620"/>
      <c r="T620" s="620"/>
      <c r="U620" s="620"/>
      <c r="V620" s="620"/>
      <c r="W620" s="620"/>
      <c r="X620" s="620"/>
      <c r="Y620" s="620"/>
      <c r="Z620" s="620"/>
    </row>
    <row r="621">
      <c r="A621" s="633"/>
      <c r="B621" s="634"/>
      <c r="C621" s="620"/>
      <c r="D621" s="620"/>
      <c r="E621" s="620"/>
      <c r="F621" s="620"/>
      <c r="G621" s="620"/>
      <c r="H621" s="620"/>
      <c r="I621" s="620"/>
      <c r="J621" s="620"/>
      <c r="K621" s="620"/>
      <c r="L621" s="620"/>
      <c r="M621" s="620"/>
      <c r="N621" s="620"/>
      <c r="O621" s="620"/>
      <c r="P621" s="620"/>
      <c r="Q621" s="620"/>
      <c r="R621" s="620"/>
      <c r="S621" s="620"/>
      <c r="T621" s="620"/>
      <c r="U621" s="620"/>
      <c r="V621" s="620"/>
      <c r="W621" s="620"/>
      <c r="X621" s="620"/>
      <c r="Y621" s="620"/>
      <c r="Z621" s="620"/>
    </row>
    <row r="622">
      <c r="A622" s="633"/>
      <c r="B622" s="634"/>
      <c r="C622" s="620"/>
      <c r="D622" s="620"/>
      <c r="E622" s="620"/>
      <c r="F622" s="620"/>
      <c r="G622" s="620"/>
      <c r="H622" s="620"/>
      <c r="I622" s="620"/>
      <c r="J622" s="620"/>
      <c r="K622" s="620"/>
      <c r="L622" s="620"/>
      <c r="M622" s="620"/>
      <c r="N622" s="620"/>
      <c r="O622" s="620"/>
      <c r="P622" s="620"/>
      <c r="Q622" s="620"/>
      <c r="R622" s="620"/>
      <c r="S622" s="620"/>
      <c r="T622" s="620"/>
      <c r="U622" s="620"/>
      <c r="V622" s="620"/>
      <c r="W622" s="620"/>
      <c r="X622" s="620"/>
      <c r="Y622" s="620"/>
      <c r="Z622" s="620"/>
    </row>
    <row r="623">
      <c r="A623" s="633"/>
      <c r="B623" s="634"/>
      <c r="C623" s="620"/>
      <c r="D623" s="620"/>
      <c r="E623" s="620"/>
      <c r="F623" s="620"/>
      <c r="G623" s="620"/>
      <c r="H623" s="620"/>
      <c r="I623" s="620"/>
      <c r="J623" s="620"/>
      <c r="K623" s="620"/>
      <c r="L623" s="620"/>
      <c r="M623" s="620"/>
      <c r="N623" s="620"/>
      <c r="O623" s="620"/>
      <c r="P623" s="620"/>
      <c r="Q623" s="620"/>
      <c r="R623" s="620"/>
      <c r="S623" s="620"/>
      <c r="T623" s="620"/>
      <c r="U623" s="620"/>
      <c r="V623" s="620"/>
      <c r="W623" s="620"/>
      <c r="X623" s="620"/>
      <c r="Y623" s="620"/>
      <c r="Z623" s="620"/>
    </row>
    <row r="624">
      <c r="A624" s="633"/>
      <c r="B624" s="634"/>
      <c r="C624" s="620"/>
      <c r="D624" s="620"/>
      <c r="E624" s="620"/>
      <c r="F624" s="620"/>
      <c r="G624" s="620"/>
      <c r="H624" s="620"/>
      <c r="I624" s="620"/>
      <c r="J624" s="620"/>
      <c r="K624" s="620"/>
      <c r="L624" s="620"/>
      <c r="M624" s="620"/>
      <c r="N624" s="620"/>
      <c r="O624" s="620"/>
      <c r="P624" s="620"/>
      <c r="Q624" s="620"/>
      <c r="R624" s="620"/>
      <c r="S624" s="620"/>
      <c r="T624" s="620"/>
      <c r="U624" s="620"/>
      <c r="V624" s="620"/>
      <c r="W624" s="620"/>
      <c r="X624" s="620"/>
      <c r="Y624" s="620"/>
      <c r="Z624" s="620"/>
    </row>
    <row r="625">
      <c r="A625" s="633"/>
      <c r="B625" s="634"/>
      <c r="C625" s="620"/>
      <c r="D625" s="620"/>
      <c r="E625" s="620"/>
      <c r="F625" s="620"/>
      <c r="G625" s="620"/>
      <c r="H625" s="620"/>
      <c r="I625" s="620"/>
      <c r="J625" s="620"/>
      <c r="K625" s="620"/>
      <c r="L625" s="620"/>
      <c r="M625" s="620"/>
      <c r="N625" s="620"/>
      <c r="O625" s="620"/>
      <c r="P625" s="620"/>
      <c r="Q625" s="620"/>
      <c r="R625" s="620"/>
      <c r="S625" s="620"/>
      <c r="T625" s="620"/>
      <c r="U625" s="620"/>
      <c r="V625" s="620"/>
      <c r="W625" s="620"/>
      <c r="X625" s="620"/>
      <c r="Y625" s="620"/>
      <c r="Z625" s="620"/>
    </row>
    <row r="626">
      <c r="A626" s="633"/>
      <c r="B626" s="634"/>
      <c r="C626" s="620"/>
      <c r="D626" s="620"/>
      <c r="E626" s="620"/>
      <c r="F626" s="620"/>
      <c r="G626" s="620"/>
      <c r="H626" s="620"/>
      <c r="I626" s="620"/>
      <c r="J626" s="620"/>
      <c r="K626" s="620"/>
      <c r="L626" s="620"/>
      <c r="M626" s="620"/>
      <c r="N626" s="620"/>
      <c r="O626" s="620"/>
      <c r="P626" s="620"/>
      <c r="Q626" s="620"/>
      <c r="R626" s="620"/>
      <c r="S626" s="620"/>
      <c r="T626" s="620"/>
      <c r="U626" s="620"/>
      <c r="V626" s="620"/>
      <c r="W626" s="620"/>
      <c r="X626" s="620"/>
      <c r="Y626" s="620"/>
      <c r="Z626" s="620"/>
    </row>
    <row r="627">
      <c r="A627" s="633"/>
      <c r="B627" s="634"/>
      <c r="C627" s="620"/>
      <c r="D627" s="620"/>
      <c r="E627" s="620"/>
      <c r="F627" s="620"/>
      <c r="G627" s="620"/>
      <c r="H627" s="620"/>
      <c r="I627" s="620"/>
      <c r="J627" s="620"/>
      <c r="K627" s="620"/>
      <c r="L627" s="620"/>
      <c r="M627" s="620"/>
      <c r="N627" s="620"/>
      <c r="O627" s="620"/>
      <c r="P627" s="620"/>
      <c r="Q627" s="620"/>
      <c r="R627" s="620"/>
      <c r="S627" s="620"/>
      <c r="T627" s="620"/>
      <c r="U627" s="620"/>
      <c r="V627" s="620"/>
      <c r="W627" s="620"/>
      <c r="X627" s="620"/>
      <c r="Y627" s="620"/>
      <c r="Z627" s="620"/>
    </row>
    <row r="628">
      <c r="A628" s="633"/>
      <c r="B628" s="634"/>
      <c r="C628" s="620"/>
      <c r="D628" s="620"/>
      <c r="E628" s="620"/>
      <c r="F628" s="620"/>
      <c r="G628" s="620"/>
      <c r="H628" s="620"/>
      <c r="I628" s="620"/>
      <c r="J628" s="620"/>
      <c r="K628" s="620"/>
      <c r="L628" s="620"/>
      <c r="M628" s="620"/>
      <c r="N628" s="620"/>
      <c r="O628" s="620"/>
      <c r="P628" s="620"/>
      <c r="Q628" s="620"/>
      <c r="R628" s="620"/>
      <c r="S628" s="620"/>
      <c r="T628" s="620"/>
      <c r="U628" s="620"/>
      <c r="V628" s="620"/>
      <c r="W628" s="620"/>
      <c r="X628" s="620"/>
      <c r="Y628" s="620"/>
      <c r="Z628" s="620"/>
    </row>
    <row r="629">
      <c r="A629" s="633"/>
      <c r="B629" s="634"/>
      <c r="C629" s="620"/>
      <c r="D629" s="620"/>
      <c r="E629" s="620"/>
      <c r="F629" s="620"/>
      <c r="G629" s="620"/>
      <c r="H629" s="620"/>
      <c r="I629" s="620"/>
      <c r="J629" s="620"/>
      <c r="K629" s="620"/>
      <c r="L629" s="620"/>
      <c r="M629" s="620"/>
      <c r="N629" s="620"/>
      <c r="O629" s="620"/>
      <c r="P629" s="620"/>
      <c r="Q629" s="620"/>
      <c r="R629" s="620"/>
      <c r="S629" s="620"/>
      <c r="T629" s="620"/>
      <c r="U629" s="620"/>
      <c r="V629" s="620"/>
      <c r="W629" s="620"/>
      <c r="X629" s="620"/>
      <c r="Y629" s="620"/>
      <c r="Z629" s="620"/>
    </row>
    <row r="630">
      <c r="A630" s="633"/>
      <c r="B630" s="634"/>
      <c r="C630" s="620"/>
      <c r="D630" s="620"/>
      <c r="E630" s="620"/>
      <c r="F630" s="620"/>
      <c r="G630" s="620"/>
      <c r="H630" s="620"/>
      <c r="I630" s="620"/>
      <c r="J630" s="620"/>
      <c r="K630" s="620"/>
      <c r="L630" s="620"/>
      <c r="M630" s="620"/>
      <c r="N630" s="620"/>
      <c r="O630" s="620"/>
      <c r="P630" s="620"/>
      <c r="Q630" s="620"/>
      <c r="R630" s="620"/>
      <c r="S630" s="620"/>
      <c r="T630" s="620"/>
      <c r="U630" s="620"/>
      <c r="V630" s="620"/>
      <c r="W630" s="620"/>
      <c r="X630" s="620"/>
      <c r="Y630" s="620"/>
      <c r="Z630" s="620"/>
    </row>
    <row r="631">
      <c r="A631" s="633"/>
      <c r="B631" s="634"/>
      <c r="C631" s="620"/>
      <c r="D631" s="620"/>
      <c r="E631" s="620"/>
      <c r="F631" s="620"/>
      <c r="G631" s="620"/>
      <c r="H631" s="620"/>
      <c r="I631" s="620"/>
      <c r="J631" s="620"/>
      <c r="K631" s="620"/>
      <c r="L631" s="620"/>
      <c r="M631" s="620"/>
      <c r="N631" s="620"/>
      <c r="O631" s="620"/>
      <c r="P631" s="620"/>
      <c r="Q631" s="620"/>
      <c r="R631" s="620"/>
      <c r="S631" s="620"/>
      <c r="T631" s="620"/>
      <c r="U631" s="620"/>
      <c r="V631" s="620"/>
      <c r="W631" s="620"/>
      <c r="X631" s="620"/>
      <c r="Y631" s="620"/>
      <c r="Z631" s="620"/>
    </row>
    <row r="632">
      <c r="A632" s="633"/>
      <c r="B632" s="634"/>
      <c r="C632" s="620"/>
      <c r="D632" s="620"/>
      <c r="E632" s="620"/>
      <c r="F632" s="620"/>
      <c r="G632" s="620"/>
      <c r="H632" s="620"/>
      <c r="I632" s="620"/>
      <c r="J632" s="620"/>
      <c r="K632" s="620"/>
      <c r="L632" s="620"/>
      <c r="M632" s="620"/>
      <c r="N632" s="620"/>
      <c r="O632" s="620"/>
      <c r="P632" s="620"/>
      <c r="Q632" s="620"/>
      <c r="R632" s="620"/>
      <c r="S632" s="620"/>
      <c r="T632" s="620"/>
      <c r="U632" s="620"/>
      <c r="V632" s="620"/>
      <c r="W632" s="620"/>
      <c r="X632" s="620"/>
      <c r="Y632" s="620"/>
      <c r="Z632" s="620"/>
    </row>
    <row r="633">
      <c r="A633" s="633"/>
      <c r="B633" s="634"/>
      <c r="C633" s="620"/>
      <c r="D633" s="620"/>
      <c r="E633" s="620"/>
      <c r="F633" s="620"/>
      <c r="G633" s="620"/>
      <c r="H633" s="620"/>
      <c r="I633" s="620"/>
      <c r="J633" s="620"/>
      <c r="K633" s="620"/>
      <c r="L633" s="620"/>
      <c r="M633" s="620"/>
      <c r="N633" s="620"/>
      <c r="O633" s="620"/>
      <c r="P633" s="620"/>
      <c r="Q633" s="620"/>
      <c r="R633" s="620"/>
      <c r="S633" s="620"/>
      <c r="T633" s="620"/>
      <c r="U633" s="620"/>
      <c r="V633" s="620"/>
      <c r="W633" s="620"/>
      <c r="X633" s="620"/>
      <c r="Y633" s="620"/>
      <c r="Z633" s="620"/>
    </row>
    <row r="634">
      <c r="A634" s="633"/>
      <c r="B634" s="634"/>
      <c r="C634" s="620"/>
      <c r="D634" s="620"/>
      <c r="E634" s="620"/>
      <c r="F634" s="620"/>
      <c r="G634" s="620"/>
      <c r="H634" s="620"/>
      <c r="I634" s="620"/>
      <c r="J634" s="620"/>
      <c r="K634" s="620"/>
      <c r="L634" s="620"/>
      <c r="M634" s="620"/>
      <c r="N634" s="620"/>
      <c r="O634" s="620"/>
      <c r="P634" s="620"/>
      <c r="Q634" s="620"/>
      <c r="R634" s="620"/>
      <c r="S634" s="620"/>
      <c r="T634" s="620"/>
      <c r="U634" s="620"/>
      <c r="V634" s="620"/>
      <c r="W634" s="620"/>
      <c r="X634" s="620"/>
      <c r="Y634" s="620"/>
      <c r="Z634" s="620"/>
    </row>
    <row r="635">
      <c r="A635" s="633"/>
      <c r="B635" s="634"/>
      <c r="C635" s="620"/>
      <c r="D635" s="620"/>
      <c r="E635" s="620"/>
      <c r="F635" s="620"/>
      <c r="G635" s="620"/>
      <c r="H635" s="620"/>
      <c r="I635" s="620"/>
      <c r="J635" s="620"/>
      <c r="K635" s="620"/>
      <c r="L635" s="620"/>
      <c r="M635" s="620"/>
      <c r="N635" s="620"/>
      <c r="O635" s="620"/>
      <c r="P635" s="620"/>
      <c r="Q635" s="620"/>
      <c r="R635" s="620"/>
      <c r="S635" s="620"/>
      <c r="T635" s="620"/>
      <c r="U635" s="620"/>
      <c r="V635" s="620"/>
      <c r="W635" s="620"/>
      <c r="X635" s="620"/>
      <c r="Y635" s="620"/>
      <c r="Z635" s="620"/>
    </row>
    <row r="636">
      <c r="A636" s="633"/>
      <c r="B636" s="634"/>
      <c r="C636" s="620"/>
      <c r="D636" s="620"/>
      <c r="E636" s="620"/>
      <c r="F636" s="620"/>
      <c r="G636" s="620"/>
      <c r="H636" s="620"/>
      <c r="I636" s="620"/>
      <c r="J636" s="620"/>
      <c r="K636" s="620"/>
      <c r="L636" s="620"/>
      <c r="M636" s="620"/>
      <c r="N636" s="620"/>
      <c r="O636" s="620"/>
      <c r="P636" s="620"/>
      <c r="Q636" s="620"/>
      <c r="R636" s="620"/>
      <c r="S636" s="620"/>
      <c r="T636" s="620"/>
      <c r="U636" s="620"/>
      <c r="V636" s="620"/>
      <c r="W636" s="620"/>
      <c r="X636" s="620"/>
      <c r="Y636" s="620"/>
      <c r="Z636" s="620"/>
    </row>
    <row r="637">
      <c r="A637" s="633"/>
      <c r="B637" s="634"/>
      <c r="C637" s="620"/>
      <c r="D637" s="620"/>
      <c r="E637" s="620"/>
      <c r="F637" s="620"/>
      <c r="G637" s="620"/>
      <c r="H637" s="620"/>
      <c r="I637" s="620"/>
      <c r="J637" s="620"/>
      <c r="K637" s="620"/>
      <c r="L637" s="620"/>
      <c r="M637" s="620"/>
      <c r="N637" s="620"/>
      <c r="O637" s="620"/>
      <c r="P637" s="620"/>
      <c r="Q637" s="620"/>
      <c r="R637" s="620"/>
      <c r="S637" s="620"/>
      <c r="T637" s="620"/>
      <c r="U637" s="620"/>
      <c r="V637" s="620"/>
      <c r="W637" s="620"/>
      <c r="X637" s="620"/>
      <c r="Y637" s="620"/>
      <c r="Z637" s="620"/>
    </row>
    <row r="638">
      <c r="A638" s="633"/>
      <c r="B638" s="634"/>
      <c r="C638" s="620"/>
      <c r="D638" s="620"/>
      <c r="E638" s="620"/>
      <c r="F638" s="620"/>
      <c r="G638" s="620"/>
      <c r="H638" s="620"/>
      <c r="I638" s="620"/>
      <c r="J638" s="620"/>
      <c r="K638" s="620"/>
      <c r="L638" s="620"/>
      <c r="M638" s="620"/>
      <c r="N638" s="620"/>
      <c r="O638" s="620"/>
      <c r="P638" s="620"/>
      <c r="Q638" s="620"/>
      <c r="R638" s="620"/>
      <c r="S638" s="620"/>
      <c r="T638" s="620"/>
      <c r="U638" s="620"/>
      <c r="V638" s="620"/>
      <c r="W638" s="620"/>
      <c r="X638" s="620"/>
      <c r="Y638" s="620"/>
      <c r="Z638" s="620"/>
    </row>
    <row r="639">
      <c r="A639" s="633"/>
      <c r="B639" s="634"/>
      <c r="C639" s="620"/>
      <c r="D639" s="620"/>
      <c r="E639" s="620"/>
      <c r="F639" s="620"/>
      <c r="G639" s="620"/>
      <c r="H639" s="620"/>
      <c r="I639" s="620"/>
      <c r="J639" s="620"/>
      <c r="K639" s="620"/>
      <c r="L639" s="620"/>
      <c r="M639" s="620"/>
      <c r="N639" s="620"/>
      <c r="O639" s="620"/>
      <c r="P639" s="620"/>
      <c r="Q639" s="620"/>
      <c r="R639" s="620"/>
      <c r="S639" s="620"/>
      <c r="T639" s="620"/>
      <c r="U639" s="620"/>
      <c r="V639" s="620"/>
      <c r="W639" s="620"/>
      <c r="X639" s="620"/>
      <c r="Y639" s="620"/>
      <c r="Z639" s="620"/>
    </row>
    <row r="640">
      <c r="A640" s="633"/>
      <c r="B640" s="634"/>
      <c r="C640" s="620"/>
      <c r="D640" s="620"/>
      <c r="E640" s="620"/>
      <c r="F640" s="620"/>
      <c r="G640" s="620"/>
      <c r="H640" s="620"/>
      <c r="I640" s="620"/>
      <c r="J640" s="620"/>
      <c r="K640" s="620"/>
      <c r="L640" s="620"/>
      <c r="M640" s="620"/>
      <c r="N640" s="620"/>
      <c r="O640" s="620"/>
      <c r="P640" s="620"/>
      <c r="Q640" s="620"/>
      <c r="R640" s="620"/>
      <c r="S640" s="620"/>
      <c r="T640" s="620"/>
      <c r="U640" s="620"/>
      <c r="V640" s="620"/>
      <c r="W640" s="620"/>
      <c r="X640" s="620"/>
      <c r="Y640" s="620"/>
      <c r="Z640" s="620"/>
    </row>
    <row r="641">
      <c r="A641" s="633"/>
      <c r="B641" s="634"/>
      <c r="C641" s="620"/>
      <c r="D641" s="620"/>
      <c r="E641" s="620"/>
      <c r="F641" s="620"/>
      <c r="G641" s="620"/>
      <c r="H641" s="620"/>
      <c r="I641" s="620"/>
      <c r="J641" s="620"/>
      <c r="K641" s="620"/>
      <c r="L641" s="620"/>
      <c r="M641" s="620"/>
      <c r="N641" s="620"/>
      <c r="O641" s="620"/>
      <c r="P641" s="620"/>
      <c r="Q641" s="620"/>
      <c r="R641" s="620"/>
      <c r="S641" s="620"/>
      <c r="T641" s="620"/>
      <c r="U641" s="620"/>
      <c r="V641" s="620"/>
      <c r="W641" s="620"/>
      <c r="X641" s="620"/>
      <c r="Y641" s="620"/>
      <c r="Z641" s="620"/>
    </row>
    <row r="642">
      <c r="A642" s="633"/>
      <c r="B642" s="634"/>
      <c r="C642" s="620"/>
      <c r="D642" s="620"/>
      <c r="E642" s="620"/>
      <c r="F642" s="620"/>
      <c r="G642" s="620"/>
      <c r="H642" s="620"/>
      <c r="I642" s="620"/>
      <c r="J642" s="620"/>
      <c r="K642" s="620"/>
      <c r="L642" s="620"/>
      <c r="M642" s="620"/>
      <c r="N642" s="620"/>
      <c r="O642" s="620"/>
      <c r="P642" s="620"/>
      <c r="Q642" s="620"/>
      <c r="R642" s="620"/>
      <c r="S642" s="620"/>
      <c r="T642" s="620"/>
      <c r="U642" s="620"/>
      <c r="V642" s="620"/>
      <c r="W642" s="620"/>
      <c r="X642" s="620"/>
      <c r="Y642" s="620"/>
      <c r="Z642" s="620"/>
    </row>
    <row r="643">
      <c r="A643" s="633"/>
      <c r="B643" s="634"/>
      <c r="C643" s="620"/>
      <c r="D643" s="620"/>
      <c r="E643" s="620"/>
      <c r="F643" s="620"/>
      <c r="G643" s="620"/>
      <c r="H643" s="620"/>
      <c r="I643" s="620"/>
      <c r="J643" s="620"/>
      <c r="K643" s="620"/>
      <c r="L643" s="620"/>
      <c r="M643" s="620"/>
      <c r="N643" s="620"/>
      <c r="O643" s="620"/>
      <c r="P643" s="620"/>
      <c r="Q643" s="620"/>
      <c r="R643" s="620"/>
      <c r="S643" s="620"/>
      <c r="T643" s="620"/>
      <c r="U643" s="620"/>
      <c r="V643" s="620"/>
      <c r="W643" s="620"/>
      <c r="X643" s="620"/>
      <c r="Y643" s="620"/>
      <c r="Z643" s="620"/>
    </row>
    <row r="644">
      <c r="A644" s="633"/>
      <c r="B644" s="634"/>
      <c r="C644" s="620"/>
      <c r="D644" s="620"/>
      <c r="E644" s="620"/>
      <c r="F644" s="620"/>
      <c r="G644" s="620"/>
      <c r="H644" s="620"/>
      <c r="I644" s="620"/>
      <c r="J644" s="620"/>
      <c r="K644" s="620"/>
      <c r="L644" s="620"/>
      <c r="M644" s="620"/>
      <c r="N644" s="620"/>
      <c r="O644" s="620"/>
      <c r="P644" s="620"/>
      <c r="Q644" s="620"/>
      <c r="R644" s="620"/>
      <c r="S644" s="620"/>
      <c r="T644" s="620"/>
      <c r="U644" s="620"/>
      <c r="V644" s="620"/>
      <c r="W644" s="620"/>
      <c r="X644" s="620"/>
      <c r="Y644" s="620"/>
      <c r="Z644" s="620"/>
    </row>
    <row r="645">
      <c r="A645" s="633"/>
      <c r="B645" s="634"/>
      <c r="C645" s="620"/>
      <c r="D645" s="620"/>
      <c r="E645" s="620"/>
      <c r="F645" s="620"/>
      <c r="G645" s="620"/>
      <c r="H645" s="620"/>
      <c r="I645" s="620"/>
      <c r="J645" s="620"/>
      <c r="K645" s="620"/>
      <c r="L645" s="620"/>
      <c r="M645" s="620"/>
      <c r="N645" s="620"/>
      <c r="O645" s="620"/>
      <c r="P645" s="620"/>
      <c r="Q645" s="620"/>
      <c r="R645" s="620"/>
      <c r="S645" s="620"/>
      <c r="T645" s="620"/>
      <c r="U645" s="620"/>
      <c r="V645" s="620"/>
      <c r="W645" s="620"/>
      <c r="X645" s="620"/>
      <c r="Y645" s="620"/>
      <c r="Z645" s="620"/>
    </row>
    <row r="646">
      <c r="A646" s="633"/>
      <c r="B646" s="634"/>
      <c r="C646" s="620"/>
      <c r="D646" s="620"/>
      <c r="E646" s="620"/>
      <c r="F646" s="620"/>
      <c r="G646" s="620"/>
      <c r="H646" s="620"/>
      <c r="I646" s="620"/>
      <c r="J646" s="620"/>
      <c r="K646" s="620"/>
      <c r="L646" s="620"/>
      <c r="M646" s="620"/>
      <c r="N646" s="620"/>
      <c r="O646" s="620"/>
      <c r="P646" s="620"/>
      <c r="Q646" s="620"/>
      <c r="R646" s="620"/>
      <c r="S646" s="620"/>
      <c r="T646" s="620"/>
      <c r="U646" s="620"/>
      <c r="V646" s="620"/>
      <c r="W646" s="620"/>
      <c r="X646" s="620"/>
      <c r="Y646" s="620"/>
      <c r="Z646" s="620"/>
    </row>
    <row r="647">
      <c r="A647" s="633"/>
      <c r="B647" s="634"/>
      <c r="C647" s="620"/>
      <c r="D647" s="620"/>
      <c r="E647" s="620"/>
      <c r="F647" s="620"/>
      <c r="G647" s="620"/>
      <c r="H647" s="620"/>
      <c r="I647" s="620"/>
      <c r="J647" s="620"/>
      <c r="K647" s="620"/>
      <c r="L647" s="620"/>
      <c r="M647" s="620"/>
      <c r="N647" s="620"/>
      <c r="O647" s="620"/>
      <c r="P647" s="620"/>
      <c r="Q647" s="620"/>
      <c r="R647" s="620"/>
      <c r="S647" s="620"/>
      <c r="T647" s="620"/>
      <c r="U647" s="620"/>
      <c r="V647" s="620"/>
      <c r="W647" s="620"/>
      <c r="X647" s="620"/>
      <c r="Y647" s="620"/>
      <c r="Z647" s="620"/>
    </row>
    <row r="648">
      <c r="A648" s="633"/>
      <c r="B648" s="634"/>
      <c r="C648" s="620"/>
      <c r="D648" s="620"/>
      <c r="E648" s="620"/>
      <c r="F648" s="620"/>
      <c r="G648" s="620"/>
      <c r="H648" s="620"/>
      <c r="I648" s="620"/>
      <c r="J648" s="620"/>
      <c r="K648" s="620"/>
      <c r="L648" s="620"/>
      <c r="M648" s="620"/>
      <c r="N648" s="620"/>
      <c r="O648" s="620"/>
      <c r="P648" s="620"/>
      <c r="Q648" s="620"/>
      <c r="R648" s="620"/>
      <c r="S648" s="620"/>
      <c r="T648" s="620"/>
      <c r="U648" s="620"/>
      <c r="V648" s="620"/>
      <c r="W648" s="620"/>
      <c r="X648" s="620"/>
      <c r="Y648" s="620"/>
      <c r="Z648" s="620"/>
    </row>
    <row r="649">
      <c r="A649" s="633"/>
      <c r="B649" s="634"/>
      <c r="C649" s="620"/>
      <c r="D649" s="620"/>
      <c r="E649" s="620"/>
      <c r="F649" s="620"/>
      <c r="G649" s="620"/>
      <c r="H649" s="620"/>
      <c r="I649" s="620"/>
      <c r="J649" s="620"/>
      <c r="K649" s="620"/>
      <c r="L649" s="620"/>
      <c r="M649" s="620"/>
      <c r="N649" s="620"/>
      <c r="O649" s="620"/>
      <c r="P649" s="620"/>
      <c r="Q649" s="620"/>
      <c r="R649" s="620"/>
      <c r="S649" s="620"/>
      <c r="T649" s="620"/>
      <c r="U649" s="620"/>
      <c r="V649" s="620"/>
      <c r="W649" s="620"/>
      <c r="X649" s="620"/>
      <c r="Y649" s="620"/>
      <c r="Z649" s="620"/>
    </row>
    <row r="650">
      <c r="A650" s="633"/>
      <c r="B650" s="634"/>
      <c r="C650" s="620"/>
      <c r="D650" s="620"/>
      <c r="E650" s="620"/>
      <c r="F650" s="620"/>
      <c r="G650" s="620"/>
      <c r="H650" s="620"/>
      <c r="I650" s="620"/>
      <c r="J650" s="620"/>
      <c r="K650" s="620"/>
      <c r="L650" s="620"/>
      <c r="M650" s="620"/>
      <c r="N650" s="620"/>
      <c r="O650" s="620"/>
      <c r="P650" s="620"/>
      <c r="Q650" s="620"/>
      <c r="R650" s="620"/>
      <c r="S650" s="620"/>
      <c r="T650" s="620"/>
      <c r="U650" s="620"/>
      <c r="V650" s="620"/>
      <c r="W650" s="620"/>
      <c r="X650" s="620"/>
      <c r="Y650" s="620"/>
      <c r="Z650" s="620"/>
    </row>
    <row r="651">
      <c r="A651" s="633"/>
      <c r="B651" s="634"/>
      <c r="C651" s="620"/>
      <c r="D651" s="620"/>
      <c r="E651" s="620"/>
      <c r="F651" s="620"/>
      <c r="G651" s="620"/>
      <c r="H651" s="620"/>
      <c r="I651" s="620"/>
      <c r="J651" s="620"/>
      <c r="K651" s="620"/>
      <c r="L651" s="620"/>
      <c r="M651" s="620"/>
      <c r="N651" s="620"/>
      <c r="O651" s="620"/>
      <c r="P651" s="620"/>
      <c r="Q651" s="620"/>
      <c r="R651" s="620"/>
      <c r="S651" s="620"/>
      <c r="T651" s="620"/>
      <c r="U651" s="620"/>
      <c r="V651" s="620"/>
      <c r="W651" s="620"/>
      <c r="X651" s="620"/>
      <c r="Y651" s="620"/>
      <c r="Z651" s="620"/>
    </row>
    <row r="652">
      <c r="A652" s="633"/>
      <c r="B652" s="634"/>
      <c r="C652" s="620"/>
      <c r="D652" s="620"/>
      <c r="E652" s="620"/>
      <c r="F652" s="620"/>
      <c r="G652" s="620"/>
      <c r="H652" s="620"/>
      <c r="I652" s="620"/>
      <c r="J652" s="620"/>
      <c r="K652" s="620"/>
      <c r="L652" s="620"/>
      <c r="M652" s="620"/>
      <c r="N652" s="620"/>
      <c r="O652" s="620"/>
      <c r="P652" s="620"/>
      <c r="Q652" s="620"/>
      <c r="R652" s="620"/>
      <c r="S652" s="620"/>
      <c r="T652" s="620"/>
      <c r="U652" s="620"/>
      <c r="V652" s="620"/>
      <c r="W652" s="620"/>
      <c r="X652" s="620"/>
      <c r="Y652" s="620"/>
      <c r="Z652" s="620"/>
    </row>
    <row r="653">
      <c r="A653" s="633"/>
      <c r="B653" s="634"/>
      <c r="C653" s="620"/>
      <c r="D653" s="620"/>
      <c r="E653" s="620"/>
      <c r="F653" s="620"/>
      <c r="G653" s="620"/>
      <c r="H653" s="620"/>
      <c r="I653" s="620"/>
      <c r="J653" s="620"/>
      <c r="K653" s="620"/>
      <c r="L653" s="620"/>
      <c r="M653" s="620"/>
      <c r="N653" s="620"/>
      <c r="O653" s="620"/>
      <c r="P653" s="620"/>
      <c r="Q653" s="620"/>
      <c r="R653" s="620"/>
      <c r="S653" s="620"/>
      <c r="T653" s="620"/>
      <c r="U653" s="620"/>
      <c r="V653" s="620"/>
      <c r="W653" s="620"/>
      <c r="X653" s="620"/>
      <c r="Y653" s="620"/>
      <c r="Z653" s="620"/>
    </row>
    <row r="654">
      <c r="A654" s="633"/>
      <c r="B654" s="634"/>
      <c r="C654" s="620"/>
      <c r="D654" s="620"/>
      <c r="E654" s="620"/>
      <c r="F654" s="620"/>
      <c r="G654" s="620"/>
      <c r="H654" s="620"/>
      <c r="I654" s="620"/>
      <c r="J654" s="620"/>
      <c r="K654" s="620"/>
      <c r="L654" s="620"/>
      <c r="M654" s="620"/>
      <c r="N654" s="620"/>
      <c r="O654" s="620"/>
      <c r="P654" s="620"/>
      <c r="Q654" s="620"/>
      <c r="R654" s="620"/>
      <c r="S654" s="620"/>
      <c r="T654" s="620"/>
      <c r="U654" s="620"/>
      <c r="V654" s="620"/>
      <c r="W654" s="620"/>
      <c r="X654" s="620"/>
      <c r="Y654" s="620"/>
      <c r="Z654" s="620"/>
    </row>
    <row r="655">
      <c r="A655" s="633"/>
      <c r="B655" s="634"/>
      <c r="C655" s="620"/>
      <c r="D655" s="620"/>
      <c r="E655" s="620"/>
      <c r="F655" s="620"/>
      <c r="G655" s="620"/>
      <c r="H655" s="620"/>
      <c r="I655" s="620"/>
      <c r="J655" s="620"/>
      <c r="K655" s="620"/>
      <c r="L655" s="620"/>
      <c r="M655" s="620"/>
      <c r="N655" s="620"/>
      <c r="O655" s="620"/>
      <c r="P655" s="620"/>
      <c r="Q655" s="620"/>
      <c r="R655" s="620"/>
      <c r="S655" s="620"/>
      <c r="T655" s="620"/>
      <c r="U655" s="620"/>
      <c r="V655" s="620"/>
      <c r="W655" s="620"/>
      <c r="X655" s="620"/>
      <c r="Y655" s="620"/>
      <c r="Z655" s="620"/>
    </row>
    <row r="656">
      <c r="A656" s="633"/>
      <c r="B656" s="634"/>
      <c r="C656" s="620"/>
      <c r="D656" s="620"/>
      <c r="E656" s="620"/>
      <c r="F656" s="620"/>
      <c r="G656" s="620"/>
      <c r="H656" s="620"/>
      <c r="I656" s="620"/>
      <c r="J656" s="620"/>
      <c r="K656" s="620"/>
      <c r="L656" s="620"/>
      <c r="M656" s="620"/>
      <c r="N656" s="620"/>
      <c r="O656" s="620"/>
      <c r="P656" s="620"/>
      <c r="Q656" s="620"/>
      <c r="R656" s="620"/>
      <c r="S656" s="620"/>
      <c r="T656" s="620"/>
      <c r="U656" s="620"/>
      <c r="V656" s="620"/>
      <c r="W656" s="620"/>
      <c r="X656" s="620"/>
      <c r="Y656" s="620"/>
      <c r="Z656" s="620"/>
    </row>
    <row r="657">
      <c r="A657" s="633"/>
      <c r="B657" s="634"/>
      <c r="C657" s="620"/>
      <c r="D657" s="620"/>
      <c r="E657" s="620"/>
      <c r="F657" s="620"/>
      <c r="G657" s="620"/>
      <c r="H657" s="620"/>
      <c r="I657" s="620"/>
      <c r="J657" s="620"/>
      <c r="K657" s="620"/>
      <c r="L657" s="620"/>
      <c r="M657" s="620"/>
      <c r="N657" s="620"/>
      <c r="O657" s="620"/>
      <c r="P657" s="620"/>
      <c r="Q657" s="620"/>
      <c r="R657" s="620"/>
      <c r="S657" s="620"/>
      <c r="T657" s="620"/>
      <c r="U657" s="620"/>
      <c r="V657" s="620"/>
      <c r="W657" s="620"/>
      <c r="X657" s="620"/>
      <c r="Y657" s="620"/>
      <c r="Z657" s="620"/>
    </row>
    <row r="658">
      <c r="A658" s="633"/>
      <c r="B658" s="634"/>
      <c r="C658" s="620"/>
      <c r="D658" s="620"/>
      <c r="E658" s="620"/>
      <c r="F658" s="620"/>
      <c r="G658" s="620"/>
      <c r="H658" s="620"/>
      <c r="I658" s="620"/>
      <c r="J658" s="620"/>
      <c r="K658" s="620"/>
      <c r="L658" s="620"/>
      <c r="M658" s="620"/>
      <c r="N658" s="620"/>
      <c r="O658" s="620"/>
      <c r="P658" s="620"/>
      <c r="Q658" s="620"/>
      <c r="R658" s="620"/>
      <c r="S658" s="620"/>
      <c r="T658" s="620"/>
      <c r="U658" s="620"/>
      <c r="V658" s="620"/>
      <c r="W658" s="620"/>
      <c r="X658" s="620"/>
      <c r="Y658" s="620"/>
      <c r="Z658" s="620"/>
    </row>
    <row r="659">
      <c r="A659" s="633"/>
      <c r="B659" s="634"/>
      <c r="C659" s="620"/>
      <c r="D659" s="620"/>
      <c r="E659" s="620"/>
      <c r="F659" s="620"/>
      <c r="G659" s="620"/>
      <c r="H659" s="620"/>
      <c r="I659" s="620"/>
      <c r="J659" s="620"/>
      <c r="K659" s="620"/>
      <c r="L659" s="620"/>
      <c r="M659" s="620"/>
      <c r="N659" s="620"/>
      <c r="O659" s="620"/>
      <c r="P659" s="620"/>
      <c r="Q659" s="620"/>
      <c r="R659" s="620"/>
      <c r="S659" s="620"/>
      <c r="T659" s="620"/>
      <c r="U659" s="620"/>
      <c r="V659" s="620"/>
      <c r="W659" s="620"/>
      <c r="X659" s="620"/>
      <c r="Y659" s="620"/>
      <c r="Z659" s="620"/>
    </row>
    <row r="660">
      <c r="A660" s="633"/>
      <c r="B660" s="634"/>
      <c r="C660" s="620"/>
      <c r="D660" s="620"/>
      <c r="E660" s="620"/>
      <c r="F660" s="620"/>
      <c r="G660" s="620"/>
      <c r="H660" s="620"/>
      <c r="I660" s="620"/>
      <c r="J660" s="620"/>
      <c r="K660" s="620"/>
      <c r="L660" s="620"/>
      <c r="M660" s="620"/>
      <c r="N660" s="620"/>
      <c r="O660" s="620"/>
      <c r="P660" s="620"/>
      <c r="Q660" s="620"/>
      <c r="R660" s="620"/>
      <c r="S660" s="620"/>
      <c r="T660" s="620"/>
      <c r="U660" s="620"/>
      <c r="V660" s="620"/>
      <c r="W660" s="620"/>
      <c r="X660" s="620"/>
      <c r="Y660" s="620"/>
      <c r="Z660" s="620"/>
    </row>
    <row r="661">
      <c r="A661" s="633"/>
      <c r="B661" s="634"/>
      <c r="C661" s="620"/>
      <c r="D661" s="620"/>
      <c r="E661" s="620"/>
      <c r="F661" s="620"/>
      <c r="G661" s="620"/>
      <c r="H661" s="620"/>
      <c r="I661" s="620"/>
      <c r="J661" s="620"/>
      <c r="K661" s="620"/>
      <c r="L661" s="620"/>
      <c r="M661" s="620"/>
      <c r="N661" s="620"/>
      <c r="O661" s="620"/>
      <c r="P661" s="620"/>
      <c r="Q661" s="620"/>
      <c r="R661" s="620"/>
      <c r="S661" s="620"/>
      <c r="T661" s="620"/>
      <c r="U661" s="620"/>
      <c r="V661" s="620"/>
      <c r="W661" s="620"/>
      <c r="X661" s="620"/>
      <c r="Y661" s="620"/>
      <c r="Z661" s="620"/>
    </row>
    <row r="662">
      <c r="A662" s="633"/>
      <c r="B662" s="634"/>
      <c r="C662" s="620"/>
      <c r="D662" s="620"/>
      <c r="E662" s="620"/>
      <c r="F662" s="620"/>
      <c r="G662" s="620"/>
      <c r="H662" s="620"/>
      <c r="I662" s="620"/>
      <c r="J662" s="620"/>
      <c r="K662" s="620"/>
      <c r="L662" s="620"/>
      <c r="M662" s="620"/>
      <c r="N662" s="620"/>
      <c r="O662" s="620"/>
      <c r="P662" s="620"/>
      <c r="Q662" s="620"/>
      <c r="R662" s="620"/>
      <c r="S662" s="620"/>
      <c r="T662" s="620"/>
      <c r="U662" s="620"/>
      <c r="V662" s="620"/>
      <c r="W662" s="620"/>
      <c r="X662" s="620"/>
      <c r="Y662" s="620"/>
      <c r="Z662" s="620"/>
    </row>
    <row r="663">
      <c r="A663" s="633"/>
      <c r="B663" s="634"/>
      <c r="C663" s="620"/>
      <c r="D663" s="620"/>
      <c r="E663" s="620"/>
      <c r="F663" s="620"/>
      <c r="G663" s="620"/>
      <c r="H663" s="620"/>
      <c r="I663" s="620"/>
      <c r="J663" s="620"/>
      <c r="K663" s="620"/>
      <c r="L663" s="620"/>
      <c r="M663" s="620"/>
      <c r="N663" s="620"/>
      <c r="O663" s="620"/>
      <c r="P663" s="620"/>
      <c r="Q663" s="620"/>
      <c r="R663" s="620"/>
      <c r="S663" s="620"/>
      <c r="T663" s="620"/>
      <c r="U663" s="620"/>
      <c r="V663" s="620"/>
      <c r="W663" s="620"/>
      <c r="X663" s="620"/>
      <c r="Y663" s="620"/>
      <c r="Z663" s="620"/>
    </row>
    <row r="664">
      <c r="A664" s="633"/>
      <c r="B664" s="634"/>
      <c r="C664" s="620"/>
      <c r="D664" s="620"/>
      <c r="E664" s="620"/>
      <c r="F664" s="620"/>
      <c r="G664" s="620"/>
      <c r="H664" s="620"/>
      <c r="I664" s="620"/>
      <c r="J664" s="620"/>
      <c r="K664" s="620"/>
      <c r="L664" s="620"/>
      <c r="M664" s="620"/>
      <c r="N664" s="620"/>
      <c r="O664" s="620"/>
      <c r="P664" s="620"/>
      <c r="Q664" s="620"/>
      <c r="R664" s="620"/>
      <c r="S664" s="620"/>
      <c r="T664" s="620"/>
      <c r="U664" s="620"/>
      <c r="V664" s="620"/>
      <c r="W664" s="620"/>
      <c r="X664" s="620"/>
      <c r="Y664" s="620"/>
      <c r="Z664" s="620"/>
    </row>
    <row r="665">
      <c r="A665" s="633"/>
      <c r="B665" s="634"/>
      <c r="C665" s="620"/>
      <c r="D665" s="620"/>
      <c r="E665" s="620"/>
      <c r="F665" s="620"/>
      <c r="G665" s="620"/>
      <c r="H665" s="620"/>
      <c r="I665" s="620"/>
      <c r="J665" s="620"/>
      <c r="K665" s="620"/>
      <c r="L665" s="620"/>
      <c r="M665" s="620"/>
      <c r="N665" s="620"/>
      <c r="O665" s="620"/>
      <c r="P665" s="620"/>
      <c r="Q665" s="620"/>
      <c r="R665" s="620"/>
      <c r="S665" s="620"/>
      <c r="T665" s="620"/>
      <c r="U665" s="620"/>
      <c r="V665" s="620"/>
      <c r="W665" s="620"/>
      <c r="X665" s="620"/>
      <c r="Y665" s="620"/>
      <c r="Z665" s="620"/>
    </row>
    <row r="666">
      <c r="A666" s="633"/>
      <c r="B666" s="634"/>
      <c r="C666" s="620"/>
      <c r="D666" s="620"/>
      <c r="E666" s="620"/>
      <c r="F666" s="620"/>
      <c r="G666" s="620"/>
      <c r="H666" s="620"/>
      <c r="I666" s="620"/>
      <c r="J666" s="620"/>
      <c r="K666" s="620"/>
      <c r="L666" s="620"/>
      <c r="M666" s="620"/>
      <c r="N666" s="620"/>
      <c r="O666" s="620"/>
      <c r="P666" s="620"/>
      <c r="Q666" s="620"/>
      <c r="R666" s="620"/>
      <c r="S666" s="620"/>
      <c r="T666" s="620"/>
      <c r="U666" s="620"/>
      <c r="V666" s="620"/>
      <c r="W666" s="620"/>
      <c r="X666" s="620"/>
      <c r="Y666" s="620"/>
      <c r="Z666" s="620"/>
    </row>
    <row r="667">
      <c r="A667" s="633"/>
      <c r="B667" s="634"/>
      <c r="C667" s="620"/>
      <c r="D667" s="620"/>
      <c r="E667" s="620"/>
      <c r="F667" s="620"/>
      <c r="G667" s="620"/>
      <c r="H667" s="620"/>
      <c r="I667" s="620"/>
      <c r="J667" s="620"/>
      <c r="K667" s="620"/>
      <c r="L667" s="620"/>
      <c r="M667" s="620"/>
      <c r="N667" s="620"/>
      <c r="O667" s="620"/>
      <c r="P667" s="620"/>
      <c r="Q667" s="620"/>
      <c r="R667" s="620"/>
      <c r="S667" s="620"/>
      <c r="T667" s="620"/>
      <c r="U667" s="620"/>
      <c r="V667" s="620"/>
      <c r="W667" s="620"/>
      <c r="X667" s="620"/>
      <c r="Y667" s="620"/>
      <c r="Z667" s="620"/>
    </row>
    <row r="668">
      <c r="A668" s="633"/>
      <c r="B668" s="634"/>
      <c r="C668" s="620"/>
      <c r="D668" s="620"/>
      <c r="E668" s="620"/>
      <c r="F668" s="620"/>
      <c r="G668" s="620"/>
      <c r="H668" s="620"/>
      <c r="I668" s="620"/>
      <c r="J668" s="620"/>
      <c r="K668" s="620"/>
      <c r="L668" s="620"/>
      <c r="M668" s="620"/>
      <c r="N668" s="620"/>
      <c r="O668" s="620"/>
      <c r="P668" s="620"/>
      <c r="Q668" s="620"/>
      <c r="R668" s="620"/>
      <c r="S668" s="620"/>
      <c r="T668" s="620"/>
      <c r="U668" s="620"/>
      <c r="V668" s="620"/>
      <c r="W668" s="620"/>
      <c r="X668" s="620"/>
      <c r="Y668" s="620"/>
      <c r="Z668" s="620"/>
    </row>
    <row r="669">
      <c r="A669" s="633"/>
      <c r="B669" s="634"/>
      <c r="C669" s="620"/>
      <c r="D669" s="620"/>
      <c r="E669" s="620"/>
      <c r="F669" s="620"/>
      <c r="G669" s="620"/>
      <c r="H669" s="620"/>
      <c r="I669" s="620"/>
      <c r="J669" s="620"/>
      <c r="K669" s="620"/>
      <c r="L669" s="620"/>
      <c r="M669" s="620"/>
      <c r="N669" s="620"/>
      <c r="O669" s="620"/>
      <c r="P669" s="620"/>
      <c r="Q669" s="620"/>
      <c r="R669" s="620"/>
      <c r="S669" s="620"/>
      <c r="T669" s="620"/>
      <c r="U669" s="620"/>
      <c r="V669" s="620"/>
      <c r="W669" s="620"/>
      <c r="X669" s="620"/>
      <c r="Y669" s="620"/>
      <c r="Z669" s="620"/>
    </row>
    <row r="670">
      <c r="A670" s="633"/>
      <c r="B670" s="634"/>
      <c r="C670" s="620"/>
      <c r="D670" s="620"/>
      <c r="E670" s="620"/>
      <c r="F670" s="620"/>
      <c r="G670" s="620"/>
      <c r="H670" s="620"/>
      <c r="I670" s="620"/>
      <c r="J670" s="620"/>
      <c r="K670" s="620"/>
      <c r="L670" s="620"/>
      <c r="M670" s="620"/>
      <c r="N670" s="620"/>
      <c r="O670" s="620"/>
      <c r="P670" s="620"/>
      <c r="Q670" s="620"/>
      <c r="R670" s="620"/>
      <c r="S670" s="620"/>
      <c r="T670" s="620"/>
      <c r="U670" s="620"/>
      <c r="V670" s="620"/>
      <c r="W670" s="620"/>
      <c r="X670" s="620"/>
      <c r="Y670" s="620"/>
      <c r="Z670" s="620"/>
    </row>
    <row r="671">
      <c r="A671" s="633"/>
      <c r="B671" s="634"/>
      <c r="C671" s="620"/>
      <c r="D671" s="620"/>
      <c r="E671" s="620"/>
      <c r="F671" s="620"/>
      <c r="G671" s="620"/>
      <c r="H671" s="620"/>
      <c r="I671" s="620"/>
      <c r="J671" s="620"/>
      <c r="K671" s="620"/>
      <c r="L671" s="620"/>
      <c r="M671" s="620"/>
      <c r="N671" s="620"/>
      <c r="O671" s="620"/>
      <c r="P671" s="620"/>
      <c r="Q671" s="620"/>
      <c r="R671" s="620"/>
      <c r="S671" s="620"/>
      <c r="T671" s="620"/>
      <c r="U671" s="620"/>
      <c r="V671" s="620"/>
      <c r="W671" s="620"/>
      <c r="X671" s="620"/>
      <c r="Y671" s="620"/>
      <c r="Z671" s="620"/>
    </row>
    <row r="672">
      <c r="A672" s="633"/>
      <c r="B672" s="634"/>
      <c r="C672" s="620"/>
      <c r="D672" s="620"/>
      <c r="E672" s="620"/>
      <c r="F672" s="620"/>
      <c r="G672" s="620"/>
      <c r="H672" s="620"/>
      <c r="I672" s="620"/>
      <c r="J672" s="620"/>
      <c r="K672" s="620"/>
      <c r="L672" s="620"/>
      <c r="M672" s="620"/>
      <c r="N672" s="620"/>
      <c r="O672" s="620"/>
      <c r="P672" s="620"/>
      <c r="Q672" s="620"/>
      <c r="R672" s="620"/>
      <c r="S672" s="620"/>
      <c r="T672" s="620"/>
      <c r="U672" s="620"/>
      <c r="V672" s="620"/>
      <c r="W672" s="620"/>
      <c r="X672" s="620"/>
      <c r="Y672" s="620"/>
      <c r="Z672" s="620"/>
    </row>
    <row r="673">
      <c r="A673" s="633"/>
      <c r="B673" s="634"/>
      <c r="C673" s="620"/>
      <c r="D673" s="620"/>
      <c r="E673" s="620"/>
      <c r="F673" s="620"/>
      <c r="G673" s="620"/>
      <c r="H673" s="620"/>
      <c r="I673" s="620"/>
      <c r="J673" s="620"/>
      <c r="K673" s="620"/>
      <c r="L673" s="620"/>
      <c r="M673" s="620"/>
      <c r="N673" s="620"/>
      <c r="O673" s="620"/>
      <c r="P673" s="620"/>
      <c r="Q673" s="620"/>
      <c r="R673" s="620"/>
      <c r="S673" s="620"/>
      <c r="T673" s="620"/>
      <c r="U673" s="620"/>
      <c r="V673" s="620"/>
      <c r="W673" s="620"/>
      <c r="X673" s="620"/>
      <c r="Y673" s="620"/>
      <c r="Z673" s="620"/>
    </row>
    <row r="674">
      <c r="A674" s="633"/>
      <c r="B674" s="634"/>
      <c r="C674" s="620"/>
      <c r="D674" s="620"/>
      <c r="E674" s="620"/>
      <c r="F674" s="620"/>
      <c r="G674" s="620"/>
      <c r="H674" s="620"/>
      <c r="I674" s="620"/>
      <c r="J674" s="620"/>
      <c r="K674" s="620"/>
      <c r="L674" s="620"/>
      <c r="M674" s="620"/>
      <c r="N674" s="620"/>
      <c r="O674" s="620"/>
      <c r="P674" s="620"/>
      <c r="Q674" s="620"/>
      <c r="R674" s="620"/>
      <c r="S674" s="620"/>
      <c r="T674" s="620"/>
      <c r="U674" s="620"/>
      <c r="V674" s="620"/>
      <c r="W674" s="620"/>
      <c r="X674" s="620"/>
      <c r="Y674" s="620"/>
      <c r="Z674" s="620"/>
    </row>
    <row r="675">
      <c r="A675" s="633"/>
      <c r="B675" s="634"/>
      <c r="C675" s="620"/>
      <c r="D675" s="620"/>
      <c r="E675" s="620"/>
      <c r="F675" s="620"/>
      <c r="G675" s="620"/>
      <c r="H675" s="620"/>
      <c r="I675" s="620"/>
      <c r="J675" s="620"/>
      <c r="K675" s="620"/>
      <c r="L675" s="620"/>
      <c r="M675" s="620"/>
      <c r="N675" s="620"/>
      <c r="O675" s="620"/>
      <c r="P675" s="620"/>
      <c r="Q675" s="620"/>
      <c r="R675" s="620"/>
      <c r="S675" s="620"/>
      <c r="T675" s="620"/>
      <c r="U675" s="620"/>
      <c r="V675" s="620"/>
      <c r="W675" s="620"/>
      <c r="X675" s="620"/>
      <c r="Y675" s="620"/>
      <c r="Z675" s="620"/>
    </row>
    <row r="676">
      <c r="A676" s="633"/>
      <c r="B676" s="634"/>
      <c r="C676" s="620"/>
      <c r="D676" s="620"/>
      <c r="E676" s="620"/>
      <c r="F676" s="620"/>
      <c r="G676" s="620"/>
      <c r="H676" s="620"/>
      <c r="I676" s="620"/>
      <c r="J676" s="620"/>
      <c r="K676" s="620"/>
      <c r="L676" s="620"/>
      <c r="M676" s="620"/>
      <c r="N676" s="620"/>
      <c r="O676" s="620"/>
      <c r="P676" s="620"/>
      <c r="Q676" s="620"/>
      <c r="R676" s="620"/>
      <c r="S676" s="620"/>
      <c r="T676" s="620"/>
      <c r="U676" s="620"/>
      <c r="V676" s="620"/>
      <c r="W676" s="620"/>
      <c r="X676" s="620"/>
      <c r="Y676" s="620"/>
      <c r="Z676" s="620"/>
    </row>
    <row r="677">
      <c r="A677" s="633"/>
      <c r="B677" s="634"/>
      <c r="C677" s="620"/>
      <c r="D677" s="620"/>
      <c r="E677" s="620"/>
      <c r="F677" s="620"/>
      <c r="G677" s="620"/>
      <c r="H677" s="620"/>
      <c r="I677" s="620"/>
      <c r="J677" s="620"/>
      <c r="K677" s="620"/>
      <c r="L677" s="620"/>
      <c r="M677" s="620"/>
      <c r="N677" s="620"/>
      <c r="O677" s="620"/>
      <c r="P677" s="620"/>
      <c r="Q677" s="620"/>
      <c r="R677" s="620"/>
      <c r="S677" s="620"/>
      <c r="T677" s="620"/>
      <c r="U677" s="620"/>
      <c r="V677" s="620"/>
      <c r="W677" s="620"/>
      <c r="X677" s="620"/>
      <c r="Y677" s="620"/>
      <c r="Z677" s="620"/>
    </row>
    <row r="678">
      <c r="A678" s="633"/>
      <c r="B678" s="634"/>
      <c r="C678" s="620"/>
      <c r="D678" s="620"/>
      <c r="E678" s="620"/>
      <c r="F678" s="620"/>
      <c r="G678" s="620"/>
      <c r="H678" s="620"/>
      <c r="I678" s="620"/>
      <c r="J678" s="620"/>
      <c r="K678" s="620"/>
      <c r="L678" s="620"/>
      <c r="M678" s="620"/>
      <c r="N678" s="620"/>
      <c r="O678" s="620"/>
      <c r="P678" s="620"/>
      <c r="Q678" s="620"/>
      <c r="R678" s="620"/>
      <c r="S678" s="620"/>
      <c r="T678" s="620"/>
      <c r="U678" s="620"/>
      <c r="V678" s="620"/>
      <c r="W678" s="620"/>
      <c r="X678" s="620"/>
      <c r="Y678" s="620"/>
      <c r="Z678" s="620"/>
    </row>
    <row r="679">
      <c r="A679" s="633"/>
      <c r="B679" s="634"/>
      <c r="C679" s="620"/>
      <c r="D679" s="620"/>
      <c r="E679" s="620"/>
      <c r="F679" s="620"/>
      <c r="G679" s="620"/>
      <c r="H679" s="620"/>
      <c r="I679" s="620"/>
      <c r="J679" s="620"/>
      <c r="K679" s="620"/>
      <c r="L679" s="620"/>
      <c r="M679" s="620"/>
      <c r="N679" s="620"/>
      <c r="O679" s="620"/>
      <c r="P679" s="620"/>
      <c r="Q679" s="620"/>
      <c r="R679" s="620"/>
      <c r="S679" s="620"/>
      <c r="T679" s="620"/>
      <c r="U679" s="620"/>
      <c r="V679" s="620"/>
      <c r="W679" s="620"/>
      <c r="X679" s="620"/>
      <c r="Y679" s="620"/>
      <c r="Z679" s="620"/>
    </row>
    <row r="680">
      <c r="A680" s="633"/>
      <c r="B680" s="634"/>
      <c r="C680" s="620"/>
      <c r="D680" s="620"/>
      <c r="E680" s="620"/>
      <c r="F680" s="620"/>
      <c r="G680" s="620"/>
      <c r="H680" s="620"/>
      <c r="I680" s="620"/>
      <c r="J680" s="620"/>
      <c r="K680" s="620"/>
      <c r="L680" s="620"/>
      <c r="M680" s="620"/>
      <c r="N680" s="620"/>
      <c r="O680" s="620"/>
      <c r="P680" s="620"/>
      <c r="Q680" s="620"/>
      <c r="R680" s="620"/>
      <c r="S680" s="620"/>
      <c r="T680" s="620"/>
      <c r="U680" s="620"/>
      <c r="V680" s="620"/>
      <c r="W680" s="620"/>
      <c r="X680" s="620"/>
      <c r="Y680" s="620"/>
      <c r="Z680" s="620"/>
    </row>
    <row r="681">
      <c r="A681" s="633"/>
      <c r="B681" s="634"/>
      <c r="C681" s="620"/>
      <c r="D681" s="620"/>
      <c r="E681" s="620"/>
      <c r="F681" s="620"/>
      <c r="G681" s="620"/>
      <c r="H681" s="620"/>
      <c r="I681" s="620"/>
      <c r="J681" s="620"/>
      <c r="K681" s="620"/>
      <c r="L681" s="620"/>
      <c r="M681" s="620"/>
      <c r="N681" s="620"/>
      <c r="O681" s="620"/>
      <c r="P681" s="620"/>
      <c r="Q681" s="620"/>
      <c r="R681" s="620"/>
      <c r="S681" s="620"/>
      <c r="T681" s="620"/>
      <c r="U681" s="620"/>
      <c r="V681" s="620"/>
      <c r="W681" s="620"/>
      <c r="X681" s="620"/>
      <c r="Y681" s="620"/>
      <c r="Z681" s="620"/>
    </row>
    <row r="682">
      <c r="A682" s="633"/>
      <c r="B682" s="634"/>
      <c r="C682" s="620"/>
      <c r="D682" s="620"/>
      <c r="E682" s="620"/>
      <c r="F682" s="620"/>
      <c r="G682" s="620"/>
      <c r="H682" s="620"/>
      <c r="I682" s="620"/>
      <c r="J682" s="620"/>
      <c r="K682" s="620"/>
      <c r="L682" s="620"/>
      <c r="M682" s="620"/>
      <c r="N682" s="620"/>
      <c r="O682" s="620"/>
      <c r="P682" s="620"/>
      <c r="Q682" s="620"/>
      <c r="R682" s="620"/>
      <c r="S682" s="620"/>
      <c r="T682" s="620"/>
      <c r="U682" s="620"/>
      <c r="V682" s="620"/>
      <c r="W682" s="620"/>
      <c r="X682" s="620"/>
      <c r="Y682" s="620"/>
      <c r="Z682" s="620"/>
    </row>
    <row r="683">
      <c r="A683" s="633"/>
      <c r="B683" s="634"/>
      <c r="C683" s="620"/>
      <c r="D683" s="620"/>
      <c r="E683" s="620"/>
      <c r="F683" s="620"/>
      <c r="G683" s="620"/>
      <c r="H683" s="620"/>
      <c r="I683" s="620"/>
      <c r="J683" s="620"/>
      <c r="K683" s="620"/>
      <c r="L683" s="620"/>
      <c r="M683" s="620"/>
      <c r="N683" s="620"/>
      <c r="O683" s="620"/>
      <c r="P683" s="620"/>
      <c r="Q683" s="620"/>
      <c r="R683" s="620"/>
      <c r="S683" s="620"/>
      <c r="T683" s="620"/>
      <c r="U683" s="620"/>
      <c r="V683" s="620"/>
      <c r="W683" s="620"/>
      <c r="X683" s="620"/>
      <c r="Y683" s="620"/>
      <c r="Z683" s="620"/>
    </row>
    <row r="684">
      <c r="A684" s="633"/>
      <c r="B684" s="634"/>
      <c r="C684" s="620"/>
      <c r="D684" s="620"/>
      <c r="E684" s="620"/>
      <c r="F684" s="620"/>
      <c r="G684" s="620"/>
      <c r="H684" s="620"/>
      <c r="I684" s="620"/>
      <c r="J684" s="620"/>
      <c r="K684" s="620"/>
      <c r="L684" s="620"/>
      <c r="M684" s="620"/>
      <c r="N684" s="620"/>
      <c r="O684" s="620"/>
      <c r="P684" s="620"/>
      <c r="Q684" s="620"/>
      <c r="R684" s="620"/>
      <c r="S684" s="620"/>
      <c r="T684" s="620"/>
      <c r="U684" s="620"/>
      <c r="V684" s="620"/>
      <c r="W684" s="620"/>
      <c r="X684" s="620"/>
      <c r="Y684" s="620"/>
      <c r="Z684" s="620"/>
    </row>
    <row r="685">
      <c r="A685" s="633"/>
      <c r="B685" s="634"/>
      <c r="C685" s="620"/>
      <c r="D685" s="620"/>
      <c r="E685" s="620"/>
      <c r="F685" s="620"/>
      <c r="G685" s="620"/>
      <c r="H685" s="620"/>
      <c r="I685" s="620"/>
      <c r="J685" s="620"/>
      <c r="K685" s="620"/>
      <c r="L685" s="620"/>
      <c r="M685" s="620"/>
      <c r="N685" s="620"/>
      <c r="O685" s="620"/>
      <c r="P685" s="620"/>
      <c r="Q685" s="620"/>
      <c r="R685" s="620"/>
      <c r="S685" s="620"/>
      <c r="T685" s="620"/>
      <c r="U685" s="620"/>
      <c r="V685" s="620"/>
      <c r="W685" s="620"/>
      <c r="X685" s="620"/>
      <c r="Y685" s="620"/>
      <c r="Z685" s="620"/>
    </row>
    <row r="686">
      <c r="A686" s="633"/>
      <c r="B686" s="634"/>
      <c r="C686" s="620"/>
      <c r="D686" s="620"/>
      <c r="E686" s="620"/>
      <c r="F686" s="620"/>
      <c r="G686" s="620"/>
      <c r="H686" s="620"/>
      <c r="I686" s="620"/>
      <c r="J686" s="620"/>
      <c r="K686" s="620"/>
      <c r="L686" s="620"/>
      <c r="M686" s="620"/>
      <c r="N686" s="620"/>
      <c r="O686" s="620"/>
      <c r="P686" s="620"/>
      <c r="Q686" s="620"/>
      <c r="R686" s="620"/>
      <c r="S686" s="620"/>
      <c r="T686" s="620"/>
      <c r="U686" s="620"/>
      <c r="V686" s="620"/>
      <c r="W686" s="620"/>
      <c r="X686" s="620"/>
      <c r="Y686" s="620"/>
      <c r="Z686" s="620"/>
    </row>
    <row r="687">
      <c r="A687" s="633"/>
      <c r="B687" s="634"/>
      <c r="C687" s="620"/>
      <c r="D687" s="620"/>
      <c r="E687" s="620"/>
      <c r="F687" s="620"/>
      <c r="G687" s="620"/>
      <c r="H687" s="620"/>
      <c r="I687" s="620"/>
      <c r="J687" s="620"/>
      <c r="K687" s="620"/>
      <c r="L687" s="620"/>
      <c r="M687" s="620"/>
      <c r="N687" s="620"/>
      <c r="O687" s="620"/>
      <c r="P687" s="620"/>
      <c r="Q687" s="620"/>
      <c r="R687" s="620"/>
      <c r="S687" s="620"/>
      <c r="T687" s="620"/>
      <c r="U687" s="620"/>
      <c r="V687" s="620"/>
      <c r="W687" s="620"/>
      <c r="X687" s="620"/>
      <c r="Y687" s="620"/>
      <c r="Z687" s="620"/>
    </row>
    <row r="688">
      <c r="A688" s="633"/>
      <c r="B688" s="634"/>
      <c r="C688" s="620"/>
      <c r="D688" s="620"/>
      <c r="E688" s="620"/>
      <c r="F688" s="620"/>
      <c r="G688" s="620"/>
      <c r="H688" s="620"/>
      <c r="I688" s="620"/>
      <c r="J688" s="620"/>
      <c r="K688" s="620"/>
      <c r="L688" s="620"/>
      <c r="M688" s="620"/>
      <c r="N688" s="620"/>
      <c r="O688" s="620"/>
      <c r="P688" s="620"/>
      <c r="Q688" s="620"/>
      <c r="R688" s="620"/>
      <c r="S688" s="620"/>
      <c r="T688" s="620"/>
      <c r="U688" s="620"/>
      <c r="V688" s="620"/>
      <c r="W688" s="620"/>
      <c r="X688" s="620"/>
      <c r="Y688" s="620"/>
      <c r="Z688" s="620"/>
    </row>
    <row r="689">
      <c r="A689" s="633"/>
      <c r="B689" s="634"/>
      <c r="C689" s="620"/>
      <c r="D689" s="620"/>
      <c r="E689" s="620"/>
      <c r="F689" s="620"/>
      <c r="G689" s="620"/>
      <c r="H689" s="620"/>
      <c r="I689" s="620"/>
      <c r="J689" s="620"/>
      <c r="K689" s="620"/>
      <c r="L689" s="620"/>
      <c r="M689" s="620"/>
      <c r="N689" s="620"/>
      <c r="O689" s="620"/>
      <c r="P689" s="620"/>
      <c r="Q689" s="620"/>
      <c r="R689" s="620"/>
      <c r="S689" s="620"/>
      <c r="T689" s="620"/>
      <c r="U689" s="620"/>
      <c r="V689" s="620"/>
      <c r="W689" s="620"/>
      <c r="X689" s="620"/>
      <c r="Y689" s="620"/>
      <c r="Z689" s="620"/>
    </row>
    <row r="690">
      <c r="A690" s="633"/>
      <c r="B690" s="634"/>
      <c r="C690" s="620"/>
      <c r="D690" s="620"/>
      <c r="E690" s="620"/>
      <c r="F690" s="620"/>
      <c r="G690" s="620"/>
      <c r="H690" s="620"/>
      <c r="I690" s="620"/>
      <c r="J690" s="620"/>
      <c r="K690" s="620"/>
      <c r="L690" s="620"/>
      <c r="M690" s="620"/>
      <c r="N690" s="620"/>
      <c r="O690" s="620"/>
      <c r="P690" s="620"/>
      <c r="Q690" s="620"/>
      <c r="R690" s="620"/>
      <c r="S690" s="620"/>
      <c r="T690" s="620"/>
      <c r="U690" s="620"/>
      <c r="V690" s="620"/>
      <c r="W690" s="620"/>
      <c r="X690" s="620"/>
      <c r="Y690" s="620"/>
      <c r="Z690" s="620"/>
    </row>
    <row r="691">
      <c r="A691" s="633"/>
      <c r="B691" s="634"/>
      <c r="C691" s="620"/>
      <c r="D691" s="620"/>
      <c r="E691" s="620"/>
      <c r="F691" s="620"/>
      <c r="G691" s="620"/>
      <c r="H691" s="620"/>
      <c r="I691" s="620"/>
      <c r="J691" s="620"/>
      <c r="K691" s="620"/>
      <c r="L691" s="620"/>
      <c r="M691" s="620"/>
      <c r="N691" s="620"/>
      <c r="O691" s="620"/>
      <c r="P691" s="620"/>
      <c r="Q691" s="620"/>
      <c r="R691" s="620"/>
      <c r="S691" s="620"/>
      <c r="T691" s="620"/>
      <c r="U691" s="620"/>
      <c r="V691" s="620"/>
      <c r="W691" s="620"/>
      <c r="X691" s="620"/>
      <c r="Y691" s="620"/>
      <c r="Z691" s="620"/>
    </row>
    <row r="692">
      <c r="A692" s="633"/>
      <c r="B692" s="634"/>
      <c r="C692" s="620"/>
      <c r="D692" s="620"/>
      <c r="E692" s="620"/>
      <c r="F692" s="620"/>
      <c r="G692" s="620"/>
      <c r="H692" s="620"/>
      <c r="I692" s="620"/>
      <c r="J692" s="620"/>
      <c r="K692" s="620"/>
      <c r="L692" s="620"/>
      <c r="M692" s="620"/>
      <c r="N692" s="620"/>
      <c r="O692" s="620"/>
      <c r="P692" s="620"/>
      <c r="Q692" s="620"/>
      <c r="R692" s="620"/>
      <c r="S692" s="620"/>
      <c r="T692" s="620"/>
      <c r="U692" s="620"/>
      <c r="V692" s="620"/>
      <c r="W692" s="620"/>
      <c r="X692" s="620"/>
      <c r="Y692" s="620"/>
      <c r="Z692" s="620"/>
    </row>
    <row r="693">
      <c r="A693" s="633"/>
      <c r="B693" s="634"/>
      <c r="C693" s="620"/>
      <c r="D693" s="620"/>
      <c r="E693" s="620"/>
      <c r="F693" s="620"/>
      <c r="G693" s="620"/>
      <c r="H693" s="620"/>
      <c r="I693" s="620"/>
      <c r="J693" s="620"/>
      <c r="K693" s="620"/>
      <c r="L693" s="620"/>
      <c r="M693" s="620"/>
      <c r="N693" s="620"/>
      <c r="O693" s="620"/>
      <c r="P693" s="620"/>
      <c r="Q693" s="620"/>
      <c r="R693" s="620"/>
      <c r="S693" s="620"/>
      <c r="T693" s="620"/>
      <c r="U693" s="620"/>
      <c r="V693" s="620"/>
      <c r="W693" s="620"/>
      <c r="X693" s="620"/>
      <c r="Y693" s="620"/>
      <c r="Z693" s="620"/>
    </row>
    <row r="694">
      <c r="A694" s="633"/>
      <c r="B694" s="634"/>
      <c r="C694" s="620"/>
      <c r="D694" s="620"/>
      <c r="E694" s="620"/>
      <c r="F694" s="620"/>
      <c r="G694" s="620"/>
      <c r="H694" s="620"/>
      <c r="I694" s="620"/>
      <c r="J694" s="620"/>
      <c r="K694" s="620"/>
      <c r="L694" s="620"/>
      <c r="M694" s="620"/>
      <c r="N694" s="620"/>
      <c r="O694" s="620"/>
      <c r="P694" s="620"/>
      <c r="Q694" s="620"/>
      <c r="R694" s="620"/>
      <c r="S694" s="620"/>
      <c r="T694" s="620"/>
      <c r="U694" s="620"/>
      <c r="V694" s="620"/>
      <c r="W694" s="620"/>
      <c r="X694" s="620"/>
      <c r="Y694" s="620"/>
      <c r="Z694" s="620"/>
    </row>
    <row r="695">
      <c r="A695" s="633"/>
      <c r="B695" s="634"/>
      <c r="C695" s="620"/>
      <c r="D695" s="620"/>
      <c r="E695" s="620"/>
      <c r="F695" s="620"/>
      <c r="G695" s="620"/>
      <c r="H695" s="620"/>
      <c r="I695" s="620"/>
      <c r="J695" s="620"/>
      <c r="K695" s="620"/>
      <c r="L695" s="620"/>
      <c r="M695" s="620"/>
      <c r="N695" s="620"/>
      <c r="O695" s="620"/>
      <c r="P695" s="620"/>
      <c r="Q695" s="620"/>
      <c r="R695" s="620"/>
      <c r="S695" s="620"/>
      <c r="T695" s="620"/>
      <c r="U695" s="620"/>
      <c r="V695" s="620"/>
      <c r="W695" s="620"/>
      <c r="X695" s="620"/>
      <c r="Y695" s="620"/>
      <c r="Z695" s="620"/>
    </row>
    <row r="696">
      <c r="A696" s="633"/>
      <c r="B696" s="634"/>
      <c r="C696" s="620"/>
      <c r="D696" s="620"/>
      <c r="E696" s="620"/>
      <c r="F696" s="620"/>
      <c r="G696" s="620"/>
      <c r="H696" s="620"/>
      <c r="I696" s="620"/>
      <c r="J696" s="620"/>
      <c r="K696" s="620"/>
      <c r="L696" s="620"/>
      <c r="M696" s="620"/>
      <c r="N696" s="620"/>
      <c r="O696" s="620"/>
      <c r="P696" s="620"/>
      <c r="Q696" s="620"/>
      <c r="R696" s="620"/>
      <c r="S696" s="620"/>
      <c r="T696" s="620"/>
      <c r="U696" s="620"/>
      <c r="V696" s="620"/>
      <c r="W696" s="620"/>
      <c r="X696" s="620"/>
      <c r="Y696" s="620"/>
      <c r="Z696" s="620"/>
    </row>
    <row r="697">
      <c r="A697" s="633"/>
      <c r="B697" s="634"/>
      <c r="C697" s="620"/>
      <c r="D697" s="620"/>
      <c r="E697" s="620"/>
      <c r="F697" s="620"/>
      <c r="G697" s="620"/>
      <c r="H697" s="620"/>
      <c r="I697" s="620"/>
      <c r="J697" s="620"/>
      <c r="K697" s="620"/>
      <c r="L697" s="620"/>
      <c r="M697" s="620"/>
      <c r="N697" s="620"/>
      <c r="O697" s="620"/>
      <c r="P697" s="620"/>
      <c r="Q697" s="620"/>
      <c r="R697" s="620"/>
      <c r="S697" s="620"/>
      <c r="T697" s="620"/>
      <c r="U697" s="620"/>
      <c r="V697" s="620"/>
      <c r="W697" s="620"/>
      <c r="X697" s="620"/>
      <c r="Y697" s="620"/>
      <c r="Z697" s="620"/>
    </row>
    <row r="698">
      <c r="A698" s="633"/>
      <c r="B698" s="634"/>
      <c r="C698" s="620"/>
      <c r="D698" s="620"/>
      <c r="E698" s="620"/>
      <c r="F698" s="620"/>
      <c r="G698" s="620"/>
      <c r="H698" s="620"/>
      <c r="I698" s="620"/>
      <c r="J698" s="620"/>
      <c r="K698" s="620"/>
      <c r="L698" s="620"/>
      <c r="M698" s="620"/>
      <c r="N698" s="620"/>
      <c r="O698" s="620"/>
      <c r="P698" s="620"/>
      <c r="Q698" s="620"/>
      <c r="R698" s="620"/>
      <c r="S698" s="620"/>
      <c r="T698" s="620"/>
      <c r="U698" s="620"/>
      <c r="V698" s="620"/>
      <c r="W698" s="620"/>
      <c r="X698" s="620"/>
      <c r="Y698" s="620"/>
      <c r="Z698" s="620"/>
    </row>
    <row r="699">
      <c r="A699" s="633"/>
      <c r="B699" s="634"/>
      <c r="C699" s="620"/>
      <c r="D699" s="620"/>
      <c r="E699" s="620"/>
      <c r="F699" s="620"/>
      <c r="G699" s="620"/>
      <c r="H699" s="620"/>
      <c r="I699" s="620"/>
      <c r="J699" s="620"/>
      <c r="K699" s="620"/>
      <c r="L699" s="620"/>
      <c r="M699" s="620"/>
      <c r="N699" s="620"/>
      <c r="O699" s="620"/>
      <c r="P699" s="620"/>
      <c r="Q699" s="620"/>
      <c r="R699" s="620"/>
      <c r="S699" s="620"/>
      <c r="T699" s="620"/>
      <c r="U699" s="620"/>
      <c r="V699" s="620"/>
      <c r="W699" s="620"/>
      <c r="X699" s="620"/>
      <c r="Y699" s="620"/>
      <c r="Z699" s="620"/>
    </row>
    <row r="700">
      <c r="A700" s="633"/>
      <c r="B700" s="634"/>
      <c r="C700" s="620"/>
      <c r="D700" s="620"/>
      <c r="E700" s="620"/>
      <c r="F700" s="620"/>
      <c r="G700" s="620"/>
      <c r="H700" s="620"/>
      <c r="I700" s="620"/>
      <c r="J700" s="620"/>
      <c r="K700" s="620"/>
      <c r="L700" s="620"/>
      <c r="M700" s="620"/>
      <c r="N700" s="620"/>
      <c r="O700" s="620"/>
      <c r="P700" s="620"/>
      <c r="Q700" s="620"/>
      <c r="R700" s="620"/>
      <c r="S700" s="620"/>
      <c r="T700" s="620"/>
      <c r="U700" s="620"/>
      <c r="V700" s="620"/>
      <c r="W700" s="620"/>
      <c r="X700" s="620"/>
      <c r="Y700" s="620"/>
      <c r="Z700" s="620"/>
    </row>
    <row r="701">
      <c r="A701" s="633"/>
      <c r="B701" s="634"/>
      <c r="C701" s="620"/>
      <c r="D701" s="620"/>
      <c r="E701" s="620"/>
      <c r="F701" s="620"/>
      <c r="G701" s="620"/>
      <c r="H701" s="620"/>
      <c r="I701" s="620"/>
      <c r="J701" s="620"/>
      <c r="K701" s="620"/>
      <c r="L701" s="620"/>
      <c r="M701" s="620"/>
      <c r="N701" s="620"/>
      <c r="O701" s="620"/>
      <c r="P701" s="620"/>
      <c r="Q701" s="620"/>
      <c r="R701" s="620"/>
      <c r="S701" s="620"/>
      <c r="T701" s="620"/>
      <c r="U701" s="620"/>
      <c r="V701" s="620"/>
      <c r="W701" s="620"/>
      <c r="X701" s="620"/>
      <c r="Y701" s="620"/>
      <c r="Z701" s="620"/>
    </row>
    <row r="702">
      <c r="A702" s="633"/>
      <c r="B702" s="634"/>
      <c r="C702" s="620"/>
      <c r="D702" s="620"/>
      <c r="E702" s="620"/>
      <c r="F702" s="620"/>
      <c r="G702" s="620"/>
      <c r="H702" s="620"/>
      <c r="I702" s="620"/>
      <c r="J702" s="620"/>
      <c r="K702" s="620"/>
      <c r="L702" s="620"/>
      <c r="M702" s="620"/>
      <c r="N702" s="620"/>
      <c r="O702" s="620"/>
      <c r="P702" s="620"/>
      <c r="Q702" s="620"/>
      <c r="R702" s="620"/>
      <c r="S702" s="620"/>
      <c r="T702" s="620"/>
      <c r="U702" s="620"/>
      <c r="V702" s="620"/>
      <c r="W702" s="620"/>
      <c r="X702" s="620"/>
      <c r="Y702" s="620"/>
      <c r="Z702" s="620"/>
    </row>
    <row r="703">
      <c r="A703" s="633"/>
      <c r="B703" s="634"/>
      <c r="C703" s="620"/>
      <c r="D703" s="620"/>
      <c r="E703" s="620"/>
      <c r="F703" s="620"/>
      <c r="G703" s="620"/>
      <c r="H703" s="620"/>
      <c r="I703" s="620"/>
      <c r="J703" s="620"/>
      <c r="K703" s="620"/>
      <c r="L703" s="620"/>
      <c r="M703" s="620"/>
      <c r="N703" s="620"/>
      <c r="O703" s="620"/>
      <c r="P703" s="620"/>
      <c r="Q703" s="620"/>
      <c r="R703" s="620"/>
      <c r="S703" s="620"/>
      <c r="T703" s="620"/>
      <c r="U703" s="620"/>
      <c r="V703" s="620"/>
      <c r="W703" s="620"/>
      <c r="X703" s="620"/>
      <c r="Y703" s="620"/>
      <c r="Z703" s="620"/>
    </row>
    <row r="704">
      <c r="A704" s="633"/>
      <c r="B704" s="634"/>
      <c r="C704" s="620"/>
      <c r="D704" s="620"/>
      <c r="E704" s="620"/>
      <c r="F704" s="620"/>
      <c r="G704" s="620"/>
      <c r="H704" s="620"/>
      <c r="I704" s="620"/>
      <c r="J704" s="620"/>
      <c r="K704" s="620"/>
      <c r="L704" s="620"/>
      <c r="M704" s="620"/>
      <c r="N704" s="620"/>
      <c r="O704" s="620"/>
      <c r="P704" s="620"/>
      <c r="Q704" s="620"/>
      <c r="R704" s="620"/>
      <c r="S704" s="620"/>
      <c r="T704" s="620"/>
      <c r="U704" s="620"/>
      <c r="V704" s="620"/>
      <c r="W704" s="620"/>
      <c r="X704" s="620"/>
      <c r="Y704" s="620"/>
      <c r="Z704" s="620"/>
    </row>
    <row r="705">
      <c r="A705" s="633"/>
      <c r="B705" s="634"/>
      <c r="C705" s="620"/>
      <c r="D705" s="620"/>
      <c r="E705" s="620"/>
      <c r="F705" s="620"/>
      <c r="G705" s="620"/>
      <c r="H705" s="620"/>
      <c r="I705" s="620"/>
      <c r="J705" s="620"/>
      <c r="K705" s="620"/>
      <c r="L705" s="620"/>
      <c r="M705" s="620"/>
      <c r="N705" s="620"/>
      <c r="O705" s="620"/>
      <c r="P705" s="620"/>
      <c r="Q705" s="620"/>
      <c r="R705" s="620"/>
      <c r="S705" s="620"/>
      <c r="T705" s="620"/>
      <c r="U705" s="620"/>
      <c r="V705" s="620"/>
      <c r="W705" s="620"/>
      <c r="X705" s="620"/>
      <c r="Y705" s="620"/>
      <c r="Z705" s="620"/>
    </row>
    <row r="706">
      <c r="A706" s="633"/>
      <c r="B706" s="634"/>
      <c r="C706" s="620"/>
      <c r="D706" s="620"/>
      <c r="E706" s="620"/>
      <c r="F706" s="620"/>
      <c r="G706" s="620"/>
      <c r="H706" s="620"/>
      <c r="I706" s="620"/>
      <c r="J706" s="620"/>
      <c r="K706" s="620"/>
      <c r="L706" s="620"/>
      <c r="M706" s="620"/>
      <c r="N706" s="620"/>
      <c r="O706" s="620"/>
      <c r="P706" s="620"/>
      <c r="Q706" s="620"/>
      <c r="R706" s="620"/>
      <c r="S706" s="620"/>
      <c r="T706" s="620"/>
      <c r="U706" s="620"/>
      <c r="V706" s="620"/>
      <c r="W706" s="620"/>
      <c r="X706" s="620"/>
      <c r="Y706" s="620"/>
      <c r="Z706" s="620"/>
    </row>
    <row r="707">
      <c r="A707" s="633"/>
      <c r="B707" s="634"/>
      <c r="C707" s="620"/>
      <c r="D707" s="620"/>
      <c r="E707" s="620"/>
      <c r="F707" s="620"/>
      <c r="G707" s="620"/>
      <c r="H707" s="620"/>
      <c r="I707" s="620"/>
      <c r="J707" s="620"/>
      <c r="K707" s="620"/>
      <c r="L707" s="620"/>
      <c r="M707" s="620"/>
      <c r="N707" s="620"/>
      <c r="O707" s="620"/>
      <c r="P707" s="620"/>
      <c r="Q707" s="620"/>
      <c r="R707" s="620"/>
      <c r="S707" s="620"/>
      <c r="T707" s="620"/>
      <c r="U707" s="620"/>
      <c r="V707" s="620"/>
      <c r="W707" s="620"/>
      <c r="X707" s="620"/>
      <c r="Y707" s="620"/>
      <c r="Z707" s="620"/>
    </row>
    <row r="708">
      <c r="A708" s="633"/>
      <c r="B708" s="634"/>
      <c r="C708" s="620"/>
      <c r="D708" s="620"/>
      <c r="E708" s="620"/>
      <c r="F708" s="620"/>
      <c r="G708" s="620"/>
      <c r="H708" s="620"/>
      <c r="I708" s="620"/>
      <c r="J708" s="620"/>
      <c r="K708" s="620"/>
      <c r="L708" s="620"/>
      <c r="M708" s="620"/>
      <c r="N708" s="620"/>
      <c r="O708" s="620"/>
      <c r="P708" s="620"/>
      <c r="Q708" s="620"/>
      <c r="R708" s="620"/>
      <c r="S708" s="620"/>
      <c r="T708" s="620"/>
      <c r="U708" s="620"/>
      <c r="V708" s="620"/>
      <c r="W708" s="620"/>
      <c r="X708" s="620"/>
      <c r="Y708" s="620"/>
      <c r="Z708" s="620"/>
    </row>
    <row r="709">
      <c r="A709" s="633"/>
      <c r="B709" s="634"/>
      <c r="C709" s="620"/>
      <c r="D709" s="620"/>
      <c r="E709" s="620"/>
      <c r="F709" s="620"/>
      <c r="G709" s="620"/>
      <c r="H709" s="620"/>
      <c r="I709" s="620"/>
      <c r="J709" s="620"/>
      <c r="K709" s="620"/>
      <c r="L709" s="620"/>
      <c r="M709" s="620"/>
      <c r="N709" s="620"/>
      <c r="O709" s="620"/>
      <c r="P709" s="620"/>
      <c r="Q709" s="620"/>
      <c r="R709" s="620"/>
      <c r="S709" s="620"/>
      <c r="T709" s="620"/>
      <c r="U709" s="620"/>
      <c r="V709" s="620"/>
      <c r="W709" s="620"/>
      <c r="X709" s="620"/>
      <c r="Y709" s="620"/>
      <c r="Z709" s="620"/>
    </row>
    <row r="710">
      <c r="A710" s="633"/>
      <c r="B710" s="634"/>
      <c r="C710" s="620"/>
      <c r="D710" s="620"/>
      <c r="E710" s="620"/>
      <c r="F710" s="620"/>
      <c r="G710" s="620"/>
      <c r="H710" s="620"/>
      <c r="I710" s="620"/>
      <c r="J710" s="620"/>
      <c r="K710" s="620"/>
      <c r="L710" s="620"/>
      <c r="M710" s="620"/>
      <c r="N710" s="620"/>
      <c r="O710" s="620"/>
      <c r="P710" s="620"/>
      <c r="Q710" s="620"/>
      <c r="R710" s="620"/>
      <c r="S710" s="620"/>
      <c r="T710" s="620"/>
      <c r="U710" s="620"/>
      <c r="V710" s="620"/>
      <c r="W710" s="620"/>
      <c r="X710" s="620"/>
      <c r="Y710" s="620"/>
      <c r="Z710" s="620"/>
    </row>
    <row r="711">
      <c r="A711" s="633"/>
      <c r="B711" s="634"/>
      <c r="C711" s="620"/>
      <c r="D711" s="620"/>
      <c r="E711" s="620"/>
      <c r="F711" s="620"/>
      <c r="G711" s="620"/>
      <c r="H711" s="620"/>
      <c r="I711" s="620"/>
      <c r="J711" s="620"/>
      <c r="K711" s="620"/>
      <c r="L711" s="620"/>
      <c r="M711" s="620"/>
      <c r="N711" s="620"/>
      <c r="O711" s="620"/>
      <c r="P711" s="620"/>
      <c r="Q711" s="620"/>
      <c r="R711" s="620"/>
      <c r="S711" s="620"/>
      <c r="T711" s="620"/>
      <c r="U711" s="620"/>
      <c r="V711" s="620"/>
      <c r="W711" s="620"/>
      <c r="X711" s="620"/>
      <c r="Y711" s="620"/>
      <c r="Z711" s="620"/>
    </row>
    <row r="712">
      <c r="A712" s="633"/>
      <c r="B712" s="634"/>
      <c r="C712" s="620"/>
      <c r="D712" s="620"/>
      <c r="E712" s="620"/>
      <c r="F712" s="620"/>
      <c r="G712" s="620"/>
      <c r="H712" s="620"/>
      <c r="I712" s="620"/>
      <c r="J712" s="620"/>
      <c r="K712" s="620"/>
      <c r="L712" s="620"/>
      <c r="M712" s="620"/>
      <c r="N712" s="620"/>
      <c r="O712" s="620"/>
      <c r="P712" s="620"/>
      <c r="Q712" s="620"/>
      <c r="R712" s="620"/>
      <c r="S712" s="620"/>
      <c r="T712" s="620"/>
      <c r="U712" s="620"/>
      <c r="V712" s="620"/>
      <c r="W712" s="620"/>
      <c r="X712" s="620"/>
      <c r="Y712" s="620"/>
      <c r="Z712" s="620"/>
    </row>
    <row r="713">
      <c r="A713" s="633"/>
      <c r="B713" s="634"/>
      <c r="C713" s="620"/>
      <c r="D713" s="620"/>
      <c r="E713" s="620"/>
      <c r="F713" s="620"/>
      <c r="G713" s="620"/>
      <c r="H713" s="620"/>
      <c r="I713" s="620"/>
      <c r="J713" s="620"/>
      <c r="K713" s="620"/>
      <c r="L713" s="620"/>
      <c r="M713" s="620"/>
      <c r="N713" s="620"/>
      <c r="O713" s="620"/>
      <c r="P713" s="620"/>
      <c r="Q713" s="620"/>
      <c r="R713" s="620"/>
      <c r="S713" s="620"/>
      <c r="T713" s="620"/>
      <c r="U713" s="620"/>
      <c r="V713" s="620"/>
      <c r="W713" s="620"/>
      <c r="X713" s="620"/>
      <c r="Y713" s="620"/>
      <c r="Z713" s="620"/>
    </row>
    <row r="714">
      <c r="A714" s="633"/>
      <c r="B714" s="634"/>
      <c r="C714" s="620"/>
      <c r="D714" s="620"/>
      <c r="E714" s="620"/>
      <c r="F714" s="620"/>
      <c r="G714" s="620"/>
      <c r="H714" s="620"/>
      <c r="I714" s="620"/>
      <c r="J714" s="620"/>
      <c r="K714" s="620"/>
      <c r="L714" s="620"/>
      <c r="M714" s="620"/>
      <c r="N714" s="620"/>
      <c r="O714" s="620"/>
      <c r="P714" s="620"/>
      <c r="Q714" s="620"/>
      <c r="R714" s="620"/>
      <c r="S714" s="620"/>
      <c r="T714" s="620"/>
      <c r="U714" s="620"/>
      <c r="V714" s="620"/>
      <c r="W714" s="620"/>
      <c r="X714" s="620"/>
      <c r="Y714" s="620"/>
      <c r="Z714" s="620"/>
    </row>
    <row r="715">
      <c r="A715" s="633"/>
      <c r="B715" s="634"/>
      <c r="C715" s="620"/>
      <c r="D715" s="620"/>
      <c r="E715" s="620"/>
      <c r="F715" s="620"/>
      <c r="G715" s="620"/>
      <c r="H715" s="620"/>
      <c r="I715" s="620"/>
      <c r="J715" s="620"/>
      <c r="K715" s="620"/>
      <c r="L715" s="620"/>
      <c r="M715" s="620"/>
      <c r="N715" s="620"/>
      <c r="O715" s="620"/>
      <c r="P715" s="620"/>
      <c r="Q715" s="620"/>
      <c r="R715" s="620"/>
      <c r="S715" s="620"/>
      <c r="T715" s="620"/>
      <c r="U715" s="620"/>
      <c r="V715" s="620"/>
      <c r="W715" s="620"/>
      <c r="X715" s="620"/>
      <c r="Y715" s="620"/>
      <c r="Z715" s="620"/>
    </row>
    <row r="716">
      <c r="A716" s="633"/>
      <c r="B716" s="634"/>
      <c r="C716" s="620"/>
      <c r="D716" s="620"/>
      <c r="E716" s="620"/>
      <c r="F716" s="620"/>
      <c r="G716" s="620"/>
      <c r="H716" s="620"/>
      <c r="I716" s="620"/>
      <c r="J716" s="620"/>
      <c r="K716" s="620"/>
      <c r="L716" s="620"/>
      <c r="M716" s="620"/>
      <c r="N716" s="620"/>
      <c r="O716" s="620"/>
      <c r="P716" s="620"/>
      <c r="Q716" s="620"/>
      <c r="R716" s="620"/>
      <c r="S716" s="620"/>
      <c r="T716" s="620"/>
      <c r="U716" s="620"/>
      <c r="V716" s="620"/>
      <c r="W716" s="620"/>
      <c r="X716" s="620"/>
      <c r="Y716" s="620"/>
      <c r="Z716" s="620"/>
    </row>
    <row r="717">
      <c r="A717" s="633"/>
      <c r="B717" s="634"/>
      <c r="C717" s="620"/>
      <c r="D717" s="620"/>
      <c r="E717" s="620"/>
      <c r="F717" s="620"/>
      <c r="G717" s="620"/>
      <c r="H717" s="620"/>
      <c r="I717" s="620"/>
      <c r="J717" s="620"/>
      <c r="K717" s="620"/>
      <c r="L717" s="620"/>
      <c r="M717" s="620"/>
      <c r="N717" s="620"/>
      <c r="O717" s="620"/>
      <c r="P717" s="620"/>
      <c r="Q717" s="620"/>
      <c r="R717" s="620"/>
      <c r="S717" s="620"/>
      <c r="T717" s="620"/>
      <c r="U717" s="620"/>
      <c r="V717" s="620"/>
      <c r="W717" s="620"/>
      <c r="X717" s="620"/>
      <c r="Y717" s="620"/>
      <c r="Z717" s="620"/>
    </row>
    <row r="718">
      <c r="A718" s="633"/>
      <c r="B718" s="634"/>
      <c r="C718" s="620"/>
      <c r="D718" s="620"/>
      <c r="E718" s="620"/>
      <c r="F718" s="620"/>
      <c r="G718" s="620"/>
      <c r="H718" s="620"/>
      <c r="I718" s="620"/>
      <c r="J718" s="620"/>
      <c r="K718" s="620"/>
      <c r="L718" s="620"/>
      <c r="M718" s="620"/>
      <c r="N718" s="620"/>
      <c r="O718" s="620"/>
      <c r="P718" s="620"/>
      <c r="Q718" s="620"/>
      <c r="R718" s="620"/>
      <c r="S718" s="620"/>
      <c r="T718" s="620"/>
      <c r="U718" s="620"/>
      <c r="V718" s="620"/>
      <c r="W718" s="620"/>
      <c r="X718" s="620"/>
      <c r="Y718" s="620"/>
      <c r="Z718" s="620"/>
    </row>
    <row r="719">
      <c r="A719" s="633"/>
      <c r="B719" s="634"/>
      <c r="C719" s="620"/>
      <c r="D719" s="620"/>
      <c r="E719" s="620"/>
      <c r="F719" s="620"/>
      <c r="G719" s="620"/>
      <c r="H719" s="620"/>
      <c r="I719" s="620"/>
      <c r="J719" s="620"/>
      <c r="K719" s="620"/>
      <c r="L719" s="620"/>
      <c r="M719" s="620"/>
      <c r="N719" s="620"/>
      <c r="O719" s="620"/>
      <c r="P719" s="620"/>
      <c r="Q719" s="620"/>
      <c r="R719" s="620"/>
      <c r="S719" s="620"/>
      <c r="T719" s="620"/>
      <c r="U719" s="620"/>
      <c r="V719" s="620"/>
      <c r="W719" s="620"/>
      <c r="X719" s="620"/>
      <c r="Y719" s="620"/>
      <c r="Z719" s="620"/>
    </row>
    <row r="720">
      <c r="A720" s="633"/>
      <c r="B720" s="634"/>
      <c r="C720" s="620"/>
      <c r="D720" s="620"/>
      <c r="E720" s="620"/>
      <c r="F720" s="620"/>
      <c r="G720" s="620"/>
      <c r="H720" s="620"/>
      <c r="I720" s="620"/>
      <c r="J720" s="620"/>
      <c r="K720" s="620"/>
      <c r="L720" s="620"/>
      <c r="M720" s="620"/>
      <c r="N720" s="620"/>
      <c r="O720" s="620"/>
      <c r="P720" s="620"/>
      <c r="Q720" s="620"/>
      <c r="R720" s="620"/>
      <c r="S720" s="620"/>
      <c r="T720" s="620"/>
      <c r="U720" s="620"/>
      <c r="V720" s="620"/>
      <c r="W720" s="620"/>
      <c r="X720" s="620"/>
      <c r="Y720" s="620"/>
      <c r="Z720" s="620"/>
    </row>
    <row r="721">
      <c r="A721" s="633"/>
      <c r="B721" s="634"/>
      <c r="C721" s="620"/>
      <c r="D721" s="620"/>
      <c r="E721" s="620"/>
      <c r="F721" s="620"/>
      <c r="G721" s="620"/>
      <c r="H721" s="620"/>
      <c r="I721" s="620"/>
      <c r="J721" s="620"/>
      <c r="K721" s="620"/>
      <c r="L721" s="620"/>
      <c r="M721" s="620"/>
      <c r="N721" s="620"/>
      <c r="O721" s="620"/>
      <c r="P721" s="620"/>
      <c r="Q721" s="620"/>
      <c r="R721" s="620"/>
      <c r="S721" s="620"/>
      <c r="T721" s="620"/>
      <c r="U721" s="620"/>
      <c r="V721" s="620"/>
      <c r="W721" s="620"/>
      <c r="X721" s="620"/>
      <c r="Y721" s="620"/>
      <c r="Z721" s="620"/>
    </row>
    <row r="722">
      <c r="A722" s="633"/>
      <c r="B722" s="634"/>
      <c r="C722" s="620"/>
      <c r="D722" s="620"/>
      <c r="E722" s="620"/>
      <c r="F722" s="620"/>
      <c r="G722" s="620"/>
      <c r="H722" s="620"/>
      <c r="I722" s="620"/>
      <c r="J722" s="620"/>
      <c r="K722" s="620"/>
      <c r="L722" s="620"/>
      <c r="M722" s="620"/>
      <c r="N722" s="620"/>
      <c r="O722" s="620"/>
      <c r="P722" s="620"/>
      <c r="Q722" s="620"/>
      <c r="R722" s="620"/>
      <c r="S722" s="620"/>
      <c r="T722" s="620"/>
      <c r="U722" s="620"/>
      <c r="V722" s="620"/>
      <c r="W722" s="620"/>
      <c r="X722" s="620"/>
      <c r="Y722" s="620"/>
      <c r="Z722" s="620"/>
    </row>
    <row r="723">
      <c r="A723" s="633"/>
      <c r="B723" s="634"/>
      <c r="C723" s="620"/>
      <c r="D723" s="620"/>
      <c r="E723" s="620"/>
      <c r="F723" s="620"/>
      <c r="G723" s="620"/>
      <c r="H723" s="620"/>
      <c r="I723" s="620"/>
      <c r="J723" s="620"/>
      <c r="K723" s="620"/>
      <c r="L723" s="620"/>
      <c r="M723" s="620"/>
      <c r="N723" s="620"/>
      <c r="O723" s="620"/>
      <c r="P723" s="620"/>
      <c r="Q723" s="620"/>
      <c r="R723" s="620"/>
      <c r="S723" s="620"/>
      <c r="T723" s="620"/>
      <c r="U723" s="620"/>
      <c r="V723" s="620"/>
      <c r="W723" s="620"/>
      <c r="X723" s="620"/>
      <c r="Y723" s="620"/>
      <c r="Z723" s="620"/>
    </row>
    <row r="724">
      <c r="A724" s="633"/>
      <c r="B724" s="634"/>
      <c r="C724" s="620"/>
      <c r="D724" s="620"/>
      <c r="E724" s="620"/>
      <c r="F724" s="620"/>
      <c r="G724" s="620"/>
      <c r="H724" s="620"/>
      <c r="I724" s="620"/>
      <c r="J724" s="620"/>
      <c r="K724" s="620"/>
      <c r="L724" s="620"/>
      <c r="M724" s="620"/>
      <c r="N724" s="620"/>
      <c r="O724" s="620"/>
      <c r="P724" s="620"/>
      <c r="Q724" s="620"/>
      <c r="R724" s="620"/>
      <c r="S724" s="620"/>
      <c r="T724" s="620"/>
      <c r="U724" s="620"/>
      <c r="V724" s="620"/>
      <c r="W724" s="620"/>
      <c r="X724" s="620"/>
      <c r="Y724" s="620"/>
      <c r="Z724" s="620"/>
    </row>
    <row r="725">
      <c r="A725" s="633"/>
      <c r="B725" s="634"/>
      <c r="C725" s="620"/>
      <c r="D725" s="620"/>
      <c r="E725" s="620"/>
      <c r="F725" s="620"/>
      <c r="G725" s="620"/>
      <c r="H725" s="620"/>
      <c r="I725" s="620"/>
      <c r="J725" s="620"/>
      <c r="K725" s="620"/>
      <c r="L725" s="620"/>
      <c r="M725" s="620"/>
      <c r="N725" s="620"/>
      <c r="O725" s="620"/>
      <c r="P725" s="620"/>
      <c r="Q725" s="620"/>
      <c r="R725" s="620"/>
      <c r="S725" s="620"/>
      <c r="T725" s="620"/>
      <c r="U725" s="620"/>
      <c r="V725" s="620"/>
      <c r="W725" s="620"/>
      <c r="X725" s="620"/>
      <c r="Y725" s="620"/>
      <c r="Z725" s="620"/>
    </row>
    <row r="726">
      <c r="A726" s="633"/>
      <c r="B726" s="634"/>
      <c r="C726" s="620"/>
      <c r="D726" s="620"/>
      <c r="E726" s="620"/>
      <c r="F726" s="620"/>
      <c r="G726" s="620"/>
      <c r="H726" s="620"/>
      <c r="I726" s="620"/>
      <c r="J726" s="620"/>
      <c r="K726" s="620"/>
      <c r="L726" s="620"/>
      <c r="M726" s="620"/>
      <c r="N726" s="620"/>
      <c r="O726" s="620"/>
      <c r="P726" s="620"/>
      <c r="Q726" s="620"/>
      <c r="R726" s="620"/>
      <c r="S726" s="620"/>
      <c r="T726" s="620"/>
      <c r="U726" s="620"/>
      <c r="V726" s="620"/>
      <c r="W726" s="620"/>
      <c r="X726" s="620"/>
      <c r="Y726" s="620"/>
      <c r="Z726" s="620"/>
    </row>
    <row r="727">
      <c r="A727" s="633"/>
      <c r="B727" s="634"/>
      <c r="C727" s="620"/>
      <c r="D727" s="620"/>
      <c r="E727" s="620"/>
      <c r="F727" s="620"/>
      <c r="G727" s="620"/>
      <c r="H727" s="620"/>
      <c r="I727" s="620"/>
      <c r="J727" s="620"/>
      <c r="K727" s="620"/>
      <c r="L727" s="620"/>
      <c r="M727" s="620"/>
      <c r="N727" s="620"/>
      <c r="O727" s="620"/>
      <c r="P727" s="620"/>
      <c r="Q727" s="620"/>
      <c r="R727" s="620"/>
      <c r="S727" s="620"/>
      <c r="T727" s="620"/>
      <c r="U727" s="620"/>
      <c r="V727" s="620"/>
      <c r="W727" s="620"/>
      <c r="X727" s="620"/>
      <c r="Y727" s="620"/>
      <c r="Z727" s="620"/>
    </row>
    <row r="728">
      <c r="A728" s="633"/>
      <c r="B728" s="634"/>
      <c r="C728" s="620"/>
      <c r="D728" s="620"/>
      <c r="E728" s="620"/>
      <c r="F728" s="620"/>
      <c r="G728" s="620"/>
      <c r="H728" s="620"/>
      <c r="I728" s="620"/>
      <c r="J728" s="620"/>
      <c r="K728" s="620"/>
      <c r="L728" s="620"/>
      <c r="M728" s="620"/>
      <c r="N728" s="620"/>
      <c r="O728" s="620"/>
      <c r="P728" s="620"/>
      <c r="Q728" s="620"/>
      <c r="R728" s="620"/>
      <c r="S728" s="620"/>
      <c r="T728" s="620"/>
      <c r="U728" s="620"/>
      <c r="V728" s="620"/>
      <c r="W728" s="620"/>
      <c r="X728" s="620"/>
      <c r="Y728" s="620"/>
      <c r="Z728" s="620"/>
    </row>
    <row r="729">
      <c r="A729" s="633"/>
      <c r="B729" s="634"/>
      <c r="C729" s="620"/>
      <c r="D729" s="620"/>
      <c r="E729" s="620"/>
      <c r="F729" s="620"/>
      <c r="G729" s="620"/>
      <c r="H729" s="620"/>
      <c r="I729" s="620"/>
      <c r="J729" s="620"/>
      <c r="K729" s="620"/>
      <c r="L729" s="620"/>
      <c r="M729" s="620"/>
      <c r="N729" s="620"/>
      <c r="O729" s="620"/>
      <c r="P729" s="620"/>
      <c r="Q729" s="620"/>
      <c r="R729" s="620"/>
      <c r="S729" s="620"/>
      <c r="T729" s="620"/>
      <c r="U729" s="620"/>
      <c r="V729" s="620"/>
      <c r="W729" s="620"/>
      <c r="X729" s="620"/>
      <c r="Y729" s="620"/>
      <c r="Z729" s="620"/>
    </row>
    <row r="730">
      <c r="A730" s="633"/>
      <c r="B730" s="634"/>
      <c r="C730" s="620"/>
      <c r="D730" s="620"/>
      <c r="E730" s="620"/>
      <c r="F730" s="620"/>
      <c r="G730" s="620"/>
      <c r="H730" s="620"/>
      <c r="I730" s="620"/>
      <c r="J730" s="620"/>
      <c r="K730" s="620"/>
      <c r="L730" s="620"/>
      <c r="M730" s="620"/>
      <c r="N730" s="620"/>
      <c r="O730" s="620"/>
      <c r="P730" s="620"/>
      <c r="Q730" s="620"/>
      <c r="R730" s="620"/>
      <c r="S730" s="620"/>
      <c r="T730" s="620"/>
      <c r="U730" s="620"/>
      <c r="V730" s="620"/>
      <c r="W730" s="620"/>
      <c r="X730" s="620"/>
      <c r="Y730" s="620"/>
      <c r="Z730" s="620"/>
    </row>
    <row r="731">
      <c r="A731" s="633"/>
      <c r="B731" s="634"/>
      <c r="C731" s="620"/>
      <c r="D731" s="620"/>
      <c r="E731" s="620"/>
      <c r="F731" s="620"/>
      <c r="G731" s="620"/>
      <c r="H731" s="620"/>
      <c r="I731" s="620"/>
      <c r="J731" s="620"/>
      <c r="K731" s="620"/>
      <c r="L731" s="620"/>
      <c r="M731" s="620"/>
      <c r="N731" s="620"/>
      <c r="O731" s="620"/>
      <c r="P731" s="620"/>
      <c r="Q731" s="620"/>
      <c r="R731" s="620"/>
      <c r="S731" s="620"/>
      <c r="T731" s="620"/>
      <c r="U731" s="620"/>
      <c r="V731" s="620"/>
      <c r="W731" s="620"/>
      <c r="X731" s="620"/>
      <c r="Y731" s="620"/>
      <c r="Z731" s="620"/>
    </row>
    <row r="732">
      <c r="A732" s="633"/>
      <c r="B732" s="634"/>
      <c r="C732" s="620"/>
      <c r="D732" s="620"/>
      <c r="E732" s="620"/>
      <c r="F732" s="620"/>
      <c r="G732" s="620"/>
      <c r="H732" s="620"/>
      <c r="I732" s="620"/>
      <c r="J732" s="620"/>
      <c r="K732" s="620"/>
      <c r="L732" s="620"/>
      <c r="M732" s="620"/>
      <c r="N732" s="620"/>
      <c r="O732" s="620"/>
      <c r="P732" s="620"/>
      <c r="Q732" s="620"/>
      <c r="R732" s="620"/>
      <c r="S732" s="620"/>
      <c r="T732" s="620"/>
      <c r="U732" s="620"/>
      <c r="V732" s="620"/>
      <c r="W732" s="620"/>
      <c r="X732" s="620"/>
      <c r="Y732" s="620"/>
      <c r="Z732" s="620"/>
    </row>
    <row r="733">
      <c r="A733" s="633"/>
      <c r="B733" s="634"/>
      <c r="C733" s="620"/>
      <c r="D733" s="620"/>
      <c r="E733" s="620"/>
      <c r="F733" s="620"/>
      <c r="G733" s="620"/>
      <c r="H733" s="620"/>
      <c r="I733" s="620"/>
      <c r="J733" s="620"/>
      <c r="K733" s="620"/>
      <c r="L733" s="620"/>
      <c r="M733" s="620"/>
      <c r="N733" s="620"/>
      <c r="O733" s="620"/>
      <c r="P733" s="620"/>
      <c r="Q733" s="620"/>
      <c r="R733" s="620"/>
      <c r="S733" s="620"/>
      <c r="T733" s="620"/>
      <c r="U733" s="620"/>
      <c r="V733" s="620"/>
      <c r="W733" s="620"/>
      <c r="X733" s="620"/>
      <c r="Y733" s="620"/>
      <c r="Z733" s="620"/>
    </row>
    <row r="734">
      <c r="A734" s="633"/>
      <c r="B734" s="634"/>
      <c r="C734" s="620"/>
      <c r="D734" s="620"/>
      <c r="E734" s="620"/>
      <c r="F734" s="620"/>
      <c r="G734" s="620"/>
      <c r="H734" s="620"/>
      <c r="I734" s="620"/>
      <c r="J734" s="620"/>
      <c r="K734" s="620"/>
      <c r="L734" s="620"/>
      <c r="M734" s="620"/>
      <c r="N734" s="620"/>
      <c r="O734" s="620"/>
      <c r="P734" s="620"/>
      <c r="Q734" s="620"/>
      <c r="R734" s="620"/>
      <c r="S734" s="620"/>
      <c r="T734" s="620"/>
      <c r="U734" s="620"/>
      <c r="V734" s="620"/>
      <c r="W734" s="620"/>
      <c r="X734" s="620"/>
      <c r="Y734" s="620"/>
      <c r="Z734" s="620"/>
    </row>
    <row r="735">
      <c r="A735" s="633"/>
      <c r="B735" s="634"/>
      <c r="C735" s="620"/>
      <c r="D735" s="620"/>
      <c r="E735" s="620"/>
      <c r="F735" s="620"/>
      <c r="G735" s="620"/>
      <c r="H735" s="620"/>
      <c r="I735" s="620"/>
      <c r="J735" s="620"/>
      <c r="K735" s="620"/>
      <c r="L735" s="620"/>
      <c r="M735" s="620"/>
      <c r="N735" s="620"/>
      <c r="O735" s="620"/>
      <c r="P735" s="620"/>
      <c r="Q735" s="620"/>
      <c r="R735" s="620"/>
      <c r="S735" s="620"/>
      <c r="T735" s="620"/>
      <c r="U735" s="620"/>
      <c r="V735" s="620"/>
      <c r="W735" s="620"/>
      <c r="X735" s="620"/>
      <c r="Y735" s="620"/>
      <c r="Z735" s="620"/>
    </row>
    <row r="736">
      <c r="A736" s="633"/>
      <c r="B736" s="634"/>
      <c r="C736" s="620"/>
      <c r="D736" s="620"/>
      <c r="E736" s="620"/>
      <c r="F736" s="620"/>
      <c r="G736" s="620"/>
      <c r="H736" s="620"/>
      <c r="I736" s="620"/>
      <c r="J736" s="620"/>
      <c r="K736" s="620"/>
      <c r="L736" s="620"/>
      <c r="M736" s="620"/>
      <c r="N736" s="620"/>
      <c r="O736" s="620"/>
      <c r="P736" s="620"/>
      <c r="Q736" s="620"/>
      <c r="R736" s="620"/>
      <c r="S736" s="620"/>
      <c r="T736" s="620"/>
      <c r="U736" s="620"/>
      <c r="V736" s="620"/>
      <c r="W736" s="620"/>
      <c r="X736" s="620"/>
      <c r="Y736" s="620"/>
      <c r="Z736" s="620"/>
    </row>
    <row r="737">
      <c r="A737" s="633"/>
      <c r="B737" s="634"/>
      <c r="C737" s="620"/>
      <c r="D737" s="620"/>
      <c r="E737" s="620"/>
      <c r="F737" s="620"/>
      <c r="G737" s="620"/>
      <c r="H737" s="620"/>
      <c r="I737" s="620"/>
      <c r="J737" s="620"/>
      <c r="K737" s="620"/>
      <c r="L737" s="620"/>
      <c r="M737" s="620"/>
      <c r="N737" s="620"/>
      <c r="O737" s="620"/>
      <c r="P737" s="620"/>
      <c r="Q737" s="620"/>
      <c r="R737" s="620"/>
      <c r="S737" s="620"/>
      <c r="T737" s="620"/>
      <c r="U737" s="620"/>
      <c r="V737" s="620"/>
      <c r="W737" s="620"/>
      <c r="X737" s="620"/>
      <c r="Y737" s="620"/>
      <c r="Z737" s="620"/>
    </row>
    <row r="738">
      <c r="A738" s="633"/>
      <c r="B738" s="634"/>
      <c r="C738" s="620"/>
      <c r="D738" s="620"/>
      <c r="E738" s="620"/>
      <c r="F738" s="620"/>
      <c r="G738" s="620"/>
      <c r="H738" s="620"/>
      <c r="I738" s="620"/>
      <c r="J738" s="620"/>
      <c r="K738" s="620"/>
      <c r="L738" s="620"/>
      <c r="M738" s="620"/>
      <c r="N738" s="620"/>
      <c r="O738" s="620"/>
      <c r="P738" s="620"/>
      <c r="Q738" s="620"/>
      <c r="R738" s="620"/>
      <c r="S738" s="620"/>
      <c r="T738" s="620"/>
      <c r="U738" s="620"/>
      <c r="V738" s="620"/>
      <c r="W738" s="620"/>
      <c r="X738" s="620"/>
      <c r="Y738" s="620"/>
      <c r="Z738" s="620"/>
    </row>
    <row r="739">
      <c r="A739" s="633"/>
      <c r="B739" s="634"/>
      <c r="C739" s="620"/>
      <c r="D739" s="620"/>
      <c r="E739" s="620"/>
      <c r="F739" s="620"/>
      <c r="G739" s="620"/>
      <c r="H739" s="620"/>
      <c r="I739" s="620"/>
      <c r="J739" s="620"/>
      <c r="K739" s="620"/>
      <c r="L739" s="620"/>
      <c r="M739" s="620"/>
      <c r="N739" s="620"/>
      <c r="O739" s="620"/>
      <c r="P739" s="620"/>
      <c r="Q739" s="620"/>
      <c r="R739" s="620"/>
      <c r="S739" s="620"/>
      <c r="T739" s="620"/>
      <c r="U739" s="620"/>
      <c r="V739" s="620"/>
      <c r="W739" s="620"/>
      <c r="X739" s="620"/>
      <c r="Y739" s="620"/>
      <c r="Z739" s="620"/>
    </row>
    <row r="740">
      <c r="A740" s="633"/>
      <c r="B740" s="634"/>
      <c r="C740" s="620"/>
      <c r="D740" s="620"/>
      <c r="E740" s="620"/>
      <c r="F740" s="620"/>
      <c r="G740" s="620"/>
      <c r="H740" s="620"/>
      <c r="I740" s="620"/>
      <c r="J740" s="620"/>
      <c r="K740" s="620"/>
      <c r="L740" s="620"/>
      <c r="M740" s="620"/>
      <c r="N740" s="620"/>
      <c r="O740" s="620"/>
      <c r="P740" s="620"/>
      <c r="Q740" s="620"/>
      <c r="R740" s="620"/>
      <c r="S740" s="620"/>
      <c r="T740" s="620"/>
      <c r="U740" s="620"/>
      <c r="V740" s="620"/>
      <c r="W740" s="620"/>
      <c r="X740" s="620"/>
      <c r="Y740" s="620"/>
      <c r="Z740" s="620"/>
    </row>
    <row r="741">
      <c r="A741" s="633"/>
      <c r="B741" s="634"/>
      <c r="C741" s="620"/>
      <c r="D741" s="620"/>
      <c r="E741" s="620"/>
      <c r="F741" s="620"/>
      <c r="G741" s="620"/>
      <c r="H741" s="620"/>
      <c r="I741" s="620"/>
      <c r="J741" s="620"/>
      <c r="K741" s="620"/>
      <c r="L741" s="620"/>
      <c r="M741" s="620"/>
      <c r="N741" s="620"/>
      <c r="O741" s="620"/>
      <c r="P741" s="620"/>
      <c r="Q741" s="620"/>
      <c r="R741" s="620"/>
      <c r="S741" s="620"/>
      <c r="T741" s="620"/>
      <c r="U741" s="620"/>
      <c r="V741" s="620"/>
      <c r="W741" s="620"/>
      <c r="X741" s="620"/>
      <c r="Y741" s="620"/>
      <c r="Z741" s="620"/>
    </row>
    <row r="742">
      <c r="A742" s="633"/>
      <c r="B742" s="634"/>
      <c r="C742" s="620"/>
      <c r="D742" s="620"/>
      <c r="E742" s="620"/>
      <c r="F742" s="620"/>
      <c r="G742" s="620"/>
      <c r="H742" s="620"/>
      <c r="I742" s="620"/>
      <c r="J742" s="620"/>
      <c r="K742" s="620"/>
      <c r="L742" s="620"/>
      <c r="M742" s="620"/>
      <c r="N742" s="620"/>
      <c r="O742" s="620"/>
      <c r="P742" s="620"/>
      <c r="Q742" s="620"/>
      <c r="R742" s="620"/>
      <c r="S742" s="620"/>
      <c r="T742" s="620"/>
      <c r="U742" s="620"/>
      <c r="V742" s="620"/>
      <c r="W742" s="620"/>
      <c r="X742" s="620"/>
      <c r="Y742" s="620"/>
      <c r="Z742" s="620"/>
    </row>
    <row r="743">
      <c r="A743" s="633"/>
      <c r="B743" s="634"/>
      <c r="C743" s="620"/>
      <c r="D743" s="620"/>
      <c r="E743" s="620"/>
      <c r="F743" s="620"/>
      <c r="G743" s="620"/>
      <c r="H743" s="620"/>
      <c r="I743" s="620"/>
      <c r="J743" s="620"/>
      <c r="K743" s="620"/>
      <c r="L743" s="620"/>
      <c r="M743" s="620"/>
      <c r="N743" s="620"/>
      <c r="O743" s="620"/>
      <c r="P743" s="620"/>
      <c r="Q743" s="620"/>
      <c r="R743" s="620"/>
      <c r="S743" s="620"/>
      <c r="T743" s="620"/>
      <c r="U743" s="620"/>
      <c r="V743" s="620"/>
      <c r="W743" s="620"/>
      <c r="X743" s="620"/>
      <c r="Y743" s="620"/>
      <c r="Z743" s="620"/>
    </row>
    <row r="744">
      <c r="A744" s="633"/>
      <c r="B744" s="634"/>
      <c r="C744" s="620"/>
      <c r="D744" s="620"/>
      <c r="E744" s="620"/>
      <c r="F744" s="620"/>
      <c r="G744" s="620"/>
      <c r="H744" s="620"/>
      <c r="I744" s="620"/>
      <c r="J744" s="620"/>
      <c r="K744" s="620"/>
      <c r="L744" s="620"/>
      <c r="M744" s="620"/>
      <c r="N744" s="620"/>
      <c r="O744" s="620"/>
      <c r="P744" s="620"/>
      <c r="Q744" s="620"/>
      <c r="R744" s="620"/>
      <c r="S744" s="620"/>
      <c r="T744" s="620"/>
      <c r="U744" s="620"/>
      <c r="V744" s="620"/>
      <c r="W744" s="620"/>
      <c r="X744" s="620"/>
      <c r="Y744" s="620"/>
      <c r="Z744" s="620"/>
    </row>
    <row r="745">
      <c r="A745" s="633"/>
      <c r="B745" s="634"/>
      <c r="C745" s="620"/>
      <c r="D745" s="620"/>
      <c r="E745" s="620"/>
      <c r="F745" s="620"/>
      <c r="G745" s="620"/>
      <c r="H745" s="620"/>
      <c r="I745" s="620"/>
      <c r="J745" s="620"/>
      <c r="K745" s="620"/>
      <c r="L745" s="620"/>
      <c r="M745" s="620"/>
      <c r="N745" s="620"/>
      <c r="O745" s="620"/>
      <c r="P745" s="620"/>
      <c r="Q745" s="620"/>
      <c r="R745" s="620"/>
      <c r="S745" s="620"/>
      <c r="T745" s="620"/>
      <c r="U745" s="620"/>
      <c r="V745" s="620"/>
      <c r="W745" s="620"/>
      <c r="X745" s="620"/>
      <c r="Y745" s="620"/>
      <c r="Z745" s="620"/>
    </row>
    <row r="746">
      <c r="A746" s="633"/>
      <c r="B746" s="634"/>
      <c r="C746" s="620"/>
      <c r="D746" s="620"/>
      <c r="E746" s="620"/>
      <c r="F746" s="620"/>
      <c r="G746" s="620"/>
      <c r="H746" s="620"/>
      <c r="I746" s="620"/>
      <c r="J746" s="620"/>
      <c r="K746" s="620"/>
      <c r="L746" s="620"/>
      <c r="M746" s="620"/>
      <c r="N746" s="620"/>
      <c r="O746" s="620"/>
      <c r="P746" s="620"/>
      <c r="Q746" s="620"/>
      <c r="R746" s="620"/>
      <c r="S746" s="620"/>
      <c r="T746" s="620"/>
      <c r="U746" s="620"/>
      <c r="V746" s="620"/>
      <c r="W746" s="620"/>
      <c r="X746" s="620"/>
      <c r="Y746" s="620"/>
      <c r="Z746" s="620"/>
    </row>
    <row r="747">
      <c r="A747" s="633"/>
      <c r="B747" s="634"/>
      <c r="C747" s="620"/>
      <c r="D747" s="620"/>
      <c r="E747" s="620"/>
      <c r="F747" s="620"/>
      <c r="G747" s="620"/>
      <c r="H747" s="620"/>
      <c r="I747" s="620"/>
      <c r="J747" s="620"/>
      <c r="K747" s="620"/>
      <c r="L747" s="620"/>
      <c r="M747" s="620"/>
      <c r="N747" s="620"/>
      <c r="O747" s="620"/>
      <c r="P747" s="620"/>
      <c r="Q747" s="620"/>
      <c r="R747" s="620"/>
      <c r="S747" s="620"/>
      <c r="T747" s="620"/>
      <c r="U747" s="620"/>
      <c r="V747" s="620"/>
      <c r="W747" s="620"/>
      <c r="X747" s="620"/>
      <c r="Y747" s="620"/>
      <c r="Z747" s="620"/>
    </row>
    <row r="748">
      <c r="A748" s="633"/>
      <c r="B748" s="634"/>
      <c r="C748" s="620"/>
      <c r="D748" s="620"/>
      <c r="E748" s="620"/>
      <c r="F748" s="620"/>
      <c r="G748" s="620"/>
      <c r="H748" s="620"/>
      <c r="I748" s="620"/>
      <c r="J748" s="620"/>
      <c r="K748" s="620"/>
      <c r="L748" s="620"/>
      <c r="M748" s="620"/>
      <c r="N748" s="620"/>
      <c r="O748" s="620"/>
      <c r="P748" s="620"/>
      <c r="Q748" s="620"/>
      <c r="R748" s="620"/>
      <c r="S748" s="620"/>
      <c r="T748" s="620"/>
      <c r="U748" s="620"/>
      <c r="V748" s="620"/>
      <c r="W748" s="620"/>
      <c r="X748" s="620"/>
      <c r="Y748" s="620"/>
      <c r="Z748" s="620"/>
    </row>
    <row r="749">
      <c r="A749" s="633"/>
      <c r="B749" s="634"/>
      <c r="C749" s="620"/>
      <c r="D749" s="620"/>
      <c r="E749" s="620"/>
      <c r="F749" s="620"/>
      <c r="G749" s="620"/>
      <c r="H749" s="620"/>
      <c r="I749" s="620"/>
      <c r="J749" s="620"/>
      <c r="K749" s="620"/>
      <c r="L749" s="620"/>
      <c r="M749" s="620"/>
      <c r="N749" s="620"/>
      <c r="O749" s="620"/>
      <c r="P749" s="620"/>
      <c r="Q749" s="620"/>
      <c r="R749" s="620"/>
      <c r="S749" s="620"/>
      <c r="T749" s="620"/>
      <c r="U749" s="620"/>
      <c r="V749" s="620"/>
      <c r="W749" s="620"/>
      <c r="X749" s="620"/>
      <c r="Y749" s="620"/>
      <c r="Z749" s="620"/>
    </row>
    <row r="750">
      <c r="A750" s="633"/>
      <c r="B750" s="634"/>
      <c r="C750" s="620"/>
      <c r="D750" s="620"/>
      <c r="E750" s="620"/>
      <c r="F750" s="620"/>
      <c r="G750" s="620"/>
      <c r="H750" s="620"/>
      <c r="I750" s="620"/>
      <c r="J750" s="620"/>
      <c r="K750" s="620"/>
      <c r="L750" s="620"/>
      <c r="M750" s="620"/>
      <c r="N750" s="620"/>
      <c r="O750" s="620"/>
      <c r="P750" s="620"/>
      <c r="Q750" s="620"/>
      <c r="R750" s="620"/>
      <c r="S750" s="620"/>
      <c r="T750" s="620"/>
      <c r="U750" s="620"/>
      <c r="V750" s="620"/>
      <c r="W750" s="620"/>
      <c r="X750" s="620"/>
      <c r="Y750" s="620"/>
      <c r="Z750" s="620"/>
    </row>
    <row r="751">
      <c r="A751" s="633"/>
      <c r="B751" s="634"/>
      <c r="C751" s="620"/>
      <c r="D751" s="620"/>
      <c r="E751" s="620"/>
      <c r="F751" s="620"/>
      <c r="G751" s="620"/>
      <c r="H751" s="620"/>
      <c r="I751" s="620"/>
      <c r="J751" s="620"/>
      <c r="K751" s="620"/>
      <c r="L751" s="620"/>
      <c r="M751" s="620"/>
      <c r="N751" s="620"/>
      <c r="O751" s="620"/>
      <c r="P751" s="620"/>
      <c r="Q751" s="620"/>
      <c r="R751" s="620"/>
      <c r="S751" s="620"/>
      <c r="T751" s="620"/>
      <c r="U751" s="620"/>
      <c r="V751" s="620"/>
      <c r="W751" s="620"/>
      <c r="X751" s="620"/>
      <c r="Y751" s="620"/>
      <c r="Z751" s="620"/>
    </row>
    <row r="752">
      <c r="A752" s="633"/>
      <c r="B752" s="634"/>
      <c r="C752" s="620"/>
      <c r="D752" s="620"/>
      <c r="E752" s="620"/>
      <c r="F752" s="620"/>
      <c r="G752" s="620"/>
      <c r="H752" s="620"/>
      <c r="I752" s="620"/>
      <c r="J752" s="620"/>
      <c r="K752" s="620"/>
      <c r="L752" s="620"/>
      <c r="M752" s="620"/>
      <c r="N752" s="620"/>
      <c r="O752" s="620"/>
      <c r="P752" s="620"/>
      <c r="Q752" s="620"/>
      <c r="R752" s="620"/>
      <c r="S752" s="620"/>
      <c r="T752" s="620"/>
      <c r="U752" s="620"/>
      <c r="V752" s="620"/>
      <c r="W752" s="620"/>
      <c r="X752" s="620"/>
      <c r="Y752" s="620"/>
      <c r="Z752" s="620"/>
    </row>
    <row r="753">
      <c r="A753" s="633"/>
      <c r="B753" s="634"/>
      <c r="C753" s="620"/>
      <c r="D753" s="620"/>
      <c r="E753" s="620"/>
      <c r="F753" s="620"/>
      <c r="G753" s="620"/>
      <c r="H753" s="620"/>
      <c r="I753" s="620"/>
      <c r="J753" s="620"/>
      <c r="K753" s="620"/>
      <c r="L753" s="620"/>
      <c r="M753" s="620"/>
      <c r="N753" s="620"/>
      <c r="O753" s="620"/>
      <c r="P753" s="620"/>
      <c r="Q753" s="620"/>
      <c r="R753" s="620"/>
      <c r="S753" s="620"/>
      <c r="T753" s="620"/>
      <c r="U753" s="620"/>
      <c r="V753" s="620"/>
      <c r="W753" s="620"/>
      <c r="X753" s="620"/>
      <c r="Y753" s="620"/>
      <c r="Z753" s="620"/>
    </row>
    <row r="754">
      <c r="A754" s="633"/>
      <c r="B754" s="634"/>
      <c r="C754" s="620"/>
      <c r="D754" s="620"/>
      <c r="E754" s="620"/>
      <c r="F754" s="620"/>
      <c r="G754" s="620"/>
      <c r="H754" s="620"/>
      <c r="I754" s="620"/>
      <c r="J754" s="620"/>
      <c r="K754" s="620"/>
      <c r="L754" s="620"/>
      <c r="M754" s="620"/>
      <c r="N754" s="620"/>
      <c r="O754" s="620"/>
      <c r="P754" s="620"/>
      <c r="Q754" s="620"/>
      <c r="R754" s="620"/>
      <c r="S754" s="620"/>
      <c r="T754" s="620"/>
      <c r="U754" s="620"/>
      <c r="V754" s="620"/>
      <c r="W754" s="620"/>
      <c r="X754" s="620"/>
      <c r="Y754" s="620"/>
      <c r="Z754" s="620"/>
    </row>
    <row r="755">
      <c r="A755" s="633"/>
      <c r="B755" s="634"/>
      <c r="C755" s="620"/>
      <c r="D755" s="620"/>
      <c r="E755" s="620"/>
      <c r="F755" s="620"/>
      <c r="G755" s="620"/>
      <c r="H755" s="620"/>
      <c r="I755" s="620"/>
      <c r="J755" s="620"/>
      <c r="K755" s="620"/>
      <c r="L755" s="620"/>
      <c r="M755" s="620"/>
      <c r="N755" s="620"/>
      <c r="O755" s="620"/>
      <c r="P755" s="620"/>
      <c r="Q755" s="620"/>
      <c r="R755" s="620"/>
      <c r="S755" s="620"/>
      <c r="T755" s="620"/>
      <c r="U755" s="620"/>
      <c r="V755" s="620"/>
      <c r="W755" s="620"/>
      <c r="X755" s="620"/>
      <c r="Y755" s="620"/>
      <c r="Z755" s="620"/>
    </row>
    <row r="756">
      <c r="A756" s="633"/>
      <c r="B756" s="634"/>
      <c r="C756" s="620"/>
      <c r="D756" s="620"/>
      <c r="E756" s="620"/>
      <c r="F756" s="620"/>
      <c r="G756" s="620"/>
      <c r="H756" s="620"/>
      <c r="I756" s="620"/>
      <c r="J756" s="620"/>
      <c r="K756" s="620"/>
      <c r="L756" s="620"/>
      <c r="M756" s="620"/>
      <c r="N756" s="620"/>
      <c r="O756" s="620"/>
      <c r="P756" s="620"/>
      <c r="Q756" s="620"/>
      <c r="R756" s="620"/>
      <c r="S756" s="620"/>
      <c r="T756" s="620"/>
      <c r="U756" s="620"/>
      <c r="V756" s="620"/>
      <c r="W756" s="620"/>
      <c r="X756" s="620"/>
      <c r="Y756" s="620"/>
      <c r="Z756" s="620"/>
    </row>
    <row r="757">
      <c r="A757" s="633"/>
      <c r="B757" s="634"/>
      <c r="C757" s="620"/>
      <c r="D757" s="620"/>
      <c r="E757" s="620"/>
      <c r="F757" s="620"/>
      <c r="G757" s="620"/>
      <c r="H757" s="620"/>
      <c r="I757" s="620"/>
      <c r="J757" s="620"/>
      <c r="K757" s="620"/>
      <c r="L757" s="620"/>
      <c r="M757" s="620"/>
      <c r="N757" s="620"/>
      <c r="O757" s="620"/>
      <c r="P757" s="620"/>
      <c r="Q757" s="620"/>
      <c r="R757" s="620"/>
      <c r="S757" s="620"/>
      <c r="T757" s="620"/>
      <c r="U757" s="620"/>
      <c r="V757" s="620"/>
      <c r="W757" s="620"/>
      <c r="X757" s="620"/>
      <c r="Y757" s="620"/>
      <c r="Z757" s="620"/>
    </row>
    <row r="758">
      <c r="A758" s="633"/>
      <c r="B758" s="634"/>
      <c r="C758" s="620"/>
      <c r="D758" s="620"/>
      <c r="E758" s="620"/>
      <c r="F758" s="620"/>
      <c r="G758" s="620"/>
      <c r="H758" s="620"/>
      <c r="I758" s="620"/>
      <c r="J758" s="620"/>
      <c r="K758" s="620"/>
      <c r="L758" s="620"/>
      <c r="M758" s="620"/>
      <c r="N758" s="620"/>
      <c r="O758" s="620"/>
      <c r="P758" s="620"/>
      <c r="Q758" s="620"/>
      <c r="R758" s="620"/>
      <c r="S758" s="620"/>
      <c r="T758" s="620"/>
      <c r="U758" s="620"/>
      <c r="V758" s="620"/>
      <c r="W758" s="620"/>
      <c r="X758" s="620"/>
      <c r="Y758" s="620"/>
      <c r="Z758" s="620"/>
    </row>
    <row r="759">
      <c r="A759" s="633"/>
      <c r="B759" s="634"/>
      <c r="C759" s="620"/>
      <c r="D759" s="620"/>
      <c r="E759" s="620"/>
      <c r="F759" s="620"/>
      <c r="G759" s="620"/>
      <c r="H759" s="620"/>
      <c r="I759" s="620"/>
      <c r="J759" s="620"/>
      <c r="K759" s="620"/>
      <c r="L759" s="620"/>
      <c r="M759" s="620"/>
      <c r="N759" s="620"/>
      <c r="O759" s="620"/>
      <c r="P759" s="620"/>
      <c r="Q759" s="620"/>
      <c r="R759" s="620"/>
      <c r="S759" s="620"/>
      <c r="T759" s="620"/>
      <c r="U759" s="620"/>
      <c r="V759" s="620"/>
      <c r="W759" s="620"/>
      <c r="X759" s="620"/>
      <c r="Y759" s="620"/>
      <c r="Z759" s="620"/>
    </row>
    <row r="760">
      <c r="A760" s="633"/>
      <c r="B760" s="634"/>
      <c r="C760" s="620"/>
      <c r="D760" s="620"/>
      <c r="E760" s="620"/>
      <c r="F760" s="620"/>
      <c r="G760" s="620"/>
      <c r="H760" s="620"/>
      <c r="I760" s="620"/>
      <c r="J760" s="620"/>
      <c r="K760" s="620"/>
      <c r="L760" s="620"/>
      <c r="M760" s="620"/>
      <c r="N760" s="620"/>
      <c r="O760" s="620"/>
      <c r="P760" s="620"/>
      <c r="Q760" s="620"/>
      <c r="R760" s="620"/>
      <c r="S760" s="620"/>
      <c r="T760" s="620"/>
      <c r="U760" s="620"/>
      <c r="V760" s="620"/>
      <c r="W760" s="620"/>
      <c r="X760" s="620"/>
      <c r="Y760" s="620"/>
      <c r="Z760" s="620"/>
    </row>
    <row r="761">
      <c r="A761" s="633"/>
      <c r="B761" s="634"/>
      <c r="C761" s="620"/>
      <c r="D761" s="620"/>
      <c r="E761" s="620"/>
      <c r="F761" s="620"/>
      <c r="G761" s="620"/>
      <c r="H761" s="620"/>
      <c r="I761" s="620"/>
      <c r="J761" s="620"/>
      <c r="K761" s="620"/>
      <c r="L761" s="620"/>
      <c r="M761" s="620"/>
      <c r="N761" s="620"/>
      <c r="O761" s="620"/>
      <c r="P761" s="620"/>
      <c r="Q761" s="620"/>
      <c r="R761" s="620"/>
      <c r="S761" s="620"/>
      <c r="T761" s="620"/>
      <c r="U761" s="620"/>
      <c r="V761" s="620"/>
      <c r="W761" s="620"/>
      <c r="X761" s="620"/>
      <c r="Y761" s="620"/>
      <c r="Z761" s="620"/>
    </row>
    <row r="762">
      <c r="A762" s="633"/>
      <c r="B762" s="634"/>
      <c r="C762" s="620"/>
      <c r="D762" s="620"/>
      <c r="E762" s="620"/>
      <c r="F762" s="620"/>
      <c r="G762" s="620"/>
      <c r="H762" s="620"/>
      <c r="I762" s="620"/>
      <c r="J762" s="620"/>
      <c r="K762" s="620"/>
      <c r="L762" s="620"/>
      <c r="M762" s="620"/>
      <c r="N762" s="620"/>
      <c r="O762" s="620"/>
      <c r="P762" s="620"/>
      <c r="Q762" s="620"/>
      <c r="R762" s="620"/>
      <c r="S762" s="620"/>
      <c r="T762" s="620"/>
      <c r="U762" s="620"/>
      <c r="V762" s="620"/>
      <c r="W762" s="620"/>
      <c r="X762" s="620"/>
      <c r="Y762" s="620"/>
      <c r="Z762" s="620"/>
    </row>
    <row r="763">
      <c r="A763" s="633"/>
      <c r="B763" s="634"/>
      <c r="C763" s="620"/>
      <c r="D763" s="620"/>
      <c r="E763" s="620"/>
      <c r="F763" s="620"/>
      <c r="G763" s="620"/>
      <c r="H763" s="620"/>
      <c r="I763" s="620"/>
      <c r="J763" s="620"/>
      <c r="K763" s="620"/>
      <c r="L763" s="620"/>
      <c r="M763" s="620"/>
      <c r="N763" s="620"/>
      <c r="O763" s="620"/>
      <c r="P763" s="620"/>
      <c r="Q763" s="620"/>
      <c r="R763" s="620"/>
      <c r="S763" s="620"/>
      <c r="T763" s="620"/>
      <c r="U763" s="620"/>
      <c r="V763" s="620"/>
      <c r="W763" s="620"/>
      <c r="X763" s="620"/>
      <c r="Y763" s="620"/>
      <c r="Z763" s="620"/>
    </row>
    <row r="764">
      <c r="A764" s="633"/>
      <c r="B764" s="634"/>
      <c r="C764" s="620"/>
      <c r="D764" s="620"/>
      <c r="E764" s="620"/>
      <c r="F764" s="620"/>
      <c r="G764" s="620"/>
      <c r="H764" s="620"/>
      <c r="I764" s="620"/>
      <c r="J764" s="620"/>
      <c r="K764" s="620"/>
      <c r="L764" s="620"/>
      <c r="M764" s="620"/>
      <c r="N764" s="620"/>
      <c r="O764" s="620"/>
      <c r="P764" s="620"/>
      <c r="Q764" s="620"/>
      <c r="R764" s="620"/>
      <c r="S764" s="620"/>
      <c r="T764" s="620"/>
      <c r="U764" s="620"/>
      <c r="V764" s="620"/>
      <c r="W764" s="620"/>
      <c r="X764" s="620"/>
      <c r="Y764" s="620"/>
      <c r="Z764" s="620"/>
    </row>
    <row r="765">
      <c r="A765" s="633"/>
      <c r="B765" s="634"/>
      <c r="C765" s="620"/>
      <c r="D765" s="620"/>
      <c r="E765" s="620"/>
      <c r="F765" s="620"/>
      <c r="G765" s="620"/>
      <c r="H765" s="620"/>
      <c r="I765" s="620"/>
      <c r="J765" s="620"/>
      <c r="K765" s="620"/>
      <c r="L765" s="620"/>
      <c r="M765" s="620"/>
      <c r="N765" s="620"/>
      <c r="O765" s="620"/>
      <c r="P765" s="620"/>
      <c r="Q765" s="620"/>
      <c r="R765" s="620"/>
      <c r="S765" s="620"/>
      <c r="T765" s="620"/>
      <c r="U765" s="620"/>
      <c r="V765" s="620"/>
      <c r="W765" s="620"/>
      <c r="X765" s="620"/>
      <c r="Y765" s="620"/>
      <c r="Z765" s="620"/>
    </row>
    <row r="766">
      <c r="A766" s="633"/>
      <c r="B766" s="634"/>
      <c r="C766" s="620"/>
      <c r="D766" s="620"/>
      <c r="E766" s="620"/>
      <c r="F766" s="620"/>
      <c r="G766" s="620"/>
      <c r="H766" s="620"/>
      <c r="I766" s="620"/>
      <c r="J766" s="620"/>
      <c r="K766" s="620"/>
      <c r="L766" s="620"/>
      <c r="M766" s="620"/>
      <c r="N766" s="620"/>
      <c r="O766" s="620"/>
      <c r="P766" s="620"/>
      <c r="Q766" s="620"/>
      <c r="R766" s="620"/>
      <c r="S766" s="620"/>
      <c r="T766" s="620"/>
      <c r="U766" s="620"/>
      <c r="V766" s="620"/>
      <c r="W766" s="620"/>
      <c r="X766" s="620"/>
      <c r="Y766" s="620"/>
      <c r="Z766" s="620"/>
    </row>
    <row r="767">
      <c r="A767" s="633"/>
      <c r="B767" s="634"/>
      <c r="C767" s="620"/>
      <c r="D767" s="620"/>
      <c r="E767" s="620"/>
      <c r="F767" s="620"/>
      <c r="G767" s="620"/>
      <c r="H767" s="620"/>
      <c r="I767" s="620"/>
      <c r="J767" s="620"/>
      <c r="K767" s="620"/>
      <c r="L767" s="620"/>
      <c r="M767" s="620"/>
      <c r="N767" s="620"/>
      <c r="O767" s="620"/>
      <c r="P767" s="620"/>
      <c r="Q767" s="620"/>
      <c r="R767" s="620"/>
      <c r="S767" s="620"/>
      <c r="T767" s="620"/>
      <c r="U767" s="620"/>
      <c r="V767" s="620"/>
      <c r="W767" s="620"/>
      <c r="X767" s="620"/>
      <c r="Y767" s="620"/>
      <c r="Z767" s="620"/>
    </row>
    <row r="768">
      <c r="A768" s="633"/>
      <c r="B768" s="634"/>
      <c r="C768" s="620"/>
      <c r="D768" s="620"/>
      <c r="E768" s="620"/>
      <c r="F768" s="620"/>
      <c r="G768" s="620"/>
      <c r="H768" s="620"/>
      <c r="I768" s="620"/>
      <c r="J768" s="620"/>
      <c r="K768" s="620"/>
      <c r="L768" s="620"/>
      <c r="M768" s="620"/>
      <c r="N768" s="620"/>
      <c r="O768" s="620"/>
      <c r="P768" s="620"/>
      <c r="Q768" s="620"/>
      <c r="R768" s="620"/>
      <c r="S768" s="620"/>
      <c r="T768" s="620"/>
      <c r="U768" s="620"/>
      <c r="V768" s="620"/>
      <c r="W768" s="620"/>
      <c r="X768" s="620"/>
      <c r="Y768" s="620"/>
      <c r="Z768" s="620"/>
    </row>
    <row r="769">
      <c r="A769" s="633"/>
      <c r="B769" s="634"/>
      <c r="C769" s="620"/>
      <c r="D769" s="620"/>
      <c r="E769" s="620"/>
      <c r="F769" s="620"/>
      <c r="G769" s="620"/>
      <c r="H769" s="620"/>
      <c r="I769" s="620"/>
      <c r="J769" s="620"/>
      <c r="K769" s="620"/>
      <c r="L769" s="620"/>
      <c r="M769" s="620"/>
      <c r="N769" s="620"/>
      <c r="O769" s="620"/>
      <c r="P769" s="620"/>
      <c r="Q769" s="620"/>
      <c r="R769" s="620"/>
      <c r="S769" s="620"/>
      <c r="T769" s="620"/>
      <c r="U769" s="620"/>
      <c r="V769" s="620"/>
      <c r="W769" s="620"/>
      <c r="X769" s="620"/>
      <c r="Y769" s="620"/>
      <c r="Z769" s="620"/>
    </row>
    <row r="770">
      <c r="A770" s="633"/>
      <c r="B770" s="634"/>
      <c r="C770" s="620"/>
      <c r="D770" s="620"/>
      <c r="E770" s="620"/>
      <c r="F770" s="620"/>
      <c r="G770" s="620"/>
      <c r="H770" s="620"/>
      <c r="I770" s="620"/>
      <c r="J770" s="620"/>
      <c r="K770" s="620"/>
      <c r="L770" s="620"/>
      <c r="M770" s="620"/>
      <c r="N770" s="620"/>
      <c r="O770" s="620"/>
      <c r="P770" s="620"/>
      <c r="Q770" s="620"/>
      <c r="R770" s="620"/>
      <c r="S770" s="620"/>
      <c r="T770" s="620"/>
      <c r="U770" s="620"/>
      <c r="V770" s="620"/>
      <c r="W770" s="620"/>
      <c r="X770" s="620"/>
      <c r="Y770" s="620"/>
      <c r="Z770" s="620"/>
    </row>
    <row r="771">
      <c r="A771" s="633"/>
      <c r="B771" s="634"/>
      <c r="C771" s="620"/>
      <c r="D771" s="620"/>
      <c r="E771" s="620"/>
      <c r="F771" s="620"/>
      <c r="G771" s="620"/>
      <c r="H771" s="620"/>
      <c r="I771" s="620"/>
      <c r="J771" s="620"/>
      <c r="K771" s="620"/>
      <c r="L771" s="620"/>
      <c r="M771" s="620"/>
      <c r="N771" s="620"/>
      <c r="O771" s="620"/>
      <c r="P771" s="620"/>
      <c r="Q771" s="620"/>
      <c r="R771" s="620"/>
      <c r="S771" s="620"/>
      <c r="T771" s="620"/>
      <c r="U771" s="620"/>
      <c r="V771" s="620"/>
      <c r="W771" s="620"/>
      <c r="X771" s="620"/>
      <c r="Y771" s="620"/>
      <c r="Z771" s="620"/>
    </row>
    <row r="772">
      <c r="A772" s="633"/>
      <c r="B772" s="634"/>
      <c r="C772" s="620"/>
      <c r="D772" s="620"/>
      <c r="E772" s="620"/>
      <c r="F772" s="620"/>
      <c r="G772" s="620"/>
      <c r="H772" s="620"/>
      <c r="I772" s="620"/>
      <c r="J772" s="620"/>
      <c r="K772" s="620"/>
      <c r="L772" s="620"/>
      <c r="M772" s="620"/>
      <c r="N772" s="620"/>
      <c r="O772" s="620"/>
      <c r="P772" s="620"/>
      <c r="Q772" s="620"/>
      <c r="R772" s="620"/>
      <c r="S772" s="620"/>
      <c r="T772" s="620"/>
      <c r="U772" s="620"/>
      <c r="V772" s="620"/>
      <c r="W772" s="620"/>
      <c r="X772" s="620"/>
      <c r="Y772" s="620"/>
      <c r="Z772" s="620"/>
    </row>
    <row r="773">
      <c r="A773" s="633"/>
      <c r="B773" s="634"/>
      <c r="C773" s="620"/>
      <c r="D773" s="620"/>
      <c r="E773" s="620"/>
      <c r="F773" s="620"/>
      <c r="G773" s="620"/>
      <c r="H773" s="620"/>
      <c r="I773" s="620"/>
      <c r="J773" s="620"/>
      <c r="K773" s="620"/>
      <c r="L773" s="620"/>
      <c r="M773" s="620"/>
      <c r="N773" s="620"/>
      <c r="O773" s="620"/>
      <c r="P773" s="620"/>
      <c r="Q773" s="620"/>
      <c r="R773" s="620"/>
      <c r="S773" s="620"/>
      <c r="T773" s="620"/>
      <c r="U773" s="620"/>
      <c r="V773" s="620"/>
      <c r="W773" s="620"/>
      <c r="X773" s="620"/>
      <c r="Y773" s="620"/>
      <c r="Z773" s="620"/>
    </row>
    <row r="774">
      <c r="A774" s="633"/>
      <c r="B774" s="634"/>
      <c r="C774" s="620"/>
      <c r="D774" s="620"/>
      <c r="E774" s="620"/>
      <c r="F774" s="620"/>
      <c r="G774" s="620"/>
      <c r="H774" s="620"/>
      <c r="I774" s="620"/>
      <c r="J774" s="620"/>
      <c r="K774" s="620"/>
      <c r="L774" s="620"/>
      <c r="M774" s="620"/>
      <c r="N774" s="620"/>
      <c r="O774" s="620"/>
      <c r="P774" s="620"/>
      <c r="Q774" s="620"/>
      <c r="R774" s="620"/>
      <c r="S774" s="620"/>
      <c r="T774" s="620"/>
      <c r="U774" s="620"/>
      <c r="V774" s="620"/>
      <c r="W774" s="620"/>
      <c r="X774" s="620"/>
      <c r="Y774" s="620"/>
      <c r="Z774" s="620"/>
    </row>
    <row r="775">
      <c r="A775" s="633"/>
      <c r="B775" s="634"/>
      <c r="C775" s="620"/>
      <c r="D775" s="620"/>
      <c r="E775" s="620"/>
      <c r="F775" s="620"/>
      <c r="G775" s="620"/>
      <c r="H775" s="620"/>
      <c r="I775" s="620"/>
      <c r="J775" s="620"/>
      <c r="K775" s="620"/>
      <c r="L775" s="620"/>
      <c r="M775" s="620"/>
      <c r="N775" s="620"/>
      <c r="O775" s="620"/>
      <c r="P775" s="620"/>
      <c r="Q775" s="620"/>
      <c r="R775" s="620"/>
      <c r="S775" s="620"/>
      <c r="T775" s="620"/>
      <c r="U775" s="620"/>
      <c r="V775" s="620"/>
      <c r="W775" s="620"/>
      <c r="X775" s="620"/>
      <c r="Y775" s="620"/>
      <c r="Z775" s="620"/>
    </row>
    <row r="776">
      <c r="A776" s="633"/>
      <c r="B776" s="634"/>
      <c r="C776" s="620"/>
      <c r="D776" s="620"/>
      <c r="E776" s="620"/>
      <c r="F776" s="620"/>
      <c r="G776" s="620"/>
      <c r="H776" s="620"/>
      <c r="I776" s="620"/>
      <c r="J776" s="620"/>
      <c r="K776" s="620"/>
      <c r="L776" s="620"/>
      <c r="M776" s="620"/>
      <c r="N776" s="620"/>
      <c r="O776" s="620"/>
      <c r="P776" s="620"/>
      <c r="Q776" s="620"/>
      <c r="R776" s="620"/>
      <c r="S776" s="620"/>
      <c r="T776" s="620"/>
      <c r="U776" s="620"/>
      <c r="V776" s="620"/>
      <c r="W776" s="620"/>
      <c r="X776" s="620"/>
      <c r="Y776" s="620"/>
      <c r="Z776" s="620"/>
    </row>
    <row r="777">
      <c r="A777" s="633"/>
      <c r="B777" s="634"/>
      <c r="C777" s="620"/>
      <c r="D777" s="620"/>
      <c r="E777" s="620"/>
      <c r="F777" s="620"/>
      <c r="G777" s="620"/>
      <c r="H777" s="620"/>
      <c r="I777" s="620"/>
      <c r="J777" s="620"/>
      <c r="K777" s="620"/>
      <c r="L777" s="620"/>
      <c r="M777" s="620"/>
      <c r="N777" s="620"/>
      <c r="O777" s="620"/>
      <c r="P777" s="620"/>
      <c r="Q777" s="620"/>
      <c r="R777" s="620"/>
      <c r="S777" s="620"/>
      <c r="T777" s="620"/>
      <c r="U777" s="620"/>
      <c r="V777" s="620"/>
      <c r="W777" s="620"/>
      <c r="X777" s="620"/>
      <c r="Y777" s="620"/>
      <c r="Z777" s="620"/>
    </row>
    <row r="778">
      <c r="A778" s="633"/>
      <c r="B778" s="634"/>
      <c r="C778" s="620"/>
      <c r="D778" s="620"/>
      <c r="E778" s="620"/>
      <c r="F778" s="620"/>
      <c r="G778" s="620"/>
      <c r="H778" s="620"/>
      <c r="I778" s="620"/>
      <c r="J778" s="620"/>
      <c r="K778" s="620"/>
      <c r="L778" s="620"/>
      <c r="M778" s="620"/>
      <c r="N778" s="620"/>
      <c r="O778" s="620"/>
      <c r="P778" s="620"/>
      <c r="Q778" s="620"/>
      <c r="R778" s="620"/>
      <c r="S778" s="620"/>
      <c r="T778" s="620"/>
      <c r="U778" s="620"/>
      <c r="V778" s="620"/>
      <c r="W778" s="620"/>
      <c r="X778" s="620"/>
      <c r="Y778" s="620"/>
      <c r="Z778" s="620"/>
    </row>
    <row r="779">
      <c r="A779" s="633"/>
      <c r="B779" s="634"/>
      <c r="C779" s="620"/>
      <c r="D779" s="620"/>
      <c r="E779" s="620"/>
      <c r="F779" s="620"/>
      <c r="G779" s="620"/>
      <c r="H779" s="620"/>
      <c r="I779" s="620"/>
      <c r="J779" s="620"/>
      <c r="K779" s="620"/>
      <c r="L779" s="620"/>
      <c r="M779" s="620"/>
      <c r="N779" s="620"/>
      <c r="O779" s="620"/>
      <c r="P779" s="620"/>
      <c r="Q779" s="620"/>
      <c r="R779" s="620"/>
      <c r="S779" s="620"/>
      <c r="T779" s="620"/>
      <c r="U779" s="620"/>
      <c r="V779" s="620"/>
      <c r="W779" s="620"/>
      <c r="X779" s="620"/>
      <c r="Y779" s="620"/>
      <c r="Z779" s="620"/>
    </row>
    <row r="780">
      <c r="A780" s="633"/>
      <c r="B780" s="634"/>
      <c r="C780" s="620"/>
      <c r="D780" s="620"/>
      <c r="E780" s="620"/>
      <c r="F780" s="620"/>
      <c r="G780" s="620"/>
      <c r="H780" s="620"/>
      <c r="I780" s="620"/>
      <c r="J780" s="620"/>
      <c r="K780" s="620"/>
      <c r="L780" s="620"/>
      <c r="M780" s="620"/>
      <c r="N780" s="620"/>
      <c r="O780" s="620"/>
      <c r="P780" s="620"/>
      <c r="Q780" s="620"/>
      <c r="R780" s="620"/>
      <c r="S780" s="620"/>
      <c r="T780" s="620"/>
      <c r="U780" s="620"/>
      <c r="V780" s="620"/>
      <c r="W780" s="620"/>
      <c r="X780" s="620"/>
      <c r="Y780" s="620"/>
      <c r="Z780" s="620"/>
    </row>
    <row r="781">
      <c r="A781" s="633"/>
      <c r="B781" s="634"/>
      <c r="C781" s="620"/>
      <c r="D781" s="620"/>
      <c r="E781" s="620"/>
      <c r="F781" s="620"/>
      <c r="G781" s="620"/>
      <c r="H781" s="620"/>
      <c r="I781" s="620"/>
      <c r="J781" s="620"/>
      <c r="K781" s="620"/>
      <c r="L781" s="620"/>
      <c r="M781" s="620"/>
      <c r="N781" s="620"/>
      <c r="O781" s="620"/>
      <c r="P781" s="620"/>
      <c r="Q781" s="620"/>
      <c r="R781" s="620"/>
      <c r="S781" s="620"/>
      <c r="T781" s="620"/>
      <c r="U781" s="620"/>
      <c r="V781" s="620"/>
      <c r="W781" s="620"/>
      <c r="X781" s="620"/>
      <c r="Y781" s="620"/>
      <c r="Z781" s="620"/>
    </row>
    <row r="782">
      <c r="A782" s="633"/>
      <c r="B782" s="634"/>
      <c r="C782" s="620"/>
      <c r="D782" s="620"/>
      <c r="E782" s="620"/>
      <c r="F782" s="620"/>
      <c r="G782" s="620"/>
      <c r="H782" s="620"/>
      <c r="I782" s="620"/>
      <c r="J782" s="620"/>
      <c r="K782" s="620"/>
      <c r="L782" s="620"/>
      <c r="M782" s="620"/>
      <c r="N782" s="620"/>
      <c r="O782" s="620"/>
      <c r="P782" s="620"/>
      <c r="Q782" s="620"/>
      <c r="R782" s="620"/>
      <c r="S782" s="620"/>
      <c r="T782" s="620"/>
      <c r="U782" s="620"/>
      <c r="V782" s="620"/>
      <c r="W782" s="620"/>
      <c r="X782" s="620"/>
      <c r="Y782" s="620"/>
      <c r="Z782" s="620"/>
    </row>
    <row r="783">
      <c r="A783" s="633"/>
      <c r="B783" s="634"/>
      <c r="C783" s="620"/>
      <c r="D783" s="620"/>
      <c r="E783" s="620"/>
      <c r="F783" s="620"/>
      <c r="G783" s="620"/>
      <c r="H783" s="620"/>
      <c r="I783" s="620"/>
      <c r="J783" s="620"/>
      <c r="K783" s="620"/>
      <c r="L783" s="620"/>
      <c r="M783" s="620"/>
      <c r="N783" s="620"/>
      <c r="O783" s="620"/>
      <c r="P783" s="620"/>
      <c r="Q783" s="620"/>
      <c r="R783" s="620"/>
      <c r="S783" s="620"/>
      <c r="T783" s="620"/>
      <c r="U783" s="620"/>
      <c r="V783" s="620"/>
      <c r="W783" s="620"/>
      <c r="X783" s="620"/>
      <c r="Y783" s="620"/>
      <c r="Z783" s="620"/>
    </row>
    <row r="784">
      <c r="A784" s="633"/>
      <c r="B784" s="634"/>
      <c r="C784" s="620"/>
      <c r="D784" s="620"/>
      <c r="E784" s="620"/>
      <c r="F784" s="620"/>
      <c r="G784" s="620"/>
      <c r="H784" s="620"/>
      <c r="I784" s="620"/>
      <c r="J784" s="620"/>
      <c r="K784" s="620"/>
      <c r="L784" s="620"/>
      <c r="M784" s="620"/>
      <c r="N784" s="620"/>
      <c r="O784" s="620"/>
      <c r="P784" s="620"/>
      <c r="Q784" s="620"/>
      <c r="R784" s="620"/>
      <c r="S784" s="620"/>
      <c r="T784" s="620"/>
      <c r="U784" s="620"/>
      <c r="V784" s="620"/>
      <c r="W784" s="620"/>
      <c r="X784" s="620"/>
      <c r="Y784" s="620"/>
      <c r="Z784" s="620"/>
    </row>
    <row r="785">
      <c r="A785" s="633"/>
      <c r="B785" s="634"/>
      <c r="C785" s="620"/>
      <c r="D785" s="620"/>
      <c r="E785" s="620"/>
      <c r="F785" s="620"/>
      <c r="G785" s="620"/>
      <c r="H785" s="620"/>
      <c r="I785" s="620"/>
      <c r="J785" s="620"/>
      <c r="K785" s="620"/>
      <c r="L785" s="620"/>
      <c r="M785" s="620"/>
      <c r="N785" s="620"/>
      <c r="O785" s="620"/>
      <c r="P785" s="620"/>
      <c r="Q785" s="620"/>
      <c r="R785" s="620"/>
      <c r="S785" s="620"/>
      <c r="T785" s="620"/>
      <c r="U785" s="620"/>
      <c r="V785" s="620"/>
      <c r="W785" s="620"/>
      <c r="X785" s="620"/>
      <c r="Y785" s="620"/>
      <c r="Z785" s="620"/>
    </row>
    <row r="786">
      <c r="A786" s="633"/>
      <c r="B786" s="634"/>
      <c r="C786" s="620"/>
      <c r="D786" s="620"/>
      <c r="E786" s="620"/>
      <c r="F786" s="620"/>
      <c r="G786" s="620"/>
      <c r="H786" s="620"/>
      <c r="I786" s="620"/>
      <c r="J786" s="620"/>
      <c r="K786" s="620"/>
      <c r="L786" s="620"/>
      <c r="M786" s="620"/>
      <c r="N786" s="620"/>
      <c r="O786" s="620"/>
      <c r="P786" s="620"/>
      <c r="Q786" s="620"/>
      <c r="R786" s="620"/>
      <c r="S786" s="620"/>
      <c r="T786" s="620"/>
      <c r="U786" s="620"/>
      <c r="V786" s="620"/>
      <c r="W786" s="620"/>
      <c r="X786" s="620"/>
      <c r="Y786" s="620"/>
      <c r="Z786" s="620"/>
    </row>
    <row r="787">
      <c r="A787" s="633"/>
      <c r="B787" s="634"/>
      <c r="C787" s="620"/>
      <c r="D787" s="620"/>
      <c r="E787" s="620"/>
      <c r="F787" s="620"/>
      <c r="G787" s="620"/>
      <c r="H787" s="620"/>
      <c r="I787" s="620"/>
      <c r="J787" s="620"/>
      <c r="K787" s="620"/>
      <c r="L787" s="620"/>
      <c r="M787" s="620"/>
      <c r="N787" s="620"/>
      <c r="O787" s="620"/>
      <c r="P787" s="620"/>
      <c r="Q787" s="620"/>
      <c r="R787" s="620"/>
      <c r="S787" s="620"/>
      <c r="T787" s="620"/>
      <c r="U787" s="620"/>
      <c r="V787" s="620"/>
      <c r="W787" s="620"/>
      <c r="X787" s="620"/>
      <c r="Y787" s="620"/>
      <c r="Z787" s="620"/>
    </row>
    <row r="788">
      <c r="A788" s="633"/>
      <c r="B788" s="634"/>
      <c r="C788" s="620"/>
      <c r="D788" s="620"/>
      <c r="E788" s="620"/>
      <c r="F788" s="620"/>
      <c r="G788" s="620"/>
      <c r="H788" s="620"/>
      <c r="I788" s="620"/>
      <c r="J788" s="620"/>
      <c r="K788" s="620"/>
      <c r="L788" s="620"/>
      <c r="M788" s="620"/>
      <c r="N788" s="620"/>
      <c r="O788" s="620"/>
      <c r="P788" s="620"/>
      <c r="Q788" s="620"/>
      <c r="R788" s="620"/>
      <c r="S788" s="620"/>
      <c r="T788" s="620"/>
      <c r="U788" s="620"/>
      <c r="V788" s="620"/>
      <c r="W788" s="620"/>
      <c r="X788" s="620"/>
      <c r="Y788" s="620"/>
      <c r="Z788" s="620"/>
    </row>
    <row r="789">
      <c r="A789" s="633"/>
      <c r="B789" s="634"/>
      <c r="C789" s="620"/>
      <c r="D789" s="620"/>
      <c r="E789" s="620"/>
      <c r="F789" s="620"/>
      <c r="G789" s="620"/>
      <c r="H789" s="620"/>
      <c r="I789" s="620"/>
      <c r="J789" s="620"/>
      <c r="K789" s="620"/>
      <c r="L789" s="620"/>
      <c r="M789" s="620"/>
      <c r="N789" s="620"/>
      <c r="O789" s="620"/>
      <c r="P789" s="620"/>
      <c r="Q789" s="620"/>
      <c r="R789" s="620"/>
      <c r="S789" s="620"/>
      <c r="T789" s="620"/>
      <c r="U789" s="620"/>
      <c r="V789" s="620"/>
      <c r="W789" s="620"/>
      <c r="X789" s="620"/>
      <c r="Y789" s="620"/>
      <c r="Z789" s="620"/>
    </row>
    <row r="790">
      <c r="A790" s="633"/>
      <c r="B790" s="634"/>
      <c r="C790" s="620"/>
      <c r="D790" s="620"/>
      <c r="E790" s="620"/>
      <c r="F790" s="620"/>
      <c r="G790" s="620"/>
      <c r="H790" s="620"/>
      <c r="I790" s="620"/>
      <c r="J790" s="620"/>
      <c r="K790" s="620"/>
      <c r="L790" s="620"/>
      <c r="M790" s="620"/>
      <c r="N790" s="620"/>
      <c r="O790" s="620"/>
      <c r="P790" s="620"/>
      <c r="Q790" s="620"/>
      <c r="R790" s="620"/>
      <c r="S790" s="620"/>
      <c r="T790" s="620"/>
      <c r="U790" s="620"/>
      <c r="V790" s="620"/>
      <c r="W790" s="620"/>
      <c r="X790" s="620"/>
      <c r="Y790" s="620"/>
      <c r="Z790" s="620"/>
    </row>
    <row r="791">
      <c r="A791" s="633"/>
      <c r="B791" s="634"/>
      <c r="C791" s="620"/>
      <c r="D791" s="620"/>
      <c r="E791" s="620"/>
      <c r="F791" s="620"/>
      <c r="G791" s="620"/>
      <c r="H791" s="620"/>
      <c r="I791" s="620"/>
      <c r="J791" s="620"/>
      <c r="K791" s="620"/>
      <c r="L791" s="620"/>
      <c r="M791" s="620"/>
      <c r="N791" s="620"/>
      <c r="O791" s="620"/>
      <c r="P791" s="620"/>
      <c r="Q791" s="620"/>
      <c r="R791" s="620"/>
      <c r="S791" s="620"/>
      <c r="T791" s="620"/>
      <c r="U791" s="620"/>
      <c r="V791" s="620"/>
      <c r="W791" s="620"/>
      <c r="X791" s="620"/>
      <c r="Y791" s="620"/>
      <c r="Z791" s="620"/>
    </row>
    <row r="792">
      <c r="A792" s="633"/>
      <c r="B792" s="634"/>
      <c r="C792" s="620"/>
      <c r="D792" s="620"/>
      <c r="E792" s="620"/>
      <c r="F792" s="620"/>
      <c r="G792" s="620"/>
      <c r="H792" s="620"/>
      <c r="I792" s="620"/>
      <c r="J792" s="620"/>
      <c r="K792" s="620"/>
      <c r="L792" s="620"/>
      <c r="M792" s="620"/>
      <c r="N792" s="620"/>
      <c r="O792" s="620"/>
      <c r="P792" s="620"/>
      <c r="Q792" s="620"/>
      <c r="R792" s="620"/>
      <c r="S792" s="620"/>
      <c r="T792" s="620"/>
      <c r="U792" s="620"/>
      <c r="V792" s="620"/>
      <c r="W792" s="620"/>
      <c r="X792" s="620"/>
      <c r="Y792" s="620"/>
      <c r="Z792" s="620"/>
    </row>
    <row r="793">
      <c r="A793" s="633"/>
      <c r="B793" s="634"/>
      <c r="C793" s="620"/>
      <c r="D793" s="620"/>
      <c r="E793" s="620"/>
      <c r="F793" s="620"/>
      <c r="G793" s="620"/>
      <c r="H793" s="620"/>
      <c r="I793" s="620"/>
      <c r="J793" s="620"/>
      <c r="K793" s="620"/>
      <c r="L793" s="620"/>
      <c r="M793" s="620"/>
      <c r="N793" s="620"/>
      <c r="O793" s="620"/>
      <c r="P793" s="620"/>
      <c r="Q793" s="620"/>
      <c r="R793" s="620"/>
      <c r="S793" s="620"/>
      <c r="T793" s="620"/>
      <c r="U793" s="620"/>
      <c r="V793" s="620"/>
      <c r="W793" s="620"/>
      <c r="X793" s="620"/>
      <c r="Y793" s="620"/>
      <c r="Z793" s="620"/>
    </row>
    <row r="794">
      <c r="A794" s="633"/>
      <c r="B794" s="634"/>
      <c r="C794" s="620"/>
      <c r="D794" s="620"/>
      <c r="E794" s="620"/>
      <c r="F794" s="620"/>
      <c r="G794" s="620"/>
      <c r="H794" s="620"/>
      <c r="I794" s="620"/>
      <c r="J794" s="620"/>
      <c r="K794" s="620"/>
      <c r="L794" s="620"/>
      <c r="M794" s="620"/>
      <c r="N794" s="620"/>
      <c r="O794" s="620"/>
      <c r="P794" s="620"/>
      <c r="Q794" s="620"/>
      <c r="R794" s="620"/>
      <c r="S794" s="620"/>
      <c r="T794" s="620"/>
      <c r="U794" s="620"/>
      <c r="V794" s="620"/>
      <c r="W794" s="620"/>
      <c r="X794" s="620"/>
      <c r="Y794" s="620"/>
      <c r="Z794" s="620"/>
    </row>
    <row r="795">
      <c r="A795" s="633"/>
      <c r="B795" s="634"/>
      <c r="C795" s="620"/>
      <c r="D795" s="620"/>
      <c r="E795" s="620"/>
      <c r="F795" s="620"/>
      <c r="G795" s="620"/>
      <c r="H795" s="620"/>
      <c r="I795" s="620"/>
      <c r="J795" s="620"/>
      <c r="K795" s="620"/>
      <c r="L795" s="620"/>
      <c r="M795" s="620"/>
      <c r="N795" s="620"/>
      <c r="O795" s="620"/>
      <c r="P795" s="620"/>
      <c r="Q795" s="620"/>
      <c r="R795" s="620"/>
      <c r="S795" s="620"/>
      <c r="T795" s="620"/>
      <c r="U795" s="620"/>
      <c r="V795" s="620"/>
      <c r="W795" s="620"/>
      <c r="X795" s="620"/>
      <c r="Y795" s="620"/>
      <c r="Z795" s="620"/>
    </row>
    <row r="796">
      <c r="A796" s="633"/>
      <c r="B796" s="634"/>
      <c r="C796" s="620"/>
      <c r="D796" s="620"/>
      <c r="E796" s="620"/>
      <c r="F796" s="620"/>
      <c r="G796" s="620"/>
      <c r="H796" s="620"/>
      <c r="I796" s="620"/>
      <c r="J796" s="620"/>
      <c r="K796" s="620"/>
      <c r="L796" s="620"/>
      <c r="M796" s="620"/>
      <c r="N796" s="620"/>
      <c r="O796" s="620"/>
      <c r="P796" s="620"/>
      <c r="Q796" s="620"/>
      <c r="R796" s="620"/>
      <c r="S796" s="620"/>
      <c r="T796" s="620"/>
      <c r="U796" s="620"/>
      <c r="V796" s="620"/>
      <c r="W796" s="620"/>
      <c r="X796" s="620"/>
      <c r="Y796" s="620"/>
      <c r="Z796" s="620"/>
    </row>
    <row r="797">
      <c r="A797" s="633"/>
      <c r="B797" s="634"/>
      <c r="C797" s="620"/>
      <c r="D797" s="620"/>
      <c r="E797" s="620"/>
      <c r="F797" s="620"/>
      <c r="G797" s="620"/>
      <c r="H797" s="620"/>
      <c r="I797" s="620"/>
      <c r="J797" s="620"/>
      <c r="K797" s="620"/>
      <c r="L797" s="620"/>
      <c r="M797" s="620"/>
      <c r="N797" s="620"/>
      <c r="O797" s="620"/>
      <c r="P797" s="620"/>
      <c r="Q797" s="620"/>
      <c r="R797" s="620"/>
      <c r="S797" s="620"/>
      <c r="T797" s="620"/>
      <c r="U797" s="620"/>
      <c r="V797" s="620"/>
      <c r="W797" s="620"/>
      <c r="X797" s="620"/>
      <c r="Y797" s="620"/>
      <c r="Z797" s="620"/>
    </row>
    <row r="798">
      <c r="A798" s="633"/>
      <c r="B798" s="634"/>
      <c r="C798" s="620"/>
      <c r="D798" s="620"/>
      <c r="E798" s="620"/>
      <c r="F798" s="620"/>
      <c r="G798" s="620"/>
      <c r="H798" s="620"/>
      <c r="I798" s="620"/>
      <c r="J798" s="620"/>
      <c r="K798" s="620"/>
      <c r="L798" s="620"/>
      <c r="M798" s="620"/>
      <c r="N798" s="620"/>
      <c r="O798" s="620"/>
      <c r="P798" s="620"/>
      <c r="Q798" s="620"/>
      <c r="R798" s="620"/>
      <c r="S798" s="620"/>
      <c r="T798" s="620"/>
      <c r="U798" s="620"/>
      <c r="V798" s="620"/>
      <c r="W798" s="620"/>
      <c r="X798" s="620"/>
      <c r="Y798" s="620"/>
      <c r="Z798" s="620"/>
    </row>
    <row r="799">
      <c r="A799" s="633"/>
      <c r="B799" s="634"/>
      <c r="C799" s="620"/>
      <c r="D799" s="620"/>
      <c r="E799" s="620"/>
      <c r="F799" s="620"/>
      <c r="G799" s="620"/>
      <c r="H799" s="620"/>
      <c r="I799" s="620"/>
      <c r="J799" s="620"/>
      <c r="K799" s="620"/>
      <c r="L799" s="620"/>
      <c r="M799" s="620"/>
      <c r="N799" s="620"/>
      <c r="O799" s="620"/>
      <c r="P799" s="620"/>
      <c r="Q799" s="620"/>
      <c r="R799" s="620"/>
      <c r="S799" s="620"/>
      <c r="T799" s="620"/>
      <c r="U799" s="620"/>
      <c r="V799" s="620"/>
      <c r="W799" s="620"/>
      <c r="X799" s="620"/>
      <c r="Y799" s="620"/>
      <c r="Z799" s="620"/>
    </row>
    <row r="800">
      <c r="A800" s="633"/>
      <c r="B800" s="634"/>
      <c r="C800" s="620"/>
      <c r="D800" s="620"/>
      <c r="E800" s="620"/>
      <c r="F800" s="620"/>
      <c r="G800" s="620"/>
      <c r="H800" s="620"/>
      <c r="I800" s="620"/>
      <c r="J800" s="620"/>
      <c r="K800" s="620"/>
      <c r="L800" s="620"/>
      <c r="M800" s="620"/>
      <c r="N800" s="620"/>
      <c r="O800" s="620"/>
      <c r="P800" s="620"/>
      <c r="Q800" s="620"/>
      <c r="R800" s="620"/>
      <c r="S800" s="620"/>
      <c r="T800" s="620"/>
      <c r="U800" s="620"/>
      <c r="V800" s="620"/>
      <c r="W800" s="620"/>
      <c r="X800" s="620"/>
      <c r="Y800" s="620"/>
      <c r="Z800" s="620"/>
    </row>
    <row r="801">
      <c r="A801" s="633"/>
      <c r="B801" s="634"/>
      <c r="C801" s="620"/>
      <c r="D801" s="620"/>
      <c r="E801" s="620"/>
      <c r="F801" s="620"/>
      <c r="G801" s="620"/>
      <c r="H801" s="620"/>
      <c r="I801" s="620"/>
      <c r="J801" s="620"/>
      <c r="K801" s="620"/>
      <c r="L801" s="620"/>
      <c r="M801" s="620"/>
      <c r="N801" s="620"/>
      <c r="O801" s="620"/>
      <c r="P801" s="620"/>
      <c r="Q801" s="620"/>
      <c r="R801" s="620"/>
      <c r="S801" s="620"/>
      <c r="T801" s="620"/>
      <c r="U801" s="620"/>
      <c r="V801" s="620"/>
      <c r="W801" s="620"/>
      <c r="X801" s="620"/>
      <c r="Y801" s="620"/>
      <c r="Z801" s="620"/>
    </row>
    <row r="802">
      <c r="A802" s="633"/>
      <c r="B802" s="634"/>
      <c r="C802" s="620"/>
      <c r="D802" s="620"/>
      <c r="E802" s="620"/>
      <c r="F802" s="620"/>
      <c r="G802" s="620"/>
      <c r="H802" s="620"/>
      <c r="I802" s="620"/>
      <c r="J802" s="620"/>
      <c r="K802" s="620"/>
      <c r="L802" s="620"/>
      <c r="M802" s="620"/>
      <c r="N802" s="620"/>
      <c r="O802" s="620"/>
      <c r="P802" s="620"/>
      <c r="Q802" s="620"/>
      <c r="R802" s="620"/>
      <c r="S802" s="620"/>
      <c r="T802" s="620"/>
      <c r="U802" s="620"/>
      <c r="V802" s="620"/>
      <c r="W802" s="620"/>
      <c r="X802" s="620"/>
      <c r="Y802" s="620"/>
      <c r="Z802" s="620"/>
    </row>
    <row r="803">
      <c r="A803" s="633"/>
      <c r="B803" s="634"/>
      <c r="C803" s="620"/>
      <c r="D803" s="620"/>
      <c r="E803" s="620"/>
      <c r="F803" s="620"/>
      <c r="G803" s="620"/>
      <c r="H803" s="620"/>
      <c r="I803" s="620"/>
      <c r="J803" s="620"/>
      <c r="K803" s="620"/>
      <c r="L803" s="620"/>
      <c r="M803" s="620"/>
      <c r="N803" s="620"/>
      <c r="O803" s="620"/>
      <c r="P803" s="620"/>
      <c r="Q803" s="620"/>
      <c r="R803" s="620"/>
      <c r="S803" s="620"/>
      <c r="T803" s="620"/>
      <c r="U803" s="620"/>
      <c r="V803" s="620"/>
      <c r="W803" s="620"/>
      <c r="X803" s="620"/>
      <c r="Y803" s="620"/>
      <c r="Z803" s="620"/>
    </row>
    <row r="804">
      <c r="A804" s="633"/>
      <c r="B804" s="634"/>
      <c r="C804" s="620"/>
      <c r="D804" s="620"/>
      <c r="E804" s="620"/>
      <c r="F804" s="620"/>
      <c r="G804" s="620"/>
      <c r="H804" s="620"/>
      <c r="I804" s="620"/>
      <c r="J804" s="620"/>
      <c r="K804" s="620"/>
      <c r="L804" s="620"/>
      <c r="M804" s="620"/>
      <c r="N804" s="620"/>
      <c r="O804" s="620"/>
      <c r="P804" s="620"/>
      <c r="Q804" s="620"/>
      <c r="R804" s="620"/>
      <c r="S804" s="620"/>
      <c r="T804" s="620"/>
      <c r="U804" s="620"/>
      <c r="V804" s="620"/>
      <c r="W804" s="620"/>
      <c r="X804" s="620"/>
      <c r="Y804" s="620"/>
      <c r="Z804" s="620"/>
    </row>
    <row r="805">
      <c r="A805" s="633"/>
      <c r="B805" s="634"/>
      <c r="C805" s="620"/>
      <c r="D805" s="620"/>
      <c r="E805" s="620"/>
      <c r="F805" s="620"/>
      <c r="G805" s="620"/>
      <c r="H805" s="620"/>
      <c r="I805" s="620"/>
      <c r="J805" s="620"/>
      <c r="K805" s="620"/>
      <c r="L805" s="620"/>
      <c r="M805" s="620"/>
      <c r="N805" s="620"/>
      <c r="O805" s="620"/>
      <c r="P805" s="620"/>
      <c r="Q805" s="620"/>
      <c r="R805" s="620"/>
      <c r="S805" s="620"/>
      <c r="T805" s="620"/>
      <c r="U805" s="620"/>
      <c r="V805" s="620"/>
      <c r="W805" s="620"/>
      <c r="X805" s="620"/>
      <c r="Y805" s="620"/>
      <c r="Z805" s="620"/>
    </row>
    <row r="806">
      <c r="A806" s="633"/>
      <c r="B806" s="634"/>
      <c r="C806" s="620"/>
      <c r="D806" s="620"/>
      <c r="E806" s="620"/>
      <c r="F806" s="620"/>
      <c r="G806" s="620"/>
      <c r="H806" s="620"/>
      <c r="I806" s="620"/>
      <c r="J806" s="620"/>
      <c r="K806" s="620"/>
      <c r="L806" s="620"/>
      <c r="M806" s="620"/>
      <c r="N806" s="620"/>
      <c r="O806" s="620"/>
      <c r="P806" s="620"/>
      <c r="Q806" s="620"/>
      <c r="R806" s="620"/>
      <c r="S806" s="620"/>
      <c r="T806" s="620"/>
      <c r="U806" s="620"/>
      <c r="V806" s="620"/>
      <c r="W806" s="620"/>
      <c r="X806" s="620"/>
      <c r="Y806" s="620"/>
      <c r="Z806" s="620"/>
    </row>
    <row r="807">
      <c r="A807" s="633"/>
      <c r="B807" s="634"/>
      <c r="C807" s="620"/>
      <c r="D807" s="620"/>
      <c r="E807" s="620"/>
      <c r="F807" s="620"/>
      <c r="G807" s="620"/>
      <c r="H807" s="620"/>
      <c r="I807" s="620"/>
      <c r="J807" s="620"/>
      <c r="K807" s="620"/>
      <c r="L807" s="620"/>
      <c r="M807" s="620"/>
      <c r="N807" s="620"/>
      <c r="O807" s="620"/>
      <c r="P807" s="620"/>
      <c r="Q807" s="620"/>
      <c r="R807" s="620"/>
      <c r="S807" s="620"/>
      <c r="T807" s="620"/>
      <c r="U807" s="620"/>
      <c r="V807" s="620"/>
      <c r="W807" s="620"/>
      <c r="X807" s="620"/>
      <c r="Y807" s="620"/>
      <c r="Z807" s="620"/>
    </row>
    <row r="808">
      <c r="A808" s="633"/>
      <c r="B808" s="634"/>
      <c r="C808" s="620"/>
      <c r="D808" s="620"/>
      <c r="E808" s="620"/>
      <c r="F808" s="620"/>
      <c r="G808" s="620"/>
      <c r="H808" s="620"/>
      <c r="I808" s="620"/>
      <c r="J808" s="620"/>
      <c r="K808" s="620"/>
      <c r="L808" s="620"/>
      <c r="M808" s="620"/>
      <c r="N808" s="620"/>
      <c r="O808" s="620"/>
      <c r="P808" s="620"/>
      <c r="Q808" s="620"/>
      <c r="R808" s="620"/>
      <c r="S808" s="620"/>
      <c r="T808" s="620"/>
      <c r="U808" s="620"/>
      <c r="V808" s="620"/>
      <c r="W808" s="620"/>
      <c r="X808" s="620"/>
      <c r="Y808" s="620"/>
      <c r="Z808" s="620"/>
    </row>
    <row r="809">
      <c r="A809" s="633"/>
      <c r="B809" s="634"/>
      <c r="C809" s="620"/>
      <c r="D809" s="620"/>
      <c r="E809" s="620"/>
      <c r="F809" s="620"/>
      <c r="G809" s="620"/>
      <c r="H809" s="620"/>
      <c r="I809" s="620"/>
      <c r="J809" s="620"/>
      <c r="K809" s="620"/>
      <c r="L809" s="620"/>
      <c r="M809" s="620"/>
      <c r="N809" s="620"/>
      <c r="O809" s="620"/>
      <c r="P809" s="620"/>
      <c r="Q809" s="620"/>
      <c r="R809" s="620"/>
      <c r="S809" s="620"/>
      <c r="T809" s="620"/>
      <c r="U809" s="620"/>
      <c r="V809" s="620"/>
      <c r="W809" s="620"/>
      <c r="X809" s="620"/>
      <c r="Y809" s="620"/>
      <c r="Z809" s="620"/>
    </row>
    <row r="810">
      <c r="A810" s="633"/>
      <c r="B810" s="634"/>
      <c r="C810" s="620"/>
      <c r="D810" s="620"/>
      <c r="E810" s="620"/>
      <c r="F810" s="620"/>
      <c r="G810" s="620"/>
      <c r="H810" s="620"/>
      <c r="I810" s="620"/>
      <c r="J810" s="620"/>
      <c r="K810" s="620"/>
      <c r="L810" s="620"/>
      <c r="M810" s="620"/>
      <c r="N810" s="620"/>
      <c r="O810" s="620"/>
      <c r="P810" s="620"/>
      <c r="Q810" s="620"/>
      <c r="R810" s="620"/>
      <c r="S810" s="620"/>
      <c r="T810" s="620"/>
      <c r="U810" s="620"/>
      <c r="V810" s="620"/>
      <c r="W810" s="620"/>
      <c r="X810" s="620"/>
      <c r="Y810" s="620"/>
      <c r="Z810" s="620"/>
    </row>
    <row r="811">
      <c r="A811" s="633"/>
      <c r="B811" s="634"/>
      <c r="C811" s="620"/>
      <c r="D811" s="620"/>
      <c r="E811" s="620"/>
      <c r="F811" s="620"/>
      <c r="G811" s="620"/>
      <c r="H811" s="620"/>
      <c r="I811" s="620"/>
      <c r="J811" s="620"/>
      <c r="K811" s="620"/>
      <c r="L811" s="620"/>
      <c r="M811" s="620"/>
      <c r="N811" s="620"/>
      <c r="O811" s="620"/>
      <c r="P811" s="620"/>
      <c r="Q811" s="620"/>
      <c r="R811" s="620"/>
      <c r="S811" s="620"/>
      <c r="T811" s="620"/>
      <c r="U811" s="620"/>
      <c r="V811" s="620"/>
      <c r="W811" s="620"/>
      <c r="X811" s="620"/>
      <c r="Y811" s="620"/>
      <c r="Z811" s="620"/>
    </row>
    <row r="812">
      <c r="A812" s="633"/>
      <c r="B812" s="634"/>
      <c r="C812" s="620"/>
      <c r="D812" s="620"/>
      <c r="E812" s="620"/>
      <c r="F812" s="620"/>
      <c r="G812" s="620"/>
      <c r="H812" s="620"/>
      <c r="I812" s="620"/>
      <c r="J812" s="620"/>
      <c r="K812" s="620"/>
      <c r="L812" s="620"/>
      <c r="M812" s="620"/>
      <c r="N812" s="620"/>
      <c r="O812" s="620"/>
      <c r="P812" s="620"/>
      <c r="Q812" s="620"/>
      <c r="R812" s="620"/>
      <c r="S812" s="620"/>
      <c r="T812" s="620"/>
      <c r="U812" s="620"/>
      <c r="V812" s="620"/>
      <c r="W812" s="620"/>
      <c r="X812" s="620"/>
      <c r="Y812" s="620"/>
      <c r="Z812" s="620"/>
    </row>
    <row r="813">
      <c r="A813" s="633"/>
      <c r="B813" s="634"/>
      <c r="C813" s="620"/>
      <c r="D813" s="620"/>
      <c r="E813" s="620"/>
      <c r="F813" s="620"/>
      <c r="G813" s="620"/>
      <c r="H813" s="620"/>
      <c r="I813" s="620"/>
      <c r="J813" s="620"/>
      <c r="K813" s="620"/>
      <c r="L813" s="620"/>
      <c r="M813" s="620"/>
      <c r="N813" s="620"/>
      <c r="O813" s="620"/>
      <c r="P813" s="620"/>
      <c r="Q813" s="620"/>
      <c r="R813" s="620"/>
      <c r="S813" s="620"/>
      <c r="T813" s="620"/>
      <c r="U813" s="620"/>
      <c r="V813" s="620"/>
      <c r="W813" s="620"/>
      <c r="X813" s="620"/>
      <c r="Y813" s="620"/>
      <c r="Z813" s="620"/>
    </row>
    <row r="814">
      <c r="A814" s="633"/>
      <c r="B814" s="634"/>
      <c r="C814" s="620"/>
      <c r="D814" s="620"/>
      <c r="E814" s="620"/>
      <c r="F814" s="620"/>
      <c r="G814" s="620"/>
      <c r="H814" s="620"/>
      <c r="I814" s="620"/>
      <c r="J814" s="620"/>
      <c r="K814" s="620"/>
      <c r="L814" s="620"/>
      <c r="M814" s="620"/>
      <c r="N814" s="620"/>
      <c r="O814" s="620"/>
      <c r="P814" s="620"/>
      <c r="Q814" s="620"/>
      <c r="R814" s="620"/>
      <c r="S814" s="620"/>
      <c r="T814" s="620"/>
      <c r="U814" s="620"/>
      <c r="V814" s="620"/>
      <c r="W814" s="620"/>
      <c r="X814" s="620"/>
      <c r="Y814" s="620"/>
      <c r="Z814" s="620"/>
    </row>
    <row r="815">
      <c r="A815" s="633"/>
      <c r="B815" s="634"/>
      <c r="C815" s="620"/>
      <c r="D815" s="620"/>
      <c r="E815" s="620"/>
      <c r="F815" s="620"/>
      <c r="G815" s="620"/>
      <c r="H815" s="620"/>
      <c r="I815" s="620"/>
      <c r="J815" s="620"/>
      <c r="K815" s="620"/>
      <c r="L815" s="620"/>
      <c r="M815" s="620"/>
      <c r="N815" s="620"/>
      <c r="O815" s="620"/>
      <c r="P815" s="620"/>
      <c r="Q815" s="620"/>
      <c r="R815" s="620"/>
      <c r="S815" s="620"/>
      <c r="T815" s="620"/>
      <c r="U815" s="620"/>
      <c r="V815" s="620"/>
      <c r="W815" s="620"/>
      <c r="X815" s="620"/>
      <c r="Y815" s="620"/>
      <c r="Z815" s="620"/>
    </row>
    <row r="816">
      <c r="A816" s="633"/>
      <c r="B816" s="634"/>
      <c r="C816" s="620"/>
      <c r="D816" s="620"/>
      <c r="E816" s="620"/>
      <c r="F816" s="620"/>
      <c r="G816" s="620"/>
      <c r="H816" s="620"/>
      <c r="I816" s="620"/>
      <c r="J816" s="620"/>
      <c r="K816" s="620"/>
      <c r="L816" s="620"/>
      <c r="M816" s="620"/>
      <c r="N816" s="620"/>
      <c r="O816" s="620"/>
      <c r="P816" s="620"/>
      <c r="Q816" s="620"/>
      <c r="R816" s="620"/>
      <c r="S816" s="620"/>
      <c r="T816" s="620"/>
      <c r="U816" s="620"/>
      <c r="V816" s="620"/>
      <c r="W816" s="620"/>
      <c r="X816" s="620"/>
      <c r="Y816" s="620"/>
      <c r="Z816" s="620"/>
    </row>
    <row r="817">
      <c r="A817" s="633"/>
      <c r="B817" s="634"/>
      <c r="C817" s="620"/>
      <c r="D817" s="620"/>
      <c r="E817" s="620"/>
      <c r="F817" s="620"/>
      <c r="G817" s="620"/>
      <c r="H817" s="620"/>
      <c r="I817" s="620"/>
      <c r="J817" s="620"/>
      <c r="K817" s="620"/>
      <c r="L817" s="620"/>
      <c r="M817" s="620"/>
      <c r="N817" s="620"/>
      <c r="O817" s="620"/>
      <c r="P817" s="620"/>
      <c r="Q817" s="620"/>
      <c r="R817" s="620"/>
      <c r="S817" s="620"/>
      <c r="T817" s="620"/>
      <c r="U817" s="620"/>
      <c r="V817" s="620"/>
      <c r="W817" s="620"/>
      <c r="X817" s="620"/>
      <c r="Y817" s="620"/>
      <c r="Z817" s="620"/>
    </row>
    <row r="818">
      <c r="A818" s="633"/>
      <c r="B818" s="634"/>
      <c r="C818" s="620"/>
      <c r="D818" s="620"/>
      <c r="E818" s="620"/>
      <c r="F818" s="620"/>
      <c r="G818" s="620"/>
      <c r="H818" s="620"/>
      <c r="I818" s="620"/>
      <c r="J818" s="620"/>
      <c r="K818" s="620"/>
      <c r="L818" s="620"/>
      <c r="M818" s="620"/>
      <c r="N818" s="620"/>
      <c r="O818" s="620"/>
      <c r="P818" s="620"/>
      <c r="Q818" s="620"/>
      <c r="R818" s="620"/>
      <c r="S818" s="620"/>
      <c r="T818" s="620"/>
      <c r="U818" s="620"/>
      <c r="V818" s="620"/>
      <c r="W818" s="620"/>
      <c r="X818" s="620"/>
      <c r="Y818" s="620"/>
      <c r="Z818" s="620"/>
    </row>
    <row r="819">
      <c r="A819" s="633"/>
      <c r="B819" s="634"/>
      <c r="C819" s="620"/>
      <c r="D819" s="620"/>
      <c r="E819" s="620"/>
      <c r="F819" s="620"/>
      <c r="G819" s="620"/>
      <c r="H819" s="620"/>
      <c r="I819" s="620"/>
      <c r="J819" s="620"/>
      <c r="K819" s="620"/>
      <c r="L819" s="620"/>
      <c r="M819" s="620"/>
      <c r="N819" s="620"/>
      <c r="O819" s="620"/>
      <c r="P819" s="620"/>
      <c r="Q819" s="620"/>
      <c r="R819" s="620"/>
      <c r="S819" s="620"/>
      <c r="T819" s="620"/>
      <c r="U819" s="620"/>
      <c r="V819" s="620"/>
      <c r="W819" s="620"/>
      <c r="X819" s="620"/>
      <c r="Y819" s="620"/>
      <c r="Z819" s="620"/>
    </row>
    <row r="820">
      <c r="A820" s="633"/>
      <c r="B820" s="634"/>
      <c r="C820" s="620"/>
      <c r="D820" s="620"/>
      <c r="E820" s="620"/>
      <c r="F820" s="620"/>
      <c r="G820" s="620"/>
      <c r="H820" s="620"/>
      <c r="I820" s="620"/>
      <c r="J820" s="620"/>
      <c r="K820" s="620"/>
      <c r="L820" s="620"/>
      <c r="M820" s="620"/>
      <c r="N820" s="620"/>
      <c r="O820" s="620"/>
      <c r="P820" s="620"/>
      <c r="Q820" s="620"/>
      <c r="R820" s="620"/>
      <c r="S820" s="620"/>
      <c r="T820" s="620"/>
      <c r="U820" s="620"/>
      <c r="V820" s="620"/>
      <c r="W820" s="620"/>
      <c r="X820" s="620"/>
      <c r="Y820" s="620"/>
      <c r="Z820" s="620"/>
    </row>
    <row r="821">
      <c r="A821" s="633"/>
      <c r="B821" s="634"/>
      <c r="C821" s="620"/>
      <c r="D821" s="620"/>
      <c r="E821" s="620"/>
      <c r="F821" s="620"/>
      <c r="G821" s="620"/>
      <c r="H821" s="620"/>
      <c r="I821" s="620"/>
      <c r="J821" s="620"/>
      <c r="K821" s="620"/>
      <c r="L821" s="620"/>
      <c r="M821" s="620"/>
      <c r="N821" s="620"/>
      <c r="O821" s="620"/>
      <c r="P821" s="620"/>
      <c r="Q821" s="620"/>
      <c r="R821" s="620"/>
      <c r="S821" s="620"/>
      <c r="T821" s="620"/>
      <c r="U821" s="620"/>
      <c r="V821" s="620"/>
      <c r="W821" s="620"/>
      <c r="X821" s="620"/>
      <c r="Y821" s="620"/>
      <c r="Z821" s="620"/>
    </row>
    <row r="822">
      <c r="A822" s="633"/>
      <c r="B822" s="634"/>
      <c r="C822" s="620"/>
      <c r="D822" s="620"/>
      <c r="E822" s="620"/>
      <c r="F822" s="620"/>
      <c r="G822" s="620"/>
      <c r="H822" s="620"/>
      <c r="I822" s="620"/>
      <c r="J822" s="620"/>
      <c r="K822" s="620"/>
      <c r="L822" s="620"/>
      <c r="M822" s="620"/>
      <c r="N822" s="620"/>
      <c r="O822" s="620"/>
      <c r="P822" s="620"/>
      <c r="Q822" s="620"/>
      <c r="R822" s="620"/>
      <c r="S822" s="620"/>
      <c r="T822" s="620"/>
      <c r="U822" s="620"/>
      <c r="V822" s="620"/>
      <c r="W822" s="620"/>
      <c r="X822" s="620"/>
      <c r="Y822" s="620"/>
      <c r="Z822" s="620"/>
    </row>
    <row r="823">
      <c r="A823" s="633"/>
      <c r="B823" s="634"/>
      <c r="C823" s="620"/>
      <c r="D823" s="620"/>
      <c r="E823" s="620"/>
      <c r="F823" s="620"/>
      <c r="G823" s="620"/>
      <c r="H823" s="620"/>
      <c r="I823" s="620"/>
      <c r="J823" s="620"/>
      <c r="K823" s="620"/>
      <c r="L823" s="620"/>
      <c r="M823" s="620"/>
      <c r="N823" s="620"/>
      <c r="O823" s="620"/>
      <c r="P823" s="620"/>
      <c r="Q823" s="620"/>
      <c r="R823" s="620"/>
      <c r="S823" s="620"/>
      <c r="T823" s="620"/>
      <c r="U823" s="620"/>
      <c r="V823" s="620"/>
      <c r="W823" s="620"/>
      <c r="X823" s="620"/>
      <c r="Y823" s="620"/>
      <c r="Z823" s="620"/>
    </row>
    <row r="824">
      <c r="A824" s="633"/>
      <c r="B824" s="634"/>
      <c r="C824" s="620"/>
      <c r="D824" s="620"/>
      <c r="E824" s="620"/>
      <c r="F824" s="620"/>
      <c r="G824" s="620"/>
      <c r="H824" s="620"/>
      <c r="I824" s="620"/>
      <c r="J824" s="620"/>
      <c r="K824" s="620"/>
      <c r="L824" s="620"/>
      <c r="M824" s="620"/>
      <c r="N824" s="620"/>
      <c r="O824" s="620"/>
      <c r="P824" s="620"/>
      <c r="Q824" s="620"/>
      <c r="R824" s="620"/>
      <c r="S824" s="620"/>
      <c r="T824" s="620"/>
      <c r="U824" s="620"/>
      <c r="V824" s="620"/>
      <c r="W824" s="620"/>
      <c r="X824" s="620"/>
      <c r="Y824" s="620"/>
      <c r="Z824" s="620"/>
    </row>
    <row r="825">
      <c r="A825" s="633"/>
      <c r="B825" s="634"/>
      <c r="C825" s="620"/>
      <c r="D825" s="620"/>
      <c r="E825" s="620"/>
      <c r="F825" s="620"/>
      <c r="G825" s="620"/>
      <c r="H825" s="620"/>
      <c r="I825" s="620"/>
      <c r="J825" s="620"/>
      <c r="K825" s="620"/>
      <c r="L825" s="620"/>
      <c r="M825" s="620"/>
      <c r="N825" s="620"/>
      <c r="O825" s="620"/>
      <c r="P825" s="620"/>
      <c r="Q825" s="620"/>
      <c r="R825" s="620"/>
      <c r="S825" s="620"/>
      <c r="T825" s="620"/>
      <c r="U825" s="620"/>
      <c r="V825" s="620"/>
      <c r="W825" s="620"/>
      <c r="X825" s="620"/>
      <c r="Y825" s="620"/>
      <c r="Z825" s="620"/>
    </row>
    <row r="826">
      <c r="A826" s="633"/>
      <c r="B826" s="634"/>
      <c r="C826" s="620"/>
      <c r="D826" s="620"/>
      <c r="E826" s="620"/>
      <c r="F826" s="620"/>
      <c r="G826" s="620"/>
      <c r="H826" s="620"/>
      <c r="I826" s="620"/>
      <c r="J826" s="620"/>
      <c r="K826" s="620"/>
      <c r="L826" s="620"/>
      <c r="M826" s="620"/>
      <c r="N826" s="620"/>
      <c r="O826" s="620"/>
      <c r="P826" s="620"/>
      <c r="Q826" s="620"/>
      <c r="R826" s="620"/>
      <c r="S826" s="620"/>
      <c r="T826" s="620"/>
      <c r="U826" s="620"/>
      <c r="V826" s="620"/>
      <c r="W826" s="620"/>
      <c r="X826" s="620"/>
      <c r="Y826" s="620"/>
      <c r="Z826" s="620"/>
    </row>
    <row r="827">
      <c r="A827" s="633"/>
      <c r="B827" s="634"/>
      <c r="C827" s="620"/>
      <c r="D827" s="620"/>
      <c r="E827" s="620"/>
      <c r="F827" s="620"/>
      <c r="G827" s="620"/>
      <c r="H827" s="620"/>
      <c r="I827" s="620"/>
      <c r="J827" s="620"/>
      <c r="K827" s="620"/>
      <c r="L827" s="620"/>
      <c r="M827" s="620"/>
      <c r="N827" s="620"/>
      <c r="O827" s="620"/>
      <c r="P827" s="620"/>
      <c r="Q827" s="620"/>
      <c r="R827" s="620"/>
      <c r="S827" s="620"/>
      <c r="T827" s="620"/>
      <c r="U827" s="620"/>
      <c r="V827" s="620"/>
      <c r="W827" s="620"/>
      <c r="X827" s="620"/>
      <c r="Y827" s="620"/>
      <c r="Z827" s="620"/>
    </row>
    <row r="828">
      <c r="A828" s="633"/>
      <c r="B828" s="634"/>
      <c r="C828" s="620"/>
      <c r="D828" s="620"/>
      <c r="E828" s="620"/>
      <c r="F828" s="620"/>
      <c r="G828" s="620"/>
      <c r="H828" s="620"/>
      <c r="I828" s="620"/>
      <c r="J828" s="620"/>
      <c r="K828" s="620"/>
      <c r="L828" s="620"/>
      <c r="M828" s="620"/>
      <c r="N828" s="620"/>
      <c r="O828" s="620"/>
      <c r="P828" s="620"/>
      <c r="Q828" s="620"/>
      <c r="R828" s="620"/>
      <c r="S828" s="620"/>
      <c r="T828" s="620"/>
      <c r="U828" s="620"/>
      <c r="V828" s="620"/>
      <c r="W828" s="620"/>
      <c r="X828" s="620"/>
      <c r="Y828" s="620"/>
      <c r="Z828" s="620"/>
    </row>
    <row r="829">
      <c r="A829" s="633"/>
      <c r="B829" s="634"/>
      <c r="C829" s="620"/>
      <c r="D829" s="620"/>
      <c r="E829" s="620"/>
      <c r="F829" s="620"/>
      <c r="G829" s="620"/>
      <c r="H829" s="620"/>
      <c r="I829" s="620"/>
      <c r="J829" s="620"/>
      <c r="K829" s="620"/>
      <c r="L829" s="620"/>
      <c r="M829" s="620"/>
      <c r="N829" s="620"/>
      <c r="O829" s="620"/>
      <c r="P829" s="620"/>
      <c r="Q829" s="620"/>
      <c r="R829" s="620"/>
      <c r="S829" s="620"/>
      <c r="T829" s="620"/>
      <c r="U829" s="620"/>
      <c r="V829" s="620"/>
      <c r="W829" s="620"/>
      <c r="X829" s="620"/>
      <c r="Y829" s="620"/>
      <c r="Z829" s="620"/>
    </row>
    <row r="830">
      <c r="A830" s="633"/>
      <c r="B830" s="634"/>
      <c r="C830" s="620"/>
      <c r="D830" s="620"/>
      <c r="E830" s="620"/>
      <c r="F830" s="620"/>
      <c r="G830" s="620"/>
      <c r="H830" s="620"/>
      <c r="I830" s="620"/>
      <c r="J830" s="620"/>
      <c r="K830" s="620"/>
      <c r="L830" s="620"/>
      <c r="M830" s="620"/>
      <c r="N830" s="620"/>
      <c r="O830" s="620"/>
      <c r="P830" s="620"/>
      <c r="Q830" s="620"/>
      <c r="R830" s="620"/>
      <c r="S830" s="620"/>
      <c r="T830" s="620"/>
      <c r="U830" s="620"/>
      <c r="V830" s="620"/>
      <c r="W830" s="620"/>
      <c r="X830" s="620"/>
      <c r="Y830" s="620"/>
      <c r="Z830" s="620"/>
    </row>
    <row r="831">
      <c r="A831" s="633"/>
      <c r="B831" s="634"/>
      <c r="C831" s="620"/>
      <c r="D831" s="620"/>
      <c r="E831" s="620"/>
      <c r="F831" s="620"/>
      <c r="G831" s="620"/>
      <c r="H831" s="620"/>
      <c r="I831" s="620"/>
      <c r="J831" s="620"/>
      <c r="K831" s="620"/>
      <c r="L831" s="620"/>
      <c r="M831" s="620"/>
      <c r="N831" s="620"/>
      <c r="O831" s="620"/>
      <c r="P831" s="620"/>
      <c r="Q831" s="620"/>
      <c r="R831" s="620"/>
      <c r="S831" s="620"/>
      <c r="T831" s="620"/>
      <c r="U831" s="620"/>
      <c r="V831" s="620"/>
      <c r="W831" s="620"/>
      <c r="X831" s="620"/>
      <c r="Y831" s="620"/>
      <c r="Z831" s="620"/>
    </row>
    <row r="832">
      <c r="A832" s="633"/>
      <c r="B832" s="634"/>
      <c r="C832" s="620"/>
      <c r="D832" s="620"/>
      <c r="E832" s="620"/>
      <c r="F832" s="620"/>
      <c r="G832" s="620"/>
      <c r="H832" s="620"/>
      <c r="I832" s="620"/>
      <c r="J832" s="620"/>
      <c r="K832" s="620"/>
      <c r="L832" s="620"/>
      <c r="M832" s="620"/>
      <c r="N832" s="620"/>
      <c r="O832" s="620"/>
      <c r="P832" s="620"/>
      <c r="Q832" s="620"/>
      <c r="R832" s="620"/>
      <c r="S832" s="620"/>
      <c r="T832" s="620"/>
      <c r="U832" s="620"/>
      <c r="V832" s="620"/>
      <c r="W832" s="620"/>
      <c r="X832" s="620"/>
      <c r="Y832" s="620"/>
      <c r="Z832" s="620"/>
    </row>
    <row r="833">
      <c r="A833" s="633"/>
      <c r="B833" s="634"/>
      <c r="C833" s="620"/>
      <c r="D833" s="620"/>
      <c r="E833" s="620"/>
      <c r="F833" s="620"/>
      <c r="G833" s="620"/>
      <c r="H833" s="620"/>
      <c r="I833" s="620"/>
      <c r="J833" s="620"/>
      <c r="K833" s="620"/>
      <c r="L833" s="620"/>
      <c r="M833" s="620"/>
      <c r="N833" s="620"/>
      <c r="O833" s="620"/>
      <c r="P833" s="620"/>
      <c r="Q833" s="620"/>
      <c r="R833" s="620"/>
      <c r="S833" s="620"/>
      <c r="T833" s="620"/>
      <c r="U833" s="620"/>
      <c r="V833" s="620"/>
      <c r="W833" s="620"/>
      <c r="X833" s="620"/>
      <c r="Y833" s="620"/>
      <c r="Z833" s="620"/>
    </row>
    <row r="834">
      <c r="A834" s="633"/>
      <c r="B834" s="634"/>
      <c r="C834" s="620"/>
      <c r="D834" s="620"/>
      <c r="E834" s="620"/>
      <c r="F834" s="620"/>
      <c r="G834" s="620"/>
      <c r="H834" s="620"/>
      <c r="I834" s="620"/>
      <c r="J834" s="620"/>
      <c r="K834" s="620"/>
      <c r="L834" s="620"/>
      <c r="M834" s="620"/>
      <c r="N834" s="620"/>
      <c r="O834" s="620"/>
      <c r="P834" s="620"/>
      <c r="Q834" s="620"/>
      <c r="R834" s="620"/>
      <c r="S834" s="620"/>
      <c r="T834" s="620"/>
      <c r="U834" s="620"/>
      <c r="V834" s="620"/>
      <c r="W834" s="620"/>
      <c r="X834" s="620"/>
      <c r="Y834" s="620"/>
      <c r="Z834" s="620"/>
    </row>
    <row r="835">
      <c r="A835" s="633"/>
      <c r="B835" s="634"/>
      <c r="C835" s="620"/>
      <c r="D835" s="620"/>
      <c r="E835" s="620"/>
      <c r="F835" s="620"/>
      <c r="G835" s="620"/>
      <c r="H835" s="620"/>
      <c r="I835" s="620"/>
      <c r="J835" s="620"/>
      <c r="K835" s="620"/>
      <c r="L835" s="620"/>
      <c r="M835" s="620"/>
      <c r="N835" s="620"/>
      <c r="O835" s="620"/>
      <c r="P835" s="620"/>
      <c r="Q835" s="620"/>
      <c r="R835" s="620"/>
      <c r="S835" s="620"/>
      <c r="T835" s="620"/>
      <c r="U835" s="620"/>
      <c r="V835" s="620"/>
      <c r="W835" s="620"/>
      <c r="X835" s="620"/>
      <c r="Y835" s="620"/>
      <c r="Z835" s="620"/>
    </row>
    <row r="836">
      <c r="A836" s="633"/>
      <c r="B836" s="634"/>
      <c r="C836" s="620"/>
      <c r="D836" s="620"/>
      <c r="E836" s="620"/>
      <c r="F836" s="620"/>
      <c r="G836" s="620"/>
      <c r="H836" s="620"/>
      <c r="I836" s="620"/>
      <c r="J836" s="620"/>
      <c r="K836" s="620"/>
      <c r="L836" s="620"/>
      <c r="M836" s="620"/>
      <c r="N836" s="620"/>
      <c r="O836" s="620"/>
      <c r="P836" s="620"/>
      <c r="Q836" s="620"/>
      <c r="R836" s="620"/>
      <c r="S836" s="620"/>
      <c r="T836" s="620"/>
      <c r="U836" s="620"/>
      <c r="V836" s="620"/>
      <c r="W836" s="620"/>
      <c r="X836" s="620"/>
      <c r="Y836" s="620"/>
      <c r="Z836" s="620"/>
    </row>
    <row r="837">
      <c r="A837" s="633"/>
      <c r="B837" s="634"/>
      <c r="C837" s="620"/>
      <c r="D837" s="620"/>
      <c r="E837" s="620"/>
      <c r="F837" s="620"/>
      <c r="G837" s="620"/>
      <c r="H837" s="620"/>
      <c r="I837" s="620"/>
      <c r="J837" s="620"/>
      <c r="K837" s="620"/>
      <c r="L837" s="620"/>
      <c r="M837" s="620"/>
      <c r="N837" s="620"/>
      <c r="O837" s="620"/>
      <c r="P837" s="620"/>
      <c r="Q837" s="620"/>
      <c r="R837" s="620"/>
      <c r="S837" s="620"/>
      <c r="T837" s="620"/>
      <c r="U837" s="620"/>
      <c r="V837" s="620"/>
      <c r="W837" s="620"/>
      <c r="X837" s="620"/>
      <c r="Y837" s="620"/>
      <c r="Z837" s="620"/>
    </row>
    <row r="838">
      <c r="A838" s="633"/>
      <c r="B838" s="634"/>
      <c r="C838" s="620"/>
      <c r="D838" s="620"/>
      <c r="E838" s="620"/>
      <c r="F838" s="620"/>
      <c r="G838" s="620"/>
      <c r="H838" s="620"/>
      <c r="I838" s="620"/>
      <c r="J838" s="620"/>
      <c r="K838" s="620"/>
      <c r="L838" s="620"/>
      <c r="M838" s="620"/>
      <c r="N838" s="620"/>
      <c r="O838" s="620"/>
      <c r="P838" s="620"/>
      <c r="Q838" s="620"/>
      <c r="R838" s="620"/>
      <c r="S838" s="620"/>
      <c r="T838" s="620"/>
      <c r="U838" s="620"/>
      <c r="V838" s="620"/>
      <c r="W838" s="620"/>
      <c r="X838" s="620"/>
      <c r="Y838" s="620"/>
      <c r="Z838" s="620"/>
    </row>
    <row r="839">
      <c r="A839" s="633"/>
      <c r="B839" s="634"/>
      <c r="C839" s="620"/>
      <c r="D839" s="620"/>
      <c r="E839" s="620"/>
      <c r="F839" s="620"/>
      <c r="G839" s="620"/>
      <c r="H839" s="620"/>
      <c r="I839" s="620"/>
      <c r="J839" s="620"/>
      <c r="K839" s="620"/>
      <c r="L839" s="620"/>
      <c r="M839" s="620"/>
      <c r="N839" s="620"/>
      <c r="O839" s="620"/>
      <c r="P839" s="620"/>
      <c r="Q839" s="620"/>
      <c r="R839" s="620"/>
      <c r="S839" s="620"/>
      <c r="T839" s="620"/>
      <c r="U839" s="620"/>
      <c r="V839" s="620"/>
      <c r="W839" s="620"/>
      <c r="X839" s="620"/>
      <c r="Y839" s="620"/>
      <c r="Z839" s="620"/>
    </row>
    <row r="840">
      <c r="A840" s="633"/>
      <c r="B840" s="634"/>
      <c r="C840" s="620"/>
      <c r="D840" s="620"/>
      <c r="E840" s="620"/>
      <c r="F840" s="620"/>
      <c r="G840" s="620"/>
      <c r="H840" s="620"/>
      <c r="I840" s="620"/>
      <c r="J840" s="620"/>
      <c r="K840" s="620"/>
      <c r="L840" s="620"/>
      <c r="M840" s="620"/>
      <c r="N840" s="620"/>
      <c r="O840" s="620"/>
      <c r="P840" s="620"/>
      <c r="Q840" s="620"/>
      <c r="R840" s="620"/>
      <c r="S840" s="620"/>
      <c r="T840" s="620"/>
      <c r="U840" s="620"/>
      <c r="V840" s="620"/>
      <c r="W840" s="620"/>
      <c r="X840" s="620"/>
      <c r="Y840" s="620"/>
      <c r="Z840" s="620"/>
    </row>
    <row r="841">
      <c r="A841" s="633"/>
      <c r="B841" s="634"/>
      <c r="C841" s="620"/>
      <c r="D841" s="620"/>
      <c r="E841" s="620"/>
      <c r="F841" s="620"/>
      <c r="G841" s="620"/>
      <c r="H841" s="620"/>
      <c r="I841" s="620"/>
      <c r="J841" s="620"/>
      <c r="K841" s="620"/>
      <c r="L841" s="620"/>
      <c r="M841" s="620"/>
      <c r="N841" s="620"/>
      <c r="O841" s="620"/>
      <c r="P841" s="620"/>
      <c r="Q841" s="620"/>
      <c r="R841" s="620"/>
      <c r="S841" s="620"/>
      <c r="T841" s="620"/>
      <c r="U841" s="620"/>
      <c r="V841" s="620"/>
      <c r="W841" s="620"/>
      <c r="X841" s="620"/>
      <c r="Y841" s="620"/>
      <c r="Z841" s="620"/>
    </row>
    <row r="842">
      <c r="A842" s="633"/>
      <c r="B842" s="634"/>
      <c r="C842" s="620"/>
      <c r="D842" s="620"/>
      <c r="E842" s="620"/>
      <c r="F842" s="620"/>
      <c r="G842" s="620"/>
      <c r="H842" s="620"/>
      <c r="I842" s="620"/>
      <c r="J842" s="620"/>
      <c r="K842" s="620"/>
      <c r="L842" s="620"/>
      <c r="M842" s="620"/>
      <c r="N842" s="620"/>
      <c r="O842" s="620"/>
      <c r="P842" s="620"/>
      <c r="Q842" s="620"/>
      <c r="R842" s="620"/>
      <c r="S842" s="620"/>
      <c r="T842" s="620"/>
      <c r="U842" s="620"/>
      <c r="V842" s="620"/>
      <c r="W842" s="620"/>
      <c r="X842" s="620"/>
      <c r="Y842" s="620"/>
      <c r="Z842" s="620"/>
    </row>
    <row r="843">
      <c r="A843" s="633"/>
      <c r="B843" s="634"/>
      <c r="C843" s="620"/>
      <c r="D843" s="620"/>
      <c r="E843" s="620"/>
      <c r="F843" s="620"/>
      <c r="G843" s="620"/>
      <c r="H843" s="620"/>
      <c r="I843" s="620"/>
      <c r="J843" s="620"/>
      <c r="K843" s="620"/>
      <c r="L843" s="620"/>
      <c r="M843" s="620"/>
      <c r="N843" s="620"/>
      <c r="O843" s="620"/>
      <c r="P843" s="620"/>
      <c r="Q843" s="620"/>
      <c r="R843" s="620"/>
      <c r="S843" s="620"/>
      <c r="T843" s="620"/>
      <c r="U843" s="620"/>
      <c r="V843" s="620"/>
      <c r="W843" s="620"/>
      <c r="X843" s="620"/>
      <c r="Y843" s="620"/>
      <c r="Z843" s="620"/>
    </row>
    <row r="844">
      <c r="A844" s="633"/>
      <c r="B844" s="634"/>
      <c r="C844" s="620"/>
      <c r="D844" s="620"/>
      <c r="E844" s="620"/>
      <c r="F844" s="620"/>
      <c r="G844" s="620"/>
      <c r="H844" s="620"/>
      <c r="I844" s="620"/>
      <c r="J844" s="620"/>
      <c r="K844" s="620"/>
      <c r="L844" s="620"/>
      <c r="M844" s="620"/>
      <c r="N844" s="620"/>
      <c r="O844" s="620"/>
      <c r="P844" s="620"/>
      <c r="Q844" s="620"/>
      <c r="R844" s="620"/>
      <c r="S844" s="620"/>
      <c r="T844" s="620"/>
      <c r="U844" s="620"/>
      <c r="V844" s="620"/>
      <c r="W844" s="620"/>
      <c r="X844" s="620"/>
      <c r="Y844" s="620"/>
      <c r="Z844" s="620"/>
    </row>
    <row r="845">
      <c r="A845" s="633"/>
      <c r="B845" s="634"/>
      <c r="C845" s="620"/>
      <c r="D845" s="620"/>
      <c r="E845" s="620"/>
      <c r="F845" s="620"/>
      <c r="G845" s="620"/>
      <c r="H845" s="620"/>
      <c r="I845" s="620"/>
      <c r="J845" s="620"/>
      <c r="K845" s="620"/>
      <c r="L845" s="620"/>
      <c r="M845" s="620"/>
      <c r="N845" s="620"/>
      <c r="O845" s="620"/>
      <c r="P845" s="620"/>
      <c r="Q845" s="620"/>
      <c r="R845" s="620"/>
      <c r="S845" s="620"/>
      <c r="T845" s="620"/>
      <c r="U845" s="620"/>
      <c r="V845" s="620"/>
      <c r="W845" s="620"/>
      <c r="X845" s="620"/>
      <c r="Y845" s="620"/>
      <c r="Z845" s="620"/>
    </row>
    <row r="846">
      <c r="A846" s="633"/>
      <c r="B846" s="634"/>
      <c r="C846" s="620"/>
      <c r="D846" s="620"/>
      <c r="E846" s="620"/>
      <c r="F846" s="620"/>
      <c r="G846" s="620"/>
      <c r="H846" s="620"/>
      <c r="I846" s="620"/>
      <c r="J846" s="620"/>
      <c r="K846" s="620"/>
      <c r="L846" s="620"/>
      <c r="M846" s="620"/>
      <c r="N846" s="620"/>
      <c r="O846" s="620"/>
      <c r="P846" s="620"/>
      <c r="Q846" s="620"/>
      <c r="R846" s="620"/>
      <c r="S846" s="620"/>
      <c r="T846" s="620"/>
      <c r="U846" s="620"/>
      <c r="V846" s="620"/>
      <c r="W846" s="620"/>
      <c r="X846" s="620"/>
      <c r="Y846" s="620"/>
      <c r="Z846" s="620"/>
    </row>
    <row r="847">
      <c r="A847" s="633"/>
      <c r="B847" s="634"/>
      <c r="C847" s="620"/>
      <c r="D847" s="620"/>
      <c r="E847" s="620"/>
      <c r="F847" s="620"/>
      <c r="G847" s="620"/>
      <c r="H847" s="620"/>
      <c r="I847" s="620"/>
      <c r="J847" s="620"/>
      <c r="K847" s="620"/>
      <c r="L847" s="620"/>
      <c r="M847" s="620"/>
      <c r="N847" s="620"/>
      <c r="O847" s="620"/>
      <c r="P847" s="620"/>
      <c r="Q847" s="620"/>
      <c r="R847" s="620"/>
      <c r="S847" s="620"/>
      <c r="T847" s="620"/>
      <c r="U847" s="620"/>
      <c r="V847" s="620"/>
      <c r="W847" s="620"/>
      <c r="X847" s="620"/>
      <c r="Y847" s="620"/>
      <c r="Z847" s="620"/>
    </row>
    <row r="848">
      <c r="A848" s="633"/>
      <c r="B848" s="634"/>
      <c r="C848" s="620"/>
      <c r="D848" s="620"/>
      <c r="E848" s="620"/>
      <c r="F848" s="620"/>
      <c r="G848" s="620"/>
      <c r="H848" s="620"/>
      <c r="I848" s="620"/>
      <c r="J848" s="620"/>
      <c r="K848" s="620"/>
      <c r="L848" s="620"/>
      <c r="M848" s="620"/>
      <c r="N848" s="620"/>
      <c r="O848" s="620"/>
      <c r="P848" s="620"/>
      <c r="Q848" s="620"/>
      <c r="R848" s="620"/>
      <c r="S848" s="620"/>
      <c r="T848" s="620"/>
      <c r="U848" s="620"/>
      <c r="V848" s="620"/>
      <c r="W848" s="620"/>
      <c r="X848" s="620"/>
      <c r="Y848" s="620"/>
      <c r="Z848" s="620"/>
    </row>
    <row r="849">
      <c r="A849" s="633"/>
      <c r="B849" s="634"/>
      <c r="C849" s="620"/>
      <c r="D849" s="620"/>
      <c r="E849" s="620"/>
      <c r="F849" s="620"/>
      <c r="G849" s="620"/>
      <c r="H849" s="620"/>
      <c r="I849" s="620"/>
      <c r="J849" s="620"/>
      <c r="K849" s="620"/>
      <c r="L849" s="620"/>
      <c r="M849" s="620"/>
      <c r="N849" s="620"/>
      <c r="O849" s="620"/>
      <c r="P849" s="620"/>
      <c r="Q849" s="620"/>
      <c r="R849" s="620"/>
      <c r="S849" s="620"/>
      <c r="T849" s="620"/>
      <c r="U849" s="620"/>
      <c r="V849" s="620"/>
      <c r="W849" s="620"/>
      <c r="X849" s="620"/>
      <c r="Y849" s="620"/>
      <c r="Z849" s="620"/>
    </row>
    <row r="850">
      <c r="A850" s="633"/>
      <c r="B850" s="634"/>
      <c r="C850" s="620"/>
      <c r="D850" s="620"/>
      <c r="E850" s="620"/>
      <c r="F850" s="620"/>
      <c r="G850" s="620"/>
      <c r="H850" s="620"/>
      <c r="I850" s="620"/>
      <c r="J850" s="620"/>
      <c r="K850" s="620"/>
      <c r="L850" s="620"/>
      <c r="M850" s="620"/>
      <c r="N850" s="620"/>
      <c r="O850" s="620"/>
      <c r="P850" s="620"/>
      <c r="Q850" s="620"/>
      <c r="R850" s="620"/>
      <c r="S850" s="620"/>
      <c r="T850" s="620"/>
      <c r="U850" s="620"/>
      <c r="V850" s="620"/>
      <c r="W850" s="620"/>
      <c r="X850" s="620"/>
      <c r="Y850" s="620"/>
      <c r="Z850" s="620"/>
    </row>
    <row r="851">
      <c r="A851" s="633"/>
      <c r="B851" s="634"/>
      <c r="C851" s="620"/>
      <c r="D851" s="620"/>
      <c r="E851" s="620"/>
      <c r="F851" s="620"/>
      <c r="G851" s="620"/>
      <c r="H851" s="620"/>
      <c r="I851" s="620"/>
      <c r="J851" s="620"/>
      <c r="K851" s="620"/>
      <c r="L851" s="620"/>
      <c r="M851" s="620"/>
      <c r="N851" s="620"/>
      <c r="O851" s="620"/>
      <c r="P851" s="620"/>
      <c r="Q851" s="620"/>
      <c r="R851" s="620"/>
      <c r="S851" s="620"/>
      <c r="T851" s="620"/>
      <c r="U851" s="620"/>
      <c r="V851" s="620"/>
      <c r="W851" s="620"/>
      <c r="X851" s="620"/>
      <c r="Y851" s="620"/>
      <c r="Z851" s="620"/>
    </row>
    <row r="852">
      <c r="A852" s="633"/>
      <c r="B852" s="634"/>
      <c r="C852" s="620"/>
      <c r="D852" s="620"/>
      <c r="E852" s="620"/>
      <c r="F852" s="620"/>
      <c r="G852" s="620"/>
      <c r="H852" s="620"/>
      <c r="I852" s="620"/>
      <c r="J852" s="620"/>
      <c r="K852" s="620"/>
      <c r="L852" s="620"/>
      <c r="M852" s="620"/>
      <c r="N852" s="620"/>
      <c r="O852" s="620"/>
      <c r="P852" s="620"/>
      <c r="Q852" s="620"/>
      <c r="R852" s="620"/>
      <c r="S852" s="620"/>
      <c r="T852" s="620"/>
      <c r="U852" s="620"/>
      <c r="V852" s="620"/>
      <c r="W852" s="620"/>
      <c r="X852" s="620"/>
      <c r="Y852" s="620"/>
      <c r="Z852" s="620"/>
    </row>
    <row r="853">
      <c r="A853" s="633"/>
      <c r="B853" s="634"/>
      <c r="C853" s="620"/>
      <c r="D853" s="620"/>
      <c r="E853" s="620"/>
      <c r="F853" s="620"/>
      <c r="G853" s="620"/>
      <c r="H853" s="620"/>
      <c r="I853" s="620"/>
      <c r="J853" s="620"/>
      <c r="K853" s="620"/>
      <c r="L853" s="620"/>
      <c r="M853" s="620"/>
      <c r="N853" s="620"/>
      <c r="O853" s="620"/>
      <c r="P853" s="620"/>
      <c r="Q853" s="620"/>
      <c r="R853" s="620"/>
      <c r="S853" s="620"/>
      <c r="T853" s="620"/>
      <c r="U853" s="620"/>
      <c r="V853" s="620"/>
      <c r="W853" s="620"/>
      <c r="X853" s="620"/>
      <c r="Y853" s="620"/>
      <c r="Z853" s="620"/>
    </row>
    <row r="854">
      <c r="A854" s="633"/>
      <c r="B854" s="634"/>
      <c r="C854" s="620"/>
      <c r="D854" s="620"/>
      <c r="E854" s="620"/>
      <c r="F854" s="620"/>
      <c r="G854" s="620"/>
      <c r="H854" s="620"/>
      <c r="I854" s="620"/>
      <c r="J854" s="620"/>
      <c r="K854" s="620"/>
      <c r="L854" s="620"/>
      <c r="M854" s="620"/>
      <c r="N854" s="620"/>
      <c r="O854" s="620"/>
      <c r="P854" s="620"/>
      <c r="Q854" s="620"/>
      <c r="R854" s="620"/>
      <c r="S854" s="620"/>
      <c r="T854" s="620"/>
      <c r="U854" s="620"/>
      <c r="V854" s="620"/>
      <c r="W854" s="620"/>
      <c r="X854" s="620"/>
      <c r="Y854" s="620"/>
      <c r="Z854" s="620"/>
    </row>
    <row r="855">
      <c r="A855" s="633"/>
      <c r="B855" s="634"/>
      <c r="C855" s="620"/>
      <c r="D855" s="620"/>
      <c r="E855" s="620"/>
      <c r="F855" s="620"/>
      <c r="G855" s="620"/>
      <c r="H855" s="620"/>
      <c r="I855" s="620"/>
      <c r="J855" s="620"/>
      <c r="K855" s="620"/>
      <c r="L855" s="620"/>
      <c r="M855" s="620"/>
      <c r="N855" s="620"/>
      <c r="O855" s="620"/>
      <c r="P855" s="620"/>
      <c r="Q855" s="620"/>
      <c r="R855" s="620"/>
      <c r="S855" s="620"/>
      <c r="T855" s="620"/>
      <c r="U855" s="620"/>
      <c r="V855" s="620"/>
      <c r="W855" s="620"/>
      <c r="X855" s="620"/>
      <c r="Y855" s="620"/>
      <c r="Z855" s="620"/>
    </row>
    <row r="856">
      <c r="A856" s="633"/>
      <c r="B856" s="634"/>
      <c r="C856" s="620"/>
      <c r="D856" s="620"/>
      <c r="E856" s="620"/>
      <c r="F856" s="620"/>
      <c r="G856" s="620"/>
      <c r="H856" s="620"/>
      <c r="I856" s="620"/>
      <c r="J856" s="620"/>
      <c r="K856" s="620"/>
      <c r="L856" s="620"/>
      <c r="M856" s="620"/>
      <c r="N856" s="620"/>
      <c r="O856" s="620"/>
      <c r="P856" s="620"/>
      <c r="Q856" s="620"/>
      <c r="R856" s="620"/>
      <c r="S856" s="620"/>
      <c r="T856" s="620"/>
      <c r="U856" s="620"/>
      <c r="V856" s="620"/>
      <c r="W856" s="620"/>
      <c r="X856" s="620"/>
      <c r="Y856" s="620"/>
      <c r="Z856" s="620"/>
    </row>
    <row r="857">
      <c r="A857" s="633"/>
      <c r="B857" s="634"/>
      <c r="C857" s="620"/>
      <c r="D857" s="620"/>
      <c r="E857" s="620"/>
      <c r="F857" s="620"/>
      <c r="G857" s="620"/>
      <c r="H857" s="620"/>
      <c r="I857" s="620"/>
      <c r="J857" s="620"/>
      <c r="K857" s="620"/>
      <c r="L857" s="620"/>
      <c r="M857" s="620"/>
      <c r="N857" s="620"/>
      <c r="O857" s="620"/>
      <c r="P857" s="620"/>
      <c r="Q857" s="620"/>
      <c r="R857" s="620"/>
      <c r="S857" s="620"/>
      <c r="T857" s="620"/>
      <c r="U857" s="620"/>
      <c r="V857" s="620"/>
      <c r="W857" s="620"/>
      <c r="X857" s="620"/>
      <c r="Y857" s="620"/>
      <c r="Z857" s="620"/>
    </row>
    <row r="858">
      <c r="A858" s="633"/>
      <c r="B858" s="634"/>
      <c r="C858" s="620"/>
      <c r="D858" s="620"/>
      <c r="E858" s="620"/>
      <c r="F858" s="620"/>
      <c r="G858" s="620"/>
      <c r="H858" s="620"/>
      <c r="I858" s="620"/>
      <c r="J858" s="620"/>
      <c r="K858" s="620"/>
      <c r="L858" s="620"/>
      <c r="M858" s="620"/>
      <c r="N858" s="620"/>
      <c r="O858" s="620"/>
      <c r="P858" s="620"/>
      <c r="Q858" s="620"/>
      <c r="R858" s="620"/>
      <c r="S858" s="620"/>
      <c r="T858" s="620"/>
      <c r="U858" s="620"/>
      <c r="V858" s="620"/>
      <c r="W858" s="620"/>
      <c r="X858" s="620"/>
      <c r="Y858" s="620"/>
      <c r="Z858" s="620"/>
    </row>
    <row r="859">
      <c r="A859" s="633"/>
      <c r="B859" s="634"/>
      <c r="C859" s="620"/>
      <c r="D859" s="620"/>
      <c r="E859" s="620"/>
      <c r="F859" s="620"/>
      <c r="G859" s="620"/>
      <c r="H859" s="620"/>
      <c r="I859" s="620"/>
      <c r="J859" s="620"/>
      <c r="K859" s="620"/>
      <c r="L859" s="620"/>
      <c r="M859" s="620"/>
      <c r="N859" s="620"/>
      <c r="O859" s="620"/>
      <c r="P859" s="620"/>
      <c r="Q859" s="620"/>
      <c r="R859" s="620"/>
      <c r="S859" s="620"/>
      <c r="T859" s="620"/>
      <c r="U859" s="620"/>
      <c r="V859" s="620"/>
      <c r="W859" s="620"/>
      <c r="X859" s="620"/>
      <c r="Y859" s="620"/>
      <c r="Z859" s="620"/>
    </row>
    <row r="860">
      <c r="A860" s="633"/>
      <c r="B860" s="634"/>
      <c r="C860" s="620"/>
      <c r="D860" s="620"/>
      <c r="E860" s="620"/>
      <c r="F860" s="620"/>
      <c r="G860" s="620"/>
      <c r="H860" s="620"/>
      <c r="I860" s="620"/>
      <c r="J860" s="620"/>
      <c r="K860" s="620"/>
      <c r="L860" s="620"/>
      <c r="M860" s="620"/>
      <c r="N860" s="620"/>
      <c r="O860" s="620"/>
      <c r="P860" s="620"/>
      <c r="Q860" s="620"/>
      <c r="R860" s="620"/>
      <c r="S860" s="620"/>
      <c r="T860" s="620"/>
      <c r="U860" s="620"/>
      <c r="V860" s="620"/>
      <c r="W860" s="620"/>
      <c r="X860" s="620"/>
      <c r="Y860" s="620"/>
      <c r="Z860" s="620"/>
    </row>
    <row r="861">
      <c r="A861" s="633"/>
      <c r="B861" s="634"/>
      <c r="C861" s="620"/>
      <c r="D861" s="620"/>
      <c r="E861" s="620"/>
      <c r="F861" s="620"/>
      <c r="G861" s="620"/>
      <c r="H861" s="620"/>
      <c r="I861" s="620"/>
      <c r="J861" s="620"/>
      <c r="K861" s="620"/>
      <c r="L861" s="620"/>
      <c r="M861" s="620"/>
      <c r="N861" s="620"/>
      <c r="O861" s="620"/>
      <c r="P861" s="620"/>
      <c r="Q861" s="620"/>
      <c r="R861" s="620"/>
      <c r="S861" s="620"/>
      <c r="T861" s="620"/>
      <c r="U861" s="620"/>
      <c r="V861" s="620"/>
      <c r="W861" s="620"/>
      <c r="X861" s="620"/>
      <c r="Y861" s="620"/>
      <c r="Z861" s="620"/>
    </row>
    <row r="862">
      <c r="A862" s="633"/>
      <c r="B862" s="634"/>
      <c r="C862" s="620"/>
      <c r="D862" s="620"/>
      <c r="E862" s="620"/>
      <c r="F862" s="620"/>
      <c r="G862" s="620"/>
      <c r="H862" s="620"/>
      <c r="I862" s="620"/>
      <c r="J862" s="620"/>
      <c r="K862" s="620"/>
      <c r="L862" s="620"/>
      <c r="M862" s="620"/>
      <c r="N862" s="620"/>
      <c r="O862" s="620"/>
      <c r="P862" s="620"/>
      <c r="Q862" s="620"/>
      <c r="R862" s="620"/>
      <c r="S862" s="620"/>
      <c r="T862" s="620"/>
      <c r="U862" s="620"/>
      <c r="V862" s="620"/>
      <c r="W862" s="620"/>
      <c r="X862" s="620"/>
      <c r="Y862" s="620"/>
      <c r="Z862" s="620"/>
    </row>
    <row r="863">
      <c r="A863" s="633"/>
      <c r="B863" s="634"/>
      <c r="C863" s="620"/>
      <c r="D863" s="620"/>
      <c r="E863" s="620"/>
      <c r="F863" s="620"/>
      <c r="G863" s="620"/>
      <c r="H863" s="620"/>
      <c r="I863" s="620"/>
      <c r="J863" s="620"/>
      <c r="K863" s="620"/>
      <c r="L863" s="620"/>
      <c r="M863" s="620"/>
      <c r="N863" s="620"/>
      <c r="O863" s="620"/>
      <c r="P863" s="620"/>
      <c r="Q863" s="620"/>
      <c r="R863" s="620"/>
      <c r="S863" s="620"/>
      <c r="T863" s="620"/>
      <c r="U863" s="620"/>
      <c r="V863" s="620"/>
      <c r="W863" s="620"/>
      <c r="X863" s="620"/>
      <c r="Y863" s="620"/>
      <c r="Z863" s="620"/>
    </row>
    <row r="864">
      <c r="A864" s="633"/>
      <c r="B864" s="634"/>
      <c r="C864" s="620"/>
      <c r="D864" s="620"/>
      <c r="E864" s="620"/>
      <c r="F864" s="620"/>
      <c r="G864" s="620"/>
      <c r="H864" s="620"/>
      <c r="I864" s="620"/>
      <c r="J864" s="620"/>
      <c r="K864" s="620"/>
      <c r="L864" s="620"/>
      <c r="M864" s="620"/>
      <c r="N864" s="620"/>
      <c r="O864" s="620"/>
      <c r="P864" s="620"/>
      <c r="Q864" s="620"/>
      <c r="R864" s="620"/>
      <c r="S864" s="620"/>
      <c r="T864" s="620"/>
      <c r="U864" s="620"/>
      <c r="V864" s="620"/>
      <c r="W864" s="620"/>
      <c r="X864" s="620"/>
      <c r="Y864" s="620"/>
      <c r="Z864" s="620"/>
    </row>
    <row r="865">
      <c r="A865" s="633"/>
      <c r="B865" s="634"/>
      <c r="C865" s="620"/>
      <c r="D865" s="620"/>
      <c r="E865" s="620"/>
      <c r="F865" s="620"/>
      <c r="G865" s="620"/>
      <c r="H865" s="620"/>
      <c r="I865" s="620"/>
      <c r="J865" s="620"/>
      <c r="K865" s="620"/>
      <c r="L865" s="620"/>
      <c r="M865" s="620"/>
      <c r="N865" s="620"/>
      <c r="O865" s="620"/>
      <c r="P865" s="620"/>
      <c r="Q865" s="620"/>
      <c r="R865" s="620"/>
      <c r="S865" s="620"/>
      <c r="T865" s="620"/>
      <c r="U865" s="620"/>
      <c r="V865" s="620"/>
      <c r="W865" s="620"/>
      <c r="X865" s="620"/>
      <c r="Y865" s="620"/>
      <c r="Z865" s="620"/>
    </row>
    <row r="866">
      <c r="A866" s="633"/>
      <c r="B866" s="634"/>
      <c r="C866" s="620"/>
      <c r="D866" s="620"/>
      <c r="E866" s="620"/>
      <c r="F866" s="620"/>
      <c r="G866" s="620"/>
      <c r="H866" s="620"/>
      <c r="I866" s="620"/>
      <c r="J866" s="620"/>
      <c r="K866" s="620"/>
      <c r="L866" s="620"/>
      <c r="M866" s="620"/>
      <c r="N866" s="620"/>
      <c r="O866" s="620"/>
      <c r="P866" s="620"/>
      <c r="Q866" s="620"/>
      <c r="R866" s="620"/>
      <c r="S866" s="620"/>
      <c r="T866" s="620"/>
      <c r="U866" s="620"/>
      <c r="V866" s="620"/>
      <c r="W866" s="620"/>
      <c r="X866" s="620"/>
      <c r="Y866" s="620"/>
      <c r="Z866" s="620"/>
    </row>
    <row r="867">
      <c r="A867" s="633"/>
      <c r="B867" s="634"/>
      <c r="C867" s="620"/>
      <c r="D867" s="620"/>
      <c r="E867" s="620"/>
      <c r="F867" s="620"/>
      <c r="G867" s="620"/>
      <c r="H867" s="620"/>
      <c r="I867" s="620"/>
      <c r="J867" s="620"/>
      <c r="K867" s="620"/>
      <c r="L867" s="620"/>
      <c r="M867" s="620"/>
      <c r="N867" s="620"/>
      <c r="O867" s="620"/>
      <c r="P867" s="620"/>
      <c r="Q867" s="620"/>
      <c r="R867" s="620"/>
      <c r="S867" s="620"/>
      <c r="T867" s="620"/>
      <c r="U867" s="620"/>
      <c r="V867" s="620"/>
      <c r="W867" s="620"/>
      <c r="X867" s="620"/>
      <c r="Y867" s="620"/>
      <c r="Z867" s="620"/>
    </row>
    <row r="868">
      <c r="A868" s="633"/>
      <c r="B868" s="634"/>
      <c r="C868" s="620"/>
      <c r="D868" s="620"/>
      <c r="E868" s="620"/>
      <c r="F868" s="620"/>
      <c r="G868" s="620"/>
      <c r="H868" s="620"/>
      <c r="I868" s="620"/>
      <c r="J868" s="620"/>
      <c r="K868" s="620"/>
      <c r="L868" s="620"/>
      <c r="M868" s="620"/>
      <c r="N868" s="620"/>
      <c r="O868" s="620"/>
      <c r="P868" s="620"/>
      <c r="Q868" s="620"/>
      <c r="R868" s="620"/>
      <c r="S868" s="620"/>
      <c r="T868" s="620"/>
      <c r="U868" s="620"/>
      <c r="V868" s="620"/>
      <c r="W868" s="620"/>
      <c r="X868" s="620"/>
      <c r="Y868" s="620"/>
      <c r="Z868" s="620"/>
    </row>
    <row r="869">
      <c r="A869" s="633"/>
      <c r="B869" s="634"/>
      <c r="C869" s="620"/>
      <c r="D869" s="620"/>
      <c r="E869" s="620"/>
      <c r="F869" s="620"/>
      <c r="G869" s="620"/>
      <c r="H869" s="620"/>
      <c r="I869" s="620"/>
      <c r="J869" s="620"/>
      <c r="K869" s="620"/>
      <c r="L869" s="620"/>
      <c r="M869" s="620"/>
      <c r="N869" s="620"/>
      <c r="O869" s="620"/>
      <c r="P869" s="620"/>
      <c r="Q869" s="620"/>
      <c r="R869" s="620"/>
      <c r="S869" s="620"/>
      <c r="T869" s="620"/>
      <c r="U869" s="620"/>
      <c r="V869" s="620"/>
      <c r="W869" s="620"/>
      <c r="X869" s="620"/>
      <c r="Y869" s="620"/>
      <c r="Z869" s="620"/>
    </row>
    <row r="870">
      <c r="A870" s="633"/>
      <c r="B870" s="634"/>
      <c r="C870" s="620"/>
      <c r="D870" s="620"/>
      <c r="E870" s="620"/>
      <c r="F870" s="620"/>
      <c r="G870" s="620"/>
      <c r="H870" s="620"/>
      <c r="I870" s="620"/>
      <c r="J870" s="620"/>
      <c r="K870" s="620"/>
      <c r="L870" s="620"/>
      <c r="M870" s="620"/>
      <c r="N870" s="620"/>
      <c r="O870" s="620"/>
      <c r="P870" s="620"/>
      <c r="Q870" s="620"/>
      <c r="R870" s="620"/>
      <c r="S870" s="620"/>
      <c r="T870" s="620"/>
      <c r="U870" s="620"/>
      <c r="V870" s="620"/>
      <c r="W870" s="620"/>
      <c r="X870" s="620"/>
      <c r="Y870" s="620"/>
      <c r="Z870" s="620"/>
    </row>
    <row r="871">
      <c r="A871" s="633"/>
      <c r="B871" s="634"/>
      <c r="C871" s="620"/>
      <c r="D871" s="620"/>
      <c r="E871" s="620"/>
      <c r="F871" s="620"/>
      <c r="G871" s="620"/>
      <c r="H871" s="620"/>
      <c r="I871" s="620"/>
      <c r="J871" s="620"/>
      <c r="K871" s="620"/>
      <c r="L871" s="620"/>
      <c r="M871" s="620"/>
      <c r="N871" s="620"/>
      <c r="O871" s="620"/>
      <c r="P871" s="620"/>
      <c r="Q871" s="620"/>
      <c r="R871" s="620"/>
      <c r="S871" s="620"/>
      <c r="T871" s="620"/>
      <c r="U871" s="620"/>
      <c r="V871" s="620"/>
      <c r="W871" s="620"/>
      <c r="X871" s="620"/>
      <c r="Y871" s="620"/>
      <c r="Z871" s="620"/>
    </row>
    <row r="872">
      <c r="A872" s="633"/>
      <c r="B872" s="634"/>
      <c r="C872" s="620"/>
      <c r="D872" s="620"/>
      <c r="E872" s="620"/>
      <c r="F872" s="620"/>
      <c r="G872" s="620"/>
      <c r="H872" s="620"/>
      <c r="I872" s="620"/>
      <c r="J872" s="620"/>
      <c r="K872" s="620"/>
      <c r="L872" s="620"/>
      <c r="M872" s="620"/>
      <c r="N872" s="620"/>
      <c r="O872" s="620"/>
      <c r="P872" s="620"/>
      <c r="Q872" s="620"/>
      <c r="R872" s="620"/>
      <c r="S872" s="620"/>
      <c r="T872" s="620"/>
      <c r="U872" s="620"/>
      <c r="V872" s="620"/>
      <c r="W872" s="620"/>
      <c r="X872" s="620"/>
      <c r="Y872" s="620"/>
      <c r="Z872" s="620"/>
    </row>
    <row r="873">
      <c r="A873" s="633"/>
      <c r="B873" s="634"/>
      <c r="C873" s="620"/>
      <c r="D873" s="620"/>
      <c r="E873" s="620"/>
      <c r="F873" s="620"/>
      <c r="G873" s="620"/>
      <c r="H873" s="620"/>
      <c r="I873" s="620"/>
      <c r="J873" s="620"/>
      <c r="K873" s="620"/>
      <c r="L873" s="620"/>
      <c r="M873" s="620"/>
      <c r="N873" s="620"/>
      <c r="O873" s="620"/>
      <c r="P873" s="620"/>
      <c r="Q873" s="620"/>
      <c r="R873" s="620"/>
      <c r="S873" s="620"/>
      <c r="T873" s="620"/>
      <c r="U873" s="620"/>
      <c r="V873" s="620"/>
      <c r="W873" s="620"/>
      <c r="X873" s="620"/>
      <c r="Y873" s="620"/>
      <c r="Z873" s="620"/>
    </row>
    <row r="874">
      <c r="A874" s="633"/>
      <c r="B874" s="634"/>
      <c r="C874" s="620"/>
      <c r="D874" s="620"/>
      <c r="E874" s="620"/>
      <c r="F874" s="620"/>
      <c r="G874" s="620"/>
      <c r="H874" s="620"/>
      <c r="I874" s="620"/>
      <c r="J874" s="620"/>
      <c r="K874" s="620"/>
      <c r="L874" s="620"/>
      <c r="M874" s="620"/>
      <c r="N874" s="620"/>
      <c r="O874" s="620"/>
      <c r="P874" s="620"/>
      <c r="Q874" s="620"/>
      <c r="R874" s="620"/>
      <c r="S874" s="620"/>
      <c r="T874" s="620"/>
      <c r="U874" s="620"/>
      <c r="V874" s="620"/>
      <c r="W874" s="620"/>
      <c r="X874" s="620"/>
      <c r="Y874" s="620"/>
      <c r="Z874" s="620"/>
    </row>
    <row r="875">
      <c r="A875" s="633"/>
      <c r="B875" s="634"/>
      <c r="C875" s="620"/>
      <c r="D875" s="620"/>
      <c r="E875" s="620"/>
      <c r="F875" s="620"/>
      <c r="G875" s="620"/>
      <c r="H875" s="620"/>
      <c r="I875" s="620"/>
      <c r="J875" s="620"/>
      <c r="K875" s="620"/>
      <c r="L875" s="620"/>
      <c r="M875" s="620"/>
      <c r="N875" s="620"/>
      <c r="O875" s="620"/>
      <c r="P875" s="620"/>
      <c r="Q875" s="620"/>
      <c r="R875" s="620"/>
      <c r="S875" s="620"/>
      <c r="T875" s="620"/>
      <c r="U875" s="620"/>
      <c r="V875" s="620"/>
      <c r="W875" s="620"/>
      <c r="X875" s="620"/>
      <c r="Y875" s="620"/>
      <c r="Z875" s="620"/>
    </row>
    <row r="876">
      <c r="A876" s="633"/>
      <c r="B876" s="634"/>
      <c r="C876" s="620"/>
      <c r="D876" s="620"/>
      <c r="E876" s="620"/>
      <c r="F876" s="620"/>
      <c r="G876" s="620"/>
      <c r="H876" s="620"/>
      <c r="I876" s="620"/>
      <c r="J876" s="620"/>
      <c r="K876" s="620"/>
      <c r="L876" s="620"/>
      <c r="M876" s="620"/>
      <c r="N876" s="620"/>
      <c r="O876" s="620"/>
      <c r="P876" s="620"/>
      <c r="Q876" s="620"/>
      <c r="R876" s="620"/>
      <c r="S876" s="620"/>
      <c r="T876" s="620"/>
      <c r="U876" s="620"/>
      <c r="V876" s="620"/>
      <c r="W876" s="620"/>
      <c r="X876" s="620"/>
      <c r="Y876" s="620"/>
      <c r="Z876" s="620"/>
    </row>
    <row r="877">
      <c r="A877" s="633"/>
      <c r="B877" s="634"/>
      <c r="C877" s="620"/>
      <c r="D877" s="620"/>
      <c r="E877" s="620"/>
      <c r="F877" s="620"/>
      <c r="G877" s="620"/>
      <c r="H877" s="620"/>
      <c r="I877" s="620"/>
      <c r="J877" s="620"/>
      <c r="K877" s="620"/>
      <c r="L877" s="620"/>
      <c r="M877" s="620"/>
      <c r="N877" s="620"/>
      <c r="O877" s="620"/>
      <c r="P877" s="620"/>
      <c r="Q877" s="620"/>
      <c r="R877" s="620"/>
      <c r="S877" s="620"/>
      <c r="T877" s="620"/>
      <c r="U877" s="620"/>
      <c r="V877" s="620"/>
      <c r="W877" s="620"/>
      <c r="X877" s="620"/>
      <c r="Y877" s="620"/>
      <c r="Z877" s="620"/>
    </row>
    <row r="878">
      <c r="A878" s="633"/>
      <c r="B878" s="634"/>
      <c r="C878" s="620"/>
      <c r="D878" s="620"/>
      <c r="E878" s="620"/>
      <c r="F878" s="620"/>
      <c r="G878" s="620"/>
      <c r="H878" s="620"/>
      <c r="I878" s="620"/>
      <c r="J878" s="620"/>
      <c r="K878" s="620"/>
      <c r="L878" s="620"/>
      <c r="M878" s="620"/>
      <c r="N878" s="620"/>
      <c r="O878" s="620"/>
      <c r="P878" s="620"/>
      <c r="Q878" s="620"/>
      <c r="R878" s="620"/>
      <c r="S878" s="620"/>
      <c r="T878" s="620"/>
      <c r="U878" s="620"/>
      <c r="V878" s="620"/>
      <c r="W878" s="620"/>
      <c r="X878" s="620"/>
      <c r="Y878" s="620"/>
      <c r="Z878" s="620"/>
    </row>
    <row r="879">
      <c r="A879" s="633"/>
      <c r="B879" s="634"/>
      <c r="C879" s="620"/>
      <c r="D879" s="620"/>
      <c r="E879" s="620"/>
      <c r="F879" s="620"/>
      <c r="G879" s="620"/>
      <c r="H879" s="620"/>
      <c r="I879" s="620"/>
      <c r="J879" s="620"/>
      <c r="K879" s="620"/>
      <c r="L879" s="620"/>
      <c r="M879" s="620"/>
      <c r="N879" s="620"/>
      <c r="O879" s="620"/>
      <c r="P879" s="620"/>
      <c r="Q879" s="620"/>
      <c r="R879" s="620"/>
      <c r="S879" s="620"/>
      <c r="T879" s="620"/>
      <c r="U879" s="620"/>
      <c r="V879" s="620"/>
      <c r="W879" s="620"/>
      <c r="X879" s="620"/>
      <c r="Y879" s="620"/>
      <c r="Z879" s="620"/>
    </row>
    <row r="880">
      <c r="A880" s="633"/>
      <c r="B880" s="634"/>
      <c r="C880" s="620"/>
      <c r="D880" s="620"/>
      <c r="E880" s="620"/>
      <c r="F880" s="620"/>
      <c r="G880" s="620"/>
      <c r="H880" s="620"/>
      <c r="I880" s="620"/>
      <c r="J880" s="620"/>
      <c r="K880" s="620"/>
      <c r="L880" s="620"/>
      <c r="M880" s="620"/>
      <c r="N880" s="620"/>
      <c r="O880" s="620"/>
      <c r="P880" s="620"/>
      <c r="Q880" s="620"/>
      <c r="R880" s="620"/>
      <c r="S880" s="620"/>
      <c r="T880" s="620"/>
      <c r="U880" s="620"/>
      <c r="V880" s="620"/>
      <c r="W880" s="620"/>
      <c r="X880" s="620"/>
      <c r="Y880" s="620"/>
      <c r="Z880" s="620"/>
    </row>
    <row r="881">
      <c r="A881" s="633"/>
      <c r="B881" s="634"/>
      <c r="C881" s="620"/>
      <c r="D881" s="620"/>
      <c r="E881" s="620"/>
      <c r="F881" s="620"/>
      <c r="G881" s="620"/>
      <c r="H881" s="620"/>
      <c r="I881" s="620"/>
      <c r="J881" s="620"/>
      <c r="K881" s="620"/>
      <c r="L881" s="620"/>
      <c r="M881" s="620"/>
      <c r="N881" s="620"/>
      <c r="O881" s="620"/>
      <c r="P881" s="620"/>
      <c r="Q881" s="620"/>
      <c r="R881" s="620"/>
      <c r="S881" s="620"/>
      <c r="T881" s="620"/>
      <c r="U881" s="620"/>
      <c r="V881" s="620"/>
      <c r="W881" s="620"/>
      <c r="X881" s="620"/>
      <c r="Y881" s="620"/>
      <c r="Z881" s="620"/>
    </row>
    <row r="882">
      <c r="A882" s="633"/>
      <c r="B882" s="634"/>
      <c r="C882" s="620"/>
      <c r="D882" s="620"/>
      <c r="E882" s="620"/>
      <c r="F882" s="620"/>
      <c r="G882" s="620"/>
      <c r="H882" s="620"/>
      <c r="I882" s="620"/>
      <c r="J882" s="620"/>
      <c r="K882" s="620"/>
      <c r="L882" s="620"/>
      <c r="M882" s="620"/>
      <c r="N882" s="620"/>
      <c r="O882" s="620"/>
      <c r="P882" s="620"/>
      <c r="Q882" s="620"/>
      <c r="R882" s="620"/>
      <c r="S882" s="620"/>
      <c r="T882" s="620"/>
      <c r="U882" s="620"/>
      <c r="V882" s="620"/>
      <c r="W882" s="620"/>
      <c r="X882" s="620"/>
      <c r="Y882" s="620"/>
      <c r="Z882" s="620"/>
    </row>
    <row r="883">
      <c r="A883" s="633"/>
      <c r="B883" s="634"/>
      <c r="C883" s="620"/>
      <c r="D883" s="620"/>
      <c r="E883" s="620"/>
      <c r="F883" s="620"/>
      <c r="G883" s="620"/>
      <c r="H883" s="620"/>
      <c r="I883" s="620"/>
      <c r="J883" s="620"/>
      <c r="K883" s="620"/>
      <c r="L883" s="620"/>
      <c r="M883" s="620"/>
      <c r="N883" s="620"/>
      <c r="O883" s="620"/>
      <c r="P883" s="620"/>
      <c r="Q883" s="620"/>
      <c r="R883" s="620"/>
      <c r="S883" s="620"/>
      <c r="T883" s="620"/>
      <c r="U883" s="620"/>
      <c r="V883" s="620"/>
      <c r="W883" s="620"/>
      <c r="X883" s="620"/>
      <c r="Y883" s="620"/>
      <c r="Z883" s="620"/>
    </row>
    <row r="884">
      <c r="A884" s="633"/>
      <c r="B884" s="634"/>
      <c r="C884" s="620"/>
      <c r="D884" s="620"/>
      <c r="E884" s="620"/>
      <c r="F884" s="620"/>
      <c r="G884" s="620"/>
      <c r="H884" s="620"/>
      <c r="I884" s="620"/>
      <c r="J884" s="620"/>
      <c r="K884" s="620"/>
      <c r="L884" s="620"/>
      <c r="M884" s="620"/>
      <c r="N884" s="620"/>
      <c r="O884" s="620"/>
      <c r="P884" s="620"/>
      <c r="Q884" s="620"/>
      <c r="R884" s="620"/>
      <c r="S884" s="620"/>
      <c r="T884" s="620"/>
      <c r="U884" s="620"/>
      <c r="V884" s="620"/>
      <c r="W884" s="620"/>
      <c r="X884" s="620"/>
      <c r="Y884" s="620"/>
      <c r="Z884" s="620"/>
    </row>
    <row r="885">
      <c r="A885" s="633"/>
      <c r="B885" s="634"/>
      <c r="C885" s="620"/>
      <c r="D885" s="620"/>
      <c r="E885" s="620"/>
      <c r="F885" s="620"/>
      <c r="G885" s="620"/>
      <c r="H885" s="620"/>
      <c r="I885" s="620"/>
      <c r="J885" s="620"/>
      <c r="K885" s="620"/>
      <c r="L885" s="620"/>
      <c r="M885" s="620"/>
      <c r="N885" s="620"/>
      <c r="O885" s="620"/>
      <c r="P885" s="620"/>
      <c r="Q885" s="620"/>
      <c r="R885" s="620"/>
      <c r="S885" s="620"/>
      <c r="T885" s="620"/>
      <c r="U885" s="620"/>
      <c r="V885" s="620"/>
      <c r="W885" s="620"/>
      <c r="X885" s="620"/>
      <c r="Y885" s="620"/>
      <c r="Z885" s="620"/>
    </row>
    <row r="886">
      <c r="A886" s="633"/>
      <c r="B886" s="634"/>
      <c r="C886" s="620"/>
      <c r="D886" s="620"/>
      <c r="E886" s="620"/>
      <c r="F886" s="620"/>
      <c r="G886" s="620"/>
      <c r="H886" s="620"/>
      <c r="I886" s="620"/>
      <c r="J886" s="620"/>
      <c r="K886" s="620"/>
      <c r="L886" s="620"/>
      <c r="M886" s="620"/>
      <c r="N886" s="620"/>
      <c r="O886" s="620"/>
      <c r="P886" s="620"/>
      <c r="Q886" s="620"/>
      <c r="R886" s="620"/>
      <c r="S886" s="620"/>
      <c r="T886" s="620"/>
      <c r="U886" s="620"/>
      <c r="V886" s="620"/>
      <c r="W886" s="620"/>
      <c r="X886" s="620"/>
      <c r="Y886" s="620"/>
      <c r="Z886" s="620"/>
    </row>
    <row r="887">
      <c r="A887" s="633"/>
      <c r="B887" s="634"/>
      <c r="C887" s="620"/>
      <c r="D887" s="620"/>
      <c r="E887" s="620"/>
      <c r="F887" s="620"/>
      <c r="G887" s="620"/>
      <c r="H887" s="620"/>
      <c r="I887" s="620"/>
      <c r="J887" s="620"/>
      <c r="K887" s="620"/>
      <c r="L887" s="620"/>
      <c r="M887" s="620"/>
      <c r="N887" s="620"/>
      <c r="O887" s="620"/>
      <c r="P887" s="620"/>
      <c r="Q887" s="620"/>
      <c r="R887" s="620"/>
      <c r="S887" s="620"/>
      <c r="T887" s="620"/>
      <c r="U887" s="620"/>
      <c r="V887" s="620"/>
      <c r="W887" s="620"/>
      <c r="X887" s="620"/>
      <c r="Y887" s="620"/>
      <c r="Z887" s="620"/>
    </row>
    <row r="888">
      <c r="A888" s="633"/>
      <c r="B888" s="634"/>
      <c r="C888" s="620"/>
      <c r="D888" s="620"/>
      <c r="E888" s="620"/>
      <c r="F888" s="620"/>
      <c r="G888" s="620"/>
      <c r="H888" s="620"/>
      <c r="I888" s="620"/>
      <c r="J888" s="620"/>
      <c r="K888" s="620"/>
      <c r="L888" s="620"/>
      <c r="M888" s="620"/>
      <c r="N888" s="620"/>
      <c r="O888" s="620"/>
      <c r="P888" s="620"/>
      <c r="Q888" s="620"/>
      <c r="R888" s="620"/>
      <c r="S888" s="620"/>
      <c r="T888" s="620"/>
      <c r="U888" s="620"/>
      <c r="V888" s="620"/>
      <c r="W888" s="620"/>
      <c r="X888" s="620"/>
      <c r="Y888" s="620"/>
      <c r="Z888" s="620"/>
    </row>
    <row r="889">
      <c r="A889" s="633"/>
      <c r="B889" s="634"/>
      <c r="C889" s="620"/>
      <c r="D889" s="620"/>
      <c r="E889" s="620"/>
      <c r="F889" s="620"/>
      <c r="G889" s="620"/>
      <c r="H889" s="620"/>
      <c r="I889" s="620"/>
      <c r="J889" s="620"/>
      <c r="K889" s="620"/>
      <c r="L889" s="620"/>
      <c r="M889" s="620"/>
      <c r="N889" s="620"/>
      <c r="O889" s="620"/>
      <c r="P889" s="620"/>
      <c r="Q889" s="620"/>
      <c r="R889" s="620"/>
      <c r="S889" s="620"/>
      <c r="T889" s="620"/>
      <c r="U889" s="620"/>
      <c r="V889" s="620"/>
      <c r="W889" s="620"/>
      <c r="X889" s="620"/>
      <c r="Y889" s="620"/>
      <c r="Z889" s="620"/>
    </row>
    <row r="890">
      <c r="A890" s="633"/>
      <c r="B890" s="634"/>
      <c r="C890" s="620"/>
      <c r="D890" s="620"/>
      <c r="E890" s="620"/>
      <c r="F890" s="620"/>
      <c r="G890" s="620"/>
      <c r="H890" s="620"/>
      <c r="I890" s="620"/>
      <c r="J890" s="620"/>
      <c r="K890" s="620"/>
      <c r="L890" s="620"/>
      <c r="M890" s="620"/>
      <c r="N890" s="620"/>
      <c r="O890" s="620"/>
      <c r="P890" s="620"/>
      <c r="Q890" s="620"/>
      <c r="R890" s="620"/>
      <c r="S890" s="620"/>
      <c r="T890" s="620"/>
      <c r="U890" s="620"/>
      <c r="V890" s="620"/>
      <c r="W890" s="620"/>
      <c r="X890" s="620"/>
      <c r="Y890" s="620"/>
      <c r="Z890" s="620"/>
    </row>
    <row r="891">
      <c r="A891" s="633"/>
      <c r="B891" s="634"/>
      <c r="C891" s="620"/>
      <c r="D891" s="620"/>
      <c r="E891" s="620"/>
      <c r="F891" s="620"/>
      <c r="G891" s="620"/>
      <c r="H891" s="620"/>
      <c r="I891" s="620"/>
      <c r="J891" s="620"/>
      <c r="K891" s="620"/>
      <c r="L891" s="620"/>
      <c r="M891" s="620"/>
      <c r="N891" s="620"/>
      <c r="O891" s="620"/>
      <c r="P891" s="620"/>
      <c r="Q891" s="620"/>
      <c r="R891" s="620"/>
      <c r="S891" s="620"/>
      <c r="T891" s="620"/>
      <c r="U891" s="620"/>
      <c r="V891" s="620"/>
      <c r="W891" s="620"/>
      <c r="X891" s="620"/>
      <c r="Y891" s="620"/>
      <c r="Z891" s="620"/>
    </row>
    <row r="892">
      <c r="A892" s="633"/>
      <c r="B892" s="634"/>
      <c r="C892" s="620"/>
      <c r="D892" s="620"/>
      <c r="E892" s="620"/>
      <c r="F892" s="620"/>
      <c r="G892" s="620"/>
      <c r="H892" s="620"/>
      <c r="I892" s="620"/>
      <c r="J892" s="620"/>
      <c r="K892" s="620"/>
      <c r="L892" s="620"/>
      <c r="M892" s="620"/>
      <c r="N892" s="620"/>
      <c r="O892" s="620"/>
      <c r="P892" s="620"/>
      <c r="Q892" s="620"/>
      <c r="R892" s="620"/>
      <c r="S892" s="620"/>
      <c r="T892" s="620"/>
      <c r="U892" s="620"/>
      <c r="V892" s="620"/>
      <c r="W892" s="620"/>
      <c r="X892" s="620"/>
      <c r="Y892" s="620"/>
      <c r="Z892" s="620"/>
    </row>
    <row r="893">
      <c r="A893" s="633"/>
      <c r="B893" s="634"/>
      <c r="C893" s="620"/>
      <c r="D893" s="620"/>
      <c r="E893" s="620"/>
      <c r="F893" s="620"/>
      <c r="G893" s="620"/>
      <c r="H893" s="620"/>
      <c r="I893" s="620"/>
      <c r="J893" s="620"/>
      <c r="K893" s="620"/>
      <c r="L893" s="620"/>
      <c r="M893" s="620"/>
      <c r="N893" s="620"/>
      <c r="O893" s="620"/>
      <c r="P893" s="620"/>
      <c r="Q893" s="620"/>
      <c r="R893" s="620"/>
      <c r="S893" s="620"/>
      <c r="T893" s="620"/>
      <c r="U893" s="620"/>
      <c r="V893" s="620"/>
      <c r="W893" s="620"/>
      <c r="X893" s="620"/>
      <c r="Y893" s="620"/>
      <c r="Z893" s="620"/>
    </row>
    <row r="894">
      <c r="A894" s="633"/>
      <c r="B894" s="634"/>
      <c r="C894" s="620"/>
      <c r="D894" s="620"/>
      <c r="E894" s="620"/>
      <c r="F894" s="620"/>
      <c r="G894" s="620"/>
      <c r="H894" s="620"/>
      <c r="I894" s="620"/>
      <c r="J894" s="620"/>
      <c r="K894" s="620"/>
      <c r="L894" s="620"/>
      <c r="M894" s="620"/>
      <c r="N894" s="620"/>
      <c r="O894" s="620"/>
      <c r="P894" s="620"/>
      <c r="Q894" s="620"/>
      <c r="R894" s="620"/>
      <c r="S894" s="620"/>
      <c r="T894" s="620"/>
      <c r="U894" s="620"/>
      <c r="V894" s="620"/>
      <c r="W894" s="620"/>
      <c r="X894" s="620"/>
      <c r="Y894" s="620"/>
      <c r="Z894" s="620"/>
    </row>
    <row r="895">
      <c r="A895" s="633"/>
      <c r="B895" s="634"/>
      <c r="C895" s="620"/>
      <c r="D895" s="620"/>
      <c r="E895" s="620"/>
      <c r="F895" s="620"/>
      <c r="G895" s="620"/>
      <c r="H895" s="620"/>
      <c r="I895" s="620"/>
      <c r="J895" s="620"/>
      <c r="K895" s="620"/>
      <c r="L895" s="620"/>
      <c r="M895" s="620"/>
      <c r="N895" s="620"/>
      <c r="O895" s="620"/>
      <c r="P895" s="620"/>
      <c r="Q895" s="620"/>
      <c r="R895" s="620"/>
      <c r="S895" s="620"/>
      <c r="T895" s="620"/>
      <c r="U895" s="620"/>
      <c r="V895" s="620"/>
      <c r="W895" s="620"/>
      <c r="X895" s="620"/>
      <c r="Y895" s="620"/>
      <c r="Z895" s="620"/>
    </row>
    <row r="896">
      <c r="A896" s="633"/>
      <c r="B896" s="634"/>
      <c r="C896" s="620"/>
      <c r="D896" s="620"/>
      <c r="E896" s="620"/>
      <c r="F896" s="620"/>
      <c r="G896" s="620"/>
      <c r="H896" s="620"/>
      <c r="I896" s="620"/>
      <c r="J896" s="620"/>
      <c r="K896" s="620"/>
      <c r="L896" s="620"/>
      <c r="M896" s="620"/>
      <c r="N896" s="620"/>
      <c r="O896" s="620"/>
      <c r="P896" s="620"/>
      <c r="Q896" s="620"/>
      <c r="R896" s="620"/>
      <c r="S896" s="620"/>
      <c r="T896" s="620"/>
      <c r="U896" s="620"/>
      <c r="V896" s="620"/>
      <c r="W896" s="620"/>
      <c r="X896" s="620"/>
      <c r="Y896" s="620"/>
      <c r="Z896" s="620"/>
    </row>
    <row r="897">
      <c r="A897" s="633"/>
      <c r="B897" s="634"/>
      <c r="C897" s="620"/>
      <c r="D897" s="620"/>
      <c r="E897" s="620"/>
      <c r="F897" s="620"/>
      <c r="G897" s="620"/>
      <c r="H897" s="620"/>
      <c r="I897" s="620"/>
      <c r="J897" s="620"/>
      <c r="K897" s="620"/>
      <c r="L897" s="620"/>
      <c r="M897" s="620"/>
      <c r="N897" s="620"/>
      <c r="O897" s="620"/>
      <c r="P897" s="620"/>
      <c r="Q897" s="620"/>
      <c r="R897" s="620"/>
      <c r="S897" s="620"/>
      <c r="T897" s="620"/>
      <c r="U897" s="620"/>
      <c r="V897" s="620"/>
      <c r="W897" s="620"/>
      <c r="X897" s="620"/>
      <c r="Y897" s="620"/>
      <c r="Z897" s="620"/>
    </row>
    <row r="898">
      <c r="A898" s="633"/>
      <c r="B898" s="634"/>
      <c r="C898" s="620"/>
      <c r="D898" s="620"/>
      <c r="E898" s="620"/>
      <c r="F898" s="620"/>
      <c r="G898" s="620"/>
      <c r="H898" s="620"/>
      <c r="I898" s="620"/>
      <c r="J898" s="620"/>
      <c r="K898" s="620"/>
      <c r="L898" s="620"/>
      <c r="M898" s="620"/>
      <c r="N898" s="620"/>
      <c r="O898" s="620"/>
      <c r="P898" s="620"/>
      <c r="Q898" s="620"/>
      <c r="R898" s="620"/>
      <c r="S898" s="620"/>
      <c r="T898" s="620"/>
      <c r="U898" s="620"/>
      <c r="V898" s="620"/>
      <c r="W898" s="620"/>
      <c r="X898" s="620"/>
      <c r="Y898" s="620"/>
      <c r="Z898" s="620"/>
    </row>
    <row r="899">
      <c r="A899" s="633"/>
      <c r="B899" s="634"/>
      <c r="C899" s="620"/>
      <c r="D899" s="620"/>
      <c r="E899" s="620"/>
      <c r="F899" s="620"/>
      <c r="G899" s="620"/>
      <c r="H899" s="620"/>
      <c r="I899" s="620"/>
      <c r="J899" s="620"/>
      <c r="K899" s="620"/>
      <c r="L899" s="620"/>
      <c r="M899" s="620"/>
      <c r="N899" s="620"/>
      <c r="O899" s="620"/>
      <c r="P899" s="620"/>
      <c r="Q899" s="620"/>
      <c r="R899" s="620"/>
      <c r="S899" s="620"/>
      <c r="T899" s="620"/>
      <c r="U899" s="620"/>
      <c r="V899" s="620"/>
      <c r="W899" s="620"/>
      <c r="X899" s="620"/>
      <c r="Y899" s="620"/>
      <c r="Z899" s="620"/>
    </row>
    <row r="900">
      <c r="A900" s="633"/>
      <c r="B900" s="634"/>
      <c r="C900" s="620"/>
      <c r="D900" s="620"/>
      <c r="E900" s="620"/>
      <c r="F900" s="620"/>
      <c r="G900" s="620"/>
      <c r="H900" s="620"/>
      <c r="I900" s="620"/>
      <c r="J900" s="620"/>
      <c r="K900" s="620"/>
      <c r="L900" s="620"/>
      <c r="M900" s="620"/>
      <c r="N900" s="620"/>
      <c r="O900" s="620"/>
      <c r="P900" s="620"/>
      <c r="Q900" s="620"/>
      <c r="R900" s="620"/>
      <c r="S900" s="620"/>
      <c r="T900" s="620"/>
      <c r="U900" s="620"/>
      <c r="V900" s="620"/>
      <c r="W900" s="620"/>
      <c r="X900" s="620"/>
      <c r="Y900" s="620"/>
      <c r="Z900" s="620"/>
    </row>
    <row r="901">
      <c r="A901" s="633"/>
      <c r="B901" s="634"/>
      <c r="C901" s="620"/>
      <c r="D901" s="620"/>
      <c r="E901" s="620"/>
      <c r="F901" s="620"/>
      <c r="G901" s="620"/>
      <c r="H901" s="620"/>
      <c r="I901" s="620"/>
      <c r="J901" s="620"/>
      <c r="K901" s="620"/>
      <c r="L901" s="620"/>
      <c r="M901" s="620"/>
      <c r="N901" s="620"/>
      <c r="O901" s="620"/>
      <c r="P901" s="620"/>
      <c r="Q901" s="620"/>
      <c r="R901" s="620"/>
      <c r="S901" s="620"/>
      <c r="T901" s="620"/>
      <c r="U901" s="620"/>
      <c r="V901" s="620"/>
      <c r="W901" s="620"/>
      <c r="X901" s="620"/>
      <c r="Y901" s="620"/>
      <c r="Z901" s="620"/>
    </row>
    <row r="902">
      <c r="A902" s="633"/>
      <c r="B902" s="634"/>
      <c r="C902" s="620"/>
      <c r="D902" s="620"/>
      <c r="E902" s="620"/>
      <c r="F902" s="620"/>
      <c r="G902" s="620"/>
      <c r="H902" s="620"/>
      <c r="I902" s="620"/>
      <c r="J902" s="620"/>
      <c r="K902" s="620"/>
      <c r="L902" s="620"/>
      <c r="M902" s="620"/>
      <c r="N902" s="620"/>
      <c r="O902" s="620"/>
      <c r="P902" s="620"/>
      <c r="Q902" s="620"/>
      <c r="R902" s="620"/>
      <c r="S902" s="620"/>
      <c r="T902" s="620"/>
      <c r="U902" s="620"/>
      <c r="V902" s="620"/>
      <c r="W902" s="620"/>
      <c r="X902" s="620"/>
      <c r="Y902" s="620"/>
      <c r="Z902" s="620"/>
    </row>
    <row r="903">
      <c r="A903" s="633"/>
      <c r="B903" s="634"/>
      <c r="C903" s="620"/>
      <c r="D903" s="620"/>
      <c r="E903" s="620"/>
      <c r="F903" s="620"/>
      <c r="G903" s="620"/>
      <c r="H903" s="620"/>
      <c r="I903" s="620"/>
      <c r="J903" s="620"/>
      <c r="K903" s="620"/>
      <c r="L903" s="620"/>
      <c r="M903" s="620"/>
      <c r="N903" s="620"/>
      <c r="O903" s="620"/>
      <c r="P903" s="620"/>
      <c r="Q903" s="620"/>
      <c r="R903" s="620"/>
      <c r="S903" s="620"/>
      <c r="T903" s="620"/>
      <c r="U903" s="620"/>
      <c r="V903" s="620"/>
      <c r="W903" s="620"/>
      <c r="X903" s="620"/>
      <c r="Y903" s="620"/>
      <c r="Z903" s="620"/>
    </row>
    <row r="904">
      <c r="A904" s="633"/>
      <c r="B904" s="634"/>
      <c r="C904" s="620"/>
      <c r="D904" s="620"/>
      <c r="E904" s="620"/>
      <c r="F904" s="620"/>
      <c r="G904" s="620"/>
      <c r="H904" s="620"/>
      <c r="I904" s="620"/>
      <c r="J904" s="620"/>
      <c r="K904" s="620"/>
      <c r="L904" s="620"/>
      <c r="M904" s="620"/>
      <c r="N904" s="620"/>
      <c r="O904" s="620"/>
      <c r="P904" s="620"/>
      <c r="Q904" s="620"/>
      <c r="R904" s="620"/>
      <c r="S904" s="620"/>
      <c r="T904" s="620"/>
      <c r="U904" s="620"/>
      <c r="V904" s="620"/>
      <c r="W904" s="620"/>
      <c r="X904" s="620"/>
      <c r="Y904" s="620"/>
      <c r="Z904" s="620"/>
    </row>
    <row r="905">
      <c r="A905" s="633"/>
      <c r="B905" s="634"/>
      <c r="C905" s="620"/>
      <c r="D905" s="620"/>
      <c r="E905" s="620"/>
      <c r="F905" s="620"/>
      <c r="G905" s="620"/>
      <c r="H905" s="620"/>
      <c r="I905" s="620"/>
      <c r="J905" s="620"/>
      <c r="K905" s="620"/>
      <c r="L905" s="620"/>
      <c r="M905" s="620"/>
      <c r="N905" s="620"/>
      <c r="O905" s="620"/>
      <c r="P905" s="620"/>
      <c r="Q905" s="620"/>
      <c r="R905" s="620"/>
      <c r="S905" s="620"/>
      <c r="T905" s="620"/>
      <c r="U905" s="620"/>
      <c r="V905" s="620"/>
      <c r="W905" s="620"/>
      <c r="X905" s="620"/>
      <c r="Y905" s="620"/>
      <c r="Z905" s="620"/>
    </row>
    <row r="906">
      <c r="A906" s="633"/>
      <c r="B906" s="634"/>
      <c r="C906" s="620"/>
      <c r="D906" s="620"/>
      <c r="E906" s="620"/>
      <c r="F906" s="620"/>
      <c r="G906" s="620"/>
      <c r="H906" s="620"/>
      <c r="I906" s="620"/>
      <c r="J906" s="620"/>
      <c r="K906" s="620"/>
      <c r="L906" s="620"/>
      <c r="M906" s="620"/>
      <c r="N906" s="620"/>
      <c r="O906" s="620"/>
      <c r="P906" s="620"/>
      <c r="Q906" s="620"/>
      <c r="R906" s="620"/>
      <c r="S906" s="620"/>
      <c r="T906" s="620"/>
      <c r="U906" s="620"/>
      <c r="V906" s="620"/>
      <c r="W906" s="620"/>
      <c r="X906" s="620"/>
      <c r="Y906" s="620"/>
      <c r="Z906" s="620"/>
    </row>
    <row r="907">
      <c r="A907" s="633"/>
      <c r="B907" s="634"/>
      <c r="C907" s="620"/>
      <c r="D907" s="620"/>
      <c r="E907" s="620"/>
      <c r="F907" s="620"/>
      <c r="G907" s="620"/>
      <c r="H907" s="620"/>
      <c r="I907" s="620"/>
      <c r="J907" s="620"/>
      <c r="K907" s="620"/>
      <c r="L907" s="620"/>
      <c r="M907" s="620"/>
      <c r="N907" s="620"/>
      <c r="O907" s="620"/>
      <c r="P907" s="620"/>
      <c r="Q907" s="620"/>
      <c r="R907" s="620"/>
      <c r="S907" s="620"/>
      <c r="T907" s="620"/>
      <c r="U907" s="620"/>
      <c r="V907" s="620"/>
      <c r="W907" s="620"/>
      <c r="X907" s="620"/>
      <c r="Y907" s="620"/>
      <c r="Z907" s="620"/>
    </row>
    <row r="908">
      <c r="A908" s="633"/>
      <c r="B908" s="634"/>
      <c r="C908" s="620"/>
      <c r="D908" s="620"/>
      <c r="E908" s="620"/>
      <c r="F908" s="620"/>
      <c r="G908" s="620"/>
      <c r="H908" s="620"/>
      <c r="I908" s="620"/>
      <c r="J908" s="620"/>
      <c r="K908" s="620"/>
      <c r="L908" s="620"/>
      <c r="M908" s="620"/>
      <c r="N908" s="620"/>
      <c r="O908" s="620"/>
      <c r="P908" s="620"/>
      <c r="Q908" s="620"/>
      <c r="R908" s="620"/>
      <c r="S908" s="620"/>
      <c r="T908" s="620"/>
      <c r="U908" s="620"/>
      <c r="V908" s="620"/>
      <c r="W908" s="620"/>
      <c r="X908" s="620"/>
      <c r="Y908" s="620"/>
      <c r="Z908" s="620"/>
    </row>
    <row r="909">
      <c r="A909" s="633"/>
      <c r="B909" s="634"/>
      <c r="C909" s="620"/>
      <c r="D909" s="620"/>
      <c r="E909" s="620"/>
      <c r="F909" s="620"/>
      <c r="G909" s="620"/>
      <c r="H909" s="620"/>
      <c r="I909" s="620"/>
      <c r="J909" s="620"/>
      <c r="K909" s="620"/>
      <c r="L909" s="620"/>
      <c r="M909" s="620"/>
      <c r="N909" s="620"/>
      <c r="O909" s="620"/>
      <c r="P909" s="620"/>
      <c r="Q909" s="620"/>
      <c r="R909" s="620"/>
      <c r="S909" s="620"/>
      <c r="T909" s="620"/>
      <c r="U909" s="620"/>
      <c r="V909" s="620"/>
      <c r="W909" s="620"/>
      <c r="X909" s="620"/>
      <c r="Y909" s="620"/>
      <c r="Z909" s="620"/>
    </row>
    <row r="910">
      <c r="A910" s="633"/>
      <c r="B910" s="634"/>
      <c r="C910" s="620"/>
      <c r="D910" s="620"/>
      <c r="E910" s="620"/>
      <c r="F910" s="620"/>
      <c r="G910" s="620"/>
      <c r="H910" s="620"/>
      <c r="I910" s="620"/>
      <c r="J910" s="620"/>
      <c r="K910" s="620"/>
      <c r="L910" s="620"/>
      <c r="M910" s="620"/>
      <c r="N910" s="620"/>
      <c r="O910" s="620"/>
      <c r="P910" s="620"/>
      <c r="Q910" s="620"/>
      <c r="R910" s="620"/>
      <c r="S910" s="620"/>
      <c r="T910" s="620"/>
      <c r="U910" s="620"/>
      <c r="V910" s="620"/>
      <c r="W910" s="620"/>
      <c r="X910" s="620"/>
      <c r="Y910" s="620"/>
      <c r="Z910" s="620"/>
    </row>
    <row r="911">
      <c r="A911" s="633"/>
      <c r="B911" s="634"/>
      <c r="C911" s="620"/>
      <c r="D911" s="620"/>
      <c r="E911" s="620"/>
      <c r="F911" s="620"/>
      <c r="G911" s="620"/>
      <c r="H911" s="620"/>
      <c r="I911" s="620"/>
      <c r="J911" s="620"/>
      <c r="K911" s="620"/>
      <c r="L911" s="620"/>
      <c r="M911" s="620"/>
      <c r="N911" s="620"/>
      <c r="O911" s="620"/>
      <c r="P911" s="620"/>
      <c r="Q911" s="620"/>
      <c r="R911" s="620"/>
      <c r="S911" s="620"/>
      <c r="T911" s="620"/>
      <c r="U911" s="620"/>
      <c r="V911" s="620"/>
      <c r="W911" s="620"/>
      <c r="X911" s="620"/>
      <c r="Y911" s="620"/>
      <c r="Z911" s="620"/>
    </row>
    <row r="912">
      <c r="A912" s="633"/>
      <c r="B912" s="634"/>
      <c r="C912" s="620"/>
      <c r="D912" s="620"/>
      <c r="E912" s="620"/>
      <c r="F912" s="620"/>
      <c r="G912" s="620"/>
      <c r="H912" s="620"/>
      <c r="I912" s="620"/>
      <c r="J912" s="620"/>
      <c r="K912" s="620"/>
      <c r="L912" s="620"/>
      <c r="M912" s="620"/>
      <c r="N912" s="620"/>
      <c r="O912" s="620"/>
      <c r="P912" s="620"/>
      <c r="Q912" s="620"/>
      <c r="R912" s="620"/>
      <c r="S912" s="620"/>
      <c r="T912" s="620"/>
      <c r="U912" s="620"/>
      <c r="V912" s="620"/>
      <c r="W912" s="620"/>
      <c r="X912" s="620"/>
      <c r="Y912" s="620"/>
      <c r="Z912" s="620"/>
    </row>
    <row r="913">
      <c r="A913" s="633"/>
      <c r="B913" s="634"/>
      <c r="C913" s="620"/>
      <c r="D913" s="620"/>
      <c r="E913" s="620"/>
      <c r="F913" s="620"/>
      <c r="G913" s="620"/>
      <c r="H913" s="620"/>
      <c r="I913" s="620"/>
      <c r="J913" s="620"/>
      <c r="K913" s="620"/>
      <c r="L913" s="620"/>
      <c r="M913" s="620"/>
      <c r="N913" s="620"/>
      <c r="O913" s="620"/>
      <c r="P913" s="620"/>
      <c r="Q913" s="620"/>
      <c r="R913" s="620"/>
      <c r="S913" s="620"/>
      <c r="T913" s="620"/>
      <c r="U913" s="620"/>
      <c r="V913" s="620"/>
      <c r="W913" s="620"/>
      <c r="X913" s="620"/>
      <c r="Y913" s="620"/>
      <c r="Z913" s="620"/>
    </row>
    <row r="914">
      <c r="A914" s="633"/>
      <c r="B914" s="634"/>
      <c r="C914" s="620"/>
      <c r="D914" s="620"/>
      <c r="E914" s="620"/>
      <c r="F914" s="620"/>
      <c r="G914" s="620"/>
      <c r="H914" s="620"/>
      <c r="I914" s="620"/>
      <c r="J914" s="620"/>
      <c r="K914" s="620"/>
      <c r="L914" s="620"/>
      <c r="M914" s="620"/>
      <c r="N914" s="620"/>
      <c r="O914" s="620"/>
      <c r="P914" s="620"/>
      <c r="Q914" s="620"/>
      <c r="R914" s="620"/>
      <c r="S914" s="620"/>
      <c r="T914" s="620"/>
      <c r="U914" s="620"/>
      <c r="V914" s="620"/>
      <c r="W914" s="620"/>
      <c r="X914" s="620"/>
      <c r="Y914" s="620"/>
      <c r="Z914" s="620"/>
    </row>
    <row r="915">
      <c r="A915" s="633"/>
      <c r="B915" s="634"/>
      <c r="C915" s="620"/>
      <c r="D915" s="620"/>
      <c r="E915" s="620"/>
      <c r="F915" s="620"/>
      <c r="G915" s="620"/>
      <c r="H915" s="620"/>
      <c r="I915" s="620"/>
      <c r="J915" s="620"/>
      <c r="K915" s="620"/>
      <c r="L915" s="620"/>
      <c r="M915" s="620"/>
      <c r="N915" s="620"/>
      <c r="O915" s="620"/>
      <c r="P915" s="620"/>
      <c r="Q915" s="620"/>
      <c r="R915" s="620"/>
      <c r="S915" s="620"/>
      <c r="T915" s="620"/>
      <c r="U915" s="620"/>
      <c r="V915" s="620"/>
      <c r="W915" s="620"/>
      <c r="X915" s="620"/>
      <c r="Y915" s="620"/>
      <c r="Z915" s="620"/>
    </row>
    <row r="916">
      <c r="A916" s="633"/>
      <c r="B916" s="634"/>
      <c r="C916" s="620"/>
      <c r="D916" s="620"/>
      <c r="E916" s="620"/>
      <c r="F916" s="620"/>
      <c r="G916" s="620"/>
      <c r="H916" s="620"/>
      <c r="I916" s="620"/>
      <c r="J916" s="620"/>
      <c r="K916" s="620"/>
      <c r="L916" s="620"/>
      <c r="M916" s="620"/>
      <c r="N916" s="620"/>
      <c r="O916" s="620"/>
      <c r="P916" s="620"/>
      <c r="Q916" s="620"/>
      <c r="R916" s="620"/>
      <c r="S916" s="620"/>
      <c r="T916" s="620"/>
      <c r="U916" s="620"/>
      <c r="V916" s="620"/>
      <c r="W916" s="620"/>
      <c r="X916" s="620"/>
      <c r="Y916" s="620"/>
      <c r="Z916" s="620"/>
    </row>
    <row r="917">
      <c r="A917" s="633"/>
      <c r="B917" s="634"/>
      <c r="C917" s="620"/>
      <c r="D917" s="620"/>
      <c r="E917" s="620"/>
      <c r="F917" s="620"/>
      <c r="G917" s="620"/>
      <c r="H917" s="620"/>
      <c r="I917" s="620"/>
      <c r="J917" s="620"/>
      <c r="K917" s="620"/>
      <c r="L917" s="620"/>
      <c r="M917" s="620"/>
      <c r="N917" s="620"/>
      <c r="O917" s="620"/>
      <c r="P917" s="620"/>
      <c r="Q917" s="620"/>
      <c r="R917" s="620"/>
      <c r="S917" s="620"/>
      <c r="T917" s="620"/>
      <c r="U917" s="620"/>
      <c r="V917" s="620"/>
      <c r="W917" s="620"/>
      <c r="X917" s="620"/>
      <c r="Y917" s="620"/>
      <c r="Z917" s="620"/>
    </row>
    <row r="918">
      <c r="A918" s="633"/>
      <c r="B918" s="634"/>
      <c r="C918" s="620"/>
      <c r="D918" s="620"/>
      <c r="E918" s="620"/>
      <c r="F918" s="620"/>
      <c r="G918" s="620"/>
      <c r="H918" s="620"/>
      <c r="I918" s="620"/>
      <c r="J918" s="620"/>
      <c r="K918" s="620"/>
      <c r="L918" s="620"/>
      <c r="M918" s="620"/>
      <c r="N918" s="620"/>
      <c r="O918" s="620"/>
      <c r="P918" s="620"/>
      <c r="Q918" s="620"/>
      <c r="R918" s="620"/>
      <c r="S918" s="620"/>
      <c r="T918" s="620"/>
      <c r="U918" s="620"/>
      <c r="V918" s="620"/>
      <c r="W918" s="620"/>
      <c r="X918" s="620"/>
      <c r="Y918" s="620"/>
      <c r="Z918" s="620"/>
    </row>
    <row r="919">
      <c r="A919" s="633"/>
      <c r="B919" s="634"/>
      <c r="C919" s="620"/>
      <c r="D919" s="620"/>
      <c r="E919" s="620"/>
      <c r="F919" s="620"/>
      <c r="G919" s="620"/>
      <c r="H919" s="620"/>
      <c r="I919" s="620"/>
      <c r="J919" s="620"/>
      <c r="K919" s="620"/>
      <c r="L919" s="620"/>
      <c r="M919" s="620"/>
      <c r="N919" s="620"/>
      <c r="O919" s="620"/>
      <c r="P919" s="620"/>
      <c r="Q919" s="620"/>
      <c r="R919" s="620"/>
      <c r="S919" s="620"/>
      <c r="T919" s="620"/>
      <c r="U919" s="620"/>
      <c r="V919" s="620"/>
      <c r="W919" s="620"/>
      <c r="X919" s="620"/>
      <c r="Y919" s="620"/>
      <c r="Z919" s="620"/>
    </row>
    <row r="920">
      <c r="A920" s="633"/>
      <c r="B920" s="634"/>
      <c r="C920" s="620"/>
      <c r="D920" s="620"/>
      <c r="E920" s="620"/>
      <c r="F920" s="620"/>
      <c r="G920" s="620"/>
      <c r="H920" s="620"/>
      <c r="I920" s="620"/>
      <c r="J920" s="620"/>
      <c r="K920" s="620"/>
      <c r="L920" s="620"/>
      <c r="M920" s="620"/>
      <c r="N920" s="620"/>
      <c r="O920" s="620"/>
      <c r="P920" s="620"/>
      <c r="Q920" s="620"/>
      <c r="R920" s="620"/>
      <c r="S920" s="620"/>
      <c r="T920" s="620"/>
      <c r="U920" s="620"/>
      <c r="V920" s="620"/>
      <c r="W920" s="620"/>
      <c r="X920" s="620"/>
      <c r="Y920" s="620"/>
      <c r="Z920" s="620"/>
    </row>
    <row r="921">
      <c r="A921" s="633"/>
      <c r="B921" s="634"/>
      <c r="C921" s="620"/>
      <c r="D921" s="620"/>
      <c r="E921" s="620"/>
      <c r="F921" s="620"/>
      <c r="G921" s="620"/>
      <c r="H921" s="620"/>
      <c r="I921" s="620"/>
      <c r="J921" s="620"/>
      <c r="K921" s="620"/>
      <c r="L921" s="620"/>
      <c r="M921" s="620"/>
      <c r="N921" s="620"/>
      <c r="O921" s="620"/>
      <c r="P921" s="620"/>
      <c r="Q921" s="620"/>
      <c r="R921" s="620"/>
      <c r="S921" s="620"/>
      <c r="T921" s="620"/>
      <c r="U921" s="620"/>
      <c r="V921" s="620"/>
      <c r="W921" s="620"/>
      <c r="X921" s="620"/>
      <c r="Y921" s="620"/>
      <c r="Z921" s="620"/>
    </row>
    <row r="922">
      <c r="A922" s="633"/>
      <c r="B922" s="634"/>
      <c r="C922" s="620"/>
      <c r="D922" s="620"/>
      <c r="E922" s="620"/>
      <c r="F922" s="620"/>
      <c r="G922" s="620"/>
      <c r="H922" s="620"/>
      <c r="I922" s="620"/>
      <c r="J922" s="620"/>
      <c r="K922" s="620"/>
      <c r="L922" s="620"/>
      <c r="M922" s="620"/>
      <c r="N922" s="620"/>
      <c r="O922" s="620"/>
      <c r="P922" s="620"/>
      <c r="Q922" s="620"/>
      <c r="R922" s="620"/>
      <c r="S922" s="620"/>
      <c r="T922" s="620"/>
      <c r="U922" s="620"/>
      <c r="V922" s="620"/>
      <c r="W922" s="620"/>
      <c r="X922" s="620"/>
      <c r="Y922" s="620"/>
      <c r="Z922" s="620"/>
    </row>
    <row r="923">
      <c r="A923" s="633"/>
      <c r="B923" s="634"/>
      <c r="C923" s="620"/>
      <c r="D923" s="620"/>
      <c r="E923" s="620"/>
      <c r="F923" s="620"/>
      <c r="G923" s="620"/>
      <c r="H923" s="620"/>
      <c r="I923" s="620"/>
      <c r="J923" s="620"/>
      <c r="K923" s="620"/>
      <c r="L923" s="620"/>
      <c r="M923" s="620"/>
      <c r="N923" s="620"/>
      <c r="O923" s="620"/>
      <c r="P923" s="620"/>
      <c r="Q923" s="620"/>
      <c r="R923" s="620"/>
      <c r="S923" s="620"/>
      <c r="T923" s="620"/>
      <c r="U923" s="620"/>
      <c r="V923" s="620"/>
      <c r="W923" s="620"/>
      <c r="X923" s="620"/>
      <c r="Y923" s="620"/>
      <c r="Z923" s="620"/>
    </row>
    <row r="924">
      <c r="A924" s="633"/>
      <c r="B924" s="634"/>
      <c r="C924" s="620"/>
      <c r="D924" s="620"/>
      <c r="E924" s="620"/>
      <c r="F924" s="620"/>
      <c r="G924" s="620"/>
      <c r="H924" s="620"/>
      <c r="I924" s="620"/>
      <c r="J924" s="620"/>
      <c r="K924" s="620"/>
      <c r="L924" s="620"/>
      <c r="M924" s="620"/>
      <c r="N924" s="620"/>
      <c r="O924" s="620"/>
      <c r="P924" s="620"/>
      <c r="Q924" s="620"/>
      <c r="R924" s="620"/>
      <c r="S924" s="620"/>
      <c r="T924" s="620"/>
      <c r="U924" s="620"/>
      <c r="V924" s="620"/>
      <c r="W924" s="620"/>
      <c r="X924" s="620"/>
      <c r="Y924" s="620"/>
      <c r="Z924" s="620"/>
    </row>
    <row r="925">
      <c r="A925" s="633"/>
      <c r="B925" s="634"/>
      <c r="C925" s="620"/>
      <c r="D925" s="620"/>
      <c r="E925" s="620"/>
      <c r="F925" s="620"/>
      <c r="G925" s="620"/>
      <c r="H925" s="620"/>
      <c r="I925" s="620"/>
      <c r="J925" s="620"/>
      <c r="K925" s="620"/>
      <c r="L925" s="620"/>
      <c r="M925" s="620"/>
      <c r="N925" s="620"/>
      <c r="O925" s="620"/>
      <c r="P925" s="620"/>
      <c r="Q925" s="620"/>
      <c r="R925" s="620"/>
      <c r="S925" s="620"/>
      <c r="T925" s="620"/>
      <c r="U925" s="620"/>
      <c r="V925" s="620"/>
      <c r="W925" s="620"/>
      <c r="X925" s="620"/>
      <c r="Y925" s="620"/>
      <c r="Z925" s="620"/>
    </row>
    <row r="926">
      <c r="A926" s="633"/>
      <c r="B926" s="634"/>
      <c r="C926" s="620"/>
      <c r="D926" s="620"/>
      <c r="E926" s="620"/>
      <c r="F926" s="620"/>
      <c r="G926" s="620"/>
      <c r="H926" s="620"/>
      <c r="I926" s="620"/>
      <c r="J926" s="620"/>
      <c r="K926" s="620"/>
      <c r="L926" s="620"/>
      <c r="M926" s="620"/>
      <c r="N926" s="620"/>
      <c r="O926" s="620"/>
      <c r="P926" s="620"/>
      <c r="Q926" s="620"/>
      <c r="R926" s="620"/>
      <c r="S926" s="620"/>
      <c r="T926" s="620"/>
      <c r="U926" s="620"/>
      <c r="V926" s="620"/>
      <c r="W926" s="620"/>
      <c r="X926" s="620"/>
      <c r="Y926" s="620"/>
      <c r="Z926" s="620"/>
    </row>
    <row r="927">
      <c r="A927" s="633"/>
      <c r="B927" s="634"/>
      <c r="C927" s="620"/>
      <c r="D927" s="620"/>
      <c r="E927" s="620"/>
      <c r="F927" s="620"/>
      <c r="G927" s="620"/>
      <c r="H927" s="620"/>
      <c r="I927" s="620"/>
      <c r="J927" s="620"/>
      <c r="K927" s="620"/>
      <c r="L927" s="620"/>
      <c r="M927" s="620"/>
      <c r="N927" s="620"/>
      <c r="O927" s="620"/>
      <c r="P927" s="620"/>
      <c r="Q927" s="620"/>
      <c r="R927" s="620"/>
      <c r="S927" s="620"/>
      <c r="T927" s="620"/>
      <c r="U927" s="620"/>
      <c r="V927" s="620"/>
      <c r="W927" s="620"/>
      <c r="X927" s="620"/>
      <c r="Y927" s="620"/>
      <c r="Z927" s="620"/>
    </row>
    <row r="928">
      <c r="A928" s="633"/>
      <c r="B928" s="634"/>
      <c r="C928" s="620"/>
      <c r="D928" s="620"/>
      <c r="E928" s="620"/>
      <c r="F928" s="620"/>
      <c r="G928" s="620"/>
      <c r="H928" s="620"/>
      <c r="I928" s="620"/>
      <c r="J928" s="620"/>
      <c r="K928" s="620"/>
      <c r="L928" s="620"/>
      <c r="M928" s="620"/>
      <c r="N928" s="620"/>
      <c r="O928" s="620"/>
      <c r="P928" s="620"/>
      <c r="Q928" s="620"/>
      <c r="R928" s="620"/>
      <c r="S928" s="620"/>
      <c r="T928" s="620"/>
      <c r="U928" s="620"/>
      <c r="V928" s="620"/>
      <c r="W928" s="620"/>
      <c r="X928" s="620"/>
      <c r="Y928" s="620"/>
      <c r="Z928" s="620"/>
    </row>
    <row r="929">
      <c r="A929" s="633"/>
      <c r="B929" s="634"/>
      <c r="C929" s="620"/>
      <c r="D929" s="620"/>
      <c r="E929" s="620"/>
      <c r="F929" s="620"/>
      <c r="G929" s="620"/>
      <c r="H929" s="620"/>
      <c r="I929" s="620"/>
      <c r="J929" s="620"/>
      <c r="K929" s="620"/>
      <c r="L929" s="620"/>
      <c r="M929" s="620"/>
      <c r="N929" s="620"/>
      <c r="O929" s="620"/>
      <c r="P929" s="620"/>
      <c r="Q929" s="620"/>
      <c r="R929" s="620"/>
      <c r="S929" s="620"/>
      <c r="T929" s="620"/>
      <c r="U929" s="620"/>
      <c r="V929" s="620"/>
      <c r="W929" s="620"/>
      <c r="X929" s="620"/>
      <c r="Y929" s="620"/>
      <c r="Z929" s="620"/>
    </row>
    <row r="930">
      <c r="A930" s="633"/>
      <c r="B930" s="634"/>
      <c r="C930" s="620"/>
      <c r="D930" s="620"/>
      <c r="E930" s="620"/>
      <c r="F930" s="620"/>
      <c r="G930" s="620"/>
      <c r="H930" s="620"/>
      <c r="I930" s="620"/>
      <c r="J930" s="620"/>
      <c r="K930" s="620"/>
      <c r="L930" s="620"/>
      <c r="M930" s="620"/>
      <c r="N930" s="620"/>
      <c r="O930" s="620"/>
      <c r="P930" s="620"/>
      <c r="Q930" s="620"/>
      <c r="R930" s="620"/>
      <c r="S930" s="620"/>
      <c r="T930" s="620"/>
      <c r="U930" s="620"/>
      <c r="V930" s="620"/>
      <c r="W930" s="620"/>
      <c r="X930" s="620"/>
      <c r="Y930" s="620"/>
      <c r="Z930" s="620"/>
    </row>
    <row r="931">
      <c r="A931" s="633"/>
      <c r="B931" s="634"/>
      <c r="C931" s="620"/>
      <c r="D931" s="620"/>
      <c r="E931" s="620"/>
      <c r="F931" s="620"/>
      <c r="G931" s="620"/>
      <c r="H931" s="620"/>
      <c r="I931" s="620"/>
      <c r="J931" s="620"/>
      <c r="K931" s="620"/>
      <c r="L931" s="620"/>
      <c r="M931" s="620"/>
      <c r="N931" s="620"/>
      <c r="O931" s="620"/>
      <c r="P931" s="620"/>
      <c r="Q931" s="620"/>
      <c r="R931" s="620"/>
      <c r="S931" s="620"/>
      <c r="T931" s="620"/>
      <c r="U931" s="620"/>
      <c r="V931" s="620"/>
      <c r="W931" s="620"/>
      <c r="X931" s="620"/>
      <c r="Y931" s="620"/>
      <c r="Z931" s="620"/>
    </row>
    <row r="932">
      <c r="A932" s="633"/>
      <c r="B932" s="634"/>
      <c r="C932" s="620"/>
      <c r="D932" s="620"/>
      <c r="E932" s="620"/>
      <c r="F932" s="620"/>
      <c r="G932" s="620"/>
      <c r="H932" s="620"/>
      <c r="I932" s="620"/>
      <c r="J932" s="620"/>
      <c r="K932" s="620"/>
      <c r="L932" s="620"/>
      <c r="M932" s="620"/>
      <c r="N932" s="620"/>
      <c r="O932" s="620"/>
      <c r="P932" s="620"/>
      <c r="Q932" s="620"/>
      <c r="R932" s="620"/>
      <c r="S932" s="620"/>
      <c r="T932" s="620"/>
      <c r="U932" s="620"/>
      <c r="V932" s="620"/>
      <c r="W932" s="620"/>
      <c r="X932" s="620"/>
      <c r="Y932" s="620"/>
      <c r="Z932" s="620"/>
    </row>
    <row r="933">
      <c r="A933" s="633"/>
      <c r="B933" s="634"/>
      <c r="C933" s="620"/>
      <c r="D933" s="620"/>
      <c r="E933" s="620"/>
      <c r="F933" s="620"/>
      <c r="G933" s="620"/>
      <c r="H933" s="620"/>
      <c r="I933" s="620"/>
      <c r="J933" s="620"/>
      <c r="K933" s="620"/>
      <c r="L933" s="620"/>
      <c r="M933" s="620"/>
      <c r="N933" s="620"/>
      <c r="O933" s="620"/>
      <c r="P933" s="620"/>
      <c r="Q933" s="620"/>
      <c r="R933" s="620"/>
      <c r="S933" s="620"/>
      <c r="T933" s="620"/>
      <c r="U933" s="620"/>
      <c r="V933" s="620"/>
      <c r="W933" s="620"/>
      <c r="X933" s="620"/>
      <c r="Y933" s="620"/>
      <c r="Z933" s="620"/>
    </row>
    <row r="934">
      <c r="A934" s="633"/>
      <c r="B934" s="634"/>
      <c r="C934" s="620"/>
      <c r="D934" s="620"/>
      <c r="E934" s="620"/>
      <c r="F934" s="620"/>
      <c r="G934" s="620"/>
      <c r="H934" s="620"/>
      <c r="I934" s="620"/>
      <c r="J934" s="620"/>
      <c r="K934" s="620"/>
      <c r="L934" s="620"/>
      <c r="M934" s="620"/>
      <c r="N934" s="620"/>
      <c r="O934" s="620"/>
      <c r="P934" s="620"/>
      <c r="Q934" s="620"/>
      <c r="R934" s="620"/>
      <c r="S934" s="620"/>
      <c r="T934" s="620"/>
      <c r="U934" s="620"/>
      <c r="V934" s="620"/>
      <c r="W934" s="620"/>
      <c r="X934" s="620"/>
      <c r="Y934" s="620"/>
      <c r="Z934" s="620"/>
    </row>
    <row r="935">
      <c r="A935" s="633"/>
      <c r="B935" s="634"/>
      <c r="C935" s="620"/>
      <c r="D935" s="620"/>
      <c r="E935" s="620"/>
      <c r="F935" s="620"/>
      <c r="G935" s="620"/>
      <c r="H935" s="620"/>
      <c r="I935" s="620"/>
      <c r="J935" s="620"/>
      <c r="K935" s="620"/>
      <c r="L935" s="620"/>
      <c r="M935" s="620"/>
      <c r="N935" s="620"/>
      <c r="O935" s="620"/>
      <c r="P935" s="620"/>
      <c r="Q935" s="620"/>
      <c r="R935" s="620"/>
      <c r="S935" s="620"/>
      <c r="T935" s="620"/>
      <c r="U935" s="620"/>
      <c r="V935" s="620"/>
      <c r="W935" s="620"/>
      <c r="X935" s="620"/>
      <c r="Y935" s="620"/>
      <c r="Z935" s="620"/>
    </row>
    <row r="936">
      <c r="A936" s="633"/>
      <c r="B936" s="634"/>
      <c r="C936" s="620"/>
      <c r="D936" s="620"/>
      <c r="E936" s="620"/>
      <c r="F936" s="620"/>
      <c r="G936" s="620"/>
      <c r="H936" s="620"/>
      <c r="I936" s="620"/>
      <c r="J936" s="620"/>
      <c r="K936" s="620"/>
      <c r="L936" s="620"/>
      <c r="M936" s="620"/>
      <c r="N936" s="620"/>
      <c r="O936" s="620"/>
      <c r="P936" s="620"/>
      <c r="Q936" s="620"/>
      <c r="R936" s="620"/>
      <c r="S936" s="620"/>
      <c r="T936" s="620"/>
      <c r="U936" s="620"/>
      <c r="V936" s="620"/>
      <c r="W936" s="620"/>
      <c r="X936" s="620"/>
      <c r="Y936" s="620"/>
      <c r="Z936" s="620"/>
    </row>
    <row r="937">
      <c r="A937" s="633"/>
      <c r="B937" s="634"/>
      <c r="C937" s="620"/>
      <c r="D937" s="620"/>
      <c r="E937" s="620"/>
      <c r="F937" s="620"/>
      <c r="G937" s="620"/>
      <c r="H937" s="620"/>
      <c r="I937" s="620"/>
      <c r="J937" s="620"/>
      <c r="K937" s="620"/>
      <c r="L937" s="620"/>
      <c r="M937" s="620"/>
      <c r="N937" s="620"/>
      <c r="O937" s="620"/>
      <c r="P937" s="620"/>
      <c r="Q937" s="620"/>
      <c r="R937" s="620"/>
      <c r="S937" s="620"/>
      <c r="T937" s="620"/>
      <c r="U937" s="620"/>
      <c r="V937" s="620"/>
      <c r="W937" s="620"/>
      <c r="X937" s="620"/>
      <c r="Y937" s="620"/>
      <c r="Z937" s="620"/>
    </row>
    <row r="938">
      <c r="A938" s="633"/>
      <c r="B938" s="634"/>
      <c r="C938" s="620"/>
      <c r="D938" s="620"/>
      <c r="E938" s="620"/>
      <c r="F938" s="620"/>
      <c r="G938" s="620"/>
      <c r="H938" s="620"/>
      <c r="I938" s="620"/>
      <c r="J938" s="620"/>
      <c r="K938" s="620"/>
      <c r="L938" s="620"/>
      <c r="M938" s="620"/>
      <c r="N938" s="620"/>
      <c r="O938" s="620"/>
      <c r="P938" s="620"/>
      <c r="Q938" s="620"/>
      <c r="R938" s="620"/>
      <c r="S938" s="620"/>
      <c r="T938" s="620"/>
      <c r="U938" s="620"/>
      <c r="V938" s="620"/>
      <c r="W938" s="620"/>
      <c r="X938" s="620"/>
      <c r="Y938" s="620"/>
      <c r="Z938" s="620"/>
    </row>
    <row r="939">
      <c r="A939" s="633"/>
      <c r="B939" s="634"/>
      <c r="C939" s="620"/>
      <c r="D939" s="620"/>
      <c r="E939" s="620"/>
      <c r="F939" s="620"/>
      <c r="G939" s="620"/>
      <c r="H939" s="620"/>
      <c r="I939" s="620"/>
      <c r="J939" s="620"/>
      <c r="K939" s="620"/>
      <c r="L939" s="620"/>
      <c r="M939" s="620"/>
      <c r="N939" s="620"/>
      <c r="O939" s="620"/>
      <c r="P939" s="620"/>
      <c r="Q939" s="620"/>
      <c r="R939" s="620"/>
      <c r="S939" s="620"/>
      <c r="T939" s="620"/>
      <c r="U939" s="620"/>
      <c r="V939" s="620"/>
      <c r="W939" s="620"/>
      <c r="X939" s="620"/>
      <c r="Y939" s="620"/>
      <c r="Z939" s="620"/>
    </row>
    <row r="940">
      <c r="A940" s="633"/>
      <c r="B940" s="634"/>
      <c r="C940" s="620"/>
      <c r="D940" s="620"/>
      <c r="E940" s="620"/>
      <c r="F940" s="620"/>
      <c r="G940" s="620"/>
      <c r="H940" s="620"/>
      <c r="I940" s="620"/>
      <c r="J940" s="620"/>
      <c r="K940" s="620"/>
      <c r="L940" s="620"/>
      <c r="M940" s="620"/>
      <c r="N940" s="620"/>
      <c r="O940" s="620"/>
      <c r="P940" s="620"/>
      <c r="Q940" s="620"/>
      <c r="R940" s="620"/>
      <c r="S940" s="620"/>
      <c r="T940" s="620"/>
      <c r="U940" s="620"/>
      <c r="V940" s="620"/>
      <c r="W940" s="620"/>
      <c r="X940" s="620"/>
      <c r="Y940" s="620"/>
      <c r="Z940" s="620"/>
    </row>
    <row r="941">
      <c r="A941" s="633"/>
      <c r="B941" s="634"/>
      <c r="C941" s="620"/>
      <c r="D941" s="620"/>
      <c r="E941" s="620"/>
      <c r="F941" s="620"/>
      <c r="G941" s="620"/>
      <c r="H941" s="620"/>
      <c r="I941" s="620"/>
      <c r="J941" s="620"/>
      <c r="K941" s="620"/>
      <c r="L941" s="620"/>
      <c r="M941" s="620"/>
      <c r="N941" s="620"/>
      <c r="O941" s="620"/>
      <c r="P941" s="620"/>
      <c r="Q941" s="620"/>
      <c r="R941" s="620"/>
      <c r="S941" s="620"/>
      <c r="T941" s="620"/>
      <c r="U941" s="620"/>
      <c r="V941" s="620"/>
      <c r="W941" s="620"/>
      <c r="X941" s="620"/>
      <c r="Y941" s="620"/>
      <c r="Z941" s="620"/>
    </row>
    <row r="942">
      <c r="A942" s="633"/>
      <c r="B942" s="634"/>
      <c r="C942" s="620"/>
      <c r="D942" s="620"/>
      <c r="E942" s="620"/>
      <c r="F942" s="620"/>
      <c r="G942" s="620"/>
      <c r="H942" s="620"/>
      <c r="I942" s="620"/>
      <c r="J942" s="620"/>
      <c r="K942" s="620"/>
      <c r="L942" s="620"/>
      <c r="M942" s="620"/>
      <c r="N942" s="620"/>
      <c r="O942" s="620"/>
      <c r="P942" s="620"/>
      <c r="Q942" s="620"/>
      <c r="R942" s="620"/>
      <c r="S942" s="620"/>
      <c r="T942" s="620"/>
      <c r="U942" s="620"/>
      <c r="V942" s="620"/>
      <c r="W942" s="620"/>
      <c r="X942" s="620"/>
      <c r="Y942" s="620"/>
      <c r="Z942" s="620"/>
    </row>
    <row r="943">
      <c r="A943" s="633"/>
      <c r="B943" s="634"/>
      <c r="C943" s="620"/>
      <c r="D943" s="620"/>
      <c r="E943" s="620"/>
      <c r="F943" s="620"/>
      <c r="G943" s="620"/>
      <c r="H943" s="620"/>
      <c r="I943" s="620"/>
      <c r="J943" s="620"/>
      <c r="K943" s="620"/>
      <c r="L943" s="620"/>
      <c r="M943" s="620"/>
      <c r="N943" s="620"/>
      <c r="O943" s="620"/>
      <c r="P943" s="620"/>
      <c r="Q943" s="620"/>
      <c r="R943" s="620"/>
      <c r="S943" s="620"/>
      <c r="T943" s="620"/>
      <c r="U943" s="620"/>
      <c r="V943" s="620"/>
      <c r="W943" s="620"/>
      <c r="X943" s="620"/>
      <c r="Y943" s="620"/>
      <c r="Z943" s="620"/>
    </row>
    <row r="944">
      <c r="A944" s="633"/>
      <c r="B944" s="634"/>
      <c r="C944" s="620"/>
      <c r="D944" s="620"/>
      <c r="E944" s="620"/>
      <c r="F944" s="620"/>
      <c r="G944" s="620"/>
      <c r="H944" s="620"/>
      <c r="I944" s="620"/>
      <c r="J944" s="620"/>
      <c r="K944" s="620"/>
      <c r="L944" s="620"/>
      <c r="M944" s="620"/>
      <c r="N944" s="620"/>
      <c r="O944" s="620"/>
      <c r="P944" s="620"/>
      <c r="Q944" s="620"/>
      <c r="R944" s="620"/>
      <c r="S944" s="620"/>
      <c r="T944" s="620"/>
      <c r="U944" s="620"/>
      <c r="V944" s="620"/>
      <c r="W944" s="620"/>
      <c r="X944" s="620"/>
      <c r="Y944" s="620"/>
      <c r="Z944" s="620"/>
    </row>
    <row r="945">
      <c r="A945" s="633"/>
      <c r="B945" s="634"/>
      <c r="C945" s="620"/>
      <c r="D945" s="620"/>
      <c r="E945" s="620"/>
      <c r="F945" s="620"/>
      <c r="G945" s="620"/>
      <c r="H945" s="620"/>
      <c r="I945" s="620"/>
      <c r="J945" s="620"/>
      <c r="K945" s="620"/>
      <c r="L945" s="620"/>
      <c r="M945" s="620"/>
      <c r="N945" s="620"/>
      <c r="O945" s="620"/>
      <c r="P945" s="620"/>
      <c r="Q945" s="620"/>
      <c r="R945" s="620"/>
      <c r="S945" s="620"/>
      <c r="T945" s="620"/>
      <c r="U945" s="620"/>
      <c r="V945" s="620"/>
      <c r="W945" s="620"/>
      <c r="X945" s="620"/>
      <c r="Y945" s="620"/>
      <c r="Z945" s="620"/>
    </row>
    <row r="946">
      <c r="A946" s="633"/>
      <c r="B946" s="634"/>
      <c r="C946" s="620"/>
      <c r="D946" s="620"/>
      <c r="E946" s="620"/>
      <c r="F946" s="620"/>
      <c r="G946" s="620"/>
      <c r="H946" s="620"/>
      <c r="I946" s="620"/>
      <c r="J946" s="620"/>
      <c r="K946" s="620"/>
      <c r="L946" s="620"/>
      <c r="M946" s="620"/>
      <c r="N946" s="620"/>
      <c r="O946" s="620"/>
      <c r="P946" s="620"/>
      <c r="Q946" s="620"/>
      <c r="R946" s="620"/>
      <c r="S946" s="620"/>
      <c r="T946" s="620"/>
      <c r="U946" s="620"/>
      <c r="V946" s="620"/>
      <c r="W946" s="620"/>
      <c r="X946" s="620"/>
      <c r="Y946" s="620"/>
      <c r="Z946" s="620"/>
    </row>
    <row r="947">
      <c r="A947" s="633"/>
      <c r="B947" s="634"/>
      <c r="C947" s="620"/>
      <c r="D947" s="620"/>
      <c r="E947" s="620"/>
      <c r="F947" s="620"/>
      <c r="G947" s="620"/>
      <c r="H947" s="620"/>
      <c r="I947" s="620"/>
      <c r="J947" s="620"/>
      <c r="K947" s="620"/>
      <c r="L947" s="620"/>
      <c r="M947" s="620"/>
      <c r="N947" s="620"/>
      <c r="O947" s="620"/>
      <c r="P947" s="620"/>
      <c r="Q947" s="620"/>
      <c r="R947" s="620"/>
      <c r="S947" s="620"/>
      <c r="T947" s="620"/>
      <c r="U947" s="620"/>
      <c r="V947" s="620"/>
      <c r="W947" s="620"/>
      <c r="X947" s="620"/>
      <c r="Y947" s="620"/>
      <c r="Z947" s="620"/>
    </row>
    <row r="948">
      <c r="A948" s="633"/>
      <c r="B948" s="634"/>
      <c r="C948" s="620"/>
      <c r="D948" s="620"/>
      <c r="E948" s="620"/>
      <c r="F948" s="620"/>
      <c r="G948" s="620"/>
      <c r="H948" s="620"/>
      <c r="I948" s="620"/>
      <c r="J948" s="620"/>
      <c r="K948" s="620"/>
      <c r="L948" s="620"/>
      <c r="M948" s="620"/>
      <c r="N948" s="620"/>
      <c r="O948" s="620"/>
      <c r="P948" s="620"/>
      <c r="Q948" s="620"/>
      <c r="R948" s="620"/>
      <c r="S948" s="620"/>
      <c r="T948" s="620"/>
      <c r="U948" s="620"/>
      <c r="V948" s="620"/>
      <c r="W948" s="620"/>
      <c r="X948" s="620"/>
      <c r="Y948" s="620"/>
      <c r="Z948" s="620"/>
    </row>
    <row r="949">
      <c r="A949" s="633"/>
      <c r="B949" s="634"/>
      <c r="C949" s="620"/>
      <c r="D949" s="620"/>
      <c r="E949" s="620"/>
      <c r="F949" s="620"/>
      <c r="G949" s="620"/>
      <c r="H949" s="620"/>
      <c r="I949" s="620"/>
      <c r="J949" s="620"/>
      <c r="K949" s="620"/>
      <c r="L949" s="620"/>
      <c r="M949" s="620"/>
      <c r="N949" s="620"/>
      <c r="O949" s="620"/>
      <c r="P949" s="620"/>
      <c r="Q949" s="620"/>
      <c r="R949" s="620"/>
      <c r="S949" s="620"/>
      <c r="T949" s="620"/>
      <c r="U949" s="620"/>
      <c r="V949" s="620"/>
      <c r="W949" s="620"/>
      <c r="X949" s="620"/>
      <c r="Y949" s="620"/>
      <c r="Z949" s="620"/>
    </row>
    <row r="950">
      <c r="A950" s="633"/>
      <c r="B950" s="634"/>
      <c r="C950" s="620"/>
      <c r="D950" s="620"/>
      <c r="E950" s="620"/>
      <c r="F950" s="620"/>
      <c r="G950" s="620"/>
      <c r="H950" s="620"/>
      <c r="I950" s="620"/>
      <c r="J950" s="620"/>
      <c r="K950" s="620"/>
      <c r="L950" s="620"/>
      <c r="M950" s="620"/>
      <c r="N950" s="620"/>
      <c r="O950" s="620"/>
      <c r="P950" s="620"/>
      <c r="Q950" s="620"/>
      <c r="R950" s="620"/>
      <c r="S950" s="620"/>
      <c r="T950" s="620"/>
      <c r="U950" s="620"/>
      <c r="V950" s="620"/>
      <c r="W950" s="620"/>
      <c r="X950" s="620"/>
      <c r="Y950" s="620"/>
      <c r="Z950" s="620"/>
    </row>
    <row r="951">
      <c r="A951" s="633"/>
      <c r="B951" s="634"/>
      <c r="C951" s="620"/>
      <c r="D951" s="620"/>
      <c r="E951" s="620"/>
      <c r="F951" s="620"/>
      <c r="G951" s="620"/>
      <c r="H951" s="620"/>
      <c r="I951" s="620"/>
      <c r="J951" s="620"/>
      <c r="K951" s="620"/>
      <c r="L951" s="620"/>
      <c r="M951" s="620"/>
      <c r="N951" s="620"/>
      <c r="O951" s="620"/>
      <c r="P951" s="620"/>
      <c r="Q951" s="620"/>
      <c r="R951" s="620"/>
      <c r="S951" s="620"/>
      <c r="T951" s="620"/>
      <c r="U951" s="620"/>
      <c r="V951" s="620"/>
      <c r="W951" s="620"/>
      <c r="X951" s="620"/>
      <c r="Y951" s="620"/>
      <c r="Z951" s="620"/>
    </row>
    <row r="952">
      <c r="A952" s="633"/>
      <c r="B952" s="634"/>
      <c r="C952" s="620"/>
      <c r="D952" s="620"/>
      <c r="E952" s="620"/>
      <c r="F952" s="620"/>
      <c r="G952" s="620"/>
      <c r="H952" s="620"/>
      <c r="I952" s="620"/>
      <c r="J952" s="620"/>
      <c r="K952" s="620"/>
      <c r="L952" s="620"/>
      <c r="M952" s="620"/>
      <c r="N952" s="620"/>
      <c r="O952" s="620"/>
      <c r="P952" s="620"/>
      <c r="Q952" s="620"/>
      <c r="R952" s="620"/>
      <c r="S952" s="620"/>
      <c r="T952" s="620"/>
      <c r="U952" s="620"/>
      <c r="V952" s="620"/>
      <c r="W952" s="620"/>
      <c r="X952" s="620"/>
      <c r="Y952" s="620"/>
      <c r="Z952" s="620"/>
    </row>
    <row r="953">
      <c r="A953" s="633"/>
      <c r="B953" s="634"/>
      <c r="C953" s="620"/>
      <c r="D953" s="620"/>
      <c r="E953" s="620"/>
      <c r="F953" s="620"/>
      <c r="G953" s="620"/>
      <c r="H953" s="620"/>
      <c r="I953" s="620"/>
      <c r="J953" s="620"/>
      <c r="K953" s="620"/>
      <c r="L953" s="620"/>
      <c r="M953" s="620"/>
      <c r="N953" s="620"/>
      <c r="O953" s="620"/>
      <c r="P953" s="620"/>
      <c r="Q953" s="620"/>
      <c r="R953" s="620"/>
      <c r="S953" s="620"/>
      <c r="T953" s="620"/>
      <c r="U953" s="620"/>
      <c r="V953" s="620"/>
      <c r="W953" s="620"/>
      <c r="X953" s="620"/>
      <c r="Y953" s="620"/>
      <c r="Z953" s="620"/>
    </row>
    <row r="954">
      <c r="A954" s="633"/>
      <c r="B954" s="634"/>
      <c r="C954" s="620"/>
      <c r="D954" s="620"/>
      <c r="E954" s="620"/>
      <c r="F954" s="620"/>
      <c r="G954" s="620"/>
      <c r="H954" s="620"/>
      <c r="I954" s="620"/>
      <c r="J954" s="620"/>
      <c r="K954" s="620"/>
      <c r="L954" s="620"/>
      <c r="M954" s="620"/>
      <c r="N954" s="620"/>
      <c r="O954" s="620"/>
      <c r="P954" s="620"/>
      <c r="Q954" s="620"/>
      <c r="R954" s="620"/>
      <c r="S954" s="620"/>
      <c r="T954" s="620"/>
      <c r="U954" s="620"/>
      <c r="V954" s="620"/>
      <c r="W954" s="620"/>
      <c r="X954" s="620"/>
      <c r="Y954" s="620"/>
      <c r="Z954" s="620"/>
    </row>
    <row r="955">
      <c r="A955" s="633"/>
      <c r="B955" s="634"/>
      <c r="C955" s="620"/>
      <c r="D955" s="620"/>
      <c r="E955" s="620"/>
      <c r="F955" s="620"/>
      <c r="G955" s="620"/>
      <c r="H955" s="620"/>
      <c r="I955" s="620"/>
      <c r="J955" s="620"/>
      <c r="K955" s="620"/>
      <c r="L955" s="620"/>
      <c r="M955" s="620"/>
      <c r="N955" s="620"/>
      <c r="O955" s="620"/>
      <c r="P955" s="620"/>
      <c r="Q955" s="620"/>
      <c r="R955" s="620"/>
      <c r="S955" s="620"/>
      <c r="T955" s="620"/>
      <c r="U955" s="620"/>
      <c r="V955" s="620"/>
      <c r="W955" s="620"/>
      <c r="X955" s="620"/>
      <c r="Y955" s="620"/>
      <c r="Z955" s="620"/>
    </row>
    <row r="956">
      <c r="A956" s="633"/>
      <c r="B956" s="634"/>
      <c r="C956" s="620"/>
      <c r="D956" s="620"/>
      <c r="E956" s="620"/>
      <c r="F956" s="620"/>
      <c r="G956" s="620"/>
      <c r="H956" s="620"/>
      <c r="I956" s="620"/>
      <c r="J956" s="620"/>
      <c r="K956" s="620"/>
      <c r="L956" s="620"/>
      <c r="M956" s="620"/>
      <c r="N956" s="620"/>
      <c r="O956" s="620"/>
      <c r="P956" s="620"/>
      <c r="Q956" s="620"/>
      <c r="R956" s="620"/>
      <c r="S956" s="620"/>
      <c r="T956" s="620"/>
      <c r="U956" s="620"/>
      <c r="V956" s="620"/>
      <c r="W956" s="620"/>
      <c r="X956" s="620"/>
      <c r="Y956" s="620"/>
      <c r="Z956" s="620"/>
    </row>
    <row r="957">
      <c r="A957" s="633"/>
      <c r="B957" s="634"/>
      <c r="C957" s="620"/>
      <c r="D957" s="620"/>
      <c r="E957" s="620"/>
      <c r="F957" s="620"/>
      <c r="G957" s="620"/>
      <c r="H957" s="620"/>
      <c r="I957" s="620"/>
      <c r="J957" s="620"/>
      <c r="K957" s="620"/>
      <c r="L957" s="620"/>
      <c r="M957" s="620"/>
      <c r="N957" s="620"/>
      <c r="O957" s="620"/>
      <c r="P957" s="620"/>
      <c r="Q957" s="620"/>
      <c r="R957" s="620"/>
      <c r="S957" s="620"/>
      <c r="T957" s="620"/>
      <c r="U957" s="620"/>
      <c r="V957" s="620"/>
      <c r="W957" s="620"/>
      <c r="X957" s="620"/>
      <c r="Y957" s="620"/>
      <c r="Z957" s="620"/>
    </row>
    <row r="958">
      <c r="A958" s="633"/>
      <c r="B958" s="634"/>
      <c r="C958" s="620"/>
      <c r="D958" s="620"/>
      <c r="E958" s="620"/>
      <c r="F958" s="620"/>
      <c r="G958" s="620"/>
      <c r="H958" s="620"/>
      <c r="I958" s="620"/>
      <c r="J958" s="620"/>
      <c r="K958" s="620"/>
      <c r="L958" s="620"/>
      <c r="M958" s="620"/>
      <c r="N958" s="620"/>
      <c r="O958" s="620"/>
      <c r="P958" s="620"/>
      <c r="Q958" s="620"/>
      <c r="R958" s="620"/>
      <c r="S958" s="620"/>
      <c r="T958" s="620"/>
      <c r="U958" s="620"/>
      <c r="V958" s="620"/>
      <c r="W958" s="620"/>
      <c r="X958" s="620"/>
      <c r="Y958" s="620"/>
      <c r="Z958" s="620"/>
    </row>
    <row r="959">
      <c r="A959" s="633"/>
      <c r="B959" s="634"/>
      <c r="C959" s="620"/>
      <c r="D959" s="620"/>
      <c r="E959" s="620"/>
      <c r="F959" s="620"/>
      <c r="G959" s="620"/>
      <c r="H959" s="620"/>
      <c r="I959" s="620"/>
      <c r="J959" s="620"/>
      <c r="K959" s="620"/>
      <c r="L959" s="620"/>
      <c r="M959" s="620"/>
      <c r="N959" s="620"/>
      <c r="O959" s="620"/>
      <c r="P959" s="620"/>
      <c r="Q959" s="620"/>
      <c r="R959" s="620"/>
      <c r="S959" s="620"/>
      <c r="T959" s="620"/>
      <c r="U959" s="620"/>
      <c r="V959" s="620"/>
      <c r="W959" s="620"/>
      <c r="X959" s="620"/>
      <c r="Y959" s="620"/>
      <c r="Z959" s="620"/>
    </row>
    <row r="960">
      <c r="A960" s="633"/>
      <c r="B960" s="634"/>
      <c r="C960" s="620"/>
      <c r="D960" s="620"/>
      <c r="E960" s="620"/>
      <c r="F960" s="620"/>
      <c r="G960" s="620"/>
      <c r="H960" s="620"/>
      <c r="I960" s="620"/>
      <c r="J960" s="620"/>
      <c r="K960" s="620"/>
      <c r="L960" s="620"/>
      <c r="M960" s="620"/>
      <c r="N960" s="620"/>
      <c r="O960" s="620"/>
      <c r="P960" s="620"/>
      <c r="Q960" s="620"/>
      <c r="R960" s="620"/>
      <c r="S960" s="620"/>
      <c r="T960" s="620"/>
      <c r="U960" s="620"/>
      <c r="V960" s="620"/>
      <c r="W960" s="620"/>
      <c r="X960" s="620"/>
      <c r="Y960" s="620"/>
      <c r="Z960" s="620"/>
    </row>
    <row r="961">
      <c r="A961" s="633"/>
      <c r="B961" s="634"/>
      <c r="C961" s="620"/>
      <c r="D961" s="620"/>
      <c r="E961" s="620"/>
      <c r="F961" s="620"/>
      <c r="G961" s="620"/>
      <c r="H961" s="620"/>
      <c r="I961" s="620"/>
      <c r="J961" s="620"/>
      <c r="K961" s="620"/>
      <c r="L961" s="620"/>
      <c r="M961" s="620"/>
      <c r="N961" s="620"/>
      <c r="O961" s="620"/>
      <c r="P961" s="620"/>
      <c r="Q961" s="620"/>
      <c r="R961" s="620"/>
      <c r="S961" s="620"/>
      <c r="T961" s="620"/>
      <c r="U961" s="620"/>
      <c r="V961" s="620"/>
      <c r="W961" s="620"/>
      <c r="X961" s="620"/>
      <c r="Y961" s="620"/>
      <c r="Z961" s="620"/>
    </row>
    <row r="962">
      <c r="A962" s="633"/>
      <c r="B962" s="634"/>
      <c r="C962" s="620"/>
      <c r="D962" s="620"/>
      <c r="E962" s="620"/>
      <c r="F962" s="620"/>
      <c r="G962" s="620"/>
      <c r="H962" s="620"/>
      <c r="I962" s="620"/>
      <c r="J962" s="620"/>
      <c r="K962" s="620"/>
      <c r="L962" s="620"/>
      <c r="M962" s="620"/>
      <c r="N962" s="620"/>
      <c r="O962" s="620"/>
      <c r="P962" s="620"/>
      <c r="Q962" s="620"/>
      <c r="R962" s="620"/>
      <c r="S962" s="620"/>
      <c r="T962" s="620"/>
      <c r="U962" s="620"/>
      <c r="V962" s="620"/>
      <c r="W962" s="620"/>
      <c r="X962" s="620"/>
      <c r="Y962" s="620"/>
      <c r="Z962" s="620"/>
    </row>
    <row r="963">
      <c r="A963" s="633"/>
      <c r="B963" s="634"/>
      <c r="C963" s="620"/>
      <c r="D963" s="620"/>
      <c r="E963" s="620"/>
      <c r="F963" s="620"/>
      <c r="G963" s="620"/>
      <c r="H963" s="620"/>
      <c r="I963" s="620"/>
      <c r="J963" s="620"/>
      <c r="K963" s="620"/>
      <c r="L963" s="620"/>
      <c r="M963" s="620"/>
      <c r="N963" s="620"/>
      <c r="O963" s="620"/>
      <c r="P963" s="620"/>
      <c r="Q963" s="620"/>
      <c r="R963" s="620"/>
      <c r="S963" s="620"/>
      <c r="T963" s="620"/>
      <c r="U963" s="620"/>
      <c r="V963" s="620"/>
      <c r="W963" s="620"/>
      <c r="X963" s="620"/>
      <c r="Y963" s="620"/>
      <c r="Z963" s="620"/>
    </row>
    <row r="964">
      <c r="A964" s="633"/>
      <c r="B964" s="634"/>
      <c r="C964" s="620"/>
      <c r="D964" s="620"/>
      <c r="E964" s="620"/>
      <c r="F964" s="620"/>
      <c r="G964" s="620"/>
      <c r="H964" s="620"/>
      <c r="I964" s="620"/>
      <c r="J964" s="620"/>
      <c r="K964" s="620"/>
      <c r="L964" s="620"/>
      <c r="M964" s="620"/>
      <c r="N964" s="620"/>
      <c r="O964" s="620"/>
      <c r="P964" s="620"/>
      <c r="Q964" s="620"/>
      <c r="R964" s="620"/>
      <c r="S964" s="620"/>
      <c r="T964" s="620"/>
      <c r="U964" s="620"/>
      <c r="V964" s="620"/>
      <c r="W964" s="620"/>
      <c r="X964" s="620"/>
      <c r="Y964" s="620"/>
      <c r="Z964" s="620"/>
    </row>
    <row r="965">
      <c r="A965" s="633"/>
      <c r="B965" s="634"/>
      <c r="C965" s="620"/>
      <c r="D965" s="620"/>
      <c r="E965" s="620"/>
      <c r="F965" s="620"/>
      <c r="G965" s="620"/>
      <c r="H965" s="620"/>
      <c r="I965" s="620"/>
      <c r="J965" s="620"/>
      <c r="K965" s="620"/>
      <c r="L965" s="620"/>
      <c r="M965" s="620"/>
      <c r="N965" s="620"/>
      <c r="O965" s="620"/>
      <c r="P965" s="620"/>
      <c r="Q965" s="620"/>
      <c r="R965" s="620"/>
      <c r="S965" s="620"/>
      <c r="T965" s="620"/>
      <c r="U965" s="620"/>
      <c r="V965" s="620"/>
      <c r="W965" s="620"/>
      <c r="X965" s="620"/>
      <c r="Y965" s="620"/>
      <c r="Z965" s="620"/>
    </row>
    <row r="966">
      <c r="A966" s="633"/>
      <c r="B966" s="634"/>
      <c r="C966" s="620"/>
      <c r="D966" s="620"/>
      <c r="E966" s="620"/>
      <c r="F966" s="620"/>
      <c r="G966" s="620"/>
      <c r="H966" s="620"/>
      <c r="I966" s="620"/>
      <c r="J966" s="620"/>
      <c r="K966" s="620"/>
      <c r="L966" s="620"/>
      <c r="M966" s="620"/>
      <c r="N966" s="620"/>
      <c r="O966" s="620"/>
      <c r="P966" s="620"/>
      <c r="Q966" s="620"/>
      <c r="R966" s="620"/>
      <c r="S966" s="620"/>
      <c r="T966" s="620"/>
      <c r="U966" s="620"/>
      <c r="V966" s="620"/>
      <c r="W966" s="620"/>
      <c r="X966" s="620"/>
      <c r="Y966" s="620"/>
      <c r="Z966" s="620"/>
    </row>
    <row r="967">
      <c r="A967" s="633"/>
      <c r="B967" s="634"/>
      <c r="C967" s="620"/>
      <c r="D967" s="620"/>
      <c r="E967" s="620"/>
      <c r="F967" s="620"/>
      <c r="G967" s="620"/>
      <c r="H967" s="620"/>
      <c r="I967" s="620"/>
      <c r="J967" s="620"/>
      <c r="K967" s="620"/>
      <c r="L967" s="620"/>
      <c r="M967" s="620"/>
      <c r="N967" s="620"/>
      <c r="O967" s="620"/>
      <c r="P967" s="620"/>
      <c r="Q967" s="620"/>
      <c r="R967" s="620"/>
      <c r="S967" s="620"/>
      <c r="T967" s="620"/>
      <c r="U967" s="620"/>
      <c r="V967" s="620"/>
      <c r="W967" s="620"/>
      <c r="X967" s="620"/>
      <c r="Y967" s="620"/>
      <c r="Z967" s="620"/>
    </row>
    <row r="968">
      <c r="A968" s="633"/>
      <c r="B968" s="634"/>
      <c r="C968" s="620"/>
      <c r="D968" s="620"/>
      <c r="E968" s="620"/>
      <c r="F968" s="620"/>
      <c r="G968" s="620"/>
      <c r="H968" s="620"/>
      <c r="I968" s="620"/>
      <c r="J968" s="620"/>
      <c r="K968" s="620"/>
      <c r="L968" s="620"/>
      <c r="M968" s="620"/>
      <c r="N968" s="620"/>
      <c r="O968" s="620"/>
      <c r="P968" s="620"/>
      <c r="Q968" s="620"/>
      <c r="R968" s="620"/>
      <c r="S968" s="620"/>
      <c r="T968" s="620"/>
      <c r="U968" s="620"/>
      <c r="V968" s="620"/>
      <c r="W968" s="620"/>
      <c r="X968" s="620"/>
      <c r="Y968" s="620"/>
      <c r="Z968" s="620"/>
    </row>
    <row r="969">
      <c r="A969" s="633"/>
      <c r="B969" s="634"/>
      <c r="C969" s="620"/>
      <c r="D969" s="620"/>
      <c r="E969" s="620"/>
      <c r="F969" s="620"/>
      <c r="G969" s="620"/>
      <c r="H969" s="620"/>
      <c r="I969" s="620"/>
      <c r="J969" s="620"/>
      <c r="K969" s="620"/>
      <c r="L969" s="620"/>
      <c r="M969" s="620"/>
      <c r="N969" s="620"/>
      <c r="O969" s="620"/>
      <c r="P969" s="620"/>
      <c r="Q969" s="620"/>
      <c r="R969" s="620"/>
      <c r="S969" s="620"/>
      <c r="T969" s="620"/>
      <c r="U969" s="620"/>
      <c r="V969" s="620"/>
      <c r="W969" s="620"/>
      <c r="X969" s="620"/>
      <c r="Y969" s="620"/>
      <c r="Z969" s="620"/>
    </row>
    <row r="970">
      <c r="A970" s="633"/>
      <c r="B970" s="634"/>
      <c r="C970" s="620"/>
      <c r="D970" s="620"/>
      <c r="E970" s="620"/>
      <c r="F970" s="620"/>
      <c r="G970" s="620"/>
      <c r="H970" s="620"/>
      <c r="I970" s="620"/>
      <c r="J970" s="620"/>
      <c r="K970" s="620"/>
      <c r="L970" s="620"/>
      <c r="M970" s="620"/>
      <c r="N970" s="620"/>
      <c r="O970" s="620"/>
      <c r="P970" s="620"/>
      <c r="Q970" s="620"/>
      <c r="R970" s="620"/>
      <c r="S970" s="620"/>
      <c r="T970" s="620"/>
      <c r="U970" s="620"/>
      <c r="V970" s="620"/>
      <c r="W970" s="620"/>
      <c r="X970" s="620"/>
      <c r="Y970" s="620"/>
      <c r="Z970" s="620"/>
    </row>
    <row r="971">
      <c r="A971" s="633"/>
      <c r="B971" s="634"/>
      <c r="C971" s="620"/>
      <c r="D971" s="620"/>
      <c r="E971" s="620"/>
      <c r="F971" s="620"/>
      <c r="G971" s="620"/>
      <c r="H971" s="620"/>
      <c r="I971" s="620"/>
      <c r="J971" s="620"/>
      <c r="K971" s="620"/>
      <c r="L971" s="620"/>
      <c r="M971" s="620"/>
      <c r="N971" s="620"/>
      <c r="O971" s="620"/>
      <c r="P971" s="620"/>
      <c r="Q971" s="620"/>
      <c r="R971" s="620"/>
      <c r="S971" s="620"/>
      <c r="T971" s="620"/>
      <c r="U971" s="620"/>
      <c r="V971" s="620"/>
      <c r="W971" s="620"/>
      <c r="X971" s="620"/>
      <c r="Y971" s="620"/>
      <c r="Z971" s="620"/>
    </row>
    <row r="972">
      <c r="A972" s="633"/>
      <c r="B972" s="634"/>
      <c r="C972" s="620"/>
      <c r="D972" s="620"/>
      <c r="E972" s="620"/>
      <c r="F972" s="620"/>
      <c r="G972" s="620"/>
      <c r="H972" s="620"/>
      <c r="I972" s="620"/>
      <c r="J972" s="620"/>
      <c r="K972" s="620"/>
      <c r="L972" s="620"/>
      <c r="M972" s="620"/>
      <c r="N972" s="620"/>
      <c r="O972" s="620"/>
      <c r="P972" s="620"/>
      <c r="Q972" s="620"/>
      <c r="R972" s="620"/>
      <c r="S972" s="620"/>
      <c r="T972" s="620"/>
      <c r="U972" s="620"/>
      <c r="V972" s="620"/>
      <c r="W972" s="620"/>
      <c r="X972" s="620"/>
      <c r="Y972" s="620"/>
      <c r="Z972" s="620"/>
    </row>
    <row r="973">
      <c r="A973" s="633"/>
      <c r="B973" s="634"/>
      <c r="C973" s="620"/>
      <c r="D973" s="620"/>
      <c r="E973" s="620"/>
      <c r="F973" s="620"/>
      <c r="G973" s="620"/>
      <c r="H973" s="620"/>
      <c r="I973" s="620"/>
      <c r="J973" s="620"/>
      <c r="K973" s="620"/>
      <c r="L973" s="620"/>
      <c r="M973" s="620"/>
      <c r="N973" s="620"/>
      <c r="O973" s="620"/>
      <c r="P973" s="620"/>
      <c r="Q973" s="620"/>
      <c r="R973" s="620"/>
      <c r="S973" s="620"/>
      <c r="T973" s="620"/>
      <c r="U973" s="620"/>
      <c r="V973" s="620"/>
      <c r="W973" s="620"/>
      <c r="X973" s="620"/>
      <c r="Y973" s="620"/>
      <c r="Z973" s="620"/>
    </row>
    <row r="974">
      <c r="A974" s="633"/>
      <c r="B974" s="634"/>
      <c r="C974" s="620"/>
      <c r="D974" s="620"/>
      <c r="E974" s="620"/>
      <c r="F974" s="620"/>
      <c r="G974" s="620"/>
      <c r="H974" s="620"/>
      <c r="I974" s="620"/>
      <c r="J974" s="620"/>
      <c r="K974" s="620"/>
      <c r="L974" s="620"/>
      <c r="M974" s="620"/>
      <c r="N974" s="620"/>
      <c r="O974" s="620"/>
      <c r="P974" s="620"/>
      <c r="Q974" s="620"/>
      <c r="R974" s="620"/>
      <c r="S974" s="620"/>
      <c r="T974" s="620"/>
      <c r="U974" s="620"/>
      <c r="V974" s="620"/>
      <c r="W974" s="620"/>
      <c r="X974" s="620"/>
      <c r="Y974" s="620"/>
      <c r="Z974" s="620"/>
    </row>
    <row r="975">
      <c r="A975" s="633"/>
      <c r="B975" s="634"/>
      <c r="C975" s="620"/>
      <c r="D975" s="620"/>
      <c r="E975" s="620"/>
      <c r="F975" s="620"/>
      <c r="G975" s="620"/>
      <c r="H975" s="620"/>
      <c r="I975" s="620"/>
      <c r="J975" s="620"/>
      <c r="K975" s="620"/>
      <c r="L975" s="620"/>
      <c r="M975" s="620"/>
      <c r="N975" s="620"/>
      <c r="O975" s="620"/>
      <c r="P975" s="620"/>
      <c r="Q975" s="620"/>
      <c r="R975" s="620"/>
      <c r="S975" s="620"/>
      <c r="T975" s="620"/>
      <c r="U975" s="620"/>
      <c r="V975" s="620"/>
      <c r="W975" s="620"/>
      <c r="X975" s="620"/>
      <c r="Y975" s="620"/>
      <c r="Z975" s="620"/>
    </row>
    <row r="976">
      <c r="A976" s="633"/>
      <c r="B976" s="634"/>
      <c r="C976" s="620"/>
      <c r="D976" s="620"/>
      <c r="E976" s="620"/>
      <c r="F976" s="620"/>
      <c r="G976" s="620"/>
      <c r="H976" s="620"/>
      <c r="I976" s="620"/>
      <c r="J976" s="620"/>
      <c r="K976" s="620"/>
      <c r="L976" s="620"/>
      <c r="M976" s="620"/>
      <c r="N976" s="620"/>
      <c r="O976" s="620"/>
      <c r="P976" s="620"/>
      <c r="Q976" s="620"/>
      <c r="R976" s="620"/>
      <c r="S976" s="620"/>
      <c r="T976" s="620"/>
      <c r="U976" s="620"/>
      <c r="V976" s="620"/>
      <c r="W976" s="620"/>
      <c r="X976" s="620"/>
      <c r="Y976" s="620"/>
      <c r="Z976" s="620"/>
    </row>
    <row r="977">
      <c r="A977" s="633"/>
      <c r="B977" s="634"/>
      <c r="C977" s="620"/>
      <c r="D977" s="620"/>
      <c r="E977" s="620"/>
      <c r="F977" s="620"/>
      <c r="G977" s="620"/>
      <c r="H977" s="620"/>
      <c r="I977" s="620"/>
      <c r="J977" s="620"/>
      <c r="K977" s="620"/>
      <c r="L977" s="620"/>
      <c r="M977" s="620"/>
      <c r="N977" s="620"/>
      <c r="O977" s="620"/>
      <c r="P977" s="620"/>
      <c r="Q977" s="620"/>
      <c r="R977" s="620"/>
      <c r="S977" s="620"/>
      <c r="T977" s="620"/>
      <c r="U977" s="620"/>
      <c r="V977" s="620"/>
      <c r="W977" s="620"/>
      <c r="X977" s="620"/>
      <c r="Y977" s="620"/>
      <c r="Z977" s="620"/>
    </row>
    <row r="978">
      <c r="A978" s="633"/>
      <c r="B978" s="634"/>
      <c r="C978" s="620"/>
      <c r="D978" s="620"/>
      <c r="E978" s="620"/>
      <c r="F978" s="620"/>
      <c r="G978" s="620"/>
      <c r="H978" s="620"/>
      <c r="I978" s="620"/>
      <c r="J978" s="620"/>
      <c r="K978" s="620"/>
      <c r="L978" s="620"/>
      <c r="M978" s="620"/>
      <c r="N978" s="620"/>
      <c r="O978" s="620"/>
      <c r="P978" s="620"/>
      <c r="Q978" s="620"/>
      <c r="R978" s="620"/>
      <c r="S978" s="620"/>
      <c r="T978" s="620"/>
      <c r="U978" s="620"/>
      <c r="V978" s="620"/>
      <c r="W978" s="620"/>
      <c r="X978" s="620"/>
      <c r="Y978" s="620"/>
      <c r="Z978" s="620"/>
    </row>
    <row r="979">
      <c r="A979" s="633"/>
      <c r="B979" s="634"/>
      <c r="C979" s="620"/>
      <c r="D979" s="620"/>
      <c r="E979" s="620"/>
      <c r="F979" s="620"/>
      <c r="G979" s="620"/>
      <c r="H979" s="620"/>
      <c r="I979" s="620"/>
      <c r="J979" s="620"/>
      <c r="K979" s="620"/>
      <c r="L979" s="620"/>
      <c r="M979" s="620"/>
      <c r="N979" s="620"/>
      <c r="O979" s="620"/>
      <c r="P979" s="620"/>
      <c r="Q979" s="620"/>
      <c r="R979" s="620"/>
      <c r="S979" s="620"/>
      <c r="T979" s="620"/>
      <c r="U979" s="620"/>
      <c r="V979" s="620"/>
      <c r="W979" s="620"/>
      <c r="X979" s="620"/>
      <c r="Y979" s="620"/>
      <c r="Z979" s="620"/>
    </row>
    <row r="980">
      <c r="A980" s="633"/>
      <c r="B980" s="634"/>
      <c r="C980" s="620"/>
      <c r="D980" s="620"/>
      <c r="E980" s="620"/>
      <c r="F980" s="620"/>
      <c r="G980" s="620"/>
      <c r="H980" s="620"/>
      <c r="I980" s="620"/>
      <c r="J980" s="620"/>
      <c r="K980" s="620"/>
      <c r="L980" s="620"/>
      <c r="M980" s="620"/>
      <c r="N980" s="620"/>
      <c r="O980" s="620"/>
      <c r="P980" s="620"/>
      <c r="Q980" s="620"/>
      <c r="R980" s="620"/>
      <c r="S980" s="620"/>
      <c r="T980" s="620"/>
      <c r="U980" s="620"/>
      <c r="V980" s="620"/>
      <c r="W980" s="620"/>
      <c r="X980" s="620"/>
      <c r="Y980" s="620"/>
      <c r="Z980" s="620"/>
    </row>
    <row r="981">
      <c r="A981" s="633"/>
      <c r="B981" s="634"/>
      <c r="C981" s="620"/>
      <c r="D981" s="620"/>
      <c r="E981" s="620"/>
      <c r="F981" s="620"/>
      <c r="G981" s="620"/>
      <c r="H981" s="620"/>
      <c r="I981" s="620"/>
      <c r="J981" s="620"/>
      <c r="K981" s="620"/>
      <c r="L981" s="620"/>
      <c r="M981" s="620"/>
      <c r="N981" s="620"/>
      <c r="O981" s="620"/>
      <c r="P981" s="620"/>
      <c r="Q981" s="620"/>
      <c r="R981" s="620"/>
      <c r="S981" s="620"/>
      <c r="T981" s="620"/>
      <c r="U981" s="620"/>
      <c r="V981" s="620"/>
      <c r="W981" s="620"/>
      <c r="X981" s="620"/>
      <c r="Y981" s="620"/>
      <c r="Z981" s="620"/>
    </row>
    <row r="982">
      <c r="A982" s="633"/>
      <c r="B982" s="634"/>
      <c r="C982" s="620"/>
      <c r="D982" s="620"/>
      <c r="E982" s="620"/>
      <c r="F982" s="620"/>
      <c r="G982" s="620"/>
      <c r="H982" s="620"/>
      <c r="I982" s="620"/>
      <c r="J982" s="620"/>
      <c r="K982" s="620"/>
      <c r="L982" s="620"/>
      <c r="M982" s="620"/>
      <c r="N982" s="620"/>
      <c r="O982" s="620"/>
      <c r="P982" s="620"/>
      <c r="Q982" s="620"/>
      <c r="R982" s="620"/>
      <c r="S982" s="620"/>
      <c r="T982" s="620"/>
      <c r="U982" s="620"/>
      <c r="V982" s="620"/>
      <c r="W982" s="620"/>
      <c r="X982" s="620"/>
      <c r="Y982" s="620"/>
      <c r="Z982" s="620"/>
    </row>
    <row r="983">
      <c r="A983" s="633"/>
      <c r="B983" s="634"/>
      <c r="C983" s="620"/>
      <c r="D983" s="620"/>
      <c r="E983" s="620"/>
      <c r="F983" s="620"/>
      <c r="G983" s="620"/>
      <c r="H983" s="620"/>
      <c r="I983" s="620"/>
      <c r="J983" s="620"/>
      <c r="K983" s="620"/>
      <c r="L983" s="620"/>
      <c r="M983" s="620"/>
      <c r="N983" s="620"/>
      <c r="O983" s="620"/>
      <c r="P983" s="620"/>
      <c r="Q983" s="620"/>
      <c r="R983" s="620"/>
      <c r="S983" s="620"/>
      <c r="T983" s="620"/>
      <c r="U983" s="620"/>
      <c r="V983" s="620"/>
      <c r="W983" s="620"/>
      <c r="X983" s="620"/>
      <c r="Y983" s="620"/>
      <c r="Z983" s="620"/>
    </row>
    <row r="984">
      <c r="A984" s="633"/>
      <c r="B984" s="634"/>
      <c r="C984" s="620"/>
      <c r="D984" s="620"/>
      <c r="E984" s="620"/>
      <c r="F984" s="620"/>
      <c r="G984" s="620"/>
      <c r="H984" s="620"/>
      <c r="I984" s="620"/>
      <c r="J984" s="620"/>
      <c r="K984" s="620"/>
      <c r="L984" s="620"/>
      <c r="M984" s="620"/>
      <c r="N984" s="620"/>
      <c r="O984" s="620"/>
      <c r="P984" s="620"/>
      <c r="Q984" s="620"/>
      <c r="R984" s="620"/>
      <c r="S984" s="620"/>
      <c r="T984" s="620"/>
      <c r="U984" s="620"/>
      <c r="V984" s="620"/>
      <c r="W984" s="620"/>
      <c r="X984" s="620"/>
      <c r="Y984" s="620"/>
      <c r="Z984" s="620"/>
    </row>
    <row r="985">
      <c r="A985" s="633"/>
      <c r="B985" s="634"/>
      <c r="C985" s="620"/>
      <c r="D985" s="620"/>
      <c r="E985" s="620"/>
      <c r="F985" s="620"/>
      <c r="G985" s="620"/>
      <c r="H985" s="620"/>
      <c r="I985" s="620"/>
      <c r="J985" s="620"/>
      <c r="K985" s="620"/>
      <c r="L985" s="620"/>
      <c r="M985" s="620"/>
      <c r="N985" s="620"/>
      <c r="O985" s="620"/>
      <c r="P985" s="620"/>
      <c r="Q985" s="620"/>
      <c r="R985" s="620"/>
      <c r="S985" s="620"/>
      <c r="T985" s="620"/>
      <c r="U985" s="620"/>
      <c r="V985" s="620"/>
      <c r="W985" s="620"/>
      <c r="X985" s="620"/>
      <c r="Y985" s="620"/>
      <c r="Z985" s="620"/>
    </row>
    <row r="986">
      <c r="A986" s="633"/>
      <c r="B986" s="634"/>
      <c r="C986" s="620"/>
      <c r="D986" s="620"/>
      <c r="E986" s="620"/>
      <c r="F986" s="620"/>
      <c r="G986" s="620"/>
      <c r="H986" s="620"/>
      <c r="I986" s="620"/>
      <c r="J986" s="620"/>
      <c r="K986" s="620"/>
      <c r="L986" s="620"/>
      <c r="M986" s="620"/>
      <c r="N986" s="620"/>
      <c r="O986" s="620"/>
      <c r="P986" s="620"/>
      <c r="Q986" s="620"/>
      <c r="R986" s="620"/>
      <c r="S986" s="620"/>
      <c r="T986" s="620"/>
      <c r="U986" s="620"/>
      <c r="V986" s="620"/>
      <c r="W986" s="620"/>
      <c r="X986" s="620"/>
      <c r="Y986" s="620"/>
      <c r="Z986" s="620"/>
    </row>
    <row r="987">
      <c r="A987" s="633"/>
      <c r="B987" s="634"/>
      <c r="C987" s="620"/>
      <c r="D987" s="620"/>
      <c r="E987" s="620"/>
      <c r="F987" s="620"/>
      <c r="G987" s="620"/>
      <c r="H987" s="620"/>
      <c r="I987" s="620"/>
      <c r="J987" s="620"/>
      <c r="K987" s="620"/>
      <c r="L987" s="620"/>
      <c r="M987" s="620"/>
      <c r="N987" s="620"/>
      <c r="O987" s="620"/>
      <c r="P987" s="620"/>
      <c r="Q987" s="620"/>
      <c r="R987" s="620"/>
      <c r="S987" s="620"/>
      <c r="T987" s="620"/>
      <c r="U987" s="620"/>
      <c r="V987" s="620"/>
      <c r="W987" s="620"/>
      <c r="X987" s="620"/>
      <c r="Y987" s="620"/>
      <c r="Z987" s="620"/>
    </row>
    <row r="988">
      <c r="A988" s="633"/>
      <c r="B988" s="634"/>
      <c r="C988" s="620"/>
      <c r="D988" s="620"/>
      <c r="E988" s="620"/>
      <c r="F988" s="620"/>
      <c r="G988" s="620"/>
      <c r="H988" s="620"/>
      <c r="I988" s="620"/>
      <c r="J988" s="620"/>
      <c r="K988" s="620"/>
      <c r="L988" s="620"/>
      <c r="M988" s="620"/>
      <c r="N988" s="620"/>
      <c r="O988" s="620"/>
      <c r="P988" s="620"/>
      <c r="Q988" s="620"/>
      <c r="R988" s="620"/>
      <c r="S988" s="620"/>
      <c r="T988" s="620"/>
      <c r="U988" s="620"/>
      <c r="V988" s="620"/>
      <c r="W988" s="620"/>
      <c r="X988" s="620"/>
      <c r="Y988" s="620"/>
      <c r="Z988" s="620"/>
    </row>
    <row r="989">
      <c r="A989" s="633"/>
      <c r="B989" s="634"/>
      <c r="C989" s="620"/>
      <c r="D989" s="620"/>
      <c r="E989" s="620"/>
      <c r="F989" s="620"/>
      <c r="G989" s="620"/>
      <c r="H989" s="620"/>
      <c r="I989" s="620"/>
      <c r="J989" s="620"/>
      <c r="K989" s="620"/>
      <c r="L989" s="620"/>
      <c r="M989" s="620"/>
      <c r="N989" s="620"/>
      <c r="O989" s="620"/>
      <c r="P989" s="620"/>
      <c r="Q989" s="620"/>
      <c r="R989" s="620"/>
      <c r="S989" s="620"/>
      <c r="T989" s="620"/>
      <c r="U989" s="620"/>
      <c r="V989" s="620"/>
      <c r="W989" s="620"/>
      <c r="X989" s="620"/>
      <c r="Y989" s="620"/>
      <c r="Z989" s="620"/>
    </row>
    <row r="990">
      <c r="A990" s="633"/>
      <c r="B990" s="634"/>
      <c r="C990" s="620"/>
      <c r="D990" s="620"/>
      <c r="E990" s="620"/>
      <c r="F990" s="620"/>
      <c r="G990" s="620"/>
      <c r="H990" s="620"/>
      <c r="I990" s="620"/>
      <c r="J990" s="620"/>
      <c r="K990" s="620"/>
      <c r="L990" s="620"/>
      <c r="M990" s="620"/>
      <c r="N990" s="620"/>
      <c r="O990" s="620"/>
      <c r="P990" s="620"/>
      <c r="Q990" s="620"/>
      <c r="R990" s="620"/>
      <c r="S990" s="620"/>
      <c r="T990" s="620"/>
      <c r="U990" s="620"/>
      <c r="V990" s="620"/>
      <c r="W990" s="620"/>
      <c r="X990" s="620"/>
      <c r="Y990" s="620"/>
      <c r="Z990" s="620"/>
    </row>
    <row r="991">
      <c r="A991" s="633"/>
      <c r="B991" s="634"/>
      <c r="C991" s="620"/>
      <c r="D991" s="620"/>
      <c r="E991" s="620"/>
      <c r="F991" s="620"/>
      <c r="G991" s="620"/>
      <c r="H991" s="620"/>
      <c r="I991" s="620"/>
      <c r="J991" s="620"/>
      <c r="K991" s="620"/>
      <c r="L991" s="620"/>
      <c r="M991" s="620"/>
      <c r="N991" s="620"/>
      <c r="O991" s="620"/>
      <c r="P991" s="620"/>
      <c r="Q991" s="620"/>
      <c r="R991" s="620"/>
      <c r="S991" s="620"/>
      <c r="T991" s="620"/>
      <c r="U991" s="620"/>
      <c r="V991" s="620"/>
      <c r="W991" s="620"/>
      <c r="X991" s="620"/>
      <c r="Y991" s="620"/>
      <c r="Z991" s="620"/>
    </row>
    <row r="992">
      <c r="A992" s="633"/>
      <c r="B992" s="634"/>
      <c r="C992" s="620"/>
      <c r="D992" s="620"/>
      <c r="E992" s="620"/>
      <c r="F992" s="620"/>
      <c r="G992" s="620"/>
      <c r="H992" s="620"/>
      <c r="I992" s="620"/>
      <c r="J992" s="620"/>
      <c r="K992" s="620"/>
      <c r="L992" s="620"/>
      <c r="M992" s="620"/>
      <c r="N992" s="620"/>
      <c r="O992" s="620"/>
      <c r="P992" s="620"/>
      <c r="Q992" s="620"/>
      <c r="R992" s="620"/>
      <c r="S992" s="620"/>
      <c r="T992" s="620"/>
      <c r="U992" s="620"/>
      <c r="V992" s="620"/>
      <c r="W992" s="620"/>
      <c r="X992" s="620"/>
      <c r="Y992" s="620"/>
      <c r="Z992" s="620"/>
    </row>
    <row r="993">
      <c r="A993" s="633"/>
      <c r="B993" s="634"/>
      <c r="C993" s="620"/>
      <c r="D993" s="620"/>
      <c r="E993" s="620"/>
      <c r="F993" s="620"/>
      <c r="G993" s="620"/>
      <c r="H993" s="620"/>
      <c r="I993" s="620"/>
      <c r="J993" s="620"/>
      <c r="K993" s="620"/>
      <c r="L993" s="620"/>
      <c r="M993" s="620"/>
      <c r="N993" s="620"/>
      <c r="O993" s="620"/>
      <c r="P993" s="620"/>
      <c r="Q993" s="620"/>
      <c r="R993" s="620"/>
      <c r="S993" s="620"/>
      <c r="T993" s="620"/>
      <c r="U993" s="620"/>
      <c r="V993" s="620"/>
      <c r="W993" s="620"/>
      <c r="X993" s="620"/>
      <c r="Y993" s="620"/>
      <c r="Z993" s="620"/>
    </row>
    <row r="994">
      <c r="A994" s="633"/>
      <c r="B994" s="634"/>
      <c r="C994" s="620"/>
      <c r="D994" s="620"/>
      <c r="E994" s="620"/>
      <c r="F994" s="620"/>
      <c r="G994" s="620"/>
      <c r="H994" s="620"/>
      <c r="I994" s="620"/>
      <c r="J994" s="620"/>
      <c r="K994" s="620"/>
      <c r="L994" s="620"/>
      <c r="M994" s="620"/>
      <c r="N994" s="620"/>
      <c r="O994" s="620"/>
      <c r="P994" s="620"/>
      <c r="Q994" s="620"/>
      <c r="R994" s="620"/>
      <c r="S994" s="620"/>
      <c r="T994" s="620"/>
      <c r="U994" s="620"/>
      <c r="V994" s="620"/>
      <c r="W994" s="620"/>
      <c r="X994" s="620"/>
      <c r="Y994" s="620"/>
      <c r="Z994" s="620"/>
    </row>
    <row r="995">
      <c r="A995" s="633"/>
      <c r="B995" s="634"/>
      <c r="C995" s="620"/>
      <c r="D995" s="620"/>
      <c r="E995" s="620"/>
      <c r="F995" s="620"/>
      <c r="G995" s="620"/>
      <c r="H995" s="620"/>
      <c r="I995" s="620"/>
      <c r="J995" s="620"/>
      <c r="K995" s="620"/>
      <c r="L995" s="620"/>
      <c r="M995" s="620"/>
      <c r="N995" s="620"/>
      <c r="O995" s="620"/>
      <c r="P995" s="620"/>
      <c r="Q995" s="620"/>
      <c r="R995" s="620"/>
      <c r="S995" s="620"/>
      <c r="T995" s="620"/>
      <c r="U995" s="620"/>
      <c r="V995" s="620"/>
      <c r="W995" s="620"/>
      <c r="X995" s="620"/>
      <c r="Y995" s="620"/>
      <c r="Z995" s="620"/>
    </row>
    <row r="996">
      <c r="A996" s="633"/>
      <c r="B996" s="634"/>
      <c r="C996" s="620"/>
      <c r="D996" s="620"/>
      <c r="E996" s="620"/>
      <c r="F996" s="620"/>
      <c r="G996" s="620"/>
      <c r="H996" s="620"/>
      <c r="I996" s="620"/>
      <c r="J996" s="620"/>
      <c r="K996" s="620"/>
      <c r="L996" s="620"/>
      <c r="M996" s="620"/>
      <c r="N996" s="620"/>
      <c r="O996" s="620"/>
      <c r="P996" s="620"/>
      <c r="Q996" s="620"/>
      <c r="R996" s="620"/>
      <c r="S996" s="620"/>
      <c r="T996" s="620"/>
      <c r="U996" s="620"/>
      <c r="V996" s="620"/>
      <c r="W996" s="620"/>
      <c r="X996" s="620"/>
      <c r="Y996" s="620"/>
      <c r="Z996" s="620"/>
    </row>
    <row r="997">
      <c r="A997" s="633"/>
      <c r="B997" s="634"/>
      <c r="C997" s="620"/>
      <c r="D997" s="620"/>
      <c r="E997" s="620"/>
      <c r="F997" s="620"/>
      <c r="G997" s="620"/>
      <c r="H997" s="620"/>
      <c r="I997" s="620"/>
      <c r="J997" s="620"/>
      <c r="K997" s="620"/>
      <c r="L997" s="620"/>
      <c r="M997" s="620"/>
      <c r="N997" s="620"/>
      <c r="O997" s="620"/>
      <c r="P997" s="620"/>
      <c r="Q997" s="620"/>
      <c r="R997" s="620"/>
      <c r="S997" s="620"/>
      <c r="T997" s="620"/>
      <c r="U997" s="620"/>
      <c r="V997" s="620"/>
      <c r="W997" s="620"/>
      <c r="X997" s="620"/>
      <c r="Y997" s="620"/>
      <c r="Z997" s="620"/>
    </row>
    <row r="998">
      <c r="A998" s="633"/>
      <c r="B998" s="634"/>
      <c r="C998" s="620"/>
      <c r="D998" s="620"/>
      <c r="E998" s="620"/>
      <c r="F998" s="620"/>
      <c r="G998" s="620"/>
      <c r="H998" s="620"/>
      <c r="I998" s="620"/>
      <c r="J998" s="620"/>
      <c r="K998" s="620"/>
      <c r="L998" s="620"/>
      <c r="M998" s="620"/>
      <c r="N998" s="620"/>
      <c r="O998" s="620"/>
      <c r="P998" s="620"/>
      <c r="Q998" s="620"/>
      <c r="R998" s="620"/>
      <c r="S998" s="620"/>
      <c r="T998" s="620"/>
      <c r="U998" s="620"/>
      <c r="V998" s="620"/>
      <c r="W998" s="620"/>
      <c r="X998" s="620"/>
      <c r="Y998" s="620"/>
      <c r="Z998" s="620"/>
    </row>
    <row r="999">
      <c r="A999" s="633"/>
      <c r="B999" s="634"/>
      <c r="C999" s="620"/>
      <c r="D999" s="620"/>
      <c r="E999" s="620"/>
      <c r="F999" s="620"/>
      <c r="G999" s="620"/>
      <c r="H999" s="620"/>
      <c r="I999" s="620"/>
      <c r="J999" s="620"/>
      <c r="K999" s="620"/>
      <c r="L999" s="620"/>
      <c r="M999" s="620"/>
      <c r="N999" s="620"/>
      <c r="O999" s="620"/>
      <c r="P999" s="620"/>
      <c r="Q999" s="620"/>
      <c r="R999" s="620"/>
      <c r="S999" s="620"/>
      <c r="T999" s="620"/>
      <c r="U999" s="620"/>
      <c r="V999" s="620"/>
      <c r="W999" s="620"/>
      <c r="X999" s="620"/>
      <c r="Y999" s="620"/>
      <c r="Z999" s="620"/>
    </row>
    <row r="1000">
      <c r="A1000" s="633"/>
      <c r="B1000" s="634"/>
      <c r="C1000" s="620"/>
      <c r="D1000" s="620"/>
      <c r="E1000" s="620"/>
      <c r="F1000" s="620"/>
      <c r="G1000" s="620"/>
      <c r="H1000" s="620"/>
      <c r="I1000" s="620"/>
      <c r="J1000" s="620"/>
      <c r="K1000" s="620"/>
      <c r="L1000" s="620"/>
      <c r="M1000" s="620"/>
      <c r="N1000" s="620"/>
      <c r="O1000" s="620"/>
      <c r="P1000" s="620"/>
      <c r="Q1000" s="620"/>
      <c r="R1000" s="620"/>
      <c r="S1000" s="620"/>
      <c r="T1000" s="620"/>
      <c r="U1000" s="620"/>
      <c r="V1000" s="620"/>
      <c r="W1000" s="620"/>
      <c r="X1000" s="620"/>
      <c r="Y1000" s="620"/>
      <c r="Z1000" s="620"/>
    </row>
    <row r="1001">
      <c r="A1001" s="633"/>
      <c r="B1001" s="634"/>
      <c r="C1001" s="620"/>
      <c r="D1001" s="620"/>
      <c r="E1001" s="620"/>
      <c r="F1001" s="620"/>
      <c r="G1001" s="620"/>
      <c r="H1001" s="620"/>
      <c r="I1001" s="620"/>
      <c r="J1001" s="620"/>
      <c r="K1001" s="620"/>
      <c r="L1001" s="620"/>
      <c r="M1001" s="620"/>
      <c r="N1001" s="620"/>
      <c r="O1001" s="620"/>
      <c r="P1001" s="620"/>
      <c r="Q1001" s="620"/>
      <c r="R1001" s="620"/>
      <c r="S1001" s="620"/>
      <c r="T1001" s="620"/>
      <c r="U1001" s="620"/>
      <c r="V1001" s="620"/>
      <c r="W1001" s="620"/>
      <c r="X1001" s="620"/>
      <c r="Y1001" s="620"/>
      <c r="Z1001" s="620"/>
    </row>
    <row r="1002">
      <c r="A1002" s="633"/>
      <c r="B1002" s="634"/>
      <c r="C1002" s="620"/>
      <c r="D1002" s="620"/>
      <c r="E1002" s="620"/>
      <c r="F1002" s="620"/>
      <c r="G1002" s="620"/>
      <c r="H1002" s="620"/>
      <c r="I1002" s="620"/>
      <c r="J1002" s="620"/>
      <c r="K1002" s="620"/>
      <c r="L1002" s="620"/>
      <c r="M1002" s="620"/>
      <c r="N1002" s="620"/>
      <c r="O1002" s="620"/>
      <c r="P1002" s="620"/>
      <c r="Q1002" s="620"/>
      <c r="R1002" s="620"/>
      <c r="S1002" s="620"/>
      <c r="T1002" s="620"/>
      <c r="U1002" s="620"/>
      <c r="V1002" s="620"/>
      <c r="W1002" s="620"/>
      <c r="X1002" s="620"/>
      <c r="Y1002" s="620"/>
      <c r="Z1002" s="620"/>
    </row>
    <row r="1003">
      <c r="A1003" s="633"/>
      <c r="B1003" s="634"/>
      <c r="C1003" s="620"/>
      <c r="D1003" s="620"/>
      <c r="E1003" s="620"/>
      <c r="F1003" s="620"/>
      <c r="G1003" s="620"/>
      <c r="H1003" s="620"/>
      <c r="I1003" s="620"/>
      <c r="J1003" s="620"/>
      <c r="K1003" s="620"/>
      <c r="L1003" s="620"/>
      <c r="M1003" s="620"/>
      <c r="N1003" s="620"/>
      <c r="O1003" s="620"/>
      <c r="P1003" s="620"/>
      <c r="Q1003" s="620"/>
      <c r="R1003" s="620"/>
      <c r="S1003" s="620"/>
      <c r="T1003" s="620"/>
      <c r="U1003" s="620"/>
      <c r="V1003" s="620"/>
      <c r="W1003" s="620"/>
      <c r="X1003" s="620"/>
      <c r="Y1003" s="620"/>
      <c r="Z1003" s="620"/>
    </row>
    <row r="1004">
      <c r="A1004" s="633"/>
      <c r="B1004" s="634"/>
      <c r="C1004" s="620"/>
      <c r="D1004" s="620"/>
      <c r="E1004" s="620"/>
      <c r="F1004" s="620"/>
      <c r="G1004" s="620"/>
      <c r="H1004" s="620"/>
      <c r="I1004" s="620"/>
      <c r="J1004" s="620"/>
      <c r="K1004" s="620"/>
      <c r="L1004" s="620"/>
      <c r="M1004" s="620"/>
      <c r="N1004" s="620"/>
      <c r="O1004" s="620"/>
      <c r="P1004" s="620"/>
      <c r="Q1004" s="620"/>
      <c r="R1004" s="620"/>
      <c r="S1004" s="620"/>
      <c r="T1004" s="620"/>
      <c r="U1004" s="620"/>
      <c r="V1004" s="620"/>
      <c r="W1004" s="620"/>
      <c r="X1004" s="620"/>
      <c r="Y1004" s="620"/>
      <c r="Z1004" s="620"/>
    </row>
    <row r="1005">
      <c r="A1005" s="633"/>
      <c r="B1005" s="634"/>
      <c r="C1005" s="620"/>
      <c r="D1005" s="620"/>
      <c r="E1005" s="620"/>
      <c r="F1005" s="620"/>
      <c r="G1005" s="620"/>
      <c r="H1005" s="620"/>
      <c r="I1005" s="620"/>
      <c r="J1005" s="620"/>
      <c r="K1005" s="620"/>
      <c r="L1005" s="620"/>
      <c r="M1005" s="620"/>
      <c r="N1005" s="620"/>
      <c r="O1005" s="620"/>
      <c r="P1005" s="620"/>
      <c r="Q1005" s="620"/>
      <c r="R1005" s="620"/>
      <c r="S1005" s="620"/>
      <c r="T1005" s="620"/>
      <c r="U1005" s="620"/>
      <c r="V1005" s="620"/>
      <c r="W1005" s="620"/>
      <c r="X1005" s="620"/>
      <c r="Y1005" s="620"/>
      <c r="Z1005" s="620"/>
    </row>
    <row r="1006">
      <c r="A1006" s="633"/>
      <c r="B1006" s="634"/>
      <c r="C1006" s="620"/>
      <c r="D1006" s="620"/>
      <c r="E1006" s="620"/>
      <c r="F1006" s="620"/>
      <c r="G1006" s="620"/>
      <c r="H1006" s="620"/>
      <c r="I1006" s="620"/>
      <c r="J1006" s="620"/>
      <c r="K1006" s="620"/>
      <c r="L1006" s="620"/>
      <c r="M1006" s="620"/>
      <c r="N1006" s="620"/>
      <c r="O1006" s="620"/>
      <c r="P1006" s="620"/>
      <c r="Q1006" s="620"/>
      <c r="R1006" s="620"/>
      <c r="S1006" s="620"/>
      <c r="T1006" s="620"/>
      <c r="U1006" s="620"/>
      <c r="V1006" s="620"/>
      <c r="W1006" s="620"/>
      <c r="X1006" s="620"/>
      <c r="Y1006" s="620"/>
      <c r="Z1006" s="620"/>
    </row>
    <row r="1007">
      <c r="A1007" s="633"/>
      <c r="B1007" s="634"/>
      <c r="C1007" s="620"/>
      <c r="D1007" s="620"/>
      <c r="E1007" s="620"/>
      <c r="F1007" s="620"/>
      <c r="G1007" s="620"/>
      <c r="H1007" s="620"/>
      <c r="I1007" s="620"/>
      <c r="J1007" s="620"/>
      <c r="K1007" s="620"/>
      <c r="L1007" s="620"/>
      <c r="M1007" s="620"/>
      <c r="N1007" s="620"/>
      <c r="O1007" s="620"/>
      <c r="P1007" s="620"/>
      <c r="Q1007" s="620"/>
      <c r="R1007" s="620"/>
      <c r="S1007" s="620"/>
      <c r="T1007" s="620"/>
      <c r="U1007" s="620"/>
      <c r="V1007" s="620"/>
      <c r="W1007" s="620"/>
      <c r="X1007" s="620"/>
      <c r="Y1007" s="620"/>
      <c r="Z1007" s="620"/>
    </row>
    <row r="1008">
      <c r="A1008" s="633"/>
      <c r="B1008" s="634"/>
      <c r="C1008" s="620"/>
      <c r="D1008" s="620"/>
      <c r="E1008" s="620"/>
      <c r="F1008" s="620"/>
      <c r="G1008" s="620"/>
      <c r="H1008" s="620"/>
      <c r="I1008" s="620"/>
      <c r="J1008" s="620"/>
      <c r="K1008" s="620"/>
      <c r="L1008" s="620"/>
      <c r="M1008" s="620"/>
      <c r="N1008" s="620"/>
      <c r="O1008" s="620"/>
      <c r="P1008" s="620"/>
      <c r="Q1008" s="620"/>
      <c r="R1008" s="620"/>
      <c r="S1008" s="620"/>
      <c r="T1008" s="620"/>
      <c r="U1008" s="620"/>
      <c r="V1008" s="620"/>
      <c r="W1008" s="620"/>
      <c r="X1008" s="620"/>
      <c r="Y1008" s="620"/>
      <c r="Z1008" s="620"/>
    </row>
  </sheetData>
  <mergeCells count="6">
    <mergeCell ref="A1:A2"/>
    <mergeCell ref="B1:B2"/>
    <mergeCell ref="C1:E1"/>
    <mergeCell ref="A6:E6"/>
    <mergeCell ref="A10:E10"/>
    <mergeCell ref="A16:E16"/>
  </mergeCells>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0"/>
  <cols>
    <col customWidth="1" min="2" max="2" width="67.5"/>
    <col customWidth="1" min="8" max="8" width="46.13"/>
  </cols>
  <sheetData>
    <row r="1">
      <c r="A1" s="636" t="s">
        <v>1730</v>
      </c>
      <c r="B1" s="636" t="s">
        <v>1731</v>
      </c>
      <c r="C1" s="637" t="s">
        <v>159</v>
      </c>
      <c r="D1" s="637" t="s">
        <v>1732</v>
      </c>
      <c r="E1" s="637" t="s">
        <v>1733</v>
      </c>
      <c r="F1" s="637" t="s">
        <v>1734</v>
      </c>
      <c r="G1" s="637" t="s">
        <v>1735</v>
      </c>
      <c r="H1" s="637" t="s">
        <v>162</v>
      </c>
      <c r="I1" s="638" t="s">
        <v>1736</v>
      </c>
      <c r="J1" s="639"/>
      <c r="K1" s="639"/>
      <c r="L1" s="639"/>
      <c r="M1" s="639"/>
      <c r="N1" s="639"/>
      <c r="O1" s="639"/>
      <c r="P1" s="639"/>
      <c r="Q1" s="639"/>
      <c r="R1" s="639"/>
      <c r="S1" s="639"/>
      <c r="T1" s="639"/>
      <c r="U1" s="639"/>
      <c r="V1" s="639"/>
      <c r="W1" s="639"/>
      <c r="X1" s="639"/>
      <c r="Y1" s="639"/>
      <c r="Z1" s="639"/>
      <c r="AA1" s="639"/>
    </row>
    <row r="2">
      <c r="A2" s="640" t="s">
        <v>1737</v>
      </c>
      <c r="B2" s="641" t="s">
        <v>306</v>
      </c>
      <c r="C2" s="642"/>
      <c r="D2" s="643"/>
      <c r="E2" s="642"/>
      <c r="F2" s="644"/>
      <c r="G2" s="644"/>
      <c r="H2" s="643"/>
      <c r="I2" s="645"/>
      <c r="J2" s="639"/>
      <c r="K2" s="639"/>
      <c r="L2" s="639"/>
      <c r="M2" s="639"/>
      <c r="N2" s="639"/>
      <c r="O2" s="639"/>
      <c r="P2" s="639"/>
      <c r="Q2" s="639"/>
      <c r="R2" s="639"/>
      <c r="S2" s="639"/>
      <c r="T2" s="639"/>
      <c r="U2" s="639"/>
      <c r="V2" s="639"/>
      <c r="W2" s="639"/>
      <c r="X2" s="639"/>
      <c r="Y2" s="639"/>
      <c r="Z2" s="639"/>
      <c r="AA2" s="639"/>
    </row>
    <row r="3">
      <c r="A3" s="642"/>
      <c r="B3" s="641" t="s">
        <v>310</v>
      </c>
      <c r="C3" s="642"/>
      <c r="D3" s="643"/>
      <c r="E3" s="642"/>
      <c r="F3" s="644"/>
      <c r="G3" s="644"/>
      <c r="H3" s="643"/>
      <c r="I3" s="645"/>
      <c r="J3" s="639"/>
      <c r="K3" s="639"/>
      <c r="L3" s="639"/>
      <c r="M3" s="639"/>
      <c r="N3" s="639"/>
      <c r="O3" s="639"/>
      <c r="P3" s="639"/>
      <c r="Q3" s="639"/>
      <c r="R3" s="639"/>
      <c r="S3" s="639"/>
      <c r="T3" s="639"/>
      <c r="U3" s="639"/>
      <c r="V3" s="639"/>
      <c r="W3" s="639"/>
      <c r="X3" s="639"/>
      <c r="Y3" s="639"/>
      <c r="Z3" s="639"/>
      <c r="AA3" s="639"/>
    </row>
    <row r="4">
      <c r="A4" s="642"/>
      <c r="B4" s="641" t="s">
        <v>312</v>
      </c>
      <c r="C4" s="642"/>
      <c r="D4" s="643"/>
      <c r="E4" s="642"/>
      <c r="F4" s="644"/>
      <c r="G4" s="644"/>
      <c r="H4" s="643"/>
      <c r="I4" s="645"/>
      <c r="J4" s="639"/>
      <c r="K4" s="639"/>
      <c r="L4" s="639"/>
      <c r="M4" s="639"/>
      <c r="N4" s="639"/>
      <c r="O4" s="639"/>
      <c r="P4" s="639"/>
      <c r="Q4" s="639"/>
      <c r="R4" s="639"/>
      <c r="S4" s="639"/>
      <c r="T4" s="639"/>
      <c r="U4" s="639"/>
      <c r="V4" s="639"/>
      <c r="W4" s="639"/>
      <c r="X4" s="639"/>
      <c r="Y4" s="639"/>
      <c r="Z4" s="639"/>
      <c r="AA4" s="639"/>
    </row>
    <row r="5">
      <c r="A5" s="642"/>
      <c r="B5" s="641" t="s">
        <v>315</v>
      </c>
      <c r="C5" s="642"/>
      <c r="D5" s="643"/>
      <c r="E5" s="642"/>
      <c r="F5" s="644"/>
      <c r="G5" s="644"/>
      <c r="H5" s="643"/>
      <c r="I5" s="645"/>
      <c r="J5" s="639"/>
      <c r="K5" s="639"/>
      <c r="L5" s="639"/>
      <c r="M5" s="639"/>
      <c r="N5" s="639"/>
      <c r="O5" s="639"/>
      <c r="P5" s="639"/>
      <c r="Q5" s="639"/>
      <c r="R5" s="639"/>
      <c r="S5" s="639"/>
      <c r="T5" s="639"/>
      <c r="U5" s="639"/>
      <c r="V5" s="639"/>
      <c r="W5" s="639"/>
      <c r="X5" s="639"/>
      <c r="Y5" s="639"/>
      <c r="Z5" s="639"/>
      <c r="AA5" s="639"/>
    </row>
    <row r="6">
      <c r="A6" s="642"/>
      <c r="B6" s="641" t="s">
        <v>318</v>
      </c>
      <c r="C6" s="642"/>
      <c r="D6" s="643"/>
      <c r="E6" s="642"/>
      <c r="F6" s="644"/>
      <c r="G6" s="644"/>
      <c r="H6" s="643"/>
      <c r="I6" s="645"/>
      <c r="J6" s="639"/>
      <c r="K6" s="639"/>
      <c r="L6" s="639"/>
      <c r="M6" s="639"/>
      <c r="N6" s="639"/>
      <c r="O6" s="639"/>
      <c r="P6" s="639"/>
      <c r="Q6" s="639"/>
      <c r="R6" s="639"/>
      <c r="S6" s="639"/>
      <c r="T6" s="639"/>
      <c r="U6" s="639"/>
      <c r="V6" s="639"/>
      <c r="W6" s="639"/>
      <c r="X6" s="639"/>
      <c r="Y6" s="639"/>
      <c r="Z6" s="639"/>
      <c r="AA6" s="639"/>
    </row>
    <row r="7">
      <c r="A7" s="642"/>
      <c r="B7" s="641" t="s">
        <v>1738</v>
      </c>
      <c r="C7" s="642"/>
      <c r="D7" s="643"/>
      <c r="E7" s="642"/>
      <c r="F7" s="644"/>
      <c r="G7" s="644"/>
      <c r="H7" s="646" t="s">
        <v>1739</v>
      </c>
      <c r="I7" s="647"/>
      <c r="J7" s="639"/>
      <c r="K7" s="639"/>
      <c r="L7" s="639"/>
      <c r="M7" s="639"/>
      <c r="N7" s="639"/>
      <c r="O7" s="639"/>
      <c r="P7" s="639"/>
      <c r="Q7" s="639"/>
      <c r="R7" s="639"/>
      <c r="S7" s="639"/>
      <c r="T7" s="639"/>
      <c r="U7" s="639"/>
      <c r="V7" s="639"/>
      <c r="W7" s="639"/>
      <c r="X7" s="639"/>
      <c r="Y7" s="639"/>
      <c r="Z7" s="639"/>
      <c r="AA7" s="639"/>
    </row>
    <row r="8">
      <c r="A8" s="642"/>
      <c r="B8" s="641" t="s">
        <v>322</v>
      </c>
      <c r="C8" s="642"/>
      <c r="D8" s="643"/>
      <c r="E8" s="642"/>
      <c r="F8" s="644"/>
      <c r="G8" s="644"/>
      <c r="H8" s="643"/>
      <c r="I8" s="645"/>
      <c r="J8" s="639"/>
      <c r="K8" s="639"/>
      <c r="L8" s="639"/>
      <c r="M8" s="639"/>
      <c r="N8" s="639"/>
      <c r="O8" s="639"/>
      <c r="P8" s="639"/>
      <c r="Q8" s="639"/>
      <c r="R8" s="639"/>
      <c r="S8" s="639"/>
      <c r="T8" s="639"/>
      <c r="U8" s="639"/>
      <c r="V8" s="639"/>
      <c r="W8" s="639"/>
      <c r="X8" s="639"/>
      <c r="Y8" s="639"/>
      <c r="Z8" s="639"/>
      <c r="AA8" s="639"/>
    </row>
    <row r="9">
      <c r="A9" s="642"/>
      <c r="B9" s="641" t="s">
        <v>324</v>
      </c>
      <c r="C9" s="642"/>
      <c r="D9" s="643"/>
      <c r="E9" s="642"/>
      <c r="F9" s="644"/>
      <c r="G9" s="644"/>
      <c r="H9" s="646" t="s">
        <v>1740</v>
      </c>
      <c r="I9" s="647"/>
      <c r="J9" s="639"/>
      <c r="K9" s="639"/>
      <c r="L9" s="639"/>
      <c r="M9" s="639"/>
      <c r="N9" s="639"/>
      <c r="O9" s="639"/>
      <c r="P9" s="639"/>
      <c r="Q9" s="639"/>
      <c r="R9" s="639"/>
      <c r="S9" s="639"/>
      <c r="T9" s="639"/>
      <c r="U9" s="639"/>
      <c r="V9" s="639"/>
      <c r="W9" s="639"/>
      <c r="X9" s="639"/>
      <c r="Y9" s="639"/>
      <c r="Z9" s="639"/>
      <c r="AA9" s="639"/>
    </row>
    <row r="10">
      <c r="A10" s="642"/>
      <c r="B10" s="641" t="s">
        <v>326</v>
      </c>
      <c r="C10" s="642"/>
      <c r="D10" s="643"/>
      <c r="E10" s="642"/>
      <c r="F10" s="644"/>
      <c r="G10" s="644"/>
      <c r="H10" s="646" t="s">
        <v>1741</v>
      </c>
      <c r="I10" s="647"/>
      <c r="J10" s="639"/>
      <c r="K10" s="639"/>
      <c r="L10" s="639"/>
      <c r="M10" s="639"/>
      <c r="N10" s="639"/>
      <c r="O10" s="639"/>
      <c r="P10" s="639"/>
      <c r="Q10" s="639"/>
      <c r="R10" s="639"/>
      <c r="S10" s="639"/>
      <c r="T10" s="639"/>
      <c r="U10" s="639"/>
      <c r="V10" s="639"/>
      <c r="W10" s="639"/>
      <c r="X10" s="639"/>
      <c r="Y10" s="639"/>
      <c r="Z10" s="639"/>
      <c r="AA10" s="639"/>
    </row>
    <row r="11">
      <c r="A11" s="642"/>
      <c r="B11" s="641" t="s">
        <v>328</v>
      </c>
      <c r="C11" s="642"/>
      <c r="D11" s="643"/>
      <c r="E11" s="642"/>
      <c r="F11" s="644"/>
      <c r="G11" s="644"/>
      <c r="H11" s="646" t="s">
        <v>1742</v>
      </c>
      <c r="I11" s="647"/>
      <c r="J11" s="639"/>
      <c r="K11" s="639"/>
      <c r="L11" s="639"/>
      <c r="M11" s="639"/>
      <c r="N11" s="639"/>
      <c r="O11" s="639"/>
      <c r="P11" s="639"/>
      <c r="Q11" s="639"/>
      <c r="R11" s="639"/>
      <c r="S11" s="639"/>
      <c r="T11" s="639"/>
      <c r="U11" s="639"/>
      <c r="V11" s="639"/>
      <c r="W11" s="639"/>
      <c r="X11" s="639"/>
      <c r="Y11" s="639"/>
      <c r="Z11" s="639"/>
      <c r="AA11" s="639"/>
    </row>
    <row r="12">
      <c r="A12" s="642"/>
      <c r="B12" s="641" t="s">
        <v>330</v>
      </c>
      <c r="C12" s="642"/>
      <c r="D12" s="643"/>
      <c r="E12" s="642"/>
      <c r="F12" s="644"/>
      <c r="G12" s="644"/>
      <c r="H12" s="646" t="s">
        <v>1743</v>
      </c>
      <c r="I12" s="647"/>
      <c r="J12" s="639"/>
      <c r="K12" s="639"/>
      <c r="L12" s="639"/>
      <c r="M12" s="639"/>
      <c r="N12" s="639"/>
      <c r="O12" s="639"/>
      <c r="P12" s="639"/>
      <c r="Q12" s="639"/>
      <c r="R12" s="639"/>
      <c r="S12" s="639"/>
      <c r="T12" s="639"/>
      <c r="U12" s="639"/>
      <c r="V12" s="639"/>
      <c r="W12" s="639"/>
      <c r="X12" s="639"/>
      <c r="Y12" s="639"/>
      <c r="Z12" s="639"/>
      <c r="AA12" s="639"/>
    </row>
    <row r="13">
      <c r="A13" s="642"/>
      <c r="B13" s="648" t="s">
        <v>1744</v>
      </c>
      <c r="C13" s="642"/>
      <c r="D13" s="643"/>
      <c r="E13" s="642"/>
      <c r="F13" s="644"/>
      <c r="G13" s="644"/>
      <c r="H13" s="646" t="s">
        <v>1745</v>
      </c>
      <c r="I13" s="647"/>
      <c r="J13" s="639"/>
      <c r="K13" s="639"/>
      <c r="L13" s="639"/>
      <c r="M13" s="639"/>
      <c r="N13" s="639"/>
      <c r="O13" s="639"/>
      <c r="P13" s="639"/>
      <c r="Q13" s="639"/>
      <c r="R13" s="639"/>
      <c r="S13" s="639"/>
      <c r="T13" s="639"/>
      <c r="U13" s="639"/>
      <c r="V13" s="639"/>
      <c r="W13" s="639"/>
      <c r="X13" s="639"/>
      <c r="Y13" s="639"/>
      <c r="Z13" s="639"/>
      <c r="AA13" s="639"/>
    </row>
    <row r="14">
      <c r="A14" s="642"/>
      <c r="B14" s="648" t="s">
        <v>351</v>
      </c>
      <c r="C14" s="642"/>
      <c r="D14" s="643"/>
      <c r="E14" s="642"/>
      <c r="F14" s="644"/>
      <c r="G14" s="644"/>
      <c r="H14" s="646" t="s">
        <v>1746</v>
      </c>
      <c r="I14" s="647"/>
      <c r="J14" s="639"/>
      <c r="K14" s="639"/>
      <c r="L14" s="639"/>
      <c r="M14" s="639"/>
      <c r="N14" s="639"/>
      <c r="O14" s="639"/>
      <c r="P14" s="639"/>
      <c r="Q14" s="639"/>
      <c r="R14" s="639"/>
      <c r="S14" s="639"/>
      <c r="T14" s="639"/>
      <c r="U14" s="639"/>
      <c r="V14" s="639"/>
      <c r="W14" s="639"/>
      <c r="X14" s="639"/>
      <c r="Y14" s="639"/>
      <c r="Z14" s="639"/>
      <c r="AA14" s="639"/>
    </row>
    <row r="15">
      <c r="A15" s="642"/>
      <c r="B15" s="648" t="s">
        <v>355</v>
      </c>
      <c r="C15" s="642"/>
      <c r="D15" s="643"/>
      <c r="E15" s="642"/>
      <c r="F15" s="644"/>
      <c r="G15" s="644"/>
      <c r="H15" s="643"/>
      <c r="I15" s="645"/>
      <c r="J15" s="639"/>
      <c r="K15" s="639"/>
      <c r="L15" s="639"/>
      <c r="M15" s="639"/>
      <c r="N15" s="639"/>
      <c r="O15" s="639"/>
      <c r="P15" s="639"/>
      <c r="Q15" s="639"/>
      <c r="R15" s="639"/>
      <c r="S15" s="639"/>
      <c r="T15" s="639"/>
      <c r="U15" s="639"/>
      <c r="V15" s="639"/>
      <c r="W15" s="639"/>
      <c r="X15" s="639"/>
      <c r="Y15" s="639"/>
      <c r="Z15" s="639"/>
      <c r="AA15" s="639"/>
    </row>
    <row r="16">
      <c r="A16" s="642"/>
      <c r="B16" s="648" t="s">
        <v>353</v>
      </c>
      <c r="C16" s="642"/>
      <c r="D16" s="643"/>
      <c r="E16" s="642"/>
      <c r="F16" s="644"/>
      <c r="G16" s="644"/>
      <c r="H16" s="643"/>
      <c r="I16" s="645"/>
      <c r="J16" s="639"/>
      <c r="K16" s="639"/>
      <c r="L16" s="639"/>
      <c r="M16" s="639"/>
      <c r="N16" s="639"/>
      <c r="O16" s="639"/>
      <c r="P16" s="639"/>
      <c r="Q16" s="639"/>
      <c r="R16" s="639"/>
      <c r="S16" s="639"/>
      <c r="T16" s="639"/>
      <c r="U16" s="639"/>
      <c r="V16" s="639"/>
      <c r="W16" s="639"/>
      <c r="X16" s="639"/>
      <c r="Y16" s="639"/>
      <c r="Z16" s="639"/>
      <c r="AA16" s="639"/>
    </row>
    <row r="17">
      <c r="A17" s="642"/>
      <c r="B17" s="648" t="s">
        <v>363</v>
      </c>
      <c r="C17" s="642"/>
      <c r="D17" s="643"/>
      <c r="E17" s="642"/>
      <c r="F17" s="644"/>
      <c r="G17" s="644"/>
      <c r="H17" s="643"/>
      <c r="I17" s="645"/>
      <c r="J17" s="639"/>
      <c r="K17" s="639"/>
      <c r="L17" s="639"/>
      <c r="M17" s="639"/>
      <c r="N17" s="639"/>
      <c r="O17" s="639"/>
      <c r="P17" s="639"/>
      <c r="Q17" s="639"/>
      <c r="R17" s="639"/>
      <c r="S17" s="639"/>
      <c r="T17" s="639"/>
      <c r="U17" s="639"/>
      <c r="V17" s="639"/>
      <c r="W17" s="639"/>
      <c r="X17" s="639"/>
      <c r="Y17" s="639"/>
      <c r="Z17" s="639"/>
      <c r="AA17" s="639"/>
    </row>
    <row r="18">
      <c r="A18" s="642"/>
      <c r="B18" s="648" t="s">
        <v>365</v>
      </c>
      <c r="C18" s="642"/>
      <c r="D18" s="643"/>
      <c r="E18" s="642"/>
      <c r="F18" s="644"/>
      <c r="G18" s="644"/>
      <c r="H18" s="643"/>
      <c r="I18" s="645"/>
      <c r="J18" s="639"/>
      <c r="K18" s="639"/>
      <c r="L18" s="639"/>
      <c r="M18" s="639"/>
      <c r="N18" s="639"/>
      <c r="O18" s="639"/>
      <c r="P18" s="639"/>
      <c r="Q18" s="639"/>
      <c r="R18" s="639"/>
      <c r="S18" s="639"/>
      <c r="T18" s="639"/>
      <c r="U18" s="639"/>
      <c r="V18" s="639"/>
      <c r="W18" s="639"/>
      <c r="X18" s="639"/>
      <c r="Y18" s="639"/>
      <c r="Z18" s="639"/>
      <c r="AA18" s="639"/>
    </row>
    <row r="19">
      <c r="A19" s="642"/>
      <c r="B19" s="648" t="s">
        <v>367</v>
      </c>
      <c r="C19" s="642"/>
      <c r="D19" s="643"/>
      <c r="E19" s="642"/>
      <c r="F19" s="644"/>
      <c r="G19" s="644"/>
      <c r="H19" s="643"/>
      <c r="I19" s="645"/>
      <c r="J19" s="639"/>
      <c r="K19" s="639"/>
      <c r="L19" s="639"/>
      <c r="M19" s="639"/>
      <c r="N19" s="639"/>
      <c r="O19" s="639"/>
      <c r="P19" s="639"/>
      <c r="Q19" s="639"/>
      <c r="R19" s="639"/>
      <c r="S19" s="639"/>
      <c r="T19" s="639"/>
      <c r="U19" s="639"/>
      <c r="V19" s="639"/>
      <c r="W19" s="639"/>
      <c r="X19" s="639"/>
      <c r="Y19" s="639"/>
      <c r="Z19" s="639"/>
      <c r="AA19" s="639"/>
    </row>
    <row r="20">
      <c r="A20" s="642"/>
      <c r="B20" s="648" t="s">
        <v>1747</v>
      </c>
      <c r="C20" s="642"/>
      <c r="D20" s="643"/>
      <c r="E20" s="642"/>
      <c r="F20" s="644"/>
      <c r="G20" s="644"/>
      <c r="H20" s="646" t="s">
        <v>174</v>
      </c>
      <c r="I20" s="647"/>
      <c r="J20" s="639"/>
      <c r="K20" s="639"/>
      <c r="L20" s="639"/>
      <c r="M20" s="639"/>
      <c r="N20" s="639"/>
      <c r="O20" s="639"/>
      <c r="P20" s="639"/>
      <c r="Q20" s="639"/>
      <c r="R20" s="639"/>
      <c r="S20" s="639"/>
      <c r="T20" s="639"/>
      <c r="U20" s="639"/>
      <c r="V20" s="639"/>
      <c r="W20" s="639"/>
      <c r="X20" s="639"/>
      <c r="Y20" s="639"/>
      <c r="Z20" s="639"/>
      <c r="AA20" s="639"/>
    </row>
    <row r="21">
      <c r="A21" s="642"/>
      <c r="B21" s="648" t="s">
        <v>1748</v>
      </c>
      <c r="C21" s="642"/>
      <c r="D21" s="643"/>
      <c r="E21" s="642"/>
      <c r="F21" s="644"/>
      <c r="G21" s="644"/>
      <c r="H21" s="646" t="s">
        <v>1749</v>
      </c>
      <c r="I21" s="647"/>
      <c r="J21" s="639"/>
      <c r="K21" s="639"/>
      <c r="L21" s="639"/>
      <c r="M21" s="639"/>
      <c r="N21" s="639"/>
      <c r="O21" s="639"/>
      <c r="P21" s="639"/>
      <c r="Q21" s="639"/>
      <c r="R21" s="639"/>
      <c r="S21" s="639"/>
      <c r="T21" s="639"/>
      <c r="U21" s="639"/>
      <c r="V21" s="639"/>
      <c r="W21" s="639"/>
      <c r="X21" s="639"/>
      <c r="Y21" s="639"/>
      <c r="Z21" s="639"/>
      <c r="AA21" s="639"/>
    </row>
    <row r="22">
      <c r="A22" s="642"/>
      <c r="B22" s="648" t="s">
        <v>1750</v>
      </c>
      <c r="C22" s="642"/>
      <c r="D22" s="643"/>
      <c r="E22" s="642"/>
      <c r="F22" s="644"/>
      <c r="G22" s="644"/>
      <c r="H22" s="646" t="s">
        <v>1751</v>
      </c>
      <c r="I22" s="647"/>
      <c r="J22" s="639"/>
      <c r="K22" s="639"/>
      <c r="L22" s="639"/>
      <c r="M22" s="639"/>
      <c r="N22" s="639"/>
      <c r="O22" s="639"/>
      <c r="P22" s="639"/>
      <c r="Q22" s="639"/>
      <c r="R22" s="639"/>
      <c r="S22" s="639"/>
      <c r="T22" s="639"/>
      <c r="U22" s="639"/>
      <c r="V22" s="639"/>
      <c r="W22" s="639"/>
      <c r="X22" s="639"/>
      <c r="Y22" s="639"/>
      <c r="Z22" s="639"/>
      <c r="AA22" s="639"/>
    </row>
    <row r="23">
      <c r="A23" s="642"/>
      <c r="B23" s="648" t="s">
        <v>1752</v>
      </c>
      <c r="C23" s="642"/>
      <c r="D23" s="643"/>
      <c r="E23" s="642"/>
      <c r="F23" s="644"/>
      <c r="G23" s="644"/>
      <c r="H23" s="646" t="s">
        <v>1743</v>
      </c>
      <c r="I23" s="647"/>
      <c r="J23" s="639"/>
      <c r="K23" s="639"/>
      <c r="L23" s="639"/>
      <c r="M23" s="639"/>
      <c r="N23" s="639"/>
      <c r="O23" s="639"/>
      <c r="P23" s="639"/>
      <c r="Q23" s="639"/>
      <c r="R23" s="639"/>
      <c r="S23" s="639"/>
      <c r="T23" s="639"/>
      <c r="U23" s="639"/>
      <c r="V23" s="639"/>
      <c r="W23" s="639"/>
      <c r="X23" s="639"/>
      <c r="Y23" s="639"/>
      <c r="Z23" s="639"/>
      <c r="AA23" s="639"/>
    </row>
    <row r="24">
      <c r="A24" s="642"/>
      <c r="B24" s="648" t="s">
        <v>359</v>
      </c>
      <c r="C24" s="642"/>
      <c r="D24" s="643"/>
      <c r="E24" s="642"/>
      <c r="F24" s="644"/>
      <c r="G24" s="644"/>
      <c r="H24" s="646" t="s">
        <v>174</v>
      </c>
      <c r="I24" s="647"/>
      <c r="J24" s="639"/>
      <c r="K24" s="639"/>
      <c r="L24" s="639"/>
      <c r="M24" s="639"/>
      <c r="N24" s="639"/>
      <c r="O24" s="639"/>
      <c r="P24" s="639"/>
      <c r="Q24" s="639"/>
      <c r="R24" s="639"/>
      <c r="S24" s="639"/>
      <c r="T24" s="639"/>
      <c r="U24" s="639"/>
      <c r="V24" s="639"/>
      <c r="W24" s="639"/>
      <c r="X24" s="639"/>
      <c r="Y24" s="639"/>
      <c r="Z24" s="639"/>
      <c r="AA24" s="639"/>
    </row>
    <row r="25">
      <c r="A25" s="642"/>
      <c r="B25" s="648" t="s">
        <v>1753</v>
      </c>
      <c r="C25" s="642"/>
      <c r="D25" s="643"/>
      <c r="E25" s="642"/>
      <c r="F25" s="644"/>
      <c r="G25" s="644"/>
      <c r="H25" s="646" t="s">
        <v>1754</v>
      </c>
      <c r="I25" s="647"/>
      <c r="J25" s="639"/>
      <c r="K25" s="639"/>
      <c r="L25" s="639"/>
      <c r="M25" s="639"/>
      <c r="N25" s="639"/>
      <c r="O25" s="639"/>
      <c r="P25" s="639"/>
      <c r="Q25" s="639"/>
      <c r="R25" s="639"/>
      <c r="S25" s="639"/>
      <c r="T25" s="639"/>
      <c r="U25" s="639"/>
      <c r="V25" s="639"/>
      <c r="W25" s="639"/>
      <c r="X25" s="639"/>
      <c r="Y25" s="639"/>
      <c r="Z25" s="639"/>
      <c r="AA25" s="639"/>
    </row>
    <row r="26">
      <c r="A26" s="642"/>
      <c r="B26" s="648" t="s">
        <v>1755</v>
      </c>
      <c r="C26" s="642"/>
      <c r="D26" s="643"/>
      <c r="E26" s="642"/>
      <c r="F26" s="644"/>
      <c r="G26" s="644"/>
      <c r="H26" s="646" t="s">
        <v>1756</v>
      </c>
      <c r="I26" s="647"/>
      <c r="J26" s="639"/>
      <c r="K26" s="639"/>
      <c r="L26" s="639"/>
      <c r="M26" s="639"/>
      <c r="N26" s="639"/>
      <c r="O26" s="639"/>
      <c r="P26" s="639"/>
      <c r="Q26" s="639"/>
      <c r="R26" s="639"/>
      <c r="S26" s="639"/>
      <c r="T26" s="639"/>
      <c r="U26" s="639"/>
      <c r="V26" s="639"/>
      <c r="W26" s="639"/>
      <c r="X26" s="639"/>
      <c r="Y26" s="639"/>
      <c r="Z26" s="639"/>
      <c r="AA26" s="639"/>
    </row>
    <row r="27">
      <c r="A27" s="642"/>
      <c r="B27" s="648" t="s">
        <v>1757</v>
      </c>
      <c r="C27" s="642"/>
      <c r="D27" s="643"/>
      <c r="E27" s="642"/>
      <c r="F27" s="644"/>
      <c r="G27" s="644"/>
      <c r="H27" s="643"/>
      <c r="I27" s="645"/>
      <c r="J27" s="639"/>
      <c r="K27" s="639"/>
      <c r="L27" s="639"/>
      <c r="M27" s="639"/>
      <c r="N27" s="639"/>
      <c r="O27" s="639"/>
      <c r="P27" s="639"/>
      <c r="Q27" s="639"/>
      <c r="R27" s="639"/>
      <c r="S27" s="639"/>
      <c r="T27" s="639"/>
      <c r="U27" s="639"/>
      <c r="V27" s="639"/>
      <c r="W27" s="639"/>
      <c r="X27" s="639"/>
      <c r="Y27" s="639"/>
      <c r="Z27" s="639"/>
      <c r="AA27" s="639"/>
    </row>
    <row r="28">
      <c r="A28" s="642"/>
      <c r="B28" s="648" t="s">
        <v>1758</v>
      </c>
      <c r="C28" s="642"/>
      <c r="D28" s="643"/>
      <c r="E28" s="642"/>
      <c r="F28" s="644"/>
      <c r="G28" s="644"/>
      <c r="H28" s="643"/>
      <c r="I28" s="645"/>
      <c r="J28" s="639"/>
      <c r="K28" s="639"/>
      <c r="L28" s="639"/>
      <c r="M28" s="639"/>
      <c r="N28" s="639"/>
      <c r="O28" s="639"/>
      <c r="P28" s="639"/>
      <c r="Q28" s="639"/>
      <c r="R28" s="639"/>
      <c r="S28" s="639"/>
      <c r="T28" s="639"/>
      <c r="U28" s="639"/>
      <c r="V28" s="639"/>
      <c r="W28" s="639"/>
      <c r="X28" s="639"/>
      <c r="Y28" s="639"/>
      <c r="Z28" s="639"/>
      <c r="AA28" s="639"/>
    </row>
    <row r="29">
      <c r="A29" s="642"/>
      <c r="B29" s="646"/>
      <c r="C29" s="642"/>
      <c r="D29" s="643"/>
      <c r="E29" s="642"/>
      <c r="F29" s="644"/>
      <c r="G29" s="644"/>
      <c r="H29" s="643"/>
      <c r="I29" s="645"/>
      <c r="J29" s="639"/>
      <c r="K29" s="639"/>
      <c r="L29" s="639"/>
      <c r="M29" s="639"/>
      <c r="N29" s="639"/>
      <c r="O29" s="639"/>
      <c r="P29" s="639"/>
      <c r="Q29" s="639"/>
      <c r="R29" s="639"/>
      <c r="S29" s="639"/>
      <c r="T29" s="639"/>
      <c r="U29" s="639"/>
      <c r="V29" s="639"/>
      <c r="W29" s="639"/>
      <c r="X29" s="639"/>
      <c r="Y29" s="639"/>
      <c r="Z29" s="639"/>
      <c r="AA29" s="639"/>
    </row>
    <row r="30">
      <c r="A30" s="642"/>
      <c r="B30" s="646"/>
      <c r="C30" s="642"/>
      <c r="D30" s="643"/>
      <c r="E30" s="642"/>
      <c r="F30" s="644"/>
      <c r="G30" s="644"/>
      <c r="H30" s="643"/>
      <c r="I30" s="645"/>
      <c r="J30" s="639"/>
      <c r="K30" s="639"/>
      <c r="L30" s="639"/>
      <c r="M30" s="639"/>
      <c r="N30" s="639"/>
      <c r="O30" s="639"/>
      <c r="P30" s="639"/>
      <c r="Q30" s="639"/>
      <c r="R30" s="639"/>
      <c r="S30" s="639"/>
      <c r="T30" s="639"/>
      <c r="U30" s="639"/>
      <c r="V30" s="639"/>
      <c r="W30" s="639"/>
      <c r="X30" s="639"/>
      <c r="Y30" s="639"/>
      <c r="Z30" s="639"/>
      <c r="AA30" s="639"/>
    </row>
    <row r="31">
      <c r="A31" s="642"/>
      <c r="B31" s="646"/>
      <c r="C31" s="642"/>
      <c r="D31" s="643"/>
      <c r="E31" s="642"/>
      <c r="F31" s="644"/>
      <c r="G31" s="644"/>
      <c r="H31" s="643"/>
      <c r="I31" s="645"/>
      <c r="J31" s="639"/>
      <c r="K31" s="639"/>
      <c r="L31" s="639"/>
      <c r="M31" s="639"/>
      <c r="N31" s="639"/>
      <c r="O31" s="639"/>
      <c r="P31" s="639"/>
      <c r="Q31" s="639"/>
      <c r="R31" s="639"/>
      <c r="S31" s="639"/>
      <c r="T31" s="639"/>
      <c r="U31" s="639"/>
      <c r="V31" s="639"/>
      <c r="W31" s="639"/>
      <c r="X31" s="639"/>
      <c r="Y31" s="639"/>
      <c r="Z31" s="639"/>
      <c r="AA31" s="639"/>
    </row>
    <row r="32">
      <c r="A32" s="642"/>
      <c r="B32" s="646"/>
      <c r="C32" s="642"/>
      <c r="D32" s="643"/>
      <c r="E32" s="642"/>
      <c r="F32" s="644"/>
      <c r="G32" s="644"/>
      <c r="H32" s="643"/>
      <c r="I32" s="645"/>
      <c r="J32" s="639"/>
      <c r="K32" s="639"/>
      <c r="L32" s="639"/>
      <c r="M32" s="639"/>
      <c r="N32" s="639"/>
      <c r="O32" s="639"/>
      <c r="P32" s="639"/>
      <c r="Q32" s="639"/>
      <c r="R32" s="639"/>
      <c r="S32" s="639"/>
      <c r="T32" s="639"/>
      <c r="U32" s="639"/>
      <c r="V32" s="639"/>
      <c r="W32" s="639"/>
      <c r="X32" s="639"/>
      <c r="Y32" s="639"/>
      <c r="Z32" s="639"/>
      <c r="AA32" s="639"/>
    </row>
    <row r="33">
      <c r="A33" s="642"/>
      <c r="B33" s="646"/>
      <c r="C33" s="642"/>
      <c r="D33" s="643"/>
      <c r="E33" s="642"/>
      <c r="F33" s="644"/>
      <c r="G33" s="644"/>
      <c r="H33" s="643"/>
      <c r="I33" s="645"/>
      <c r="J33" s="639"/>
      <c r="K33" s="639"/>
      <c r="L33" s="639"/>
      <c r="M33" s="639"/>
      <c r="N33" s="639"/>
      <c r="O33" s="639"/>
      <c r="P33" s="639"/>
      <c r="Q33" s="639"/>
      <c r="R33" s="639"/>
      <c r="S33" s="639"/>
      <c r="T33" s="639"/>
      <c r="U33" s="639"/>
      <c r="V33" s="639"/>
      <c r="W33" s="639"/>
      <c r="X33" s="639"/>
      <c r="Y33" s="639"/>
      <c r="Z33" s="639"/>
      <c r="AA33" s="639"/>
    </row>
    <row r="34">
      <c r="A34" s="642"/>
      <c r="B34" s="646"/>
      <c r="C34" s="642"/>
      <c r="D34" s="643"/>
      <c r="E34" s="642"/>
      <c r="F34" s="644"/>
      <c r="G34" s="644"/>
      <c r="H34" s="643"/>
      <c r="I34" s="645"/>
      <c r="J34" s="639"/>
      <c r="K34" s="639"/>
      <c r="L34" s="639"/>
      <c r="M34" s="639"/>
      <c r="N34" s="639"/>
      <c r="O34" s="639"/>
      <c r="P34" s="639"/>
      <c r="Q34" s="639"/>
      <c r="R34" s="639"/>
      <c r="S34" s="639"/>
      <c r="T34" s="639"/>
      <c r="U34" s="639"/>
      <c r="V34" s="639"/>
      <c r="W34" s="639"/>
      <c r="X34" s="639"/>
      <c r="Y34" s="639"/>
      <c r="Z34" s="639"/>
      <c r="AA34" s="639"/>
    </row>
    <row r="35">
      <c r="A35" s="642"/>
      <c r="B35" s="646"/>
      <c r="C35" s="642"/>
      <c r="D35" s="643"/>
      <c r="E35" s="642"/>
      <c r="F35" s="644"/>
      <c r="G35" s="644"/>
      <c r="H35" s="643"/>
      <c r="I35" s="645"/>
      <c r="J35" s="639"/>
      <c r="K35" s="639"/>
      <c r="L35" s="639"/>
      <c r="M35" s="639"/>
      <c r="N35" s="639"/>
      <c r="O35" s="639"/>
      <c r="P35" s="639"/>
      <c r="Q35" s="639"/>
      <c r="R35" s="639"/>
      <c r="S35" s="639"/>
      <c r="T35" s="639"/>
      <c r="U35" s="639"/>
      <c r="V35" s="639"/>
      <c r="W35" s="639"/>
      <c r="X35" s="639"/>
      <c r="Y35" s="639"/>
      <c r="Z35" s="639"/>
      <c r="AA35" s="639"/>
    </row>
    <row r="36">
      <c r="A36" s="642"/>
      <c r="B36" s="646"/>
      <c r="C36" s="642"/>
      <c r="D36" s="643"/>
      <c r="E36" s="642"/>
      <c r="F36" s="644"/>
      <c r="G36" s="644"/>
      <c r="H36" s="643"/>
      <c r="I36" s="645"/>
      <c r="J36" s="639"/>
      <c r="K36" s="639"/>
      <c r="L36" s="639"/>
      <c r="M36" s="639"/>
      <c r="N36" s="639"/>
      <c r="O36" s="639"/>
      <c r="P36" s="639"/>
      <c r="Q36" s="639"/>
      <c r="R36" s="639"/>
      <c r="S36" s="639"/>
      <c r="T36" s="639"/>
      <c r="U36" s="639"/>
      <c r="V36" s="639"/>
      <c r="W36" s="639"/>
      <c r="X36" s="639"/>
      <c r="Y36" s="639"/>
      <c r="Z36" s="639"/>
      <c r="AA36" s="639"/>
    </row>
    <row r="37">
      <c r="A37" s="642"/>
      <c r="B37" s="646"/>
      <c r="C37" s="642"/>
      <c r="D37" s="643"/>
      <c r="E37" s="642"/>
      <c r="F37" s="644"/>
      <c r="G37" s="644"/>
      <c r="H37" s="643"/>
      <c r="I37" s="645"/>
      <c r="J37" s="639"/>
      <c r="K37" s="639"/>
      <c r="L37" s="639"/>
      <c r="M37" s="639"/>
      <c r="N37" s="639"/>
      <c r="O37" s="639"/>
      <c r="P37" s="639"/>
      <c r="Q37" s="639"/>
      <c r="R37" s="639"/>
      <c r="S37" s="639"/>
      <c r="T37" s="639"/>
      <c r="U37" s="639"/>
      <c r="V37" s="639"/>
      <c r="W37" s="639"/>
      <c r="X37" s="639"/>
      <c r="Y37" s="639"/>
      <c r="Z37" s="639"/>
      <c r="AA37" s="639"/>
    </row>
    <row r="38">
      <c r="A38" s="642"/>
      <c r="B38" s="646"/>
      <c r="C38" s="642"/>
      <c r="D38" s="643"/>
      <c r="E38" s="642"/>
      <c r="F38" s="644"/>
      <c r="G38" s="644"/>
      <c r="H38" s="643"/>
      <c r="I38" s="645"/>
      <c r="J38" s="639"/>
      <c r="K38" s="639"/>
      <c r="L38" s="639"/>
      <c r="M38" s="639"/>
      <c r="N38" s="639"/>
      <c r="O38" s="639"/>
      <c r="P38" s="639"/>
      <c r="Q38" s="639"/>
      <c r="R38" s="639"/>
      <c r="S38" s="639"/>
      <c r="T38" s="639"/>
      <c r="U38" s="639"/>
      <c r="V38" s="639"/>
      <c r="W38" s="639"/>
      <c r="X38" s="639"/>
      <c r="Y38" s="639"/>
      <c r="Z38" s="639"/>
      <c r="AA38" s="639"/>
    </row>
    <row r="39">
      <c r="A39" s="642"/>
      <c r="B39" s="646"/>
      <c r="C39" s="642"/>
      <c r="D39" s="643"/>
      <c r="E39" s="642"/>
      <c r="F39" s="644"/>
      <c r="G39" s="644"/>
      <c r="H39" s="643"/>
      <c r="I39" s="645"/>
      <c r="J39" s="639"/>
      <c r="K39" s="639"/>
      <c r="L39" s="639"/>
      <c r="M39" s="639"/>
      <c r="N39" s="639"/>
      <c r="O39" s="639"/>
      <c r="P39" s="639"/>
      <c r="Q39" s="639"/>
      <c r="R39" s="639"/>
      <c r="S39" s="639"/>
      <c r="T39" s="639"/>
      <c r="U39" s="639"/>
      <c r="V39" s="639"/>
      <c r="W39" s="639"/>
      <c r="X39" s="639"/>
      <c r="Y39" s="639"/>
      <c r="Z39" s="639"/>
      <c r="AA39" s="639"/>
    </row>
    <row r="40">
      <c r="A40" s="642"/>
      <c r="B40" s="646"/>
      <c r="C40" s="642"/>
      <c r="D40" s="643"/>
      <c r="E40" s="642"/>
      <c r="F40" s="644"/>
      <c r="G40" s="644"/>
      <c r="H40" s="643"/>
      <c r="I40" s="645"/>
      <c r="J40" s="639"/>
      <c r="K40" s="639"/>
      <c r="L40" s="639"/>
      <c r="M40" s="639"/>
      <c r="N40" s="639"/>
      <c r="O40" s="639"/>
      <c r="P40" s="639"/>
      <c r="Q40" s="639"/>
      <c r="R40" s="639"/>
      <c r="S40" s="639"/>
      <c r="T40" s="639"/>
      <c r="U40" s="639"/>
      <c r="V40" s="639"/>
      <c r="W40" s="639"/>
      <c r="X40" s="639"/>
      <c r="Y40" s="639"/>
      <c r="Z40" s="639"/>
      <c r="AA40" s="639"/>
    </row>
    <row r="41">
      <c r="A41" s="642"/>
      <c r="B41" s="646"/>
      <c r="C41" s="642"/>
      <c r="D41" s="643"/>
      <c r="E41" s="642"/>
      <c r="F41" s="644"/>
      <c r="G41" s="644"/>
      <c r="H41" s="643"/>
      <c r="I41" s="645"/>
      <c r="J41" s="639"/>
      <c r="K41" s="639"/>
      <c r="L41" s="639"/>
      <c r="M41" s="639"/>
      <c r="N41" s="639"/>
      <c r="O41" s="639"/>
      <c r="P41" s="639"/>
      <c r="Q41" s="639"/>
      <c r="R41" s="639"/>
      <c r="S41" s="639"/>
      <c r="T41" s="639"/>
      <c r="U41" s="639"/>
      <c r="V41" s="639"/>
      <c r="W41" s="639"/>
      <c r="X41" s="639"/>
      <c r="Y41" s="639"/>
      <c r="Z41" s="639"/>
      <c r="AA41" s="639"/>
    </row>
    <row r="42">
      <c r="A42" s="642"/>
      <c r="B42" s="646"/>
      <c r="C42" s="642"/>
      <c r="D42" s="643"/>
      <c r="E42" s="642"/>
      <c r="F42" s="644"/>
      <c r="G42" s="644"/>
      <c r="H42" s="643"/>
      <c r="I42" s="645"/>
      <c r="J42" s="639"/>
      <c r="K42" s="639"/>
      <c r="L42" s="639"/>
      <c r="M42" s="639"/>
      <c r="N42" s="639"/>
      <c r="O42" s="639"/>
      <c r="P42" s="639"/>
      <c r="Q42" s="639"/>
      <c r="R42" s="639"/>
      <c r="S42" s="639"/>
      <c r="T42" s="639"/>
      <c r="U42" s="639"/>
      <c r="V42" s="639"/>
      <c r="W42" s="639"/>
      <c r="X42" s="639"/>
      <c r="Y42" s="639"/>
      <c r="Z42" s="639"/>
      <c r="AA42" s="639"/>
    </row>
    <row r="43">
      <c r="A43" s="642"/>
      <c r="B43" s="646"/>
      <c r="C43" s="642"/>
      <c r="D43" s="643"/>
      <c r="E43" s="642"/>
      <c r="F43" s="644"/>
      <c r="G43" s="644"/>
      <c r="H43" s="643"/>
      <c r="I43" s="645"/>
      <c r="J43" s="639"/>
      <c r="K43" s="639"/>
      <c r="L43" s="639"/>
      <c r="M43" s="639"/>
      <c r="N43" s="639"/>
      <c r="O43" s="639"/>
      <c r="P43" s="639"/>
      <c r="Q43" s="639"/>
      <c r="R43" s="639"/>
      <c r="S43" s="639"/>
      <c r="T43" s="639"/>
      <c r="U43" s="639"/>
      <c r="V43" s="639"/>
      <c r="W43" s="639"/>
      <c r="X43" s="639"/>
      <c r="Y43" s="639"/>
      <c r="Z43" s="639"/>
      <c r="AA43" s="639"/>
    </row>
    <row r="44">
      <c r="A44" s="642"/>
      <c r="B44" s="646"/>
      <c r="C44" s="642"/>
      <c r="D44" s="643"/>
      <c r="E44" s="642"/>
      <c r="F44" s="644"/>
      <c r="G44" s="644"/>
      <c r="H44" s="643"/>
      <c r="I44" s="645"/>
      <c r="J44" s="639"/>
      <c r="K44" s="639"/>
      <c r="L44" s="639"/>
      <c r="M44" s="639"/>
      <c r="N44" s="639"/>
      <c r="O44" s="639"/>
      <c r="P44" s="639"/>
      <c r="Q44" s="639"/>
      <c r="R44" s="639"/>
      <c r="S44" s="639"/>
      <c r="T44" s="639"/>
      <c r="U44" s="639"/>
      <c r="V44" s="639"/>
      <c r="W44" s="639"/>
      <c r="X44" s="639"/>
      <c r="Y44" s="639"/>
      <c r="Z44" s="639"/>
      <c r="AA44" s="639"/>
    </row>
    <row r="45">
      <c r="A45" s="642"/>
      <c r="B45" s="646"/>
      <c r="C45" s="642"/>
      <c r="D45" s="643"/>
      <c r="E45" s="642"/>
      <c r="F45" s="644"/>
      <c r="G45" s="644"/>
      <c r="H45" s="643"/>
      <c r="I45" s="645"/>
      <c r="J45" s="639"/>
      <c r="K45" s="639"/>
      <c r="L45" s="639"/>
      <c r="M45" s="639"/>
      <c r="N45" s="639"/>
      <c r="O45" s="639"/>
      <c r="P45" s="639"/>
      <c r="Q45" s="639"/>
      <c r="R45" s="639"/>
      <c r="S45" s="639"/>
      <c r="T45" s="639"/>
      <c r="U45" s="639"/>
      <c r="V45" s="639"/>
      <c r="W45" s="639"/>
      <c r="X45" s="639"/>
      <c r="Y45" s="639"/>
      <c r="Z45" s="639"/>
      <c r="AA45" s="639"/>
    </row>
    <row r="46">
      <c r="A46" s="642"/>
      <c r="B46" s="646"/>
      <c r="C46" s="642"/>
      <c r="D46" s="643"/>
      <c r="E46" s="642"/>
      <c r="F46" s="644"/>
      <c r="G46" s="644"/>
      <c r="H46" s="643"/>
      <c r="I46" s="645"/>
      <c r="J46" s="639"/>
      <c r="K46" s="639"/>
      <c r="L46" s="639"/>
      <c r="M46" s="639"/>
      <c r="N46" s="639"/>
      <c r="O46" s="639"/>
      <c r="P46" s="639"/>
      <c r="Q46" s="639"/>
      <c r="R46" s="639"/>
      <c r="S46" s="639"/>
      <c r="T46" s="639"/>
      <c r="U46" s="639"/>
      <c r="V46" s="639"/>
      <c r="W46" s="639"/>
      <c r="X46" s="639"/>
      <c r="Y46" s="639"/>
      <c r="Z46" s="639"/>
      <c r="AA46" s="639"/>
    </row>
    <row r="47">
      <c r="A47" s="642"/>
      <c r="B47" s="646"/>
      <c r="C47" s="642"/>
      <c r="D47" s="643"/>
      <c r="E47" s="642"/>
      <c r="F47" s="644"/>
      <c r="G47" s="644"/>
      <c r="H47" s="643"/>
      <c r="I47" s="645"/>
      <c r="J47" s="639"/>
      <c r="K47" s="639"/>
      <c r="L47" s="639"/>
      <c r="M47" s="639"/>
      <c r="N47" s="639"/>
      <c r="O47" s="639"/>
      <c r="P47" s="639"/>
      <c r="Q47" s="639"/>
      <c r="R47" s="639"/>
      <c r="S47" s="639"/>
      <c r="T47" s="639"/>
      <c r="U47" s="639"/>
      <c r="V47" s="639"/>
      <c r="W47" s="639"/>
      <c r="X47" s="639"/>
      <c r="Y47" s="639"/>
      <c r="Z47" s="639"/>
      <c r="AA47" s="639"/>
    </row>
    <row r="48">
      <c r="A48" s="642"/>
      <c r="B48" s="646"/>
      <c r="C48" s="642"/>
      <c r="D48" s="643"/>
      <c r="E48" s="642"/>
      <c r="F48" s="644"/>
      <c r="G48" s="644"/>
      <c r="H48" s="643"/>
      <c r="I48" s="645"/>
      <c r="J48" s="639"/>
      <c r="K48" s="639"/>
      <c r="L48" s="639"/>
      <c r="M48" s="639"/>
      <c r="N48" s="639"/>
      <c r="O48" s="639"/>
      <c r="P48" s="639"/>
      <c r="Q48" s="639"/>
      <c r="R48" s="639"/>
      <c r="S48" s="639"/>
      <c r="T48" s="639"/>
      <c r="U48" s="639"/>
      <c r="V48" s="639"/>
      <c r="W48" s="639"/>
      <c r="X48" s="639"/>
      <c r="Y48" s="639"/>
      <c r="Z48" s="639"/>
      <c r="AA48" s="639"/>
    </row>
    <row r="49">
      <c r="A49" s="642"/>
      <c r="B49" s="646"/>
      <c r="C49" s="642"/>
      <c r="D49" s="643"/>
      <c r="E49" s="642"/>
      <c r="F49" s="644"/>
      <c r="G49" s="644"/>
      <c r="H49" s="643"/>
      <c r="I49" s="645"/>
      <c r="J49" s="639"/>
      <c r="K49" s="639"/>
      <c r="L49" s="639"/>
      <c r="M49" s="639"/>
      <c r="N49" s="639"/>
      <c r="O49" s="639"/>
      <c r="P49" s="639"/>
      <c r="Q49" s="639"/>
      <c r="R49" s="639"/>
      <c r="S49" s="639"/>
      <c r="T49" s="639"/>
      <c r="U49" s="639"/>
      <c r="V49" s="639"/>
      <c r="W49" s="639"/>
      <c r="X49" s="639"/>
      <c r="Y49" s="639"/>
      <c r="Z49" s="639"/>
      <c r="AA49" s="639"/>
    </row>
    <row r="50">
      <c r="A50" s="642"/>
      <c r="B50" s="646"/>
      <c r="C50" s="642"/>
      <c r="D50" s="643"/>
      <c r="E50" s="642"/>
      <c r="F50" s="644"/>
      <c r="G50" s="644"/>
      <c r="H50" s="643"/>
      <c r="I50" s="645"/>
      <c r="J50" s="639"/>
      <c r="K50" s="639"/>
      <c r="L50" s="639"/>
      <c r="M50" s="639"/>
      <c r="N50" s="639"/>
      <c r="O50" s="639"/>
      <c r="P50" s="639"/>
      <c r="Q50" s="639"/>
      <c r="R50" s="639"/>
      <c r="S50" s="639"/>
      <c r="T50" s="639"/>
      <c r="U50" s="639"/>
      <c r="V50" s="639"/>
      <c r="W50" s="639"/>
      <c r="X50" s="639"/>
      <c r="Y50" s="639"/>
      <c r="Z50" s="639"/>
      <c r="AA50" s="639"/>
    </row>
    <row r="51">
      <c r="A51" s="642"/>
      <c r="B51" s="646"/>
      <c r="C51" s="642"/>
      <c r="D51" s="643"/>
      <c r="E51" s="642"/>
      <c r="F51" s="644"/>
      <c r="G51" s="644"/>
      <c r="H51" s="643"/>
      <c r="I51" s="645"/>
      <c r="J51" s="639"/>
      <c r="K51" s="639"/>
      <c r="L51" s="639"/>
      <c r="M51" s="639"/>
      <c r="N51" s="639"/>
      <c r="O51" s="639"/>
      <c r="P51" s="639"/>
      <c r="Q51" s="639"/>
      <c r="R51" s="639"/>
      <c r="S51" s="639"/>
      <c r="T51" s="639"/>
      <c r="U51" s="639"/>
      <c r="V51" s="639"/>
      <c r="W51" s="639"/>
      <c r="X51" s="639"/>
      <c r="Y51" s="639"/>
      <c r="Z51" s="639"/>
      <c r="AA51" s="639"/>
    </row>
    <row r="52">
      <c r="A52" s="642"/>
      <c r="B52" s="646"/>
      <c r="C52" s="642"/>
      <c r="D52" s="643"/>
      <c r="E52" s="642"/>
      <c r="F52" s="644"/>
      <c r="G52" s="644"/>
      <c r="H52" s="643"/>
      <c r="I52" s="645"/>
      <c r="J52" s="639"/>
      <c r="K52" s="639"/>
      <c r="L52" s="639"/>
      <c r="M52" s="639"/>
      <c r="N52" s="639"/>
      <c r="O52" s="639"/>
      <c r="P52" s="639"/>
      <c r="Q52" s="639"/>
      <c r="R52" s="639"/>
      <c r="S52" s="639"/>
      <c r="T52" s="639"/>
      <c r="U52" s="639"/>
      <c r="V52" s="639"/>
      <c r="W52" s="639"/>
      <c r="X52" s="639"/>
      <c r="Y52" s="639"/>
      <c r="Z52" s="639"/>
      <c r="AA52" s="639"/>
    </row>
    <row r="53">
      <c r="A53" s="642"/>
      <c r="B53" s="646"/>
      <c r="C53" s="642"/>
      <c r="D53" s="643"/>
      <c r="E53" s="642"/>
      <c r="F53" s="644"/>
      <c r="G53" s="644"/>
      <c r="H53" s="643"/>
      <c r="I53" s="645"/>
      <c r="J53" s="639"/>
      <c r="K53" s="639"/>
      <c r="L53" s="639"/>
      <c r="M53" s="639"/>
      <c r="N53" s="639"/>
      <c r="O53" s="639"/>
      <c r="P53" s="639"/>
      <c r="Q53" s="639"/>
      <c r="R53" s="639"/>
      <c r="S53" s="639"/>
      <c r="T53" s="639"/>
      <c r="U53" s="639"/>
      <c r="V53" s="639"/>
      <c r="W53" s="639"/>
      <c r="X53" s="639"/>
      <c r="Y53" s="639"/>
      <c r="Z53" s="639"/>
      <c r="AA53" s="639"/>
    </row>
    <row r="54">
      <c r="A54" s="642"/>
      <c r="B54" s="646"/>
      <c r="C54" s="642"/>
      <c r="D54" s="643"/>
      <c r="E54" s="642"/>
      <c r="F54" s="644"/>
      <c r="G54" s="644"/>
      <c r="H54" s="643"/>
      <c r="I54" s="645"/>
      <c r="J54" s="639"/>
      <c r="K54" s="639"/>
      <c r="L54" s="639"/>
      <c r="M54" s="639"/>
      <c r="N54" s="639"/>
      <c r="O54" s="639"/>
      <c r="P54" s="639"/>
      <c r="Q54" s="639"/>
      <c r="R54" s="639"/>
      <c r="S54" s="639"/>
      <c r="T54" s="639"/>
      <c r="U54" s="639"/>
      <c r="V54" s="639"/>
      <c r="W54" s="639"/>
      <c r="X54" s="639"/>
      <c r="Y54" s="639"/>
      <c r="Z54" s="639"/>
      <c r="AA54" s="639"/>
    </row>
    <row r="55">
      <c r="A55" s="642"/>
      <c r="B55" s="646"/>
      <c r="C55" s="642"/>
      <c r="D55" s="643"/>
      <c r="E55" s="642"/>
      <c r="F55" s="644"/>
      <c r="G55" s="644"/>
      <c r="H55" s="643"/>
      <c r="I55" s="645"/>
      <c r="J55" s="639"/>
      <c r="K55" s="639"/>
      <c r="L55" s="639"/>
      <c r="M55" s="639"/>
      <c r="N55" s="639"/>
      <c r="O55" s="639"/>
      <c r="P55" s="639"/>
      <c r="Q55" s="639"/>
      <c r="R55" s="639"/>
      <c r="S55" s="639"/>
      <c r="T55" s="639"/>
      <c r="U55" s="639"/>
      <c r="V55" s="639"/>
      <c r="W55" s="639"/>
      <c r="X55" s="639"/>
      <c r="Y55" s="639"/>
      <c r="Z55" s="639"/>
      <c r="AA55" s="639"/>
    </row>
    <row r="56">
      <c r="A56" s="642"/>
      <c r="B56" s="646"/>
      <c r="C56" s="642"/>
      <c r="D56" s="643"/>
      <c r="E56" s="642"/>
      <c r="F56" s="644"/>
      <c r="G56" s="644"/>
      <c r="H56" s="643"/>
      <c r="I56" s="645"/>
      <c r="J56" s="639"/>
      <c r="K56" s="639"/>
      <c r="L56" s="639"/>
      <c r="M56" s="639"/>
      <c r="N56" s="639"/>
      <c r="O56" s="639"/>
      <c r="P56" s="639"/>
      <c r="Q56" s="639"/>
      <c r="R56" s="639"/>
      <c r="S56" s="639"/>
      <c r="T56" s="639"/>
      <c r="U56" s="639"/>
      <c r="V56" s="639"/>
      <c r="W56" s="639"/>
      <c r="X56" s="639"/>
      <c r="Y56" s="639"/>
      <c r="Z56" s="639"/>
      <c r="AA56" s="639"/>
    </row>
    <row r="57">
      <c r="A57" s="642"/>
      <c r="B57" s="646"/>
      <c r="C57" s="642"/>
      <c r="D57" s="643"/>
      <c r="E57" s="642"/>
      <c r="F57" s="644"/>
      <c r="G57" s="644"/>
      <c r="H57" s="643"/>
      <c r="I57" s="645"/>
      <c r="J57" s="639"/>
      <c r="K57" s="639"/>
      <c r="L57" s="639"/>
      <c r="M57" s="639"/>
      <c r="N57" s="639"/>
      <c r="O57" s="639"/>
      <c r="P57" s="639"/>
      <c r="Q57" s="639"/>
      <c r="R57" s="639"/>
      <c r="S57" s="639"/>
      <c r="T57" s="639"/>
      <c r="U57" s="639"/>
      <c r="V57" s="639"/>
      <c r="W57" s="639"/>
      <c r="X57" s="639"/>
      <c r="Y57" s="639"/>
      <c r="Z57" s="639"/>
      <c r="AA57" s="639"/>
    </row>
    <row r="58">
      <c r="A58" s="642"/>
      <c r="B58" s="646"/>
      <c r="C58" s="642"/>
      <c r="D58" s="643"/>
      <c r="E58" s="642"/>
      <c r="F58" s="644"/>
      <c r="G58" s="644"/>
      <c r="H58" s="643"/>
      <c r="I58" s="645"/>
      <c r="J58" s="639"/>
      <c r="K58" s="639"/>
      <c r="L58" s="639"/>
      <c r="M58" s="639"/>
      <c r="N58" s="639"/>
      <c r="O58" s="639"/>
      <c r="P58" s="639"/>
      <c r="Q58" s="639"/>
      <c r="R58" s="639"/>
      <c r="S58" s="639"/>
      <c r="T58" s="639"/>
      <c r="U58" s="639"/>
      <c r="V58" s="639"/>
      <c r="W58" s="639"/>
      <c r="X58" s="639"/>
      <c r="Y58" s="639"/>
      <c r="Z58" s="639"/>
      <c r="AA58" s="639"/>
    </row>
    <row r="59">
      <c r="A59" s="642"/>
      <c r="B59" s="646"/>
      <c r="C59" s="642"/>
      <c r="D59" s="643"/>
      <c r="E59" s="642"/>
      <c r="F59" s="644"/>
      <c r="G59" s="644"/>
      <c r="H59" s="643"/>
      <c r="I59" s="645"/>
      <c r="J59" s="639"/>
      <c r="K59" s="639"/>
      <c r="L59" s="639"/>
      <c r="M59" s="639"/>
      <c r="N59" s="639"/>
      <c r="O59" s="639"/>
      <c r="P59" s="639"/>
      <c r="Q59" s="639"/>
      <c r="R59" s="639"/>
      <c r="S59" s="639"/>
      <c r="T59" s="639"/>
      <c r="U59" s="639"/>
      <c r="V59" s="639"/>
      <c r="W59" s="639"/>
      <c r="X59" s="639"/>
      <c r="Y59" s="639"/>
      <c r="Z59" s="639"/>
      <c r="AA59" s="639"/>
    </row>
    <row r="60">
      <c r="A60" s="642"/>
      <c r="B60" s="646"/>
      <c r="C60" s="642"/>
      <c r="D60" s="643"/>
      <c r="E60" s="642"/>
      <c r="F60" s="644"/>
      <c r="G60" s="644"/>
      <c r="H60" s="643"/>
      <c r="I60" s="645"/>
      <c r="J60" s="639"/>
      <c r="K60" s="639"/>
      <c r="L60" s="639"/>
      <c r="M60" s="639"/>
      <c r="N60" s="639"/>
      <c r="O60" s="639"/>
      <c r="P60" s="639"/>
      <c r="Q60" s="639"/>
      <c r="R60" s="639"/>
      <c r="S60" s="639"/>
      <c r="T60" s="639"/>
      <c r="U60" s="639"/>
      <c r="V60" s="639"/>
      <c r="W60" s="639"/>
      <c r="X60" s="639"/>
      <c r="Y60" s="639"/>
      <c r="Z60" s="639"/>
      <c r="AA60" s="639"/>
    </row>
    <row r="61">
      <c r="A61" s="642"/>
      <c r="B61" s="646"/>
      <c r="C61" s="642"/>
      <c r="D61" s="643"/>
      <c r="E61" s="642"/>
      <c r="F61" s="644"/>
      <c r="G61" s="644"/>
      <c r="H61" s="643"/>
      <c r="I61" s="645"/>
      <c r="J61" s="639"/>
      <c r="K61" s="639"/>
      <c r="L61" s="639"/>
      <c r="M61" s="639"/>
      <c r="N61" s="639"/>
      <c r="O61" s="639"/>
      <c r="P61" s="639"/>
      <c r="Q61" s="639"/>
      <c r="R61" s="639"/>
      <c r="S61" s="639"/>
      <c r="T61" s="639"/>
      <c r="U61" s="639"/>
      <c r="V61" s="639"/>
      <c r="W61" s="639"/>
      <c r="X61" s="639"/>
      <c r="Y61" s="639"/>
      <c r="Z61" s="639"/>
      <c r="AA61" s="639"/>
    </row>
    <row r="62">
      <c r="A62" s="642"/>
      <c r="B62" s="646"/>
      <c r="C62" s="642"/>
      <c r="D62" s="643"/>
      <c r="E62" s="642"/>
      <c r="F62" s="644"/>
      <c r="G62" s="644"/>
      <c r="H62" s="643"/>
      <c r="I62" s="645"/>
      <c r="J62" s="639"/>
      <c r="K62" s="639"/>
      <c r="L62" s="639"/>
      <c r="M62" s="639"/>
      <c r="N62" s="639"/>
      <c r="O62" s="639"/>
      <c r="P62" s="639"/>
      <c r="Q62" s="639"/>
      <c r="R62" s="639"/>
      <c r="S62" s="639"/>
      <c r="T62" s="639"/>
      <c r="U62" s="639"/>
      <c r="V62" s="639"/>
      <c r="W62" s="639"/>
      <c r="X62" s="639"/>
      <c r="Y62" s="639"/>
      <c r="Z62" s="639"/>
      <c r="AA62" s="639"/>
    </row>
    <row r="63">
      <c r="A63" s="642"/>
      <c r="B63" s="646"/>
      <c r="C63" s="642"/>
      <c r="D63" s="643"/>
      <c r="E63" s="642"/>
      <c r="F63" s="644"/>
      <c r="G63" s="644"/>
      <c r="H63" s="643"/>
      <c r="I63" s="645"/>
      <c r="J63" s="639"/>
      <c r="K63" s="639"/>
      <c r="L63" s="639"/>
      <c r="M63" s="639"/>
      <c r="N63" s="639"/>
      <c r="O63" s="639"/>
      <c r="P63" s="639"/>
      <c r="Q63" s="639"/>
      <c r="R63" s="639"/>
      <c r="S63" s="639"/>
      <c r="T63" s="639"/>
      <c r="U63" s="639"/>
      <c r="V63" s="639"/>
      <c r="W63" s="639"/>
      <c r="X63" s="639"/>
      <c r="Y63" s="639"/>
      <c r="Z63" s="639"/>
      <c r="AA63" s="639"/>
    </row>
    <row r="64">
      <c r="A64" s="642"/>
      <c r="B64" s="646"/>
      <c r="C64" s="642"/>
      <c r="D64" s="643"/>
      <c r="E64" s="642"/>
      <c r="F64" s="644"/>
      <c r="G64" s="644"/>
      <c r="H64" s="643"/>
      <c r="I64" s="645"/>
      <c r="J64" s="639"/>
      <c r="K64" s="639"/>
      <c r="L64" s="639"/>
      <c r="M64" s="639"/>
      <c r="N64" s="639"/>
      <c r="O64" s="639"/>
      <c r="P64" s="639"/>
      <c r="Q64" s="639"/>
      <c r="R64" s="639"/>
      <c r="S64" s="639"/>
      <c r="T64" s="639"/>
      <c r="U64" s="639"/>
      <c r="V64" s="639"/>
      <c r="W64" s="639"/>
      <c r="X64" s="639"/>
      <c r="Y64" s="639"/>
      <c r="Z64" s="639"/>
      <c r="AA64" s="639"/>
    </row>
    <row r="65">
      <c r="A65" s="642"/>
      <c r="B65" s="646"/>
      <c r="C65" s="642"/>
      <c r="D65" s="643"/>
      <c r="E65" s="642"/>
      <c r="F65" s="644"/>
      <c r="G65" s="644"/>
      <c r="H65" s="643"/>
      <c r="I65" s="645"/>
      <c r="J65" s="639"/>
      <c r="K65" s="639"/>
      <c r="L65" s="639"/>
      <c r="M65" s="639"/>
      <c r="N65" s="639"/>
      <c r="O65" s="639"/>
      <c r="P65" s="639"/>
      <c r="Q65" s="639"/>
      <c r="R65" s="639"/>
      <c r="S65" s="639"/>
      <c r="T65" s="639"/>
      <c r="U65" s="639"/>
      <c r="V65" s="639"/>
      <c r="W65" s="639"/>
      <c r="X65" s="639"/>
      <c r="Y65" s="639"/>
      <c r="Z65" s="639"/>
      <c r="AA65" s="639"/>
    </row>
    <row r="66">
      <c r="A66" s="642"/>
      <c r="B66" s="646"/>
      <c r="C66" s="642"/>
      <c r="D66" s="643"/>
      <c r="E66" s="642"/>
      <c r="F66" s="644"/>
      <c r="G66" s="644"/>
      <c r="H66" s="643"/>
      <c r="I66" s="645"/>
      <c r="J66" s="639"/>
      <c r="K66" s="639"/>
      <c r="L66" s="639"/>
      <c r="M66" s="639"/>
      <c r="N66" s="639"/>
      <c r="O66" s="639"/>
      <c r="P66" s="639"/>
      <c r="Q66" s="639"/>
      <c r="R66" s="639"/>
      <c r="S66" s="639"/>
      <c r="T66" s="639"/>
      <c r="U66" s="639"/>
      <c r="V66" s="639"/>
      <c r="W66" s="639"/>
      <c r="X66" s="639"/>
      <c r="Y66" s="639"/>
      <c r="Z66" s="639"/>
      <c r="AA66" s="639"/>
    </row>
    <row r="67">
      <c r="A67" s="642"/>
      <c r="B67" s="646"/>
      <c r="C67" s="642"/>
      <c r="D67" s="643"/>
      <c r="E67" s="642"/>
      <c r="F67" s="644"/>
      <c r="G67" s="644"/>
      <c r="H67" s="643"/>
      <c r="I67" s="645"/>
      <c r="J67" s="639"/>
      <c r="K67" s="639"/>
      <c r="L67" s="639"/>
      <c r="M67" s="639"/>
      <c r="N67" s="639"/>
      <c r="O67" s="639"/>
      <c r="P67" s="639"/>
      <c r="Q67" s="639"/>
      <c r="R67" s="639"/>
      <c r="S67" s="639"/>
      <c r="T67" s="639"/>
      <c r="U67" s="639"/>
      <c r="V67" s="639"/>
      <c r="W67" s="639"/>
      <c r="X67" s="639"/>
      <c r="Y67" s="639"/>
      <c r="Z67" s="639"/>
      <c r="AA67" s="639"/>
    </row>
    <row r="68">
      <c r="A68" s="642"/>
      <c r="B68" s="646"/>
      <c r="C68" s="642"/>
      <c r="D68" s="643"/>
      <c r="E68" s="642"/>
      <c r="F68" s="644"/>
      <c r="G68" s="644"/>
      <c r="H68" s="643"/>
      <c r="I68" s="645"/>
      <c r="J68" s="639"/>
      <c r="K68" s="639"/>
      <c r="L68" s="639"/>
      <c r="M68" s="639"/>
      <c r="N68" s="639"/>
      <c r="O68" s="639"/>
      <c r="P68" s="639"/>
      <c r="Q68" s="639"/>
      <c r="R68" s="639"/>
      <c r="S68" s="639"/>
      <c r="T68" s="639"/>
      <c r="U68" s="639"/>
      <c r="V68" s="639"/>
      <c r="W68" s="639"/>
      <c r="X68" s="639"/>
      <c r="Y68" s="639"/>
      <c r="Z68" s="639"/>
      <c r="AA68" s="639"/>
    </row>
    <row r="69">
      <c r="A69" s="642"/>
      <c r="B69" s="646"/>
      <c r="C69" s="642"/>
      <c r="D69" s="643"/>
      <c r="E69" s="642"/>
      <c r="F69" s="644"/>
      <c r="G69" s="644"/>
      <c r="H69" s="643"/>
      <c r="I69" s="645"/>
      <c r="J69" s="639"/>
      <c r="K69" s="639"/>
      <c r="L69" s="639"/>
      <c r="M69" s="639"/>
      <c r="N69" s="639"/>
      <c r="O69" s="639"/>
      <c r="P69" s="639"/>
      <c r="Q69" s="639"/>
      <c r="R69" s="639"/>
      <c r="S69" s="639"/>
      <c r="T69" s="639"/>
      <c r="U69" s="639"/>
      <c r="V69" s="639"/>
      <c r="W69" s="639"/>
      <c r="X69" s="639"/>
      <c r="Y69" s="639"/>
      <c r="Z69" s="639"/>
      <c r="AA69" s="639"/>
    </row>
    <row r="70">
      <c r="A70" s="642"/>
      <c r="B70" s="646"/>
      <c r="C70" s="642"/>
      <c r="D70" s="643"/>
      <c r="E70" s="642"/>
      <c r="F70" s="644"/>
      <c r="G70" s="644"/>
      <c r="H70" s="643"/>
      <c r="I70" s="645"/>
      <c r="J70" s="639"/>
      <c r="K70" s="639"/>
      <c r="L70" s="639"/>
      <c r="M70" s="639"/>
      <c r="N70" s="639"/>
      <c r="O70" s="639"/>
      <c r="P70" s="639"/>
      <c r="Q70" s="639"/>
      <c r="R70" s="639"/>
      <c r="S70" s="639"/>
      <c r="T70" s="639"/>
      <c r="U70" s="639"/>
      <c r="V70" s="639"/>
      <c r="W70" s="639"/>
      <c r="X70" s="639"/>
      <c r="Y70" s="639"/>
      <c r="Z70" s="639"/>
      <c r="AA70" s="639"/>
    </row>
    <row r="71">
      <c r="A71" s="642"/>
      <c r="B71" s="646"/>
      <c r="C71" s="642"/>
      <c r="D71" s="643"/>
      <c r="E71" s="642"/>
      <c r="F71" s="644"/>
      <c r="G71" s="644"/>
      <c r="H71" s="643"/>
      <c r="I71" s="645"/>
      <c r="J71" s="639"/>
      <c r="K71" s="639"/>
      <c r="L71" s="639"/>
      <c r="M71" s="639"/>
      <c r="N71" s="639"/>
      <c r="O71" s="639"/>
      <c r="P71" s="639"/>
      <c r="Q71" s="639"/>
      <c r="R71" s="639"/>
      <c r="S71" s="639"/>
      <c r="T71" s="639"/>
      <c r="U71" s="639"/>
      <c r="V71" s="639"/>
      <c r="W71" s="639"/>
      <c r="X71" s="639"/>
      <c r="Y71" s="639"/>
      <c r="Z71" s="639"/>
      <c r="AA71" s="639"/>
    </row>
    <row r="72">
      <c r="A72" s="642"/>
      <c r="B72" s="646"/>
      <c r="C72" s="642"/>
      <c r="D72" s="643"/>
      <c r="E72" s="642"/>
      <c r="F72" s="644"/>
      <c r="G72" s="644"/>
      <c r="H72" s="643"/>
      <c r="I72" s="645"/>
      <c r="J72" s="639"/>
      <c r="K72" s="639"/>
      <c r="L72" s="639"/>
      <c r="M72" s="639"/>
      <c r="N72" s="639"/>
      <c r="O72" s="639"/>
      <c r="P72" s="639"/>
      <c r="Q72" s="639"/>
      <c r="R72" s="639"/>
      <c r="S72" s="639"/>
      <c r="T72" s="639"/>
      <c r="U72" s="639"/>
      <c r="V72" s="639"/>
      <c r="W72" s="639"/>
      <c r="X72" s="639"/>
      <c r="Y72" s="639"/>
      <c r="Z72" s="639"/>
      <c r="AA72" s="639"/>
    </row>
    <row r="73">
      <c r="A73" s="642"/>
      <c r="B73" s="646"/>
      <c r="C73" s="642"/>
      <c r="D73" s="643"/>
      <c r="E73" s="642"/>
      <c r="F73" s="644"/>
      <c r="G73" s="644"/>
      <c r="H73" s="643"/>
      <c r="I73" s="645"/>
      <c r="J73" s="639"/>
      <c r="K73" s="639"/>
      <c r="L73" s="639"/>
      <c r="M73" s="639"/>
      <c r="N73" s="639"/>
      <c r="O73" s="639"/>
      <c r="P73" s="639"/>
      <c r="Q73" s="639"/>
      <c r="R73" s="639"/>
      <c r="S73" s="639"/>
      <c r="T73" s="639"/>
      <c r="U73" s="639"/>
      <c r="V73" s="639"/>
      <c r="W73" s="639"/>
      <c r="X73" s="639"/>
      <c r="Y73" s="639"/>
      <c r="Z73" s="639"/>
      <c r="AA73" s="639"/>
    </row>
    <row r="74">
      <c r="A74" s="642"/>
      <c r="B74" s="646"/>
      <c r="C74" s="642"/>
      <c r="D74" s="643"/>
      <c r="E74" s="642"/>
      <c r="F74" s="644"/>
      <c r="G74" s="644"/>
      <c r="H74" s="643"/>
      <c r="I74" s="645"/>
      <c r="J74" s="639"/>
      <c r="K74" s="639"/>
      <c r="L74" s="639"/>
      <c r="M74" s="639"/>
      <c r="N74" s="639"/>
      <c r="O74" s="639"/>
      <c r="P74" s="639"/>
      <c r="Q74" s="639"/>
      <c r="R74" s="639"/>
      <c r="S74" s="639"/>
      <c r="T74" s="639"/>
      <c r="U74" s="639"/>
      <c r="V74" s="639"/>
      <c r="W74" s="639"/>
      <c r="X74" s="639"/>
      <c r="Y74" s="639"/>
      <c r="Z74" s="639"/>
      <c r="AA74" s="639"/>
    </row>
    <row r="75">
      <c r="A75" s="642"/>
      <c r="B75" s="646"/>
      <c r="C75" s="642"/>
      <c r="D75" s="643"/>
      <c r="E75" s="642"/>
      <c r="F75" s="644"/>
      <c r="G75" s="644"/>
      <c r="H75" s="643"/>
      <c r="I75" s="645"/>
      <c r="J75" s="639"/>
      <c r="K75" s="639"/>
      <c r="L75" s="639"/>
      <c r="M75" s="639"/>
      <c r="N75" s="639"/>
      <c r="O75" s="639"/>
      <c r="P75" s="639"/>
      <c r="Q75" s="639"/>
      <c r="R75" s="639"/>
      <c r="S75" s="639"/>
      <c r="T75" s="639"/>
      <c r="U75" s="639"/>
      <c r="V75" s="639"/>
      <c r="W75" s="639"/>
      <c r="X75" s="639"/>
      <c r="Y75" s="639"/>
      <c r="Z75" s="639"/>
      <c r="AA75" s="639"/>
    </row>
    <row r="76">
      <c r="A76" s="642"/>
      <c r="B76" s="646"/>
      <c r="C76" s="642"/>
      <c r="D76" s="643"/>
      <c r="E76" s="642"/>
      <c r="F76" s="644"/>
      <c r="G76" s="644"/>
      <c r="H76" s="643"/>
      <c r="I76" s="645"/>
      <c r="J76" s="639"/>
      <c r="K76" s="639"/>
      <c r="L76" s="639"/>
      <c r="M76" s="639"/>
      <c r="N76" s="639"/>
      <c r="O76" s="639"/>
      <c r="P76" s="639"/>
      <c r="Q76" s="639"/>
      <c r="R76" s="639"/>
      <c r="S76" s="639"/>
      <c r="T76" s="639"/>
      <c r="U76" s="639"/>
      <c r="V76" s="639"/>
      <c r="W76" s="639"/>
      <c r="X76" s="639"/>
      <c r="Y76" s="639"/>
      <c r="Z76" s="639"/>
      <c r="AA76" s="639"/>
    </row>
    <row r="77">
      <c r="A77" s="642"/>
      <c r="B77" s="646"/>
      <c r="C77" s="642"/>
      <c r="D77" s="643"/>
      <c r="E77" s="642"/>
      <c r="F77" s="644"/>
      <c r="G77" s="644"/>
      <c r="H77" s="643"/>
      <c r="I77" s="645"/>
      <c r="J77" s="639"/>
      <c r="K77" s="639"/>
      <c r="L77" s="639"/>
      <c r="M77" s="639"/>
      <c r="N77" s="639"/>
      <c r="O77" s="639"/>
      <c r="P77" s="639"/>
      <c r="Q77" s="639"/>
      <c r="R77" s="639"/>
      <c r="S77" s="639"/>
      <c r="T77" s="639"/>
      <c r="U77" s="639"/>
      <c r="V77" s="639"/>
      <c r="W77" s="639"/>
      <c r="X77" s="639"/>
      <c r="Y77" s="639"/>
      <c r="Z77" s="639"/>
      <c r="AA77" s="639"/>
    </row>
    <row r="78">
      <c r="A78" s="642"/>
      <c r="B78" s="646"/>
      <c r="C78" s="642"/>
      <c r="D78" s="643"/>
      <c r="E78" s="642"/>
      <c r="F78" s="644"/>
      <c r="G78" s="644"/>
      <c r="H78" s="643"/>
      <c r="I78" s="645"/>
      <c r="J78" s="639"/>
      <c r="K78" s="639"/>
      <c r="L78" s="639"/>
      <c r="M78" s="639"/>
      <c r="N78" s="639"/>
      <c r="O78" s="639"/>
      <c r="P78" s="639"/>
      <c r="Q78" s="639"/>
      <c r="R78" s="639"/>
      <c r="S78" s="639"/>
      <c r="T78" s="639"/>
      <c r="U78" s="639"/>
      <c r="V78" s="639"/>
      <c r="W78" s="639"/>
      <c r="X78" s="639"/>
      <c r="Y78" s="639"/>
      <c r="Z78" s="639"/>
      <c r="AA78" s="639"/>
    </row>
    <row r="79">
      <c r="A79" s="642"/>
      <c r="B79" s="646"/>
      <c r="C79" s="642"/>
      <c r="D79" s="643"/>
      <c r="E79" s="642"/>
      <c r="F79" s="644"/>
      <c r="G79" s="644"/>
      <c r="H79" s="643"/>
      <c r="I79" s="645"/>
      <c r="J79" s="639"/>
      <c r="K79" s="639"/>
      <c r="L79" s="639"/>
      <c r="M79" s="639"/>
      <c r="N79" s="639"/>
      <c r="O79" s="639"/>
      <c r="P79" s="639"/>
      <c r="Q79" s="639"/>
      <c r="R79" s="639"/>
      <c r="S79" s="639"/>
      <c r="T79" s="639"/>
      <c r="U79" s="639"/>
      <c r="V79" s="639"/>
      <c r="W79" s="639"/>
      <c r="X79" s="639"/>
      <c r="Y79" s="639"/>
      <c r="Z79" s="639"/>
      <c r="AA79" s="639"/>
    </row>
    <row r="80">
      <c r="A80" s="642"/>
      <c r="B80" s="646"/>
      <c r="C80" s="642"/>
      <c r="D80" s="643"/>
      <c r="E80" s="642"/>
      <c r="F80" s="644"/>
      <c r="G80" s="644"/>
      <c r="H80" s="643"/>
      <c r="I80" s="645"/>
      <c r="J80" s="639"/>
      <c r="K80" s="639"/>
      <c r="L80" s="639"/>
      <c r="M80" s="639"/>
      <c r="N80" s="639"/>
      <c r="O80" s="639"/>
      <c r="P80" s="639"/>
      <c r="Q80" s="639"/>
      <c r="R80" s="639"/>
      <c r="S80" s="639"/>
      <c r="T80" s="639"/>
      <c r="U80" s="639"/>
      <c r="V80" s="639"/>
      <c r="W80" s="639"/>
      <c r="X80" s="639"/>
      <c r="Y80" s="639"/>
      <c r="Z80" s="639"/>
      <c r="AA80" s="639"/>
    </row>
    <row r="81">
      <c r="A81" s="642"/>
      <c r="B81" s="646"/>
      <c r="C81" s="642"/>
      <c r="D81" s="643"/>
      <c r="E81" s="642"/>
      <c r="F81" s="644"/>
      <c r="G81" s="644"/>
      <c r="H81" s="643"/>
      <c r="I81" s="645"/>
      <c r="J81" s="639"/>
      <c r="K81" s="639"/>
      <c r="L81" s="639"/>
      <c r="M81" s="639"/>
      <c r="N81" s="639"/>
      <c r="O81" s="639"/>
      <c r="P81" s="639"/>
      <c r="Q81" s="639"/>
      <c r="R81" s="639"/>
      <c r="S81" s="639"/>
      <c r="T81" s="639"/>
      <c r="U81" s="639"/>
      <c r="V81" s="639"/>
      <c r="W81" s="639"/>
      <c r="X81" s="639"/>
      <c r="Y81" s="639"/>
      <c r="Z81" s="639"/>
      <c r="AA81" s="639"/>
    </row>
    <row r="82">
      <c r="A82" s="642"/>
      <c r="B82" s="646"/>
      <c r="C82" s="642"/>
      <c r="D82" s="643"/>
      <c r="E82" s="642"/>
      <c r="F82" s="644"/>
      <c r="G82" s="644"/>
      <c r="H82" s="643"/>
      <c r="I82" s="645"/>
      <c r="J82" s="639"/>
      <c r="K82" s="639"/>
      <c r="L82" s="639"/>
      <c r="M82" s="639"/>
      <c r="N82" s="639"/>
      <c r="O82" s="639"/>
      <c r="P82" s="639"/>
      <c r="Q82" s="639"/>
      <c r="R82" s="639"/>
      <c r="S82" s="639"/>
      <c r="T82" s="639"/>
      <c r="U82" s="639"/>
      <c r="V82" s="639"/>
      <c r="W82" s="639"/>
      <c r="X82" s="639"/>
      <c r="Y82" s="639"/>
      <c r="Z82" s="639"/>
      <c r="AA82" s="639"/>
    </row>
    <row r="83">
      <c r="A83" s="649"/>
      <c r="B83" s="650"/>
      <c r="C83" s="649"/>
      <c r="D83" s="651"/>
      <c r="E83" s="649"/>
      <c r="F83" s="652"/>
      <c r="G83" s="652"/>
      <c r="H83" s="651"/>
      <c r="I83" s="653"/>
    </row>
    <row r="84">
      <c r="A84" s="649"/>
      <c r="B84" s="650"/>
      <c r="C84" s="649"/>
      <c r="D84" s="651"/>
      <c r="E84" s="649"/>
      <c r="F84" s="652"/>
      <c r="G84" s="652"/>
      <c r="H84" s="651"/>
      <c r="I84" s="653"/>
    </row>
    <row r="85">
      <c r="A85" s="649"/>
      <c r="B85" s="650"/>
      <c r="C85" s="649"/>
      <c r="D85" s="651"/>
      <c r="E85" s="649"/>
      <c r="F85" s="652"/>
      <c r="G85" s="652"/>
      <c r="H85" s="651"/>
      <c r="I85" s="653"/>
    </row>
    <row r="86">
      <c r="A86" s="649"/>
      <c r="B86" s="650"/>
      <c r="C86" s="649"/>
      <c r="D86" s="651"/>
      <c r="E86" s="649"/>
      <c r="F86" s="652"/>
      <c r="G86" s="652"/>
      <c r="H86" s="651"/>
      <c r="I86" s="653"/>
    </row>
    <row r="87">
      <c r="A87" s="649"/>
      <c r="B87" s="650"/>
      <c r="C87" s="649"/>
      <c r="D87" s="651"/>
      <c r="E87" s="649"/>
      <c r="F87" s="652"/>
      <c r="G87" s="652"/>
      <c r="H87" s="651"/>
      <c r="I87" s="653"/>
    </row>
    <row r="88">
      <c r="A88" s="649"/>
      <c r="B88" s="650"/>
      <c r="C88" s="649"/>
      <c r="D88" s="651"/>
      <c r="E88" s="649"/>
      <c r="F88" s="652"/>
      <c r="G88" s="652"/>
      <c r="H88" s="651"/>
      <c r="I88" s="653"/>
    </row>
    <row r="89">
      <c r="A89" s="649"/>
      <c r="B89" s="650"/>
      <c r="C89" s="649"/>
      <c r="D89" s="651"/>
      <c r="E89" s="649"/>
      <c r="F89" s="652"/>
      <c r="G89" s="652"/>
      <c r="H89" s="651"/>
      <c r="I89" s="653"/>
    </row>
    <row r="90">
      <c r="A90" s="649"/>
      <c r="B90" s="650"/>
      <c r="C90" s="649"/>
      <c r="D90" s="651"/>
      <c r="E90" s="649"/>
      <c r="F90" s="652"/>
      <c r="G90" s="652"/>
      <c r="H90" s="651"/>
      <c r="I90" s="653"/>
    </row>
    <row r="91">
      <c r="A91" s="649"/>
      <c r="B91" s="650"/>
      <c r="C91" s="649"/>
      <c r="D91" s="651"/>
      <c r="E91" s="649"/>
      <c r="F91" s="652"/>
      <c r="G91" s="652"/>
      <c r="H91" s="651"/>
      <c r="I91" s="653"/>
    </row>
    <row r="92">
      <c r="A92" s="649"/>
      <c r="B92" s="650"/>
      <c r="C92" s="649"/>
      <c r="D92" s="651"/>
      <c r="E92" s="649"/>
      <c r="F92" s="652"/>
      <c r="G92" s="652"/>
      <c r="H92" s="651"/>
      <c r="I92" s="653"/>
    </row>
    <row r="93">
      <c r="A93" s="649"/>
      <c r="B93" s="650"/>
      <c r="C93" s="649"/>
      <c r="D93" s="651"/>
      <c r="E93" s="649"/>
      <c r="F93" s="652"/>
      <c r="G93" s="652"/>
      <c r="H93" s="651"/>
      <c r="I93" s="653"/>
    </row>
    <row r="94">
      <c r="A94" s="649"/>
      <c r="B94" s="650"/>
      <c r="C94" s="649"/>
      <c r="D94" s="651"/>
      <c r="E94" s="649"/>
      <c r="F94" s="652"/>
      <c r="G94" s="652"/>
      <c r="H94" s="651"/>
      <c r="I94" s="653"/>
    </row>
    <row r="95">
      <c r="A95" s="649"/>
      <c r="B95" s="650"/>
      <c r="C95" s="649"/>
      <c r="D95" s="651"/>
      <c r="E95" s="649"/>
      <c r="F95" s="652"/>
      <c r="G95" s="652"/>
      <c r="H95" s="651"/>
      <c r="I95" s="653"/>
    </row>
    <row r="96">
      <c r="A96" s="649"/>
      <c r="B96" s="650"/>
      <c r="C96" s="649"/>
      <c r="D96" s="651"/>
      <c r="E96" s="649"/>
      <c r="F96" s="652"/>
      <c r="G96" s="652"/>
      <c r="H96" s="651"/>
      <c r="I96" s="653"/>
    </row>
    <row r="97">
      <c r="A97" s="649"/>
      <c r="B97" s="650"/>
      <c r="C97" s="649"/>
      <c r="D97" s="651"/>
      <c r="E97" s="649"/>
      <c r="F97" s="652"/>
      <c r="G97" s="652"/>
      <c r="H97" s="651"/>
      <c r="I97" s="653"/>
    </row>
    <row r="98">
      <c r="A98" s="649"/>
      <c r="B98" s="650"/>
      <c r="C98" s="649"/>
      <c r="D98" s="651"/>
      <c r="E98" s="649"/>
      <c r="F98" s="652"/>
      <c r="G98" s="652"/>
      <c r="H98" s="651"/>
      <c r="I98" s="653"/>
    </row>
    <row r="99">
      <c r="A99" s="649"/>
      <c r="B99" s="650"/>
      <c r="C99" s="649"/>
      <c r="D99" s="651"/>
      <c r="E99" s="649"/>
      <c r="F99" s="652"/>
      <c r="G99" s="652"/>
      <c r="H99" s="651"/>
      <c r="I99" s="653"/>
    </row>
    <row r="100">
      <c r="A100" s="649"/>
      <c r="B100" s="650"/>
      <c r="C100" s="649"/>
      <c r="D100" s="651"/>
      <c r="E100" s="649"/>
      <c r="F100" s="652"/>
      <c r="G100" s="652"/>
      <c r="H100" s="651"/>
      <c r="I100" s="653"/>
    </row>
    <row r="101">
      <c r="A101" s="649"/>
      <c r="B101" s="650"/>
      <c r="C101" s="649"/>
      <c r="D101" s="651"/>
      <c r="E101" s="649"/>
      <c r="F101" s="652"/>
      <c r="G101" s="652"/>
      <c r="H101" s="651"/>
      <c r="I101" s="653"/>
    </row>
    <row r="102">
      <c r="A102" s="649"/>
      <c r="B102" s="650"/>
      <c r="C102" s="649"/>
      <c r="D102" s="651"/>
      <c r="E102" s="649"/>
      <c r="F102" s="652"/>
      <c r="G102" s="652"/>
      <c r="H102" s="651"/>
      <c r="I102" s="653"/>
    </row>
    <row r="103">
      <c r="A103" s="649"/>
      <c r="B103" s="650"/>
      <c r="C103" s="649"/>
      <c r="D103" s="651"/>
      <c r="E103" s="649"/>
      <c r="F103" s="652"/>
      <c r="G103" s="652"/>
      <c r="H103" s="651"/>
      <c r="I103" s="653"/>
    </row>
    <row r="104">
      <c r="A104" s="649"/>
      <c r="B104" s="650"/>
      <c r="C104" s="649"/>
      <c r="D104" s="651"/>
      <c r="E104" s="649"/>
      <c r="F104" s="652"/>
      <c r="G104" s="652"/>
      <c r="H104" s="651"/>
      <c r="I104" s="653"/>
    </row>
    <row r="105">
      <c r="A105" s="649"/>
      <c r="B105" s="650"/>
      <c r="C105" s="649"/>
      <c r="D105" s="651"/>
      <c r="E105" s="649"/>
      <c r="F105" s="652"/>
      <c r="G105" s="652"/>
      <c r="H105" s="651"/>
      <c r="I105" s="653"/>
    </row>
    <row r="106">
      <c r="A106" s="649"/>
      <c r="B106" s="650"/>
      <c r="C106" s="649"/>
      <c r="D106" s="651"/>
      <c r="E106" s="649"/>
      <c r="F106" s="652"/>
      <c r="G106" s="652"/>
      <c r="H106" s="651"/>
      <c r="I106" s="653"/>
    </row>
    <row r="107">
      <c r="A107" s="649"/>
      <c r="B107" s="650"/>
      <c r="C107" s="649"/>
      <c r="D107" s="651"/>
      <c r="E107" s="649"/>
      <c r="F107" s="652"/>
      <c r="G107" s="652"/>
      <c r="H107" s="651"/>
      <c r="I107" s="653"/>
    </row>
    <row r="108">
      <c r="A108" s="649"/>
      <c r="B108" s="650"/>
      <c r="C108" s="649"/>
      <c r="D108" s="651"/>
      <c r="E108" s="649"/>
      <c r="F108" s="652"/>
      <c r="G108" s="652"/>
      <c r="H108" s="651"/>
      <c r="I108" s="653"/>
    </row>
    <row r="109">
      <c r="A109" s="649"/>
      <c r="B109" s="650"/>
      <c r="C109" s="649"/>
      <c r="D109" s="651"/>
      <c r="E109" s="649"/>
      <c r="F109" s="652"/>
      <c r="G109" s="652"/>
      <c r="H109" s="651"/>
      <c r="I109" s="653"/>
    </row>
    <row r="110">
      <c r="A110" s="649"/>
      <c r="B110" s="650"/>
      <c r="C110" s="649"/>
      <c r="D110" s="651"/>
      <c r="E110" s="649"/>
      <c r="F110" s="652"/>
      <c r="G110" s="652"/>
      <c r="H110" s="651"/>
      <c r="I110" s="653"/>
    </row>
    <row r="111">
      <c r="A111" s="649"/>
      <c r="B111" s="650"/>
      <c r="C111" s="649"/>
      <c r="D111" s="651"/>
      <c r="E111" s="649"/>
      <c r="F111" s="652"/>
      <c r="G111" s="652"/>
      <c r="H111" s="651"/>
      <c r="I111" s="653"/>
    </row>
    <row r="112">
      <c r="A112" s="649"/>
      <c r="B112" s="650"/>
      <c r="C112" s="649"/>
      <c r="D112" s="651"/>
      <c r="E112" s="649"/>
      <c r="F112" s="652"/>
      <c r="G112" s="652"/>
      <c r="H112" s="651"/>
      <c r="I112" s="653"/>
    </row>
    <row r="113">
      <c r="A113" s="649"/>
      <c r="B113" s="650"/>
      <c r="C113" s="649"/>
      <c r="D113" s="651"/>
      <c r="E113" s="649"/>
      <c r="F113" s="652"/>
      <c r="G113" s="652"/>
      <c r="H113" s="651"/>
      <c r="I113" s="653"/>
    </row>
    <row r="114">
      <c r="A114" s="649"/>
      <c r="B114" s="650"/>
      <c r="C114" s="649"/>
      <c r="D114" s="651"/>
      <c r="E114" s="649"/>
      <c r="F114" s="652"/>
      <c r="G114" s="652"/>
      <c r="H114" s="651"/>
      <c r="I114" s="653"/>
    </row>
    <row r="115">
      <c r="A115" s="649"/>
      <c r="B115" s="650"/>
      <c r="C115" s="649"/>
      <c r="D115" s="651"/>
      <c r="E115" s="649"/>
      <c r="F115" s="652"/>
      <c r="G115" s="652"/>
      <c r="H115" s="651"/>
      <c r="I115" s="653"/>
    </row>
    <row r="116">
      <c r="A116" s="649"/>
      <c r="B116" s="650"/>
      <c r="C116" s="649"/>
      <c r="D116" s="651"/>
      <c r="E116" s="649"/>
      <c r="F116" s="652"/>
      <c r="G116" s="652"/>
      <c r="H116" s="651"/>
      <c r="I116" s="653"/>
    </row>
    <row r="117">
      <c r="A117" s="649"/>
      <c r="B117" s="650"/>
      <c r="C117" s="649"/>
      <c r="D117" s="651"/>
      <c r="E117" s="649"/>
      <c r="F117" s="652"/>
      <c r="G117" s="652"/>
      <c r="H117" s="651"/>
      <c r="I117" s="653"/>
    </row>
    <row r="118">
      <c r="A118" s="649"/>
      <c r="B118" s="650"/>
      <c r="C118" s="649"/>
      <c r="D118" s="651"/>
      <c r="E118" s="649"/>
      <c r="F118" s="652"/>
      <c r="G118" s="652"/>
      <c r="H118" s="651"/>
      <c r="I118" s="653"/>
    </row>
    <row r="119">
      <c r="A119" s="649"/>
      <c r="B119" s="650"/>
      <c r="C119" s="649"/>
      <c r="D119" s="651"/>
      <c r="E119" s="649"/>
      <c r="F119" s="652"/>
      <c r="G119" s="652"/>
      <c r="H119" s="651"/>
      <c r="I119" s="653"/>
    </row>
    <row r="120">
      <c r="A120" s="649"/>
      <c r="B120" s="650"/>
      <c r="C120" s="649"/>
      <c r="D120" s="651"/>
      <c r="E120" s="649"/>
      <c r="F120" s="652"/>
      <c r="G120" s="652"/>
      <c r="H120" s="651"/>
      <c r="I120" s="653"/>
    </row>
    <row r="121">
      <c r="A121" s="649"/>
      <c r="B121" s="650"/>
      <c r="C121" s="649"/>
      <c r="D121" s="651"/>
      <c r="E121" s="649"/>
      <c r="F121" s="652"/>
      <c r="G121" s="652"/>
      <c r="H121" s="651"/>
      <c r="I121" s="653"/>
    </row>
    <row r="122">
      <c r="A122" s="649"/>
      <c r="B122" s="650"/>
      <c r="C122" s="649"/>
      <c r="D122" s="651"/>
      <c r="E122" s="649"/>
      <c r="F122" s="652"/>
      <c r="G122" s="652"/>
      <c r="H122" s="651"/>
      <c r="I122" s="653"/>
    </row>
    <row r="123">
      <c r="A123" s="649"/>
      <c r="B123" s="650"/>
      <c r="C123" s="649"/>
      <c r="D123" s="651"/>
      <c r="E123" s="649"/>
      <c r="F123" s="652"/>
      <c r="G123" s="652"/>
      <c r="H123" s="651"/>
      <c r="I123" s="653"/>
    </row>
    <row r="124">
      <c r="A124" s="649"/>
      <c r="B124" s="650"/>
      <c r="C124" s="649"/>
      <c r="D124" s="651"/>
      <c r="E124" s="649"/>
      <c r="F124" s="652"/>
      <c r="G124" s="652"/>
      <c r="H124" s="651"/>
      <c r="I124" s="653"/>
    </row>
    <row r="125">
      <c r="A125" s="649"/>
      <c r="B125" s="650"/>
      <c r="C125" s="649"/>
      <c r="D125" s="651"/>
      <c r="E125" s="649"/>
      <c r="F125" s="652"/>
      <c r="G125" s="652"/>
      <c r="H125" s="651"/>
      <c r="I125" s="653"/>
    </row>
    <row r="126">
      <c r="A126" s="649"/>
      <c r="B126" s="650"/>
      <c r="C126" s="649"/>
      <c r="D126" s="651"/>
      <c r="E126" s="649"/>
      <c r="F126" s="652"/>
      <c r="G126" s="652"/>
      <c r="H126" s="651"/>
      <c r="I126" s="653"/>
    </row>
    <row r="127">
      <c r="A127" s="649"/>
      <c r="B127" s="650"/>
      <c r="C127" s="649"/>
      <c r="D127" s="651"/>
      <c r="E127" s="649"/>
      <c r="F127" s="652"/>
      <c r="G127" s="652"/>
      <c r="H127" s="651"/>
      <c r="I127" s="653"/>
    </row>
    <row r="128">
      <c r="A128" s="649"/>
      <c r="B128" s="650"/>
      <c r="C128" s="649"/>
      <c r="D128" s="651"/>
      <c r="E128" s="649"/>
      <c r="F128" s="652"/>
      <c r="G128" s="652"/>
      <c r="H128" s="651"/>
      <c r="I128" s="653"/>
    </row>
    <row r="129">
      <c r="A129" s="649"/>
      <c r="B129" s="650"/>
      <c r="C129" s="649"/>
      <c r="D129" s="651"/>
      <c r="E129" s="649"/>
      <c r="F129" s="652"/>
      <c r="G129" s="652"/>
      <c r="H129" s="651"/>
      <c r="I129" s="653"/>
    </row>
    <row r="130">
      <c r="A130" s="649"/>
      <c r="B130" s="650"/>
      <c r="C130" s="649"/>
      <c r="D130" s="651"/>
      <c r="E130" s="649"/>
      <c r="F130" s="652"/>
      <c r="G130" s="652"/>
      <c r="H130" s="651"/>
      <c r="I130" s="653"/>
    </row>
    <row r="131">
      <c r="A131" s="649"/>
      <c r="B131" s="650"/>
      <c r="C131" s="649"/>
      <c r="D131" s="651"/>
      <c r="E131" s="649"/>
      <c r="F131" s="652"/>
      <c r="G131" s="652"/>
      <c r="H131" s="651"/>
      <c r="I131" s="653"/>
    </row>
    <row r="132">
      <c r="A132" s="649"/>
      <c r="B132" s="650"/>
      <c r="C132" s="649"/>
      <c r="D132" s="651"/>
      <c r="E132" s="649"/>
      <c r="F132" s="652"/>
      <c r="G132" s="652"/>
      <c r="H132" s="651"/>
      <c r="I132" s="653"/>
    </row>
    <row r="133">
      <c r="A133" s="649"/>
      <c r="B133" s="650"/>
      <c r="C133" s="649"/>
      <c r="D133" s="651"/>
      <c r="E133" s="649"/>
      <c r="F133" s="652"/>
      <c r="G133" s="652"/>
      <c r="H133" s="651"/>
      <c r="I133" s="653"/>
    </row>
    <row r="134">
      <c r="A134" s="649"/>
      <c r="B134" s="650"/>
      <c r="C134" s="649"/>
      <c r="D134" s="651"/>
      <c r="E134" s="649"/>
      <c r="F134" s="652"/>
      <c r="G134" s="652"/>
      <c r="H134" s="651"/>
      <c r="I134" s="653"/>
    </row>
    <row r="135">
      <c r="A135" s="649"/>
      <c r="B135" s="650"/>
      <c r="C135" s="649"/>
      <c r="D135" s="651"/>
      <c r="E135" s="649"/>
      <c r="F135" s="652"/>
      <c r="G135" s="652"/>
      <c r="H135" s="651"/>
      <c r="I135" s="653"/>
    </row>
    <row r="136">
      <c r="A136" s="649"/>
      <c r="B136" s="650"/>
      <c r="C136" s="649"/>
      <c r="D136" s="651"/>
      <c r="E136" s="649"/>
      <c r="F136" s="652"/>
      <c r="G136" s="652"/>
      <c r="H136" s="651"/>
      <c r="I136" s="653"/>
    </row>
    <row r="137">
      <c r="A137" s="649"/>
      <c r="B137" s="650"/>
      <c r="C137" s="649"/>
      <c r="D137" s="651"/>
      <c r="E137" s="649"/>
      <c r="F137" s="652"/>
      <c r="G137" s="652"/>
      <c r="H137" s="651"/>
      <c r="I137" s="653"/>
    </row>
    <row r="138">
      <c r="A138" s="649"/>
      <c r="B138" s="650"/>
      <c r="C138" s="649"/>
      <c r="D138" s="651"/>
      <c r="E138" s="649"/>
      <c r="F138" s="652"/>
      <c r="G138" s="652"/>
      <c r="H138" s="651"/>
      <c r="I138" s="653"/>
    </row>
    <row r="139">
      <c r="A139" s="649"/>
      <c r="B139" s="650"/>
      <c r="C139" s="649"/>
      <c r="D139" s="651"/>
      <c r="E139" s="649"/>
      <c r="F139" s="652"/>
      <c r="G139" s="652"/>
      <c r="H139" s="651"/>
      <c r="I139" s="653"/>
    </row>
    <row r="140">
      <c r="A140" s="649"/>
      <c r="B140" s="650"/>
      <c r="C140" s="649"/>
      <c r="D140" s="651"/>
      <c r="E140" s="649"/>
      <c r="F140" s="652"/>
      <c r="G140" s="652"/>
      <c r="H140" s="651"/>
      <c r="I140" s="653"/>
    </row>
    <row r="141">
      <c r="A141" s="649"/>
      <c r="B141" s="650"/>
      <c r="C141" s="649"/>
      <c r="D141" s="651"/>
      <c r="E141" s="649"/>
      <c r="F141" s="652"/>
      <c r="G141" s="652"/>
      <c r="H141" s="651"/>
      <c r="I141" s="653"/>
    </row>
    <row r="142">
      <c r="A142" s="649"/>
      <c r="B142" s="650"/>
      <c r="C142" s="649"/>
      <c r="D142" s="651"/>
      <c r="E142" s="649"/>
      <c r="F142" s="652"/>
      <c r="G142" s="652"/>
      <c r="H142" s="651"/>
      <c r="I142" s="653"/>
    </row>
    <row r="143">
      <c r="A143" s="649"/>
      <c r="B143" s="650"/>
      <c r="C143" s="649"/>
      <c r="D143" s="651"/>
      <c r="E143" s="649"/>
      <c r="F143" s="652"/>
      <c r="G143" s="652"/>
      <c r="H143" s="651"/>
      <c r="I143" s="653"/>
    </row>
    <row r="144">
      <c r="A144" s="649"/>
      <c r="B144" s="650"/>
      <c r="C144" s="649"/>
      <c r="D144" s="651"/>
      <c r="E144" s="649"/>
      <c r="F144" s="652"/>
      <c r="G144" s="652"/>
      <c r="H144" s="651"/>
      <c r="I144" s="653"/>
    </row>
    <row r="145">
      <c r="A145" s="649"/>
      <c r="B145" s="650"/>
      <c r="C145" s="649"/>
      <c r="D145" s="651"/>
      <c r="E145" s="649"/>
      <c r="F145" s="652"/>
      <c r="G145" s="652"/>
      <c r="H145" s="651"/>
      <c r="I145" s="653"/>
    </row>
    <row r="146">
      <c r="A146" s="649"/>
      <c r="B146" s="650"/>
      <c r="C146" s="649"/>
      <c r="D146" s="651"/>
      <c r="E146" s="649"/>
      <c r="F146" s="652"/>
      <c r="G146" s="652"/>
      <c r="H146" s="651"/>
      <c r="I146" s="653"/>
    </row>
    <row r="147">
      <c r="A147" s="649"/>
      <c r="B147" s="650"/>
      <c r="C147" s="649"/>
      <c r="D147" s="651"/>
      <c r="E147" s="649"/>
      <c r="F147" s="652"/>
      <c r="G147" s="652"/>
      <c r="H147" s="651"/>
      <c r="I147" s="653"/>
    </row>
    <row r="148">
      <c r="A148" s="649"/>
      <c r="B148" s="650"/>
      <c r="C148" s="649"/>
      <c r="D148" s="651"/>
      <c r="E148" s="649"/>
      <c r="F148" s="652"/>
      <c r="G148" s="652"/>
      <c r="H148" s="651"/>
      <c r="I148" s="653"/>
    </row>
    <row r="149">
      <c r="A149" s="649"/>
      <c r="B149" s="650"/>
      <c r="C149" s="649"/>
      <c r="D149" s="651"/>
      <c r="E149" s="649"/>
      <c r="F149" s="652"/>
      <c r="G149" s="652"/>
      <c r="H149" s="651"/>
      <c r="I149" s="653"/>
    </row>
    <row r="150">
      <c r="A150" s="649"/>
      <c r="B150" s="650"/>
      <c r="C150" s="649"/>
      <c r="D150" s="651"/>
      <c r="E150" s="649"/>
      <c r="F150" s="652"/>
      <c r="G150" s="652"/>
      <c r="H150" s="651"/>
      <c r="I150" s="653"/>
    </row>
    <row r="151">
      <c r="A151" s="649"/>
      <c r="B151" s="650"/>
      <c r="C151" s="649"/>
      <c r="D151" s="651"/>
      <c r="E151" s="649"/>
      <c r="F151" s="652"/>
      <c r="G151" s="652"/>
      <c r="H151" s="651"/>
      <c r="I151" s="653"/>
    </row>
    <row r="152">
      <c r="A152" s="649"/>
      <c r="B152" s="650"/>
      <c r="C152" s="649"/>
      <c r="D152" s="651"/>
      <c r="E152" s="649"/>
      <c r="F152" s="652"/>
      <c r="G152" s="652"/>
      <c r="H152" s="651"/>
      <c r="I152" s="653"/>
    </row>
    <row r="153">
      <c r="A153" s="649"/>
      <c r="B153" s="650"/>
      <c r="C153" s="649"/>
      <c r="D153" s="651"/>
      <c r="E153" s="649"/>
      <c r="F153" s="652"/>
      <c r="G153" s="652"/>
      <c r="H153" s="651"/>
      <c r="I153" s="653"/>
    </row>
    <row r="154">
      <c r="A154" s="649"/>
      <c r="B154" s="650"/>
      <c r="C154" s="649"/>
      <c r="D154" s="651"/>
      <c r="E154" s="649"/>
      <c r="F154" s="652"/>
      <c r="G154" s="652"/>
      <c r="H154" s="651"/>
      <c r="I154" s="653"/>
    </row>
    <row r="155">
      <c r="A155" s="649"/>
      <c r="B155" s="650"/>
      <c r="C155" s="649"/>
      <c r="D155" s="651"/>
      <c r="E155" s="649"/>
      <c r="F155" s="652"/>
      <c r="G155" s="652"/>
      <c r="H155" s="651"/>
      <c r="I155" s="653"/>
    </row>
    <row r="156">
      <c r="A156" s="649"/>
      <c r="B156" s="650"/>
      <c r="C156" s="649"/>
      <c r="D156" s="651"/>
      <c r="E156" s="649"/>
      <c r="F156" s="652"/>
      <c r="G156" s="652"/>
      <c r="H156" s="651"/>
      <c r="I156" s="653"/>
    </row>
    <row r="157">
      <c r="A157" s="649"/>
      <c r="B157" s="650"/>
      <c r="C157" s="649"/>
      <c r="D157" s="651"/>
      <c r="E157" s="649"/>
      <c r="F157" s="652"/>
      <c r="G157" s="652"/>
      <c r="H157" s="651"/>
      <c r="I157" s="653"/>
    </row>
    <row r="158">
      <c r="A158" s="649"/>
      <c r="B158" s="650"/>
      <c r="C158" s="649"/>
      <c r="D158" s="651"/>
      <c r="E158" s="649"/>
      <c r="F158" s="652"/>
      <c r="G158" s="652"/>
      <c r="H158" s="651"/>
      <c r="I158" s="653"/>
    </row>
    <row r="159">
      <c r="A159" s="649"/>
      <c r="B159" s="650"/>
      <c r="C159" s="649"/>
      <c r="D159" s="651"/>
      <c r="E159" s="649"/>
      <c r="F159" s="652"/>
      <c r="G159" s="652"/>
      <c r="H159" s="651"/>
      <c r="I159" s="653"/>
    </row>
    <row r="160">
      <c r="A160" s="649"/>
      <c r="B160" s="650"/>
      <c r="C160" s="649"/>
      <c r="D160" s="651"/>
      <c r="E160" s="649"/>
      <c r="F160" s="652"/>
      <c r="G160" s="652"/>
      <c r="H160" s="651"/>
      <c r="I160" s="653"/>
    </row>
    <row r="161">
      <c r="A161" s="649"/>
      <c r="B161" s="650"/>
      <c r="C161" s="649"/>
      <c r="D161" s="651"/>
      <c r="E161" s="649"/>
      <c r="F161" s="652"/>
      <c r="G161" s="652"/>
      <c r="H161" s="651"/>
      <c r="I161" s="653"/>
    </row>
    <row r="162">
      <c r="A162" s="649"/>
      <c r="B162" s="650"/>
      <c r="C162" s="649"/>
      <c r="D162" s="651"/>
      <c r="E162" s="649"/>
      <c r="F162" s="652"/>
      <c r="G162" s="652"/>
      <c r="H162" s="651"/>
      <c r="I162" s="653"/>
    </row>
    <row r="163">
      <c r="A163" s="649"/>
      <c r="B163" s="650"/>
      <c r="C163" s="649"/>
      <c r="D163" s="651"/>
      <c r="E163" s="649"/>
      <c r="F163" s="652"/>
      <c r="G163" s="652"/>
      <c r="H163" s="651"/>
      <c r="I163" s="653"/>
    </row>
    <row r="164">
      <c r="A164" s="649"/>
      <c r="B164" s="650"/>
      <c r="C164" s="649"/>
      <c r="D164" s="651"/>
      <c r="E164" s="649"/>
      <c r="F164" s="652"/>
      <c r="G164" s="652"/>
      <c r="H164" s="651"/>
      <c r="I164" s="653"/>
    </row>
    <row r="165">
      <c r="A165" s="649"/>
      <c r="B165" s="650"/>
      <c r="C165" s="649"/>
      <c r="D165" s="651"/>
      <c r="E165" s="649"/>
      <c r="F165" s="652"/>
      <c r="G165" s="652"/>
      <c r="H165" s="651"/>
      <c r="I165" s="653"/>
    </row>
    <row r="166">
      <c r="A166" s="649"/>
      <c r="B166" s="650"/>
      <c r="C166" s="649"/>
      <c r="D166" s="651"/>
      <c r="E166" s="649"/>
      <c r="F166" s="652"/>
      <c r="G166" s="652"/>
      <c r="H166" s="651"/>
      <c r="I166" s="653"/>
    </row>
    <row r="167">
      <c r="A167" s="649"/>
      <c r="B167" s="650"/>
      <c r="C167" s="649"/>
      <c r="D167" s="651"/>
      <c r="E167" s="649"/>
      <c r="F167" s="652"/>
      <c r="G167" s="652"/>
      <c r="H167" s="651"/>
      <c r="I167" s="653"/>
    </row>
    <row r="168">
      <c r="A168" s="649"/>
      <c r="B168" s="650"/>
      <c r="C168" s="649"/>
      <c r="D168" s="651"/>
      <c r="E168" s="649"/>
      <c r="F168" s="652"/>
      <c r="G168" s="652"/>
      <c r="H168" s="651"/>
      <c r="I168" s="653"/>
    </row>
    <row r="169">
      <c r="A169" s="649"/>
      <c r="B169" s="650"/>
      <c r="C169" s="649"/>
      <c r="D169" s="651"/>
      <c r="E169" s="649"/>
      <c r="F169" s="652"/>
      <c r="G169" s="652"/>
      <c r="H169" s="651"/>
      <c r="I169" s="653"/>
    </row>
    <row r="170">
      <c r="A170" s="649"/>
      <c r="B170" s="650"/>
      <c r="C170" s="649"/>
      <c r="D170" s="651"/>
      <c r="E170" s="649"/>
      <c r="F170" s="652"/>
      <c r="G170" s="652"/>
      <c r="H170" s="651"/>
      <c r="I170" s="653"/>
    </row>
    <row r="171">
      <c r="A171" s="649"/>
      <c r="B171" s="650"/>
      <c r="C171" s="649"/>
      <c r="D171" s="651"/>
      <c r="E171" s="649"/>
      <c r="F171" s="652"/>
      <c r="G171" s="652"/>
      <c r="H171" s="651"/>
      <c r="I171" s="653"/>
    </row>
    <row r="172">
      <c r="A172" s="649"/>
      <c r="B172" s="650"/>
      <c r="C172" s="649"/>
      <c r="D172" s="651"/>
      <c r="E172" s="649"/>
      <c r="F172" s="652"/>
      <c r="G172" s="652"/>
      <c r="H172" s="651"/>
      <c r="I172" s="653"/>
    </row>
    <row r="173">
      <c r="A173" s="649"/>
      <c r="B173" s="650"/>
      <c r="C173" s="649"/>
      <c r="D173" s="651"/>
      <c r="E173" s="649"/>
      <c r="F173" s="652"/>
      <c r="G173" s="652"/>
      <c r="H173" s="651"/>
      <c r="I173" s="653"/>
    </row>
    <row r="174">
      <c r="A174" s="649"/>
      <c r="B174" s="650"/>
      <c r="C174" s="649"/>
      <c r="D174" s="651"/>
      <c r="E174" s="649"/>
      <c r="F174" s="652"/>
      <c r="G174" s="652"/>
      <c r="H174" s="651"/>
      <c r="I174" s="653"/>
    </row>
    <row r="175">
      <c r="A175" s="649"/>
      <c r="B175" s="650"/>
      <c r="C175" s="649"/>
      <c r="D175" s="651"/>
      <c r="E175" s="649"/>
      <c r="F175" s="652"/>
      <c r="G175" s="652"/>
      <c r="H175" s="651"/>
      <c r="I175" s="653"/>
    </row>
    <row r="176">
      <c r="A176" s="649"/>
      <c r="B176" s="650"/>
      <c r="C176" s="649"/>
      <c r="D176" s="651"/>
      <c r="E176" s="649"/>
      <c r="F176" s="652"/>
      <c r="G176" s="652"/>
      <c r="H176" s="651"/>
      <c r="I176" s="653"/>
    </row>
    <row r="177">
      <c r="A177" s="649"/>
      <c r="B177" s="650"/>
      <c r="C177" s="649"/>
      <c r="D177" s="651"/>
      <c r="E177" s="649"/>
      <c r="F177" s="652"/>
      <c r="G177" s="652"/>
      <c r="H177" s="651"/>
      <c r="I177" s="653"/>
    </row>
    <row r="178">
      <c r="A178" s="649"/>
      <c r="B178" s="650"/>
      <c r="C178" s="649"/>
      <c r="D178" s="651"/>
      <c r="E178" s="649"/>
      <c r="F178" s="652"/>
      <c r="G178" s="652"/>
      <c r="H178" s="651"/>
      <c r="I178" s="653"/>
    </row>
    <row r="179">
      <c r="A179" s="649"/>
      <c r="B179" s="650"/>
      <c r="C179" s="649"/>
      <c r="D179" s="651"/>
      <c r="E179" s="649"/>
      <c r="F179" s="652"/>
      <c r="G179" s="652"/>
      <c r="H179" s="651"/>
      <c r="I179" s="653"/>
    </row>
    <row r="180">
      <c r="A180" s="649"/>
      <c r="B180" s="650"/>
      <c r="C180" s="649"/>
      <c r="D180" s="651"/>
      <c r="E180" s="649"/>
      <c r="F180" s="652"/>
      <c r="G180" s="652"/>
      <c r="H180" s="651"/>
      <c r="I180" s="653"/>
    </row>
    <row r="181">
      <c r="A181" s="649"/>
      <c r="B181" s="650"/>
      <c r="C181" s="649"/>
      <c r="D181" s="651"/>
      <c r="E181" s="649"/>
      <c r="F181" s="652"/>
      <c r="G181" s="652"/>
      <c r="H181" s="651"/>
      <c r="I181" s="653"/>
    </row>
    <row r="182">
      <c r="A182" s="649"/>
      <c r="B182" s="650"/>
      <c r="C182" s="649"/>
      <c r="D182" s="651"/>
      <c r="E182" s="649"/>
      <c r="F182" s="652"/>
      <c r="G182" s="652"/>
      <c r="H182" s="651"/>
      <c r="I182" s="653"/>
    </row>
    <row r="183">
      <c r="A183" s="649"/>
      <c r="B183" s="650"/>
      <c r="C183" s="649"/>
      <c r="D183" s="651"/>
      <c r="E183" s="649"/>
      <c r="F183" s="652"/>
      <c r="G183" s="652"/>
      <c r="H183" s="651"/>
      <c r="I183" s="653"/>
    </row>
    <row r="184">
      <c r="A184" s="649"/>
      <c r="B184" s="650"/>
      <c r="C184" s="649"/>
      <c r="D184" s="651"/>
      <c r="E184" s="649"/>
      <c r="F184" s="652"/>
      <c r="G184" s="652"/>
      <c r="H184" s="651"/>
      <c r="I184" s="653"/>
    </row>
    <row r="185">
      <c r="A185" s="649"/>
      <c r="B185" s="650"/>
      <c r="C185" s="649"/>
      <c r="D185" s="651"/>
      <c r="E185" s="649"/>
      <c r="F185" s="652"/>
      <c r="G185" s="652"/>
      <c r="H185" s="651"/>
      <c r="I185" s="653"/>
    </row>
    <row r="186">
      <c r="A186" s="649"/>
      <c r="B186" s="650"/>
      <c r="C186" s="649"/>
      <c r="D186" s="651"/>
      <c r="E186" s="649"/>
      <c r="F186" s="652"/>
      <c r="G186" s="652"/>
      <c r="H186" s="651"/>
      <c r="I186" s="653"/>
    </row>
    <row r="187">
      <c r="A187" s="649"/>
      <c r="B187" s="650"/>
      <c r="C187" s="649"/>
      <c r="D187" s="651"/>
      <c r="E187" s="649"/>
      <c r="F187" s="652"/>
      <c r="G187" s="652"/>
      <c r="H187" s="651"/>
      <c r="I187" s="653"/>
    </row>
    <row r="188">
      <c r="A188" s="649"/>
      <c r="B188" s="650"/>
      <c r="C188" s="649"/>
      <c r="D188" s="651"/>
      <c r="E188" s="649"/>
      <c r="F188" s="652"/>
      <c r="G188" s="652"/>
      <c r="H188" s="651"/>
      <c r="I188" s="653"/>
    </row>
    <row r="189">
      <c r="A189" s="649"/>
      <c r="B189" s="650"/>
      <c r="C189" s="649"/>
      <c r="D189" s="651"/>
      <c r="E189" s="649"/>
      <c r="F189" s="652"/>
      <c r="G189" s="652"/>
      <c r="H189" s="651"/>
      <c r="I189" s="653"/>
    </row>
    <row r="190">
      <c r="A190" s="649"/>
      <c r="B190" s="650"/>
      <c r="C190" s="649"/>
      <c r="D190" s="651"/>
      <c r="E190" s="649"/>
      <c r="F190" s="652"/>
      <c r="G190" s="652"/>
      <c r="H190" s="651"/>
      <c r="I190" s="653"/>
    </row>
    <row r="191">
      <c r="A191" s="649"/>
      <c r="B191" s="650"/>
      <c r="C191" s="649"/>
      <c r="D191" s="651"/>
      <c r="E191" s="649"/>
      <c r="F191" s="652"/>
      <c r="G191" s="652"/>
      <c r="H191" s="651"/>
      <c r="I191" s="653"/>
    </row>
    <row r="192">
      <c r="A192" s="649"/>
      <c r="B192" s="650"/>
      <c r="C192" s="649"/>
      <c r="D192" s="651"/>
      <c r="E192" s="649"/>
      <c r="F192" s="652"/>
      <c r="G192" s="652"/>
      <c r="H192" s="651"/>
      <c r="I192" s="653"/>
    </row>
    <row r="193">
      <c r="A193" s="649"/>
      <c r="B193" s="650"/>
      <c r="C193" s="649"/>
      <c r="D193" s="651"/>
      <c r="E193" s="649"/>
      <c r="F193" s="652"/>
      <c r="G193" s="652"/>
      <c r="H193" s="651"/>
      <c r="I193" s="653"/>
    </row>
    <row r="194">
      <c r="A194" s="649"/>
      <c r="B194" s="650"/>
      <c r="C194" s="649"/>
      <c r="D194" s="651"/>
      <c r="E194" s="649"/>
      <c r="F194" s="652"/>
      <c r="G194" s="652"/>
      <c r="H194" s="651"/>
      <c r="I194" s="653"/>
    </row>
    <row r="195">
      <c r="A195" s="649"/>
      <c r="B195" s="650"/>
      <c r="C195" s="649"/>
      <c r="D195" s="651"/>
      <c r="E195" s="649"/>
      <c r="F195" s="652"/>
      <c r="G195" s="652"/>
      <c r="H195" s="651"/>
      <c r="I195" s="653"/>
    </row>
    <row r="196">
      <c r="A196" s="649"/>
      <c r="B196" s="650"/>
      <c r="C196" s="649"/>
      <c r="D196" s="651"/>
      <c r="E196" s="649"/>
      <c r="F196" s="652"/>
      <c r="G196" s="652"/>
      <c r="H196" s="651"/>
      <c r="I196" s="653"/>
    </row>
    <row r="197">
      <c r="A197" s="649"/>
      <c r="B197" s="650"/>
      <c r="C197" s="649"/>
      <c r="D197" s="651"/>
      <c r="E197" s="649"/>
      <c r="F197" s="652"/>
      <c r="G197" s="652"/>
      <c r="H197" s="651"/>
      <c r="I197" s="653"/>
    </row>
    <row r="198">
      <c r="A198" s="649"/>
      <c r="B198" s="650"/>
      <c r="C198" s="649"/>
      <c r="D198" s="651"/>
      <c r="E198" s="649"/>
      <c r="F198" s="652"/>
      <c r="G198" s="652"/>
      <c r="H198" s="651"/>
      <c r="I198" s="653"/>
    </row>
    <row r="199">
      <c r="A199" s="649"/>
      <c r="B199" s="650"/>
      <c r="C199" s="649"/>
      <c r="D199" s="651"/>
      <c r="E199" s="649"/>
      <c r="F199" s="652"/>
      <c r="G199" s="652"/>
      <c r="H199" s="651"/>
      <c r="I199" s="653"/>
    </row>
    <row r="200">
      <c r="A200" s="649"/>
      <c r="B200" s="650"/>
      <c r="C200" s="649"/>
      <c r="D200" s="651"/>
      <c r="E200" s="649"/>
      <c r="F200" s="652"/>
      <c r="G200" s="652"/>
      <c r="H200" s="651"/>
      <c r="I200" s="653"/>
    </row>
    <row r="201">
      <c r="A201" s="649"/>
      <c r="B201" s="650"/>
      <c r="C201" s="649"/>
      <c r="D201" s="651"/>
      <c r="E201" s="649"/>
      <c r="F201" s="652"/>
      <c r="G201" s="652"/>
      <c r="H201" s="651"/>
      <c r="I201" s="653"/>
    </row>
    <row r="202">
      <c r="A202" s="649"/>
      <c r="B202" s="650"/>
      <c r="C202" s="649"/>
      <c r="D202" s="651"/>
      <c r="E202" s="649"/>
      <c r="F202" s="652"/>
      <c r="G202" s="652"/>
      <c r="H202" s="651"/>
      <c r="I202" s="653"/>
    </row>
    <row r="203">
      <c r="A203" s="649"/>
      <c r="B203" s="650"/>
      <c r="C203" s="649"/>
      <c r="D203" s="651"/>
      <c r="E203" s="649"/>
      <c r="F203" s="652"/>
      <c r="G203" s="652"/>
      <c r="H203" s="651"/>
      <c r="I203" s="653"/>
    </row>
    <row r="204">
      <c r="A204" s="649"/>
      <c r="B204" s="650"/>
      <c r="C204" s="649"/>
      <c r="D204" s="651"/>
      <c r="E204" s="649"/>
      <c r="F204" s="652"/>
      <c r="G204" s="652"/>
      <c r="H204" s="651"/>
      <c r="I204" s="653"/>
    </row>
    <row r="205">
      <c r="A205" s="649"/>
      <c r="B205" s="650"/>
      <c r="C205" s="649"/>
      <c r="D205" s="651"/>
      <c r="E205" s="649"/>
      <c r="F205" s="652"/>
      <c r="G205" s="652"/>
      <c r="H205" s="651"/>
      <c r="I205" s="653"/>
    </row>
    <row r="206">
      <c r="A206" s="649"/>
      <c r="B206" s="650"/>
      <c r="C206" s="649"/>
      <c r="D206" s="651"/>
      <c r="E206" s="649"/>
      <c r="F206" s="652"/>
      <c r="G206" s="652"/>
      <c r="H206" s="651"/>
      <c r="I206" s="653"/>
    </row>
    <row r="207">
      <c r="A207" s="649"/>
      <c r="B207" s="650"/>
      <c r="C207" s="649"/>
      <c r="D207" s="651"/>
      <c r="E207" s="649"/>
      <c r="F207" s="652"/>
      <c r="G207" s="652"/>
      <c r="H207" s="651"/>
      <c r="I207" s="653"/>
    </row>
    <row r="208">
      <c r="A208" s="649"/>
      <c r="B208" s="650"/>
      <c r="C208" s="649"/>
      <c r="D208" s="651"/>
      <c r="E208" s="649"/>
      <c r="F208" s="652"/>
      <c r="G208" s="652"/>
      <c r="H208" s="651"/>
      <c r="I208" s="653"/>
    </row>
    <row r="209">
      <c r="A209" s="649"/>
      <c r="B209" s="650"/>
      <c r="C209" s="649"/>
      <c r="D209" s="651"/>
      <c r="E209" s="649"/>
      <c r="F209" s="652"/>
      <c r="G209" s="652"/>
      <c r="H209" s="651"/>
      <c r="I209" s="653"/>
    </row>
    <row r="210">
      <c r="A210" s="649"/>
      <c r="B210" s="650"/>
      <c r="C210" s="649"/>
      <c r="D210" s="651"/>
      <c r="E210" s="649"/>
      <c r="F210" s="652"/>
      <c r="G210" s="652"/>
      <c r="H210" s="651"/>
      <c r="I210" s="653"/>
    </row>
    <row r="211">
      <c r="A211" s="649"/>
      <c r="B211" s="650"/>
      <c r="C211" s="649"/>
      <c r="D211" s="651"/>
      <c r="E211" s="649"/>
      <c r="F211" s="652"/>
      <c r="G211" s="652"/>
      <c r="H211" s="651"/>
      <c r="I211" s="653"/>
    </row>
    <row r="212">
      <c r="A212" s="649"/>
      <c r="B212" s="650"/>
      <c r="C212" s="649"/>
      <c r="D212" s="651"/>
      <c r="E212" s="649"/>
      <c r="F212" s="652"/>
      <c r="G212" s="652"/>
      <c r="H212" s="651"/>
      <c r="I212" s="653"/>
    </row>
    <row r="213">
      <c r="A213" s="649"/>
      <c r="B213" s="650"/>
      <c r="C213" s="649"/>
      <c r="D213" s="651"/>
      <c r="E213" s="649"/>
      <c r="F213" s="652"/>
      <c r="G213" s="652"/>
      <c r="H213" s="651"/>
      <c r="I213" s="653"/>
    </row>
    <row r="214">
      <c r="A214" s="649"/>
      <c r="B214" s="650"/>
      <c r="C214" s="649"/>
      <c r="D214" s="651"/>
      <c r="E214" s="649"/>
      <c r="F214" s="652"/>
      <c r="G214" s="652"/>
      <c r="H214" s="651"/>
      <c r="I214" s="653"/>
    </row>
    <row r="215">
      <c r="A215" s="649"/>
      <c r="B215" s="650"/>
      <c r="C215" s="649"/>
      <c r="D215" s="651"/>
      <c r="E215" s="649"/>
      <c r="F215" s="652"/>
      <c r="G215" s="652"/>
      <c r="H215" s="651"/>
      <c r="I215" s="653"/>
    </row>
    <row r="216">
      <c r="A216" s="649"/>
      <c r="B216" s="650"/>
      <c r="C216" s="649"/>
      <c r="D216" s="651"/>
      <c r="E216" s="649"/>
      <c r="F216" s="652"/>
      <c r="G216" s="652"/>
      <c r="H216" s="651"/>
      <c r="I216" s="653"/>
    </row>
    <row r="217">
      <c r="A217" s="649"/>
      <c r="B217" s="650"/>
      <c r="C217" s="649"/>
      <c r="D217" s="651"/>
      <c r="E217" s="649"/>
      <c r="F217" s="652"/>
      <c r="G217" s="652"/>
      <c r="H217" s="651"/>
      <c r="I217" s="653"/>
    </row>
    <row r="218">
      <c r="A218" s="649"/>
      <c r="B218" s="650"/>
      <c r="C218" s="649"/>
      <c r="D218" s="651"/>
      <c r="E218" s="649"/>
      <c r="F218" s="652"/>
      <c r="G218" s="652"/>
      <c r="H218" s="651"/>
      <c r="I218" s="653"/>
    </row>
    <row r="219">
      <c r="A219" s="649"/>
      <c r="B219" s="650"/>
      <c r="C219" s="649"/>
      <c r="D219" s="651"/>
      <c r="E219" s="649"/>
      <c r="F219" s="652"/>
      <c r="G219" s="652"/>
      <c r="H219" s="651"/>
      <c r="I219" s="653"/>
    </row>
    <row r="220">
      <c r="A220" s="649"/>
      <c r="B220" s="650"/>
      <c r="C220" s="649"/>
      <c r="D220" s="651"/>
      <c r="E220" s="649"/>
      <c r="F220" s="652"/>
      <c r="G220" s="652"/>
      <c r="H220" s="651"/>
      <c r="I220" s="653"/>
    </row>
    <row r="221">
      <c r="A221" s="649"/>
      <c r="B221" s="650"/>
      <c r="C221" s="649"/>
      <c r="D221" s="651"/>
      <c r="E221" s="649"/>
      <c r="F221" s="652"/>
      <c r="G221" s="652"/>
      <c r="H221" s="651"/>
      <c r="I221" s="653"/>
    </row>
    <row r="222">
      <c r="A222" s="649"/>
      <c r="B222" s="650"/>
      <c r="C222" s="649"/>
      <c r="D222" s="651"/>
      <c r="E222" s="649"/>
      <c r="F222" s="652"/>
      <c r="G222" s="652"/>
      <c r="H222" s="651"/>
      <c r="I222" s="653"/>
    </row>
    <row r="223">
      <c r="A223" s="649"/>
      <c r="B223" s="650"/>
      <c r="C223" s="649"/>
      <c r="D223" s="651"/>
      <c r="E223" s="649"/>
      <c r="F223" s="652"/>
      <c r="G223" s="652"/>
      <c r="H223" s="651"/>
      <c r="I223" s="653"/>
    </row>
    <row r="224">
      <c r="A224" s="649"/>
      <c r="B224" s="650"/>
      <c r="C224" s="649"/>
      <c r="D224" s="651"/>
      <c r="E224" s="649"/>
      <c r="F224" s="652"/>
      <c r="G224" s="652"/>
      <c r="H224" s="651"/>
      <c r="I224" s="653"/>
    </row>
    <row r="225">
      <c r="A225" s="649"/>
      <c r="B225" s="650"/>
      <c r="C225" s="649"/>
      <c r="D225" s="651"/>
      <c r="E225" s="649"/>
      <c r="F225" s="652"/>
      <c r="G225" s="652"/>
      <c r="H225" s="651"/>
      <c r="I225" s="653"/>
    </row>
    <row r="226">
      <c r="A226" s="649"/>
      <c r="B226" s="650"/>
      <c r="C226" s="649"/>
      <c r="D226" s="651"/>
      <c r="E226" s="649"/>
      <c r="F226" s="652"/>
      <c r="G226" s="652"/>
      <c r="H226" s="651"/>
      <c r="I226" s="653"/>
    </row>
    <row r="227">
      <c r="A227" s="649"/>
      <c r="B227" s="650"/>
      <c r="C227" s="649"/>
      <c r="D227" s="651"/>
      <c r="E227" s="649"/>
      <c r="F227" s="652"/>
      <c r="G227" s="652"/>
      <c r="H227" s="651"/>
      <c r="I227" s="653"/>
    </row>
    <row r="228">
      <c r="A228" s="649"/>
      <c r="B228" s="650"/>
      <c r="C228" s="649"/>
      <c r="D228" s="651"/>
      <c r="E228" s="649"/>
      <c r="F228" s="652"/>
      <c r="G228" s="652"/>
      <c r="H228" s="651"/>
      <c r="I228" s="653"/>
    </row>
    <row r="229">
      <c r="A229" s="649"/>
      <c r="B229" s="650"/>
      <c r="C229" s="649"/>
      <c r="D229" s="651"/>
      <c r="E229" s="649"/>
      <c r="F229" s="652"/>
      <c r="G229" s="652"/>
      <c r="H229" s="651"/>
      <c r="I229" s="653"/>
    </row>
    <row r="230">
      <c r="A230" s="649"/>
      <c r="B230" s="650"/>
      <c r="C230" s="649"/>
      <c r="D230" s="651"/>
      <c r="E230" s="649"/>
      <c r="F230" s="652"/>
      <c r="G230" s="652"/>
      <c r="H230" s="651"/>
      <c r="I230" s="653"/>
    </row>
    <row r="231">
      <c r="A231" s="649"/>
      <c r="B231" s="650"/>
      <c r="C231" s="649"/>
      <c r="D231" s="651"/>
      <c r="E231" s="649"/>
      <c r="F231" s="652"/>
      <c r="G231" s="652"/>
      <c r="H231" s="651"/>
      <c r="I231" s="653"/>
    </row>
    <row r="232">
      <c r="A232" s="649"/>
      <c r="B232" s="650"/>
      <c r="C232" s="649"/>
      <c r="D232" s="651"/>
      <c r="E232" s="649"/>
      <c r="F232" s="652"/>
      <c r="G232" s="652"/>
      <c r="H232" s="651"/>
      <c r="I232" s="653"/>
    </row>
    <row r="233">
      <c r="A233" s="649"/>
      <c r="B233" s="650"/>
      <c r="C233" s="649"/>
      <c r="D233" s="651"/>
      <c r="E233" s="649"/>
      <c r="F233" s="652"/>
      <c r="G233" s="652"/>
      <c r="H233" s="651"/>
      <c r="I233" s="653"/>
    </row>
    <row r="234">
      <c r="A234" s="649"/>
      <c r="B234" s="650"/>
      <c r="C234" s="649"/>
      <c r="D234" s="651"/>
      <c r="E234" s="649"/>
      <c r="F234" s="652"/>
      <c r="G234" s="652"/>
      <c r="H234" s="651"/>
      <c r="I234" s="653"/>
    </row>
    <row r="235">
      <c r="A235" s="649"/>
      <c r="B235" s="650"/>
      <c r="C235" s="649"/>
      <c r="D235" s="651"/>
      <c r="E235" s="649"/>
      <c r="F235" s="652"/>
      <c r="G235" s="652"/>
      <c r="H235" s="651"/>
      <c r="I235" s="653"/>
    </row>
    <row r="236">
      <c r="A236" s="649"/>
      <c r="B236" s="650"/>
      <c r="C236" s="649"/>
      <c r="D236" s="651"/>
      <c r="E236" s="649"/>
      <c r="F236" s="652"/>
      <c r="G236" s="652"/>
      <c r="H236" s="651"/>
      <c r="I236" s="653"/>
    </row>
    <row r="237">
      <c r="A237" s="649"/>
      <c r="B237" s="650"/>
      <c r="C237" s="649"/>
      <c r="D237" s="651"/>
      <c r="E237" s="649"/>
      <c r="F237" s="652"/>
      <c r="G237" s="652"/>
      <c r="H237" s="651"/>
      <c r="I237" s="653"/>
    </row>
    <row r="238">
      <c r="A238" s="649"/>
      <c r="B238" s="650"/>
      <c r="C238" s="649"/>
      <c r="D238" s="651"/>
      <c r="E238" s="649"/>
      <c r="F238" s="652"/>
      <c r="G238" s="652"/>
      <c r="H238" s="651"/>
      <c r="I238" s="653"/>
    </row>
    <row r="239">
      <c r="A239" s="649"/>
      <c r="B239" s="650"/>
      <c r="C239" s="649"/>
      <c r="D239" s="651"/>
      <c r="E239" s="649"/>
      <c r="F239" s="652"/>
      <c r="G239" s="652"/>
      <c r="H239" s="651"/>
      <c r="I239" s="653"/>
    </row>
    <row r="240">
      <c r="A240" s="649"/>
      <c r="B240" s="650"/>
      <c r="C240" s="649"/>
      <c r="D240" s="651"/>
      <c r="E240" s="649"/>
      <c r="F240" s="652"/>
      <c r="G240" s="652"/>
      <c r="H240" s="651"/>
      <c r="I240" s="653"/>
    </row>
    <row r="241">
      <c r="A241" s="649"/>
      <c r="B241" s="650"/>
      <c r="C241" s="649"/>
      <c r="D241" s="651"/>
      <c r="E241" s="649"/>
      <c r="F241" s="652"/>
      <c r="G241" s="652"/>
      <c r="H241" s="651"/>
      <c r="I241" s="653"/>
    </row>
    <row r="242">
      <c r="A242" s="649"/>
      <c r="B242" s="650"/>
      <c r="C242" s="649"/>
      <c r="D242" s="651"/>
      <c r="E242" s="649"/>
      <c r="F242" s="652"/>
      <c r="G242" s="652"/>
      <c r="H242" s="651"/>
      <c r="I242" s="653"/>
    </row>
    <row r="243">
      <c r="A243" s="649"/>
      <c r="B243" s="650"/>
      <c r="C243" s="649"/>
      <c r="D243" s="651"/>
      <c r="E243" s="649"/>
      <c r="F243" s="652"/>
      <c r="G243" s="652"/>
      <c r="H243" s="651"/>
      <c r="I243" s="653"/>
    </row>
    <row r="244">
      <c r="A244" s="649"/>
      <c r="B244" s="650"/>
      <c r="C244" s="649"/>
      <c r="D244" s="651"/>
      <c r="E244" s="649"/>
      <c r="F244" s="652"/>
      <c r="G244" s="652"/>
      <c r="H244" s="651"/>
      <c r="I244" s="653"/>
    </row>
    <row r="245">
      <c r="A245" s="649"/>
      <c r="B245" s="650"/>
      <c r="C245" s="649"/>
      <c r="D245" s="651"/>
      <c r="E245" s="649"/>
      <c r="F245" s="652"/>
      <c r="G245" s="652"/>
      <c r="H245" s="651"/>
      <c r="I245" s="653"/>
    </row>
    <row r="246">
      <c r="A246" s="649"/>
      <c r="B246" s="650"/>
      <c r="C246" s="649"/>
      <c r="D246" s="651"/>
      <c r="E246" s="649"/>
      <c r="F246" s="652"/>
      <c r="G246" s="652"/>
      <c r="H246" s="651"/>
      <c r="I246" s="653"/>
    </row>
    <row r="247">
      <c r="A247" s="649"/>
      <c r="B247" s="650"/>
      <c r="C247" s="649"/>
      <c r="D247" s="651"/>
      <c r="E247" s="649"/>
      <c r="F247" s="652"/>
      <c r="G247" s="652"/>
      <c r="H247" s="651"/>
      <c r="I247" s="653"/>
    </row>
    <row r="248">
      <c r="A248" s="649"/>
      <c r="B248" s="650"/>
      <c r="C248" s="649"/>
      <c r="D248" s="651"/>
      <c r="E248" s="649"/>
      <c r="F248" s="652"/>
      <c r="G248" s="652"/>
      <c r="H248" s="651"/>
      <c r="I248" s="653"/>
    </row>
    <row r="249">
      <c r="A249" s="649"/>
      <c r="B249" s="650"/>
      <c r="C249" s="649"/>
      <c r="D249" s="651"/>
      <c r="E249" s="649"/>
      <c r="F249" s="652"/>
      <c r="G249" s="652"/>
      <c r="H249" s="651"/>
      <c r="I249" s="653"/>
    </row>
    <row r="250">
      <c r="A250" s="649"/>
      <c r="B250" s="650"/>
      <c r="C250" s="649"/>
      <c r="D250" s="651"/>
      <c r="E250" s="649"/>
      <c r="F250" s="652"/>
      <c r="G250" s="652"/>
      <c r="H250" s="651"/>
      <c r="I250" s="653"/>
    </row>
    <row r="251">
      <c r="A251" s="649"/>
      <c r="B251" s="650"/>
      <c r="C251" s="649"/>
      <c r="D251" s="651"/>
      <c r="E251" s="649"/>
      <c r="F251" s="652"/>
      <c r="G251" s="652"/>
      <c r="H251" s="651"/>
      <c r="I251" s="653"/>
    </row>
    <row r="252">
      <c r="A252" s="649"/>
      <c r="B252" s="650"/>
      <c r="C252" s="649"/>
      <c r="D252" s="651"/>
      <c r="E252" s="649"/>
      <c r="F252" s="652"/>
      <c r="G252" s="652"/>
      <c r="H252" s="651"/>
      <c r="I252" s="653"/>
    </row>
    <row r="253">
      <c r="A253" s="649"/>
      <c r="B253" s="650"/>
      <c r="C253" s="649"/>
      <c r="D253" s="651"/>
      <c r="E253" s="649"/>
      <c r="F253" s="652"/>
      <c r="G253" s="652"/>
      <c r="H253" s="651"/>
      <c r="I253" s="653"/>
    </row>
    <row r="254">
      <c r="A254" s="649"/>
      <c r="B254" s="650"/>
      <c r="C254" s="649"/>
      <c r="D254" s="651"/>
      <c r="E254" s="649"/>
      <c r="F254" s="652"/>
      <c r="G254" s="652"/>
      <c r="H254" s="651"/>
      <c r="I254" s="653"/>
    </row>
    <row r="255">
      <c r="A255" s="649"/>
      <c r="B255" s="650"/>
      <c r="C255" s="649"/>
      <c r="D255" s="651"/>
      <c r="E255" s="649"/>
      <c r="F255" s="652"/>
      <c r="G255" s="652"/>
      <c r="H255" s="651"/>
      <c r="I255" s="653"/>
    </row>
    <row r="256">
      <c r="A256" s="649"/>
      <c r="B256" s="650"/>
      <c r="C256" s="649"/>
      <c r="D256" s="651"/>
      <c r="E256" s="649"/>
      <c r="F256" s="652"/>
      <c r="G256" s="652"/>
      <c r="H256" s="651"/>
      <c r="I256" s="653"/>
    </row>
    <row r="257">
      <c r="A257" s="649"/>
      <c r="B257" s="650"/>
      <c r="C257" s="649"/>
      <c r="D257" s="651"/>
      <c r="E257" s="649"/>
      <c r="F257" s="652"/>
      <c r="G257" s="652"/>
      <c r="H257" s="651"/>
      <c r="I257" s="653"/>
    </row>
    <row r="258">
      <c r="A258" s="649"/>
      <c r="B258" s="650"/>
      <c r="C258" s="649"/>
      <c r="D258" s="651"/>
      <c r="E258" s="649"/>
      <c r="F258" s="652"/>
      <c r="G258" s="652"/>
      <c r="H258" s="651"/>
      <c r="I258" s="653"/>
    </row>
    <row r="259">
      <c r="A259" s="649"/>
      <c r="B259" s="650"/>
      <c r="C259" s="649"/>
      <c r="D259" s="651"/>
      <c r="E259" s="649"/>
      <c r="F259" s="652"/>
      <c r="G259" s="652"/>
      <c r="H259" s="651"/>
      <c r="I259" s="653"/>
    </row>
    <row r="260">
      <c r="A260" s="649"/>
      <c r="B260" s="650"/>
      <c r="C260" s="649"/>
      <c r="D260" s="651"/>
      <c r="E260" s="649"/>
      <c r="F260" s="652"/>
      <c r="G260" s="652"/>
      <c r="H260" s="651"/>
      <c r="I260" s="653"/>
    </row>
    <row r="261">
      <c r="A261" s="649"/>
      <c r="B261" s="650"/>
      <c r="C261" s="649"/>
      <c r="D261" s="651"/>
      <c r="E261" s="649"/>
      <c r="F261" s="652"/>
      <c r="G261" s="652"/>
      <c r="H261" s="651"/>
      <c r="I261" s="653"/>
    </row>
    <row r="262">
      <c r="A262" s="649"/>
      <c r="B262" s="650"/>
      <c r="C262" s="649"/>
      <c r="D262" s="651"/>
      <c r="E262" s="649"/>
      <c r="F262" s="652"/>
      <c r="G262" s="652"/>
      <c r="H262" s="651"/>
      <c r="I262" s="653"/>
    </row>
    <row r="263">
      <c r="A263" s="649"/>
      <c r="B263" s="650"/>
      <c r="C263" s="649"/>
      <c r="D263" s="651"/>
      <c r="E263" s="649"/>
      <c r="F263" s="652"/>
      <c r="G263" s="652"/>
      <c r="H263" s="651"/>
      <c r="I263" s="653"/>
    </row>
    <row r="264">
      <c r="A264" s="649"/>
      <c r="B264" s="650"/>
      <c r="C264" s="649"/>
      <c r="D264" s="651"/>
      <c r="E264" s="649"/>
      <c r="F264" s="652"/>
      <c r="G264" s="652"/>
      <c r="H264" s="651"/>
      <c r="I264" s="653"/>
    </row>
    <row r="265">
      <c r="A265" s="649"/>
      <c r="B265" s="650"/>
      <c r="C265" s="649"/>
      <c r="D265" s="651"/>
      <c r="E265" s="649"/>
      <c r="F265" s="652"/>
      <c r="G265" s="652"/>
      <c r="H265" s="651"/>
      <c r="I265" s="653"/>
    </row>
    <row r="266">
      <c r="A266" s="649"/>
      <c r="B266" s="650"/>
      <c r="C266" s="649"/>
      <c r="D266" s="651"/>
      <c r="E266" s="649"/>
      <c r="F266" s="652"/>
      <c r="G266" s="652"/>
      <c r="H266" s="651"/>
      <c r="I266" s="653"/>
    </row>
    <row r="267">
      <c r="A267" s="649"/>
      <c r="B267" s="650"/>
      <c r="C267" s="649"/>
      <c r="D267" s="651"/>
      <c r="E267" s="649"/>
      <c r="F267" s="652"/>
      <c r="G267" s="652"/>
      <c r="H267" s="651"/>
      <c r="I267" s="653"/>
    </row>
    <row r="268">
      <c r="A268" s="649"/>
      <c r="B268" s="650"/>
      <c r="C268" s="649"/>
      <c r="D268" s="651"/>
      <c r="E268" s="649"/>
      <c r="F268" s="652"/>
      <c r="G268" s="652"/>
      <c r="H268" s="651"/>
      <c r="I268" s="653"/>
    </row>
    <row r="269">
      <c r="A269" s="649"/>
      <c r="B269" s="650"/>
      <c r="C269" s="649"/>
      <c r="D269" s="651"/>
      <c r="E269" s="649"/>
      <c r="F269" s="652"/>
      <c r="G269" s="652"/>
      <c r="H269" s="651"/>
      <c r="I269" s="653"/>
    </row>
    <row r="270">
      <c r="A270" s="649"/>
      <c r="B270" s="650"/>
      <c r="C270" s="649"/>
      <c r="D270" s="651"/>
      <c r="E270" s="649"/>
      <c r="F270" s="652"/>
      <c r="G270" s="652"/>
      <c r="H270" s="651"/>
      <c r="I270" s="653"/>
    </row>
    <row r="271">
      <c r="A271" s="649"/>
      <c r="B271" s="650"/>
      <c r="C271" s="649"/>
      <c r="D271" s="651"/>
      <c r="E271" s="649"/>
      <c r="F271" s="652"/>
      <c r="G271" s="652"/>
      <c r="H271" s="651"/>
      <c r="I271" s="653"/>
    </row>
    <row r="272">
      <c r="A272" s="649"/>
      <c r="B272" s="650"/>
      <c r="C272" s="649"/>
      <c r="D272" s="651"/>
      <c r="E272" s="649"/>
      <c r="F272" s="652"/>
      <c r="G272" s="652"/>
      <c r="H272" s="651"/>
      <c r="I272" s="653"/>
    </row>
    <row r="273">
      <c r="A273" s="649"/>
      <c r="B273" s="650"/>
      <c r="C273" s="649"/>
      <c r="D273" s="651"/>
      <c r="E273" s="649"/>
      <c r="F273" s="652"/>
      <c r="G273" s="652"/>
      <c r="H273" s="651"/>
      <c r="I273" s="653"/>
    </row>
    <row r="274">
      <c r="A274" s="649"/>
      <c r="B274" s="650"/>
      <c r="C274" s="649"/>
      <c r="D274" s="651"/>
      <c r="E274" s="649"/>
      <c r="F274" s="652"/>
      <c r="G274" s="652"/>
      <c r="H274" s="651"/>
      <c r="I274" s="653"/>
    </row>
    <row r="275">
      <c r="A275" s="649"/>
      <c r="B275" s="650"/>
      <c r="C275" s="649"/>
      <c r="D275" s="651"/>
      <c r="E275" s="649"/>
      <c r="F275" s="652"/>
      <c r="G275" s="652"/>
      <c r="H275" s="651"/>
      <c r="I275" s="653"/>
    </row>
    <row r="276">
      <c r="A276" s="649"/>
      <c r="B276" s="650"/>
      <c r="C276" s="649"/>
      <c r="D276" s="651"/>
      <c r="E276" s="649"/>
      <c r="F276" s="652"/>
      <c r="G276" s="652"/>
      <c r="H276" s="651"/>
      <c r="I276" s="653"/>
    </row>
    <row r="277">
      <c r="A277" s="649"/>
      <c r="B277" s="650"/>
      <c r="C277" s="649"/>
      <c r="D277" s="651"/>
      <c r="E277" s="649"/>
      <c r="F277" s="652"/>
      <c r="G277" s="652"/>
      <c r="H277" s="651"/>
      <c r="I277" s="653"/>
    </row>
    <row r="278">
      <c r="A278" s="649"/>
      <c r="B278" s="650"/>
      <c r="C278" s="649"/>
      <c r="D278" s="651"/>
      <c r="E278" s="649"/>
      <c r="F278" s="652"/>
      <c r="G278" s="652"/>
      <c r="H278" s="651"/>
      <c r="I278" s="653"/>
    </row>
    <row r="279">
      <c r="A279" s="649"/>
      <c r="B279" s="650"/>
      <c r="C279" s="649"/>
      <c r="D279" s="651"/>
      <c r="E279" s="649"/>
      <c r="F279" s="652"/>
      <c r="G279" s="652"/>
      <c r="H279" s="651"/>
      <c r="I279" s="653"/>
    </row>
    <row r="280">
      <c r="A280" s="649"/>
      <c r="B280" s="650"/>
      <c r="C280" s="649"/>
      <c r="D280" s="651"/>
      <c r="E280" s="649"/>
      <c r="F280" s="652"/>
      <c r="G280" s="652"/>
      <c r="H280" s="651"/>
      <c r="I280" s="653"/>
    </row>
    <row r="281">
      <c r="A281" s="649"/>
      <c r="B281" s="650"/>
      <c r="C281" s="649"/>
      <c r="D281" s="651"/>
      <c r="E281" s="649"/>
      <c r="F281" s="652"/>
      <c r="G281" s="652"/>
      <c r="H281" s="651"/>
      <c r="I281" s="653"/>
    </row>
    <row r="282">
      <c r="A282" s="649"/>
      <c r="B282" s="650"/>
      <c r="C282" s="649"/>
      <c r="D282" s="651"/>
      <c r="E282" s="649"/>
      <c r="F282" s="652"/>
      <c r="G282" s="652"/>
      <c r="H282" s="651"/>
      <c r="I282" s="653"/>
    </row>
    <row r="283">
      <c r="A283" s="649"/>
      <c r="B283" s="650"/>
      <c r="C283" s="649"/>
      <c r="D283" s="651"/>
      <c r="E283" s="649"/>
      <c r="F283" s="652"/>
      <c r="G283" s="652"/>
      <c r="H283" s="651"/>
      <c r="I283" s="653"/>
    </row>
    <row r="284">
      <c r="A284" s="649"/>
      <c r="B284" s="650"/>
      <c r="C284" s="649"/>
      <c r="D284" s="651"/>
      <c r="E284" s="649"/>
      <c r="F284" s="652"/>
      <c r="G284" s="652"/>
      <c r="H284" s="651"/>
      <c r="I284" s="653"/>
    </row>
    <row r="285">
      <c r="A285" s="649"/>
      <c r="B285" s="650"/>
      <c r="C285" s="649"/>
      <c r="D285" s="651"/>
      <c r="E285" s="649"/>
      <c r="F285" s="652"/>
      <c r="G285" s="652"/>
      <c r="H285" s="651"/>
      <c r="I285" s="653"/>
    </row>
    <row r="286">
      <c r="A286" s="649"/>
      <c r="B286" s="650"/>
      <c r="C286" s="649"/>
      <c r="D286" s="651"/>
      <c r="E286" s="649"/>
      <c r="F286" s="652"/>
      <c r="G286" s="652"/>
      <c r="H286" s="651"/>
      <c r="I286" s="653"/>
    </row>
    <row r="287">
      <c r="A287" s="649"/>
      <c r="B287" s="650"/>
      <c r="C287" s="649"/>
      <c r="D287" s="651"/>
      <c r="E287" s="649"/>
      <c r="F287" s="652"/>
      <c r="G287" s="652"/>
      <c r="H287" s="651"/>
      <c r="I287" s="653"/>
    </row>
    <row r="288">
      <c r="A288" s="649"/>
      <c r="B288" s="650"/>
      <c r="C288" s="649"/>
      <c r="D288" s="651"/>
      <c r="E288" s="649"/>
      <c r="F288" s="652"/>
      <c r="G288" s="652"/>
      <c r="H288" s="651"/>
      <c r="I288" s="653"/>
    </row>
    <row r="289">
      <c r="A289" s="649"/>
      <c r="B289" s="650"/>
      <c r="C289" s="649"/>
      <c r="D289" s="651"/>
      <c r="E289" s="649"/>
      <c r="F289" s="652"/>
      <c r="G289" s="652"/>
      <c r="H289" s="651"/>
      <c r="I289" s="653"/>
    </row>
    <row r="290">
      <c r="A290" s="649"/>
      <c r="B290" s="650"/>
      <c r="C290" s="649"/>
      <c r="D290" s="651"/>
      <c r="E290" s="649"/>
      <c r="F290" s="652"/>
      <c r="G290" s="652"/>
      <c r="H290" s="651"/>
      <c r="I290" s="653"/>
    </row>
    <row r="291">
      <c r="A291" s="649"/>
      <c r="B291" s="650"/>
      <c r="C291" s="649"/>
      <c r="D291" s="651"/>
      <c r="E291" s="649"/>
      <c r="F291" s="652"/>
      <c r="G291" s="652"/>
      <c r="H291" s="651"/>
      <c r="I291" s="653"/>
    </row>
    <row r="292">
      <c r="A292" s="649"/>
      <c r="B292" s="650"/>
      <c r="C292" s="649"/>
      <c r="D292" s="651"/>
      <c r="E292" s="649"/>
      <c r="F292" s="652"/>
      <c r="G292" s="652"/>
      <c r="H292" s="651"/>
      <c r="I292" s="653"/>
    </row>
    <row r="293">
      <c r="A293" s="649"/>
      <c r="B293" s="650"/>
      <c r="C293" s="649"/>
      <c r="D293" s="651"/>
      <c r="E293" s="649"/>
      <c r="F293" s="652"/>
      <c r="G293" s="652"/>
      <c r="H293" s="651"/>
      <c r="I293" s="653"/>
    </row>
    <row r="294">
      <c r="A294" s="649"/>
      <c r="B294" s="650"/>
      <c r="C294" s="649"/>
      <c r="D294" s="651"/>
      <c r="E294" s="649"/>
      <c r="F294" s="652"/>
      <c r="G294" s="652"/>
      <c r="H294" s="651"/>
      <c r="I294" s="653"/>
    </row>
    <row r="295">
      <c r="A295" s="649"/>
      <c r="B295" s="650"/>
      <c r="C295" s="649"/>
      <c r="D295" s="651"/>
      <c r="E295" s="649"/>
      <c r="F295" s="652"/>
      <c r="G295" s="652"/>
      <c r="H295" s="651"/>
      <c r="I295" s="653"/>
    </row>
    <row r="296">
      <c r="A296" s="649"/>
      <c r="B296" s="650"/>
      <c r="C296" s="649"/>
      <c r="D296" s="651"/>
      <c r="E296" s="649"/>
      <c r="F296" s="652"/>
      <c r="G296" s="652"/>
      <c r="H296" s="651"/>
      <c r="I296" s="653"/>
    </row>
    <row r="297">
      <c r="A297" s="649"/>
      <c r="B297" s="650"/>
      <c r="C297" s="649"/>
      <c r="D297" s="651"/>
      <c r="E297" s="649"/>
      <c r="F297" s="652"/>
      <c r="G297" s="652"/>
      <c r="H297" s="651"/>
      <c r="I297" s="653"/>
    </row>
    <row r="298">
      <c r="A298" s="649"/>
      <c r="B298" s="650"/>
      <c r="C298" s="649"/>
      <c r="D298" s="651"/>
      <c r="E298" s="649"/>
      <c r="F298" s="652"/>
      <c r="G298" s="652"/>
      <c r="H298" s="651"/>
      <c r="I298" s="653"/>
    </row>
    <row r="299">
      <c r="A299" s="649"/>
      <c r="B299" s="650"/>
      <c r="C299" s="649"/>
      <c r="D299" s="651"/>
      <c r="E299" s="649"/>
      <c r="F299" s="652"/>
      <c r="G299" s="652"/>
      <c r="H299" s="651"/>
      <c r="I299" s="653"/>
    </row>
    <row r="300">
      <c r="A300" s="649"/>
      <c r="B300" s="650"/>
      <c r="C300" s="649"/>
      <c r="D300" s="651"/>
      <c r="E300" s="649"/>
      <c r="F300" s="652"/>
      <c r="G300" s="652"/>
      <c r="H300" s="651"/>
      <c r="I300" s="653"/>
    </row>
    <row r="301">
      <c r="A301" s="649"/>
      <c r="B301" s="650"/>
      <c r="C301" s="649"/>
      <c r="D301" s="651"/>
      <c r="E301" s="649"/>
      <c r="F301" s="652"/>
      <c r="G301" s="652"/>
      <c r="H301" s="651"/>
      <c r="I301" s="653"/>
    </row>
    <row r="302">
      <c r="A302" s="649"/>
      <c r="B302" s="650"/>
      <c r="C302" s="649"/>
      <c r="D302" s="651"/>
      <c r="E302" s="649"/>
      <c r="F302" s="652"/>
      <c r="G302" s="652"/>
      <c r="H302" s="651"/>
      <c r="I302" s="653"/>
    </row>
    <row r="303">
      <c r="A303" s="649"/>
      <c r="B303" s="650"/>
      <c r="C303" s="649"/>
      <c r="D303" s="651"/>
      <c r="E303" s="649"/>
      <c r="F303" s="652"/>
      <c r="G303" s="652"/>
      <c r="H303" s="651"/>
      <c r="I303" s="653"/>
    </row>
    <row r="304">
      <c r="A304" s="649"/>
      <c r="B304" s="650"/>
      <c r="C304" s="649"/>
      <c r="D304" s="651"/>
      <c r="E304" s="649"/>
      <c r="F304" s="652"/>
      <c r="G304" s="652"/>
      <c r="H304" s="651"/>
      <c r="I304" s="653"/>
    </row>
    <row r="305">
      <c r="A305" s="649"/>
      <c r="B305" s="650"/>
      <c r="C305" s="649"/>
      <c r="D305" s="651"/>
      <c r="E305" s="649"/>
      <c r="F305" s="652"/>
      <c r="G305" s="652"/>
      <c r="H305" s="651"/>
      <c r="I305" s="653"/>
    </row>
    <row r="306">
      <c r="A306" s="649"/>
      <c r="B306" s="650"/>
      <c r="C306" s="649"/>
      <c r="D306" s="651"/>
      <c r="E306" s="649"/>
      <c r="F306" s="652"/>
      <c r="G306" s="652"/>
      <c r="H306" s="651"/>
      <c r="I306" s="653"/>
    </row>
    <row r="307">
      <c r="A307" s="649"/>
      <c r="B307" s="650"/>
      <c r="C307" s="649"/>
      <c r="D307" s="651"/>
      <c r="E307" s="649"/>
      <c r="F307" s="652"/>
      <c r="G307" s="652"/>
      <c r="H307" s="651"/>
      <c r="I307" s="653"/>
    </row>
    <row r="308">
      <c r="A308" s="649"/>
      <c r="B308" s="650"/>
      <c r="C308" s="649"/>
      <c r="D308" s="651"/>
      <c r="E308" s="649"/>
      <c r="F308" s="652"/>
      <c r="G308" s="652"/>
      <c r="H308" s="651"/>
      <c r="I308" s="653"/>
    </row>
    <row r="309">
      <c r="A309" s="649"/>
      <c r="B309" s="650"/>
      <c r="C309" s="649"/>
      <c r="D309" s="651"/>
      <c r="E309" s="649"/>
      <c r="F309" s="652"/>
      <c r="G309" s="652"/>
      <c r="H309" s="651"/>
      <c r="I309" s="653"/>
    </row>
    <row r="310">
      <c r="A310" s="649"/>
      <c r="B310" s="650"/>
      <c r="C310" s="649"/>
      <c r="D310" s="651"/>
      <c r="E310" s="649"/>
      <c r="F310" s="652"/>
      <c r="G310" s="652"/>
      <c r="H310" s="651"/>
      <c r="I310" s="653"/>
    </row>
    <row r="311">
      <c r="A311" s="649"/>
      <c r="B311" s="650"/>
      <c r="C311" s="649"/>
      <c r="D311" s="651"/>
      <c r="E311" s="649"/>
      <c r="F311" s="652"/>
      <c r="G311" s="652"/>
      <c r="H311" s="651"/>
      <c r="I311" s="653"/>
    </row>
    <row r="312">
      <c r="A312" s="649"/>
      <c r="B312" s="650"/>
      <c r="C312" s="649"/>
      <c r="D312" s="651"/>
      <c r="E312" s="649"/>
      <c r="F312" s="652"/>
      <c r="G312" s="652"/>
      <c r="H312" s="651"/>
      <c r="I312" s="653"/>
    </row>
    <row r="313">
      <c r="A313" s="649"/>
      <c r="B313" s="650"/>
      <c r="C313" s="649"/>
      <c r="D313" s="651"/>
      <c r="E313" s="649"/>
      <c r="F313" s="652"/>
      <c r="G313" s="652"/>
      <c r="H313" s="651"/>
      <c r="I313" s="653"/>
    </row>
    <row r="314">
      <c r="A314" s="649"/>
      <c r="B314" s="650"/>
      <c r="C314" s="649"/>
      <c r="D314" s="651"/>
      <c r="E314" s="649"/>
      <c r="F314" s="652"/>
      <c r="G314" s="652"/>
      <c r="H314" s="651"/>
      <c r="I314" s="653"/>
    </row>
    <row r="315">
      <c r="A315" s="649"/>
      <c r="B315" s="650"/>
      <c r="C315" s="649"/>
      <c r="D315" s="651"/>
      <c r="E315" s="649"/>
      <c r="F315" s="652"/>
      <c r="G315" s="652"/>
      <c r="H315" s="651"/>
      <c r="I315" s="653"/>
    </row>
    <row r="316">
      <c r="A316" s="649"/>
      <c r="B316" s="650"/>
      <c r="C316" s="649"/>
      <c r="D316" s="651"/>
      <c r="E316" s="649"/>
      <c r="F316" s="652"/>
      <c r="G316" s="652"/>
      <c r="H316" s="651"/>
      <c r="I316" s="653"/>
    </row>
    <row r="317">
      <c r="A317" s="649"/>
      <c r="B317" s="650"/>
      <c r="C317" s="649"/>
      <c r="D317" s="651"/>
      <c r="E317" s="649"/>
      <c r="F317" s="652"/>
      <c r="G317" s="652"/>
      <c r="H317" s="651"/>
      <c r="I317" s="653"/>
    </row>
    <row r="318">
      <c r="A318" s="649"/>
      <c r="B318" s="650"/>
      <c r="C318" s="649"/>
      <c r="D318" s="651"/>
      <c r="E318" s="649"/>
      <c r="F318" s="652"/>
      <c r="G318" s="652"/>
      <c r="H318" s="651"/>
      <c r="I318" s="653"/>
    </row>
    <row r="319">
      <c r="A319" s="649"/>
      <c r="B319" s="650"/>
      <c r="C319" s="649"/>
      <c r="D319" s="651"/>
      <c r="E319" s="649"/>
      <c r="F319" s="652"/>
      <c r="G319" s="652"/>
      <c r="H319" s="651"/>
      <c r="I319" s="653"/>
    </row>
    <row r="320">
      <c r="A320" s="649"/>
      <c r="B320" s="650"/>
      <c r="C320" s="649"/>
      <c r="D320" s="651"/>
      <c r="E320" s="649"/>
      <c r="F320" s="652"/>
      <c r="G320" s="652"/>
      <c r="H320" s="651"/>
      <c r="I320" s="653"/>
    </row>
    <row r="321">
      <c r="A321" s="649"/>
      <c r="B321" s="650"/>
      <c r="C321" s="649"/>
      <c r="D321" s="651"/>
      <c r="E321" s="649"/>
      <c r="F321" s="652"/>
      <c r="G321" s="652"/>
      <c r="H321" s="651"/>
      <c r="I321" s="653"/>
    </row>
    <row r="322">
      <c r="A322" s="649"/>
      <c r="B322" s="650"/>
      <c r="C322" s="649"/>
      <c r="D322" s="651"/>
      <c r="E322" s="649"/>
      <c r="F322" s="652"/>
      <c r="G322" s="652"/>
      <c r="H322" s="651"/>
      <c r="I322" s="653"/>
    </row>
    <row r="323">
      <c r="A323" s="649"/>
      <c r="B323" s="650"/>
      <c r="C323" s="649"/>
      <c r="D323" s="651"/>
      <c r="E323" s="649"/>
      <c r="F323" s="652"/>
      <c r="G323" s="652"/>
      <c r="H323" s="651"/>
      <c r="I323" s="653"/>
    </row>
    <row r="324">
      <c r="A324" s="649"/>
      <c r="B324" s="650"/>
      <c r="C324" s="649"/>
      <c r="D324" s="651"/>
      <c r="E324" s="649"/>
      <c r="F324" s="652"/>
      <c r="G324" s="652"/>
      <c r="H324" s="651"/>
      <c r="I324" s="653"/>
    </row>
    <row r="325">
      <c r="A325" s="649"/>
      <c r="B325" s="650"/>
      <c r="C325" s="649"/>
      <c r="D325" s="651"/>
      <c r="E325" s="649"/>
      <c r="F325" s="652"/>
      <c r="G325" s="652"/>
      <c r="H325" s="651"/>
      <c r="I325" s="653"/>
    </row>
    <row r="326">
      <c r="A326" s="649"/>
      <c r="B326" s="650"/>
      <c r="C326" s="649"/>
      <c r="D326" s="651"/>
      <c r="E326" s="649"/>
      <c r="F326" s="652"/>
      <c r="G326" s="652"/>
      <c r="H326" s="651"/>
      <c r="I326" s="653"/>
    </row>
    <row r="327">
      <c r="A327" s="649"/>
      <c r="B327" s="650"/>
      <c r="C327" s="649"/>
      <c r="D327" s="651"/>
      <c r="E327" s="649"/>
      <c r="F327" s="652"/>
      <c r="G327" s="652"/>
      <c r="H327" s="651"/>
      <c r="I327" s="653"/>
    </row>
    <row r="328">
      <c r="A328" s="649"/>
      <c r="B328" s="650"/>
      <c r="C328" s="649"/>
      <c r="D328" s="651"/>
      <c r="E328" s="649"/>
      <c r="F328" s="652"/>
      <c r="G328" s="652"/>
      <c r="H328" s="651"/>
      <c r="I328" s="653"/>
    </row>
    <row r="329">
      <c r="A329" s="649"/>
      <c r="B329" s="650"/>
      <c r="C329" s="649"/>
      <c r="D329" s="651"/>
      <c r="E329" s="649"/>
      <c r="F329" s="652"/>
      <c r="G329" s="652"/>
      <c r="H329" s="651"/>
      <c r="I329" s="653"/>
    </row>
    <row r="330">
      <c r="A330" s="649"/>
      <c r="B330" s="650"/>
      <c r="C330" s="649"/>
      <c r="D330" s="651"/>
      <c r="E330" s="649"/>
      <c r="F330" s="652"/>
      <c r="G330" s="652"/>
      <c r="H330" s="651"/>
      <c r="I330" s="653"/>
    </row>
    <row r="331">
      <c r="A331" s="649"/>
      <c r="B331" s="650"/>
      <c r="C331" s="649"/>
      <c r="D331" s="651"/>
      <c r="E331" s="649"/>
      <c r="F331" s="652"/>
      <c r="G331" s="652"/>
      <c r="H331" s="651"/>
      <c r="I331" s="653"/>
    </row>
    <row r="332">
      <c r="A332" s="649"/>
      <c r="B332" s="650"/>
      <c r="C332" s="649"/>
      <c r="D332" s="651"/>
      <c r="E332" s="649"/>
      <c r="F332" s="652"/>
      <c r="G332" s="652"/>
      <c r="H332" s="651"/>
      <c r="I332" s="653"/>
    </row>
    <row r="333">
      <c r="A333" s="649"/>
      <c r="B333" s="650"/>
      <c r="C333" s="649"/>
      <c r="D333" s="651"/>
      <c r="E333" s="649"/>
      <c r="F333" s="652"/>
      <c r="G333" s="652"/>
      <c r="H333" s="651"/>
      <c r="I333" s="653"/>
    </row>
    <row r="334">
      <c r="A334" s="649"/>
      <c r="B334" s="650"/>
      <c r="C334" s="649"/>
      <c r="D334" s="651"/>
      <c r="E334" s="649"/>
      <c r="F334" s="652"/>
      <c r="G334" s="652"/>
      <c r="H334" s="651"/>
      <c r="I334" s="653"/>
    </row>
    <row r="335">
      <c r="A335" s="649"/>
      <c r="B335" s="650"/>
      <c r="C335" s="649"/>
      <c r="D335" s="651"/>
      <c r="E335" s="649"/>
      <c r="F335" s="652"/>
      <c r="G335" s="652"/>
      <c r="H335" s="651"/>
      <c r="I335" s="653"/>
    </row>
    <row r="336">
      <c r="A336" s="649"/>
      <c r="B336" s="650"/>
      <c r="C336" s="649"/>
      <c r="D336" s="651"/>
      <c r="E336" s="649"/>
      <c r="F336" s="652"/>
      <c r="G336" s="652"/>
      <c r="H336" s="651"/>
      <c r="I336" s="653"/>
    </row>
    <row r="337">
      <c r="A337" s="649"/>
      <c r="B337" s="650"/>
      <c r="C337" s="649"/>
      <c r="D337" s="651"/>
      <c r="E337" s="649"/>
      <c r="F337" s="652"/>
      <c r="G337" s="652"/>
      <c r="H337" s="651"/>
      <c r="I337" s="653"/>
    </row>
    <row r="338">
      <c r="A338" s="649"/>
      <c r="B338" s="650"/>
      <c r="C338" s="649"/>
      <c r="D338" s="651"/>
      <c r="E338" s="649"/>
      <c r="F338" s="652"/>
      <c r="G338" s="652"/>
      <c r="H338" s="651"/>
      <c r="I338" s="653"/>
    </row>
    <row r="339">
      <c r="A339" s="649"/>
      <c r="B339" s="650"/>
      <c r="C339" s="649"/>
      <c r="D339" s="651"/>
      <c r="E339" s="649"/>
      <c r="F339" s="652"/>
      <c r="G339" s="652"/>
      <c r="H339" s="651"/>
      <c r="I339" s="653"/>
    </row>
    <row r="340">
      <c r="A340" s="649"/>
      <c r="B340" s="650"/>
      <c r="C340" s="649"/>
      <c r="D340" s="651"/>
      <c r="E340" s="649"/>
      <c r="F340" s="652"/>
      <c r="G340" s="652"/>
      <c r="H340" s="651"/>
      <c r="I340" s="653"/>
    </row>
    <row r="341">
      <c r="A341" s="649"/>
      <c r="B341" s="650"/>
      <c r="C341" s="649"/>
      <c r="D341" s="651"/>
      <c r="E341" s="649"/>
      <c r="F341" s="652"/>
      <c r="G341" s="652"/>
      <c r="H341" s="651"/>
      <c r="I341" s="653"/>
    </row>
    <row r="342">
      <c r="A342" s="649"/>
      <c r="B342" s="650"/>
      <c r="C342" s="649"/>
      <c r="D342" s="651"/>
      <c r="E342" s="649"/>
      <c r="F342" s="652"/>
      <c r="G342" s="652"/>
      <c r="H342" s="651"/>
      <c r="I342" s="653"/>
    </row>
    <row r="343">
      <c r="A343" s="649"/>
      <c r="B343" s="650"/>
      <c r="C343" s="649"/>
      <c r="D343" s="651"/>
      <c r="E343" s="649"/>
      <c r="F343" s="652"/>
      <c r="G343" s="652"/>
      <c r="H343" s="651"/>
      <c r="I343" s="653"/>
    </row>
    <row r="344">
      <c r="A344" s="649"/>
      <c r="B344" s="650"/>
      <c r="C344" s="649"/>
      <c r="D344" s="651"/>
      <c r="E344" s="649"/>
      <c r="F344" s="652"/>
      <c r="G344" s="652"/>
      <c r="H344" s="651"/>
      <c r="I344" s="653"/>
    </row>
    <row r="345">
      <c r="A345" s="649"/>
      <c r="B345" s="650"/>
      <c r="C345" s="649"/>
      <c r="D345" s="651"/>
      <c r="E345" s="649"/>
      <c r="F345" s="652"/>
      <c r="G345" s="652"/>
      <c r="H345" s="651"/>
      <c r="I345" s="653"/>
    </row>
    <row r="346">
      <c r="A346" s="649"/>
      <c r="B346" s="650"/>
      <c r="C346" s="649"/>
      <c r="D346" s="651"/>
      <c r="E346" s="649"/>
      <c r="F346" s="652"/>
      <c r="G346" s="652"/>
      <c r="H346" s="651"/>
      <c r="I346" s="653"/>
    </row>
    <row r="347">
      <c r="A347" s="649"/>
      <c r="B347" s="650"/>
      <c r="C347" s="649"/>
      <c r="D347" s="651"/>
      <c r="E347" s="649"/>
      <c r="F347" s="652"/>
      <c r="G347" s="652"/>
      <c r="H347" s="651"/>
      <c r="I347" s="653"/>
    </row>
    <row r="348">
      <c r="A348" s="649"/>
      <c r="B348" s="650"/>
      <c r="C348" s="649"/>
      <c r="D348" s="651"/>
      <c r="E348" s="649"/>
      <c r="F348" s="652"/>
      <c r="G348" s="652"/>
      <c r="H348" s="651"/>
      <c r="I348" s="653"/>
    </row>
    <row r="349">
      <c r="A349" s="649"/>
      <c r="B349" s="650"/>
      <c r="C349" s="649"/>
      <c r="D349" s="651"/>
      <c r="E349" s="649"/>
      <c r="F349" s="652"/>
      <c r="G349" s="652"/>
      <c r="H349" s="651"/>
      <c r="I349" s="653"/>
    </row>
    <row r="350">
      <c r="A350" s="649"/>
      <c r="B350" s="650"/>
      <c r="C350" s="649"/>
      <c r="D350" s="651"/>
      <c r="E350" s="649"/>
      <c r="F350" s="652"/>
      <c r="G350" s="652"/>
      <c r="H350" s="651"/>
      <c r="I350" s="653"/>
    </row>
    <row r="351">
      <c r="A351" s="649"/>
      <c r="B351" s="650"/>
      <c r="C351" s="649"/>
      <c r="D351" s="651"/>
      <c r="E351" s="649"/>
      <c r="F351" s="652"/>
      <c r="G351" s="652"/>
      <c r="H351" s="651"/>
      <c r="I351" s="653"/>
    </row>
    <row r="352">
      <c r="A352" s="649"/>
      <c r="B352" s="650"/>
      <c r="C352" s="649"/>
      <c r="D352" s="651"/>
      <c r="E352" s="649"/>
      <c r="F352" s="652"/>
      <c r="G352" s="652"/>
      <c r="H352" s="651"/>
      <c r="I352" s="653"/>
    </row>
    <row r="353">
      <c r="A353" s="649"/>
      <c r="B353" s="650"/>
      <c r="C353" s="649"/>
      <c r="D353" s="651"/>
      <c r="E353" s="649"/>
      <c r="F353" s="652"/>
      <c r="G353" s="652"/>
      <c r="H353" s="651"/>
      <c r="I353" s="653"/>
    </row>
    <row r="354">
      <c r="A354" s="649"/>
      <c r="B354" s="650"/>
      <c r="C354" s="649"/>
      <c r="D354" s="651"/>
      <c r="E354" s="649"/>
      <c r="F354" s="652"/>
      <c r="G354" s="652"/>
      <c r="H354" s="651"/>
      <c r="I354" s="653"/>
    </row>
    <row r="355">
      <c r="A355" s="649"/>
      <c r="B355" s="650"/>
      <c r="C355" s="649"/>
      <c r="D355" s="651"/>
      <c r="E355" s="649"/>
      <c r="F355" s="652"/>
      <c r="G355" s="652"/>
      <c r="H355" s="651"/>
      <c r="I355" s="653"/>
    </row>
    <row r="356">
      <c r="A356" s="649"/>
      <c r="B356" s="650"/>
      <c r="C356" s="649"/>
      <c r="D356" s="651"/>
      <c r="E356" s="649"/>
      <c r="F356" s="652"/>
      <c r="G356" s="652"/>
      <c r="H356" s="651"/>
      <c r="I356" s="653"/>
    </row>
    <row r="357">
      <c r="A357" s="649"/>
      <c r="B357" s="650"/>
      <c r="C357" s="649"/>
      <c r="D357" s="651"/>
      <c r="E357" s="649"/>
      <c r="F357" s="652"/>
      <c r="G357" s="652"/>
      <c r="H357" s="651"/>
      <c r="I357" s="653"/>
    </row>
    <row r="358">
      <c r="A358" s="649"/>
      <c r="B358" s="650"/>
      <c r="C358" s="649"/>
      <c r="D358" s="651"/>
      <c r="E358" s="649"/>
      <c r="F358" s="652"/>
      <c r="G358" s="652"/>
      <c r="H358" s="651"/>
      <c r="I358" s="653"/>
    </row>
    <row r="359">
      <c r="A359" s="649"/>
      <c r="B359" s="650"/>
      <c r="C359" s="649"/>
      <c r="D359" s="651"/>
      <c r="E359" s="649"/>
      <c r="F359" s="652"/>
      <c r="G359" s="652"/>
      <c r="H359" s="651"/>
      <c r="I359" s="653"/>
    </row>
    <row r="360">
      <c r="A360" s="649"/>
      <c r="B360" s="650"/>
      <c r="C360" s="649"/>
      <c r="D360" s="651"/>
      <c r="E360" s="649"/>
      <c r="F360" s="652"/>
      <c r="G360" s="652"/>
      <c r="H360" s="651"/>
      <c r="I360" s="653"/>
    </row>
    <row r="361">
      <c r="A361" s="649"/>
      <c r="B361" s="650"/>
      <c r="C361" s="649"/>
      <c r="D361" s="651"/>
      <c r="E361" s="649"/>
      <c r="F361" s="652"/>
      <c r="G361" s="652"/>
      <c r="H361" s="651"/>
      <c r="I361" s="653"/>
    </row>
    <row r="362">
      <c r="A362" s="649"/>
      <c r="B362" s="650"/>
      <c r="C362" s="649"/>
      <c r="D362" s="651"/>
      <c r="E362" s="649"/>
      <c r="F362" s="652"/>
      <c r="G362" s="652"/>
      <c r="H362" s="651"/>
      <c r="I362" s="653"/>
    </row>
    <row r="363">
      <c r="A363" s="649"/>
      <c r="B363" s="650"/>
      <c r="C363" s="649"/>
      <c r="D363" s="651"/>
      <c r="E363" s="649"/>
      <c r="F363" s="652"/>
      <c r="G363" s="652"/>
      <c r="H363" s="651"/>
      <c r="I363" s="653"/>
    </row>
    <row r="364">
      <c r="A364" s="649"/>
      <c r="B364" s="650"/>
      <c r="C364" s="649"/>
      <c r="D364" s="651"/>
      <c r="E364" s="649"/>
      <c r="F364" s="652"/>
      <c r="G364" s="652"/>
      <c r="H364" s="651"/>
      <c r="I364" s="653"/>
    </row>
    <row r="365">
      <c r="A365" s="649"/>
      <c r="B365" s="650"/>
      <c r="C365" s="649"/>
      <c r="D365" s="651"/>
      <c r="E365" s="649"/>
      <c r="F365" s="652"/>
      <c r="G365" s="652"/>
      <c r="H365" s="651"/>
      <c r="I365" s="653"/>
    </row>
    <row r="366">
      <c r="A366" s="649"/>
      <c r="B366" s="650"/>
      <c r="C366" s="649"/>
      <c r="D366" s="651"/>
      <c r="E366" s="649"/>
      <c r="F366" s="652"/>
      <c r="G366" s="652"/>
      <c r="H366" s="651"/>
      <c r="I366" s="653"/>
    </row>
    <row r="367">
      <c r="A367" s="649"/>
      <c r="B367" s="650"/>
      <c r="C367" s="649"/>
      <c r="D367" s="651"/>
      <c r="E367" s="649"/>
      <c r="F367" s="652"/>
      <c r="G367" s="652"/>
      <c r="H367" s="651"/>
      <c r="I367" s="653"/>
    </row>
    <row r="368">
      <c r="A368" s="649"/>
      <c r="B368" s="650"/>
      <c r="C368" s="649"/>
      <c r="D368" s="651"/>
      <c r="E368" s="649"/>
      <c r="F368" s="652"/>
      <c r="G368" s="652"/>
      <c r="H368" s="651"/>
      <c r="I368" s="653"/>
    </row>
    <row r="369">
      <c r="A369" s="649"/>
      <c r="B369" s="650"/>
      <c r="C369" s="649"/>
      <c r="D369" s="651"/>
      <c r="E369" s="649"/>
      <c r="F369" s="652"/>
      <c r="G369" s="652"/>
      <c r="H369" s="651"/>
      <c r="I369" s="653"/>
    </row>
    <row r="370">
      <c r="A370" s="649"/>
      <c r="B370" s="650"/>
      <c r="C370" s="649"/>
      <c r="D370" s="651"/>
      <c r="E370" s="649"/>
      <c r="F370" s="652"/>
      <c r="G370" s="652"/>
      <c r="H370" s="651"/>
      <c r="I370" s="653"/>
    </row>
    <row r="371">
      <c r="A371" s="649"/>
      <c r="B371" s="650"/>
      <c r="C371" s="649"/>
      <c r="D371" s="651"/>
      <c r="E371" s="649"/>
      <c r="F371" s="652"/>
      <c r="G371" s="652"/>
      <c r="H371" s="651"/>
      <c r="I371" s="653"/>
    </row>
    <row r="372">
      <c r="A372" s="649"/>
      <c r="B372" s="650"/>
      <c r="C372" s="649"/>
      <c r="D372" s="651"/>
      <c r="E372" s="649"/>
      <c r="F372" s="652"/>
      <c r="G372" s="652"/>
      <c r="H372" s="651"/>
      <c r="I372" s="653"/>
    </row>
    <row r="373">
      <c r="A373" s="649"/>
      <c r="B373" s="650"/>
      <c r="C373" s="649"/>
      <c r="D373" s="651"/>
      <c r="E373" s="649"/>
      <c r="F373" s="652"/>
      <c r="G373" s="652"/>
      <c r="H373" s="651"/>
      <c r="I373" s="653"/>
    </row>
    <row r="374">
      <c r="A374" s="649"/>
      <c r="B374" s="650"/>
      <c r="C374" s="649"/>
      <c r="D374" s="651"/>
      <c r="E374" s="649"/>
      <c r="F374" s="652"/>
      <c r="G374" s="652"/>
      <c r="H374" s="651"/>
      <c r="I374" s="653"/>
    </row>
    <row r="375">
      <c r="A375" s="649"/>
      <c r="B375" s="650"/>
      <c r="C375" s="649"/>
      <c r="D375" s="651"/>
      <c r="E375" s="649"/>
      <c r="F375" s="652"/>
      <c r="G375" s="652"/>
      <c r="H375" s="651"/>
      <c r="I375" s="653"/>
    </row>
    <row r="376">
      <c r="A376" s="649"/>
      <c r="B376" s="650"/>
      <c r="C376" s="649"/>
      <c r="D376" s="651"/>
      <c r="E376" s="649"/>
      <c r="F376" s="652"/>
      <c r="G376" s="652"/>
      <c r="H376" s="651"/>
      <c r="I376" s="653"/>
    </row>
    <row r="377">
      <c r="A377" s="649"/>
      <c r="B377" s="650"/>
      <c r="C377" s="649"/>
      <c r="D377" s="651"/>
      <c r="E377" s="649"/>
      <c r="F377" s="652"/>
      <c r="G377" s="652"/>
      <c r="H377" s="651"/>
      <c r="I377" s="653"/>
    </row>
    <row r="378">
      <c r="A378" s="649"/>
      <c r="B378" s="650"/>
      <c r="C378" s="649"/>
      <c r="D378" s="651"/>
      <c r="E378" s="649"/>
      <c r="F378" s="652"/>
      <c r="G378" s="652"/>
      <c r="H378" s="651"/>
      <c r="I378" s="653"/>
    </row>
    <row r="379">
      <c r="A379" s="649"/>
      <c r="B379" s="650"/>
      <c r="C379" s="649"/>
      <c r="D379" s="651"/>
      <c r="E379" s="649"/>
      <c r="F379" s="652"/>
      <c r="G379" s="652"/>
      <c r="H379" s="651"/>
      <c r="I379" s="653"/>
    </row>
    <row r="380">
      <c r="A380" s="649"/>
      <c r="B380" s="650"/>
      <c r="C380" s="649"/>
      <c r="D380" s="651"/>
      <c r="E380" s="649"/>
      <c r="F380" s="652"/>
      <c r="G380" s="652"/>
      <c r="H380" s="651"/>
      <c r="I380" s="653"/>
    </row>
    <row r="381">
      <c r="A381" s="649"/>
      <c r="B381" s="650"/>
      <c r="C381" s="649"/>
      <c r="D381" s="651"/>
      <c r="E381" s="649"/>
      <c r="F381" s="652"/>
      <c r="G381" s="652"/>
      <c r="H381" s="651"/>
      <c r="I381" s="653"/>
    </row>
    <row r="382">
      <c r="A382" s="649"/>
      <c r="B382" s="650"/>
      <c r="C382" s="649"/>
      <c r="D382" s="651"/>
      <c r="E382" s="649"/>
      <c r="F382" s="652"/>
      <c r="G382" s="652"/>
      <c r="H382" s="651"/>
      <c r="I382" s="653"/>
    </row>
    <row r="383">
      <c r="A383" s="649"/>
      <c r="B383" s="650"/>
      <c r="C383" s="649"/>
      <c r="D383" s="651"/>
      <c r="E383" s="649"/>
      <c r="F383" s="652"/>
      <c r="G383" s="652"/>
      <c r="H383" s="651"/>
      <c r="I383" s="653"/>
    </row>
    <row r="384">
      <c r="A384" s="649"/>
      <c r="B384" s="650"/>
      <c r="C384" s="649"/>
      <c r="D384" s="651"/>
      <c r="E384" s="649"/>
      <c r="F384" s="652"/>
      <c r="G384" s="652"/>
      <c r="H384" s="651"/>
      <c r="I384" s="653"/>
    </row>
    <row r="385">
      <c r="A385" s="649"/>
      <c r="B385" s="650"/>
      <c r="C385" s="649"/>
      <c r="D385" s="651"/>
      <c r="E385" s="649"/>
      <c r="F385" s="652"/>
      <c r="G385" s="652"/>
      <c r="H385" s="651"/>
      <c r="I385" s="653"/>
    </row>
    <row r="386">
      <c r="A386" s="649"/>
      <c r="B386" s="650"/>
      <c r="C386" s="649"/>
      <c r="D386" s="651"/>
      <c r="E386" s="649"/>
      <c r="F386" s="652"/>
      <c r="G386" s="652"/>
      <c r="H386" s="651"/>
      <c r="I386" s="653"/>
    </row>
    <row r="387">
      <c r="A387" s="649"/>
      <c r="B387" s="650"/>
      <c r="C387" s="649"/>
      <c r="D387" s="651"/>
      <c r="E387" s="649"/>
      <c r="F387" s="652"/>
      <c r="G387" s="652"/>
      <c r="H387" s="651"/>
      <c r="I387" s="653"/>
    </row>
    <row r="388">
      <c r="A388" s="649"/>
      <c r="B388" s="650"/>
      <c r="C388" s="649"/>
      <c r="D388" s="651"/>
      <c r="E388" s="649"/>
      <c r="F388" s="652"/>
      <c r="G388" s="652"/>
      <c r="H388" s="651"/>
      <c r="I388" s="653"/>
    </row>
    <row r="389">
      <c r="A389" s="649"/>
      <c r="B389" s="650"/>
      <c r="C389" s="649"/>
      <c r="D389" s="651"/>
      <c r="E389" s="649"/>
      <c r="F389" s="652"/>
      <c r="G389" s="652"/>
      <c r="H389" s="651"/>
      <c r="I389" s="653"/>
    </row>
    <row r="390">
      <c r="A390" s="649"/>
      <c r="B390" s="650"/>
      <c r="C390" s="649"/>
      <c r="D390" s="651"/>
      <c r="E390" s="649"/>
      <c r="F390" s="652"/>
      <c r="G390" s="652"/>
      <c r="H390" s="651"/>
      <c r="I390" s="653"/>
    </row>
    <row r="391">
      <c r="A391" s="649"/>
      <c r="B391" s="650"/>
      <c r="C391" s="649"/>
      <c r="D391" s="651"/>
      <c r="E391" s="649"/>
      <c r="F391" s="652"/>
      <c r="G391" s="652"/>
      <c r="H391" s="651"/>
      <c r="I391" s="653"/>
    </row>
    <row r="392">
      <c r="A392" s="649"/>
      <c r="B392" s="650"/>
      <c r="C392" s="649"/>
      <c r="D392" s="651"/>
      <c r="E392" s="649"/>
      <c r="F392" s="652"/>
      <c r="G392" s="652"/>
      <c r="H392" s="651"/>
      <c r="I392" s="653"/>
    </row>
    <row r="393">
      <c r="A393" s="649"/>
      <c r="B393" s="650"/>
      <c r="C393" s="649"/>
      <c r="D393" s="651"/>
      <c r="E393" s="649"/>
      <c r="F393" s="652"/>
      <c r="G393" s="652"/>
      <c r="H393" s="651"/>
      <c r="I393" s="653"/>
    </row>
    <row r="394">
      <c r="A394" s="649"/>
      <c r="B394" s="650"/>
      <c r="C394" s="649"/>
      <c r="D394" s="651"/>
      <c r="E394" s="649"/>
      <c r="F394" s="652"/>
      <c r="G394" s="652"/>
      <c r="H394" s="651"/>
      <c r="I394" s="653"/>
    </row>
    <row r="395">
      <c r="A395" s="649"/>
      <c r="B395" s="650"/>
      <c r="C395" s="649"/>
      <c r="D395" s="651"/>
      <c r="E395" s="649"/>
      <c r="F395" s="652"/>
      <c r="G395" s="652"/>
      <c r="H395" s="651"/>
      <c r="I395" s="653"/>
    </row>
    <row r="396">
      <c r="A396" s="649"/>
      <c r="B396" s="650"/>
      <c r="C396" s="649"/>
      <c r="D396" s="651"/>
      <c r="E396" s="649"/>
      <c r="F396" s="652"/>
      <c r="G396" s="652"/>
      <c r="H396" s="651"/>
      <c r="I396" s="653"/>
    </row>
    <row r="397">
      <c r="A397" s="649"/>
      <c r="B397" s="650"/>
      <c r="C397" s="649"/>
      <c r="D397" s="651"/>
      <c r="E397" s="649"/>
      <c r="F397" s="652"/>
      <c r="G397" s="652"/>
      <c r="H397" s="651"/>
      <c r="I397" s="653"/>
    </row>
    <row r="398">
      <c r="A398" s="649"/>
      <c r="B398" s="650"/>
      <c r="C398" s="649"/>
      <c r="D398" s="651"/>
      <c r="E398" s="649"/>
      <c r="F398" s="652"/>
      <c r="G398" s="652"/>
      <c r="H398" s="651"/>
      <c r="I398" s="653"/>
    </row>
    <row r="399">
      <c r="A399" s="649"/>
      <c r="B399" s="650"/>
      <c r="C399" s="649"/>
      <c r="D399" s="651"/>
      <c r="E399" s="649"/>
      <c r="F399" s="652"/>
      <c r="G399" s="652"/>
      <c r="H399" s="651"/>
      <c r="I399" s="653"/>
    </row>
    <row r="400">
      <c r="A400" s="649"/>
      <c r="B400" s="650"/>
      <c r="C400" s="649"/>
      <c r="D400" s="651"/>
      <c r="E400" s="649"/>
      <c r="F400" s="652"/>
      <c r="G400" s="652"/>
      <c r="H400" s="651"/>
      <c r="I400" s="653"/>
    </row>
    <row r="401">
      <c r="A401" s="649"/>
      <c r="B401" s="650"/>
      <c r="C401" s="649"/>
      <c r="D401" s="651"/>
      <c r="E401" s="649"/>
      <c r="F401" s="652"/>
      <c r="G401" s="652"/>
      <c r="H401" s="651"/>
      <c r="I401" s="653"/>
    </row>
    <row r="402">
      <c r="A402" s="649"/>
      <c r="B402" s="650"/>
      <c r="C402" s="649"/>
      <c r="D402" s="651"/>
      <c r="E402" s="649"/>
      <c r="F402" s="652"/>
      <c r="G402" s="652"/>
      <c r="H402" s="651"/>
      <c r="I402" s="653"/>
    </row>
    <row r="403">
      <c r="A403" s="649"/>
      <c r="B403" s="650"/>
      <c r="C403" s="649"/>
      <c r="D403" s="651"/>
      <c r="E403" s="649"/>
      <c r="F403" s="652"/>
      <c r="G403" s="652"/>
      <c r="H403" s="651"/>
      <c r="I403" s="653"/>
    </row>
    <row r="404">
      <c r="A404" s="649"/>
      <c r="B404" s="650"/>
      <c r="C404" s="649"/>
      <c r="D404" s="651"/>
      <c r="E404" s="649"/>
      <c r="F404" s="652"/>
      <c r="G404" s="652"/>
      <c r="H404" s="651"/>
      <c r="I404" s="653"/>
    </row>
    <row r="405">
      <c r="A405" s="649"/>
      <c r="B405" s="650"/>
      <c r="C405" s="649"/>
      <c r="D405" s="651"/>
      <c r="E405" s="649"/>
      <c r="F405" s="652"/>
      <c r="G405" s="652"/>
      <c r="H405" s="651"/>
      <c r="I405" s="653"/>
    </row>
    <row r="406">
      <c r="A406" s="649"/>
      <c r="B406" s="650"/>
      <c r="C406" s="649"/>
      <c r="D406" s="651"/>
      <c r="E406" s="649"/>
      <c r="F406" s="652"/>
      <c r="G406" s="652"/>
      <c r="H406" s="651"/>
      <c r="I406" s="653"/>
    </row>
    <row r="407">
      <c r="A407" s="649"/>
      <c r="B407" s="650"/>
      <c r="C407" s="649"/>
      <c r="D407" s="651"/>
      <c r="E407" s="649"/>
      <c r="F407" s="652"/>
      <c r="G407" s="652"/>
      <c r="H407" s="651"/>
      <c r="I407" s="653"/>
    </row>
    <row r="408">
      <c r="A408" s="649"/>
      <c r="B408" s="650"/>
      <c r="C408" s="649"/>
      <c r="D408" s="651"/>
      <c r="E408" s="649"/>
      <c r="F408" s="652"/>
      <c r="G408" s="652"/>
      <c r="H408" s="651"/>
      <c r="I408" s="653"/>
    </row>
    <row r="409">
      <c r="A409" s="649"/>
      <c r="B409" s="650"/>
      <c r="C409" s="649"/>
      <c r="D409" s="651"/>
      <c r="E409" s="649"/>
      <c r="F409" s="652"/>
      <c r="G409" s="652"/>
      <c r="H409" s="651"/>
      <c r="I409" s="653"/>
    </row>
    <row r="410">
      <c r="A410" s="649"/>
      <c r="B410" s="650"/>
      <c r="C410" s="649"/>
      <c r="D410" s="651"/>
      <c r="E410" s="649"/>
      <c r="F410" s="652"/>
      <c r="G410" s="652"/>
      <c r="H410" s="651"/>
      <c r="I410" s="653"/>
    </row>
    <row r="411">
      <c r="A411" s="649"/>
      <c r="B411" s="650"/>
      <c r="C411" s="649"/>
      <c r="D411" s="651"/>
      <c r="E411" s="649"/>
      <c r="F411" s="652"/>
      <c r="G411" s="652"/>
      <c r="H411" s="651"/>
      <c r="I411" s="653"/>
    </row>
    <row r="412">
      <c r="A412" s="649"/>
      <c r="B412" s="650"/>
      <c r="C412" s="649"/>
      <c r="D412" s="651"/>
      <c r="E412" s="649"/>
      <c r="F412" s="652"/>
      <c r="G412" s="652"/>
      <c r="H412" s="651"/>
      <c r="I412" s="653"/>
    </row>
    <row r="413">
      <c r="A413" s="649"/>
      <c r="B413" s="650"/>
      <c r="C413" s="649"/>
      <c r="D413" s="651"/>
      <c r="E413" s="649"/>
      <c r="F413" s="652"/>
      <c r="G413" s="652"/>
      <c r="H413" s="651"/>
      <c r="I413" s="653"/>
    </row>
    <row r="414">
      <c r="A414" s="649"/>
      <c r="B414" s="650"/>
      <c r="C414" s="649"/>
      <c r="D414" s="651"/>
      <c r="E414" s="649"/>
      <c r="F414" s="652"/>
      <c r="G414" s="652"/>
      <c r="H414" s="651"/>
      <c r="I414" s="653"/>
    </row>
    <row r="415">
      <c r="A415" s="649"/>
      <c r="B415" s="650"/>
      <c r="C415" s="649"/>
      <c r="D415" s="651"/>
      <c r="E415" s="649"/>
      <c r="F415" s="652"/>
      <c r="G415" s="652"/>
      <c r="H415" s="651"/>
      <c r="I415" s="653"/>
    </row>
    <row r="416">
      <c r="A416" s="649"/>
      <c r="B416" s="650"/>
      <c r="C416" s="649"/>
      <c r="D416" s="651"/>
      <c r="E416" s="649"/>
      <c r="F416" s="652"/>
      <c r="G416" s="652"/>
      <c r="H416" s="651"/>
      <c r="I416" s="653"/>
    </row>
    <row r="417">
      <c r="A417" s="649"/>
      <c r="B417" s="650"/>
      <c r="C417" s="649"/>
      <c r="D417" s="651"/>
      <c r="E417" s="649"/>
      <c r="F417" s="652"/>
      <c r="G417" s="652"/>
      <c r="H417" s="651"/>
      <c r="I417" s="653"/>
    </row>
    <row r="418">
      <c r="A418" s="649"/>
      <c r="B418" s="650"/>
      <c r="C418" s="649"/>
      <c r="D418" s="651"/>
      <c r="E418" s="649"/>
      <c r="F418" s="652"/>
      <c r="G418" s="652"/>
      <c r="H418" s="651"/>
      <c r="I418" s="653"/>
    </row>
    <row r="419">
      <c r="A419" s="649"/>
      <c r="B419" s="650"/>
      <c r="C419" s="649"/>
      <c r="D419" s="651"/>
      <c r="E419" s="649"/>
      <c r="F419" s="652"/>
      <c r="G419" s="652"/>
      <c r="H419" s="651"/>
      <c r="I419" s="653"/>
    </row>
    <row r="420">
      <c r="A420" s="649"/>
      <c r="B420" s="650"/>
      <c r="C420" s="649"/>
      <c r="D420" s="651"/>
      <c r="E420" s="649"/>
      <c r="F420" s="652"/>
      <c r="G420" s="652"/>
      <c r="H420" s="651"/>
      <c r="I420" s="653"/>
    </row>
    <row r="421">
      <c r="A421" s="649"/>
      <c r="B421" s="650"/>
      <c r="C421" s="649"/>
      <c r="D421" s="651"/>
      <c r="E421" s="649"/>
      <c r="F421" s="652"/>
      <c r="G421" s="652"/>
      <c r="H421" s="651"/>
      <c r="I421" s="653"/>
    </row>
    <row r="422">
      <c r="A422" s="649"/>
      <c r="B422" s="650"/>
      <c r="C422" s="649"/>
      <c r="D422" s="651"/>
      <c r="E422" s="649"/>
      <c r="F422" s="652"/>
      <c r="G422" s="652"/>
      <c r="H422" s="651"/>
      <c r="I422" s="653"/>
    </row>
    <row r="423">
      <c r="A423" s="649"/>
      <c r="B423" s="650"/>
      <c r="C423" s="649"/>
      <c r="D423" s="651"/>
      <c r="E423" s="649"/>
      <c r="F423" s="652"/>
      <c r="G423" s="652"/>
      <c r="H423" s="651"/>
      <c r="I423" s="653"/>
    </row>
    <row r="424">
      <c r="A424" s="649"/>
      <c r="B424" s="650"/>
      <c r="C424" s="649"/>
      <c r="D424" s="651"/>
      <c r="E424" s="649"/>
      <c r="F424" s="652"/>
      <c r="G424" s="652"/>
      <c r="H424" s="651"/>
      <c r="I424" s="653"/>
    </row>
    <row r="425">
      <c r="A425" s="649"/>
      <c r="B425" s="650"/>
      <c r="C425" s="649"/>
      <c r="D425" s="651"/>
      <c r="E425" s="649"/>
      <c r="F425" s="652"/>
      <c r="G425" s="652"/>
      <c r="H425" s="651"/>
      <c r="I425" s="653"/>
    </row>
    <row r="426">
      <c r="A426" s="649"/>
      <c r="B426" s="650"/>
      <c r="C426" s="649"/>
      <c r="D426" s="651"/>
      <c r="E426" s="649"/>
      <c r="F426" s="652"/>
      <c r="G426" s="652"/>
      <c r="H426" s="651"/>
      <c r="I426" s="653"/>
    </row>
    <row r="427">
      <c r="A427" s="649"/>
      <c r="B427" s="650"/>
      <c r="C427" s="649"/>
      <c r="D427" s="651"/>
      <c r="E427" s="649"/>
      <c r="F427" s="652"/>
      <c r="G427" s="652"/>
      <c r="H427" s="651"/>
      <c r="I427" s="653"/>
    </row>
    <row r="428">
      <c r="A428" s="649"/>
      <c r="B428" s="650"/>
      <c r="C428" s="649"/>
      <c r="D428" s="651"/>
      <c r="E428" s="649"/>
      <c r="F428" s="652"/>
      <c r="G428" s="652"/>
      <c r="H428" s="651"/>
      <c r="I428" s="653"/>
    </row>
    <row r="429">
      <c r="A429" s="649"/>
      <c r="B429" s="650"/>
      <c r="C429" s="649"/>
      <c r="D429" s="651"/>
      <c r="E429" s="649"/>
      <c r="F429" s="652"/>
      <c r="G429" s="652"/>
      <c r="H429" s="651"/>
      <c r="I429" s="653"/>
    </row>
    <row r="430">
      <c r="A430" s="649"/>
      <c r="B430" s="650"/>
      <c r="C430" s="649"/>
      <c r="D430" s="651"/>
      <c r="E430" s="649"/>
      <c r="F430" s="652"/>
      <c r="G430" s="652"/>
      <c r="H430" s="651"/>
      <c r="I430" s="653"/>
    </row>
    <row r="431">
      <c r="A431" s="649"/>
      <c r="B431" s="650"/>
      <c r="C431" s="649"/>
      <c r="D431" s="651"/>
      <c r="E431" s="649"/>
      <c r="F431" s="652"/>
      <c r="G431" s="652"/>
      <c r="H431" s="651"/>
      <c r="I431" s="653"/>
    </row>
    <row r="432">
      <c r="A432" s="649"/>
      <c r="B432" s="650"/>
      <c r="C432" s="649"/>
      <c r="D432" s="651"/>
      <c r="E432" s="649"/>
      <c r="F432" s="652"/>
      <c r="G432" s="652"/>
      <c r="H432" s="651"/>
      <c r="I432" s="653"/>
    </row>
    <row r="433">
      <c r="A433" s="649"/>
      <c r="B433" s="650"/>
      <c r="C433" s="649"/>
      <c r="D433" s="651"/>
      <c r="E433" s="649"/>
      <c r="F433" s="652"/>
      <c r="G433" s="652"/>
      <c r="H433" s="651"/>
      <c r="I433" s="653"/>
    </row>
    <row r="434">
      <c r="A434" s="649"/>
      <c r="B434" s="650"/>
      <c r="C434" s="649"/>
      <c r="D434" s="651"/>
      <c r="E434" s="649"/>
      <c r="F434" s="652"/>
      <c r="G434" s="652"/>
      <c r="H434" s="651"/>
      <c r="I434" s="653"/>
    </row>
    <row r="435">
      <c r="A435" s="649"/>
      <c r="B435" s="650"/>
      <c r="C435" s="649"/>
      <c r="D435" s="651"/>
      <c r="E435" s="649"/>
      <c r="F435" s="652"/>
      <c r="G435" s="652"/>
      <c r="H435" s="651"/>
      <c r="I435" s="653"/>
    </row>
    <row r="436">
      <c r="A436" s="649"/>
      <c r="B436" s="650"/>
      <c r="C436" s="649"/>
      <c r="D436" s="651"/>
      <c r="E436" s="649"/>
      <c r="F436" s="652"/>
      <c r="G436" s="652"/>
      <c r="H436" s="651"/>
      <c r="I436" s="653"/>
    </row>
    <row r="437">
      <c r="A437" s="649"/>
      <c r="B437" s="650"/>
      <c r="C437" s="649"/>
      <c r="D437" s="651"/>
      <c r="E437" s="649"/>
      <c r="F437" s="652"/>
      <c r="G437" s="652"/>
      <c r="H437" s="651"/>
      <c r="I437" s="653"/>
    </row>
    <row r="438">
      <c r="A438" s="649"/>
      <c r="B438" s="650"/>
      <c r="C438" s="649"/>
      <c r="D438" s="651"/>
      <c r="E438" s="649"/>
      <c r="F438" s="652"/>
      <c r="G438" s="652"/>
      <c r="H438" s="651"/>
      <c r="I438" s="653"/>
    </row>
    <row r="439">
      <c r="A439" s="649"/>
      <c r="B439" s="650"/>
      <c r="C439" s="649"/>
      <c r="D439" s="651"/>
      <c r="E439" s="649"/>
      <c r="F439" s="652"/>
      <c r="G439" s="652"/>
      <c r="H439" s="651"/>
      <c r="I439" s="653"/>
    </row>
    <row r="440">
      <c r="A440" s="649"/>
      <c r="B440" s="650"/>
      <c r="C440" s="649"/>
      <c r="D440" s="651"/>
      <c r="E440" s="649"/>
      <c r="F440" s="652"/>
      <c r="G440" s="652"/>
      <c r="H440" s="651"/>
      <c r="I440" s="653"/>
    </row>
    <row r="441">
      <c r="A441" s="649"/>
      <c r="B441" s="650"/>
      <c r="C441" s="649"/>
      <c r="D441" s="651"/>
      <c r="E441" s="649"/>
      <c r="F441" s="652"/>
      <c r="G441" s="652"/>
      <c r="H441" s="651"/>
      <c r="I441" s="653"/>
    </row>
    <row r="442">
      <c r="A442" s="649"/>
      <c r="B442" s="650"/>
      <c r="C442" s="649"/>
      <c r="D442" s="651"/>
      <c r="E442" s="649"/>
      <c r="F442" s="652"/>
      <c r="G442" s="652"/>
      <c r="H442" s="651"/>
      <c r="I442" s="653"/>
    </row>
    <row r="443">
      <c r="A443" s="649"/>
      <c r="B443" s="650"/>
      <c r="C443" s="649"/>
      <c r="D443" s="651"/>
      <c r="E443" s="649"/>
      <c r="F443" s="652"/>
      <c r="G443" s="652"/>
      <c r="H443" s="651"/>
      <c r="I443" s="653"/>
    </row>
    <row r="444">
      <c r="A444" s="649"/>
      <c r="B444" s="650"/>
      <c r="C444" s="649"/>
      <c r="D444" s="651"/>
      <c r="E444" s="649"/>
      <c r="F444" s="652"/>
      <c r="G444" s="652"/>
      <c r="H444" s="651"/>
      <c r="I444" s="653"/>
    </row>
    <row r="445">
      <c r="A445" s="649"/>
      <c r="B445" s="650"/>
      <c r="C445" s="649"/>
      <c r="D445" s="651"/>
      <c r="E445" s="649"/>
      <c r="F445" s="652"/>
      <c r="G445" s="652"/>
      <c r="H445" s="651"/>
      <c r="I445" s="653"/>
    </row>
    <row r="446">
      <c r="A446" s="649"/>
      <c r="B446" s="650"/>
      <c r="C446" s="649"/>
      <c r="D446" s="651"/>
      <c r="E446" s="649"/>
      <c r="F446" s="652"/>
      <c r="G446" s="652"/>
      <c r="H446" s="651"/>
      <c r="I446" s="653"/>
    </row>
    <row r="447">
      <c r="A447" s="649"/>
      <c r="B447" s="650"/>
      <c r="C447" s="649"/>
      <c r="D447" s="651"/>
      <c r="E447" s="649"/>
      <c r="F447" s="652"/>
      <c r="G447" s="652"/>
      <c r="H447" s="651"/>
      <c r="I447" s="653"/>
    </row>
    <row r="448">
      <c r="A448" s="649"/>
      <c r="B448" s="650"/>
      <c r="C448" s="649"/>
      <c r="D448" s="651"/>
      <c r="E448" s="649"/>
      <c r="F448" s="652"/>
      <c r="G448" s="652"/>
      <c r="H448" s="651"/>
      <c r="I448" s="653"/>
    </row>
    <row r="449">
      <c r="A449" s="649"/>
      <c r="B449" s="650"/>
      <c r="C449" s="649"/>
      <c r="D449" s="651"/>
      <c r="E449" s="649"/>
      <c r="F449" s="652"/>
      <c r="G449" s="652"/>
      <c r="H449" s="651"/>
      <c r="I449" s="653"/>
    </row>
    <row r="450">
      <c r="A450" s="649"/>
      <c r="B450" s="650"/>
      <c r="C450" s="649"/>
      <c r="D450" s="651"/>
      <c r="E450" s="649"/>
      <c r="F450" s="652"/>
      <c r="G450" s="652"/>
      <c r="H450" s="651"/>
      <c r="I450" s="653"/>
    </row>
    <row r="451">
      <c r="A451" s="649"/>
      <c r="B451" s="650"/>
      <c r="C451" s="649"/>
      <c r="D451" s="651"/>
      <c r="E451" s="649"/>
      <c r="F451" s="652"/>
      <c r="G451" s="652"/>
      <c r="H451" s="651"/>
      <c r="I451" s="653"/>
    </row>
    <row r="452">
      <c r="A452" s="649"/>
      <c r="B452" s="650"/>
      <c r="C452" s="649"/>
      <c r="D452" s="651"/>
      <c r="E452" s="649"/>
      <c r="F452" s="652"/>
      <c r="G452" s="652"/>
      <c r="H452" s="651"/>
      <c r="I452" s="653"/>
    </row>
    <row r="453">
      <c r="A453" s="649"/>
      <c r="B453" s="650"/>
      <c r="C453" s="649"/>
      <c r="D453" s="651"/>
      <c r="E453" s="649"/>
      <c r="F453" s="652"/>
      <c r="G453" s="652"/>
      <c r="H453" s="651"/>
      <c r="I453" s="653"/>
    </row>
    <row r="454">
      <c r="A454" s="649"/>
      <c r="B454" s="650"/>
      <c r="C454" s="649"/>
      <c r="D454" s="651"/>
      <c r="E454" s="649"/>
      <c r="F454" s="652"/>
      <c r="G454" s="652"/>
      <c r="H454" s="651"/>
      <c r="I454" s="653"/>
    </row>
    <row r="455">
      <c r="A455" s="649"/>
      <c r="B455" s="650"/>
      <c r="C455" s="649"/>
      <c r="D455" s="651"/>
      <c r="E455" s="649"/>
      <c r="F455" s="652"/>
      <c r="G455" s="652"/>
      <c r="H455" s="651"/>
      <c r="I455" s="653"/>
    </row>
    <row r="456">
      <c r="A456" s="649"/>
      <c r="B456" s="650"/>
      <c r="C456" s="649"/>
      <c r="D456" s="651"/>
      <c r="E456" s="649"/>
      <c r="F456" s="652"/>
      <c r="G456" s="652"/>
      <c r="H456" s="651"/>
      <c r="I456" s="653"/>
    </row>
    <row r="457">
      <c r="A457" s="649"/>
      <c r="B457" s="650"/>
      <c r="C457" s="649"/>
      <c r="D457" s="651"/>
      <c r="E457" s="649"/>
      <c r="F457" s="652"/>
      <c r="G457" s="652"/>
      <c r="H457" s="651"/>
      <c r="I457" s="653"/>
    </row>
    <row r="458">
      <c r="A458" s="649"/>
      <c r="B458" s="650"/>
      <c r="C458" s="649"/>
      <c r="D458" s="651"/>
      <c r="E458" s="649"/>
      <c r="F458" s="652"/>
      <c r="G458" s="652"/>
      <c r="H458" s="651"/>
      <c r="I458" s="653"/>
    </row>
    <row r="459">
      <c r="A459" s="649"/>
      <c r="B459" s="650"/>
      <c r="C459" s="649"/>
      <c r="D459" s="651"/>
      <c r="E459" s="649"/>
      <c r="F459" s="652"/>
      <c r="G459" s="652"/>
      <c r="H459" s="651"/>
      <c r="I459" s="653"/>
    </row>
    <row r="460">
      <c r="A460" s="649"/>
      <c r="B460" s="650"/>
      <c r="C460" s="649"/>
      <c r="D460" s="651"/>
      <c r="E460" s="649"/>
      <c r="F460" s="652"/>
      <c r="G460" s="652"/>
      <c r="H460" s="651"/>
      <c r="I460" s="653"/>
    </row>
    <row r="461">
      <c r="A461" s="649"/>
      <c r="B461" s="650"/>
      <c r="C461" s="649"/>
      <c r="D461" s="651"/>
      <c r="E461" s="649"/>
      <c r="F461" s="652"/>
      <c r="G461" s="652"/>
      <c r="H461" s="651"/>
      <c r="I461" s="653"/>
    </row>
    <row r="462">
      <c r="A462" s="649"/>
      <c r="B462" s="650"/>
      <c r="C462" s="649"/>
      <c r="D462" s="651"/>
      <c r="E462" s="649"/>
      <c r="F462" s="652"/>
      <c r="G462" s="652"/>
      <c r="H462" s="651"/>
      <c r="I462" s="653"/>
    </row>
    <row r="463">
      <c r="A463" s="649"/>
      <c r="B463" s="650"/>
      <c r="C463" s="649"/>
      <c r="D463" s="651"/>
      <c r="E463" s="649"/>
      <c r="F463" s="652"/>
      <c r="G463" s="652"/>
      <c r="H463" s="651"/>
      <c r="I463" s="653"/>
    </row>
    <row r="464">
      <c r="A464" s="649"/>
      <c r="B464" s="650"/>
      <c r="C464" s="649"/>
      <c r="D464" s="651"/>
      <c r="E464" s="649"/>
      <c r="F464" s="652"/>
      <c r="G464" s="652"/>
      <c r="H464" s="651"/>
      <c r="I464" s="653"/>
    </row>
    <row r="465">
      <c r="A465" s="649"/>
      <c r="B465" s="650"/>
      <c r="C465" s="649"/>
      <c r="D465" s="651"/>
      <c r="E465" s="649"/>
      <c r="F465" s="652"/>
      <c r="G465" s="652"/>
      <c r="H465" s="651"/>
      <c r="I465" s="653"/>
    </row>
    <row r="466">
      <c r="A466" s="649"/>
      <c r="B466" s="650"/>
      <c r="C466" s="649"/>
      <c r="D466" s="651"/>
      <c r="E466" s="649"/>
      <c r="F466" s="652"/>
      <c r="G466" s="652"/>
      <c r="H466" s="651"/>
      <c r="I466" s="653"/>
    </row>
    <row r="467">
      <c r="A467" s="649"/>
      <c r="B467" s="650"/>
      <c r="C467" s="649"/>
      <c r="D467" s="651"/>
      <c r="E467" s="649"/>
      <c r="F467" s="652"/>
      <c r="G467" s="652"/>
      <c r="H467" s="651"/>
      <c r="I467" s="653"/>
    </row>
    <row r="468">
      <c r="A468" s="649"/>
      <c r="B468" s="650"/>
      <c r="C468" s="649"/>
      <c r="D468" s="651"/>
      <c r="E468" s="649"/>
      <c r="F468" s="652"/>
      <c r="G468" s="652"/>
      <c r="H468" s="651"/>
      <c r="I468" s="653"/>
    </row>
    <row r="469">
      <c r="A469" s="649"/>
      <c r="B469" s="650"/>
      <c r="C469" s="649"/>
      <c r="D469" s="651"/>
      <c r="E469" s="649"/>
      <c r="F469" s="652"/>
      <c r="G469" s="652"/>
      <c r="H469" s="651"/>
      <c r="I469" s="653"/>
    </row>
    <row r="470">
      <c r="A470" s="649"/>
      <c r="B470" s="650"/>
      <c r="C470" s="649"/>
      <c r="D470" s="651"/>
      <c r="E470" s="649"/>
      <c r="F470" s="652"/>
      <c r="G470" s="652"/>
      <c r="H470" s="651"/>
      <c r="I470" s="653"/>
    </row>
    <row r="471">
      <c r="A471" s="649"/>
      <c r="B471" s="650"/>
      <c r="C471" s="649"/>
      <c r="D471" s="651"/>
      <c r="E471" s="649"/>
      <c r="F471" s="652"/>
      <c r="G471" s="652"/>
      <c r="H471" s="651"/>
      <c r="I471" s="653"/>
    </row>
    <row r="472">
      <c r="A472" s="649"/>
      <c r="B472" s="650"/>
      <c r="C472" s="649"/>
      <c r="D472" s="651"/>
      <c r="E472" s="649"/>
      <c r="F472" s="652"/>
      <c r="G472" s="652"/>
      <c r="H472" s="651"/>
      <c r="I472" s="653"/>
    </row>
    <row r="473">
      <c r="A473" s="649"/>
      <c r="B473" s="650"/>
      <c r="C473" s="649"/>
      <c r="D473" s="651"/>
      <c r="E473" s="649"/>
      <c r="F473" s="652"/>
      <c r="G473" s="652"/>
      <c r="H473" s="651"/>
      <c r="I473" s="653"/>
    </row>
    <row r="474">
      <c r="A474" s="649"/>
      <c r="B474" s="650"/>
      <c r="C474" s="649"/>
      <c r="D474" s="651"/>
      <c r="E474" s="649"/>
      <c r="F474" s="652"/>
      <c r="G474" s="652"/>
      <c r="H474" s="651"/>
      <c r="I474" s="653"/>
    </row>
    <row r="475">
      <c r="A475" s="649"/>
      <c r="B475" s="650"/>
      <c r="C475" s="649"/>
      <c r="D475" s="651"/>
      <c r="E475" s="649"/>
      <c r="F475" s="652"/>
      <c r="G475" s="652"/>
      <c r="H475" s="651"/>
      <c r="I475" s="653"/>
    </row>
    <row r="476">
      <c r="A476" s="649"/>
      <c r="B476" s="650"/>
      <c r="C476" s="649"/>
      <c r="D476" s="651"/>
      <c r="E476" s="649"/>
      <c r="F476" s="652"/>
      <c r="G476" s="652"/>
      <c r="H476" s="651"/>
      <c r="I476" s="653"/>
    </row>
    <row r="477">
      <c r="A477" s="649"/>
      <c r="B477" s="650"/>
      <c r="C477" s="649"/>
      <c r="D477" s="651"/>
      <c r="E477" s="649"/>
      <c r="F477" s="652"/>
      <c r="G477" s="652"/>
      <c r="H477" s="651"/>
      <c r="I477" s="653"/>
    </row>
    <row r="478">
      <c r="A478" s="649"/>
      <c r="B478" s="650"/>
      <c r="C478" s="649"/>
      <c r="D478" s="651"/>
      <c r="E478" s="649"/>
      <c r="F478" s="652"/>
      <c r="G478" s="652"/>
      <c r="H478" s="651"/>
      <c r="I478" s="653"/>
    </row>
    <row r="479">
      <c r="A479" s="649"/>
      <c r="B479" s="650"/>
      <c r="C479" s="649"/>
      <c r="D479" s="651"/>
      <c r="E479" s="649"/>
      <c r="F479" s="652"/>
      <c r="G479" s="652"/>
      <c r="H479" s="651"/>
      <c r="I479" s="653"/>
    </row>
    <row r="480">
      <c r="A480" s="649"/>
      <c r="B480" s="650"/>
      <c r="C480" s="649"/>
      <c r="D480" s="651"/>
      <c r="E480" s="649"/>
      <c r="F480" s="652"/>
      <c r="G480" s="652"/>
      <c r="H480" s="651"/>
      <c r="I480" s="653"/>
    </row>
    <row r="481">
      <c r="A481" s="649"/>
      <c r="B481" s="650"/>
      <c r="C481" s="649"/>
      <c r="D481" s="651"/>
      <c r="E481" s="649"/>
      <c r="F481" s="652"/>
      <c r="G481" s="652"/>
      <c r="H481" s="651"/>
      <c r="I481" s="653"/>
    </row>
    <row r="482">
      <c r="A482" s="649"/>
      <c r="B482" s="650"/>
      <c r="C482" s="649"/>
      <c r="D482" s="651"/>
      <c r="E482" s="649"/>
      <c r="F482" s="652"/>
      <c r="G482" s="652"/>
      <c r="H482" s="651"/>
      <c r="I482" s="653"/>
    </row>
    <row r="483">
      <c r="A483" s="649"/>
      <c r="B483" s="650"/>
      <c r="C483" s="649"/>
      <c r="D483" s="651"/>
      <c r="E483" s="649"/>
      <c r="F483" s="652"/>
      <c r="G483" s="652"/>
      <c r="H483" s="651"/>
      <c r="I483" s="653"/>
    </row>
    <row r="484">
      <c r="A484" s="649"/>
      <c r="B484" s="650"/>
      <c r="C484" s="649"/>
      <c r="D484" s="651"/>
      <c r="E484" s="649"/>
      <c r="F484" s="652"/>
      <c r="G484" s="652"/>
      <c r="H484" s="651"/>
      <c r="I484" s="653"/>
    </row>
    <row r="485">
      <c r="A485" s="649"/>
      <c r="B485" s="650"/>
      <c r="C485" s="649"/>
      <c r="D485" s="651"/>
      <c r="E485" s="649"/>
      <c r="F485" s="652"/>
      <c r="G485" s="652"/>
      <c r="H485" s="651"/>
      <c r="I485" s="653"/>
    </row>
    <row r="486">
      <c r="A486" s="649"/>
      <c r="B486" s="650"/>
      <c r="C486" s="649"/>
      <c r="D486" s="651"/>
      <c r="E486" s="649"/>
      <c r="F486" s="652"/>
      <c r="G486" s="652"/>
      <c r="H486" s="651"/>
      <c r="I486" s="653"/>
    </row>
    <row r="487">
      <c r="A487" s="649"/>
      <c r="B487" s="650"/>
      <c r="C487" s="649"/>
      <c r="D487" s="651"/>
      <c r="E487" s="649"/>
      <c r="F487" s="652"/>
      <c r="G487" s="652"/>
      <c r="H487" s="651"/>
      <c r="I487" s="653"/>
    </row>
    <row r="488">
      <c r="A488" s="649"/>
      <c r="B488" s="650"/>
      <c r="C488" s="649"/>
      <c r="D488" s="651"/>
      <c r="E488" s="649"/>
      <c r="F488" s="652"/>
      <c r="G488" s="652"/>
      <c r="H488" s="651"/>
      <c r="I488" s="653"/>
    </row>
    <row r="489">
      <c r="A489" s="649"/>
      <c r="B489" s="650"/>
      <c r="C489" s="649"/>
      <c r="D489" s="651"/>
      <c r="E489" s="649"/>
      <c r="F489" s="652"/>
      <c r="G489" s="652"/>
      <c r="H489" s="651"/>
      <c r="I489" s="653"/>
    </row>
    <row r="490">
      <c r="A490" s="649"/>
      <c r="B490" s="650"/>
      <c r="C490" s="649"/>
      <c r="D490" s="651"/>
      <c r="E490" s="649"/>
      <c r="F490" s="652"/>
      <c r="G490" s="652"/>
      <c r="H490" s="651"/>
      <c r="I490" s="653"/>
    </row>
    <row r="491">
      <c r="A491" s="649"/>
      <c r="B491" s="650"/>
      <c r="C491" s="649"/>
      <c r="D491" s="651"/>
      <c r="E491" s="649"/>
      <c r="F491" s="652"/>
      <c r="G491" s="652"/>
      <c r="H491" s="651"/>
      <c r="I491" s="653"/>
    </row>
    <row r="492">
      <c r="A492" s="649"/>
      <c r="B492" s="650"/>
      <c r="C492" s="649"/>
      <c r="D492" s="651"/>
      <c r="E492" s="649"/>
      <c r="F492" s="652"/>
      <c r="G492" s="652"/>
      <c r="H492" s="651"/>
      <c r="I492" s="653"/>
    </row>
    <row r="493">
      <c r="A493" s="649"/>
      <c r="B493" s="650"/>
      <c r="C493" s="649"/>
      <c r="D493" s="651"/>
      <c r="E493" s="649"/>
      <c r="F493" s="652"/>
      <c r="G493" s="652"/>
      <c r="H493" s="651"/>
      <c r="I493" s="653"/>
    </row>
    <row r="494">
      <c r="A494" s="649"/>
      <c r="B494" s="650"/>
      <c r="C494" s="649"/>
      <c r="D494" s="651"/>
      <c r="E494" s="649"/>
      <c r="F494" s="652"/>
      <c r="G494" s="652"/>
      <c r="H494" s="651"/>
      <c r="I494" s="653"/>
    </row>
    <row r="495">
      <c r="A495" s="649"/>
      <c r="B495" s="650"/>
      <c r="C495" s="649"/>
      <c r="D495" s="651"/>
      <c r="E495" s="649"/>
      <c r="F495" s="652"/>
      <c r="G495" s="652"/>
      <c r="H495" s="651"/>
      <c r="I495" s="653"/>
    </row>
    <row r="496">
      <c r="A496" s="649"/>
      <c r="B496" s="650"/>
      <c r="C496" s="649"/>
      <c r="D496" s="651"/>
      <c r="E496" s="649"/>
      <c r="F496" s="652"/>
      <c r="G496" s="652"/>
      <c r="H496" s="651"/>
      <c r="I496" s="653"/>
    </row>
    <row r="497">
      <c r="A497" s="649"/>
      <c r="B497" s="650"/>
      <c r="C497" s="649"/>
      <c r="D497" s="651"/>
      <c r="E497" s="649"/>
      <c r="F497" s="652"/>
      <c r="G497" s="652"/>
      <c r="H497" s="651"/>
      <c r="I497" s="653"/>
    </row>
    <row r="498">
      <c r="A498" s="649"/>
      <c r="B498" s="650"/>
      <c r="C498" s="649"/>
      <c r="D498" s="651"/>
      <c r="E498" s="649"/>
      <c r="F498" s="652"/>
      <c r="G498" s="652"/>
      <c r="H498" s="651"/>
      <c r="I498" s="653"/>
    </row>
    <row r="499">
      <c r="A499" s="649"/>
      <c r="B499" s="650"/>
      <c r="C499" s="649"/>
      <c r="D499" s="651"/>
      <c r="E499" s="649"/>
      <c r="F499" s="652"/>
      <c r="G499" s="652"/>
      <c r="H499" s="651"/>
      <c r="I499" s="653"/>
    </row>
    <row r="500">
      <c r="A500" s="649"/>
      <c r="B500" s="650"/>
      <c r="C500" s="649"/>
      <c r="D500" s="651"/>
      <c r="E500" s="649"/>
      <c r="F500" s="652"/>
      <c r="G500" s="652"/>
      <c r="H500" s="651"/>
      <c r="I500" s="653"/>
    </row>
    <row r="501">
      <c r="A501" s="649"/>
      <c r="B501" s="650"/>
      <c r="C501" s="649"/>
      <c r="D501" s="651"/>
      <c r="E501" s="649"/>
      <c r="F501" s="652"/>
      <c r="G501" s="652"/>
      <c r="H501" s="651"/>
      <c r="I501" s="653"/>
    </row>
    <row r="502">
      <c r="A502" s="649"/>
      <c r="B502" s="650"/>
      <c r="C502" s="649"/>
      <c r="D502" s="651"/>
      <c r="E502" s="649"/>
      <c r="F502" s="652"/>
      <c r="G502" s="652"/>
      <c r="H502" s="651"/>
      <c r="I502" s="653"/>
    </row>
    <row r="503">
      <c r="A503" s="649"/>
      <c r="B503" s="650"/>
      <c r="C503" s="649"/>
      <c r="D503" s="651"/>
      <c r="E503" s="649"/>
      <c r="F503" s="652"/>
      <c r="G503" s="652"/>
      <c r="H503" s="651"/>
      <c r="I503" s="653"/>
    </row>
    <row r="504">
      <c r="A504" s="649"/>
      <c r="B504" s="650"/>
      <c r="C504" s="649"/>
      <c r="D504" s="651"/>
      <c r="E504" s="649"/>
      <c r="F504" s="652"/>
      <c r="G504" s="652"/>
      <c r="H504" s="651"/>
      <c r="I504" s="653"/>
    </row>
    <row r="505">
      <c r="A505" s="649"/>
      <c r="B505" s="650"/>
      <c r="C505" s="649"/>
      <c r="D505" s="651"/>
      <c r="E505" s="649"/>
      <c r="F505" s="652"/>
      <c r="G505" s="652"/>
      <c r="H505" s="651"/>
      <c r="I505" s="653"/>
    </row>
    <row r="506">
      <c r="A506" s="649"/>
      <c r="B506" s="650"/>
      <c r="C506" s="649"/>
      <c r="D506" s="651"/>
      <c r="E506" s="649"/>
      <c r="F506" s="652"/>
      <c r="G506" s="652"/>
      <c r="H506" s="651"/>
      <c r="I506" s="653"/>
    </row>
    <row r="507">
      <c r="A507" s="649"/>
      <c r="B507" s="650"/>
      <c r="C507" s="649"/>
      <c r="D507" s="651"/>
      <c r="E507" s="649"/>
      <c r="F507" s="652"/>
      <c r="G507" s="652"/>
      <c r="H507" s="651"/>
      <c r="I507" s="653"/>
    </row>
    <row r="508">
      <c r="A508" s="649"/>
      <c r="B508" s="650"/>
      <c r="C508" s="649"/>
      <c r="D508" s="651"/>
      <c r="E508" s="649"/>
      <c r="F508" s="652"/>
      <c r="G508" s="652"/>
      <c r="H508" s="651"/>
      <c r="I508" s="653"/>
    </row>
    <row r="509">
      <c r="A509" s="649"/>
      <c r="B509" s="650"/>
      <c r="C509" s="649"/>
      <c r="D509" s="651"/>
      <c r="E509" s="649"/>
      <c r="F509" s="652"/>
      <c r="G509" s="652"/>
      <c r="H509" s="651"/>
      <c r="I509" s="653"/>
    </row>
    <row r="510">
      <c r="A510" s="649"/>
      <c r="B510" s="650"/>
      <c r="C510" s="649"/>
      <c r="D510" s="651"/>
      <c r="E510" s="649"/>
      <c r="F510" s="652"/>
      <c r="G510" s="652"/>
      <c r="H510" s="651"/>
      <c r="I510" s="653"/>
    </row>
    <row r="511">
      <c r="A511" s="649"/>
      <c r="B511" s="650"/>
      <c r="C511" s="649"/>
      <c r="D511" s="651"/>
      <c r="E511" s="649"/>
      <c r="F511" s="652"/>
      <c r="G511" s="652"/>
      <c r="H511" s="651"/>
      <c r="I511" s="653"/>
    </row>
    <row r="512">
      <c r="A512" s="649"/>
      <c r="B512" s="650"/>
      <c r="C512" s="649"/>
      <c r="D512" s="651"/>
      <c r="E512" s="649"/>
      <c r="F512" s="652"/>
      <c r="G512" s="652"/>
      <c r="H512" s="651"/>
      <c r="I512" s="653"/>
    </row>
    <row r="513">
      <c r="A513" s="649"/>
      <c r="B513" s="650"/>
      <c r="C513" s="649"/>
      <c r="D513" s="651"/>
      <c r="E513" s="649"/>
      <c r="F513" s="652"/>
      <c r="G513" s="652"/>
      <c r="H513" s="651"/>
      <c r="I513" s="653"/>
    </row>
    <row r="514">
      <c r="A514" s="649"/>
      <c r="B514" s="650"/>
      <c r="C514" s="649"/>
      <c r="D514" s="651"/>
      <c r="E514" s="649"/>
      <c r="F514" s="652"/>
      <c r="G514" s="652"/>
      <c r="H514" s="651"/>
      <c r="I514" s="653"/>
    </row>
    <row r="515">
      <c r="A515" s="649"/>
      <c r="B515" s="650"/>
      <c r="C515" s="649"/>
      <c r="D515" s="651"/>
      <c r="E515" s="649"/>
      <c r="F515" s="652"/>
      <c r="G515" s="652"/>
      <c r="H515" s="651"/>
      <c r="I515" s="653"/>
    </row>
    <row r="516">
      <c r="A516" s="649"/>
      <c r="B516" s="650"/>
      <c r="C516" s="649"/>
      <c r="D516" s="651"/>
      <c r="E516" s="649"/>
      <c r="F516" s="652"/>
      <c r="G516" s="652"/>
      <c r="H516" s="651"/>
      <c r="I516" s="653"/>
    </row>
    <row r="517">
      <c r="A517" s="649"/>
      <c r="B517" s="650"/>
      <c r="C517" s="649"/>
      <c r="D517" s="651"/>
      <c r="E517" s="649"/>
      <c r="F517" s="652"/>
      <c r="G517" s="652"/>
      <c r="H517" s="651"/>
      <c r="I517" s="653"/>
    </row>
    <row r="518">
      <c r="A518" s="649"/>
      <c r="B518" s="650"/>
      <c r="C518" s="649"/>
      <c r="D518" s="651"/>
      <c r="E518" s="649"/>
      <c r="F518" s="652"/>
      <c r="G518" s="652"/>
      <c r="H518" s="651"/>
      <c r="I518" s="653"/>
    </row>
    <row r="519">
      <c r="A519" s="649"/>
      <c r="B519" s="650"/>
      <c r="C519" s="649"/>
      <c r="D519" s="651"/>
      <c r="E519" s="649"/>
      <c r="F519" s="652"/>
      <c r="G519" s="652"/>
      <c r="H519" s="651"/>
      <c r="I519" s="653"/>
    </row>
    <row r="520">
      <c r="A520" s="649"/>
      <c r="B520" s="650"/>
      <c r="C520" s="649"/>
      <c r="D520" s="651"/>
      <c r="E520" s="649"/>
      <c r="F520" s="652"/>
      <c r="G520" s="652"/>
      <c r="H520" s="651"/>
      <c r="I520" s="653"/>
    </row>
    <row r="521">
      <c r="A521" s="649"/>
      <c r="B521" s="650"/>
      <c r="C521" s="649"/>
      <c r="D521" s="651"/>
      <c r="E521" s="649"/>
      <c r="F521" s="652"/>
      <c r="G521" s="652"/>
      <c r="H521" s="651"/>
      <c r="I521" s="653"/>
    </row>
    <row r="522">
      <c r="A522" s="649"/>
      <c r="B522" s="650"/>
      <c r="C522" s="649"/>
      <c r="D522" s="651"/>
      <c r="E522" s="649"/>
      <c r="F522" s="652"/>
      <c r="G522" s="652"/>
      <c r="H522" s="651"/>
      <c r="I522" s="653"/>
    </row>
    <row r="523">
      <c r="A523" s="649"/>
      <c r="B523" s="650"/>
      <c r="C523" s="649"/>
      <c r="D523" s="651"/>
      <c r="E523" s="649"/>
      <c r="F523" s="652"/>
      <c r="G523" s="652"/>
      <c r="H523" s="651"/>
      <c r="I523" s="653"/>
    </row>
    <row r="524">
      <c r="A524" s="649"/>
      <c r="B524" s="650"/>
      <c r="C524" s="649"/>
      <c r="D524" s="651"/>
      <c r="E524" s="649"/>
      <c r="F524" s="652"/>
      <c r="G524" s="652"/>
      <c r="H524" s="651"/>
      <c r="I524" s="653"/>
    </row>
    <row r="525">
      <c r="A525" s="649"/>
      <c r="B525" s="650"/>
      <c r="C525" s="649"/>
      <c r="D525" s="651"/>
      <c r="E525" s="649"/>
      <c r="F525" s="652"/>
      <c r="G525" s="652"/>
      <c r="H525" s="651"/>
      <c r="I525" s="653"/>
    </row>
    <row r="526">
      <c r="A526" s="649"/>
      <c r="B526" s="650"/>
      <c r="C526" s="649"/>
      <c r="D526" s="651"/>
      <c r="E526" s="649"/>
      <c r="F526" s="652"/>
      <c r="G526" s="652"/>
      <c r="H526" s="651"/>
      <c r="I526" s="653"/>
    </row>
    <row r="527">
      <c r="A527" s="649"/>
      <c r="B527" s="650"/>
      <c r="C527" s="649"/>
      <c r="D527" s="651"/>
      <c r="E527" s="649"/>
      <c r="F527" s="652"/>
      <c r="G527" s="652"/>
      <c r="H527" s="651"/>
      <c r="I527" s="653"/>
    </row>
    <row r="528">
      <c r="A528" s="649"/>
      <c r="B528" s="650"/>
      <c r="C528" s="649"/>
      <c r="D528" s="651"/>
      <c r="E528" s="649"/>
      <c r="F528" s="652"/>
      <c r="G528" s="652"/>
      <c r="H528" s="651"/>
      <c r="I528" s="653"/>
    </row>
    <row r="529">
      <c r="A529" s="649"/>
      <c r="B529" s="650"/>
      <c r="C529" s="649"/>
      <c r="D529" s="651"/>
      <c r="E529" s="649"/>
      <c r="F529" s="652"/>
      <c r="G529" s="652"/>
      <c r="H529" s="651"/>
      <c r="I529" s="653"/>
    </row>
    <row r="530">
      <c r="A530" s="649"/>
      <c r="B530" s="650"/>
      <c r="C530" s="649"/>
      <c r="D530" s="651"/>
      <c r="E530" s="649"/>
      <c r="F530" s="652"/>
      <c r="G530" s="652"/>
      <c r="H530" s="651"/>
      <c r="I530" s="653"/>
    </row>
    <row r="531">
      <c r="A531" s="649"/>
      <c r="B531" s="650"/>
      <c r="C531" s="649"/>
      <c r="D531" s="651"/>
      <c r="E531" s="649"/>
      <c r="F531" s="652"/>
      <c r="G531" s="652"/>
      <c r="H531" s="651"/>
      <c r="I531" s="653"/>
    </row>
    <row r="532">
      <c r="A532" s="649"/>
      <c r="B532" s="650"/>
      <c r="C532" s="649"/>
      <c r="D532" s="651"/>
      <c r="E532" s="649"/>
      <c r="F532" s="652"/>
      <c r="G532" s="652"/>
      <c r="H532" s="651"/>
      <c r="I532" s="653"/>
    </row>
    <row r="533">
      <c r="A533" s="649"/>
      <c r="B533" s="650"/>
      <c r="C533" s="649"/>
      <c r="D533" s="651"/>
      <c r="E533" s="649"/>
      <c r="F533" s="652"/>
      <c r="G533" s="652"/>
      <c r="H533" s="651"/>
      <c r="I533" s="653"/>
    </row>
    <row r="534">
      <c r="A534" s="649"/>
      <c r="B534" s="650"/>
      <c r="C534" s="649"/>
      <c r="D534" s="651"/>
      <c r="E534" s="649"/>
      <c r="F534" s="652"/>
      <c r="G534" s="652"/>
      <c r="H534" s="651"/>
      <c r="I534" s="653"/>
    </row>
    <row r="535">
      <c r="A535" s="649"/>
      <c r="B535" s="650"/>
      <c r="C535" s="649"/>
      <c r="D535" s="651"/>
      <c r="E535" s="649"/>
      <c r="F535" s="652"/>
      <c r="G535" s="652"/>
      <c r="H535" s="651"/>
      <c r="I535" s="653"/>
    </row>
    <row r="536">
      <c r="A536" s="649"/>
      <c r="B536" s="650"/>
      <c r="C536" s="649"/>
      <c r="D536" s="651"/>
      <c r="E536" s="649"/>
      <c r="F536" s="652"/>
      <c r="G536" s="652"/>
      <c r="H536" s="651"/>
      <c r="I536" s="653"/>
    </row>
    <row r="537">
      <c r="A537" s="649"/>
      <c r="B537" s="650"/>
      <c r="C537" s="649"/>
      <c r="D537" s="651"/>
      <c r="E537" s="649"/>
      <c r="F537" s="652"/>
      <c r="G537" s="652"/>
      <c r="H537" s="651"/>
      <c r="I537" s="653"/>
    </row>
    <row r="538">
      <c r="A538" s="649"/>
      <c r="B538" s="650"/>
      <c r="C538" s="649"/>
      <c r="D538" s="651"/>
      <c r="E538" s="649"/>
      <c r="F538" s="652"/>
      <c r="G538" s="652"/>
      <c r="H538" s="651"/>
      <c r="I538" s="653"/>
    </row>
    <row r="539">
      <c r="A539" s="649"/>
      <c r="B539" s="650"/>
      <c r="C539" s="649"/>
      <c r="D539" s="651"/>
      <c r="E539" s="649"/>
      <c r="F539" s="652"/>
      <c r="G539" s="652"/>
      <c r="H539" s="651"/>
      <c r="I539" s="653"/>
    </row>
    <row r="540">
      <c r="A540" s="649"/>
      <c r="B540" s="650"/>
      <c r="C540" s="649"/>
      <c r="D540" s="651"/>
      <c r="E540" s="649"/>
      <c r="F540" s="652"/>
      <c r="G540" s="652"/>
      <c r="H540" s="651"/>
      <c r="I540" s="653"/>
    </row>
    <row r="541">
      <c r="A541" s="649"/>
      <c r="B541" s="650"/>
      <c r="C541" s="649"/>
      <c r="D541" s="651"/>
      <c r="E541" s="649"/>
      <c r="F541" s="652"/>
      <c r="G541" s="652"/>
      <c r="H541" s="651"/>
      <c r="I541" s="653"/>
    </row>
    <row r="542">
      <c r="A542" s="649"/>
      <c r="B542" s="650"/>
      <c r="C542" s="649"/>
      <c r="D542" s="651"/>
      <c r="E542" s="649"/>
      <c r="F542" s="652"/>
      <c r="G542" s="652"/>
      <c r="H542" s="651"/>
      <c r="I542" s="653"/>
    </row>
    <row r="543">
      <c r="A543" s="649"/>
      <c r="B543" s="650"/>
      <c r="C543" s="649"/>
      <c r="D543" s="651"/>
      <c r="E543" s="649"/>
      <c r="F543" s="652"/>
      <c r="G543" s="652"/>
      <c r="H543" s="651"/>
      <c r="I543" s="653"/>
    </row>
    <row r="544">
      <c r="A544" s="649"/>
      <c r="B544" s="650"/>
      <c r="C544" s="649"/>
      <c r="D544" s="651"/>
      <c r="E544" s="649"/>
      <c r="F544" s="652"/>
      <c r="G544" s="652"/>
      <c r="H544" s="651"/>
      <c r="I544" s="653"/>
    </row>
    <row r="545">
      <c r="A545" s="649"/>
      <c r="B545" s="650"/>
      <c r="C545" s="649"/>
      <c r="D545" s="651"/>
      <c r="E545" s="649"/>
      <c r="F545" s="652"/>
      <c r="G545" s="652"/>
      <c r="H545" s="651"/>
      <c r="I545" s="653"/>
    </row>
    <row r="546">
      <c r="A546" s="649"/>
      <c r="B546" s="650"/>
      <c r="C546" s="649"/>
      <c r="D546" s="651"/>
      <c r="E546" s="649"/>
      <c r="F546" s="652"/>
      <c r="G546" s="652"/>
      <c r="H546" s="651"/>
      <c r="I546" s="653"/>
    </row>
    <row r="547">
      <c r="A547" s="649"/>
      <c r="B547" s="650"/>
      <c r="C547" s="649"/>
      <c r="D547" s="651"/>
      <c r="E547" s="649"/>
      <c r="F547" s="652"/>
      <c r="G547" s="652"/>
      <c r="H547" s="651"/>
      <c r="I547" s="653"/>
    </row>
    <row r="548">
      <c r="A548" s="649"/>
      <c r="B548" s="650"/>
      <c r="C548" s="649"/>
      <c r="D548" s="651"/>
      <c r="E548" s="649"/>
      <c r="F548" s="652"/>
      <c r="G548" s="652"/>
      <c r="H548" s="651"/>
      <c r="I548" s="653"/>
    </row>
    <row r="549">
      <c r="A549" s="649"/>
      <c r="B549" s="650"/>
      <c r="C549" s="649"/>
      <c r="D549" s="651"/>
      <c r="E549" s="649"/>
      <c r="F549" s="652"/>
      <c r="G549" s="652"/>
      <c r="H549" s="651"/>
      <c r="I549" s="653"/>
    </row>
    <row r="550">
      <c r="A550" s="649"/>
      <c r="B550" s="650"/>
      <c r="C550" s="649"/>
      <c r="D550" s="651"/>
      <c r="E550" s="649"/>
      <c r="F550" s="652"/>
      <c r="G550" s="652"/>
      <c r="H550" s="651"/>
      <c r="I550" s="653"/>
    </row>
    <row r="551">
      <c r="A551" s="649"/>
      <c r="B551" s="650"/>
      <c r="C551" s="649"/>
      <c r="D551" s="651"/>
      <c r="E551" s="649"/>
      <c r="F551" s="652"/>
      <c r="G551" s="652"/>
      <c r="H551" s="651"/>
      <c r="I551" s="653"/>
    </row>
    <row r="552">
      <c r="A552" s="649"/>
      <c r="B552" s="650"/>
      <c r="C552" s="649"/>
      <c r="D552" s="651"/>
      <c r="E552" s="649"/>
      <c r="F552" s="652"/>
      <c r="G552" s="652"/>
      <c r="H552" s="651"/>
      <c r="I552" s="653"/>
    </row>
    <row r="553">
      <c r="A553" s="649"/>
      <c r="B553" s="650"/>
      <c r="C553" s="649"/>
      <c r="D553" s="651"/>
      <c r="E553" s="649"/>
      <c r="F553" s="652"/>
      <c r="G553" s="652"/>
      <c r="H553" s="651"/>
      <c r="I553" s="653"/>
    </row>
    <row r="554">
      <c r="A554" s="649"/>
      <c r="B554" s="650"/>
      <c r="C554" s="649"/>
      <c r="D554" s="651"/>
      <c r="E554" s="649"/>
      <c r="F554" s="652"/>
      <c r="G554" s="652"/>
      <c r="H554" s="651"/>
      <c r="I554" s="653"/>
    </row>
    <row r="555">
      <c r="A555" s="649"/>
      <c r="B555" s="650"/>
      <c r="C555" s="649"/>
      <c r="D555" s="651"/>
      <c r="E555" s="649"/>
      <c r="F555" s="652"/>
      <c r="G555" s="652"/>
      <c r="H555" s="651"/>
      <c r="I555" s="653"/>
    </row>
    <row r="556">
      <c r="A556" s="649"/>
      <c r="B556" s="650"/>
      <c r="C556" s="649"/>
      <c r="D556" s="651"/>
      <c r="E556" s="649"/>
      <c r="F556" s="652"/>
      <c r="G556" s="652"/>
      <c r="H556" s="651"/>
      <c r="I556" s="653"/>
    </row>
    <row r="557">
      <c r="A557" s="649"/>
      <c r="B557" s="650"/>
      <c r="C557" s="649"/>
      <c r="D557" s="651"/>
      <c r="E557" s="649"/>
      <c r="F557" s="652"/>
      <c r="G557" s="652"/>
      <c r="H557" s="651"/>
      <c r="I557" s="653"/>
    </row>
    <row r="558">
      <c r="A558" s="649"/>
      <c r="B558" s="650"/>
      <c r="C558" s="649"/>
      <c r="D558" s="651"/>
      <c r="E558" s="649"/>
      <c r="F558" s="652"/>
      <c r="G558" s="652"/>
      <c r="H558" s="651"/>
      <c r="I558" s="653"/>
    </row>
    <row r="559">
      <c r="A559" s="649"/>
      <c r="B559" s="650"/>
      <c r="C559" s="649"/>
      <c r="D559" s="651"/>
      <c r="E559" s="649"/>
      <c r="F559" s="652"/>
      <c r="G559" s="652"/>
      <c r="H559" s="651"/>
      <c r="I559" s="653"/>
    </row>
    <row r="560">
      <c r="A560" s="649"/>
      <c r="B560" s="650"/>
      <c r="C560" s="649"/>
      <c r="D560" s="651"/>
      <c r="E560" s="649"/>
      <c r="F560" s="652"/>
      <c r="G560" s="652"/>
      <c r="H560" s="651"/>
      <c r="I560" s="653"/>
    </row>
    <row r="561">
      <c r="A561" s="649"/>
      <c r="B561" s="650"/>
      <c r="C561" s="649"/>
      <c r="D561" s="651"/>
      <c r="E561" s="649"/>
      <c r="F561" s="652"/>
      <c r="G561" s="652"/>
      <c r="H561" s="651"/>
      <c r="I561" s="653"/>
    </row>
    <row r="562">
      <c r="A562" s="649"/>
      <c r="B562" s="650"/>
      <c r="C562" s="649"/>
      <c r="D562" s="651"/>
      <c r="E562" s="649"/>
      <c r="F562" s="652"/>
      <c r="G562" s="652"/>
      <c r="H562" s="651"/>
      <c r="I562" s="653"/>
    </row>
    <row r="563">
      <c r="A563" s="649"/>
      <c r="B563" s="650"/>
      <c r="C563" s="649"/>
      <c r="D563" s="651"/>
      <c r="E563" s="649"/>
      <c r="F563" s="652"/>
      <c r="G563" s="652"/>
      <c r="H563" s="651"/>
      <c r="I563" s="653"/>
    </row>
    <row r="564">
      <c r="A564" s="649"/>
      <c r="B564" s="650"/>
      <c r="C564" s="649"/>
      <c r="D564" s="651"/>
      <c r="E564" s="649"/>
      <c r="F564" s="652"/>
      <c r="G564" s="652"/>
      <c r="H564" s="651"/>
      <c r="I564" s="653"/>
    </row>
    <row r="565">
      <c r="A565" s="649"/>
      <c r="B565" s="650"/>
      <c r="C565" s="649"/>
      <c r="D565" s="651"/>
      <c r="E565" s="649"/>
      <c r="F565" s="652"/>
      <c r="G565" s="652"/>
      <c r="H565" s="651"/>
      <c r="I565" s="653"/>
    </row>
    <row r="566">
      <c r="A566" s="649"/>
      <c r="B566" s="650"/>
      <c r="C566" s="649"/>
      <c r="D566" s="651"/>
      <c r="E566" s="649"/>
      <c r="F566" s="652"/>
      <c r="G566" s="652"/>
      <c r="H566" s="651"/>
      <c r="I566" s="653"/>
    </row>
    <row r="567">
      <c r="A567" s="649"/>
      <c r="B567" s="650"/>
      <c r="C567" s="649"/>
      <c r="D567" s="651"/>
      <c r="E567" s="649"/>
      <c r="F567" s="652"/>
      <c r="G567" s="652"/>
      <c r="H567" s="651"/>
      <c r="I567" s="653"/>
    </row>
    <row r="568">
      <c r="A568" s="649"/>
      <c r="B568" s="650"/>
      <c r="C568" s="649"/>
      <c r="D568" s="651"/>
      <c r="E568" s="649"/>
      <c r="F568" s="652"/>
      <c r="G568" s="652"/>
      <c r="H568" s="651"/>
      <c r="I568" s="653"/>
    </row>
    <row r="569">
      <c r="A569" s="649"/>
      <c r="B569" s="650"/>
      <c r="C569" s="649"/>
      <c r="D569" s="651"/>
      <c r="E569" s="649"/>
      <c r="F569" s="652"/>
      <c r="G569" s="652"/>
      <c r="H569" s="651"/>
      <c r="I569" s="653"/>
    </row>
    <row r="570">
      <c r="A570" s="649"/>
      <c r="B570" s="650"/>
      <c r="C570" s="649"/>
      <c r="D570" s="651"/>
      <c r="E570" s="649"/>
      <c r="F570" s="652"/>
      <c r="G570" s="652"/>
      <c r="H570" s="651"/>
      <c r="I570" s="653"/>
    </row>
    <row r="571">
      <c r="A571" s="649"/>
      <c r="B571" s="650"/>
      <c r="C571" s="649"/>
      <c r="D571" s="651"/>
      <c r="E571" s="649"/>
      <c r="F571" s="652"/>
      <c r="G571" s="652"/>
      <c r="H571" s="651"/>
      <c r="I571" s="653"/>
    </row>
    <row r="572">
      <c r="A572" s="649"/>
      <c r="B572" s="650"/>
      <c r="C572" s="649"/>
      <c r="D572" s="651"/>
      <c r="E572" s="649"/>
      <c r="F572" s="652"/>
      <c r="G572" s="652"/>
      <c r="H572" s="651"/>
      <c r="I572" s="653"/>
    </row>
    <row r="573">
      <c r="A573" s="649"/>
      <c r="B573" s="650"/>
      <c r="C573" s="649"/>
      <c r="D573" s="651"/>
      <c r="E573" s="649"/>
      <c r="F573" s="652"/>
      <c r="G573" s="652"/>
      <c r="H573" s="651"/>
      <c r="I573" s="653"/>
    </row>
    <row r="574">
      <c r="A574" s="649"/>
      <c r="B574" s="650"/>
      <c r="C574" s="649"/>
      <c r="D574" s="651"/>
      <c r="E574" s="649"/>
      <c r="F574" s="652"/>
      <c r="G574" s="652"/>
      <c r="H574" s="651"/>
      <c r="I574" s="653"/>
    </row>
    <row r="575">
      <c r="A575" s="649"/>
      <c r="B575" s="650"/>
      <c r="C575" s="649"/>
      <c r="D575" s="651"/>
      <c r="E575" s="649"/>
      <c r="F575" s="652"/>
      <c r="G575" s="652"/>
      <c r="H575" s="651"/>
      <c r="I575" s="653"/>
    </row>
    <row r="576">
      <c r="A576" s="649"/>
      <c r="B576" s="650"/>
      <c r="C576" s="649"/>
      <c r="D576" s="651"/>
      <c r="E576" s="649"/>
      <c r="F576" s="652"/>
      <c r="G576" s="652"/>
      <c r="H576" s="651"/>
      <c r="I576" s="653"/>
    </row>
    <row r="577">
      <c r="A577" s="649"/>
      <c r="B577" s="650"/>
      <c r="C577" s="649"/>
      <c r="D577" s="651"/>
      <c r="E577" s="649"/>
      <c r="F577" s="652"/>
      <c r="G577" s="652"/>
      <c r="H577" s="651"/>
      <c r="I577" s="653"/>
    </row>
    <row r="578">
      <c r="A578" s="649"/>
      <c r="B578" s="650"/>
      <c r="C578" s="649"/>
      <c r="D578" s="651"/>
      <c r="E578" s="649"/>
      <c r="F578" s="652"/>
      <c r="G578" s="652"/>
      <c r="H578" s="651"/>
      <c r="I578" s="653"/>
    </row>
    <row r="579">
      <c r="A579" s="649"/>
      <c r="B579" s="650"/>
      <c r="C579" s="649"/>
      <c r="D579" s="651"/>
      <c r="E579" s="649"/>
      <c r="F579" s="652"/>
      <c r="G579" s="652"/>
      <c r="H579" s="651"/>
      <c r="I579" s="653"/>
    </row>
    <row r="580">
      <c r="A580" s="649"/>
      <c r="B580" s="650"/>
      <c r="C580" s="649"/>
      <c r="D580" s="651"/>
      <c r="E580" s="649"/>
      <c r="F580" s="652"/>
      <c r="G580" s="652"/>
      <c r="H580" s="651"/>
      <c r="I580" s="653"/>
    </row>
    <row r="581">
      <c r="A581" s="649"/>
      <c r="B581" s="650"/>
      <c r="C581" s="649"/>
      <c r="D581" s="651"/>
      <c r="E581" s="649"/>
      <c r="F581" s="652"/>
      <c r="G581" s="652"/>
      <c r="H581" s="651"/>
      <c r="I581" s="653"/>
    </row>
    <row r="582">
      <c r="A582" s="649"/>
      <c r="B582" s="650"/>
      <c r="C582" s="649"/>
      <c r="D582" s="651"/>
      <c r="E582" s="649"/>
      <c r="F582" s="652"/>
      <c r="G582" s="652"/>
      <c r="H582" s="651"/>
      <c r="I582" s="653"/>
    </row>
    <row r="583">
      <c r="A583" s="649"/>
      <c r="B583" s="650"/>
      <c r="C583" s="649"/>
      <c r="D583" s="651"/>
      <c r="E583" s="649"/>
      <c r="F583" s="652"/>
      <c r="G583" s="652"/>
      <c r="H583" s="651"/>
      <c r="I583" s="653"/>
    </row>
    <row r="584">
      <c r="A584" s="649"/>
      <c r="B584" s="650"/>
      <c r="C584" s="649"/>
      <c r="D584" s="651"/>
      <c r="E584" s="649"/>
      <c r="F584" s="652"/>
      <c r="G584" s="652"/>
      <c r="H584" s="651"/>
      <c r="I584" s="653"/>
    </row>
    <row r="585">
      <c r="A585" s="649"/>
      <c r="B585" s="650"/>
      <c r="C585" s="649"/>
      <c r="D585" s="651"/>
      <c r="E585" s="649"/>
      <c r="F585" s="652"/>
      <c r="G585" s="652"/>
      <c r="H585" s="651"/>
      <c r="I585" s="653"/>
    </row>
    <row r="586">
      <c r="A586" s="649"/>
      <c r="B586" s="650"/>
      <c r="C586" s="649"/>
      <c r="D586" s="651"/>
      <c r="E586" s="649"/>
      <c r="F586" s="652"/>
      <c r="G586" s="652"/>
      <c r="H586" s="651"/>
      <c r="I586" s="653"/>
    </row>
    <row r="587">
      <c r="A587" s="649"/>
      <c r="B587" s="650"/>
      <c r="C587" s="649"/>
      <c r="D587" s="651"/>
      <c r="E587" s="649"/>
      <c r="F587" s="652"/>
      <c r="G587" s="652"/>
      <c r="H587" s="651"/>
      <c r="I587" s="653"/>
    </row>
    <row r="588">
      <c r="A588" s="649"/>
      <c r="B588" s="650"/>
      <c r="C588" s="649"/>
      <c r="D588" s="651"/>
      <c r="E588" s="649"/>
      <c r="F588" s="652"/>
      <c r="G588" s="652"/>
      <c r="H588" s="651"/>
      <c r="I588" s="653"/>
    </row>
    <row r="589">
      <c r="A589" s="649"/>
      <c r="B589" s="650"/>
      <c r="C589" s="649"/>
      <c r="D589" s="651"/>
      <c r="E589" s="649"/>
      <c r="F589" s="652"/>
      <c r="G589" s="652"/>
      <c r="H589" s="651"/>
      <c r="I589" s="653"/>
    </row>
    <row r="590">
      <c r="A590" s="649"/>
      <c r="B590" s="650"/>
      <c r="C590" s="649"/>
      <c r="D590" s="651"/>
      <c r="E590" s="649"/>
      <c r="F590" s="652"/>
      <c r="G590" s="652"/>
      <c r="H590" s="651"/>
      <c r="I590" s="653"/>
    </row>
    <row r="591">
      <c r="A591" s="649"/>
      <c r="B591" s="650"/>
      <c r="C591" s="649"/>
      <c r="D591" s="651"/>
      <c r="E591" s="649"/>
      <c r="F591" s="652"/>
      <c r="G591" s="652"/>
      <c r="H591" s="651"/>
      <c r="I591" s="653"/>
    </row>
    <row r="592">
      <c r="A592" s="649"/>
      <c r="B592" s="650"/>
      <c r="C592" s="649"/>
      <c r="D592" s="651"/>
      <c r="E592" s="649"/>
      <c r="F592" s="652"/>
      <c r="G592" s="652"/>
      <c r="H592" s="651"/>
      <c r="I592" s="653"/>
    </row>
    <row r="593">
      <c r="A593" s="649"/>
      <c r="B593" s="650"/>
      <c r="C593" s="649"/>
      <c r="D593" s="651"/>
      <c r="E593" s="649"/>
      <c r="F593" s="652"/>
      <c r="G593" s="652"/>
      <c r="H593" s="651"/>
      <c r="I593" s="653"/>
    </row>
    <row r="594">
      <c r="A594" s="649"/>
      <c r="B594" s="650"/>
      <c r="C594" s="649"/>
      <c r="D594" s="651"/>
      <c r="E594" s="649"/>
      <c r="F594" s="652"/>
      <c r="G594" s="652"/>
      <c r="H594" s="651"/>
      <c r="I594" s="653"/>
    </row>
    <row r="595">
      <c r="A595" s="649"/>
      <c r="B595" s="650"/>
      <c r="C595" s="649"/>
      <c r="D595" s="651"/>
      <c r="E595" s="649"/>
      <c r="F595" s="652"/>
      <c r="G595" s="652"/>
      <c r="H595" s="651"/>
      <c r="I595" s="653"/>
    </row>
    <row r="596">
      <c r="A596" s="649"/>
      <c r="B596" s="650"/>
      <c r="C596" s="649"/>
      <c r="D596" s="651"/>
      <c r="E596" s="649"/>
      <c r="F596" s="652"/>
      <c r="G596" s="652"/>
      <c r="H596" s="651"/>
      <c r="I596" s="653"/>
    </row>
    <row r="597">
      <c r="A597" s="649"/>
      <c r="B597" s="650"/>
      <c r="C597" s="649"/>
      <c r="D597" s="651"/>
      <c r="E597" s="649"/>
      <c r="F597" s="652"/>
      <c r="G597" s="652"/>
      <c r="H597" s="651"/>
      <c r="I597" s="653"/>
    </row>
    <row r="598">
      <c r="A598" s="649"/>
      <c r="B598" s="650"/>
      <c r="C598" s="649"/>
      <c r="D598" s="651"/>
      <c r="E598" s="649"/>
      <c r="F598" s="652"/>
      <c r="G598" s="652"/>
      <c r="H598" s="651"/>
      <c r="I598" s="653"/>
    </row>
    <row r="599">
      <c r="A599" s="649"/>
      <c r="B599" s="650"/>
      <c r="C599" s="649"/>
      <c r="D599" s="651"/>
      <c r="E599" s="649"/>
      <c r="F599" s="652"/>
      <c r="G599" s="652"/>
      <c r="H599" s="651"/>
      <c r="I599" s="653"/>
    </row>
    <row r="600">
      <c r="A600" s="649"/>
      <c r="B600" s="650"/>
      <c r="C600" s="649"/>
      <c r="D600" s="651"/>
      <c r="E600" s="649"/>
      <c r="F600" s="652"/>
      <c r="G600" s="652"/>
      <c r="H600" s="651"/>
      <c r="I600" s="653"/>
    </row>
    <row r="601">
      <c r="A601" s="649"/>
      <c r="B601" s="650"/>
      <c r="C601" s="649"/>
      <c r="D601" s="651"/>
      <c r="E601" s="649"/>
      <c r="F601" s="652"/>
      <c r="G601" s="652"/>
      <c r="H601" s="651"/>
      <c r="I601" s="653"/>
    </row>
    <row r="602">
      <c r="A602" s="649"/>
      <c r="B602" s="650"/>
      <c r="C602" s="649"/>
      <c r="D602" s="651"/>
      <c r="E602" s="649"/>
      <c r="F602" s="652"/>
      <c r="G602" s="652"/>
      <c r="H602" s="651"/>
      <c r="I602" s="653"/>
    </row>
    <row r="603">
      <c r="A603" s="649"/>
      <c r="B603" s="650"/>
      <c r="C603" s="649"/>
      <c r="D603" s="651"/>
      <c r="E603" s="649"/>
      <c r="F603" s="652"/>
      <c r="G603" s="652"/>
      <c r="H603" s="651"/>
      <c r="I603" s="653"/>
    </row>
    <row r="604">
      <c r="A604" s="649"/>
      <c r="B604" s="650"/>
      <c r="C604" s="649"/>
      <c r="D604" s="651"/>
      <c r="E604" s="649"/>
      <c r="F604" s="652"/>
      <c r="G604" s="652"/>
      <c r="H604" s="651"/>
      <c r="I604" s="653"/>
    </row>
    <row r="605">
      <c r="A605" s="649"/>
      <c r="B605" s="650"/>
      <c r="C605" s="649"/>
      <c r="D605" s="651"/>
      <c r="E605" s="649"/>
      <c r="F605" s="652"/>
      <c r="G605" s="652"/>
      <c r="H605" s="651"/>
      <c r="I605" s="653"/>
    </row>
    <row r="606">
      <c r="A606" s="649"/>
      <c r="B606" s="650"/>
      <c r="C606" s="649"/>
      <c r="D606" s="651"/>
      <c r="E606" s="649"/>
      <c r="F606" s="652"/>
      <c r="G606" s="652"/>
      <c r="H606" s="651"/>
      <c r="I606" s="653"/>
    </row>
    <row r="607">
      <c r="A607" s="649"/>
      <c r="B607" s="650"/>
      <c r="C607" s="649"/>
      <c r="D607" s="651"/>
      <c r="E607" s="649"/>
      <c r="F607" s="652"/>
      <c r="G607" s="652"/>
      <c r="H607" s="651"/>
      <c r="I607" s="653"/>
    </row>
    <row r="608">
      <c r="A608" s="649"/>
      <c r="B608" s="650"/>
      <c r="C608" s="649"/>
      <c r="D608" s="651"/>
      <c r="E608" s="649"/>
      <c r="F608" s="652"/>
      <c r="G608" s="652"/>
      <c r="H608" s="651"/>
      <c r="I608" s="653"/>
    </row>
    <row r="609">
      <c r="A609" s="649"/>
      <c r="B609" s="650"/>
      <c r="C609" s="649"/>
      <c r="D609" s="651"/>
      <c r="E609" s="649"/>
      <c r="F609" s="652"/>
      <c r="G609" s="652"/>
      <c r="H609" s="651"/>
      <c r="I609" s="653"/>
    </row>
    <row r="610">
      <c r="A610" s="649"/>
      <c r="B610" s="650"/>
      <c r="C610" s="649"/>
      <c r="D610" s="651"/>
      <c r="E610" s="649"/>
      <c r="F610" s="652"/>
      <c r="G610" s="652"/>
      <c r="H610" s="651"/>
      <c r="I610" s="653"/>
    </row>
    <row r="611">
      <c r="A611" s="649"/>
      <c r="B611" s="650"/>
      <c r="C611" s="649"/>
      <c r="D611" s="651"/>
      <c r="E611" s="649"/>
      <c r="F611" s="652"/>
      <c r="G611" s="652"/>
      <c r="H611" s="651"/>
      <c r="I611" s="653"/>
    </row>
    <row r="612">
      <c r="A612" s="649"/>
      <c r="B612" s="650"/>
      <c r="C612" s="649"/>
      <c r="D612" s="651"/>
      <c r="E612" s="649"/>
      <c r="F612" s="652"/>
      <c r="G612" s="652"/>
      <c r="H612" s="651"/>
      <c r="I612" s="653"/>
    </row>
    <row r="613">
      <c r="A613" s="649"/>
      <c r="B613" s="650"/>
      <c r="C613" s="649"/>
      <c r="D613" s="651"/>
      <c r="E613" s="649"/>
      <c r="F613" s="652"/>
      <c r="G613" s="652"/>
      <c r="H613" s="651"/>
      <c r="I613" s="653"/>
    </row>
    <row r="614">
      <c r="A614" s="649"/>
      <c r="B614" s="650"/>
      <c r="C614" s="649"/>
      <c r="D614" s="651"/>
      <c r="E614" s="649"/>
      <c r="F614" s="652"/>
      <c r="G614" s="652"/>
      <c r="H614" s="651"/>
      <c r="I614" s="653"/>
    </row>
    <row r="615">
      <c r="A615" s="649"/>
      <c r="B615" s="650"/>
      <c r="C615" s="649"/>
      <c r="D615" s="651"/>
      <c r="E615" s="649"/>
      <c r="F615" s="652"/>
      <c r="G615" s="652"/>
      <c r="H615" s="651"/>
      <c r="I615" s="653"/>
    </row>
    <row r="616">
      <c r="A616" s="649"/>
      <c r="B616" s="650"/>
      <c r="C616" s="649"/>
      <c r="D616" s="651"/>
      <c r="E616" s="649"/>
      <c r="F616" s="652"/>
      <c r="G616" s="652"/>
      <c r="H616" s="651"/>
      <c r="I616" s="653"/>
    </row>
    <row r="617">
      <c r="A617" s="649"/>
      <c r="B617" s="650"/>
      <c r="C617" s="649"/>
      <c r="D617" s="651"/>
      <c r="E617" s="649"/>
      <c r="F617" s="652"/>
      <c r="G617" s="652"/>
      <c r="H617" s="651"/>
      <c r="I617" s="653"/>
    </row>
    <row r="618">
      <c r="A618" s="649"/>
      <c r="B618" s="650"/>
      <c r="C618" s="649"/>
      <c r="D618" s="651"/>
      <c r="E618" s="649"/>
      <c r="F618" s="652"/>
      <c r="G618" s="652"/>
      <c r="H618" s="651"/>
      <c r="I618" s="653"/>
    </row>
    <row r="619">
      <c r="A619" s="649"/>
      <c r="B619" s="650"/>
      <c r="C619" s="649"/>
      <c r="D619" s="651"/>
      <c r="E619" s="649"/>
      <c r="F619" s="652"/>
      <c r="G619" s="652"/>
      <c r="H619" s="651"/>
      <c r="I619" s="653"/>
    </row>
    <row r="620">
      <c r="A620" s="649"/>
      <c r="B620" s="650"/>
      <c r="C620" s="649"/>
      <c r="D620" s="651"/>
      <c r="E620" s="649"/>
      <c r="F620" s="652"/>
      <c r="G620" s="652"/>
      <c r="H620" s="651"/>
      <c r="I620" s="653"/>
    </row>
    <row r="621">
      <c r="A621" s="649"/>
      <c r="B621" s="650"/>
      <c r="C621" s="649"/>
      <c r="D621" s="651"/>
      <c r="E621" s="649"/>
      <c r="F621" s="652"/>
      <c r="G621" s="652"/>
      <c r="H621" s="651"/>
      <c r="I621" s="653"/>
    </row>
    <row r="622">
      <c r="A622" s="649"/>
      <c r="B622" s="650"/>
      <c r="C622" s="649"/>
      <c r="D622" s="651"/>
      <c r="E622" s="649"/>
      <c r="F622" s="652"/>
      <c r="G622" s="652"/>
      <c r="H622" s="651"/>
      <c r="I622" s="653"/>
    </row>
    <row r="623">
      <c r="A623" s="649"/>
      <c r="B623" s="650"/>
      <c r="C623" s="649"/>
      <c r="D623" s="651"/>
      <c r="E623" s="649"/>
      <c r="F623" s="652"/>
      <c r="G623" s="652"/>
      <c r="H623" s="651"/>
      <c r="I623" s="653"/>
    </row>
    <row r="624">
      <c r="A624" s="649"/>
      <c r="B624" s="650"/>
      <c r="C624" s="649"/>
      <c r="D624" s="651"/>
      <c r="E624" s="649"/>
      <c r="F624" s="652"/>
      <c r="G624" s="652"/>
      <c r="H624" s="651"/>
      <c r="I624" s="653"/>
    </row>
    <row r="625">
      <c r="A625" s="649"/>
      <c r="B625" s="650"/>
      <c r="C625" s="649"/>
      <c r="D625" s="651"/>
      <c r="E625" s="649"/>
      <c r="F625" s="652"/>
      <c r="G625" s="652"/>
      <c r="H625" s="651"/>
      <c r="I625" s="653"/>
    </row>
    <row r="626">
      <c r="A626" s="649"/>
      <c r="B626" s="650"/>
      <c r="C626" s="649"/>
      <c r="D626" s="651"/>
      <c r="E626" s="649"/>
      <c r="F626" s="652"/>
      <c r="G626" s="652"/>
      <c r="H626" s="651"/>
      <c r="I626" s="653"/>
    </row>
    <row r="627">
      <c r="A627" s="649"/>
      <c r="B627" s="650"/>
      <c r="C627" s="649"/>
      <c r="D627" s="651"/>
      <c r="E627" s="649"/>
      <c r="F627" s="652"/>
      <c r="G627" s="652"/>
      <c r="H627" s="651"/>
      <c r="I627" s="653"/>
    </row>
    <row r="628">
      <c r="A628" s="649"/>
      <c r="B628" s="650"/>
      <c r="C628" s="649"/>
      <c r="D628" s="651"/>
      <c r="E628" s="649"/>
      <c r="F628" s="652"/>
      <c r="G628" s="652"/>
      <c r="H628" s="651"/>
      <c r="I628" s="653"/>
    </row>
    <row r="629">
      <c r="A629" s="649"/>
      <c r="B629" s="650"/>
      <c r="C629" s="649"/>
      <c r="D629" s="651"/>
      <c r="E629" s="649"/>
      <c r="F629" s="652"/>
      <c r="G629" s="652"/>
      <c r="H629" s="651"/>
      <c r="I629" s="653"/>
    </row>
    <row r="630">
      <c r="A630" s="649"/>
      <c r="B630" s="650"/>
      <c r="C630" s="649"/>
      <c r="D630" s="651"/>
      <c r="E630" s="649"/>
      <c r="F630" s="652"/>
      <c r="G630" s="652"/>
      <c r="H630" s="651"/>
      <c r="I630" s="653"/>
    </row>
    <row r="631">
      <c r="A631" s="649"/>
      <c r="B631" s="650"/>
      <c r="C631" s="649"/>
      <c r="D631" s="651"/>
      <c r="E631" s="649"/>
      <c r="F631" s="652"/>
      <c r="G631" s="652"/>
      <c r="H631" s="651"/>
      <c r="I631" s="653"/>
    </row>
    <row r="632">
      <c r="A632" s="649"/>
      <c r="B632" s="650"/>
      <c r="C632" s="649"/>
      <c r="D632" s="651"/>
      <c r="E632" s="649"/>
      <c r="F632" s="652"/>
      <c r="G632" s="652"/>
      <c r="H632" s="651"/>
      <c r="I632" s="653"/>
    </row>
    <row r="633">
      <c r="A633" s="649"/>
      <c r="B633" s="650"/>
      <c r="C633" s="649"/>
      <c r="D633" s="651"/>
      <c r="E633" s="649"/>
      <c r="F633" s="652"/>
      <c r="G633" s="652"/>
      <c r="H633" s="651"/>
      <c r="I633" s="653"/>
    </row>
    <row r="634">
      <c r="A634" s="649"/>
      <c r="B634" s="650"/>
      <c r="C634" s="649"/>
      <c r="D634" s="651"/>
      <c r="E634" s="649"/>
      <c r="F634" s="652"/>
      <c r="G634" s="652"/>
      <c r="H634" s="651"/>
      <c r="I634" s="653"/>
    </row>
    <row r="635">
      <c r="A635" s="649"/>
      <c r="B635" s="650"/>
      <c r="C635" s="649"/>
      <c r="D635" s="651"/>
      <c r="E635" s="649"/>
      <c r="F635" s="652"/>
      <c r="G635" s="652"/>
      <c r="H635" s="651"/>
      <c r="I635" s="653"/>
    </row>
    <row r="636">
      <c r="A636" s="649"/>
      <c r="B636" s="650"/>
      <c r="C636" s="649"/>
      <c r="D636" s="651"/>
      <c r="E636" s="649"/>
      <c r="F636" s="652"/>
      <c r="G636" s="652"/>
      <c r="H636" s="651"/>
      <c r="I636" s="653"/>
    </row>
    <row r="637">
      <c r="A637" s="649"/>
      <c r="B637" s="650"/>
      <c r="C637" s="649"/>
      <c r="D637" s="651"/>
      <c r="E637" s="649"/>
      <c r="F637" s="652"/>
      <c r="G637" s="652"/>
      <c r="H637" s="651"/>
      <c r="I637" s="653"/>
    </row>
    <row r="638">
      <c r="A638" s="649"/>
      <c r="B638" s="650"/>
      <c r="C638" s="649"/>
      <c r="D638" s="651"/>
      <c r="E638" s="649"/>
      <c r="F638" s="652"/>
      <c r="G638" s="652"/>
      <c r="H638" s="651"/>
      <c r="I638" s="653"/>
    </row>
    <row r="639">
      <c r="A639" s="649"/>
      <c r="B639" s="650"/>
      <c r="C639" s="649"/>
      <c r="D639" s="651"/>
      <c r="E639" s="649"/>
      <c r="F639" s="652"/>
      <c r="G639" s="652"/>
      <c r="H639" s="651"/>
      <c r="I639" s="653"/>
    </row>
    <row r="640">
      <c r="A640" s="649"/>
      <c r="B640" s="650"/>
      <c r="C640" s="649"/>
      <c r="D640" s="651"/>
      <c r="E640" s="649"/>
      <c r="F640" s="652"/>
      <c r="G640" s="652"/>
      <c r="H640" s="651"/>
      <c r="I640" s="653"/>
    </row>
    <row r="641">
      <c r="A641" s="649"/>
      <c r="B641" s="650"/>
      <c r="C641" s="649"/>
      <c r="D641" s="651"/>
      <c r="E641" s="649"/>
      <c r="F641" s="652"/>
      <c r="G641" s="652"/>
      <c r="H641" s="651"/>
      <c r="I641" s="653"/>
    </row>
    <row r="642">
      <c r="A642" s="649"/>
      <c r="B642" s="650"/>
      <c r="C642" s="649"/>
      <c r="D642" s="651"/>
      <c r="E642" s="649"/>
      <c r="F642" s="652"/>
      <c r="G642" s="652"/>
      <c r="H642" s="651"/>
      <c r="I642" s="653"/>
    </row>
    <row r="643">
      <c r="A643" s="649"/>
      <c r="B643" s="650"/>
      <c r="C643" s="649"/>
      <c r="D643" s="651"/>
      <c r="E643" s="649"/>
      <c r="F643" s="652"/>
      <c r="G643" s="652"/>
      <c r="H643" s="651"/>
      <c r="I643" s="653"/>
    </row>
    <row r="644">
      <c r="A644" s="649"/>
      <c r="B644" s="650"/>
      <c r="C644" s="649"/>
      <c r="D644" s="651"/>
      <c r="E644" s="649"/>
      <c r="F644" s="652"/>
      <c r="G644" s="652"/>
      <c r="H644" s="651"/>
      <c r="I644" s="653"/>
    </row>
    <row r="645">
      <c r="A645" s="649"/>
      <c r="B645" s="650"/>
      <c r="C645" s="649"/>
      <c r="D645" s="651"/>
      <c r="E645" s="649"/>
      <c r="F645" s="652"/>
      <c r="G645" s="652"/>
      <c r="H645" s="651"/>
      <c r="I645" s="653"/>
    </row>
    <row r="646">
      <c r="A646" s="649"/>
      <c r="B646" s="650"/>
      <c r="C646" s="649"/>
      <c r="D646" s="651"/>
      <c r="E646" s="649"/>
      <c r="F646" s="652"/>
      <c r="G646" s="652"/>
      <c r="H646" s="651"/>
      <c r="I646" s="653"/>
    </row>
    <row r="647">
      <c r="A647" s="649"/>
      <c r="B647" s="650"/>
      <c r="C647" s="649"/>
      <c r="D647" s="651"/>
      <c r="E647" s="649"/>
      <c r="F647" s="652"/>
      <c r="G647" s="652"/>
      <c r="H647" s="651"/>
      <c r="I647" s="653"/>
    </row>
    <row r="648">
      <c r="A648" s="649"/>
      <c r="B648" s="650"/>
      <c r="C648" s="649"/>
      <c r="D648" s="651"/>
      <c r="E648" s="649"/>
      <c r="F648" s="652"/>
      <c r="G648" s="652"/>
      <c r="H648" s="651"/>
      <c r="I648" s="653"/>
    </row>
    <row r="649">
      <c r="A649" s="649"/>
      <c r="B649" s="650"/>
      <c r="C649" s="649"/>
      <c r="D649" s="651"/>
      <c r="E649" s="649"/>
      <c r="F649" s="652"/>
      <c r="G649" s="652"/>
      <c r="H649" s="651"/>
      <c r="I649" s="653"/>
    </row>
    <row r="650">
      <c r="A650" s="649"/>
      <c r="B650" s="650"/>
      <c r="C650" s="649"/>
      <c r="D650" s="651"/>
      <c r="E650" s="649"/>
      <c r="F650" s="652"/>
      <c r="G650" s="652"/>
      <c r="H650" s="651"/>
      <c r="I650" s="653"/>
    </row>
    <row r="651">
      <c r="A651" s="649"/>
      <c r="B651" s="650"/>
      <c r="C651" s="649"/>
      <c r="D651" s="651"/>
      <c r="E651" s="649"/>
      <c r="F651" s="652"/>
      <c r="G651" s="652"/>
      <c r="H651" s="651"/>
      <c r="I651" s="653"/>
    </row>
    <row r="652">
      <c r="A652" s="649"/>
      <c r="B652" s="650"/>
      <c r="C652" s="649"/>
      <c r="D652" s="651"/>
      <c r="E652" s="649"/>
      <c r="F652" s="652"/>
      <c r="G652" s="652"/>
      <c r="H652" s="651"/>
      <c r="I652" s="653"/>
    </row>
    <row r="653">
      <c r="A653" s="649"/>
      <c r="B653" s="650"/>
      <c r="C653" s="649"/>
      <c r="D653" s="651"/>
      <c r="E653" s="649"/>
      <c r="F653" s="652"/>
      <c r="G653" s="652"/>
      <c r="H653" s="651"/>
      <c r="I653" s="653"/>
    </row>
    <row r="654">
      <c r="A654" s="649"/>
      <c r="B654" s="650"/>
      <c r="C654" s="649"/>
      <c r="D654" s="651"/>
      <c r="E654" s="649"/>
      <c r="F654" s="652"/>
      <c r="G654" s="652"/>
      <c r="H654" s="651"/>
      <c r="I654" s="653"/>
    </row>
    <row r="655">
      <c r="A655" s="649"/>
      <c r="B655" s="650"/>
      <c r="C655" s="649"/>
      <c r="D655" s="651"/>
      <c r="E655" s="649"/>
      <c r="F655" s="652"/>
      <c r="G655" s="652"/>
      <c r="H655" s="651"/>
      <c r="I655" s="653"/>
    </row>
    <row r="656">
      <c r="A656" s="649"/>
      <c r="B656" s="650"/>
      <c r="C656" s="649"/>
      <c r="D656" s="651"/>
      <c r="E656" s="649"/>
      <c r="F656" s="652"/>
      <c r="G656" s="652"/>
      <c r="H656" s="651"/>
      <c r="I656" s="653"/>
    </row>
    <row r="657">
      <c r="A657" s="649"/>
      <c r="B657" s="650"/>
      <c r="C657" s="649"/>
      <c r="D657" s="651"/>
      <c r="E657" s="649"/>
      <c r="F657" s="652"/>
      <c r="G657" s="652"/>
      <c r="H657" s="651"/>
      <c r="I657" s="653"/>
    </row>
    <row r="658">
      <c r="A658" s="649"/>
      <c r="B658" s="650"/>
      <c r="C658" s="649"/>
      <c r="D658" s="651"/>
      <c r="E658" s="649"/>
      <c r="F658" s="652"/>
      <c r="G658" s="652"/>
      <c r="H658" s="651"/>
      <c r="I658" s="653"/>
    </row>
    <row r="659">
      <c r="A659" s="649"/>
      <c r="B659" s="650"/>
      <c r="C659" s="649"/>
      <c r="D659" s="651"/>
      <c r="E659" s="649"/>
      <c r="F659" s="652"/>
      <c r="G659" s="652"/>
      <c r="H659" s="651"/>
      <c r="I659" s="653"/>
    </row>
    <row r="660">
      <c r="A660" s="649"/>
      <c r="B660" s="650"/>
      <c r="C660" s="649"/>
      <c r="D660" s="651"/>
      <c r="E660" s="649"/>
      <c r="F660" s="652"/>
      <c r="G660" s="652"/>
      <c r="H660" s="651"/>
      <c r="I660" s="653"/>
    </row>
    <row r="661">
      <c r="A661" s="649"/>
      <c r="B661" s="650"/>
      <c r="C661" s="649"/>
      <c r="D661" s="651"/>
      <c r="E661" s="649"/>
      <c r="F661" s="652"/>
      <c r="G661" s="652"/>
      <c r="H661" s="651"/>
      <c r="I661" s="653"/>
    </row>
    <row r="662">
      <c r="A662" s="649"/>
      <c r="B662" s="650"/>
      <c r="C662" s="649"/>
      <c r="D662" s="651"/>
      <c r="E662" s="649"/>
      <c r="F662" s="652"/>
      <c r="G662" s="652"/>
      <c r="H662" s="651"/>
      <c r="I662" s="653"/>
    </row>
    <row r="663">
      <c r="A663" s="649"/>
      <c r="B663" s="650"/>
      <c r="C663" s="649"/>
      <c r="D663" s="651"/>
      <c r="E663" s="649"/>
      <c r="F663" s="652"/>
      <c r="G663" s="652"/>
      <c r="H663" s="651"/>
      <c r="I663" s="653"/>
    </row>
    <row r="664">
      <c r="A664" s="649"/>
      <c r="B664" s="650"/>
      <c r="C664" s="649"/>
      <c r="D664" s="651"/>
      <c r="E664" s="649"/>
      <c r="F664" s="652"/>
      <c r="G664" s="652"/>
      <c r="H664" s="651"/>
      <c r="I664" s="653"/>
    </row>
    <row r="665">
      <c r="A665" s="649"/>
      <c r="B665" s="650"/>
      <c r="C665" s="649"/>
      <c r="D665" s="651"/>
      <c r="E665" s="649"/>
      <c r="F665" s="652"/>
      <c r="G665" s="652"/>
      <c r="H665" s="651"/>
      <c r="I665" s="653"/>
    </row>
    <row r="666">
      <c r="A666" s="649"/>
      <c r="B666" s="650"/>
      <c r="C666" s="649"/>
      <c r="D666" s="651"/>
      <c r="E666" s="649"/>
      <c r="F666" s="652"/>
      <c r="G666" s="652"/>
      <c r="H666" s="651"/>
      <c r="I666" s="653"/>
    </row>
    <row r="667">
      <c r="A667" s="649"/>
      <c r="B667" s="650"/>
      <c r="C667" s="649"/>
      <c r="D667" s="651"/>
      <c r="E667" s="649"/>
      <c r="F667" s="652"/>
      <c r="G667" s="652"/>
      <c r="H667" s="651"/>
      <c r="I667" s="653"/>
    </row>
    <row r="668">
      <c r="A668" s="649"/>
      <c r="B668" s="650"/>
      <c r="C668" s="649"/>
      <c r="D668" s="651"/>
      <c r="E668" s="649"/>
      <c r="F668" s="652"/>
      <c r="G668" s="652"/>
      <c r="H668" s="651"/>
      <c r="I668" s="653"/>
    </row>
    <row r="669">
      <c r="A669" s="649"/>
      <c r="B669" s="650"/>
      <c r="C669" s="649"/>
      <c r="D669" s="651"/>
      <c r="E669" s="649"/>
      <c r="F669" s="652"/>
      <c r="G669" s="652"/>
      <c r="H669" s="651"/>
      <c r="I669" s="653"/>
    </row>
    <row r="670">
      <c r="A670" s="649"/>
      <c r="B670" s="650"/>
      <c r="C670" s="649"/>
      <c r="D670" s="651"/>
      <c r="E670" s="649"/>
      <c r="F670" s="652"/>
      <c r="G670" s="652"/>
      <c r="H670" s="651"/>
      <c r="I670" s="653"/>
    </row>
    <row r="671">
      <c r="A671" s="649"/>
      <c r="B671" s="650"/>
      <c r="C671" s="649"/>
      <c r="D671" s="651"/>
      <c r="E671" s="649"/>
      <c r="F671" s="652"/>
      <c r="G671" s="652"/>
      <c r="H671" s="651"/>
      <c r="I671" s="653"/>
    </row>
    <row r="672">
      <c r="A672" s="649"/>
      <c r="B672" s="650"/>
      <c r="C672" s="649"/>
      <c r="D672" s="651"/>
      <c r="E672" s="649"/>
      <c r="F672" s="652"/>
      <c r="G672" s="652"/>
      <c r="H672" s="651"/>
      <c r="I672" s="653"/>
    </row>
    <row r="673">
      <c r="A673" s="649"/>
      <c r="B673" s="650"/>
      <c r="C673" s="649"/>
      <c r="D673" s="651"/>
      <c r="E673" s="649"/>
      <c r="F673" s="652"/>
      <c r="G673" s="652"/>
      <c r="H673" s="651"/>
      <c r="I673" s="653"/>
    </row>
    <row r="674">
      <c r="A674" s="649"/>
      <c r="B674" s="650"/>
      <c r="C674" s="649"/>
      <c r="D674" s="651"/>
      <c r="E674" s="649"/>
      <c r="F674" s="652"/>
      <c r="G674" s="652"/>
      <c r="H674" s="651"/>
      <c r="I674" s="653"/>
    </row>
    <row r="675">
      <c r="A675" s="649"/>
      <c r="B675" s="650"/>
      <c r="C675" s="649"/>
      <c r="D675" s="651"/>
      <c r="E675" s="649"/>
      <c r="F675" s="652"/>
      <c r="G675" s="652"/>
      <c r="H675" s="651"/>
      <c r="I675" s="653"/>
    </row>
    <row r="676">
      <c r="A676" s="649"/>
      <c r="B676" s="650"/>
      <c r="C676" s="649"/>
      <c r="D676" s="651"/>
      <c r="E676" s="649"/>
      <c r="F676" s="652"/>
      <c r="G676" s="652"/>
      <c r="H676" s="651"/>
      <c r="I676" s="653"/>
    </row>
    <row r="677">
      <c r="A677" s="649"/>
      <c r="B677" s="650"/>
      <c r="C677" s="649"/>
      <c r="D677" s="651"/>
      <c r="E677" s="649"/>
      <c r="F677" s="652"/>
      <c r="G677" s="652"/>
      <c r="H677" s="651"/>
      <c r="I677" s="653"/>
    </row>
    <row r="678">
      <c r="A678" s="649"/>
      <c r="B678" s="650"/>
      <c r="C678" s="649"/>
      <c r="D678" s="651"/>
      <c r="E678" s="649"/>
      <c r="F678" s="652"/>
      <c r="G678" s="652"/>
      <c r="H678" s="651"/>
      <c r="I678" s="653"/>
    </row>
    <row r="679">
      <c r="A679" s="649"/>
      <c r="B679" s="650"/>
      <c r="C679" s="649"/>
      <c r="D679" s="651"/>
      <c r="E679" s="649"/>
      <c r="F679" s="652"/>
      <c r="G679" s="652"/>
      <c r="H679" s="651"/>
      <c r="I679" s="653"/>
    </row>
    <row r="680">
      <c r="A680" s="649"/>
      <c r="B680" s="650"/>
      <c r="C680" s="649"/>
      <c r="D680" s="651"/>
      <c r="E680" s="649"/>
      <c r="F680" s="652"/>
      <c r="G680" s="652"/>
      <c r="H680" s="651"/>
      <c r="I680" s="653"/>
    </row>
    <row r="681">
      <c r="A681" s="649"/>
      <c r="B681" s="650"/>
      <c r="C681" s="649"/>
      <c r="D681" s="651"/>
      <c r="E681" s="649"/>
      <c r="F681" s="652"/>
      <c r="G681" s="652"/>
      <c r="H681" s="651"/>
      <c r="I681" s="653"/>
    </row>
    <row r="682">
      <c r="A682" s="649"/>
      <c r="B682" s="650"/>
      <c r="C682" s="649"/>
      <c r="D682" s="651"/>
      <c r="E682" s="649"/>
      <c r="F682" s="652"/>
      <c r="G682" s="652"/>
      <c r="H682" s="651"/>
      <c r="I682" s="653"/>
    </row>
    <row r="683">
      <c r="A683" s="649"/>
      <c r="B683" s="650"/>
      <c r="C683" s="649"/>
      <c r="D683" s="651"/>
      <c r="E683" s="649"/>
      <c r="F683" s="652"/>
      <c r="G683" s="652"/>
      <c r="H683" s="651"/>
      <c r="I683" s="653"/>
    </row>
    <row r="684">
      <c r="A684" s="649"/>
      <c r="B684" s="650"/>
      <c r="C684" s="649"/>
      <c r="D684" s="651"/>
      <c r="E684" s="649"/>
      <c r="F684" s="652"/>
      <c r="G684" s="652"/>
      <c r="H684" s="651"/>
      <c r="I684" s="653"/>
    </row>
    <row r="685">
      <c r="A685" s="649"/>
      <c r="B685" s="650"/>
      <c r="C685" s="649"/>
      <c r="D685" s="651"/>
      <c r="E685" s="649"/>
      <c r="F685" s="652"/>
      <c r="G685" s="652"/>
      <c r="H685" s="651"/>
      <c r="I685" s="653"/>
    </row>
    <row r="686">
      <c r="A686" s="649"/>
      <c r="B686" s="650"/>
      <c r="C686" s="649"/>
      <c r="D686" s="651"/>
      <c r="E686" s="649"/>
      <c r="F686" s="652"/>
      <c r="G686" s="652"/>
      <c r="H686" s="651"/>
      <c r="I686" s="653"/>
    </row>
    <row r="687">
      <c r="A687" s="649"/>
      <c r="B687" s="650"/>
      <c r="C687" s="649"/>
      <c r="D687" s="651"/>
      <c r="E687" s="649"/>
      <c r="F687" s="652"/>
      <c r="G687" s="652"/>
      <c r="H687" s="651"/>
      <c r="I687" s="653"/>
    </row>
    <row r="688">
      <c r="A688" s="649"/>
      <c r="B688" s="650"/>
      <c r="C688" s="649"/>
      <c r="D688" s="651"/>
      <c r="E688" s="649"/>
      <c r="F688" s="652"/>
      <c r="G688" s="652"/>
      <c r="H688" s="651"/>
      <c r="I688" s="653"/>
    </row>
    <row r="689">
      <c r="A689" s="649"/>
      <c r="B689" s="650"/>
      <c r="C689" s="649"/>
      <c r="D689" s="651"/>
      <c r="E689" s="649"/>
      <c r="F689" s="652"/>
      <c r="G689" s="652"/>
      <c r="H689" s="651"/>
      <c r="I689" s="653"/>
    </row>
    <row r="690">
      <c r="A690" s="649"/>
      <c r="B690" s="650"/>
      <c r="C690" s="649"/>
      <c r="D690" s="651"/>
      <c r="E690" s="649"/>
      <c r="F690" s="652"/>
      <c r="G690" s="652"/>
      <c r="H690" s="651"/>
      <c r="I690" s="653"/>
    </row>
    <row r="691">
      <c r="A691" s="649"/>
      <c r="B691" s="650"/>
      <c r="C691" s="649"/>
      <c r="D691" s="651"/>
      <c r="E691" s="649"/>
      <c r="F691" s="652"/>
      <c r="G691" s="652"/>
      <c r="H691" s="651"/>
      <c r="I691" s="653"/>
    </row>
    <row r="692">
      <c r="A692" s="649"/>
      <c r="B692" s="650"/>
      <c r="C692" s="649"/>
      <c r="D692" s="651"/>
      <c r="E692" s="649"/>
      <c r="F692" s="652"/>
      <c r="G692" s="652"/>
      <c r="H692" s="651"/>
      <c r="I692" s="653"/>
    </row>
    <row r="693">
      <c r="A693" s="649"/>
      <c r="B693" s="650"/>
      <c r="C693" s="649"/>
      <c r="D693" s="651"/>
      <c r="E693" s="649"/>
      <c r="F693" s="652"/>
      <c r="G693" s="652"/>
      <c r="H693" s="651"/>
      <c r="I693" s="653"/>
    </row>
    <row r="694">
      <c r="A694" s="649"/>
      <c r="B694" s="650"/>
      <c r="C694" s="649"/>
      <c r="D694" s="651"/>
      <c r="E694" s="649"/>
      <c r="F694" s="652"/>
      <c r="G694" s="652"/>
      <c r="H694" s="651"/>
      <c r="I694" s="653"/>
    </row>
    <row r="695">
      <c r="A695" s="649"/>
      <c r="B695" s="650"/>
      <c r="C695" s="649"/>
      <c r="D695" s="651"/>
      <c r="E695" s="649"/>
      <c r="F695" s="652"/>
      <c r="G695" s="652"/>
      <c r="H695" s="651"/>
      <c r="I695" s="653"/>
    </row>
    <row r="696">
      <c r="A696" s="649"/>
      <c r="B696" s="650"/>
      <c r="C696" s="649"/>
      <c r="D696" s="651"/>
      <c r="E696" s="649"/>
      <c r="F696" s="652"/>
      <c r="G696" s="652"/>
      <c r="H696" s="651"/>
      <c r="I696" s="653"/>
    </row>
    <row r="697">
      <c r="A697" s="649"/>
      <c r="B697" s="650"/>
      <c r="C697" s="649"/>
      <c r="D697" s="651"/>
      <c r="E697" s="649"/>
      <c r="F697" s="652"/>
      <c r="G697" s="652"/>
      <c r="H697" s="651"/>
      <c r="I697" s="653"/>
    </row>
    <row r="698">
      <c r="A698" s="649"/>
      <c r="B698" s="650"/>
      <c r="C698" s="649"/>
      <c r="D698" s="651"/>
      <c r="E698" s="649"/>
      <c r="F698" s="652"/>
      <c r="G698" s="652"/>
      <c r="H698" s="651"/>
      <c r="I698" s="653"/>
    </row>
    <row r="699">
      <c r="A699" s="649"/>
      <c r="B699" s="650"/>
      <c r="C699" s="649"/>
      <c r="D699" s="651"/>
      <c r="E699" s="649"/>
      <c r="F699" s="652"/>
      <c r="G699" s="652"/>
      <c r="H699" s="651"/>
      <c r="I699" s="653"/>
    </row>
    <row r="700">
      <c r="A700" s="649"/>
      <c r="B700" s="650"/>
      <c r="C700" s="649"/>
      <c r="D700" s="651"/>
      <c r="E700" s="649"/>
      <c r="F700" s="652"/>
      <c r="G700" s="652"/>
      <c r="H700" s="651"/>
      <c r="I700" s="653"/>
    </row>
    <row r="701">
      <c r="A701" s="649"/>
      <c r="B701" s="650"/>
      <c r="C701" s="649"/>
      <c r="D701" s="651"/>
      <c r="E701" s="649"/>
      <c r="F701" s="652"/>
      <c r="G701" s="652"/>
      <c r="H701" s="651"/>
      <c r="I701" s="653"/>
    </row>
    <row r="702">
      <c r="A702" s="649"/>
      <c r="B702" s="650"/>
      <c r="C702" s="649"/>
      <c r="D702" s="651"/>
      <c r="E702" s="649"/>
      <c r="F702" s="652"/>
      <c r="G702" s="652"/>
      <c r="H702" s="651"/>
      <c r="I702" s="653"/>
    </row>
    <row r="703">
      <c r="A703" s="649"/>
      <c r="B703" s="650"/>
      <c r="C703" s="649"/>
      <c r="D703" s="651"/>
      <c r="E703" s="649"/>
      <c r="F703" s="652"/>
      <c r="G703" s="652"/>
      <c r="H703" s="651"/>
      <c r="I703" s="653"/>
    </row>
    <row r="704">
      <c r="A704" s="649"/>
      <c r="B704" s="650"/>
      <c r="C704" s="649"/>
      <c r="D704" s="651"/>
      <c r="E704" s="649"/>
      <c r="F704" s="652"/>
      <c r="G704" s="652"/>
      <c r="H704" s="651"/>
      <c r="I704" s="653"/>
    </row>
    <row r="705">
      <c r="A705" s="649"/>
      <c r="B705" s="650"/>
      <c r="C705" s="649"/>
      <c r="D705" s="651"/>
      <c r="E705" s="649"/>
      <c r="F705" s="652"/>
      <c r="G705" s="652"/>
      <c r="H705" s="651"/>
      <c r="I705" s="653"/>
    </row>
    <row r="706">
      <c r="A706" s="649"/>
      <c r="B706" s="650"/>
      <c r="C706" s="649"/>
      <c r="D706" s="651"/>
      <c r="E706" s="649"/>
      <c r="F706" s="652"/>
      <c r="G706" s="652"/>
      <c r="H706" s="651"/>
      <c r="I706" s="653"/>
    </row>
    <row r="707">
      <c r="A707" s="649"/>
      <c r="B707" s="650"/>
      <c r="C707" s="649"/>
      <c r="D707" s="651"/>
      <c r="E707" s="649"/>
      <c r="F707" s="652"/>
      <c r="G707" s="652"/>
      <c r="H707" s="651"/>
      <c r="I707" s="653"/>
    </row>
    <row r="708">
      <c r="A708" s="649"/>
      <c r="B708" s="650"/>
      <c r="C708" s="649"/>
      <c r="D708" s="651"/>
      <c r="E708" s="649"/>
      <c r="F708" s="652"/>
      <c r="G708" s="652"/>
      <c r="H708" s="651"/>
      <c r="I708" s="653"/>
    </row>
    <row r="709">
      <c r="A709" s="649"/>
      <c r="B709" s="650"/>
      <c r="C709" s="649"/>
      <c r="D709" s="651"/>
      <c r="E709" s="649"/>
      <c r="F709" s="652"/>
      <c r="G709" s="652"/>
      <c r="H709" s="651"/>
      <c r="I709" s="653"/>
    </row>
    <row r="710">
      <c r="A710" s="649"/>
      <c r="B710" s="650"/>
      <c r="C710" s="649"/>
      <c r="D710" s="651"/>
      <c r="E710" s="649"/>
      <c r="F710" s="652"/>
      <c r="G710" s="652"/>
      <c r="H710" s="651"/>
      <c r="I710" s="653"/>
    </row>
    <row r="711">
      <c r="A711" s="649"/>
      <c r="B711" s="650"/>
      <c r="C711" s="649"/>
      <c r="D711" s="651"/>
      <c r="E711" s="649"/>
      <c r="F711" s="652"/>
      <c r="G711" s="652"/>
      <c r="H711" s="651"/>
      <c r="I711" s="653"/>
    </row>
    <row r="712">
      <c r="A712" s="649"/>
      <c r="B712" s="650"/>
      <c r="C712" s="649"/>
      <c r="D712" s="651"/>
      <c r="E712" s="649"/>
      <c r="F712" s="652"/>
      <c r="G712" s="652"/>
      <c r="H712" s="651"/>
      <c r="I712" s="653"/>
    </row>
    <row r="713">
      <c r="A713" s="649"/>
      <c r="B713" s="650"/>
      <c r="C713" s="649"/>
      <c r="D713" s="651"/>
      <c r="E713" s="649"/>
      <c r="F713" s="652"/>
      <c r="G713" s="652"/>
      <c r="H713" s="651"/>
      <c r="I713" s="653"/>
    </row>
    <row r="714">
      <c r="A714" s="649"/>
      <c r="B714" s="650"/>
      <c r="C714" s="649"/>
      <c r="D714" s="651"/>
      <c r="E714" s="649"/>
      <c r="F714" s="652"/>
      <c r="G714" s="652"/>
      <c r="H714" s="651"/>
      <c r="I714" s="653"/>
    </row>
    <row r="715">
      <c r="A715" s="649"/>
      <c r="B715" s="650"/>
      <c r="C715" s="649"/>
      <c r="D715" s="651"/>
      <c r="E715" s="649"/>
      <c r="F715" s="652"/>
      <c r="G715" s="652"/>
      <c r="H715" s="651"/>
      <c r="I715" s="653"/>
    </row>
    <row r="716">
      <c r="A716" s="649"/>
      <c r="B716" s="650"/>
      <c r="C716" s="649"/>
      <c r="D716" s="651"/>
      <c r="E716" s="649"/>
      <c r="F716" s="652"/>
      <c r="G716" s="652"/>
      <c r="H716" s="651"/>
      <c r="I716" s="653"/>
    </row>
    <row r="717">
      <c r="A717" s="649"/>
      <c r="B717" s="650"/>
      <c r="C717" s="649"/>
      <c r="D717" s="651"/>
      <c r="E717" s="649"/>
      <c r="F717" s="652"/>
      <c r="G717" s="652"/>
      <c r="H717" s="651"/>
      <c r="I717" s="653"/>
    </row>
    <row r="718">
      <c r="A718" s="649"/>
      <c r="B718" s="650"/>
      <c r="C718" s="649"/>
      <c r="D718" s="651"/>
      <c r="E718" s="649"/>
      <c r="F718" s="652"/>
      <c r="G718" s="652"/>
      <c r="H718" s="651"/>
      <c r="I718" s="653"/>
    </row>
    <row r="719">
      <c r="A719" s="649"/>
      <c r="B719" s="650"/>
      <c r="C719" s="649"/>
      <c r="D719" s="651"/>
      <c r="E719" s="649"/>
      <c r="F719" s="652"/>
      <c r="G719" s="652"/>
      <c r="H719" s="651"/>
      <c r="I719" s="653"/>
    </row>
    <row r="720">
      <c r="A720" s="649"/>
      <c r="B720" s="650"/>
      <c r="C720" s="649"/>
      <c r="D720" s="651"/>
      <c r="E720" s="649"/>
      <c r="F720" s="652"/>
      <c r="G720" s="652"/>
      <c r="H720" s="651"/>
      <c r="I720" s="653"/>
    </row>
    <row r="721">
      <c r="A721" s="649"/>
      <c r="B721" s="650"/>
      <c r="C721" s="649"/>
      <c r="D721" s="651"/>
      <c r="E721" s="649"/>
      <c r="F721" s="652"/>
      <c r="G721" s="652"/>
      <c r="H721" s="651"/>
      <c r="I721" s="653"/>
    </row>
    <row r="722">
      <c r="A722" s="649"/>
      <c r="B722" s="650"/>
      <c r="C722" s="649"/>
      <c r="D722" s="651"/>
      <c r="E722" s="649"/>
      <c r="F722" s="652"/>
      <c r="G722" s="652"/>
      <c r="H722" s="651"/>
      <c r="I722" s="653"/>
    </row>
    <row r="723">
      <c r="A723" s="649"/>
      <c r="B723" s="650"/>
      <c r="C723" s="649"/>
      <c r="D723" s="651"/>
      <c r="E723" s="649"/>
      <c r="F723" s="652"/>
      <c r="G723" s="652"/>
      <c r="H723" s="651"/>
      <c r="I723" s="653"/>
    </row>
    <row r="724">
      <c r="A724" s="649"/>
      <c r="B724" s="650"/>
      <c r="C724" s="649"/>
      <c r="D724" s="651"/>
      <c r="E724" s="649"/>
      <c r="F724" s="652"/>
      <c r="G724" s="652"/>
      <c r="H724" s="651"/>
      <c r="I724" s="653"/>
    </row>
    <row r="725">
      <c r="A725" s="649"/>
      <c r="B725" s="650"/>
      <c r="C725" s="649"/>
      <c r="D725" s="651"/>
      <c r="E725" s="649"/>
      <c r="F725" s="652"/>
      <c r="G725" s="652"/>
      <c r="H725" s="651"/>
      <c r="I725" s="653"/>
    </row>
    <row r="726">
      <c r="A726" s="649"/>
      <c r="B726" s="650"/>
      <c r="C726" s="649"/>
      <c r="D726" s="651"/>
      <c r="E726" s="649"/>
      <c r="F726" s="652"/>
      <c r="G726" s="652"/>
      <c r="H726" s="651"/>
      <c r="I726" s="653"/>
    </row>
    <row r="727">
      <c r="A727" s="649"/>
      <c r="B727" s="650"/>
      <c r="C727" s="649"/>
      <c r="D727" s="651"/>
      <c r="E727" s="649"/>
      <c r="F727" s="652"/>
      <c r="G727" s="652"/>
      <c r="H727" s="651"/>
      <c r="I727" s="653"/>
    </row>
    <row r="728">
      <c r="A728" s="649"/>
      <c r="B728" s="650"/>
      <c r="C728" s="649"/>
      <c r="D728" s="651"/>
      <c r="E728" s="649"/>
      <c r="F728" s="652"/>
      <c r="G728" s="652"/>
      <c r="H728" s="651"/>
      <c r="I728" s="653"/>
    </row>
    <row r="729">
      <c r="A729" s="649"/>
      <c r="B729" s="650"/>
      <c r="C729" s="649"/>
      <c r="D729" s="651"/>
      <c r="E729" s="649"/>
      <c r="F729" s="652"/>
      <c r="G729" s="652"/>
      <c r="H729" s="651"/>
      <c r="I729" s="653"/>
    </row>
    <row r="730">
      <c r="A730" s="649"/>
      <c r="B730" s="650"/>
      <c r="C730" s="649"/>
      <c r="D730" s="651"/>
      <c r="E730" s="649"/>
      <c r="F730" s="652"/>
      <c r="G730" s="652"/>
      <c r="H730" s="651"/>
      <c r="I730" s="653"/>
    </row>
    <row r="731">
      <c r="A731" s="649"/>
      <c r="B731" s="650"/>
      <c r="C731" s="649"/>
      <c r="D731" s="651"/>
      <c r="E731" s="649"/>
      <c r="F731" s="652"/>
      <c r="G731" s="652"/>
      <c r="H731" s="651"/>
      <c r="I731" s="653"/>
    </row>
    <row r="732">
      <c r="A732" s="649"/>
      <c r="B732" s="650"/>
      <c r="C732" s="649"/>
      <c r="D732" s="651"/>
      <c r="E732" s="649"/>
      <c r="F732" s="652"/>
      <c r="G732" s="652"/>
      <c r="H732" s="651"/>
      <c r="I732" s="653"/>
    </row>
    <row r="733">
      <c r="A733" s="649"/>
      <c r="B733" s="650"/>
      <c r="C733" s="649"/>
      <c r="D733" s="651"/>
      <c r="E733" s="649"/>
      <c r="F733" s="652"/>
      <c r="G733" s="652"/>
      <c r="H733" s="651"/>
      <c r="I733" s="653"/>
    </row>
    <row r="734">
      <c r="A734" s="649"/>
      <c r="B734" s="650"/>
      <c r="C734" s="649"/>
      <c r="D734" s="651"/>
      <c r="E734" s="649"/>
      <c r="F734" s="652"/>
      <c r="G734" s="652"/>
      <c r="H734" s="651"/>
      <c r="I734" s="653"/>
    </row>
    <row r="735">
      <c r="A735" s="649"/>
      <c r="B735" s="650"/>
      <c r="C735" s="649"/>
      <c r="D735" s="651"/>
      <c r="E735" s="649"/>
      <c r="F735" s="652"/>
      <c r="G735" s="652"/>
      <c r="H735" s="651"/>
      <c r="I735" s="653"/>
    </row>
    <row r="736">
      <c r="A736" s="649"/>
      <c r="B736" s="650"/>
      <c r="C736" s="649"/>
      <c r="D736" s="651"/>
      <c r="E736" s="649"/>
      <c r="F736" s="652"/>
      <c r="G736" s="652"/>
      <c r="H736" s="651"/>
      <c r="I736" s="653"/>
    </row>
    <row r="737">
      <c r="A737" s="649"/>
      <c r="B737" s="650"/>
      <c r="C737" s="649"/>
      <c r="D737" s="651"/>
      <c r="E737" s="649"/>
      <c r="F737" s="652"/>
      <c r="G737" s="652"/>
      <c r="H737" s="651"/>
      <c r="I737" s="653"/>
    </row>
    <row r="738">
      <c r="A738" s="649"/>
      <c r="B738" s="650"/>
      <c r="C738" s="649"/>
      <c r="D738" s="651"/>
      <c r="E738" s="649"/>
      <c r="F738" s="652"/>
      <c r="G738" s="652"/>
      <c r="H738" s="651"/>
      <c r="I738" s="653"/>
    </row>
    <row r="739">
      <c r="A739" s="649"/>
      <c r="B739" s="650"/>
      <c r="C739" s="649"/>
      <c r="D739" s="651"/>
      <c r="E739" s="649"/>
      <c r="F739" s="652"/>
      <c r="G739" s="652"/>
      <c r="H739" s="651"/>
      <c r="I739" s="653"/>
    </row>
    <row r="740">
      <c r="A740" s="649"/>
      <c r="B740" s="650"/>
      <c r="C740" s="649"/>
      <c r="D740" s="651"/>
      <c r="E740" s="649"/>
      <c r="F740" s="652"/>
      <c r="G740" s="652"/>
      <c r="H740" s="651"/>
      <c r="I740" s="653"/>
    </row>
    <row r="741">
      <c r="A741" s="649"/>
      <c r="B741" s="650"/>
      <c r="C741" s="649"/>
      <c r="D741" s="651"/>
      <c r="E741" s="649"/>
      <c r="F741" s="652"/>
      <c r="G741" s="652"/>
      <c r="H741" s="651"/>
      <c r="I741" s="653"/>
    </row>
    <row r="742">
      <c r="A742" s="649"/>
      <c r="B742" s="650"/>
      <c r="C742" s="649"/>
      <c r="D742" s="651"/>
      <c r="E742" s="649"/>
      <c r="F742" s="652"/>
      <c r="G742" s="652"/>
      <c r="H742" s="651"/>
      <c r="I742" s="653"/>
    </row>
    <row r="743">
      <c r="A743" s="649"/>
      <c r="B743" s="650"/>
      <c r="C743" s="649"/>
      <c r="D743" s="651"/>
      <c r="E743" s="649"/>
      <c r="F743" s="652"/>
      <c r="G743" s="652"/>
      <c r="H743" s="651"/>
      <c r="I743" s="653"/>
    </row>
    <row r="744">
      <c r="A744" s="649"/>
      <c r="B744" s="650"/>
      <c r="C744" s="649"/>
      <c r="D744" s="651"/>
      <c r="E744" s="649"/>
      <c r="F744" s="652"/>
      <c r="G744" s="652"/>
      <c r="H744" s="651"/>
      <c r="I744" s="653"/>
    </row>
    <row r="745">
      <c r="A745" s="649"/>
      <c r="B745" s="650"/>
      <c r="C745" s="649"/>
      <c r="D745" s="651"/>
      <c r="E745" s="649"/>
      <c r="F745" s="652"/>
      <c r="G745" s="652"/>
      <c r="H745" s="651"/>
      <c r="I745" s="653"/>
    </row>
    <row r="746">
      <c r="A746" s="649"/>
      <c r="B746" s="650"/>
      <c r="C746" s="649"/>
      <c r="D746" s="651"/>
      <c r="E746" s="649"/>
      <c r="F746" s="652"/>
      <c r="G746" s="652"/>
      <c r="H746" s="651"/>
      <c r="I746" s="653"/>
    </row>
    <row r="747">
      <c r="A747" s="649"/>
      <c r="B747" s="650"/>
      <c r="C747" s="649"/>
      <c r="D747" s="651"/>
      <c r="E747" s="649"/>
      <c r="F747" s="652"/>
      <c r="G747" s="652"/>
      <c r="H747" s="651"/>
      <c r="I747" s="653"/>
    </row>
    <row r="748">
      <c r="A748" s="649"/>
      <c r="B748" s="650"/>
      <c r="C748" s="649"/>
      <c r="D748" s="651"/>
      <c r="E748" s="649"/>
      <c r="F748" s="652"/>
      <c r="G748" s="652"/>
      <c r="H748" s="651"/>
      <c r="I748" s="653"/>
    </row>
    <row r="749">
      <c r="A749" s="649"/>
      <c r="B749" s="650"/>
      <c r="C749" s="649"/>
      <c r="D749" s="651"/>
      <c r="E749" s="649"/>
      <c r="F749" s="652"/>
      <c r="G749" s="652"/>
      <c r="H749" s="651"/>
      <c r="I749" s="653"/>
    </row>
    <row r="750">
      <c r="A750" s="649"/>
      <c r="B750" s="650"/>
      <c r="C750" s="649"/>
      <c r="D750" s="651"/>
      <c r="E750" s="649"/>
      <c r="F750" s="652"/>
      <c r="G750" s="652"/>
      <c r="H750" s="651"/>
      <c r="I750" s="653"/>
    </row>
    <row r="751">
      <c r="A751" s="649"/>
      <c r="B751" s="650"/>
      <c r="C751" s="649"/>
      <c r="D751" s="651"/>
      <c r="E751" s="649"/>
      <c r="F751" s="652"/>
      <c r="G751" s="652"/>
      <c r="H751" s="651"/>
      <c r="I751" s="653"/>
    </row>
    <row r="752">
      <c r="A752" s="649"/>
      <c r="B752" s="650"/>
      <c r="C752" s="649"/>
      <c r="D752" s="651"/>
      <c r="E752" s="649"/>
      <c r="F752" s="652"/>
      <c r="G752" s="652"/>
      <c r="H752" s="651"/>
      <c r="I752" s="653"/>
    </row>
    <row r="753">
      <c r="A753" s="649"/>
      <c r="B753" s="650"/>
      <c r="C753" s="649"/>
      <c r="D753" s="651"/>
      <c r="E753" s="649"/>
      <c r="F753" s="652"/>
      <c r="G753" s="652"/>
      <c r="H753" s="651"/>
      <c r="I753" s="653"/>
    </row>
    <row r="754">
      <c r="A754" s="649"/>
      <c r="B754" s="650"/>
      <c r="C754" s="649"/>
      <c r="D754" s="651"/>
      <c r="E754" s="649"/>
      <c r="F754" s="652"/>
      <c r="G754" s="652"/>
      <c r="H754" s="651"/>
      <c r="I754" s="653"/>
    </row>
    <row r="755">
      <c r="A755" s="649"/>
      <c r="B755" s="650"/>
      <c r="C755" s="649"/>
      <c r="D755" s="651"/>
      <c r="E755" s="649"/>
      <c r="F755" s="652"/>
      <c r="G755" s="652"/>
      <c r="H755" s="651"/>
      <c r="I755" s="653"/>
    </row>
    <row r="756">
      <c r="A756" s="649"/>
      <c r="B756" s="650"/>
      <c r="C756" s="649"/>
      <c r="D756" s="651"/>
      <c r="E756" s="649"/>
      <c r="F756" s="652"/>
      <c r="G756" s="652"/>
      <c r="H756" s="651"/>
      <c r="I756" s="653"/>
    </row>
    <row r="757">
      <c r="A757" s="649"/>
      <c r="B757" s="650"/>
      <c r="C757" s="649"/>
      <c r="D757" s="651"/>
      <c r="E757" s="649"/>
      <c r="F757" s="652"/>
      <c r="G757" s="652"/>
      <c r="H757" s="651"/>
      <c r="I757" s="653"/>
    </row>
    <row r="758">
      <c r="A758" s="649"/>
      <c r="B758" s="650"/>
      <c r="C758" s="649"/>
      <c r="D758" s="651"/>
      <c r="E758" s="649"/>
      <c r="F758" s="652"/>
      <c r="G758" s="652"/>
      <c r="H758" s="651"/>
      <c r="I758" s="653"/>
    </row>
    <row r="759">
      <c r="A759" s="649"/>
      <c r="B759" s="650"/>
      <c r="C759" s="649"/>
      <c r="D759" s="651"/>
      <c r="E759" s="649"/>
      <c r="F759" s="652"/>
      <c r="G759" s="652"/>
      <c r="H759" s="651"/>
      <c r="I759" s="653"/>
    </row>
    <row r="760">
      <c r="A760" s="649"/>
      <c r="B760" s="650"/>
      <c r="C760" s="649"/>
      <c r="D760" s="651"/>
      <c r="E760" s="649"/>
      <c r="F760" s="652"/>
      <c r="G760" s="652"/>
      <c r="H760" s="651"/>
      <c r="I760" s="653"/>
    </row>
    <row r="761">
      <c r="A761" s="649"/>
      <c r="B761" s="650"/>
      <c r="C761" s="649"/>
      <c r="D761" s="651"/>
      <c r="E761" s="649"/>
      <c r="F761" s="652"/>
      <c r="G761" s="652"/>
      <c r="H761" s="651"/>
      <c r="I761" s="653"/>
    </row>
    <row r="762">
      <c r="A762" s="649"/>
      <c r="B762" s="650"/>
      <c r="C762" s="649"/>
      <c r="D762" s="651"/>
      <c r="E762" s="649"/>
      <c r="F762" s="652"/>
      <c r="G762" s="652"/>
      <c r="H762" s="651"/>
      <c r="I762" s="653"/>
    </row>
    <row r="763">
      <c r="A763" s="649"/>
      <c r="B763" s="650"/>
      <c r="C763" s="649"/>
      <c r="D763" s="651"/>
      <c r="E763" s="649"/>
      <c r="F763" s="652"/>
      <c r="G763" s="652"/>
      <c r="H763" s="651"/>
      <c r="I763" s="653"/>
    </row>
    <row r="764">
      <c r="A764" s="649"/>
      <c r="B764" s="650"/>
      <c r="C764" s="649"/>
      <c r="D764" s="651"/>
      <c r="E764" s="649"/>
      <c r="F764" s="652"/>
      <c r="G764" s="652"/>
      <c r="H764" s="651"/>
      <c r="I764" s="653"/>
    </row>
    <row r="765">
      <c r="A765" s="649"/>
      <c r="B765" s="650"/>
      <c r="C765" s="649"/>
      <c r="D765" s="651"/>
      <c r="E765" s="649"/>
      <c r="F765" s="652"/>
      <c r="G765" s="652"/>
      <c r="H765" s="651"/>
      <c r="I765" s="653"/>
    </row>
    <row r="766">
      <c r="A766" s="649"/>
      <c r="B766" s="650"/>
      <c r="C766" s="649"/>
      <c r="D766" s="651"/>
      <c r="E766" s="649"/>
      <c r="F766" s="652"/>
      <c r="G766" s="652"/>
      <c r="H766" s="651"/>
      <c r="I766" s="653"/>
    </row>
    <row r="767">
      <c r="A767" s="649"/>
      <c r="B767" s="650"/>
      <c r="C767" s="649"/>
      <c r="D767" s="651"/>
      <c r="E767" s="649"/>
      <c r="F767" s="652"/>
      <c r="G767" s="652"/>
      <c r="H767" s="651"/>
      <c r="I767" s="653"/>
    </row>
    <row r="768">
      <c r="A768" s="649"/>
      <c r="B768" s="650"/>
      <c r="C768" s="649"/>
      <c r="D768" s="651"/>
      <c r="E768" s="649"/>
      <c r="F768" s="652"/>
      <c r="G768" s="652"/>
      <c r="H768" s="651"/>
      <c r="I768" s="653"/>
    </row>
    <row r="769">
      <c r="A769" s="649"/>
      <c r="B769" s="650"/>
      <c r="C769" s="649"/>
      <c r="D769" s="651"/>
      <c r="E769" s="649"/>
      <c r="F769" s="652"/>
      <c r="G769" s="652"/>
      <c r="H769" s="651"/>
      <c r="I769" s="653"/>
    </row>
    <row r="770">
      <c r="A770" s="649"/>
      <c r="B770" s="650"/>
      <c r="C770" s="649"/>
      <c r="D770" s="651"/>
      <c r="E770" s="649"/>
      <c r="F770" s="652"/>
      <c r="G770" s="652"/>
      <c r="H770" s="651"/>
      <c r="I770" s="653"/>
    </row>
    <row r="771">
      <c r="A771" s="649"/>
      <c r="B771" s="650"/>
      <c r="C771" s="649"/>
      <c r="D771" s="651"/>
      <c r="E771" s="649"/>
      <c r="F771" s="652"/>
      <c r="G771" s="652"/>
      <c r="H771" s="651"/>
      <c r="I771" s="653"/>
    </row>
    <row r="772">
      <c r="A772" s="649"/>
      <c r="B772" s="650"/>
      <c r="C772" s="649"/>
      <c r="D772" s="651"/>
      <c r="E772" s="649"/>
      <c r="F772" s="652"/>
      <c r="G772" s="652"/>
      <c r="H772" s="651"/>
      <c r="I772" s="653"/>
    </row>
    <row r="773">
      <c r="A773" s="649"/>
      <c r="B773" s="650"/>
      <c r="C773" s="649"/>
      <c r="D773" s="651"/>
      <c r="E773" s="649"/>
      <c r="F773" s="652"/>
      <c r="G773" s="652"/>
      <c r="H773" s="651"/>
      <c r="I773" s="653"/>
    </row>
    <row r="774">
      <c r="A774" s="649"/>
      <c r="B774" s="650"/>
      <c r="C774" s="649"/>
      <c r="D774" s="651"/>
      <c r="E774" s="649"/>
      <c r="F774" s="652"/>
      <c r="G774" s="652"/>
      <c r="H774" s="651"/>
      <c r="I774" s="653"/>
    </row>
    <row r="775">
      <c r="A775" s="649"/>
      <c r="B775" s="650"/>
      <c r="C775" s="649"/>
      <c r="D775" s="651"/>
      <c r="E775" s="649"/>
      <c r="F775" s="652"/>
      <c r="G775" s="652"/>
      <c r="H775" s="651"/>
      <c r="I775" s="653"/>
    </row>
    <row r="776">
      <c r="A776" s="649"/>
      <c r="B776" s="650"/>
      <c r="C776" s="649"/>
      <c r="D776" s="651"/>
      <c r="E776" s="649"/>
      <c r="F776" s="652"/>
      <c r="G776" s="652"/>
      <c r="H776" s="651"/>
      <c r="I776" s="653"/>
    </row>
    <row r="777">
      <c r="A777" s="649"/>
      <c r="B777" s="650"/>
      <c r="C777" s="649"/>
      <c r="D777" s="651"/>
      <c r="E777" s="649"/>
      <c r="F777" s="652"/>
      <c r="G777" s="652"/>
      <c r="H777" s="651"/>
      <c r="I777" s="653"/>
    </row>
    <row r="778">
      <c r="A778" s="649"/>
      <c r="B778" s="650"/>
      <c r="C778" s="649"/>
      <c r="D778" s="651"/>
      <c r="E778" s="649"/>
      <c r="F778" s="652"/>
      <c r="G778" s="652"/>
      <c r="H778" s="651"/>
      <c r="I778" s="653"/>
    </row>
    <row r="779">
      <c r="A779" s="649"/>
      <c r="B779" s="650"/>
      <c r="C779" s="649"/>
      <c r="D779" s="651"/>
      <c r="E779" s="649"/>
      <c r="F779" s="652"/>
      <c r="G779" s="652"/>
      <c r="H779" s="651"/>
      <c r="I779" s="653"/>
    </row>
    <row r="780">
      <c r="A780" s="649"/>
      <c r="B780" s="650"/>
      <c r="C780" s="649"/>
      <c r="D780" s="651"/>
      <c r="E780" s="649"/>
      <c r="F780" s="652"/>
      <c r="G780" s="652"/>
      <c r="H780" s="651"/>
      <c r="I780" s="653"/>
    </row>
    <row r="781">
      <c r="A781" s="649"/>
      <c r="B781" s="650"/>
      <c r="C781" s="649"/>
      <c r="D781" s="651"/>
      <c r="E781" s="649"/>
      <c r="F781" s="652"/>
      <c r="G781" s="652"/>
      <c r="H781" s="651"/>
      <c r="I781" s="653"/>
    </row>
    <row r="782">
      <c r="A782" s="649"/>
      <c r="B782" s="650"/>
      <c r="C782" s="649"/>
      <c r="D782" s="651"/>
      <c r="E782" s="649"/>
      <c r="F782" s="652"/>
      <c r="G782" s="652"/>
      <c r="H782" s="651"/>
      <c r="I782" s="653"/>
    </row>
    <row r="783">
      <c r="A783" s="649"/>
      <c r="B783" s="650"/>
      <c r="C783" s="649"/>
      <c r="D783" s="651"/>
      <c r="E783" s="649"/>
      <c r="F783" s="652"/>
      <c r="G783" s="652"/>
      <c r="H783" s="651"/>
      <c r="I783" s="653"/>
    </row>
    <row r="784">
      <c r="A784" s="649"/>
      <c r="B784" s="650"/>
      <c r="C784" s="649"/>
      <c r="D784" s="651"/>
      <c r="E784" s="649"/>
      <c r="F784" s="652"/>
      <c r="G784" s="652"/>
      <c r="H784" s="651"/>
      <c r="I784" s="653"/>
    </row>
    <row r="785">
      <c r="A785" s="649"/>
      <c r="B785" s="650"/>
      <c r="C785" s="649"/>
      <c r="D785" s="651"/>
      <c r="E785" s="649"/>
      <c r="F785" s="652"/>
      <c r="G785" s="652"/>
      <c r="H785" s="651"/>
      <c r="I785" s="653"/>
    </row>
    <row r="786">
      <c r="A786" s="649"/>
      <c r="B786" s="650"/>
      <c r="C786" s="649"/>
      <c r="D786" s="651"/>
      <c r="E786" s="649"/>
      <c r="F786" s="652"/>
      <c r="G786" s="652"/>
      <c r="H786" s="651"/>
      <c r="I786" s="653"/>
    </row>
    <row r="787">
      <c r="A787" s="649"/>
      <c r="B787" s="650"/>
      <c r="C787" s="649"/>
      <c r="D787" s="651"/>
      <c r="E787" s="649"/>
      <c r="F787" s="652"/>
      <c r="G787" s="652"/>
      <c r="H787" s="651"/>
      <c r="I787" s="653"/>
    </row>
    <row r="788">
      <c r="A788" s="649"/>
      <c r="B788" s="650"/>
      <c r="C788" s="649"/>
      <c r="D788" s="651"/>
      <c r="E788" s="649"/>
      <c r="F788" s="652"/>
      <c r="G788" s="652"/>
      <c r="H788" s="651"/>
      <c r="I788" s="653"/>
    </row>
    <row r="789">
      <c r="A789" s="649"/>
      <c r="B789" s="650"/>
      <c r="C789" s="649"/>
      <c r="D789" s="651"/>
      <c r="E789" s="649"/>
      <c r="F789" s="652"/>
      <c r="G789" s="652"/>
      <c r="H789" s="651"/>
      <c r="I789" s="653"/>
    </row>
    <row r="790">
      <c r="A790" s="649"/>
      <c r="B790" s="650"/>
      <c r="C790" s="649"/>
      <c r="D790" s="651"/>
      <c r="E790" s="649"/>
      <c r="F790" s="652"/>
      <c r="G790" s="652"/>
      <c r="H790" s="651"/>
      <c r="I790" s="653"/>
    </row>
    <row r="791">
      <c r="A791" s="649"/>
      <c r="B791" s="650"/>
      <c r="C791" s="649"/>
      <c r="D791" s="651"/>
      <c r="E791" s="649"/>
      <c r="F791" s="652"/>
      <c r="G791" s="652"/>
      <c r="H791" s="651"/>
      <c r="I791" s="653"/>
    </row>
    <row r="792">
      <c r="A792" s="649"/>
      <c r="B792" s="650"/>
      <c r="C792" s="649"/>
      <c r="D792" s="651"/>
      <c r="E792" s="649"/>
      <c r="F792" s="652"/>
      <c r="G792" s="652"/>
      <c r="H792" s="651"/>
      <c r="I792" s="653"/>
    </row>
    <row r="793">
      <c r="A793" s="649"/>
      <c r="B793" s="650"/>
      <c r="C793" s="649"/>
      <c r="D793" s="651"/>
      <c r="E793" s="649"/>
      <c r="F793" s="652"/>
      <c r="G793" s="652"/>
      <c r="H793" s="651"/>
      <c r="I793" s="653"/>
    </row>
    <row r="794">
      <c r="A794" s="649"/>
      <c r="B794" s="650"/>
      <c r="C794" s="649"/>
      <c r="D794" s="651"/>
      <c r="E794" s="649"/>
      <c r="F794" s="652"/>
      <c r="G794" s="652"/>
      <c r="H794" s="651"/>
      <c r="I794" s="653"/>
    </row>
    <row r="795">
      <c r="A795" s="649"/>
      <c r="B795" s="650"/>
      <c r="C795" s="649"/>
      <c r="D795" s="651"/>
      <c r="E795" s="649"/>
      <c r="F795" s="652"/>
      <c r="G795" s="652"/>
      <c r="H795" s="651"/>
      <c r="I795" s="653"/>
    </row>
    <row r="796">
      <c r="A796" s="649"/>
      <c r="B796" s="650"/>
      <c r="C796" s="649"/>
      <c r="D796" s="651"/>
      <c r="E796" s="649"/>
      <c r="F796" s="652"/>
      <c r="G796" s="652"/>
      <c r="H796" s="651"/>
      <c r="I796" s="653"/>
    </row>
    <row r="797">
      <c r="A797" s="649"/>
      <c r="B797" s="650"/>
      <c r="C797" s="649"/>
      <c r="D797" s="651"/>
      <c r="E797" s="649"/>
      <c r="F797" s="652"/>
      <c r="G797" s="652"/>
      <c r="H797" s="651"/>
      <c r="I797" s="653"/>
    </row>
    <row r="798">
      <c r="A798" s="649"/>
      <c r="B798" s="650"/>
      <c r="C798" s="649"/>
      <c r="D798" s="651"/>
      <c r="E798" s="649"/>
      <c r="F798" s="652"/>
      <c r="G798" s="652"/>
      <c r="H798" s="651"/>
      <c r="I798" s="653"/>
    </row>
    <row r="799">
      <c r="A799" s="649"/>
      <c r="B799" s="650"/>
      <c r="C799" s="649"/>
      <c r="D799" s="651"/>
      <c r="E799" s="649"/>
      <c r="F799" s="652"/>
      <c r="G799" s="652"/>
      <c r="H799" s="651"/>
      <c r="I799" s="653"/>
    </row>
    <row r="800">
      <c r="A800" s="649"/>
      <c r="B800" s="650"/>
      <c r="C800" s="649"/>
      <c r="D800" s="651"/>
      <c r="E800" s="649"/>
      <c r="F800" s="652"/>
      <c r="G800" s="652"/>
      <c r="H800" s="651"/>
      <c r="I800" s="653"/>
    </row>
    <row r="801">
      <c r="A801" s="649"/>
      <c r="B801" s="650"/>
      <c r="C801" s="649"/>
      <c r="D801" s="651"/>
      <c r="E801" s="649"/>
      <c r="F801" s="652"/>
      <c r="G801" s="652"/>
      <c r="H801" s="651"/>
      <c r="I801" s="653"/>
    </row>
    <row r="802">
      <c r="A802" s="649"/>
      <c r="B802" s="650"/>
      <c r="C802" s="649"/>
      <c r="D802" s="651"/>
      <c r="E802" s="649"/>
      <c r="F802" s="652"/>
      <c r="G802" s="652"/>
      <c r="H802" s="651"/>
      <c r="I802" s="653"/>
    </row>
    <row r="803">
      <c r="A803" s="649"/>
      <c r="B803" s="650"/>
      <c r="C803" s="649"/>
      <c r="D803" s="651"/>
      <c r="E803" s="649"/>
      <c r="F803" s="652"/>
      <c r="G803" s="652"/>
      <c r="H803" s="651"/>
      <c r="I803" s="653"/>
    </row>
    <row r="804">
      <c r="A804" s="649"/>
      <c r="B804" s="650"/>
      <c r="C804" s="649"/>
      <c r="D804" s="651"/>
      <c r="E804" s="649"/>
      <c r="F804" s="652"/>
      <c r="G804" s="652"/>
      <c r="H804" s="651"/>
      <c r="I804" s="653"/>
    </row>
    <row r="805">
      <c r="A805" s="649"/>
      <c r="B805" s="650"/>
      <c r="C805" s="649"/>
      <c r="D805" s="651"/>
      <c r="E805" s="649"/>
      <c r="F805" s="652"/>
      <c r="G805" s="652"/>
      <c r="H805" s="651"/>
      <c r="I805" s="653"/>
    </row>
    <row r="806">
      <c r="A806" s="649"/>
      <c r="B806" s="650"/>
      <c r="C806" s="649"/>
      <c r="D806" s="651"/>
      <c r="E806" s="649"/>
      <c r="F806" s="652"/>
      <c r="G806" s="652"/>
      <c r="H806" s="651"/>
      <c r="I806" s="653"/>
    </row>
    <row r="807">
      <c r="A807" s="649"/>
      <c r="B807" s="650"/>
      <c r="C807" s="649"/>
      <c r="D807" s="651"/>
      <c r="E807" s="649"/>
      <c r="F807" s="652"/>
      <c r="G807" s="652"/>
      <c r="H807" s="651"/>
      <c r="I807" s="653"/>
    </row>
    <row r="808">
      <c r="A808" s="649"/>
      <c r="B808" s="650"/>
      <c r="C808" s="649"/>
      <c r="D808" s="651"/>
      <c r="E808" s="649"/>
      <c r="F808" s="652"/>
      <c r="G808" s="652"/>
      <c r="H808" s="651"/>
      <c r="I808" s="653"/>
    </row>
    <row r="809">
      <c r="A809" s="649"/>
      <c r="B809" s="650"/>
      <c r="C809" s="649"/>
      <c r="D809" s="651"/>
      <c r="E809" s="649"/>
      <c r="F809" s="652"/>
      <c r="G809" s="652"/>
      <c r="H809" s="651"/>
      <c r="I809" s="653"/>
    </row>
    <row r="810">
      <c r="A810" s="649"/>
      <c r="B810" s="650"/>
      <c r="C810" s="649"/>
      <c r="D810" s="651"/>
      <c r="E810" s="649"/>
      <c r="F810" s="652"/>
      <c r="G810" s="652"/>
      <c r="H810" s="651"/>
      <c r="I810" s="653"/>
    </row>
    <row r="811">
      <c r="A811" s="649"/>
      <c r="B811" s="650"/>
      <c r="C811" s="649"/>
      <c r="D811" s="651"/>
      <c r="E811" s="649"/>
      <c r="F811" s="652"/>
      <c r="G811" s="652"/>
      <c r="H811" s="651"/>
      <c r="I811" s="653"/>
    </row>
    <row r="812">
      <c r="A812" s="649"/>
      <c r="B812" s="650"/>
      <c r="C812" s="649"/>
      <c r="D812" s="651"/>
      <c r="E812" s="649"/>
      <c r="F812" s="652"/>
      <c r="G812" s="652"/>
      <c r="H812" s="651"/>
      <c r="I812" s="653"/>
    </row>
    <row r="813">
      <c r="A813" s="649"/>
      <c r="B813" s="650"/>
      <c r="C813" s="649"/>
      <c r="D813" s="651"/>
      <c r="E813" s="649"/>
      <c r="F813" s="652"/>
      <c r="G813" s="652"/>
      <c r="H813" s="651"/>
      <c r="I813" s="653"/>
    </row>
    <row r="814">
      <c r="A814" s="649"/>
      <c r="B814" s="650"/>
      <c r="C814" s="649"/>
      <c r="D814" s="651"/>
      <c r="E814" s="649"/>
      <c r="F814" s="652"/>
      <c r="G814" s="652"/>
      <c r="H814" s="651"/>
      <c r="I814" s="653"/>
    </row>
    <row r="815">
      <c r="A815" s="649"/>
      <c r="B815" s="650"/>
      <c r="C815" s="649"/>
      <c r="D815" s="651"/>
      <c r="E815" s="649"/>
      <c r="F815" s="652"/>
      <c r="G815" s="652"/>
      <c r="H815" s="651"/>
      <c r="I815" s="653"/>
    </row>
    <row r="816">
      <c r="A816" s="649"/>
      <c r="B816" s="650"/>
      <c r="C816" s="649"/>
      <c r="D816" s="651"/>
      <c r="E816" s="649"/>
      <c r="F816" s="652"/>
      <c r="G816" s="652"/>
      <c r="H816" s="651"/>
      <c r="I816" s="653"/>
    </row>
    <row r="817">
      <c r="A817" s="649"/>
      <c r="B817" s="650"/>
      <c r="C817" s="649"/>
      <c r="D817" s="651"/>
      <c r="E817" s="649"/>
      <c r="F817" s="652"/>
      <c r="G817" s="652"/>
      <c r="H817" s="651"/>
      <c r="I817" s="653"/>
    </row>
    <row r="818">
      <c r="A818" s="649"/>
      <c r="B818" s="650"/>
      <c r="C818" s="649"/>
      <c r="D818" s="651"/>
      <c r="E818" s="649"/>
      <c r="F818" s="652"/>
      <c r="G818" s="652"/>
      <c r="H818" s="651"/>
      <c r="I818" s="653"/>
    </row>
    <row r="819">
      <c r="A819" s="649"/>
      <c r="B819" s="650"/>
      <c r="C819" s="649"/>
      <c r="D819" s="651"/>
      <c r="E819" s="649"/>
      <c r="F819" s="652"/>
      <c r="G819" s="652"/>
      <c r="H819" s="651"/>
      <c r="I819" s="653"/>
    </row>
    <row r="820">
      <c r="A820" s="649"/>
      <c r="B820" s="650"/>
      <c r="C820" s="649"/>
      <c r="D820" s="651"/>
      <c r="E820" s="649"/>
      <c r="F820" s="652"/>
      <c r="G820" s="652"/>
      <c r="H820" s="651"/>
      <c r="I820" s="653"/>
    </row>
    <row r="821">
      <c r="A821" s="649"/>
      <c r="B821" s="650"/>
      <c r="C821" s="649"/>
      <c r="D821" s="651"/>
      <c r="E821" s="649"/>
      <c r="F821" s="652"/>
      <c r="G821" s="652"/>
      <c r="H821" s="651"/>
      <c r="I821" s="653"/>
    </row>
    <row r="822">
      <c r="A822" s="649"/>
      <c r="B822" s="650"/>
      <c r="C822" s="649"/>
      <c r="D822" s="651"/>
      <c r="E822" s="649"/>
      <c r="F822" s="652"/>
      <c r="G822" s="652"/>
      <c r="H822" s="651"/>
      <c r="I822" s="653"/>
    </row>
    <row r="823">
      <c r="A823" s="649"/>
      <c r="B823" s="650"/>
      <c r="C823" s="649"/>
      <c r="D823" s="651"/>
      <c r="E823" s="649"/>
      <c r="F823" s="652"/>
      <c r="G823" s="652"/>
      <c r="H823" s="651"/>
      <c r="I823" s="653"/>
    </row>
    <row r="824">
      <c r="A824" s="649"/>
      <c r="B824" s="650"/>
      <c r="C824" s="649"/>
      <c r="D824" s="651"/>
      <c r="E824" s="649"/>
      <c r="F824" s="652"/>
      <c r="G824" s="652"/>
      <c r="H824" s="651"/>
      <c r="I824" s="653"/>
    </row>
    <row r="825">
      <c r="A825" s="649"/>
      <c r="B825" s="650"/>
      <c r="C825" s="649"/>
      <c r="D825" s="651"/>
      <c r="E825" s="649"/>
      <c r="F825" s="652"/>
      <c r="G825" s="652"/>
      <c r="H825" s="651"/>
      <c r="I825" s="653"/>
    </row>
    <row r="826">
      <c r="A826" s="649"/>
      <c r="B826" s="650"/>
      <c r="C826" s="649"/>
      <c r="D826" s="651"/>
      <c r="E826" s="649"/>
      <c r="F826" s="652"/>
      <c r="G826" s="652"/>
      <c r="H826" s="651"/>
      <c r="I826" s="653"/>
    </row>
    <row r="827">
      <c r="A827" s="649"/>
      <c r="B827" s="650"/>
      <c r="C827" s="649"/>
      <c r="D827" s="651"/>
      <c r="E827" s="649"/>
      <c r="F827" s="652"/>
      <c r="G827" s="652"/>
      <c r="H827" s="651"/>
      <c r="I827" s="653"/>
    </row>
    <row r="828">
      <c r="A828" s="649"/>
      <c r="B828" s="650"/>
      <c r="C828" s="649"/>
      <c r="D828" s="651"/>
      <c r="E828" s="649"/>
      <c r="F828" s="652"/>
      <c r="G828" s="652"/>
      <c r="H828" s="651"/>
      <c r="I828" s="653"/>
    </row>
    <row r="829">
      <c r="A829" s="649"/>
      <c r="B829" s="650"/>
      <c r="C829" s="649"/>
      <c r="D829" s="651"/>
      <c r="E829" s="649"/>
      <c r="F829" s="652"/>
      <c r="G829" s="652"/>
      <c r="H829" s="651"/>
      <c r="I829" s="653"/>
    </row>
    <row r="830">
      <c r="A830" s="649"/>
      <c r="B830" s="650"/>
      <c r="C830" s="649"/>
      <c r="D830" s="651"/>
      <c r="E830" s="649"/>
      <c r="F830" s="652"/>
      <c r="G830" s="652"/>
      <c r="H830" s="651"/>
      <c r="I830" s="653"/>
    </row>
    <row r="831">
      <c r="A831" s="649"/>
      <c r="B831" s="650"/>
      <c r="C831" s="649"/>
      <c r="D831" s="651"/>
      <c r="E831" s="649"/>
      <c r="F831" s="652"/>
      <c r="G831" s="652"/>
      <c r="H831" s="651"/>
      <c r="I831" s="653"/>
    </row>
    <row r="832">
      <c r="A832" s="649"/>
      <c r="B832" s="650"/>
      <c r="C832" s="649"/>
      <c r="D832" s="651"/>
      <c r="E832" s="649"/>
      <c r="F832" s="652"/>
      <c r="G832" s="652"/>
      <c r="H832" s="651"/>
      <c r="I832" s="653"/>
    </row>
    <row r="833">
      <c r="A833" s="649"/>
      <c r="B833" s="650"/>
      <c r="C833" s="649"/>
      <c r="D833" s="651"/>
      <c r="E833" s="649"/>
      <c r="F833" s="652"/>
      <c r="G833" s="652"/>
      <c r="H833" s="651"/>
      <c r="I833" s="653"/>
    </row>
    <row r="834">
      <c r="A834" s="649"/>
      <c r="B834" s="650"/>
      <c r="C834" s="649"/>
      <c r="D834" s="651"/>
      <c r="E834" s="649"/>
      <c r="F834" s="652"/>
      <c r="G834" s="652"/>
      <c r="H834" s="651"/>
      <c r="I834" s="653"/>
    </row>
    <row r="835">
      <c r="A835" s="649"/>
      <c r="B835" s="650"/>
      <c r="C835" s="649"/>
      <c r="D835" s="651"/>
      <c r="E835" s="649"/>
      <c r="F835" s="652"/>
      <c r="G835" s="652"/>
      <c r="H835" s="651"/>
      <c r="I835" s="653"/>
    </row>
    <row r="836">
      <c r="A836" s="649"/>
      <c r="B836" s="650"/>
      <c r="C836" s="649"/>
      <c r="D836" s="651"/>
      <c r="E836" s="649"/>
      <c r="F836" s="652"/>
      <c r="G836" s="652"/>
      <c r="H836" s="651"/>
      <c r="I836" s="653"/>
    </row>
    <row r="837">
      <c r="A837" s="649"/>
      <c r="B837" s="650"/>
      <c r="C837" s="649"/>
      <c r="D837" s="651"/>
      <c r="E837" s="649"/>
      <c r="F837" s="652"/>
      <c r="G837" s="652"/>
      <c r="H837" s="651"/>
      <c r="I837" s="653"/>
    </row>
    <row r="838">
      <c r="A838" s="649"/>
      <c r="B838" s="650"/>
      <c r="C838" s="649"/>
      <c r="D838" s="651"/>
      <c r="E838" s="649"/>
      <c r="F838" s="652"/>
      <c r="G838" s="652"/>
      <c r="H838" s="651"/>
      <c r="I838" s="653"/>
    </row>
    <row r="839">
      <c r="A839" s="649"/>
      <c r="B839" s="650"/>
      <c r="C839" s="649"/>
      <c r="D839" s="651"/>
      <c r="E839" s="649"/>
      <c r="F839" s="652"/>
      <c r="G839" s="652"/>
      <c r="H839" s="651"/>
      <c r="I839" s="653"/>
    </row>
    <row r="840">
      <c r="A840" s="649"/>
      <c r="B840" s="650"/>
      <c r="C840" s="649"/>
      <c r="D840" s="651"/>
      <c r="E840" s="649"/>
      <c r="F840" s="652"/>
      <c r="G840" s="652"/>
      <c r="H840" s="651"/>
      <c r="I840" s="653"/>
    </row>
    <row r="841">
      <c r="A841" s="649"/>
      <c r="B841" s="650"/>
      <c r="C841" s="649"/>
      <c r="D841" s="651"/>
      <c r="E841" s="649"/>
      <c r="F841" s="652"/>
      <c r="G841" s="652"/>
      <c r="H841" s="651"/>
      <c r="I841" s="653"/>
    </row>
    <row r="842">
      <c r="A842" s="649"/>
      <c r="B842" s="650"/>
      <c r="C842" s="649"/>
      <c r="D842" s="651"/>
      <c r="E842" s="649"/>
      <c r="F842" s="652"/>
      <c r="G842" s="652"/>
      <c r="H842" s="651"/>
      <c r="I842" s="653"/>
    </row>
    <row r="843">
      <c r="A843" s="649"/>
      <c r="B843" s="650"/>
      <c r="C843" s="649"/>
      <c r="D843" s="651"/>
      <c r="E843" s="649"/>
      <c r="F843" s="652"/>
      <c r="G843" s="652"/>
      <c r="H843" s="651"/>
      <c r="I843" s="653"/>
    </row>
    <row r="844">
      <c r="A844" s="649"/>
      <c r="B844" s="650"/>
      <c r="C844" s="649"/>
      <c r="D844" s="651"/>
      <c r="E844" s="649"/>
      <c r="F844" s="652"/>
      <c r="G844" s="652"/>
      <c r="H844" s="651"/>
      <c r="I844" s="653"/>
    </row>
    <row r="845">
      <c r="A845" s="649"/>
      <c r="B845" s="650"/>
      <c r="C845" s="649"/>
      <c r="D845" s="651"/>
      <c r="E845" s="649"/>
      <c r="F845" s="652"/>
      <c r="G845" s="652"/>
      <c r="H845" s="651"/>
      <c r="I845" s="653"/>
    </row>
    <row r="846">
      <c r="A846" s="649"/>
      <c r="B846" s="650"/>
      <c r="C846" s="649"/>
      <c r="D846" s="651"/>
      <c r="E846" s="649"/>
      <c r="F846" s="652"/>
      <c r="G846" s="652"/>
      <c r="H846" s="651"/>
      <c r="I846" s="653"/>
    </row>
    <row r="847">
      <c r="A847" s="649"/>
      <c r="B847" s="650"/>
      <c r="C847" s="649"/>
      <c r="D847" s="651"/>
      <c r="E847" s="649"/>
      <c r="F847" s="652"/>
      <c r="G847" s="652"/>
      <c r="H847" s="651"/>
      <c r="I847" s="653"/>
    </row>
    <row r="848">
      <c r="A848" s="649"/>
      <c r="B848" s="650"/>
      <c r="C848" s="649"/>
      <c r="D848" s="651"/>
      <c r="E848" s="649"/>
      <c r="F848" s="652"/>
      <c r="G848" s="652"/>
      <c r="H848" s="651"/>
      <c r="I848" s="653"/>
    </row>
    <row r="849">
      <c r="A849" s="649"/>
      <c r="B849" s="650"/>
      <c r="C849" s="649"/>
      <c r="D849" s="651"/>
      <c r="E849" s="649"/>
      <c r="F849" s="652"/>
      <c r="G849" s="652"/>
      <c r="H849" s="651"/>
      <c r="I849" s="653"/>
    </row>
    <row r="850">
      <c r="A850" s="649"/>
      <c r="B850" s="650"/>
      <c r="C850" s="649"/>
      <c r="D850" s="651"/>
      <c r="E850" s="649"/>
      <c r="F850" s="652"/>
      <c r="G850" s="652"/>
      <c r="H850" s="651"/>
      <c r="I850" s="653"/>
    </row>
    <row r="851">
      <c r="A851" s="649"/>
      <c r="B851" s="650"/>
      <c r="C851" s="649"/>
      <c r="D851" s="651"/>
      <c r="E851" s="649"/>
      <c r="F851" s="652"/>
      <c r="G851" s="652"/>
      <c r="H851" s="651"/>
      <c r="I851" s="653"/>
    </row>
    <row r="852">
      <c r="A852" s="649"/>
      <c r="B852" s="650"/>
      <c r="C852" s="649"/>
      <c r="D852" s="651"/>
      <c r="E852" s="649"/>
      <c r="F852" s="652"/>
      <c r="G852" s="652"/>
      <c r="H852" s="651"/>
      <c r="I852" s="653"/>
    </row>
    <row r="853">
      <c r="A853" s="649"/>
      <c r="B853" s="650"/>
      <c r="C853" s="649"/>
      <c r="D853" s="651"/>
      <c r="E853" s="649"/>
      <c r="F853" s="652"/>
      <c r="G853" s="652"/>
      <c r="H853" s="651"/>
      <c r="I853" s="653"/>
    </row>
    <row r="854">
      <c r="A854" s="649"/>
      <c r="B854" s="650"/>
      <c r="C854" s="649"/>
      <c r="D854" s="651"/>
      <c r="E854" s="649"/>
      <c r="F854" s="652"/>
      <c r="G854" s="652"/>
      <c r="H854" s="651"/>
      <c r="I854" s="653"/>
    </row>
    <row r="855">
      <c r="A855" s="649"/>
      <c r="B855" s="650"/>
      <c r="C855" s="649"/>
      <c r="D855" s="651"/>
      <c r="E855" s="649"/>
      <c r="F855" s="652"/>
      <c r="G855" s="652"/>
      <c r="H855" s="651"/>
      <c r="I855" s="653"/>
    </row>
    <row r="856">
      <c r="A856" s="649"/>
      <c r="B856" s="650"/>
      <c r="C856" s="649"/>
      <c r="D856" s="651"/>
      <c r="E856" s="649"/>
      <c r="F856" s="652"/>
      <c r="G856" s="652"/>
      <c r="H856" s="651"/>
      <c r="I856" s="653"/>
    </row>
    <row r="857">
      <c r="A857" s="649"/>
      <c r="B857" s="650"/>
      <c r="C857" s="649"/>
      <c r="D857" s="651"/>
      <c r="E857" s="649"/>
      <c r="F857" s="652"/>
      <c r="G857" s="652"/>
      <c r="H857" s="651"/>
      <c r="I857" s="653"/>
    </row>
    <row r="858">
      <c r="A858" s="649"/>
      <c r="B858" s="650"/>
      <c r="C858" s="649"/>
      <c r="D858" s="651"/>
      <c r="E858" s="649"/>
      <c r="F858" s="652"/>
      <c r="G858" s="652"/>
      <c r="H858" s="651"/>
      <c r="I858" s="653"/>
    </row>
    <row r="859">
      <c r="A859" s="649"/>
      <c r="B859" s="650"/>
      <c r="C859" s="649"/>
      <c r="D859" s="651"/>
      <c r="E859" s="649"/>
      <c r="F859" s="652"/>
      <c r="G859" s="652"/>
      <c r="H859" s="651"/>
      <c r="I859" s="653"/>
    </row>
    <row r="860">
      <c r="A860" s="649"/>
      <c r="B860" s="650"/>
      <c r="C860" s="649"/>
      <c r="D860" s="651"/>
      <c r="E860" s="649"/>
      <c r="F860" s="652"/>
      <c r="G860" s="652"/>
      <c r="H860" s="651"/>
      <c r="I860" s="653"/>
    </row>
    <row r="861">
      <c r="A861" s="649"/>
      <c r="B861" s="650"/>
      <c r="C861" s="649"/>
      <c r="D861" s="651"/>
      <c r="E861" s="649"/>
      <c r="F861" s="652"/>
      <c r="G861" s="652"/>
      <c r="H861" s="651"/>
      <c r="I861" s="653"/>
    </row>
    <row r="862">
      <c r="A862" s="649"/>
      <c r="B862" s="650"/>
      <c r="C862" s="649"/>
      <c r="D862" s="651"/>
      <c r="E862" s="649"/>
      <c r="F862" s="652"/>
      <c r="G862" s="652"/>
      <c r="H862" s="651"/>
      <c r="I862" s="653"/>
    </row>
    <row r="863">
      <c r="A863" s="649"/>
      <c r="B863" s="650"/>
      <c r="C863" s="649"/>
      <c r="D863" s="651"/>
      <c r="E863" s="649"/>
      <c r="F863" s="652"/>
      <c r="G863" s="652"/>
      <c r="H863" s="651"/>
      <c r="I863" s="653"/>
    </row>
    <row r="864">
      <c r="A864" s="649"/>
      <c r="B864" s="650"/>
      <c r="C864" s="649"/>
      <c r="D864" s="651"/>
      <c r="E864" s="649"/>
      <c r="F864" s="652"/>
      <c r="G864" s="652"/>
      <c r="H864" s="651"/>
      <c r="I864" s="653"/>
    </row>
    <row r="865">
      <c r="A865" s="649"/>
      <c r="B865" s="650"/>
      <c r="C865" s="649"/>
      <c r="D865" s="651"/>
      <c r="E865" s="649"/>
      <c r="F865" s="652"/>
      <c r="G865" s="652"/>
      <c r="H865" s="651"/>
      <c r="I865" s="653"/>
    </row>
    <row r="866">
      <c r="A866" s="649"/>
      <c r="B866" s="650"/>
      <c r="C866" s="649"/>
      <c r="D866" s="651"/>
      <c r="E866" s="649"/>
      <c r="F866" s="652"/>
      <c r="G866" s="652"/>
      <c r="H866" s="651"/>
      <c r="I866" s="653"/>
    </row>
    <row r="867">
      <c r="A867" s="649"/>
      <c r="B867" s="650"/>
      <c r="C867" s="649"/>
      <c r="D867" s="651"/>
      <c r="E867" s="649"/>
      <c r="F867" s="652"/>
      <c r="G867" s="652"/>
      <c r="H867" s="651"/>
      <c r="I867" s="653"/>
    </row>
    <row r="868">
      <c r="A868" s="649"/>
      <c r="B868" s="650"/>
      <c r="C868" s="649"/>
      <c r="D868" s="651"/>
      <c r="E868" s="649"/>
      <c r="F868" s="652"/>
      <c r="G868" s="652"/>
      <c r="H868" s="651"/>
      <c r="I868" s="653"/>
    </row>
    <row r="869">
      <c r="A869" s="649"/>
      <c r="B869" s="650"/>
      <c r="C869" s="649"/>
      <c r="D869" s="651"/>
      <c r="E869" s="649"/>
      <c r="F869" s="652"/>
      <c r="G869" s="652"/>
      <c r="H869" s="651"/>
      <c r="I869" s="653"/>
    </row>
    <row r="870">
      <c r="A870" s="649"/>
      <c r="B870" s="650"/>
      <c r="C870" s="649"/>
      <c r="D870" s="651"/>
      <c r="E870" s="649"/>
      <c r="F870" s="652"/>
      <c r="G870" s="652"/>
      <c r="H870" s="651"/>
      <c r="I870" s="653"/>
    </row>
    <row r="871">
      <c r="A871" s="649"/>
      <c r="B871" s="650"/>
      <c r="C871" s="649"/>
      <c r="D871" s="651"/>
      <c r="E871" s="649"/>
      <c r="F871" s="652"/>
      <c r="G871" s="652"/>
      <c r="H871" s="651"/>
      <c r="I871" s="653"/>
    </row>
    <row r="872">
      <c r="A872" s="649"/>
      <c r="B872" s="650"/>
      <c r="C872" s="649"/>
      <c r="D872" s="651"/>
      <c r="E872" s="649"/>
      <c r="F872" s="652"/>
      <c r="G872" s="652"/>
      <c r="H872" s="651"/>
      <c r="I872" s="653"/>
    </row>
    <row r="873">
      <c r="A873" s="649"/>
      <c r="B873" s="650"/>
      <c r="C873" s="649"/>
      <c r="D873" s="651"/>
      <c r="E873" s="649"/>
      <c r="F873" s="652"/>
      <c r="G873" s="652"/>
      <c r="H873" s="651"/>
      <c r="I873" s="653"/>
    </row>
    <row r="874">
      <c r="A874" s="649"/>
      <c r="B874" s="650"/>
      <c r="C874" s="649"/>
      <c r="D874" s="651"/>
      <c r="E874" s="649"/>
      <c r="F874" s="652"/>
      <c r="G874" s="652"/>
      <c r="H874" s="651"/>
      <c r="I874" s="653"/>
    </row>
    <row r="875">
      <c r="A875" s="649"/>
      <c r="B875" s="650"/>
      <c r="C875" s="649"/>
      <c r="D875" s="651"/>
      <c r="E875" s="649"/>
      <c r="F875" s="652"/>
      <c r="G875" s="652"/>
      <c r="H875" s="651"/>
      <c r="I875" s="653"/>
    </row>
    <row r="876">
      <c r="A876" s="649"/>
      <c r="B876" s="650"/>
      <c r="C876" s="649"/>
      <c r="D876" s="651"/>
      <c r="E876" s="649"/>
      <c r="F876" s="652"/>
      <c r="G876" s="652"/>
      <c r="H876" s="651"/>
      <c r="I876" s="653"/>
    </row>
    <row r="877">
      <c r="A877" s="649"/>
      <c r="B877" s="650"/>
      <c r="C877" s="649"/>
      <c r="D877" s="651"/>
      <c r="E877" s="649"/>
      <c r="F877" s="652"/>
      <c r="G877" s="652"/>
      <c r="H877" s="651"/>
      <c r="I877" s="653"/>
    </row>
    <row r="878">
      <c r="A878" s="649"/>
      <c r="B878" s="650"/>
      <c r="C878" s="649"/>
      <c r="D878" s="651"/>
      <c r="E878" s="649"/>
      <c r="F878" s="652"/>
      <c r="G878" s="652"/>
      <c r="H878" s="651"/>
      <c r="I878" s="653"/>
    </row>
    <row r="879">
      <c r="A879" s="649"/>
      <c r="B879" s="650"/>
      <c r="C879" s="649"/>
      <c r="D879" s="651"/>
      <c r="E879" s="649"/>
      <c r="F879" s="652"/>
      <c r="G879" s="652"/>
      <c r="H879" s="651"/>
      <c r="I879" s="653"/>
    </row>
    <row r="880">
      <c r="A880" s="649"/>
      <c r="B880" s="650"/>
      <c r="C880" s="649"/>
      <c r="D880" s="651"/>
      <c r="E880" s="649"/>
      <c r="F880" s="652"/>
      <c r="G880" s="652"/>
      <c r="H880" s="651"/>
      <c r="I880" s="653"/>
    </row>
    <row r="881">
      <c r="A881" s="649"/>
      <c r="B881" s="650"/>
      <c r="C881" s="649"/>
      <c r="D881" s="651"/>
      <c r="E881" s="649"/>
      <c r="F881" s="652"/>
      <c r="G881" s="652"/>
      <c r="H881" s="651"/>
      <c r="I881" s="653"/>
    </row>
    <row r="882">
      <c r="A882" s="649"/>
      <c r="B882" s="650"/>
      <c r="C882" s="649"/>
      <c r="D882" s="651"/>
      <c r="E882" s="649"/>
      <c r="F882" s="652"/>
      <c r="G882" s="652"/>
      <c r="H882" s="651"/>
      <c r="I882" s="653"/>
    </row>
    <row r="883">
      <c r="A883" s="649"/>
      <c r="B883" s="650"/>
      <c r="C883" s="649"/>
      <c r="D883" s="651"/>
      <c r="E883" s="649"/>
      <c r="F883" s="652"/>
      <c r="G883" s="652"/>
      <c r="H883" s="651"/>
      <c r="I883" s="653"/>
    </row>
    <row r="884">
      <c r="A884" s="649"/>
      <c r="B884" s="650"/>
      <c r="C884" s="649"/>
      <c r="D884" s="651"/>
      <c r="E884" s="649"/>
      <c r="F884" s="652"/>
      <c r="G884" s="652"/>
      <c r="H884" s="651"/>
      <c r="I884" s="653"/>
    </row>
    <row r="885">
      <c r="A885" s="649"/>
      <c r="B885" s="650"/>
      <c r="C885" s="649"/>
      <c r="D885" s="651"/>
      <c r="E885" s="649"/>
      <c r="F885" s="652"/>
      <c r="G885" s="652"/>
      <c r="H885" s="651"/>
      <c r="I885" s="653"/>
    </row>
    <row r="886">
      <c r="A886" s="649"/>
      <c r="B886" s="650"/>
      <c r="C886" s="649"/>
      <c r="D886" s="651"/>
      <c r="E886" s="649"/>
      <c r="F886" s="652"/>
      <c r="G886" s="652"/>
      <c r="H886" s="651"/>
      <c r="I886" s="653"/>
    </row>
    <row r="887">
      <c r="A887" s="649"/>
      <c r="B887" s="650"/>
      <c r="C887" s="649"/>
      <c r="D887" s="651"/>
      <c r="E887" s="649"/>
      <c r="F887" s="652"/>
      <c r="G887" s="652"/>
      <c r="H887" s="651"/>
      <c r="I887" s="653"/>
    </row>
    <row r="888">
      <c r="A888" s="649"/>
      <c r="B888" s="650"/>
      <c r="C888" s="649"/>
      <c r="D888" s="651"/>
      <c r="E888" s="649"/>
      <c r="F888" s="652"/>
      <c r="G888" s="652"/>
      <c r="H888" s="651"/>
      <c r="I888" s="653"/>
    </row>
    <row r="889">
      <c r="A889" s="649"/>
      <c r="B889" s="650"/>
      <c r="C889" s="649"/>
      <c r="D889" s="651"/>
      <c r="E889" s="649"/>
      <c r="F889" s="652"/>
      <c r="G889" s="652"/>
      <c r="H889" s="651"/>
      <c r="I889" s="653"/>
    </row>
    <row r="890">
      <c r="A890" s="649"/>
      <c r="B890" s="650"/>
      <c r="C890" s="649"/>
      <c r="D890" s="651"/>
      <c r="E890" s="649"/>
      <c r="F890" s="652"/>
      <c r="G890" s="652"/>
      <c r="H890" s="651"/>
      <c r="I890" s="653"/>
    </row>
    <row r="891">
      <c r="A891" s="649"/>
      <c r="B891" s="650"/>
      <c r="C891" s="649"/>
      <c r="D891" s="651"/>
      <c r="E891" s="649"/>
      <c r="F891" s="652"/>
      <c r="G891" s="652"/>
      <c r="H891" s="651"/>
      <c r="I891" s="653"/>
    </row>
    <row r="892">
      <c r="A892" s="649"/>
      <c r="B892" s="650"/>
      <c r="C892" s="649"/>
      <c r="D892" s="651"/>
      <c r="E892" s="649"/>
      <c r="F892" s="652"/>
      <c r="G892" s="652"/>
      <c r="H892" s="651"/>
      <c r="I892" s="653"/>
    </row>
    <row r="893">
      <c r="A893" s="649"/>
      <c r="B893" s="650"/>
      <c r="C893" s="649"/>
      <c r="D893" s="651"/>
      <c r="E893" s="649"/>
      <c r="F893" s="652"/>
      <c r="G893" s="652"/>
      <c r="H893" s="651"/>
      <c r="I893" s="653"/>
    </row>
    <row r="894">
      <c r="A894" s="649"/>
      <c r="B894" s="650"/>
      <c r="C894" s="649"/>
      <c r="D894" s="651"/>
      <c r="E894" s="649"/>
      <c r="F894" s="652"/>
      <c r="G894" s="652"/>
      <c r="H894" s="651"/>
      <c r="I894" s="653"/>
    </row>
    <row r="895">
      <c r="A895" s="649"/>
      <c r="B895" s="650"/>
      <c r="C895" s="649"/>
      <c r="D895" s="651"/>
      <c r="E895" s="649"/>
      <c r="F895" s="652"/>
      <c r="G895" s="652"/>
      <c r="H895" s="651"/>
      <c r="I895" s="653"/>
    </row>
    <row r="896">
      <c r="A896" s="649"/>
      <c r="B896" s="650"/>
      <c r="C896" s="649"/>
      <c r="D896" s="651"/>
      <c r="E896" s="649"/>
      <c r="F896" s="652"/>
      <c r="G896" s="652"/>
      <c r="H896" s="651"/>
      <c r="I896" s="653"/>
    </row>
    <row r="897">
      <c r="A897" s="649"/>
      <c r="B897" s="650"/>
      <c r="C897" s="649"/>
      <c r="D897" s="651"/>
      <c r="E897" s="649"/>
      <c r="F897" s="652"/>
      <c r="G897" s="652"/>
      <c r="H897" s="651"/>
      <c r="I897" s="653"/>
    </row>
    <row r="898">
      <c r="A898" s="649"/>
      <c r="B898" s="650"/>
      <c r="C898" s="649"/>
      <c r="D898" s="651"/>
      <c r="E898" s="649"/>
      <c r="F898" s="652"/>
      <c r="G898" s="652"/>
      <c r="H898" s="651"/>
      <c r="I898" s="653"/>
    </row>
    <row r="899">
      <c r="A899" s="649"/>
      <c r="B899" s="650"/>
      <c r="C899" s="649"/>
      <c r="D899" s="651"/>
      <c r="E899" s="649"/>
      <c r="F899" s="652"/>
      <c r="G899" s="652"/>
      <c r="H899" s="651"/>
      <c r="I899" s="653"/>
    </row>
    <row r="900">
      <c r="A900" s="649"/>
      <c r="B900" s="650"/>
      <c r="C900" s="649"/>
      <c r="D900" s="651"/>
      <c r="E900" s="649"/>
      <c r="F900" s="652"/>
      <c r="G900" s="652"/>
      <c r="H900" s="651"/>
      <c r="I900" s="653"/>
    </row>
    <row r="901">
      <c r="A901" s="649"/>
      <c r="B901" s="650"/>
      <c r="C901" s="649"/>
      <c r="D901" s="651"/>
      <c r="E901" s="649"/>
      <c r="F901" s="652"/>
      <c r="G901" s="652"/>
      <c r="H901" s="651"/>
      <c r="I901" s="653"/>
    </row>
    <row r="902">
      <c r="A902" s="649"/>
      <c r="B902" s="650"/>
      <c r="C902" s="649"/>
      <c r="D902" s="651"/>
      <c r="E902" s="649"/>
      <c r="F902" s="652"/>
      <c r="G902" s="652"/>
      <c r="H902" s="651"/>
      <c r="I902" s="653"/>
    </row>
    <row r="903">
      <c r="A903" s="649"/>
      <c r="B903" s="650"/>
      <c r="C903" s="649"/>
      <c r="D903" s="651"/>
      <c r="E903" s="649"/>
      <c r="F903" s="652"/>
      <c r="G903" s="652"/>
      <c r="H903" s="651"/>
      <c r="I903" s="653"/>
    </row>
    <row r="904">
      <c r="A904" s="649"/>
      <c r="B904" s="650"/>
      <c r="C904" s="649"/>
      <c r="D904" s="651"/>
      <c r="E904" s="649"/>
      <c r="F904" s="652"/>
      <c r="G904" s="652"/>
      <c r="H904" s="651"/>
      <c r="I904" s="653"/>
    </row>
    <row r="905">
      <c r="A905" s="649"/>
      <c r="B905" s="650"/>
      <c r="C905" s="649"/>
      <c r="D905" s="651"/>
      <c r="E905" s="649"/>
      <c r="F905" s="652"/>
      <c r="G905" s="652"/>
      <c r="H905" s="651"/>
      <c r="I905" s="653"/>
    </row>
    <row r="906">
      <c r="A906" s="649"/>
      <c r="B906" s="650"/>
      <c r="C906" s="649"/>
      <c r="D906" s="651"/>
      <c r="E906" s="649"/>
      <c r="F906" s="652"/>
      <c r="G906" s="652"/>
      <c r="H906" s="651"/>
      <c r="I906" s="653"/>
    </row>
    <row r="907">
      <c r="A907" s="649"/>
      <c r="B907" s="650"/>
      <c r="C907" s="649"/>
      <c r="D907" s="651"/>
      <c r="E907" s="649"/>
      <c r="F907" s="652"/>
      <c r="G907" s="652"/>
      <c r="H907" s="651"/>
      <c r="I907" s="653"/>
    </row>
    <row r="908">
      <c r="A908" s="649"/>
      <c r="B908" s="650"/>
      <c r="C908" s="649"/>
      <c r="D908" s="651"/>
      <c r="E908" s="649"/>
      <c r="F908" s="652"/>
      <c r="G908" s="652"/>
      <c r="H908" s="651"/>
      <c r="I908" s="653"/>
    </row>
    <row r="909">
      <c r="A909" s="649"/>
      <c r="B909" s="650"/>
      <c r="C909" s="649"/>
      <c r="D909" s="651"/>
      <c r="E909" s="649"/>
      <c r="F909" s="652"/>
      <c r="G909" s="652"/>
      <c r="H909" s="651"/>
      <c r="I909" s="653"/>
    </row>
    <row r="910">
      <c r="A910" s="649"/>
      <c r="B910" s="650"/>
      <c r="C910" s="649"/>
      <c r="D910" s="651"/>
      <c r="E910" s="649"/>
      <c r="F910" s="652"/>
      <c r="G910" s="652"/>
      <c r="H910" s="651"/>
      <c r="I910" s="653"/>
    </row>
    <row r="911">
      <c r="A911" s="649"/>
      <c r="B911" s="650"/>
      <c r="C911" s="649"/>
      <c r="D911" s="651"/>
      <c r="E911" s="649"/>
      <c r="F911" s="652"/>
      <c r="G911" s="652"/>
      <c r="H911" s="651"/>
      <c r="I911" s="653"/>
    </row>
    <row r="912">
      <c r="A912" s="649"/>
      <c r="B912" s="650"/>
      <c r="C912" s="649"/>
      <c r="D912" s="651"/>
      <c r="E912" s="649"/>
      <c r="F912" s="652"/>
      <c r="G912" s="652"/>
      <c r="H912" s="651"/>
      <c r="I912" s="653"/>
    </row>
    <row r="913">
      <c r="A913" s="649"/>
      <c r="B913" s="650"/>
      <c r="C913" s="649"/>
      <c r="D913" s="651"/>
      <c r="E913" s="649"/>
      <c r="F913" s="652"/>
      <c r="G913" s="652"/>
      <c r="H913" s="651"/>
      <c r="I913" s="653"/>
    </row>
    <row r="914">
      <c r="A914" s="649"/>
      <c r="B914" s="650"/>
      <c r="C914" s="649"/>
      <c r="D914" s="651"/>
      <c r="E914" s="649"/>
      <c r="F914" s="652"/>
      <c r="G914" s="652"/>
      <c r="H914" s="651"/>
      <c r="I914" s="653"/>
    </row>
    <row r="915">
      <c r="A915" s="649"/>
      <c r="B915" s="650"/>
      <c r="C915" s="649"/>
      <c r="D915" s="651"/>
      <c r="E915" s="649"/>
      <c r="F915" s="652"/>
      <c r="G915" s="652"/>
      <c r="H915" s="651"/>
      <c r="I915" s="653"/>
    </row>
    <row r="916">
      <c r="A916" s="649"/>
      <c r="B916" s="650"/>
      <c r="C916" s="649"/>
      <c r="D916" s="651"/>
      <c r="E916" s="649"/>
      <c r="F916" s="652"/>
      <c r="G916" s="652"/>
      <c r="H916" s="651"/>
      <c r="I916" s="653"/>
    </row>
    <row r="917">
      <c r="A917" s="649"/>
      <c r="B917" s="650"/>
      <c r="C917" s="649"/>
      <c r="D917" s="651"/>
      <c r="E917" s="649"/>
      <c r="F917" s="652"/>
      <c r="G917" s="652"/>
      <c r="H917" s="651"/>
      <c r="I917" s="653"/>
    </row>
    <row r="918">
      <c r="A918" s="649"/>
      <c r="B918" s="650"/>
      <c r="C918" s="649"/>
      <c r="D918" s="651"/>
      <c r="E918" s="649"/>
      <c r="F918" s="652"/>
      <c r="G918" s="652"/>
      <c r="H918" s="651"/>
      <c r="I918" s="653"/>
    </row>
    <row r="919">
      <c r="A919" s="649"/>
      <c r="B919" s="650"/>
      <c r="C919" s="649"/>
      <c r="D919" s="651"/>
      <c r="E919" s="649"/>
      <c r="F919" s="652"/>
      <c r="G919" s="652"/>
      <c r="H919" s="651"/>
      <c r="I919" s="653"/>
    </row>
    <row r="920">
      <c r="A920" s="649"/>
      <c r="B920" s="650"/>
      <c r="C920" s="649"/>
      <c r="D920" s="651"/>
      <c r="E920" s="649"/>
      <c r="F920" s="652"/>
      <c r="G920" s="652"/>
      <c r="H920" s="651"/>
      <c r="I920" s="653"/>
    </row>
    <row r="921">
      <c r="A921" s="649"/>
      <c r="B921" s="650"/>
      <c r="C921" s="649"/>
      <c r="D921" s="651"/>
      <c r="E921" s="649"/>
      <c r="F921" s="652"/>
      <c r="G921" s="652"/>
      <c r="H921" s="651"/>
      <c r="I921" s="653"/>
    </row>
    <row r="922">
      <c r="A922" s="649"/>
      <c r="B922" s="650"/>
      <c r="C922" s="649"/>
      <c r="D922" s="651"/>
      <c r="E922" s="649"/>
      <c r="F922" s="652"/>
      <c r="G922" s="652"/>
      <c r="H922" s="651"/>
      <c r="I922" s="653"/>
    </row>
    <row r="923">
      <c r="A923" s="649"/>
      <c r="B923" s="650"/>
      <c r="C923" s="649"/>
      <c r="D923" s="651"/>
      <c r="E923" s="649"/>
      <c r="F923" s="652"/>
      <c r="G923" s="652"/>
      <c r="H923" s="651"/>
      <c r="I923" s="653"/>
    </row>
    <row r="924">
      <c r="A924" s="649"/>
      <c r="B924" s="650"/>
      <c r="C924" s="649"/>
      <c r="D924" s="651"/>
      <c r="E924" s="649"/>
      <c r="F924" s="652"/>
      <c r="G924" s="652"/>
      <c r="H924" s="651"/>
      <c r="I924" s="653"/>
    </row>
    <row r="925">
      <c r="A925" s="649"/>
      <c r="B925" s="650"/>
      <c r="C925" s="649"/>
      <c r="D925" s="651"/>
      <c r="E925" s="649"/>
      <c r="F925" s="652"/>
      <c r="G925" s="652"/>
      <c r="H925" s="651"/>
      <c r="I925" s="653"/>
    </row>
    <row r="926">
      <c r="A926" s="649"/>
      <c r="B926" s="650"/>
      <c r="C926" s="649"/>
      <c r="D926" s="651"/>
      <c r="E926" s="649"/>
      <c r="F926" s="652"/>
      <c r="G926" s="652"/>
      <c r="H926" s="651"/>
      <c r="I926" s="653"/>
    </row>
    <row r="927">
      <c r="A927" s="649"/>
      <c r="B927" s="650"/>
      <c r="C927" s="649"/>
      <c r="D927" s="651"/>
      <c r="E927" s="649"/>
      <c r="F927" s="652"/>
      <c r="G927" s="652"/>
      <c r="H927" s="651"/>
      <c r="I927" s="653"/>
    </row>
    <row r="928">
      <c r="A928" s="649"/>
      <c r="B928" s="650"/>
      <c r="C928" s="649"/>
      <c r="D928" s="651"/>
      <c r="E928" s="649"/>
      <c r="F928" s="652"/>
      <c r="G928" s="652"/>
      <c r="H928" s="651"/>
      <c r="I928" s="653"/>
    </row>
    <row r="929">
      <c r="A929" s="649"/>
      <c r="B929" s="650"/>
      <c r="C929" s="649"/>
      <c r="D929" s="651"/>
      <c r="E929" s="649"/>
      <c r="F929" s="652"/>
      <c r="G929" s="652"/>
      <c r="H929" s="651"/>
      <c r="I929" s="653"/>
    </row>
    <row r="930">
      <c r="A930" s="649"/>
      <c r="B930" s="650"/>
      <c r="C930" s="649"/>
      <c r="D930" s="651"/>
      <c r="E930" s="649"/>
      <c r="F930" s="652"/>
      <c r="G930" s="652"/>
      <c r="H930" s="651"/>
      <c r="I930" s="653"/>
    </row>
    <row r="931">
      <c r="A931" s="649"/>
      <c r="B931" s="650"/>
      <c r="C931" s="649"/>
      <c r="D931" s="651"/>
      <c r="E931" s="649"/>
      <c r="F931" s="652"/>
      <c r="G931" s="652"/>
      <c r="H931" s="651"/>
      <c r="I931" s="653"/>
    </row>
    <row r="932">
      <c r="A932" s="649"/>
      <c r="B932" s="650"/>
      <c r="C932" s="649"/>
      <c r="D932" s="651"/>
      <c r="E932" s="649"/>
      <c r="F932" s="652"/>
      <c r="G932" s="652"/>
      <c r="H932" s="651"/>
      <c r="I932" s="653"/>
    </row>
    <row r="933">
      <c r="A933" s="649"/>
      <c r="B933" s="650"/>
      <c r="C933" s="649"/>
      <c r="D933" s="651"/>
      <c r="E933" s="649"/>
      <c r="F933" s="652"/>
      <c r="G933" s="652"/>
      <c r="H933" s="651"/>
      <c r="I933" s="653"/>
    </row>
    <row r="934">
      <c r="A934" s="649"/>
      <c r="B934" s="650"/>
      <c r="C934" s="649"/>
      <c r="D934" s="651"/>
      <c r="E934" s="649"/>
      <c r="F934" s="652"/>
      <c r="G934" s="652"/>
      <c r="H934" s="651"/>
      <c r="I934" s="653"/>
    </row>
    <row r="935">
      <c r="A935" s="649"/>
      <c r="B935" s="650"/>
      <c r="C935" s="649"/>
      <c r="D935" s="651"/>
      <c r="E935" s="649"/>
      <c r="F935" s="652"/>
      <c r="G935" s="652"/>
      <c r="H935" s="651"/>
      <c r="I935" s="653"/>
    </row>
    <row r="936">
      <c r="A936" s="649"/>
      <c r="B936" s="650"/>
      <c r="C936" s="649"/>
      <c r="D936" s="651"/>
      <c r="E936" s="649"/>
      <c r="F936" s="652"/>
      <c r="G936" s="652"/>
      <c r="H936" s="651"/>
      <c r="I936" s="653"/>
    </row>
    <row r="937">
      <c r="A937" s="649"/>
      <c r="B937" s="650"/>
      <c r="C937" s="649"/>
      <c r="D937" s="651"/>
      <c r="E937" s="649"/>
      <c r="F937" s="652"/>
      <c r="G937" s="652"/>
      <c r="H937" s="651"/>
      <c r="I937" s="653"/>
    </row>
    <row r="938">
      <c r="A938" s="649"/>
      <c r="B938" s="650"/>
      <c r="C938" s="649"/>
      <c r="D938" s="651"/>
      <c r="E938" s="649"/>
      <c r="F938" s="652"/>
      <c r="G938" s="652"/>
      <c r="H938" s="651"/>
      <c r="I938" s="653"/>
    </row>
    <row r="939">
      <c r="A939" s="649"/>
      <c r="B939" s="650"/>
      <c r="C939" s="649"/>
      <c r="D939" s="651"/>
      <c r="E939" s="649"/>
      <c r="F939" s="652"/>
      <c r="G939" s="652"/>
      <c r="H939" s="651"/>
      <c r="I939" s="653"/>
    </row>
    <row r="940">
      <c r="A940" s="649"/>
      <c r="B940" s="650"/>
      <c r="C940" s="649"/>
      <c r="D940" s="651"/>
      <c r="E940" s="649"/>
      <c r="F940" s="652"/>
      <c r="G940" s="652"/>
      <c r="H940" s="651"/>
      <c r="I940" s="653"/>
    </row>
    <row r="941">
      <c r="A941" s="649"/>
      <c r="B941" s="650"/>
      <c r="C941" s="649"/>
      <c r="D941" s="651"/>
      <c r="E941" s="649"/>
      <c r="F941" s="652"/>
      <c r="G941" s="652"/>
      <c r="H941" s="651"/>
      <c r="I941" s="653"/>
    </row>
    <row r="942">
      <c r="A942" s="649"/>
      <c r="B942" s="650"/>
      <c r="C942" s="649"/>
      <c r="D942" s="651"/>
      <c r="E942" s="649"/>
      <c r="F942" s="652"/>
      <c r="G942" s="652"/>
      <c r="H942" s="651"/>
      <c r="I942" s="653"/>
    </row>
    <row r="943">
      <c r="A943" s="649"/>
      <c r="B943" s="650"/>
      <c r="C943" s="649"/>
      <c r="D943" s="651"/>
      <c r="E943" s="649"/>
      <c r="F943" s="652"/>
      <c r="G943" s="652"/>
      <c r="H943" s="651"/>
      <c r="I943" s="653"/>
    </row>
    <row r="944">
      <c r="A944" s="649"/>
      <c r="B944" s="650"/>
      <c r="C944" s="649"/>
      <c r="D944" s="651"/>
      <c r="E944" s="649"/>
      <c r="F944" s="652"/>
      <c r="G944" s="652"/>
      <c r="H944" s="651"/>
      <c r="I944" s="653"/>
    </row>
    <row r="945">
      <c r="A945" s="649"/>
      <c r="B945" s="650"/>
      <c r="C945" s="649"/>
      <c r="D945" s="651"/>
      <c r="E945" s="649"/>
      <c r="F945" s="652"/>
      <c r="G945" s="652"/>
      <c r="H945" s="651"/>
      <c r="I945" s="653"/>
    </row>
    <row r="946">
      <c r="A946" s="649"/>
      <c r="B946" s="650"/>
      <c r="C946" s="649"/>
      <c r="D946" s="651"/>
      <c r="E946" s="649"/>
      <c r="F946" s="652"/>
      <c r="G946" s="652"/>
      <c r="H946" s="651"/>
      <c r="I946" s="653"/>
    </row>
    <row r="947">
      <c r="A947" s="649"/>
      <c r="B947" s="650"/>
      <c r="C947" s="649"/>
      <c r="D947" s="651"/>
      <c r="E947" s="649"/>
      <c r="F947" s="652"/>
      <c r="G947" s="652"/>
      <c r="H947" s="651"/>
      <c r="I947" s="653"/>
    </row>
    <row r="948">
      <c r="A948" s="649"/>
      <c r="B948" s="650"/>
      <c r="C948" s="649"/>
      <c r="D948" s="651"/>
      <c r="E948" s="649"/>
      <c r="F948" s="652"/>
      <c r="G948" s="652"/>
      <c r="H948" s="651"/>
      <c r="I948" s="653"/>
    </row>
    <row r="949">
      <c r="A949" s="649"/>
      <c r="B949" s="650"/>
      <c r="C949" s="649"/>
      <c r="D949" s="651"/>
      <c r="E949" s="649"/>
      <c r="F949" s="652"/>
      <c r="G949" s="652"/>
      <c r="H949" s="651"/>
      <c r="I949" s="653"/>
    </row>
    <row r="950">
      <c r="A950" s="649"/>
      <c r="B950" s="650"/>
      <c r="C950" s="649"/>
      <c r="D950" s="651"/>
      <c r="E950" s="649"/>
      <c r="F950" s="652"/>
      <c r="G950" s="652"/>
      <c r="H950" s="651"/>
      <c r="I950" s="653"/>
    </row>
    <row r="951">
      <c r="A951" s="649"/>
      <c r="B951" s="650"/>
      <c r="C951" s="649"/>
      <c r="D951" s="651"/>
      <c r="E951" s="649"/>
      <c r="F951" s="652"/>
      <c r="G951" s="652"/>
      <c r="H951" s="651"/>
      <c r="I951" s="653"/>
    </row>
    <row r="952">
      <c r="A952" s="649"/>
      <c r="B952" s="650"/>
      <c r="C952" s="649"/>
      <c r="D952" s="651"/>
      <c r="E952" s="649"/>
      <c r="F952" s="652"/>
      <c r="G952" s="652"/>
      <c r="H952" s="651"/>
      <c r="I952" s="653"/>
    </row>
    <row r="953">
      <c r="A953" s="649"/>
      <c r="B953" s="650"/>
      <c r="C953" s="649"/>
      <c r="D953" s="651"/>
      <c r="E953" s="649"/>
      <c r="F953" s="652"/>
      <c r="G953" s="652"/>
      <c r="H953" s="651"/>
      <c r="I953" s="653"/>
    </row>
    <row r="954">
      <c r="A954" s="649"/>
      <c r="B954" s="650"/>
      <c r="C954" s="649"/>
      <c r="D954" s="651"/>
      <c r="E954" s="649"/>
      <c r="F954" s="652"/>
      <c r="G954" s="652"/>
      <c r="H954" s="651"/>
      <c r="I954" s="653"/>
    </row>
    <row r="955">
      <c r="A955" s="649"/>
      <c r="B955" s="650"/>
      <c r="C955" s="649"/>
      <c r="D955" s="651"/>
      <c r="E955" s="649"/>
      <c r="F955" s="652"/>
      <c r="G955" s="652"/>
      <c r="H955" s="651"/>
      <c r="I955" s="653"/>
    </row>
    <row r="956">
      <c r="A956" s="649"/>
      <c r="B956" s="650"/>
      <c r="C956" s="649"/>
      <c r="D956" s="651"/>
      <c r="E956" s="649"/>
      <c r="F956" s="652"/>
      <c r="G956" s="652"/>
      <c r="H956" s="651"/>
      <c r="I956" s="653"/>
    </row>
    <row r="957">
      <c r="A957" s="649"/>
      <c r="B957" s="650"/>
      <c r="C957" s="649"/>
      <c r="D957" s="651"/>
      <c r="E957" s="649"/>
      <c r="F957" s="652"/>
      <c r="G957" s="652"/>
      <c r="H957" s="651"/>
      <c r="I957" s="653"/>
    </row>
    <row r="958">
      <c r="A958" s="649"/>
      <c r="B958" s="650"/>
      <c r="C958" s="649"/>
      <c r="D958" s="651"/>
      <c r="E958" s="649"/>
      <c r="F958" s="652"/>
      <c r="G958" s="652"/>
      <c r="H958" s="651"/>
      <c r="I958" s="653"/>
    </row>
    <row r="959">
      <c r="A959" s="649"/>
      <c r="B959" s="650"/>
      <c r="C959" s="649"/>
      <c r="D959" s="651"/>
      <c r="E959" s="649"/>
      <c r="F959" s="652"/>
      <c r="G959" s="652"/>
      <c r="H959" s="651"/>
      <c r="I959" s="653"/>
    </row>
    <row r="960">
      <c r="A960" s="649"/>
      <c r="B960" s="650"/>
      <c r="C960" s="649"/>
      <c r="D960" s="651"/>
      <c r="E960" s="649"/>
      <c r="F960" s="652"/>
      <c r="G960" s="652"/>
      <c r="H960" s="651"/>
      <c r="I960" s="653"/>
    </row>
    <row r="961">
      <c r="A961" s="649"/>
      <c r="B961" s="650"/>
      <c r="C961" s="649"/>
      <c r="D961" s="651"/>
      <c r="E961" s="649"/>
      <c r="F961" s="652"/>
      <c r="G961" s="652"/>
      <c r="H961" s="651"/>
      <c r="I961" s="653"/>
    </row>
    <row r="962">
      <c r="A962" s="649"/>
      <c r="B962" s="650"/>
      <c r="C962" s="649"/>
      <c r="D962" s="651"/>
      <c r="E962" s="649"/>
      <c r="F962" s="652"/>
      <c r="G962" s="652"/>
      <c r="H962" s="651"/>
      <c r="I962" s="653"/>
    </row>
    <row r="963">
      <c r="A963" s="649"/>
      <c r="B963" s="650"/>
      <c r="C963" s="649"/>
      <c r="D963" s="651"/>
      <c r="E963" s="649"/>
      <c r="F963" s="652"/>
      <c r="G963" s="652"/>
      <c r="H963" s="651"/>
      <c r="I963" s="653"/>
    </row>
    <row r="964">
      <c r="A964" s="649"/>
      <c r="B964" s="650"/>
      <c r="C964" s="649"/>
      <c r="D964" s="651"/>
      <c r="E964" s="649"/>
      <c r="F964" s="652"/>
      <c r="G964" s="652"/>
      <c r="H964" s="651"/>
      <c r="I964" s="653"/>
    </row>
    <row r="965">
      <c r="A965" s="649"/>
      <c r="B965" s="650"/>
      <c r="C965" s="649"/>
      <c r="D965" s="651"/>
      <c r="E965" s="649"/>
      <c r="F965" s="652"/>
      <c r="G965" s="652"/>
      <c r="H965" s="651"/>
      <c r="I965" s="653"/>
    </row>
    <row r="966">
      <c r="A966" s="649"/>
      <c r="B966" s="650"/>
      <c r="C966" s="649"/>
      <c r="D966" s="651"/>
      <c r="E966" s="649"/>
      <c r="F966" s="652"/>
      <c r="G966" s="652"/>
      <c r="H966" s="651"/>
      <c r="I966" s="653"/>
    </row>
    <row r="967">
      <c r="A967" s="649"/>
      <c r="B967" s="650"/>
      <c r="C967" s="649"/>
      <c r="D967" s="651"/>
      <c r="E967" s="649"/>
      <c r="F967" s="652"/>
      <c r="G967" s="652"/>
      <c r="H967" s="651"/>
      <c r="I967" s="653"/>
    </row>
    <row r="968">
      <c r="A968" s="649"/>
      <c r="B968" s="650"/>
      <c r="C968" s="649"/>
      <c r="D968" s="651"/>
      <c r="E968" s="649"/>
      <c r="F968" s="652"/>
      <c r="G968" s="652"/>
      <c r="H968" s="651"/>
      <c r="I968" s="653"/>
    </row>
    <row r="969">
      <c r="A969" s="649"/>
      <c r="B969" s="650"/>
      <c r="C969" s="649"/>
      <c r="D969" s="651"/>
      <c r="E969" s="649"/>
      <c r="F969" s="652"/>
      <c r="G969" s="652"/>
      <c r="H969" s="651"/>
      <c r="I969" s="653"/>
    </row>
    <row r="970">
      <c r="A970" s="649"/>
      <c r="B970" s="650"/>
      <c r="C970" s="649"/>
      <c r="D970" s="651"/>
      <c r="E970" s="649"/>
      <c r="F970" s="652"/>
      <c r="G970" s="652"/>
      <c r="H970" s="651"/>
      <c r="I970" s="653"/>
    </row>
    <row r="971">
      <c r="A971" s="649"/>
      <c r="B971" s="650"/>
      <c r="C971" s="649"/>
      <c r="D971" s="651"/>
      <c r="E971" s="649"/>
      <c r="F971" s="652"/>
      <c r="G971" s="652"/>
      <c r="H971" s="651"/>
      <c r="I971" s="653"/>
    </row>
    <row r="972">
      <c r="A972" s="649"/>
      <c r="B972" s="650"/>
      <c r="C972" s="649"/>
      <c r="D972" s="651"/>
      <c r="E972" s="649"/>
      <c r="F972" s="652"/>
      <c r="G972" s="652"/>
      <c r="H972" s="651"/>
      <c r="I972" s="653"/>
    </row>
    <row r="973">
      <c r="A973" s="649"/>
      <c r="B973" s="650"/>
      <c r="C973" s="649"/>
      <c r="D973" s="651"/>
      <c r="E973" s="649"/>
      <c r="F973" s="652"/>
      <c r="G973" s="652"/>
      <c r="H973" s="651"/>
      <c r="I973" s="653"/>
    </row>
    <row r="974">
      <c r="A974" s="649"/>
      <c r="B974" s="650"/>
      <c r="C974" s="649"/>
      <c r="D974" s="651"/>
      <c r="E974" s="649"/>
      <c r="F974" s="652"/>
      <c r="G974" s="652"/>
      <c r="H974" s="651"/>
      <c r="I974" s="653"/>
    </row>
    <row r="975">
      <c r="A975" s="649"/>
      <c r="B975" s="650"/>
      <c r="C975" s="649"/>
      <c r="D975" s="651"/>
      <c r="E975" s="649"/>
      <c r="F975" s="652"/>
      <c r="G975" s="652"/>
      <c r="H975" s="651"/>
      <c r="I975" s="653"/>
    </row>
  </sheetData>
  <dataValidations>
    <dataValidation type="list" allowBlank="1" sqref="A2:A975">
      <formula1>"Pre,On,Post"</formula1>
    </dataValidation>
    <dataValidation type="custom" allowBlank="1" showDropDown="1" sqref="F2:G975">
      <formula1>OR(NOT(ISERROR(DATEVALUE(F2))), AND(ISNUMBER(F2), LEFT(CELL("format", F2))="D"))</formula1>
    </dataValidation>
    <dataValidation allowBlank="1" showDropDown="1" sqref="B2:B975 H2:H975"/>
    <dataValidation type="list" allowBlank="1" sqref="E2:E975">
      <formula1>"Pre-event,Day of,Post-event"</formula1>
    </dataValidation>
    <dataValidation type="list" allowBlank="1" sqref="C2:C975">
      <formula1>"Not started,In progress,Blocked,Done, Need to Check,Completed"</formula1>
    </dataValidation>
  </dataValidations>
  <drawing r:id="rId1"/>
  <tableParts count="1">
    <tablePart r:id="rId3"/>
  </tableParts>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20.88"/>
    <col customWidth="1" min="2" max="2" width="34.25"/>
    <col customWidth="1" min="3" max="3" width="39.75"/>
    <col customWidth="1" min="4" max="4" width="87.38"/>
  </cols>
  <sheetData>
    <row r="1">
      <c r="A1" s="654" t="s">
        <v>793</v>
      </c>
      <c r="B1" s="654" t="s">
        <v>1759</v>
      </c>
      <c r="C1" s="655" t="s">
        <v>1760</v>
      </c>
      <c r="D1" s="655" t="s">
        <v>1761</v>
      </c>
      <c r="E1" s="639"/>
      <c r="F1" s="639"/>
      <c r="G1" s="639"/>
      <c r="H1" s="639"/>
      <c r="I1" s="639"/>
      <c r="J1" s="639"/>
      <c r="K1" s="639"/>
      <c r="L1" s="639"/>
      <c r="M1" s="639"/>
      <c r="N1" s="639"/>
      <c r="O1" s="639"/>
      <c r="P1" s="639"/>
      <c r="Q1" s="639"/>
      <c r="R1" s="639"/>
      <c r="S1" s="639"/>
      <c r="T1" s="639"/>
      <c r="U1" s="639"/>
      <c r="V1" s="639"/>
      <c r="W1" s="639"/>
      <c r="X1" s="639"/>
      <c r="Y1" s="639"/>
      <c r="Z1" s="639"/>
    </row>
    <row r="2">
      <c r="A2" s="656" t="s">
        <v>1762</v>
      </c>
      <c r="B2" s="656" t="s">
        <v>1660</v>
      </c>
      <c r="C2" s="657"/>
      <c r="D2" s="658"/>
      <c r="E2" s="659"/>
      <c r="F2" s="659"/>
      <c r="G2" s="659"/>
      <c r="H2" s="659"/>
      <c r="I2" s="659"/>
      <c r="J2" s="659"/>
      <c r="K2" s="659"/>
      <c r="L2" s="659"/>
      <c r="M2" s="659"/>
      <c r="N2" s="659"/>
      <c r="O2" s="659"/>
      <c r="P2" s="659"/>
      <c r="Q2" s="659"/>
      <c r="R2" s="659"/>
      <c r="S2" s="659"/>
      <c r="T2" s="659"/>
      <c r="U2" s="659"/>
      <c r="V2" s="659"/>
      <c r="W2" s="659"/>
      <c r="X2" s="659"/>
      <c r="Y2" s="659"/>
      <c r="Z2" s="659"/>
    </row>
    <row r="3" ht="182.25" customHeight="1">
      <c r="A3" s="660" t="s">
        <v>815</v>
      </c>
      <c r="B3" s="660" t="s">
        <v>1763</v>
      </c>
      <c r="C3" s="661" t="s">
        <v>1764</v>
      </c>
      <c r="D3" s="662" t="s">
        <v>1765</v>
      </c>
      <c r="E3" s="659"/>
      <c r="F3" s="663"/>
      <c r="G3" s="659"/>
      <c r="H3" s="659"/>
      <c r="I3" s="659"/>
      <c r="J3" s="659"/>
      <c r="K3" s="659"/>
      <c r="L3" s="659"/>
      <c r="M3" s="659"/>
      <c r="N3" s="659"/>
      <c r="O3" s="659"/>
      <c r="P3" s="659"/>
      <c r="Q3" s="659"/>
      <c r="R3" s="659"/>
      <c r="S3" s="659"/>
      <c r="T3" s="659"/>
      <c r="U3" s="659"/>
      <c r="V3" s="659"/>
      <c r="W3" s="659"/>
      <c r="X3" s="659"/>
      <c r="Y3" s="659"/>
      <c r="Z3" s="659"/>
    </row>
    <row r="4" ht="132.75" customHeight="1">
      <c r="A4" s="664" t="s">
        <v>547</v>
      </c>
      <c r="B4" s="664" t="s">
        <v>1766</v>
      </c>
      <c r="C4" s="665" t="s">
        <v>1767</v>
      </c>
      <c r="D4" s="666" t="s">
        <v>1768</v>
      </c>
      <c r="E4" s="659"/>
      <c r="F4" s="659"/>
      <c r="G4" s="659"/>
      <c r="H4" s="659"/>
      <c r="I4" s="659"/>
      <c r="J4" s="659"/>
      <c r="K4" s="659"/>
      <c r="L4" s="659"/>
      <c r="M4" s="659"/>
      <c r="N4" s="659"/>
      <c r="O4" s="659"/>
      <c r="P4" s="659"/>
      <c r="Q4" s="659"/>
      <c r="R4" s="659"/>
      <c r="S4" s="659"/>
      <c r="T4" s="659"/>
      <c r="U4" s="659"/>
      <c r="V4" s="659"/>
      <c r="W4" s="659"/>
      <c r="X4" s="659"/>
      <c r="Y4" s="659"/>
      <c r="Z4" s="659"/>
    </row>
    <row r="5" ht="128.25" customHeight="1">
      <c r="A5" s="667" t="s">
        <v>1769</v>
      </c>
      <c r="B5" s="668" t="s">
        <v>343</v>
      </c>
      <c r="C5" s="669" t="s">
        <v>1770</v>
      </c>
      <c r="D5" s="670" t="s">
        <v>1771</v>
      </c>
      <c r="E5" s="659"/>
      <c r="F5" s="663"/>
      <c r="G5" s="659"/>
      <c r="H5" s="659"/>
      <c r="I5" s="659"/>
      <c r="J5" s="659"/>
      <c r="K5" s="659"/>
      <c r="L5" s="659"/>
      <c r="M5" s="659"/>
      <c r="N5" s="659"/>
      <c r="O5" s="659"/>
      <c r="P5" s="659"/>
      <c r="Q5" s="659"/>
      <c r="R5" s="659"/>
      <c r="S5" s="659"/>
      <c r="T5" s="659"/>
      <c r="U5" s="659"/>
      <c r="V5" s="659"/>
      <c r="W5" s="659"/>
      <c r="X5" s="659"/>
      <c r="Y5" s="659"/>
      <c r="Z5" s="659"/>
    </row>
    <row r="6">
      <c r="A6" s="667" t="s">
        <v>1772</v>
      </c>
      <c r="B6" s="22"/>
      <c r="C6" s="22"/>
      <c r="D6" s="22"/>
      <c r="E6" s="659"/>
      <c r="F6" s="663"/>
      <c r="G6" s="659"/>
      <c r="H6" s="659"/>
      <c r="I6" s="659"/>
      <c r="J6" s="659"/>
      <c r="K6" s="659"/>
      <c r="L6" s="659"/>
      <c r="M6" s="659"/>
      <c r="N6" s="659"/>
      <c r="O6" s="659"/>
      <c r="P6" s="659"/>
      <c r="Q6" s="659"/>
      <c r="R6" s="659"/>
      <c r="S6" s="659"/>
      <c r="T6" s="659"/>
      <c r="U6" s="659"/>
      <c r="V6" s="659"/>
      <c r="W6" s="659"/>
      <c r="X6" s="659"/>
      <c r="Y6" s="659"/>
      <c r="Z6" s="659"/>
    </row>
    <row r="7">
      <c r="A7" s="667" t="s">
        <v>1773</v>
      </c>
      <c r="B7" s="23"/>
      <c r="C7" s="23"/>
      <c r="D7" s="23"/>
      <c r="E7" s="659"/>
      <c r="F7" s="663"/>
      <c r="G7" s="659"/>
      <c r="H7" s="659"/>
      <c r="I7" s="659"/>
      <c r="J7" s="659"/>
      <c r="K7" s="659"/>
      <c r="L7" s="659"/>
      <c r="M7" s="659"/>
      <c r="N7" s="659"/>
      <c r="O7" s="659"/>
      <c r="P7" s="659"/>
      <c r="Q7" s="659"/>
      <c r="R7" s="659"/>
      <c r="S7" s="659"/>
      <c r="T7" s="659"/>
      <c r="U7" s="659"/>
      <c r="V7" s="659"/>
      <c r="W7" s="659"/>
      <c r="X7" s="659"/>
      <c r="Y7" s="659"/>
      <c r="Z7" s="659"/>
    </row>
    <row r="8" ht="168.75" customHeight="1">
      <c r="A8" s="671" t="s">
        <v>440</v>
      </c>
      <c r="B8" s="671" t="s">
        <v>1774</v>
      </c>
      <c r="C8" s="672"/>
      <c r="D8" s="673" t="s">
        <v>1775</v>
      </c>
      <c r="E8" s="659"/>
      <c r="F8" s="663"/>
      <c r="G8" s="659"/>
      <c r="H8" s="659"/>
      <c r="I8" s="659"/>
      <c r="J8" s="659"/>
      <c r="K8" s="659"/>
      <c r="L8" s="659"/>
      <c r="M8" s="659"/>
      <c r="N8" s="659"/>
      <c r="O8" s="659"/>
      <c r="P8" s="659"/>
      <c r="Q8" s="659"/>
      <c r="R8" s="659"/>
      <c r="S8" s="659"/>
      <c r="T8" s="659"/>
      <c r="U8" s="659"/>
      <c r="V8" s="659"/>
      <c r="W8" s="659"/>
      <c r="X8" s="659"/>
      <c r="Y8" s="659"/>
      <c r="Z8" s="659"/>
    </row>
    <row r="9" ht="192.0" customHeight="1">
      <c r="A9" s="674" t="s">
        <v>1776</v>
      </c>
      <c r="B9" s="674" t="s">
        <v>1777</v>
      </c>
      <c r="C9" s="19" t="s">
        <v>1778</v>
      </c>
      <c r="D9" s="675" t="s">
        <v>1779</v>
      </c>
      <c r="E9" s="659"/>
      <c r="F9" s="663"/>
      <c r="G9" s="659"/>
      <c r="H9" s="659"/>
      <c r="I9" s="659"/>
      <c r="J9" s="659"/>
      <c r="K9" s="659"/>
      <c r="L9" s="659"/>
      <c r="M9" s="659"/>
      <c r="N9" s="659"/>
      <c r="O9" s="659"/>
      <c r="P9" s="659"/>
      <c r="Q9" s="659"/>
      <c r="R9" s="659"/>
      <c r="S9" s="659"/>
      <c r="T9" s="659"/>
      <c r="U9" s="659"/>
      <c r="V9" s="659"/>
      <c r="W9" s="659"/>
      <c r="X9" s="659"/>
      <c r="Y9" s="659"/>
      <c r="Z9" s="659"/>
    </row>
    <row r="10" ht="165.0" customHeight="1">
      <c r="A10" s="674" t="s">
        <v>1780</v>
      </c>
      <c r="B10" s="674" t="s">
        <v>1777</v>
      </c>
      <c r="C10" s="19" t="s">
        <v>1781</v>
      </c>
      <c r="D10" s="675" t="s">
        <v>1782</v>
      </c>
      <c r="E10" s="659"/>
      <c r="F10" s="663"/>
      <c r="G10" s="659"/>
      <c r="H10" s="659"/>
      <c r="I10" s="659"/>
      <c r="J10" s="659"/>
      <c r="K10" s="659"/>
      <c r="L10" s="659"/>
      <c r="M10" s="659"/>
      <c r="N10" s="659"/>
      <c r="O10" s="659"/>
      <c r="P10" s="659"/>
      <c r="Q10" s="659"/>
      <c r="R10" s="659"/>
      <c r="S10" s="659"/>
      <c r="T10" s="659"/>
      <c r="U10" s="659"/>
      <c r="V10" s="659"/>
      <c r="W10" s="659"/>
      <c r="X10" s="659"/>
      <c r="Y10" s="659"/>
      <c r="Z10" s="659"/>
    </row>
    <row r="11" ht="151.5" customHeight="1">
      <c r="A11" s="674" t="s">
        <v>1783</v>
      </c>
      <c r="B11" s="674" t="s">
        <v>1784</v>
      </c>
      <c r="C11" s="19" t="s">
        <v>1785</v>
      </c>
      <c r="D11" s="675" t="s">
        <v>1786</v>
      </c>
      <c r="E11" s="659"/>
      <c r="F11" s="663"/>
      <c r="G11" s="659"/>
      <c r="H11" s="659"/>
      <c r="I11" s="659"/>
      <c r="J11" s="659"/>
      <c r="K11" s="659"/>
      <c r="L11" s="659"/>
      <c r="M11" s="659"/>
      <c r="N11" s="659"/>
      <c r="O11" s="659"/>
      <c r="P11" s="659"/>
      <c r="Q11" s="659"/>
      <c r="R11" s="659"/>
      <c r="S11" s="659"/>
      <c r="T11" s="659"/>
      <c r="U11" s="659"/>
      <c r="V11" s="659"/>
      <c r="W11" s="659"/>
      <c r="X11" s="659"/>
      <c r="Y11" s="659"/>
      <c r="Z11" s="659"/>
    </row>
    <row r="12">
      <c r="A12" s="671" t="s">
        <v>1787</v>
      </c>
      <c r="B12" s="671" t="s">
        <v>1788</v>
      </c>
      <c r="C12" s="676" t="s">
        <v>1789</v>
      </c>
      <c r="D12" s="677" t="s">
        <v>1790</v>
      </c>
      <c r="E12" s="678"/>
      <c r="F12" s="678"/>
      <c r="G12" s="678"/>
      <c r="H12" s="678"/>
      <c r="I12" s="678"/>
      <c r="J12" s="678"/>
      <c r="K12" s="678"/>
      <c r="L12" s="678"/>
      <c r="M12" s="678"/>
      <c r="N12" s="678"/>
      <c r="O12" s="678"/>
      <c r="P12" s="678"/>
      <c r="Q12" s="678"/>
      <c r="R12" s="678"/>
      <c r="S12" s="678"/>
      <c r="T12" s="678"/>
      <c r="U12" s="678"/>
      <c r="V12" s="678"/>
      <c r="W12" s="678"/>
      <c r="X12" s="678"/>
      <c r="Y12" s="678"/>
      <c r="Z12" s="678"/>
    </row>
    <row r="13" ht="66.75" customHeight="1">
      <c r="A13" s="674" t="s">
        <v>1791</v>
      </c>
      <c r="B13" s="674" t="s">
        <v>1792</v>
      </c>
      <c r="C13" s="22"/>
      <c r="D13" s="19" t="s">
        <v>1793</v>
      </c>
      <c r="E13" s="659"/>
      <c r="F13" s="659"/>
      <c r="G13" s="659"/>
      <c r="H13" s="659"/>
      <c r="I13" s="659"/>
      <c r="J13" s="659"/>
      <c r="K13" s="659"/>
      <c r="L13" s="659"/>
      <c r="M13" s="659"/>
      <c r="N13" s="659"/>
      <c r="O13" s="659"/>
      <c r="P13" s="659"/>
      <c r="Q13" s="659"/>
      <c r="R13" s="659"/>
      <c r="S13" s="659"/>
      <c r="T13" s="659"/>
      <c r="U13" s="659"/>
      <c r="V13" s="659"/>
      <c r="W13" s="659"/>
      <c r="X13" s="659"/>
      <c r="Y13" s="659"/>
      <c r="Z13" s="659"/>
    </row>
    <row r="14" ht="45.0" customHeight="1">
      <c r="A14" s="674" t="s">
        <v>1794</v>
      </c>
      <c r="B14" s="674" t="s">
        <v>1792</v>
      </c>
      <c r="C14" s="22"/>
      <c r="D14" s="19" t="s">
        <v>1795</v>
      </c>
      <c r="E14" s="659"/>
      <c r="F14" s="659"/>
      <c r="G14" s="659"/>
      <c r="H14" s="659"/>
      <c r="I14" s="659"/>
      <c r="J14" s="659"/>
      <c r="K14" s="659"/>
      <c r="L14" s="659"/>
      <c r="M14" s="659"/>
      <c r="N14" s="659"/>
      <c r="O14" s="659"/>
      <c r="P14" s="659"/>
      <c r="Q14" s="659"/>
      <c r="R14" s="659"/>
      <c r="S14" s="659"/>
      <c r="T14" s="659"/>
      <c r="U14" s="659"/>
      <c r="V14" s="659"/>
      <c r="W14" s="659"/>
      <c r="X14" s="659"/>
      <c r="Y14" s="659"/>
      <c r="Z14" s="659"/>
    </row>
    <row r="15" ht="75.0" customHeight="1">
      <c r="A15" s="674" t="s">
        <v>1796</v>
      </c>
      <c r="B15" s="674" t="s">
        <v>1797</v>
      </c>
      <c r="C15" s="22"/>
      <c r="D15" s="19" t="s">
        <v>1798</v>
      </c>
      <c r="E15" s="659"/>
      <c r="F15" s="659"/>
      <c r="G15" s="659"/>
      <c r="H15" s="659"/>
      <c r="I15" s="659"/>
      <c r="J15" s="659"/>
      <c r="K15" s="659"/>
      <c r="L15" s="659"/>
      <c r="M15" s="659"/>
      <c r="N15" s="659"/>
      <c r="O15" s="659"/>
      <c r="P15" s="659"/>
      <c r="Q15" s="659"/>
      <c r="R15" s="659"/>
      <c r="S15" s="659"/>
      <c r="T15" s="659"/>
      <c r="U15" s="659"/>
      <c r="V15" s="659"/>
      <c r="W15" s="659"/>
      <c r="X15" s="659"/>
      <c r="Y15" s="659"/>
      <c r="Z15" s="659"/>
    </row>
    <row r="16" ht="72.0" customHeight="1">
      <c r="A16" s="674" t="s">
        <v>1799</v>
      </c>
      <c r="B16" s="674" t="s">
        <v>1800</v>
      </c>
      <c r="C16" s="22"/>
      <c r="D16" s="19" t="s">
        <v>1801</v>
      </c>
      <c r="E16" s="659"/>
      <c r="F16" s="659"/>
      <c r="G16" s="659"/>
      <c r="H16" s="659"/>
      <c r="I16" s="659"/>
      <c r="J16" s="659"/>
      <c r="K16" s="659"/>
      <c r="L16" s="659"/>
      <c r="M16" s="659"/>
      <c r="N16" s="659"/>
      <c r="O16" s="659"/>
      <c r="P16" s="659"/>
      <c r="Q16" s="659"/>
      <c r="R16" s="659"/>
      <c r="S16" s="659"/>
      <c r="T16" s="659"/>
      <c r="U16" s="659"/>
      <c r="V16" s="659"/>
      <c r="W16" s="659"/>
      <c r="X16" s="659"/>
      <c r="Y16" s="659"/>
      <c r="Z16" s="659"/>
    </row>
    <row r="17" ht="67.5" customHeight="1">
      <c r="A17" s="674" t="s">
        <v>1802</v>
      </c>
      <c r="B17" s="674" t="s">
        <v>1803</v>
      </c>
      <c r="C17" s="23"/>
      <c r="D17" s="19" t="s">
        <v>1804</v>
      </c>
      <c r="E17" s="659"/>
      <c r="F17" s="659"/>
      <c r="G17" s="659"/>
      <c r="H17" s="659"/>
      <c r="I17" s="659"/>
      <c r="J17" s="659"/>
      <c r="K17" s="659"/>
      <c r="L17" s="659"/>
      <c r="M17" s="659"/>
      <c r="N17" s="659"/>
      <c r="O17" s="659"/>
      <c r="P17" s="659"/>
      <c r="Q17" s="659"/>
      <c r="R17" s="659"/>
      <c r="S17" s="659"/>
      <c r="T17" s="659"/>
      <c r="U17" s="659"/>
      <c r="V17" s="659"/>
      <c r="W17" s="659"/>
      <c r="X17" s="659"/>
      <c r="Y17" s="659"/>
      <c r="Z17" s="659"/>
    </row>
    <row r="18">
      <c r="A18" s="671" t="s">
        <v>1772</v>
      </c>
      <c r="B18" s="671" t="s">
        <v>1805</v>
      </c>
      <c r="C18" s="679" t="s">
        <v>1806</v>
      </c>
      <c r="D18" s="677" t="s">
        <v>1807</v>
      </c>
      <c r="E18" s="680"/>
      <c r="F18" s="680"/>
      <c r="G18" s="680"/>
      <c r="H18" s="680"/>
      <c r="I18" s="680"/>
      <c r="J18" s="680"/>
      <c r="K18" s="680"/>
      <c r="L18" s="680"/>
      <c r="M18" s="680"/>
      <c r="N18" s="680"/>
      <c r="O18" s="680"/>
      <c r="P18" s="680"/>
      <c r="Q18" s="680"/>
      <c r="R18" s="680"/>
      <c r="S18" s="680"/>
      <c r="T18" s="680"/>
      <c r="U18" s="680"/>
      <c r="V18" s="680"/>
      <c r="W18" s="680"/>
      <c r="X18" s="680"/>
      <c r="Y18" s="680"/>
      <c r="Z18" s="680"/>
    </row>
    <row r="19">
      <c r="A19" s="674" t="s">
        <v>1773</v>
      </c>
      <c r="B19" s="674" t="s">
        <v>399</v>
      </c>
      <c r="C19" s="23"/>
      <c r="D19" s="675" t="s">
        <v>1808</v>
      </c>
      <c r="E19" s="659"/>
      <c r="F19" s="659"/>
      <c r="G19" s="659"/>
      <c r="H19" s="659"/>
      <c r="I19" s="659"/>
      <c r="J19" s="659"/>
      <c r="K19" s="659"/>
      <c r="L19" s="659"/>
      <c r="M19" s="659"/>
      <c r="N19" s="659"/>
      <c r="O19" s="659"/>
      <c r="P19" s="659"/>
      <c r="Q19" s="659"/>
      <c r="R19" s="659"/>
      <c r="S19" s="659"/>
      <c r="T19" s="659"/>
      <c r="U19" s="659"/>
      <c r="V19" s="659"/>
      <c r="W19" s="659"/>
      <c r="X19" s="659"/>
      <c r="Y19" s="659"/>
      <c r="Z19" s="659"/>
    </row>
    <row r="20">
      <c r="A20" s="671" t="s">
        <v>1809</v>
      </c>
      <c r="B20" s="671" t="s">
        <v>1810</v>
      </c>
      <c r="C20" s="679" t="s">
        <v>1811</v>
      </c>
      <c r="D20" s="677" t="s">
        <v>1812</v>
      </c>
      <c r="E20" s="680"/>
      <c r="F20" s="681"/>
      <c r="G20" s="680"/>
      <c r="H20" s="680"/>
      <c r="I20" s="680"/>
      <c r="J20" s="680"/>
      <c r="K20" s="680"/>
      <c r="L20" s="680"/>
      <c r="M20" s="680"/>
      <c r="N20" s="680"/>
      <c r="O20" s="680"/>
      <c r="P20" s="680"/>
      <c r="Q20" s="680"/>
      <c r="R20" s="680"/>
      <c r="S20" s="680"/>
      <c r="T20" s="680"/>
      <c r="U20" s="680"/>
      <c r="V20" s="680"/>
      <c r="W20" s="680"/>
      <c r="X20" s="680"/>
      <c r="Y20" s="680"/>
      <c r="Z20" s="680"/>
    </row>
    <row r="21">
      <c r="A21" s="682" t="s">
        <v>1813</v>
      </c>
      <c r="B21" s="674" t="s">
        <v>346</v>
      </c>
      <c r="C21" s="23"/>
      <c r="D21" s="675" t="s">
        <v>1814</v>
      </c>
      <c r="E21" s="659"/>
      <c r="F21" s="663"/>
      <c r="G21" s="659"/>
      <c r="H21" s="659"/>
      <c r="I21" s="659"/>
      <c r="J21" s="659"/>
      <c r="K21" s="659"/>
      <c r="L21" s="659"/>
      <c r="M21" s="659"/>
      <c r="N21" s="659"/>
      <c r="O21" s="659"/>
      <c r="P21" s="659"/>
      <c r="Q21" s="659"/>
      <c r="R21" s="659"/>
      <c r="S21" s="659"/>
      <c r="T21" s="659"/>
      <c r="U21" s="659"/>
      <c r="V21" s="659"/>
      <c r="W21" s="659"/>
      <c r="X21" s="659"/>
      <c r="Y21" s="659"/>
      <c r="Z21" s="659"/>
    </row>
    <row r="22">
      <c r="A22" s="671" t="s">
        <v>1815</v>
      </c>
      <c r="B22" s="671" t="s">
        <v>427</v>
      </c>
      <c r="C22" s="677" t="s">
        <v>1816</v>
      </c>
      <c r="D22" s="677" t="s">
        <v>1817</v>
      </c>
      <c r="E22" s="680"/>
      <c r="F22" s="680"/>
      <c r="G22" s="680"/>
      <c r="H22" s="680"/>
      <c r="I22" s="680"/>
      <c r="J22" s="680"/>
      <c r="K22" s="680"/>
      <c r="L22" s="680"/>
      <c r="M22" s="680"/>
      <c r="N22" s="680"/>
      <c r="O22" s="680"/>
      <c r="P22" s="680"/>
      <c r="Q22" s="680"/>
      <c r="R22" s="680"/>
      <c r="S22" s="680"/>
      <c r="T22" s="680"/>
      <c r="U22" s="680"/>
      <c r="V22" s="680"/>
      <c r="W22" s="680"/>
      <c r="X22" s="680"/>
      <c r="Y22" s="680"/>
      <c r="Z22" s="680"/>
    </row>
    <row r="23">
      <c r="A23" s="674" t="s">
        <v>1818</v>
      </c>
      <c r="B23" s="674" t="s">
        <v>1819</v>
      </c>
      <c r="C23" s="19" t="s">
        <v>1820</v>
      </c>
      <c r="D23" s="675" t="s">
        <v>1821</v>
      </c>
      <c r="E23" s="659"/>
      <c r="F23" s="663"/>
      <c r="G23" s="659"/>
      <c r="H23" s="659"/>
      <c r="I23" s="659"/>
      <c r="J23" s="659"/>
      <c r="K23" s="659"/>
      <c r="L23" s="659"/>
      <c r="M23" s="659"/>
      <c r="N23" s="659"/>
      <c r="O23" s="659"/>
      <c r="P23" s="659"/>
      <c r="Q23" s="659"/>
      <c r="R23" s="659"/>
      <c r="S23" s="659"/>
      <c r="T23" s="659"/>
      <c r="U23" s="659"/>
      <c r="V23" s="659"/>
      <c r="W23" s="659"/>
      <c r="X23" s="659"/>
      <c r="Y23" s="659"/>
      <c r="Z23" s="659"/>
    </row>
    <row r="24">
      <c r="A24" s="671" t="s">
        <v>1822</v>
      </c>
      <c r="B24" s="677" t="s">
        <v>1823</v>
      </c>
      <c r="C24" s="676" t="s">
        <v>1824</v>
      </c>
      <c r="D24" s="677" t="s">
        <v>1825</v>
      </c>
      <c r="E24" s="678"/>
      <c r="F24" s="683"/>
      <c r="G24" s="678"/>
      <c r="H24" s="678"/>
      <c r="I24" s="678"/>
      <c r="J24" s="678"/>
      <c r="K24" s="678"/>
      <c r="L24" s="678"/>
      <c r="M24" s="678"/>
      <c r="N24" s="678"/>
      <c r="O24" s="678"/>
      <c r="P24" s="678"/>
      <c r="Q24" s="678"/>
      <c r="R24" s="678"/>
      <c r="S24" s="678"/>
      <c r="T24" s="678"/>
      <c r="U24" s="678"/>
      <c r="V24" s="678"/>
      <c r="W24" s="678"/>
      <c r="X24" s="678"/>
      <c r="Y24" s="678"/>
      <c r="Z24" s="678"/>
    </row>
    <row r="25" ht="99.0" customHeight="1">
      <c r="A25" s="674" t="s">
        <v>1826</v>
      </c>
      <c r="B25" s="674" t="s">
        <v>1827</v>
      </c>
      <c r="C25" s="22"/>
      <c r="D25" s="19" t="s">
        <v>1828</v>
      </c>
      <c r="E25" s="659"/>
      <c r="F25" s="663"/>
      <c r="G25" s="659"/>
      <c r="H25" s="659"/>
      <c r="I25" s="659"/>
      <c r="J25" s="659"/>
      <c r="K25" s="659"/>
      <c r="L25" s="659"/>
      <c r="M25" s="659"/>
      <c r="N25" s="659"/>
      <c r="O25" s="659"/>
      <c r="P25" s="659"/>
      <c r="Q25" s="659"/>
      <c r="R25" s="659"/>
      <c r="S25" s="659"/>
      <c r="T25" s="659"/>
      <c r="U25" s="659"/>
      <c r="V25" s="659"/>
      <c r="W25" s="659"/>
      <c r="X25" s="659"/>
      <c r="Y25" s="659"/>
      <c r="Z25" s="659"/>
    </row>
    <row r="26" ht="45.0" customHeight="1">
      <c r="A26" s="674" t="s">
        <v>1829</v>
      </c>
      <c r="B26" s="674" t="s">
        <v>1830</v>
      </c>
      <c r="C26" s="22"/>
      <c r="D26" s="19" t="s">
        <v>1831</v>
      </c>
      <c r="E26" s="659"/>
      <c r="F26" s="663"/>
      <c r="G26" s="659"/>
      <c r="H26" s="659"/>
      <c r="I26" s="659"/>
      <c r="J26" s="659"/>
      <c r="K26" s="659"/>
      <c r="L26" s="659"/>
      <c r="M26" s="659"/>
      <c r="N26" s="659"/>
      <c r="O26" s="659"/>
      <c r="P26" s="659"/>
      <c r="Q26" s="659"/>
      <c r="R26" s="659"/>
      <c r="S26" s="659"/>
      <c r="T26" s="659"/>
      <c r="U26" s="659"/>
      <c r="V26" s="659"/>
      <c r="W26" s="659"/>
      <c r="X26" s="659"/>
      <c r="Y26" s="659"/>
      <c r="Z26" s="659"/>
    </row>
    <row r="27" ht="66.75" customHeight="1">
      <c r="A27" s="674" t="s">
        <v>1773</v>
      </c>
      <c r="B27" s="674" t="s">
        <v>1832</v>
      </c>
      <c r="C27" s="22"/>
      <c r="D27" s="19" t="s">
        <v>1833</v>
      </c>
      <c r="E27" s="659"/>
      <c r="F27" s="659"/>
      <c r="G27" s="659"/>
      <c r="H27" s="659"/>
      <c r="I27" s="659"/>
      <c r="J27" s="659"/>
      <c r="K27" s="659"/>
      <c r="L27" s="659"/>
      <c r="M27" s="659"/>
      <c r="N27" s="659"/>
      <c r="O27" s="659"/>
      <c r="P27" s="659"/>
      <c r="Q27" s="659"/>
      <c r="R27" s="659"/>
      <c r="S27" s="659"/>
      <c r="T27" s="659"/>
      <c r="U27" s="659"/>
      <c r="V27" s="659"/>
      <c r="W27" s="659"/>
      <c r="X27" s="659"/>
      <c r="Y27" s="659"/>
      <c r="Z27" s="659"/>
    </row>
    <row r="28">
      <c r="A28" s="674" t="s">
        <v>1834</v>
      </c>
      <c r="B28" s="674" t="s">
        <v>1835</v>
      </c>
      <c r="C28" s="23"/>
      <c r="D28" s="19" t="s">
        <v>1836</v>
      </c>
      <c r="E28" s="659"/>
      <c r="F28" s="659"/>
      <c r="G28" s="659"/>
      <c r="H28" s="659"/>
      <c r="I28" s="659"/>
      <c r="J28" s="659"/>
      <c r="K28" s="659"/>
      <c r="L28" s="659"/>
      <c r="M28" s="659"/>
      <c r="N28" s="659"/>
      <c r="O28" s="659"/>
      <c r="P28" s="659"/>
      <c r="Q28" s="659"/>
      <c r="R28" s="659"/>
      <c r="S28" s="659"/>
      <c r="T28" s="659"/>
      <c r="U28" s="659"/>
      <c r="V28" s="659"/>
      <c r="W28" s="659"/>
      <c r="X28" s="659"/>
      <c r="Y28" s="659"/>
      <c r="Z28" s="659"/>
    </row>
    <row r="29">
      <c r="A29" s="671" t="s">
        <v>1837</v>
      </c>
      <c r="B29" s="671" t="s">
        <v>1838</v>
      </c>
      <c r="C29" s="673" t="s">
        <v>1839</v>
      </c>
      <c r="D29" s="677" t="s">
        <v>1840</v>
      </c>
      <c r="E29" s="678"/>
      <c r="F29" s="683"/>
      <c r="G29" s="678"/>
      <c r="H29" s="678"/>
      <c r="I29" s="678"/>
      <c r="J29" s="678"/>
      <c r="K29" s="678"/>
      <c r="L29" s="678"/>
      <c r="M29" s="678"/>
      <c r="N29" s="678"/>
      <c r="O29" s="678"/>
      <c r="P29" s="678"/>
      <c r="Q29" s="678"/>
      <c r="R29" s="678"/>
      <c r="S29" s="678"/>
      <c r="T29" s="678"/>
      <c r="U29" s="678"/>
      <c r="V29" s="678"/>
      <c r="W29" s="678"/>
      <c r="X29" s="678"/>
      <c r="Y29" s="678"/>
      <c r="Z29" s="678"/>
    </row>
    <row r="30">
      <c r="A30" s="674" t="s">
        <v>1841</v>
      </c>
      <c r="B30" s="674" t="s">
        <v>436</v>
      </c>
      <c r="C30" s="19" t="s">
        <v>1842</v>
      </c>
      <c r="D30" s="675" t="s">
        <v>1843</v>
      </c>
      <c r="E30" s="659"/>
      <c r="F30" s="663"/>
      <c r="G30" s="659"/>
      <c r="H30" s="659"/>
      <c r="I30" s="659"/>
      <c r="J30" s="659"/>
      <c r="K30" s="659"/>
      <c r="L30" s="659"/>
      <c r="M30" s="659"/>
      <c r="N30" s="659"/>
      <c r="O30" s="659"/>
      <c r="P30" s="659"/>
      <c r="Q30" s="659"/>
      <c r="R30" s="659"/>
      <c r="S30" s="659"/>
      <c r="T30" s="659"/>
      <c r="U30" s="659"/>
      <c r="V30" s="659"/>
      <c r="W30" s="659"/>
      <c r="X30" s="659"/>
      <c r="Y30" s="659"/>
      <c r="Z30" s="659"/>
    </row>
    <row r="31">
      <c r="A31" s="671" t="s">
        <v>440</v>
      </c>
      <c r="B31" s="671" t="s">
        <v>1844</v>
      </c>
      <c r="C31" s="673" t="s">
        <v>1845</v>
      </c>
      <c r="D31" s="677" t="s">
        <v>1846</v>
      </c>
      <c r="E31" s="678"/>
      <c r="F31" s="678"/>
      <c r="G31" s="678"/>
      <c r="H31" s="678"/>
      <c r="I31" s="678"/>
      <c r="J31" s="678"/>
      <c r="K31" s="678"/>
      <c r="L31" s="678"/>
      <c r="M31" s="678"/>
      <c r="N31" s="678"/>
      <c r="O31" s="678"/>
      <c r="P31" s="678"/>
      <c r="Q31" s="678"/>
      <c r="R31" s="678"/>
      <c r="S31" s="678"/>
      <c r="T31" s="678"/>
      <c r="U31" s="678"/>
      <c r="V31" s="678"/>
      <c r="W31" s="678"/>
      <c r="X31" s="678"/>
      <c r="Y31" s="678"/>
      <c r="Z31" s="678"/>
    </row>
    <row r="32">
      <c r="B32" s="684"/>
      <c r="C32" s="115"/>
      <c r="D32" s="685"/>
      <c r="F32" s="684"/>
    </row>
    <row r="33">
      <c r="C33" s="115"/>
      <c r="D33" s="685"/>
      <c r="F33" s="686"/>
    </row>
    <row r="34">
      <c r="C34" s="115"/>
      <c r="D34" s="685"/>
      <c r="F34" s="684"/>
    </row>
    <row r="35">
      <c r="C35" s="115"/>
      <c r="D35" s="685"/>
      <c r="F35" s="684"/>
    </row>
    <row r="36">
      <c r="C36" s="115"/>
      <c r="D36" s="685"/>
      <c r="F36" s="686"/>
    </row>
    <row r="37">
      <c r="C37" s="115"/>
      <c r="D37" s="685"/>
      <c r="F37" s="684"/>
    </row>
    <row r="38">
      <c r="C38" s="115"/>
      <c r="D38" s="685"/>
      <c r="F38" s="686"/>
    </row>
    <row r="39">
      <c r="C39" s="115"/>
      <c r="D39" s="685"/>
      <c r="F39" s="684"/>
    </row>
    <row r="40">
      <c r="C40" s="115"/>
      <c r="D40" s="685"/>
      <c r="F40" s="686"/>
    </row>
    <row r="41">
      <c r="C41" s="115"/>
      <c r="D41" s="685"/>
      <c r="F41" s="684"/>
    </row>
    <row r="42">
      <c r="C42" s="115"/>
      <c r="D42" s="685"/>
    </row>
    <row r="43">
      <c r="C43" s="115"/>
      <c r="D43" s="685"/>
      <c r="F43" s="686"/>
    </row>
    <row r="44">
      <c r="C44" s="115"/>
      <c r="D44" s="685"/>
      <c r="F44" s="684"/>
    </row>
    <row r="45">
      <c r="C45" s="115"/>
      <c r="D45" s="685"/>
      <c r="F45" s="686"/>
    </row>
    <row r="46">
      <c r="C46" s="115"/>
      <c r="D46" s="685"/>
      <c r="F46" s="684"/>
    </row>
    <row r="47">
      <c r="C47" s="115"/>
      <c r="D47" s="685"/>
      <c r="F47" s="686"/>
    </row>
    <row r="48">
      <c r="C48" s="115"/>
      <c r="D48" s="685"/>
    </row>
    <row r="49">
      <c r="C49" s="115"/>
      <c r="D49" s="685"/>
      <c r="F49" s="684"/>
    </row>
    <row r="50">
      <c r="C50" s="115"/>
      <c r="D50" s="685"/>
      <c r="F50" s="686"/>
    </row>
    <row r="51">
      <c r="C51" s="115"/>
      <c r="D51" s="685"/>
      <c r="F51" s="684"/>
    </row>
    <row r="52">
      <c r="C52" s="115"/>
      <c r="D52" s="685"/>
      <c r="F52" s="686"/>
    </row>
    <row r="53">
      <c r="C53" s="115"/>
      <c r="D53" s="685"/>
      <c r="F53" s="684"/>
    </row>
    <row r="54">
      <c r="C54" s="115"/>
      <c r="D54" s="685"/>
    </row>
    <row r="55">
      <c r="C55" s="115"/>
      <c r="D55" s="685"/>
    </row>
    <row r="56">
      <c r="C56" s="115"/>
      <c r="D56" s="685"/>
    </row>
    <row r="57">
      <c r="C57" s="115"/>
      <c r="D57" s="685"/>
    </row>
    <row r="58">
      <c r="C58" s="115"/>
      <c r="D58" s="685"/>
    </row>
    <row r="59">
      <c r="C59" s="115"/>
      <c r="D59" s="685"/>
      <c r="F59" s="684" t="s">
        <v>1847</v>
      </c>
    </row>
    <row r="60">
      <c r="C60" s="115"/>
      <c r="D60" s="685"/>
      <c r="F60" s="686"/>
    </row>
    <row r="61">
      <c r="C61" s="115"/>
      <c r="D61" s="685"/>
      <c r="F61" s="684" t="s">
        <v>1848</v>
      </c>
    </row>
    <row r="62">
      <c r="C62" s="115"/>
      <c r="D62" s="685"/>
      <c r="F62" s="686"/>
    </row>
    <row r="63">
      <c r="C63" s="115"/>
      <c r="D63" s="685"/>
      <c r="F63" s="684" t="s">
        <v>1849</v>
      </c>
    </row>
    <row r="64">
      <c r="C64" s="115"/>
      <c r="D64" s="685"/>
      <c r="F64" s="684" t="s">
        <v>1850</v>
      </c>
    </row>
    <row r="65">
      <c r="C65" s="115"/>
      <c r="D65" s="685"/>
      <c r="F65" s="686"/>
    </row>
    <row r="66">
      <c r="C66" s="115"/>
      <c r="D66" s="685"/>
      <c r="F66" s="684" t="s">
        <v>1851</v>
      </c>
    </row>
    <row r="67">
      <c r="C67" s="115"/>
      <c r="D67" s="685"/>
      <c r="F67" s="686"/>
    </row>
    <row r="68">
      <c r="C68" s="115"/>
      <c r="D68" s="685"/>
      <c r="F68" s="684" t="s">
        <v>1852</v>
      </c>
    </row>
    <row r="69">
      <c r="C69" s="115"/>
      <c r="D69" s="685"/>
      <c r="F69" s="686"/>
    </row>
    <row r="70">
      <c r="C70" s="115"/>
      <c r="D70" s="685"/>
      <c r="F70" s="684" t="s">
        <v>1853</v>
      </c>
    </row>
    <row r="71">
      <c r="C71" s="115"/>
      <c r="D71" s="685"/>
    </row>
    <row r="72">
      <c r="C72" s="115"/>
      <c r="D72" s="685"/>
    </row>
    <row r="73">
      <c r="C73" s="115"/>
      <c r="D73" s="685"/>
    </row>
    <row r="74">
      <c r="C74" s="115"/>
      <c r="D74" s="685"/>
    </row>
    <row r="75">
      <c r="C75" s="115"/>
      <c r="D75" s="685"/>
    </row>
    <row r="76">
      <c r="C76" s="115"/>
      <c r="D76" s="685"/>
    </row>
    <row r="77">
      <c r="C77" s="115"/>
      <c r="D77" s="685"/>
    </row>
    <row r="78">
      <c r="C78" s="115"/>
      <c r="D78" s="685"/>
    </row>
    <row r="79">
      <c r="C79" s="115"/>
      <c r="D79" s="685"/>
    </row>
    <row r="80">
      <c r="C80" s="115"/>
      <c r="D80" s="685"/>
    </row>
    <row r="81">
      <c r="C81" s="115"/>
      <c r="D81" s="685"/>
    </row>
    <row r="82">
      <c r="C82" s="115"/>
      <c r="D82" s="685"/>
    </row>
    <row r="83">
      <c r="C83" s="115"/>
      <c r="D83" s="685"/>
    </row>
    <row r="84">
      <c r="C84" s="115"/>
      <c r="D84" s="685"/>
    </row>
    <row r="85">
      <c r="C85" s="115"/>
      <c r="D85" s="685"/>
    </row>
    <row r="86">
      <c r="C86" s="115"/>
      <c r="D86" s="685"/>
    </row>
    <row r="87">
      <c r="C87" s="115"/>
      <c r="D87" s="685"/>
    </row>
    <row r="88">
      <c r="C88" s="115"/>
      <c r="D88" s="685"/>
    </row>
    <row r="89">
      <c r="C89" s="115"/>
      <c r="D89" s="685"/>
    </row>
    <row r="90">
      <c r="C90" s="115"/>
      <c r="D90" s="685"/>
    </row>
    <row r="91">
      <c r="C91" s="115"/>
      <c r="D91" s="685"/>
    </row>
    <row r="92">
      <c r="C92" s="115"/>
      <c r="D92" s="685"/>
    </row>
    <row r="93">
      <c r="C93" s="115"/>
      <c r="D93" s="685"/>
    </row>
    <row r="94">
      <c r="C94" s="115"/>
      <c r="D94" s="685"/>
    </row>
    <row r="95">
      <c r="C95" s="115"/>
      <c r="D95" s="685"/>
    </row>
    <row r="96">
      <c r="C96" s="115"/>
      <c r="D96" s="685"/>
    </row>
    <row r="97">
      <c r="C97" s="115"/>
      <c r="D97" s="685"/>
    </row>
    <row r="98">
      <c r="C98" s="115"/>
      <c r="D98" s="685"/>
    </row>
    <row r="99">
      <c r="C99" s="115"/>
      <c r="D99" s="685"/>
    </row>
    <row r="100">
      <c r="C100" s="115"/>
      <c r="D100" s="685"/>
    </row>
    <row r="101">
      <c r="C101" s="115"/>
      <c r="D101" s="685"/>
    </row>
    <row r="102">
      <c r="C102" s="115"/>
      <c r="D102" s="685"/>
    </row>
    <row r="103">
      <c r="C103" s="115"/>
      <c r="D103" s="685"/>
    </row>
    <row r="104">
      <c r="C104" s="115"/>
      <c r="D104" s="685"/>
    </row>
    <row r="105">
      <c r="C105" s="115"/>
      <c r="D105" s="685"/>
    </row>
    <row r="106">
      <c r="C106" s="115"/>
      <c r="D106" s="685"/>
    </row>
    <row r="107">
      <c r="C107" s="115"/>
      <c r="D107" s="685"/>
    </row>
    <row r="108">
      <c r="C108" s="115"/>
      <c r="D108" s="685"/>
    </row>
    <row r="109">
      <c r="C109" s="115"/>
      <c r="D109" s="685"/>
    </row>
    <row r="110">
      <c r="C110" s="115"/>
      <c r="D110" s="685"/>
    </row>
    <row r="111">
      <c r="C111" s="115"/>
      <c r="D111" s="685"/>
    </row>
    <row r="112">
      <c r="C112" s="115"/>
      <c r="D112" s="685"/>
    </row>
    <row r="113">
      <c r="C113" s="115"/>
      <c r="D113" s="685"/>
    </row>
    <row r="114">
      <c r="C114" s="115"/>
      <c r="D114" s="685"/>
    </row>
    <row r="115">
      <c r="C115" s="115"/>
      <c r="D115" s="685"/>
    </row>
    <row r="116">
      <c r="C116" s="115"/>
      <c r="D116" s="685"/>
    </row>
    <row r="117">
      <c r="C117" s="115"/>
      <c r="D117" s="685"/>
    </row>
    <row r="118">
      <c r="C118" s="115"/>
      <c r="D118" s="685"/>
    </row>
    <row r="119">
      <c r="C119" s="115"/>
      <c r="D119" s="685"/>
    </row>
    <row r="120">
      <c r="C120" s="115"/>
      <c r="D120" s="685"/>
    </row>
    <row r="121">
      <c r="C121" s="115"/>
      <c r="D121" s="685"/>
    </row>
    <row r="122">
      <c r="C122" s="115"/>
      <c r="D122" s="685"/>
    </row>
    <row r="123">
      <c r="C123" s="115"/>
      <c r="D123" s="685"/>
    </row>
    <row r="124">
      <c r="C124" s="115"/>
      <c r="D124" s="685"/>
    </row>
    <row r="125">
      <c r="C125" s="115"/>
      <c r="D125" s="685"/>
    </row>
    <row r="126">
      <c r="C126" s="115"/>
      <c r="D126" s="685"/>
    </row>
    <row r="127">
      <c r="C127" s="115"/>
      <c r="D127" s="685"/>
    </row>
    <row r="128">
      <c r="C128" s="115"/>
      <c r="D128" s="685"/>
    </row>
    <row r="129">
      <c r="C129" s="115"/>
      <c r="D129" s="685"/>
    </row>
    <row r="130">
      <c r="C130" s="115"/>
      <c r="D130" s="685"/>
    </row>
    <row r="131">
      <c r="C131" s="115"/>
      <c r="D131" s="685"/>
    </row>
    <row r="132">
      <c r="C132" s="115"/>
      <c r="D132" s="685"/>
    </row>
    <row r="133">
      <c r="C133" s="115"/>
      <c r="D133" s="685"/>
    </row>
    <row r="134">
      <c r="C134" s="115"/>
      <c r="D134" s="685"/>
    </row>
    <row r="135">
      <c r="C135" s="115"/>
      <c r="D135" s="685"/>
    </row>
    <row r="136">
      <c r="C136" s="115"/>
      <c r="D136" s="685"/>
    </row>
    <row r="137">
      <c r="C137" s="115"/>
      <c r="D137" s="685"/>
    </row>
    <row r="138">
      <c r="C138" s="115"/>
      <c r="D138" s="685"/>
    </row>
    <row r="139">
      <c r="C139" s="115"/>
      <c r="D139" s="685"/>
    </row>
    <row r="140">
      <c r="C140" s="115"/>
      <c r="D140" s="685"/>
    </row>
    <row r="141">
      <c r="C141" s="115"/>
      <c r="D141" s="685"/>
    </row>
    <row r="142">
      <c r="C142" s="115"/>
      <c r="D142" s="685"/>
    </row>
    <row r="143">
      <c r="C143" s="115"/>
      <c r="D143" s="685"/>
    </row>
    <row r="144">
      <c r="C144" s="115"/>
      <c r="D144" s="685"/>
    </row>
    <row r="145">
      <c r="C145" s="115"/>
      <c r="D145" s="685"/>
    </row>
    <row r="146">
      <c r="C146" s="115"/>
      <c r="D146" s="685"/>
    </row>
    <row r="147">
      <c r="C147" s="115"/>
      <c r="D147" s="685"/>
    </row>
    <row r="148">
      <c r="C148" s="115"/>
      <c r="D148" s="685"/>
    </row>
    <row r="149">
      <c r="C149" s="115"/>
      <c r="D149" s="685"/>
    </row>
    <row r="150">
      <c r="C150" s="115"/>
      <c r="D150" s="685"/>
    </row>
    <row r="151">
      <c r="C151" s="115"/>
      <c r="D151" s="685"/>
    </row>
    <row r="152">
      <c r="C152" s="115"/>
      <c r="D152" s="685"/>
    </row>
    <row r="153">
      <c r="C153" s="115"/>
      <c r="D153" s="685"/>
    </row>
    <row r="154">
      <c r="C154" s="115"/>
      <c r="D154" s="685"/>
    </row>
    <row r="155">
      <c r="C155" s="115"/>
      <c r="D155" s="685"/>
    </row>
    <row r="156">
      <c r="C156" s="115"/>
      <c r="D156" s="685"/>
    </row>
    <row r="157">
      <c r="C157" s="115"/>
      <c r="D157" s="685"/>
    </row>
    <row r="158">
      <c r="C158" s="115"/>
      <c r="D158" s="685"/>
    </row>
    <row r="159">
      <c r="C159" s="115"/>
      <c r="D159" s="685"/>
    </row>
    <row r="160">
      <c r="C160" s="115"/>
      <c r="D160" s="685"/>
    </row>
    <row r="161">
      <c r="C161" s="115"/>
      <c r="D161" s="685"/>
    </row>
    <row r="162">
      <c r="C162" s="115"/>
      <c r="D162" s="685"/>
    </row>
    <row r="163">
      <c r="C163" s="115"/>
      <c r="D163" s="685"/>
    </row>
    <row r="164">
      <c r="C164" s="115"/>
      <c r="D164" s="685"/>
    </row>
    <row r="165">
      <c r="C165" s="115"/>
      <c r="D165" s="685"/>
    </row>
    <row r="166">
      <c r="C166" s="115"/>
      <c r="D166" s="685"/>
    </row>
    <row r="167">
      <c r="C167" s="115"/>
      <c r="D167" s="685"/>
    </row>
    <row r="168">
      <c r="C168" s="115"/>
      <c r="D168" s="685"/>
    </row>
    <row r="169">
      <c r="C169" s="115"/>
      <c r="D169" s="685"/>
    </row>
    <row r="170">
      <c r="C170" s="115"/>
      <c r="D170" s="685"/>
    </row>
    <row r="171">
      <c r="C171" s="115"/>
      <c r="D171" s="685"/>
    </row>
    <row r="172">
      <c r="C172" s="115"/>
      <c r="D172" s="685"/>
    </row>
    <row r="173">
      <c r="C173" s="115"/>
      <c r="D173" s="685"/>
    </row>
    <row r="174">
      <c r="C174" s="115"/>
      <c r="D174" s="685"/>
    </row>
    <row r="175">
      <c r="C175" s="115"/>
      <c r="D175" s="685"/>
    </row>
    <row r="176">
      <c r="C176" s="115"/>
      <c r="D176" s="685"/>
    </row>
    <row r="177">
      <c r="C177" s="115"/>
      <c r="D177" s="685"/>
    </row>
    <row r="178">
      <c r="C178" s="115"/>
      <c r="D178" s="685"/>
    </row>
    <row r="179">
      <c r="C179" s="115"/>
      <c r="D179" s="685"/>
    </row>
    <row r="180">
      <c r="C180" s="115"/>
      <c r="D180" s="685"/>
    </row>
    <row r="181">
      <c r="C181" s="115"/>
      <c r="D181" s="685"/>
    </row>
    <row r="182">
      <c r="C182" s="115"/>
      <c r="D182" s="685"/>
    </row>
    <row r="183">
      <c r="C183" s="115"/>
      <c r="D183" s="685"/>
    </row>
    <row r="184">
      <c r="C184" s="115"/>
      <c r="D184" s="685"/>
    </row>
    <row r="185">
      <c r="C185" s="115"/>
      <c r="D185" s="685"/>
    </row>
    <row r="186">
      <c r="C186" s="115"/>
      <c r="D186" s="685"/>
    </row>
    <row r="187">
      <c r="C187" s="115"/>
      <c r="D187" s="685"/>
    </row>
    <row r="188">
      <c r="C188" s="115"/>
      <c r="D188" s="685"/>
    </row>
    <row r="189">
      <c r="C189" s="115"/>
      <c r="D189" s="685"/>
    </row>
    <row r="190">
      <c r="C190" s="115"/>
      <c r="D190" s="685"/>
    </row>
    <row r="191">
      <c r="C191" s="115"/>
      <c r="D191" s="685"/>
    </row>
    <row r="192">
      <c r="C192" s="115"/>
      <c r="D192" s="685"/>
    </row>
    <row r="193">
      <c r="C193" s="115"/>
      <c r="D193" s="685"/>
    </row>
    <row r="194">
      <c r="C194" s="115"/>
      <c r="D194" s="685"/>
    </row>
    <row r="195">
      <c r="C195" s="115"/>
      <c r="D195" s="685"/>
    </row>
    <row r="196">
      <c r="C196" s="115"/>
      <c r="D196" s="685"/>
    </row>
    <row r="197">
      <c r="C197" s="115"/>
      <c r="D197" s="685"/>
    </row>
    <row r="198">
      <c r="C198" s="115"/>
      <c r="D198" s="685"/>
    </row>
    <row r="199">
      <c r="C199" s="115"/>
      <c r="D199" s="685"/>
    </row>
    <row r="200">
      <c r="C200" s="115"/>
      <c r="D200" s="685"/>
    </row>
    <row r="201">
      <c r="C201" s="115"/>
      <c r="D201" s="685"/>
    </row>
    <row r="202">
      <c r="C202" s="115"/>
      <c r="D202" s="685"/>
    </row>
    <row r="203">
      <c r="C203" s="115"/>
      <c r="D203" s="685"/>
    </row>
    <row r="204">
      <c r="C204" s="115"/>
      <c r="D204" s="685"/>
    </row>
    <row r="205">
      <c r="C205" s="115"/>
      <c r="D205" s="685"/>
    </row>
    <row r="206">
      <c r="C206" s="115"/>
      <c r="D206" s="685"/>
    </row>
    <row r="207">
      <c r="C207" s="115"/>
      <c r="D207" s="685"/>
    </row>
    <row r="208">
      <c r="C208" s="115"/>
      <c r="D208" s="685"/>
    </row>
    <row r="209">
      <c r="C209" s="115"/>
      <c r="D209" s="685"/>
    </row>
    <row r="210">
      <c r="C210" s="115"/>
      <c r="D210" s="685"/>
    </row>
    <row r="211">
      <c r="C211" s="115"/>
      <c r="D211" s="685"/>
    </row>
    <row r="212">
      <c r="C212" s="115"/>
      <c r="D212" s="685"/>
    </row>
    <row r="213">
      <c r="C213" s="115"/>
      <c r="D213" s="685"/>
    </row>
    <row r="214">
      <c r="C214" s="115"/>
      <c r="D214" s="685"/>
    </row>
    <row r="215">
      <c r="C215" s="115"/>
      <c r="D215" s="685"/>
    </row>
    <row r="216">
      <c r="C216" s="115"/>
      <c r="D216" s="685"/>
    </row>
    <row r="217">
      <c r="C217" s="115"/>
      <c r="D217" s="685"/>
    </row>
    <row r="218">
      <c r="C218" s="115"/>
      <c r="D218" s="685"/>
    </row>
    <row r="219">
      <c r="C219" s="115"/>
      <c r="D219" s="685"/>
    </row>
    <row r="220">
      <c r="C220" s="115"/>
      <c r="D220" s="685"/>
    </row>
    <row r="221">
      <c r="C221" s="115"/>
      <c r="D221" s="685"/>
    </row>
    <row r="222">
      <c r="C222" s="115"/>
      <c r="D222" s="685"/>
    </row>
    <row r="223">
      <c r="C223" s="115"/>
      <c r="D223" s="685"/>
    </row>
    <row r="224">
      <c r="C224" s="115"/>
      <c r="D224" s="685"/>
    </row>
    <row r="225">
      <c r="C225" s="115"/>
      <c r="D225" s="685"/>
    </row>
    <row r="226">
      <c r="C226" s="115"/>
      <c r="D226" s="685"/>
    </row>
    <row r="227">
      <c r="C227" s="115"/>
      <c r="D227" s="685"/>
    </row>
    <row r="228">
      <c r="C228" s="115"/>
      <c r="D228" s="685"/>
    </row>
    <row r="229">
      <c r="C229" s="115"/>
      <c r="D229" s="685"/>
    </row>
    <row r="230">
      <c r="C230" s="115"/>
      <c r="D230" s="685"/>
    </row>
    <row r="231">
      <c r="C231" s="115"/>
      <c r="D231" s="685"/>
    </row>
    <row r="232">
      <c r="C232" s="115"/>
      <c r="D232" s="685"/>
    </row>
    <row r="233">
      <c r="C233" s="115"/>
      <c r="D233" s="685"/>
    </row>
    <row r="234">
      <c r="C234" s="115"/>
      <c r="D234" s="685"/>
    </row>
    <row r="235">
      <c r="C235" s="115"/>
      <c r="D235" s="685"/>
    </row>
    <row r="236">
      <c r="C236" s="115"/>
      <c r="D236" s="685"/>
    </row>
    <row r="237">
      <c r="C237" s="115"/>
      <c r="D237" s="685"/>
    </row>
    <row r="238">
      <c r="C238" s="115"/>
      <c r="D238" s="685"/>
    </row>
    <row r="239">
      <c r="C239" s="115"/>
      <c r="D239" s="685"/>
    </row>
    <row r="240">
      <c r="C240" s="115"/>
      <c r="D240" s="685"/>
    </row>
    <row r="241">
      <c r="C241" s="115"/>
      <c r="D241" s="685"/>
    </row>
    <row r="242">
      <c r="C242" s="115"/>
      <c r="D242" s="685"/>
    </row>
    <row r="243">
      <c r="C243" s="115"/>
      <c r="D243" s="685"/>
    </row>
    <row r="244">
      <c r="C244" s="115"/>
      <c r="D244" s="685"/>
    </row>
    <row r="245">
      <c r="C245" s="115"/>
      <c r="D245" s="685"/>
    </row>
    <row r="246">
      <c r="C246" s="115"/>
      <c r="D246" s="685"/>
    </row>
    <row r="247">
      <c r="C247" s="115"/>
      <c r="D247" s="685"/>
    </row>
    <row r="248">
      <c r="C248" s="115"/>
      <c r="D248" s="685"/>
    </row>
    <row r="249">
      <c r="C249" s="115"/>
      <c r="D249" s="685"/>
    </row>
    <row r="250">
      <c r="C250" s="115"/>
      <c r="D250" s="685"/>
    </row>
    <row r="251">
      <c r="C251" s="115"/>
      <c r="D251" s="685"/>
    </row>
    <row r="252">
      <c r="C252" s="115"/>
      <c r="D252" s="685"/>
    </row>
    <row r="253">
      <c r="C253" s="115"/>
      <c r="D253" s="685"/>
    </row>
    <row r="254">
      <c r="C254" s="115"/>
      <c r="D254" s="685"/>
    </row>
    <row r="255">
      <c r="C255" s="115"/>
      <c r="D255" s="685"/>
    </row>
    <row r="256">
      <c r="C256" s="115"/>
      <c r="D256" s="685"/>
    </row>
    <row r="257">
      <c r="C257" s="115"/>
      <c r="D257" s="685"/>
    </row>
    <row r="258">
      <c r="C258" s="115"/>
      <c r="D258" s="685"/>
    </row>
    <row r="259">
      <c r="C259" s="115"/>
      <c r="D259" s="685"/>
    </row>
    <row r="260">
      <c r="C260" s="115"/>
      <c r="D260" s="685"/>
    </row>
    <row r="261">
      <c r="C261" s="115"/>
      <c r="D261" s="685"/>
    </row>
    <row r="262">
      <c r="C262" s="115"/>
      <c r="D262" s="685"/>
    </row>
    <row r="263">
      <c r="C263" s="115"/>
      <c r="D263" s="685"/>
    </row>
    <row r="264">
      <c r="C264" s="115"/>
      <c r="D264" s="685"/>
    </row>
    <row r="265">
      <c r="C265" s="115"/>
      <c r="D265" s="685"/>
    </row>
    <row r="266">
      <c r="C266" s="115"/>
      <c r="D266" s="685"/>
    </row>
    <row r="267">
      <c r="C267" s="115"/>
      <c r="D267" s="685"/>
    </row>
    <row r="268">
      <c r="C268" s="115"/>
      <c r="D268" s="685"/>
    </row>
    <row r="269">
      <c r="C269" s="115"/>
      <c r="D269" s="685"/>
    </row>
    <row r="270">
      <c r="C270" s="115"/>
      <c r="D270" s="685"/>
    </row>
    <row r="271">
      <c r="C271" s="115"/>
      <c r="D271" s="685"/>
    </row>
    <row r="272">
      <c r="C272" s="115"/>
      <c r="D272" s="685"/>
    </row>
    <row r="273">
      <c r="C273" s="115"/>
      <c r="D273" s="685"/>
    </row>
    <row r="274">
      <c r="C274" s="115"/>
      <c r="D274" s="685"/>
    </row>
    <row r="275">
      <c r="C275" s="115"/>
      <c r="D275" s="685"/>
    </row>
    <row r="276">
      <c r="C276" s="115"/>
      <c r="D276" s="685"/>
    </row>
    <row r="277">
      <c r="C277" s="115"/>
      <c r="D277" s="685"/>
    </row>
    <row r="278">
      <c r="C278" s="115"/>
      <c r="D278" s="685"/>
    </row>
    <row r="279">
      <c r="C279" s="115"/>
      <c r="D279" s="685"/>
    </row>
    <row r="280">
      <c r="C280" s="115"/>
      <c r="D280" s="685"/>
    </row>
    <row r="281">
      <c r="C281" s="115"/>
      <c r="D281" s="685"/>
    </row>
    <row r="282">
      <c r="C282" s="115"/>
      <c r="D282" s="685"/>
    </row>
    <row r="283">
      <c r="C283" s="115"/>
      <c r="D283" s="685"/>
    </row>
    <row r="284">
      <c r="C284" s="115"/>
      <c r="D284" s="685"/>
    </row>
    <row r="285">
      <c r="C285" s="115"/>
      <c r="D285" s="685"/>
    </row>
    <row r="286">
      <c r="C286" s="115"/>
      <c r="D286" s="685"/>
    </row>
    <row r="287">
      <c r="C287" s="115"/>
      <c r="D287" s="685"/>
    </row>
    <row r="288">
      <c r="C288" s="115"/>
      <c r="D288" s="685"/>
    </row>
    <row r="289">
      <c r="C289" s="115"/>
      <c r="D289" s="685"/>
    </row>
    <row r="290">
      <c r="C290" s="115"/>
      <c r="D290" s="685"/>
    </row>
    <row r="291">
      <c r="C291" s="115"/>
      <c r="D291" s="685"/>
    </row>
    <row r="292">
      <c r="C292" s="115"/>
      <c r="D292" s="685"/>
    </row>
    <row r="293">
      <c r="C293" s="115"/>
      <c r="D293" s="685"/>
    </row>
    <row r="294">
      <c r="C294" s="115"/>
      <c r="D294" s="685"/>
    </row>
    <row r="295">
      <c r="C295" s="115"/>
      <c r="D295" s="685"/>
    </row>
    <row r="296">
      <c r="C296" s="115"/>
      <c r="D296" s="685"/>
    </row>
    <row r="297">
      <c r="C297" s="115"/>
      <c r="D297" s="685"/>
    </row>
    <row r="298">
      <c r="C298" s="115"/>
      <c r="D298" s="685"/>
    </row>
    <row r="299">
      <c r="C299" s="115"/>
      <c r="D299" s="685"/>
    </row>
    <row r="300">
      <c r="C300" s="115"/>
      <c r="D300" s="685"/>
    </row>
    <row r="301">
      <c r="C301" s="115"/>
      <c r="D301" s="685"/>
    </row>
    <row r="302">
      <c r="C302" s="115"/>
      <c r="D302" s="685"/>
    </row>
    <row r="303">
      <c r="C303" s="115"/>
      <c r="D303" s="685"/>
    </row>
    <row r="304">
      <c r="C304" s="115"/>
      <c r="D304" s="685"/>
    </row>
    <row r="305">
      <c r="C305" s="115"/>
      <c r="D305" s="685"/>
    </row>
    <row r="306">
      <c r="C306" s="115"/>
      <c r="D306" s="685"/>
    </row>
    <row r="307">
      <c r="C307" s="115"/>
      <c r="D307" s="685"/>
    </row>
    <row r="308">
      <c r="C308" s="115"/>
      <c r="D308" s="685"/>
    </row>
    <row r="309">
      <c r="C309" s="115"/>
      <c r="D309" s="685"/>
    </row>
    <row r="310">
      <c r="C310" s="115"/>
      <c r="D310" s="685"/>
    </row>
    <row r="311">
      <c r="C311" s="115"/>
      <c r="D311" s="685"/>
    </row>
    <row r="312">
      <c r="C312" s="115"/>
      <c r="D312" s="685"/>
    </row>
    <row r="313">
      <c r="C313" s="115"/>
      <c r="D313" s="685"/>
    </row>
    <row r="314">
      <c r="C314" s="115"/>
      <c r="D314" s="685"/>
    </row>
    <row r="315">
      <c r="C315" s="115"/>
      <c r="D315" s="685"/>
    </row>
    <row r="316">
      <c r="C316" s="115"/>
      <c r="D316" s="685"/>
    </row>
    <row r="317">
      <c r="C317" s="115"/>
      <c r="D317" s="685"/>
    </row>
    <row r="318">
      <c r="C318" s="115"/>
      <c r="D318" s="685"/>
    </row>
    <row r="319">
      <c r="C319" s="115"/>
      <c r="D319" s="685"/>
    </row>
    <row r="320">
      <c r="C320" s="115"/>
      <c r="D320" s="685"/>
    </row>
    <row r="321">
      <c r="C321" s="115"/>
      <c r="D321" s="685"/>
    </row>
    <row r="322">
      <c r="C322" s="115"/>
      <c r="D322" s="685"/>
    </row>
    <row r="323">
      <c r="C323" s="115"/>
      <c r="D323" s="685"/>
    </row>
    <row r="324">
      <c r="C324" s="115"/>
      <c r="D324" s="685"/>
    </row>
    <row r="325">
      <c r="C325" s="115"/>
      <c r="D325" s="685"/>
    </row>
    <row r="326">
      <c r="C326" s="115"/>
      <c r="D326" s="685"/>
    </row>
    <row r="327">
      <c r="C327" s="115"/>
      <c r="D327" s="685"/>
    </row>
    <row r="328">
      <c r="C328" s="115"/>
      <c r="D328" s="685"/>
    </row>
    <row r="329">
      <c r="C329" s="115"/>
      <c r="D329" s="685"/>
    </row>
    <row r="330">
      <c r="C330" s="115"/>
      <c r="D330" s="685"/>
    </row>
    <row r="331">
      <c r="C331" s="115"/>
      <c r="D331" s="685"/>
    </row>
    <row r="332">
      <c r="C332" s="115"/>
      <c r="D332" s="685"/>
    </row>
    <row r="333">
      <c r="C333" s="115"/>
      <c r="D333" s="685"/>
    </row>
    <row r="334">
      <c r="C334" s="115"/>
      <c r="D334" s="685"/>
    </row>
    <row r="335">
      <c r="C335" s="115"/>
      <c r="D335" s="685"/>
    </row>
    <row r="336">
      <c r="C336" s="115"/>
      <c r="D336" s="685"/>
    </row>
    <row r="337">
      <c r="C337" s="115"/>
      <c r="D337" s="685"/>
    </row>
    <row r="338">
      <c r="C338" s="115"/>
      <c r="D338" s="685"/>
    </row>
    <row r="339">
      <c r="C339" s="115"/>
      <c r="D339" s="685"/>
    </row>
    <row r="340">
      <c r="C340" s="115"/>
      <c r="D340" s="685"/>
    </row>
    <row r="341">
      <c r="C341" s="115"/>
      <c r="D341" s="685"/>
    </row>
    <row r="342">
      <c r="C342" s="115"/>
      <c r="D342" s="685"/>
    </row>
    <row r="343">
      <c r="C343" s="115"/>
      <c r="D343" s="685"/>
    </row>
    <row r="344">
      <c r="C344" s="115"/>
      <c r="D344" s="685"/>
    </row>
    <row r="345">
      <c r="C345" s="115"/>
      <c r="D345" s="685"/>
    </row>
    <row r="346">
      <c r="C346" s="115"/>
      <c r="D346" s="685"/>
    </row>
    <row r="347">
      <c r="C347" s="115"/>
      <c r="D347" s="685"/>
    </row>
    <row r="348">
      <c r="C348" s="115"/>
      <c r="D348" s="685"/>
    </row>
    <row r="349">
      <c r="C349" s="115"/>
      <c r="D349" s="685"/>
    </row>
    <row r="350">
      <c r="C350" s="115"/>
      <c r="D350" s="685"/>
    </row>
    <row r="351">
      <c r="C351" s="115"/>
      <c r="D351" s="685"/>
    </row>
    <row r="352">
      <c r="C352" s="115"/>
      <c r="D352" s="685"/>
    </row>
    <row r="353">
      <c r="C353" s="115"/>
      <c r="D353" s="685"/>
    </row>
    <row r="354">
      <c r="C354" s="115"/>
      <c r="D354" s="685"/>
    </row>
    <row r="355">
      <c r="C355" s="115"/>
      <c r="D355" s="685"/>
    </row>
    <row r="356">
      <c r="C356" s="115"/>
      <c r="D356" s="685"/>
    </row>
    <row r="357">
      <c r="C357" s="115"/>
      <c r="D357" s="685"/>
    </row>
    <row r="358">
      <c r="C358" s="115"/>
      <c r="D358" s="685"/>
    </row>
    <row r="359">
      <c r="C359" s="115"/>
      <c r="D359" s="685"/>
    </row>
    <row r="360">
      <c r="C360" s="115"/>
      <c r="D360" s="685"/>
    </row>
    <row r="361">
      <c r="C361" s="115"/>
      <c r="D361" s="685"/>
    </row>
    <row r="362">
      <c r="C362" s="115"/>
      <c r="D362" s="685"/>
    </row>
    <row r="363">
      <c r="C363" s="115"/>
      <c r="D363" s="685"/>
    </row>
    <row r="364">
      <c r="C364" s="115"/>
      <c r="D364" s="685"/>
    </row>
    <row r="365">
      <c r="C365" s="115"/>
      <c r="D365" s="685"/>
    </row>
    <row r="366">
      <c r="C366" s="115"/>
      <c r="D366" s="685"/>
    </row>
    <row r="367">
      <c r="C367" s="115"/>
      <c r="D367" s="685"/>
    </row>
    <row r="368">
      <c r="C368" s="115"/>
      <c r="D368" s="685"/>
    </row>
    <row r="369">
      <c r="C369" s="115"/>
      <c r="D369" s="685"/>
    </row>
    <row r="370">
      <c r="C370" s="115"/>
      <c r="D370" s="685"/>
    </row>
    <row r="371">
      <c r="C371" s="115"/>
      <c r="D371" s="685"/>
    </row>
    <row r="372">
      <c r="C372" s="115"/>
      <c r="D372" s="685"/>
    </row>
    <row r="373">
      <c r="C373" s="115"/>
      <c r="D373" s="685"/>
    </row>
    <row r="374">
      <c r="C374" s="115"/>
      <c r="D374" s="685"/>
    </row>
    <row r="375">
      <c r="C375" s="115"/>
      <c r="D375" s="685"/>
    </row>
    <row r="376">
      <c r="C376" s="115"/>
      <c r="D376" s="685"/>
    </row>
    <row r="377">
      <c r="C377" s="115"/>
      <c r="D377" s="685"/>
    </row>
    <row r="378">
      <c r="C378" s="115"/>
      <c r="D378" s="685"/>
    </row>
    <row r="379">
      <c r="C379" s="115"/>
      <c r="D379" s="685"/>
    </row>
    <row r="380">
      <c r="C380" s="115"/>
      <c r="D380" s="685"/>
    </row>
    <row r="381">
      <c r="C381" s="115"/>
      <c r="D381" s="685"/>
    </row>
    <row r="382">
      <c r="C382" s="115"/>
      <c r="D382" s="685"/>
    </row>
    <row r="383">
      <c r="C383" s="115"/>
      <c r="D383" s="685"/>
    </row>
    <row r="384">
      <c r="C384" s="115"/>
      <c r="D384" s="685"/>
    </row>
    <row r="385">
      <c r="C385" s="115"/>
      <c r="D385" s="685"/>
    </row>
    <row r="386">
      <c r="C386" s="115"/>
      <c r="D386" s="685"/>
    </row>
    <row r="387">
      <c r="C387" s="115"/>
      <c r="D387" s="685"/>
    </row>
    <row r="388">
      <c r="C388" s="115"/>
      <c r="D388" s="685"/>
    </row>
    <row r="389">
      <c r="C389" s="115"/>
      <c r="D389" s="685"/>
    </row>
    <row r="390">
      <c r="C390" s="115"/>
      <c r="D390" s="685"/>
    </row>
    <row r="391">
      <c r="C391" s="115"/>
      <c r="D391" s="685"/>
    </row>
    <row r="392">
      <c r="C392" s="115"/>
      <c r="D392" s="685"/>
    </row>
    <row r="393">
      <c r="C393" s="115"/>
      <c r="D393" s="685"/>
    </row>
    <row r="394">
      <c r="C394" s="115"/>
      <c r="D394" s="685"/>
    </row>
    <row r="395">
      <c r="C395" s="115"/>
      <c r="D395" s="685"/>
    </row>
    <row r="396">
      <c r="C396" s="115"/>
      <c r="D396" s="685"/>
    </row>
    <row r="397">
      <c r="C397" s="115"/>
      <c r="D397" s="685"/>
    </row>
    <row r="398">
      <c r="C398" s="115"/>
      <c r="D398" s="685"/>
    </row>
    <row r="399">
      <c r="C399" s="115"/>
      <c r="D399" s="685"/>
    </row>
    <row r="400">
      <c r="C400" s="115"/>
      <c r="D400" s="685"/>
    </row>
    <row r="401">
      <c r="C401" s="115"/>
      <c r="D401" s="685"/>
    </row>
    <row r="402">
      <c r="C402" s="115"/>
      <c r="D402" s="685"/>
    </row>
    <row r="403">
      <c r="C403" s="115"/>
      <c r="D403" s="685"/>
    </row>
    <row r="404">
      <c r="C404" s="115"/>
      <c r="D404" s="685"/>
    </row>
    <row r="405">
      <c r="C405" s="115"/>
      <c r="D405" s="685"/>
    </row>
    <row r="406">
      <c r="C406" s="115"/>
      <c r="D406" s="685"/>
    </row>
    <row r="407">
      <c r="C407" s="115"/>
      <c r="D407" s="685"/>
    </row>
    <row r="408">
      <c r="C408" s="115"/>
      <c r="D408" s="685"/>
    </row>
    <row r="409">
      <c r="C409" s="115"/>
      <c r="D409" s="685"/>
    </row>
    <row r="410">
      <c r="C410" s="115"/>
      <c r="D410" s="685"/>
    </row>
    <row r="411">
      <c r="C411" s="115"/>
      <c r="D411" s="685"/>
    </row>
    <row r="412">
      <c r="C412" s="115"/>
      <c r="D412" s="685"/>
    </row>
    <row r="413">
      <c r="C413" s="115"/>
      <c r="D413" s="685"/>
    </row>
    <row r="414">
      <c r="C414" s="115"/>
      <c r="D414" s="685"/>
    </row>
    <row r="415">
      <c r="C415" s="115"/>
      <c r="D415" s="685"/>
    </row>
    <row r="416">
      <c r="C416" s="115"/>
      <c r="D416" s="685"/>
    </row>
    <row r="417">
      <c r="C417" s="115"/>
      <c r="D417" s="685"/>
    </row>
    <row r="418">
      <c r="C418" s="115"/>
      <c r="D418" s="685"/>
    </row>
    <row r="419">
      <c r="C419" s="115"/>
      <c r="D419" s="685"/>
    </row>
    <row r="420">
      <c r="C420" s="115"/>
      <c r="D420" s="685"/>
    </row>
    <row r="421">
      <c r="C421" s="115"/>
      <c r="D421" s="685"/>
    </row>
    <row r="422">
      <c r="C422" s="115"/>
      <c r="D422" s="685"/>
    </row>
    <row r="423">
      <c r="C423" s="115"/>
      <c r="D423" s="685"/>
    </row>
    <row r="424">
      <c r="C424" s="115"/>
      <c r="D424" s="685"/>
    </row>
    <row r="425">
      <c r="C425" s="115"/>
      <c r="D425" s="685"/>
    </row>
    <row r="426">
      <c r="C426" s="115"/>
      <c r="D426" s="685"/>
    </row>
    <row r="427">
      <c r="C427" s="115"/>
      <c r="D427" s="685"/>
    </row>
    <row r="428">
      <c r="C428" s="115"/>
      <c r="D428" s="685"/>
    </row>
    <row r="429">
      <c r="C429" s="115"/>
      <c r="D429" s="685"/>
    </row>
    <row r="430">
      <c r="C430" s="115"/>
      <c r="D430" s="685"/>
    </row>
    <row r="431">
      <c r="C431" s="115"/>
      <c r="D431" s="685"/>
    </row>
    <row r="432">
      <c r="C432" s="115"/>
      <c r="D432" s="685"/>
    </row>
    <row r="433">
      <c r="C433" s="115"/>
      <c r="D433" s="685"/>
    </row>
    <row r="434">
      <c r="C434" s="115"/>
      <c r="D434" s="685"/>
    </row>
    <row r="435">
      <c r="C435" s="115"/>
      <c r="D435" s="685"/>
    </row>
    <row r="436">
      <c r="C436" s="115"/>
      <c r="D436" s="685"/>
    </row>
    <row r="437">
      <c r="C437" s="115"/>
      <c r="D437" s="685"/>
    </row>
    <row r="438">
      <c r="C438" s="115"/>
      <c r="D438" s="685"/>
    </row>
    <row r="439">
      <c r="C439" s="115"/>
      <c r="D439" s="685"/>
    </row>
    <row r="440">
      <c r="C440" s="115"/>
      <c r="D440" s="685"/>
    </row>
    <row r="441">
      <c r="C441" s="115"/>
      <c r="D441" s="685"/>
    </row>
    <row r="442">
      <c r="C442" s="115"/>
      <c r="D442" s="685"/>
    </row>
    <row r="443">
      <c r="C443" s="115"/>
      <c r="D443" s="685"/>
    </row>
    <row r="444">
      <c r="C444" s="115"/>
      <c r="D444" s="685"/>
    </row>
    <row r="445">
      <c r="C445" s="115"/>
      <c r="D445" s="685"/>
    </row>
    <row r="446">
      <c r="C446" s="115"/>
      <c r="D446" s="685"/>
    </row>
    <row r="447">
      <c r="C447" s="115"/>
      <c r="D447" s="685"/>
    </row>
    <row r="448">
      <c r="C448" s="115"/>
      <c r="D448" s="685"/>
    </row>
    <row r="449">
      <c r="C449" s="115"/>
      <c r="D449" s="685"/>
    </row>
    <row r="450">
      <c r="C450" s="115"/>
      <c r="D450" s="685"/>
    </row>
    <row r="451">
      <c r="C451" s="115"/>
      <c r="D451" s="685"/>
    </row>
    <row r="452">
      <c r="C452" s="115"/>
      <c r="D452" s="685"/>
    </row>
    <row r="453">
      <c r="C453" s="115"/>
      <c r="D453" s="685"/>
    </row>
    <row r="454">
      <c r="C454" s="115"/>
      <c r="D454" s="685"/>
    </row>
    <row r="455">
      <c r="C455" s="115"/>
      <c r="D455" s="685"/>
    </row>
    <row r="456">
      <c r="C456" s="115"/>
      <c r="D456" s="685"/>
    </row>
    <row r="457">
      <c r="C457" s="115"/>
      <c r="D457" s="685"/>
    </row>
    <row r="458">
      <c r="C458" s="115"/>
      <c r="D458" s="685"/>
    </row>
    <row r="459">
      <c r="C459" s="115"/>
      <c r="D459" s="685"/>
    </row>
    <row r="460">
      <c r="C460" s="115"/>
      <c r="D460" s="685"/>
    </row>
    <row r="461">
      <c r="C461" s="115"/>
      <c r="D461" s="685"/>
    </row>
    <row r="462">
      <c r="C462" s="115"/>
      <c r="D462" s="685"/>
    </row>
    <row r="463">
      <c r="C463" s="115"/>
      <c r="D463" s="685"/>
    </row>
    <row r="464">
      <c r="C464" s="115"/>
      <c r="D464" s="685"/>
    </row>
    <row r="465">
      <c r="C465" s="115"/>
      <c r="D465" s="685"/>
    </row>
    <row r="466">
      <c r="C466" s="115"/>
      <c r="D466" s="685"/>
    </row>
    <row r="467">
      <c r="C467" s="115"/>
      <c r="D467" s="685"/>
    </row>
    <row r="468">
      <c r="C468" s="115"/>
      <c r="D468" s="685"/>
    </row>
    <row r="469">
      <c r="C469" s="115"/>
      <c r="D469" s="685"/>
    </row>
    <row r="470">
      <c r="C470" s="115"/>
      <c r="D470" s="685"/>
    </row>
    <row r="471">
      <c r="C471" s="115"/>
      <c r="D471" s="685"/>
    </row>
    <row r="472">
      <c r="C472" s="115"/>
      <c r="D472" s="685"/>
    </row>
    <row r="473">
      <c r="C473" s="115"/>
      <c r="D473" s="685"/>
    </row>
    <row r="474">
      <c r="C474" s="115"/>
      <c r="D474" s="685"/>
    </row>
    <row r="475">
      <c r="C475" s="115"/>
      <c r="D475" s="685"/>
    </row>
    <row r="476">
      <c r="C476" s="115"/>
      <c r="D476" s="685"/>
    </row>
    <row r="477">
      <c r="C477" s="115"/>
      <c r="D477" s="685"/>
    </row>
    <row r="478">
      <c r="C478" s="115"/>
      <c r="D478" s="685"/>
    </row>
    <row r="479">
      <c r="C479" s="115"/>
      <c r="D479" s="685"/>
    </row>
    <row r="480">
      <c r="C480" s="115"/>
      <c r="D480" s="685"/>
    </row>
    <row r="481">
      <c r="C481" s="115"/>
      <c r="D481" s="685"/>
    </row>
    <row r="482">
      <c r="C482" s="115"/>
      <c r="D482" s="685"/>
    </row>
    <row r="483">
      <c r="C483" s="115"/>
      <c r="D483" s="685"/>
    </row>
    <row r="484">
      <c r="C484" s="115"/>
      <c r="D484" s="685"/>
    </row>
    <row r="485">
      <c r="C485" s="115"/>
      <c r="D485" s="685"/>
    </row>
    <row r="486">
      <c r="C486" s="115"/>
      <c r="D486" s="685"/>
    </row>
    <row r="487">
      <c r="C487" s="115"/>
      <c r="D487" s="685"/>
    </row>
    <row r="488">
      <c r="C488" s="115"/>
      <c r="D488" s="685"/>
    </row>
    <row r="489">
      <c r="C489" s="115"/>
      <c r="D489" s="685"/>
    </row>
    <row r="490">
      <c r="C490" s="115"/>
      <c r="D490" s="685"/>
    </row>
    <row r="491">
      <c r="C491" s="115"/>
      <c r="D491" s="685"/>
    </row>
    <row r="492">
      <c r="C492" s="115"/>
      <c r="D492" s="685"/>
    </row>
    <row r="493">
      <c r="C493" s="115"/>
      <c r="D493" s="685"/>
    </row>
    <row r="494">
      <c r="C494" s="115"/>
      <c r="D494" s="685"/>
    </row>
    <row r="495">
      <c r="C495" s="115"/>
      <c r="D495" s="685"/>
    </row>
    <row r="496">
      <c r="C496" s="115"/>
      <c r="D496" s="685"/>
    </row>
    <row r="497">
      <c r="C497" s="115"/>
      <c r="D497" s="685"/>
    </row>
    <row r="498">
      <c r="C498" s="115"/>
      <c r="D498" s="685"/>
    </row>
    <row r="499">
      <c r="C499" s="115"/>
      <c r="D499" s="685"/>
    </row>
    <row r="500">
      <c r="C500" s="115"/>
      <c r="D500" s="685"/>
    </row>
    <row r="501">
      <c r="C501" s="115"/>
      <c r="D501" s="685"/>
    </row>
    <row r="502">
      <c r="C502" s="115"/>
      <c r="D502" s="685"/>
    </row>
    <row r="503">
      <c r="C503" s="115"/>
      <c r="D503" s="685"/>
    </row>
    <row r="504">
      <c r="C504" s="115"/>
      <c r="D504" s="685"/>
    </row>
    <row r="505">
      <c r="C505" s="115"/>
      <c r="D505" s="685"/>
    </row>
    <row r="506">
      <c r="C506" s="115"/>
      <c r="D506" s="685"/>
    </row>
    <row r="507">
      <c r="C507" s="115"/>
      <c r="D507" s="685"/>
    </row>
    <row r="508">
      <c r="C508" s="115"/>
      <c r="D508" s="685"/>
    </row>
    <row r="509">
      <c r="C509" s="115"/>
      <c r="D509" s="685"/>
    </row>
    <row r="510">
      <c r="C510" s="115"/>
      <c r="D510" s="685"/>
    </row>
    <row r="511">
      <c r="C511" s="115"/>
      <c r="D511" s="685"/>
    </row>
    <row r="512">
      <c r="C512" s="115"/>
      <c r="D512" s="685"/>
    </row>
    <row r="513">
      <c r="C513" s="115"/>
      <c r="D513" s="685"/>
    </row>
    <row r="514">
      <c r="C514" s="115"/>
      <c r="D514" s="685"/>
    </row>
    <row r="515">
      <c r="C515" s="115"/>
      <c r="D515" s="685"/>
    </row>
    <row r="516">
      <c r="C516" s="115"/>
      <c r="D516" s="685"/>
    </row>
    <row r="517">
      <c r="C517" s="115"/>
      <c r="D517" s="685"/>
    </row>
    <row r="518">
      <c r="C518" s="115"/>
      <c r="D518" s="685"/>
    </row>
    <row r="519">
      <c r="C519" s="115"/>
      <c r="D519" s="685"/>
    </row>
    <row r="520">
      <c r="C520" s="115"/>
      <c r="D520" s="685"/>
    </row>
    <row r="521">
      <c r="C521" s="115"/>
      <c r="D521" s="685"/>
    </row>
    <row r="522">
      <c r="C522" s="115"/>
      <c r="D522" s="685"/>
    </row>
    <row r="523">
      <c r="C523" s="115"/>
      <c r="D523" s="685"/>
    </row>
    <row r="524">
      <c r="C524" s="115"/>
      <c r="D524" s="685"/>
    </row>
    <row r="525">
      <c r="C525" s="115"/>
      <c r="D525" s="685"/>
    </row>
    <row r="526">
      <c r="C526" s="115"/>
      <c r="D526" s="685"/>
    </row>
    <row r="527">
      <c r="C527" s="115"/>
      <c r="D527" s="685"/>
    </row>
    <row r="528">
      <c r="C528" s="115"/>
      <c r="D528" s="685"/>
    </row>
    <row r="529">
      <c r="C529" s="115"/>
      <c r="D529" s="685"/>
    </row>
    <row r="530">
      <c r="C530" s="115"/>
      <c r="D530" s="685"/>
    </row>
    <row r="531">
      <c r="C531" s="115"/>
      <c r="D531" s="685"/>
    </row>
    <row r="532">
      <c r="C532" s="115"/>
      <c r="D532" s="685"/>
    </row>
    <row r="533">
      <c r="C533" s="115"/>
      <c r="D533" s="685"/>
    </row>
    <row r="534">
      <c r="C534" s="115"/>
      <c r="D534" s="685"/>
    </row>
    <row r="535">
      <c r="C535" s="115"/>
      <c r="D535" s="685"/>
    </row>
    <row r="536">
      <c r="C536" s="115"/>
      <c r="D536" s="685"/>
    </row>
    <row r="537">
      <c r="C537" s="115"/>
      <c r="D537" s="685"/>
    </row>
    <row r="538">
      <c r="C538" s="115"/>
      <c r="D538" s="685"/>
    </row>
    <row r="539">
      <c r="C539" s="115"/>
      <c r="D539" s="685"/>
    </row>
    <row r="540">
      <c r="C540" s="115"/>
      <c r="D540" s="685"/>
    </row>
    <row r="541">
      <c r="C541" s="115"/>
      <c r="D541" s="685"/>
    </row>
    <row r="542">
      <c r="C542" s="115"/>
      <c r="D542" s="685"/>
    </row>
    <row r="543">
      <c r="C543" s="115"/>
      <c r="D543" s="685"/>
    </row>
    <row r="544">
      <c r="C544" s="115"/>
      <c r="D544" s="685"/>
    </row>
    <row r="545">
      <c r="C545" s="115"/>
      <c r="D545" s="685"/>
    </row>
    <row r="546">
      <c r="C546" s="115"/>
      <c r="D546" s="685"/>
    </row>
    <row r="547">
      <c r="C547" s="115"/>
      <c r="D547" s="685"/>
    </row>
    <row r="548">
      <c r="C548" s="115"/>
      <c r="D548" s="685"/>
    </row>
    <row r="549">
      <c r="C549" s="115"/>
      <c r="D549" s="685"/>
    </row>
    <row r="550">
      <c r="C550" s="115"/>
      <c r="D550" s="685"/>
    </row>
    <row r="551">
      <c r="C551" s="115"/>
      <c r="D551" s="685"/>
    </row>
    <row r="552">
      <c r="C552" s="115"/>
      <c r="D552" s="685"/>
    </row>
    <row r="553">
      <c r="C553" s="115"/>
      <c r="D553" s="685"/>
    </row>
    <row r="554">
      <c r="C554" s="115"/>
      <c r="D554" s="685"/>
    </row>
    <row r="555">
      <c r="C555" s="115"/>
      <c r="D555" s="685"/>
    </row>
    <row r="556">
      <c r="C556" s="115"/>
      <c r="D556" s="685"/>
    </row>
    <row r="557">
      <c r="C557" s="115"/>
      <c r="D557" s="685"/>
    </row>
    <row r="558">
      <c r="C558" s="115"/>
      <c r="D558" s="685"/>
    </row>
    <row r="559">
      <c r="C559" s="115"/>
      <c r="D559" s="685"/>
    </row>
    <row r="560">
      <c r="C560" s="115"/>
      <c r="D560" s="685"/>
    </row>
    <row r="561">
      <c r="C561" s="115"/>
      <c r="D561" s="685"/>
    </row>
    <row r="562">
      <c r="C562" s="115"/>
      <c r="D562" s="685"/>
    </row>
    <row r="563">
      <c r="C563" s="115"/>
      <c r="D563" s="685"/>
    </row>
    <row r="564">
      <c r="C564" s="115"/>
      <c r="D564" s="685"/>
    </row>
    <row r="565">
      <c r="C565" s="115"/>
      <c r="D565" s="685"/>
    </row>
    <row r="566">
      <c r="C566" s="115"/>
      <c r="D566" s="685"/>
    </row>
    <row r="567">
      <c r="C567" s="115"/>
      <c r="D567" s="685"/>
    </row>
    <row r="568">
      <c r="C568" s="115"/>
      <c r="D568" s="685"/>
    </row>
    <row r="569">
      <c r="C569" s="115"/>
      <c r="D569" s="685"/>
    </row>
    <row r="570">
      <c r="C570" s="115"/>
      <c r="D570" s="685"/>
    </row>
    <row r="571">
      <c r="C571" s="115"/>
      <c r="D571" s="685"/>
    </row>
    <row r="572">
      <c r="C572" s="115"/>
      <c r="D572" s="685"/>
    </row>
    <row r="573">
      <c r="C573" s="115"/>
      <c r="D573" s="685"/>
    </row>
    <row r="574">
      <c r="C574" s="115"/>
      <c r="D574" s="685"/>
    </row>
    <row r="575">
      <c r="C575" s="115"/>
      <c r="D575" s="685"/>
    </row>
    <row r="576">
      <c r="C576" s="115"/>
      <c r="D576" s="685"/>
    </row>
    <row r="577">
      <c r="C577" s="115"/>
      <c r="D577" s="685"/>
    </row>
    <row r="578">
      <c r="C578" s="115"/>
      <c r="D578" s="685"/>
    </row>
    <row r="579">
      <c r="C579" s="115"/>
      <c r="D579" s="685"/>
    </row>
    <row r="580">
      <c r="C580" s="115"/>
      <c r="D580" s="685"/>
    </row>
    <row r="581">
      <c r="C581" s="115"/>
      <c r="D581" s="685"/>
    </row>
    <row r="582">
      <c r="C582" s="115"/>
      <c r="D582" s="685"/>
    </row>
    <row r="583">
      <c r="C583" s="115"/>
      <c r="D583" s="685"/>
    </row>
    <row r="584">
      <c r="C584" s="115"/>
      <c r="D584" s="685"/>
    </row>
    <row r="585">
      <c r="C585" s="115"/>
      <c r="D585" s="685"/>
    </row>
    <row r="586">
      <c r="C586" s="115"/>
      <c r="D586" s="685"/>
    </row>
    <row r="587">
      <c r="C587" s="115"/>
      <c r="D587" s="685"/>
    </row>
    <row r="588">
      <c r="C588" s="115"/>
      <c r="D588" s="685"/>
    </row>
    <row r="589">
      <c r="C589" s="115"/>
      <c r="D589" s="685"/>
    </row>
    <row r="590">
      <c r="C590" s="115"/>
      <c r="D590" s="685"/>
    </row>
    <row r="591">
      <c r="C591" s="115"/>
      <c r="D591" s="685"/>
    </row>
    <row r="592">
      <c r="C592" s="115"/>
      <c r="D592" s="685"/>
    </row>
    <row r="593">
      <c r="C593" s="115"/>
      <c r="D593" s="685"/>
    </row>
    <row r="594">
      <c r="C594" s="115"/>
      <c r="D594" s="685"/>
    </row>
    <row r="595">
      <c r="C595" s="115"/>
      <c r="D595" s="685"/>
    </row>
    <row r="596">
      <c r="C596" s="115"/>
      <c r="D596" s="685"/>
    </row>
    <row r="597">
      <c r="C597" s="115"/>
      <c r="D597" s="685"/>
    </row>
    <row r="598">
      <c r="C598" s="115"/>
      <c r="D598" s="685"/>
    </row>
    <row r="599">
      <c r="C599" s="115"/>
      <c r="D599" s="685"/>
    </row>
    <row r="600">
      <c r="C600" s="115"/>
      <c r="D600" s="685"/>
    </row>
    <row r="601">
      <c r="C601" s="115"/>
      <c r="D601" s="685"/>
    </row>
    <row r="602">
      <c r="C602" s="115"/>
      <c r="D602" s="685"/>
    </row>
    <row r="603">
      <c r="C603" s="115"/>
      <c r="D603" s="685"/>
    </row>
    <row r="604">
      <c r="C604" s="115"/>
      <c r="D604" s="685"/>
    </row>
    <row r="605">
      <c r="C605" s="115"/>
      <c r="D605" s="685"/>
    </row>
    <row r="606">
      <c r="C606" s="115"/>
      <c r="D606" s="685"/>
    </row>
    <row r="607">
      <c r="C607" s="115"/>
      <c r="D607" s="685"/>
    </row>
    <row r="608">
      <c r="C608" s="115"/>
      <c r="D608" s="685"/>
    </row>
    <row r="609">
      <c r="C609" s="115"/>
      <c r="D609" s="685"/>
    </row>
    <row r="610">
      <c r="C610" s="115"/>
      <c r="D610" s="685"/>
    </row>
    <row r="611">
      <c r="C611" s="115"/>
      <c r="D611" s="685"/>
    </row>
    <row r="612">
      <c r="C612" s="115"/>
      <c r="D612" s="685"/>
    </row>
    <row r="613">
      <c r="C613" s="115"/>
      <c r="D613" s="685"/>
    </row>
    <row r="614">
      <c r="C614" s="115"/>
      <c r="D614" s="685"/>
    </row>
    <row r="615">
      <c r="C615" s="115"/>
      <c r="D615" s="685"/>
    </row>
    <row r="616">
      <c r="C616" s="115"/>
      <c r="D616" s="685"/>
    </row>
    <row r="617">
      <c r="C617" s="115"/>
      <c r="D617" s="685"/>
    </row>
    <row r="618">
      <c r="C618" s="115"/>
      <c r="D618" s="685"/>
    </row>
    <row r="619">
      <c r="C619" s="115"/>
      <c r="D619" s="685"/>
    </row>
    <row r="620">
      <c r="C620" s="115"/>
      <c r="D620" s="685"/>
    </row>
    <row r="621">
      <c r="C621" s="115"/>
      <c r="D621" s="685"/>
    </row>
    <row r="622">
      <c r="C622" s="115"/>
      <c r="D622" s="685"/>
    </row>
    <row r="623">
      <c r="C623" s="115"/>
      <c r="D623" s="685"/>
    </row>
    <row r="624">
      <c r="C624" s="115"/>
      <c r="D624" s="685"/>
    </row>
    <row r="625">
      <c r="C625" s="115"/>
      <c r="D625" s="685"/>
    </row>
    <row r="626">
      <c r="C626" s="115"/>
      <c r="D626" s="685"/>
    </row>
    <row r="627">
      <c r="C627" s="115"/>
      <c r="D627" s="685"/>
    </row>
    <row r="628">
      <c r="C628" s="115"/>
      <c r="D628" s="685"/>
    </row>
    <row r="629">
      <c r="C629" s="115"/>
      <c r="D629" s="685"/>
    </row>
    <row r="630">
      <c r="C630" s="115"/>
      <c r="D630" s="685"/>
    </row>
    <row r="631">
      <c r="C631" s="115"/>
      <c r="D631" s="685"/>
    </row>
    <row r="632">
      <c r="C632" s="115"/>
      <c r="D632" s="685"/>
    </row>
    <row r="633">
      <c r="C633" s="115"/>
      <c r="D633" s="685"/>
    </row>
    <row r="634">
      <c r="C634" s="115"/>
      <c r="D634" s="685"/>
    </row>
    <row r="635">
      <c r="C635" s="115"/>
      <c r="D635" s="685"/>
    </row>
    <row r="636">
      <c r="C636" s="115"/>
      <c r="D636" s="685"/>
    </row>
    <row r="637">
      <c r="C637" s="115"/>
      <c r="D637" s="685"/>
    </row>
    <row r="638">
      <c r="C638" s="115"/>
      <c r="D638" s="685"/>
    </row>
    <row r="639">
      <c r="C639" s="115"/>
      <c r="D639" s="685"/>
    </row>
    <row r="640">
      <c r="C640" s="115"/>
      <c r="D640" s="685"/>
    </row>
    <row r="641">
      <c r="C641" s="115"/>
      <c r="D641" s="685"/>
    </row>
    <row r="642">
      <c r="C642" s="115"/>
      <c r="D642" s="685"/>
    </row>
    <row r="643">
      <c r="C643" s="115"/>
      <c r="D643" s="685"/>
    </row>
    <row r="644">
      <c r="C644" s="115"/>
      <c r="D644" s="685"/>
    </row>
    <row r="645">
      <c r="C645" s="115"/>
      <c r="D645" s="685"/>
    </row>
    <row r="646">
      <c r="C646" s="115"/>
      <c r="D646" s="685"/>
    </row>
    <row r="647">
      <c r="C647" s="115"/>
      <c r="D647" s="685"/>
    </row>
    <row r="648">
      <c r="C648" s="115"/>
      <c r="D648" s="685"/>
    </row>
    <row r="649">
      <c r="C649" s="115"/>
      <c r="D649" s="685"/>
    </row>
    <row r="650">
      <c r="C650" s="115"/>
      <c r="D650" s="685"/>
    </row>
    <row r="651">
      <c r="C651" s="115"/>
      <c r="D651" s="685"/>
    </row>
    <row r="652">
      <c r="C652" s="115"/>
      <c r="D652" s="685"/>
    </row>
    <row r="653">
      <c r="C653" s="115"/>
      <c r="D653" s="685"/>
    </row>
    <row r="654">
      <c r="C654" s="115"/>
      <c r="D654" s="685"/>
    </row>
    <row r="655">
      <c r="C655" s="115"/>
      <c r="D655" s="685"/>
    </row>
    <row r="656">
      <c r="C656" s="115"/>
      <c r="D656" s="685"/>
    </row>
    <row r="657">
      <c r="C657" s="115"/>
      <c r="D657" s="685"/>
    </row>
    <row r="658">
      <c r="C658" s="115"/>
      <c r="D658" s="685"/>
    </row>
    <row r="659">
      <c r="C659" s="115"/>
      <c r="D659" s="685"/>
    </row>
    <row r="660">
      <c r="C660" s="115"/>
      <c r="D660" s="685"/>
    </row>
    <row r="661">
      <c r="C661" s="115"/>
      <c r="D661" s="685"/>
    </row>
    <row r="662">
      <c r="C662" s="115"/>
      <c r="D662" s="685"/>
    </row>
    <row r="663">
      <c r="C663" s="115"/>
      <c r="D663" s="685"/>
    </row>
    <row r="664">
      <c r="C664" s="115"/>
      <c r="D664" s="685"/>
    </row>
    <row r="665">
      <c r="C665" s="115"/>
      <c r="D665" s="685"/>
    </row>
    <row r="666">
      <c r="C666" s="115"/>
      <c r="D666" s="685"/>
    </row>
    <row r="667">
      <c r="C667" s="115"/>
      <c r="D667" s="685"/>
    </row>
    <row r="668">
      <c r="C668" s="115"/>
      <c r="D668" s="685"/>
    </row>
    <row r="669">
      <c r="C669" s="115"/>
      <c r="D669" s="685"/>
    </row>
    <row r="670">
      <c r="C670" s="115"/>
      <c r="D670" s="685"/>
    </row>
    <row r="671">
      <c r="C671" s="115"/>
      <c r="D671" s="685"/>
    </row>
    <row r="672">
      <c r="C672" s="115"/>
      <c r="D672" s="685"/>
    </row>
    <row r="673">
      <c r="C673" s="115"/>
      <c r="D673" s="685"/>
    </row>
    <row r="674">
      <c r="C674" s="115"/>
      <c r="D674" s="685"/>
    </row>
    <row r="675">
      <c r="C675" s="115"/>
      <c r="D675" s="685"/>
    </row>
    <row r="676">
      <c r="C676" s="115"/>
      <c r="D676" s="685"/>
    </row>
    <row r="677">
      <c r="C677" s="115"/>
      <c r="D677" s="685"/>
    </row>
    <row r="678">
      <c r="C678" s="115"/>
      <c r="D678" s="685"/>
    </row>
    <row r="679">
      <c r="C679" s="115"/>
      <c r="D679" s="685"/>
    </row>
    <row r="680">
      <c r="C680" s="115"/>
      <c r="D680" s="685"/>
    </row>
    <row r="681">
      <c r="C681" s="115"/>
      <c r="D681" s="685"/>
    </row>
    <row r="682">
      <c r="C682" s="115"/>
      <c r="D682" s="685"/>
    </row>
    <row r="683">
      <c r="C683" s="115"/>
      <c r="D683" s="685"/>
    </row>
    <row r="684">
      <c r="C684" s="115"/>
      <c r="D684" s="685"/>
    </row>
    <row r="685">
      <c r="C685" s="115"/>
      <c r="D685" s="685"/>
    </row>
    <row r="686">
      <c r="C686" s="115"/>
      <c r="D686" s="685"/>
    </row>
    <row r="687">
      <c r="C687" s="115"/>
      <c r="D687" s="685"/>
    </row>
    <row r="688">
      <c r="C688" s="115"/>
      <c r="D688" s="685"/>
    </row>
    <row r="689">
      <c r="C689" s="115"/>
      <c r="D689" s="685"/>
    </row>
    <row r="690">
      <c r="C690" s="115"/>
      <c r="D690" s="685"/>
    </row>
    <row r="691">
      <c r="C691" s="115"/>
      <c r="D691" s="685"/>
    </row>
    <row r="692">
      <c r="C692" s="115"/>
      <c r="D692" s="685"/>
    </row>
    <row r="693">
      <c r="C693" s="115"/>
      <c r="D693" s="685"/>
    </row>
    <row r="694">
      <c r="C694" s="115"/>
      <c r="D694" s="685"/>
    </row>
    <row r="695">
      <c r="C695" s="115"/>
      <c r="D695" s="685"/>
    </row>
    <row r="696">
      <c r="C696" s="115"/>
      <c r="D696" s="685"/>
    </row>
    <row r="697">
      <c r="C697" s="115"/>
      <c r="D697" s="685"/>
    </row>
    <row r="698">
      <c r="C698" s="115"/>
      <c r="D698" s="685"/>
    </row>
    <row r="699">
      <c r="C699" s="115"/>
      <c r="D699" s="685"/>
    </row>
    <row r="700">
      <c r="C700" s="115"/>
      <c r="D700" s="685"/>
    </row>
    <row r="701">
      <c r="C701" s="115"/>
      <c r="D701" s="685"/>
    </row>
    <row r="702">
      <c r="C702" s="115"/>
      <c r="D702" s="685"/>
    </row>
    <row r="703">
      <c r="C703" s="115"/>
      <c r="D703" s="685"/>
    </row>
    <row r="704">
      <c r="C704" s="115"/>
      <c r="D704" s="685"/>
    </row>
    <row r="705">
      <c r="C705" s="115"/>
      <c r="D705" s="685"/>
    </row>
    <row r="706">
      <c r="C706" s="115"/>
      <c r="D706" s="685"/>
    </row>
    <row r="707">
      <c r="C707" s="115"/>
      <c r="D707" s="685"/>
    </row>
    <row r="708">
      <c r="C708" s="115"/>
      <c r="D708" s="685"/>
    </row>
    <row r="709">
      <c r="C709" s="115"/>
      <c r="D709" s="685"/>
    </row>
    <row r="710">
      <c r="C710" s="115"/>
      <c r="D710" s="685"/>
    </row>
    <row r="711">
      <c r="C711" s="115"/>
      <c r="D711" s="685"/>
    </row>
    <row r="712">
      <c r="C712" s="115"/>
      <c r="D712" s="685"/>
    </row>
    <row r="713">
      <c r="C713" s="115"/>
      <c r="D713" s="685"/>
    </row>
    <row r="714">
      <c r="C714" s="115"/>
      <c r="D714" s="685"/>
    </row>
    <row r="715">
      <c r="C715" s="115"/>
      <c r="D715" s="685"/>
    </row>
    <row r="716">
      <c r="C716" s="115"/>
      <c r="D716" s="685"/>
    </row>
    <row r="717">
      <c r="C717" s="115"/>
      <c r="D717" s="685"/>
    </row>
    <row r="718">
      <c r="C718" s="115"/>
      <c r="D718" s="685"/>
    </row>
    <row r="719">
      <c r="C719" s="115"/>
      <c r="D719" s="685"/>
    </row>
    <row r="720">
      <c r="C720" s="115"/>
      <c r="D720" s="685"/>
    </row>
    <row r="721">
      <c r="C721" s="115"/>
      <c r="D721" s="685"/>
    </row>
    <row r="722">
      <c r="C722" s="115"/>
      <c r="D722" s="685"/>
    </row>
    <row r="723">
      <c r="C723" s="115"/>
      <c r="D723" s="685"/>
    </row>
    <row r="724">
      <c r="C724" s="115"/>
      <c r="D724" s="685"/>
    </row>
    <row r="725">
      <c r="C725" s="115"/>
      <c r="D725" s="685"/>
    </row>
    <row r="726">
      <c r="C726" s="115"/>
      <c r="D726" s="685"/>
    </row>
    <row r="727">
      <c r="C727" s="115"/>
      <c r="D727" s="685"/>
    </row>
    <row r="728">
      <c r="C728" s="115"/>
      <c r="D728" s="685"/>
    </row>
    <row r="729">
      <c r="C729" s="115"/>
      <c r="D729" s="685"/>
    </row>
    <row r="730">
      <c r="C730" s="115"/>
      <c r="D730" s="685"/>
    </row>
    <row r="731">
      <c r="C731" s="115"/>
      <c r="D731" s="685"/>
    </row>
    <row r="732">
      <c r="C732" s="115"/>
      <c r="D732" s="685"/>
    </row>
    <row r="733">
      <c r="C733" s="115"/>
      <c r="D733" s="685"/>
    </row>
    <row r="734">
      <c r="C734" s="115"/>
      <c r="D734" s="685"/>
    </row>
    <row r="735">
      <c r="C735" s="115"/>
      <c r="D735" s="685"/>
    </row>
    <row r="736">
      <c r="C736" s="115"/>
      <c r="D736" s="685"/>
    </row>
    <row r="737">
      <c r="C737" s="115"/>
      <c r="D737" s="685"/>
    </row>
    <row r="738">
      <c r="C738" s="115"/>
      <c r="D738" s="685"/>
    </row>
    <row r="739">
      <c r="C739" s="115"/>
      <c r="D739" s="685"/>
    </row>
    <row r="740">
      <c r="C740" s="115"/>
      <c r="D740" s="685"/>
    </row>
    <row r="741">
      <c r="C741" s="115"/>
      <c r="D741" s="685"/>
    </row>
    <row r="742">
      <c r="C742" s="115"/>
      <c r="D742" s="685"/>
    </row>
    <row r="743">
      <c r="C743" s="115"/>
      <c r="D743" s="685"/>
    </row>
    <row r="744">
      <c r="C744" s="115"/>
      <c r="D744" s="685"/>
    </row>
    <row r="745">
      <c r="C745" s="115"/>
      <c r="D745" s="685"/>
    </row>
    <row r="746">
      <c r="C746" s="115"/>
      <c r="D746" s="685"/>
    </row>
    <row r="747">
      <c r="C747" s="115"/>
      <c r="D747" s="685"/>
    </row>
    <row r="748">
      <c r="C748" s="115"/>
      <c r="D748" s="685"/>
    </row>
    <row r="749">
      <c r="C749" s="115"/>
      <c r="D749" s="685"/>
    </row>
    <row r="750">
      <c r="C750" s="115"/>
      <c r="D750" s="685"/>
    </row>
    <row r="751">
      <c r="C751" s="115"/>
      <c r="D751" s="685"/>
    </row>
    <row r="752">
      <c r="C752" s="115"/>
      <c r="D752" s="685"/>
    </row>
    <row r="753">
      <c r="C753" s="115"/>
      <c r="D753" s="685"/>
    </row>
    <row r="754">
      <c r="C754" s="115"/>
      <c r="D754" s="685"/>
    </row>
    <row r="755">
      <c r="C755" s="115"/>
      <c r="D755" s="685"/>
    </row>
    <row r="756">
      <c r="C756" s="115"/>
      <c r="D756" s="685"/>
    </row>
    <row r="757">
      <c r="C757" s="115"/>
      <c r="D757" s="685"/>
    </row>
    <row r="758">
      <c r="C758" s="115"/>
      <c r="D758" s="685"/>
    </row>
    <row r="759">
      <c r="C759" s="115"/>
      <c r="D759" s="685"/>
    </row>
    <row r="760">
      <c r="C760" s="115"/>
      <c r="D760" s="685"/>
    </row>
    <row r="761">
      <c r="C761" s="115"/>
      <c r="D761" s="685"/>
    </row>
    <row r="762">
      <c r="C762" s="115"/>
      <c r="D762" s="685"/>
    </row>
    <row r="763">
      <c r="C763" s="115"/>
      <c r="D763" s="685"/>
    </row>
    <row r="764">
      <c r="C764" s="115"/>
      <c r="D764" s="685"/>
    </row>
    <row r="765">
      <c r="C765" s="115"/>
      <c r="D765" s="685"/>
    </row>
    <row r="766">
      <c r="C766" s="115"/>
      <c r="D766" s="685"/>
    </row>
    <row r="767">
      <c r="C767" s="115"/>
      <c r="D767" s="685"/>
    </row>
    <row r="768">
      <c r="C768" s="115"/>
      <c r="D768" s="685"/>
    </row>
    <row r="769">
      <c r="C769" s="115"/>
      <c r="D769" s="685"/>
    </row>
    <row r="770">
      <c r="C770" s="115"/>
      <c r="D770" s="685"/>
    </row>
    <row r="771">
      <c r="C771" s="115"/>
      <c r="D771" s="685"/>
    </row>
    <row r="772">
      <c r="C772" s="115"/>
      <c r="D772" s="685"/>
    </row>
    <row r="773">
      <c r="C773" s="115"/>
      <c r="D773" s="685"/>
    </row>
    <row r="774">
      <c r="C774" s="115"/>
      <c r="D774" s="685"/>
    </row>
    <row r="775">
      <c r="C775" s="115"/>
      <c r="D775" s="685"/>
    </row>
    <row r="776">
      <c r="C776" s="115"/>
      <c r="D776" s="685"/>
    </row>
    <row r="777">
      <c r="C777" s="115"/>
      <c r="D777" s="685"/>
    </row>
    <row r="778">
      <c r="C778" s="115"/>
      <c r="D778" s="685"/>
    </row>
    <row r="779">
      <c r="C779" s="115"/>
      <c r="D779" s="685"/>
    </row>
    <row r="780">
      <c r="C780" s="115"/>
      <c r="D780" s="685"/>
    </row>
    <row r="781">
      <c r="C781" s="115"/>
      <c r="D781" s="685"/>
    </row>
    <row r="782">
      <c r="C782" s="115"/>
      <c r="D782" s="685"/>
    </row>
    <row r="783">
      <c r="C783" s="115"/>
      <c r="D783" s="685"/>
    </row>
    <row r="784">
      <c r="C784" s="115"/>
      <c r="D784" s="685"/>
    </row>
    <row r="785">
      <c r="C785" s="115"/>
      <c r="D785" s="685"/>
    </row>
    <row r="786">
      <c r="C786" s="115"/>
      <c r="D786" s="685"/>
    </row>
    <row r="787">
      <c r="C787" s="115"/>
      <c r="D787" s="685"/>
    </row>
    <row r="788">
      <c r="C788" s="115"/>
      <c r="D788" s="685"/>
    </row>
    <row r="789">
      <c r="C789" s="115"/>
      <c r="D789" s="685"/>
    </row>
    <row r="790">
      <c r="C790" s="115"/>
      <c r="D790" s="685"/>
    </row>
    <row r="791">
      <c r="C791" s="115"/>
      <c r="D791" s="685"/>
    </row>
    <row r="792">
      <c r="C792" s="115"/>
      <c r="D792" s="685"/>
    </row>
    <row r="793">
      <c r="C793" s="115"/>
      <c r="D793" s="685"/>
    </row>
    <row r="794">
      <c r="C794" s="115"/>
      <c r="D794" s="685"/>
    </row>
    <row r="795">
      <c r="C795" s="115"/>
      <c r="D795" s="685"/>
    </row>
    <row r="796">
      <c r="C796" s="115"/>
      <c r="D796" s="685"/>
    </row>
    <row r="797">
      <c r="C797" s="115"/>
      <c r="D797" s="685"/>
    </row>
    <row r="798">
      <c r="C798" s="115"/>
      <c r="D798" s="685"/>
    </row>
    <row r="799">
      <c r="C799" s="115"/>
      <c r="D799" s="685"/>
    </row>
    <row r="800">
      <c r="C800" s="115"/>
      <c r="D800" s="685"/>
    </row>
    <row r="801">
      <c r="C801" s="115"/>
      <c r="D801" s="685"/>
    </row>
    <row r="802">
      <c r="C802" s="115"/>
      <c r="D802" s="685"/>
    </row>
    <row r="803">
      <c r="C803" s="115"/>
      <c r="D803" s="685"/>
    </row>
    <row r="804">
      <c r="C804" s="115"/>
      <c r="D804" s="685"/>
    </row>
    <row r="805">
      <c r="C805" s="115"/>
      <c r="D805" s="685"/>
    </row>
    <row r="806">
      <c r="C806" s="115"/>
      <c r="D806" s="685"/>
    </row>
    <row r="807">
      <c r="C807" s="115"/>
      <c r="D807" s="685"/>
    </row>
    <row r="808">
      <c r="C808" s="115"/>
      <c r="D808" s="685"/>
    </row>
    <row r="809">
      <c r="C809" s="115"/>
      <c r="D809" s="685"/>
    </row>
    <row r="810">
      <c r="C810" s="115"/>
      <c r="D810" s="685"/>
    </row>
    <row r="811">
      <c r="C811" s="115"/>
      <c r="D811" s="685"/>
    </row>
    <row r="812">
      <c r="C812" s="115"/>
      <c r="D812" s="685"/>
    </row>
    <row r="813">
      <c r="C813" s="115"/>
      <c r="D813" s="685"/>
    </row>
    <row r="814">
      <c r="C814" s="115"/>
      <c r="D814" s="685"/>
    </row>
    <row r="815">
      <c r="C815" s="115"/>
      <c r="D815" s="685"/>
    </row>
    <row r="816">
      <c r="C816" s="115"/>
      <c r="D816" s="685"/>
    </row>
    <row r="817">
      <c r="C817" s="115"/>
      <c r="D817" s="685"/>
    </row>
    <row r="818">
      <c r="C818" s="115"/>
      <c r="D818" s="685"/>
    </row>
    <row r="819">
      <c r="C819" s="115"/>
      <c r="D819" s="685"/>
    </row>
    <row r="820">
      <c r="C820" s="115"/>
      <c r="D820" s="685"/>
    </row>
    <row r="821">
      <c r="C821" s="115"/>
      <c r="D821" s="685"/>
    </row>
    <row r="822">
      <c r="C822" s="115"/>
      <c r="D822" s="685"/>
    </row>
    <row r="823">
      <c r="C823" s="115"/>
      <c r="D823" s="685"/>
    </row>
    <row r="824">
      <c r="C824" s="115"/>
      <c r="D824" s="685"/>
    </row>
    <row r="825">
      <c r="C825" s="115"/>
      <c r="D825" s="685"/>
    </row>
    <row r="826">
      <c r="C826" s="115"/>
      <c r="D826" s="685"/>
    </row>
    <row r="827">
      <c r="C827" s="115"/>
      <c r="D827" s="685"/>
    </row>
    <row r="828">
      <c r="C828" s="115"/>
      <c r="D828" s="685"/>
    </row>
    <row r="829">
      <c r="C829" s="115"/>
      <c r="D829" s="685"/>
    </row>
    <row r="830">
      <c r="C830" s="115"/>
      <c r="D830" s="685"/>
    </row>
    <row r="831">
      <c r="C831" s="115"/>
      <c r="D831" s="685"/>
    </row>
    <row r="832">
      <c r="C832" s="115"/>
      <c r="D832" s="685"/>
    </row>
    <row r="833">
      <c r="C833" s="115"/>
      <c r="D833" s="685"/>
    </row>
    <row r="834">
      <c r="C834" s="115"/>
      <c r="D834" s="685"/>
    </row>
    <row r="835">
      <c r="C835" s="115"/>
      <c r="D835" s="685"/>
    </row>
    <row r="836">
      <c r="C836" s="115"/>
      <c r="D836" s="685"/>
    </row>
    <row r="837">
      <c r="C837" s="115"/>
      <c r="D837" s="685"/>
    </row>
    <row r="838">
      <c r="C838" s="115"/>
      <c r="D838" s="685"/>
    </row>
    <row r="839">
      <c r="C839" s="115"/>
      <c r="D839" s="685"/>
    </row>
    <row r="840">
      <c r="C840" s="115"/>
      <c r="D840" s="685"/>
    </row>
    <row r="841">
      <c r="C841" s="115"/>
      <c r="D841" s="685"/>
    </row>
    <row r="842">
      <c r="C842" s="115"/>
      <c r="D842" s="685"/>
    </row>
    <row r="843">
      <c r="C843" s="115"/>
      <c r="D843" s="685"/>
    </row>
    <row r="844">
      <c r="C844" s="115"/>
      <c r="D844" s="685"/>
    </row>
    <row r="845">
      <c r="C845" s="115"/>
      <c r="D845" s="685"/>
    </row>
    <row r="846">
      <c r="C846" s="115"/>
      <c r="D846" s="685"/>
    </row>
    <row r="847">
      <c r="C847" s="115"/>
      <c r="D847" s="685"/>
    </row>
    <row r="848">
      <c r="C848" s="115"/>
      <c r="D848" s="685"/>
    </row>
    <row r="849">
      <c r="C849" s="115"/>
      <c r="D849" s="685"/>
    </row>
    <row r="850">
      <c r="C850" s="115"/>
      <c r="D850" s="685"/>
    </row>
    <row r="851">
      <c r="C851" s="115"/>
      <c r="D851" s="685"/>
    </row>
    <row r="852">
      <c r="C852" s="115"/>
      <c r="D852" s="685"/>
    </row>
    <row r="853">
      <c r="C853" s="115"/>
      <c r="D853" s="685"/>
    </row>
    <row r="854">
      <c r="C854" s="115"/>
      <c r="D854" s="685"/>
    </row>
    <row r="855">
      <c r="C855" s="115"/>
      <c r="D855" s="685"/>
    </row>
    <row r="856">
      <c r="C856" s="115"/>
      <c r="D856" s="685"/>
    </row>
    <row r="857">
      <c r="C857" s="115"/>
      <c r="D857" s="685"/>
    </row>
    <row r="858">
      <c r="C858" s="115"/>
      <c r="D858" s="685"/>
    </row>
    <row r="859">
      <c r="C859" s="115"/>
      <c r="D859" s="685"/>
    </row>
    <row r="860">
      <c r="C860" s="115"/>
      <c r="D860" s="685"/>
    </row>
    <row r="861">
      <c r="C861" s="115"/>
      <c r="D861" s="685"/>
    </row>
    <row r="862">
      <c r="C862" s="115"/>
      <c r="D862" s="685"/>
    </row>
    <row r="863">
      <c r="C863" s="115"/>
      <c r="D863" s="685"/>
    </row>
    <row r="864">
      <c r="C864" s="115"/>
      <c r="D864" s="685"/>
    </row>
    <row r="865">
      <c r="C865" s="115"/>
      <c r="D865" s="685"/>
    </row>
    <row r="866">
      <c r="C866" s="115"/>
      <c r="D866" s="685"/>
    </row>
    <row r="867">
      <c r="C867" s="115"/>
      <c r="D867" s="685"/>
    </row>
    <row r="868">
      <c r="C868" s="115"/>
      <c r="D868" s="685"/>
    </row>
    <row r="869">
      <c r="C869" s="115"/>
      <c r="D869" s="685"/>
    </row>
    <row r="870">
      <c r="C870" s="115"/>
      <c r="D870" s="685"/>
    </row>
    <row r="871">
      <c r="C871" s="115"/>
      <c r="D871" s="685"/>
    </row>
    <row r="872">
      <c r="C872" s="115"/>
      <c r="D872" s="685"/>
    </row>
    <row r="873">
      <c r="C873" s="115"/>
      <c r="D873" s="685"/>
    </row>
    <row r="874">
      <c r="C874" s="115"/>
      <c r="D874" s="685"/>
    </row>
    <row r="875">
      <c r="C875" s="115"/>
      <c r="D875" s="685"/>
    </row>
    <row r="876">
      <c r="C876" s="115"/>
      <c r="D876" s="685"/>
    </row>
    <row r="877">
      <c r="C877" s="115"/>
      <c r="D877" s="685"/>
    </row>
    <row r="878">
      <c r="C878" s="115"/>
      <c r="D878" s="685"/>
    </row>
    <row r="879">
      <c r="C879" s="115"/>
      <c r="D879" s="685"/>
    </row>
    <row r="880">
      <c r="C880" s="115"/>
      <c r="D880" s="685"/>
    </row>
    <row r="881">
      <c r="C881" s="115"/>
      <c r="D881" s="685"/>
    </row>
    <row r="882">
      <c r="C882" s="115"/>
      <c r="D882" s="685"/>
    </row>
    <row r="883">
      <c r="C883" s="115"/>
      <c r="D883" s="685"/>
    </row>
    <row r="884">
      <c r="C884" s="115"/>
      <c r="D884" s="685"/>
    </row>
    <row r="885">
      <c r="C885" s="115"/>
      <c r="D885" s="685"/>
    </row>
    <row r="886">
      <c r="C886" s="115"/>
      <c r="D886" s="685"/>
    </row>
    <row r="887">
      <c r="C887" s="115"/>
      <c r="D887" s="685"/>
    </row>
    <row r="888">
      <c r="C888" s="115"/>
      <c r="D888" s="685"/>
    </row>
    <row r="889">
      <c r="C889" s="115"/>
      <c r="D889" s="685"/>
    </row>
    <row r="890">
      <c r="C890" s="115"/>
      <c r="D890" s="685"/>
    </row>
    <row r="891">
      <c r="C891" s="115"/>
      <c r="D891" s="685"/>
    </row>
    <row r="892">
      <c r="C892" s="115"/>
      <c r="D892" s="685"/>
    </row>
    <row r="893">
      <c r="C893" s="115"/>
      <c r="D893" s="685"/>
    </row>
    <row r="894">
      <c r="C894" s="115"/>
      <c r="D894" s="685"/>
    </row>
    <row r="895">
      <c r="C895" s="115"/>
      <c r="D895" s="685"/>
    </row>
    <row r="896">
      <c r="C896" s="115"/>
      <c r="D896" s="685"/>
    </row>
    <row r="897">
      <c r="C897" s="115"/>
      <c r="D897" s="685"/>
    </row>
    <row r="898">
      <c r="C898" s="115"/>
      <c r="D898" s="685"/>
    </row>
    <row r="899">
      <c r="C899" s="115"/>
      <c r="D899" s="685"/>
    </row>
    <row r="900">
      <c r="C900" s="115"/>
      <c r="D900" s="685"/>
    </row>
    <row r="901">
      <c r="C901" s="115"/>
      <c r="D901" s="685"/>
    </row>
    <row r="902">
      <c r="C902" s="115"/>
      <c r="D902" s="685"/>
    </row>
    <row r="903">
      <c r="C903" s="115"/>
      <c r="D903" s="685"/>
    </row>
    <row r="904">
      <c r="C904" s="115"/>
      <c r="D904" s="685"/>
    </row>
    <row r="905">
      <c r="C905" s="115"/>
      <c r="D905" s="685"/>
    </row>
    <row r="906">
      <c r="C906" s="115"/>
      <c r="D906" s="685"/>
    </row>
    <row r="907">
      <c r="C907" s="115"/>
      <c r="D907" s="685"/>
    </row>
    <row r="908">
      <c r="C908" s="115"/>
      <c r="D908" s="685"/>
    </row>
    <row r="909">
      <c r="C909" s="115"/>
      <c r="D909" s="685"/>
    </row>
    <row r="910">
      <c r="C910" s="115"/>
      <c r="D910" s="685"/>
    </row>
    <row r="911">
      <c r="C911" s="115"/>
      <c r="D911" s="685"/>
    </row>
    <row r="912">
      <c r="C912" s="115"/>
      <c r="D912" s="685"/>
    </row>
    <row r="913">
      <c r="C913" s="115"/>
      <c r="D913" s="685"/>
    </row>
    <row r="914">
      <c r="C914" s="115"/>
      <c r="D914" s="685"/>
    </row>
    <row r="915">
      <c r="C915" s="115"/>
      <c r="D915" s="685"/>
    </row>
    <row r="916">
      <c r="C916" s="115"/>
      <c r="D916" s="685"/>
    </row>
    <row r="917">
      <c r="C917" s="115"/>
      <c r="D917" s="685"/>
    </row>
    <row r="918">
      <c r="C918" s="115"/>
      <c r="D918" s="685"/>
    </row>
    <row r="919">
      <c r="C919" s="115"/>
      <c r="D919" s="685"/>
    </row>
    <row r="920">
      <c r="C920" s="115"/>
      <c r="D920" s="685"/>
    </row>
    <row r="921">
      <c r="C921" s="115"/>
      <c r="D921" s="685"/>
    </row>
    <row r="922">
      <c r="C922" s="115"/>
      <c r="D922" s="685"/>
    </row>
    <row r="923">
      <c r="C923" s="115"/>
      <c r="D923" s="685"/>
    </row>
    <row r="924">
      <c r="C924" s="115"/>
      <c r="D924" s="685"/>
    </row>
    <row r="925">
      <c r="C925" s="115"/>
      <c r="D925" s="685"/>
    </row>
    <row r="926">
      <c r="C926" s="115"/>
      <c r="D926" s="685"/>
    </row>
    <row r="927">
      <c r="C927" s="115"/>
      <c r="D927" s="685"/>
    </row>
    <row r="928">
      <c r="C928" s="115"/>
      <c r="D928" s="685"/>
    </row>
    <row r="929">
      <c r="C929" s="115"/>
      <c r="D929" s="685"/>
    </row>
    <row r="930">
      <c r="C930" s="115"/>
      <c r="D930" s="685"/>
    </row>
    <row r="931">
      <c r="C931" s="115"/>
      <c r="D931" s="685"/>
    </row>
    <row r="932">
      <c r="C932" s="115"/>
      <c r="D932" s="685"/>
    </row>
    <row r="933">
      <c r="C933" s="115"/>
      <c r="D933" s="685"/>
    </row>
    <row r="934">
      <c r="C934" s="115"/>
      <c r="D934" s="685"/>
    </row>
    <row r="935">
      <c r="C935" s="115"/>
      <c r="D935" s="685"/>
    </row>
    <row r="936">
      <c r="C936" s="115"/>
      <c r="D936" s="685"/>
    </row>
    <row r="937">
      <c r="C937" s="115"/>
      <c r="D937" s="685"/>
    </row>
    <row r="938">
      <c r="C938" s="115"/>
      <c r="D938" s="685"/>
    </row>
    <row r="939">
      <c r="C939" s="115"/>
      <c r="D939" s="685"/>
    </row>
    <row r="940">
      <c r="C940" s="115"/>
      <c r="D940" s="685"/>
    </row>
    <row r="941">
      <c r="C941" s="115"/>
      <c r="D941" s="685"/>
    </row>
    <row r="942">
      <c r="C942" s="115"/>
      <c r="D942" s="685"/>
    </row>
    <row r="943">
      <c r="C943" s="115"/>
      <c r="D943" s="685"/>
    </row>
    <row r="944">
      <c r="C944" s="115"/>
      <c r="D944" s="685"/>
    </row>
    <row r="945">
      <c r="C945" s="115"/>
      <c r="D945" s="685"/>
    </row>
    <row r="946">
      <c r="C946" s="115"/>
      <c r="D946" s="685"/>
    </row>
    <row r="947">
      <c r="C947" s="115"/>
      <c r="D947" s="685"/>
    </row>
    <row r="948">
      <c r="C948" s="115"/>
      <c r="D948" s="685"/>
    </row>
    <row r="949">
      <c r="C949" s="115"/>
      <c r="D949" s="685"/>
    </row>
    <row r="950">
      <c r="C950" s="115"/>
      <c r="D950" s="685"/>
    </row>
    <row r="951">
      <c r="C951" s="115"/>
      <c r="D951" s="685"/>
    </row>
    <row r="952">
      <c r="C952" s="115"/>
      <c r="D952" s="685"/>
    </row>
    <row r="953">
      <c r="C953" s="115"/>
      <c r="D953" s="685"/>
    </row>
    <row r="954">
      <c r="C954" s="115"/>
      <c r="D954" s="685"/>
    </row>
    <row r="955">
      <c r="C955" s="115"/>
      <c r="D955" s="685"/>
    </row>
    <row r="956">
      <c r="C956" s="115"/>
      <c r="D956" s="685"/>
    </row>
    <row r="957">
      <c r="C957" s="115"/>
      <c r="D957" s="685"/>
    </row>
    <row r="958">
      <c r="C958" s="115"/>
      <c r="D958" s="685"/>
    </row>
    <row r="959">
      <c r="C959" s="115"/>
      <c r="D959" s="685"/>
    </row>
    <row r="960">
      <c r="C960" s="115"/>
      <c r="D960" s="685"/>
    </row>
    <row r="961">
      <c r="C961" s="115"/>
      <c r="D961" s="685"/>
    </row>
    <row r="962">
      <c r="C962" s="115"/>
      <c r="D962" s="685"/>
    </row>
    <row r="963">
      <c r="C963" s="115"/>
      <c r="D963" s="685"/>
    </row>
    <row r="964">
      <c r="C964" s="115"/>
      <c r="D964" s="685"/>
    </row>
    <row r="965">
      <c r="C965" s="115"/>
      <c r="D965" s="685"/>
    </row>
    <row r="966">
      <c r="C966" s="115"/>
      <c r="D966" s="685"/>
    </row>
    <row r="967">
      <c r="C967" s="115"/>
      <c r="D967" s="685"/>
    </row>
    <row r="968">
      <c r="C968" s="115"/>
      <c r="D968" s="685"/>
    </row>
    <row r="969">
      <c r="C969" s="115"/>
      <c r="D969" s="685"/>
    </row>
    <row r="970">
      <c r="C970" s="115"/>
      <c r="D970" s="685"/>
    </row>
    <row r="971">
      <c r="C971" s="115"/>
      <c r="D971" s="685"/>
    </row>
    <row r="972">
      <c r="C972" s="115"/>
      <c r="D972" s="685"/>
    </row>
    <row r="973">
      <c r="C973" s="115"/>
      <c r="D973" s="685"/>
    </row>
    <row r="974">
      <c r="C974" s="115"/>
      <c r="D974" s="685"/>
    </row>
    <row r="975">
      <c r="C975" s="115"/>
      <c r="D975" s="685"/>
    </row>
    <row r="976">
      <c r="C976" s="115"/>
      <c r="D976" s="685"/>
    </row>
    <row r="977">
      <c r="C977" s="115"/>
      <c r="D977" s="685"/>
    </row>
    <row r="978">
      <c r="C978" s="115"/>
      <c r="D978" s="685"/>
    </row>
    <row r="979">
      <c r="C979" s="115"/>
      <c r="D979" s="685"/>
    </row>
    <row r="980">
      <c r="C980" s="115"/>
      <c r="D980" s="685"/>
    </row>
    <row r="981">
      <c r="C981" s="115"/>
      <c r="D981" s="685"/>
    </row>
    <row r="982">
      <c r="C982" s="115"/>
      <c r="D982" s="685"/>
    </row>
    <row r="983">
      <c r="C983" s="115"/>
      <c r="D983" s="685"/>
    </row>
    <row r="984">
      <c r="C984" s="115"/>
      <c r="D984" s="685"/>
    </row>
    <row r="985">
      <c r="C985" s="115"/>
      <c r="D985" s="685"/>
    </row>
    <row r="986">
      <c r="C986" s="115"/>
      <c r="D986" s="685"/>
    </row>
    <row r="987">
      <c r="C987" s="115"/>
      <c r="D987" s="685"/>
    </row>
    <row r="988">
      <c r="C988" s="115"/>
      <c r="D988" s="685"/>
    </row>
    <row r="989">
      <c r="C989" s="115"/>
      <c r="D989" s="685"/>
    </row>
    <row r="990">
      <c r="C990" s="115"/>
      <c r="D990" s="685"/>
    </row>
    <row r="991">
      <c r="C991" s="115"/>
      <c r="D991" s="685"/>
    </row>
    <row r="992">
      <c r="C992" s="115"/>
      <c r="D992" s="685"/>
    </row>
    <row r="993">
      <c r="C993" s="115"/>
      <c r="D993" s="685"/>
    </row>
    <row r="994">
      <c r="C994" s="115"/>
      <c r="D994" s="685"/>
    </row>
    <row r="995">
      <c r="C995" s="115"/>
      <c r="D995" s="685"/>
    </row>
    <row r="996">
      <c r="C996" s="115"/>
      <c r="D996" s="685"/>
    </row>
    <row r="997">
      <c r="C997" s="115"/>
      <c r="D997" s="685"/>
    </row>
    <row r="998">
      <c r="C998" s="115"/>
      <c r="D998" s="685"/>
    </row>
    <row r="999">
      <c r="C999" s="115"/>
      <c r="D999" s="685"/>
    </row>
    <row r="1000">
      <c r="C1000" s="115"/>
      <c r="D1000" s="685"/>
    </row>
    <row r="1001">
      <c r="C1001" s="115"/>
      <c r="D1001" s="685"/>
    </row>
    <row r="1002">
      <c r="C1002" s="115"/>
      <c r="D1002" s="685"/>
    </row>
    <row r="1003">
      <c r="C1003" s="115"/>
      <c r="D1003" s="685"/>
    </row>
    <row r="1004">
      <c r="C1004" s="115"/>
      <c r="D1004" s="685"/>
    </row>
    <row r="1005">
      <c r="C1005" s="115"/>
      <c r="D1005" s="685"/>
    </row>
    <row r="1006">
      <c r="C1006" s="115"/>
      <c r="D1006" s="685"/>
    </row>
    <row r="1007">
      <c r="C1007" s="115"/>
      <c r="D1007" s="685"/>
    </row>
    <row r="1008">
      <c r="C1008" s="115"/>
      <c r="D1008" s="685"/>
    </row>
    <row r="1009">
      <c r="C1009" s="115"/>
      <c r="D1009" s="685"/>
    </row>
    <row r="1010">
      <c r="C1010" s="115"/>
      <c r="D1010" s="685"/>
    </row>
    <row r="1011">
      <c r="C1011" s="115"/>
      <c r="D1011" s="685"/>
    </row>
    <row r="1012">
      <c r="C1012" s="115"/>
      <c r="D1012" s="685"/>
    </row>
    <row r="1013">
      <c r="C1013" s="115"/>
      <c r="D1013" s="685"/>
    </row>
    <row r="1014">
      <c r="C1014" s="115"/>
      <c r="D1014" s="685"/>
    </row>
    <row r="1015">
      <c r="C1015" s="115"/>
      <c r="D1015" s="685"/>
    </row>
    <row r="1016">
      <c r="C1016" s="115"/>
      <c r="D1016" s="685"/>
    </row>
    <row r="1017">
      <c r="C1017" s="115"/>
      <c r="D1017" s="685"/>
    </row>
  </sheetData>
  <autoFilter ref="$A$1:$Z$31"/>
  <mergeCells count="7">
    <mergeCell ref="B5:B7"/>
    <mergeCell ref="C5:C7"/>
    <mergeCell ref="D5:D7"/>
    <mergeCell ref="C12:C17"/>
    <mergeCell ref="C18:C19"/>
    <mergeCell ref="C20:C21"/>
    <mergeCell ref="C24:C28"/>
  </mergeCells>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6" width="37.13"/>
  </cols>
  <sheetData>
    <row r="1">
      <c r="A1" s="343" t="s">
        <v>1854</v>
      </c>
      <c r="B1" s="343" t="s">
        <v>1855</v>
      </c>
      <c r="C1" s="343" t="s">
        <v>1856</v>
      </c>
      <c r="D1" s="343" t="s">
        <v>343</v>
      </c>
      <c r="G1" s="449" t="s">
        <v>1671</v>
      </c>
      <c r="K1" s="687"/>
      <c r="L1" s="687"/>
      <c r="M1" s="687"/>
      <c r="N1" s="687"/>
      <c r="O1" s="687"/>
      <c r="P1" s="687"/>
      <c r="Q1" s="687"/>
      <c r="R1" s="687"/>
      <c r="S1" s="687"/>
      <c r="T1" s="687"/>
      <c r="U1" s="687"/>
      <c r="V1" s="687"/>
      <c r="W1" s="687"/>
      <c r="X1" s="687"/>
      <c r="Y1" s="687"/>
      <c r="Z1" s="687"/>
    </row>
    <row r="2">
      <c r="A2" s="688"/>
      <c r="B2" s="688"/>
      <c r="C2" s="688"/>
      <c r="D2" s="688"/>
      <c r="E2" s="688"/>
      <c r="F2" s="688"/>
      <c r="G2" s="689" t="s">
        <v>1668</v>
      </c>
      <c r="H2" s="689" t="s">
        <v>1857</v>
      </c>
      <c r="I2" s="689" t="s">
        <v>1858</v>
      </c>
      <c r="J2" s="689" t="s">
        <v>1677</v>
      </c>
      <c r="K2" s="690"/>
      <c r="L2" s="690"/>
      <c r="M2" s="690"/>
      <c r="N2" s="690"/>
      <c r="O2" s="690"/>
      <c r="P2" s="690"/>
      <c r="Q2" s="690"/>
      <c r="R2" s="690"/>
      <c r="S2" s="690"/>
      <c r="T2" s="690"/>
      <c r="U2" s="690"/>
      <c r="V2" s="690"/>
      <c r="W2" s="690"/>
      <c r="X2" s="690"/>
      <c r="Y2" s="690"/>
      <c r="Z2" s="690"/>
    </row>
    <row r="3">
      <c r="A3" s="688" t="s">
        <v>1859</v>
      </c>
      <c r="B3" s="688" t="s">
        <v>815</v>
      </c>
      <c r="C3" s="688" t="s">
        <v>547</v>
      </c>
      <c r="D3" s="688" t="s">
        <v>1860</v>
      </c>
      <c r="E3" s="688" t="s">
        <v>1772</v>
      </c>
      <c r="F3" s="688" t="s">
        <v>1773</v>
      </c>
      <c r="G3" s="689" t="s">
        <v>440</v>
      </c>
      <c r="H3" s="689" t="s">
        <v>1861</v>
      </c>
      <c r="I3" s="689" t="s">
        <v>1780</v>
      </c>
      <c r="J3" s="689" t="s">
        <v>1862</v>
      </c>
      <c r="K3" s="690"/>
      <c r="L3" s="690"/>
      <c r="M3" s="690"/>
      <c r="N3" s="690"/>
      <c r="O3" s="690"/>
      <c r="P3" s="690"/>
      <c r="Q3" s="690"/>
      <c r="R3" s="690"/>
      <c r="S3" s="690"/>
      <c r="T3" s="690"/>
      <c r="U3" s="690"/>
      <c r="V3" s="690"/>
      <c r="W3" s="690"/>
      <c r="X3" s="690"/>
      <c r="Y3" s="690"/>
      <c r="Z3" s="690"/>
    </row>
    <row r="4">
      <c r="A4" s="5" t="s">
        <v>1863</v>
      </c>
      <c r="B4" s="5" t="s">
        <v>1864</v>
      </c>
      <c r="C4" s="5" t="s">
        <v>1865</v>
      </c>
      <c r="D4" s="5" t="s">
        <v>1866</v>
      </c>
      <c r="E4" s="5" t="s">
        <v>1867</v>
      </c>
      <c r="F4" s="5" t="s">
        <v>1867</v>
      </c>
    </row>
    <row r="5">
      <c r="A5" s="5" t="s">
        <v>1868</v>
      </c>
      <c r="B5" s="5" t="s">
        <v>1869</v>
      </c>
      <c r="C5" s="5" t="s">
        <v>1870</v>
      </c>
      <c r="D5" s="5" t="s">
        <v>1871</v>
      </c>
      <c r="E5" s="5" t="s">
        <v>1872</v>
      </c>
      <c r="F5" s="5" t="s">
        <v>1872</v>
      </c>
    </row>
    <row r="6">
      <c r="A6" s="5" t="s">
        <v>1873</v>
      </c>
      <c r="B6" s="5" t="s">
        <v>1874</v>
      </c>
      <c r="C6" s="5" t="s">
        <v>1875</v>
      </c>
      <c r="D6" s="5" t="s">
        <v>1876</v>
      </c>
      <c r="E6" s="5" t="s">
        <v>1877</v>
      </c>
      <c r="F6" s="5" t="s">
        <v>1877</v>
      </c>
    </row>
    <row r="7">
      <c r="A7" s="5" t="s">
        <v>1878</v>
      </c>
      <c r="B7" s="5" t="s">
        <v>1879</v>
      </c>
      <c r="C7" s="5" t="s">
        <v>1880</v>
      </c>
      <c r="D7" s="5" t="s">
        <v>1881</v>
      </c>
      <c r="E7" s="5" t="s">
        <v>1882</v>
      </c>
      <c r="F7" s="5" t="s">
        <v>1882</v>
      </c>
    </row>
    <row r="8">
      <c r="A8" s="5" t="s">
        <v>1883</v>
      </c>
      <c r="B8" s="5" t="s">
        <v>1884</v>
      </c>
      <c r="C8" s="5" t="s">
        <v>1885</v>
      </c>
      <c r="D8" s="5" t="s">
        <v>1886</v>
      </c>
      <c r="E8" s="5" t="s">
        <v>1887</v>
      </c>
      <c r="F8" s="115"/>
    </row>
    <row r="9">
      <c r="A9" s="5" t="s">
        <v>1888</v>
      </c>
      <c r="B9" s="5" t="s">
        <v>1889</v>
      </c>
      <c r="C9" s="5" t="s">
        <v>1890</v>
      </c>
      <c r="D9" s="5" t="s">
        <v>1891</v>
      </c>
      <c r="E9" s="115"/>
      <c r="F9" s="115"/>
    </row>
    <row r="10">
      <c r="A10" s="5" t="s">
        <v>1892</v>
      </c>
      <c r="B10" s="5" t="s">
        <v>1893</v>
      </c>
      <c r="C10" s="5" t="s">
        <v>1894</v>
      </c>
      <c r="D10" s="115"/>
      <c r="E10" s="115"/>
      <c r="F10" s="115"/>
    </row>
    <row r="11">
      <c r="A11" s="115"/>
      <c r="B11" s="5" t="s">
        <v>1895</v>
      </c>
      <c r="C11" s="5" t="s">
        <v>1896</v>
      </c>
      <c r="D11" s="115"/>
      <c r="E11" s="115"/>
      <c r="F11" s="115"/>
    </row>
    <row r="12">
      <c r="A12" s="115"/>
      <c r="B12" s="5" t="s">
        <v>1867</v>
      </c>
      <c r="C12" s="5" t="s">
        <v>1897</v>
      </c>
      <c r="D12" s="115"/>
      <c r="E12" s="115"/>
      <c r="F12" s="115"/>
    </row>
    <row r="13">
      <c r="A13" s="115"/>
      <c r="B13" s="5" t="s">
        <v>1886</v>
      </c>
      <c r="C13" s="5" t="s">
        <v>1867</v>
      </c>
      <c r="D13" s="115"/>
      <c r="E13" s="115"/>
      <c r="F13" s="115"/>
    </row>
    <row r="14">
      <c r="A14" s="115"/>
      <c r="B14" s="115"/>
      <c r="C14" s="5" t="s">
        <v>1886</v>
      </c>
      <c r="D14" s="115"/>
      <c r="E14" s="115"/>
      <c r="F14" s="115"/>
    </row>
    <row r="15">
      <c r="A15" s="115"/>
      <c r="B15" s="115"/>
      <c r="C15" s="115"/>
      <c r="D15" s="115"/>
      <c r="E15" s="115"/>
      <c r="F15" s="115"/>
    </row>
    <row r="16">
      <c r="A16" s="115"/>
      <c r="B16" s="115"/>
      <c r="C16" s="115"/>
      <c r="D16" s="115"/>
      <c r="E16" s="115"/>
      <c r="F16" s="115"/>
    </row>
    <row r="17">
      <c r="A17" s="115"/>
      <c r="B17" s="115"/>
      <c r="C17" s="115"/>
      <c r="D17" s="115"/>
      <c r="E17" s="115"/>
      <c r="F17" s="115"/>
    </row>
    <row r="18">
      <c r="A18" s="31" t="s">
        <v>216</v>
      </c>
      <c r="B18" s="31" t="s">
        <v>1898</v>
      </c>
      <c r="C18" s="31" t="s">
        <v>793</v>
      </c>
      <c r="D18" s="31" t="s">
        <v>1899</v>
      </c>
      <c r="E18" s="31" t="s">
        <v>1900</v>
      </c>
      <c r="F18" s="143" t="s">
        <v>1901</v>
      </c>
      <c r="G18" s="143" t="s">
        <v>1902</v>
      </c>
      <c r="H18" s="31" t="s">
        <v>1903</v>
      </c>
      <c r="I18" s="31" t="s">
        <v>1904</v>
      </c>
    </row>
    <row r="19">
      <c r="A19" s="5">
        <v>1.0</v>
      </c>
      <c r="B19" s="115"/>
      <c r="C19" s="115"/>
      <c r="D19" s="5" t="s">
        <v>1905</v>
      </c>
      <c r="G19" s="5" t="s">
        <v>1906</v>
      </c>
      <c r="H19" s="115"/>
    </row>
    <row r="20">
      <c r="A20" s="115"/>
      <c r="B20" s="115"/>
      <c r="C20" s="115"/>
      <c r="D20" s="115"/>
      <c r="E20" s="115"/>
      <c r="F20" s="115"/>
    </row>
    <row r="21">
      <c r="A21" s="115"/>
      <c r="B21" s="115"/>
      <c r="C21" s="115"/>
      <c r="D21" s="115"/>
      <c r="E21" s="115"/>
      <c r="F21" s="115"/>
    </row>
    <row r="22">
      <c r="A22" s="115"/>
      <c r="B22" s="115"/>
      <c r="C22" s="115"/>
      <c r="D22" s="115"/>
      <c r="E22" s="115"/>
      <c r="F22" s="115"/>
    </row>
    <row r="23">
      <c r="A23" s="115"/>
      <c r="B23" s="115"/>
      <c r="C23" s="115"/>
      <c r="D23" s="115"/>
      <c r="E23" s="115"/>
      <c r="F23" s="115"/>
    </row>
    <row r="24">
      <c r="A24" s="115"/>
      <c r="B24" s="115"/>
      <c r="C24" s="115"/>
      <c r="D24" s="115"/>
      <c r="E24" s="115"/>
      <c r="F24" s="115"/>
    </row>
    <row r="25">
      <c r="A25" s="115"/>
      <c r="B25" s="115"/>
      <c r="C25" s="5"/>
      <c r="D25" s="115"/>
      <c r="E25" s="115"/>
      <c r="F25" s="115"/>
    </row>
    <row r="26">
      <c r="A26" s="115"/>
      <c r="B26" s="115"/>
      <c r="C26" s="115"/>
      <c r="D26" s="115"/>
      <c r="E26" s="115"/>
      <c r="F26" s="115"/>
    </row>
    <row r="27">
      <c r="A27" s="115"/>
      <c r="B27" s="115"/>
      <c r="C27" s="115"/>
      <c r="D27" s="115"/>
      <c r="E27" s="115"/>
      <c r="F27" s="115"/>
    </row>
    <row r="28">
      <c r="A28" s="115"/>
      <c r="B28" s="115"/>
      <c r="C28" s="115"/>
      <c r="D28" s="115"/>
      <c r="E28" s="115"/>
      <c r="F28" s="115"/>
    </row>
    <row r="29">
      <c r="A29" s="115"/>
      <c r="B29" s="115"/>
      <c r="C29" s="115"/>
      <c r="D29" s="115"/>
      <c r="E29" s="115"/>
      <c r="F29" s="115"/>
    </row>
    <row r="30">
      <c r="A30" s="115"/>
      <c r="B30" s="115"/>
      <c r="C30" s="115"/>
      <c r="D30" s="115"/>
      <c r="E30" s="115"/>
      <c r="F30" s="115"/>
    </row>
    <row r="31">
      <c r="A31" s="115"/>
      <c r="B31" s="115"/>
      <c r="C31" s="115"/>
      <c r="D31" s="115"/>
      <c r="E31" s="115"/>
      <c r="F31" s="115"/>
    </row>
    <row r="32">
      <c r="A32" s="115"/>
      <c r="B32" s="115"/>
      <c r="C32" s="115"/>
      <c r="D32" s="115"/>
      <c r="E32" s="115"/>
      <c r="F32" s="115"/>
    </row>
    <row r="33">
      <c r="A33" s="115"/>
      <c r="B33" s="115"/>
      <c r="C33" s="115"/>
      <c r="D33" s="115"/>
      <c r="E33" s="115"/>
      <c r="F33" s="115"/>
    </row>
    <row r="34">
      <c r="A34" s="115"/>
      <c r="B34" s="115"/>
      <c r="C34" s="115"/>
      <c r="D34" s="115"/>
      <c r="E34" s="115"/>
      <c r="F34" s="115"/>
    </row>
    <row r="35">
      <c r="A35" s="115"/>
      <c r="B35" s="115"/>
      <c r="C35" s="115"/>
      <c r="D35" s="115"/>
      <c r="E35" s="115"/>
      <c r="F35" s="115"/>
    </row>
    <row r="36">
      <c r="A36" s="115"/>
      <c r="B36" s="115"/>
      <c r="C36" s="115"/>
      <c r="D36" s="115"/>
      <c r="E36" s="115"/>
      <c r="F36" s="115"/>
    </row>
    <row r="37">
      <c r="A37" s="115"/>
      <c r="B37" s="115"/>
      <c r="C37" s="115"/>
      <c r="D37" s="115"/>
      <c r="E37" s="115"/>
      <c r="F37" s="115"/>
    </row>
    <row r="38">
      <c r="A38" s="115"/>
      <c r="B38" s="115"/>
      <c r="C38" s="115"/>
      <c r="D38" s="115"/>
      <c r="E38" s="115"/>
      <c r="F38" s="115"/>
    </row>
    <row r="39">
      <c r="A39" s="115"/>
      <c r="B39" s="115"/>
      <c r="C39" s="115"/>
      <c r="D39" s="115"/>
      <c r="E39" s="115"/>
      <c r="F39" s="115"/>
    </row>
    <row r="40">
      <c r="A40" s="115"/>
      <c r="B40" s="115"/>
      <c r="C40" s="115"/>
      <c r="D40" s="115"/>
      <c r="E40" s="115"/>
      <c r="F40" s="115"/>
    </row>
    <row r="41">
      <c r="A41" s="115"/>
      <c r="B41" s="115"/>
      <c r="C41" s="115"/>
      <c r="D41" s="115"/>
      <c r="E41" s="115"/>
      <c r="F41" s="115"/>
    </row>
    <row r="42">
      <c r="A42" s="115"/>
      <c r="B42" s="115"/>
      <c r="C42" s="115"/>
      <c r="D42" s="115"/>
      <c r="E42" s="115"/>
      <c r="F42" s="115"/>
    </row>
    <row r="43">
      <c r="A43" s="115"/>
      <c r="B43" s="115"/>
      <c r="C43" s="115"/>
      <c r="D43" s="115"/>
      <c r="E43" s="115"/>
      <c r="F43" s="115"/>
    </row>
    <row r="44">
      <c r="A44" s="115"/>
      <c r="B44" s="115"/>
      <c r="C44" s="115"/>
      <c r="D44" s="115"/>
      <c r="E44" s="115"/>
      <c r="F44" s="115"/>
    </row>
    <row r="45">
      <c r="A45" s="115"/>
      <c r="B45" s="115"/>
      <c r="C45" s="115"/>
      <c r="D45" s="115"/>
      <c r="E45" s="115"/>
      <c r="F45" s="115"/>
    </row>
    <row r="46">
      <c r="A46" s="115"/>
      <c r="B46" s="115"/>
      <c r="C46" s="115"/>
      <c r="D46" s="115"/>
      <c r="E46" s="115"/>
      <c r="F46" s="115"/>
    </row>
    <row r="47">
      <c r="A47" s="115"/>
      <c r="B47" s="115"/>
      <c r="C47" s="115"/>
      <c r="D47" s="115"/>
      <c r="E47" s="115"/>
      <c r="F47" s="115"/>
    </row>
    <row r="48">
      <c r="A48" s="115"/>
      <c r="B48" s="115"/>
      <c r="C48" s="115"/>
      <c r="D48" s="115"/>
      <c r="E48" s="115"/>
      <c r="F48" s="115"/>
    </row>
    <row r="49">
      <c r="A49" s="115"/>
      <c r="B49" s="115"/>
      <c r="C49" s="115"/>
      <c r="D49" s="115"/>
      <c r="E49" s="115"/>
      <c r="F49" s="115"/>
    </row>
    <row r="50">
      <c r="A50" s="115"/>
      <c r="B50" s="115"/>
      <c r="C50" s="115"/>
      <c r="D50" s="115"/>
      <c r="E50" s="115"/>
      <c r="F50" s="115"/>
    </row>
    <row r="51">
      <c r="A51" s="115"/>
      <c r="B51" s="115"/>
      <c r="C51" s="115"/>
      <c r="D51" s="115"/>
      <c r="E51" s="115"/>
      <c r="F51" s="115"/>
    </row>
    <row r="52">
      <c r="A52" s="115"/>
      <c r="B52" s="115"/>
      <c r="C52" s="115"/>
      <c r="D52" s="115"/>
      <c r="E52" s="115"/>
      <c r="F52" s="115"/>
    </row>
    <row r="53">
      <c r="A53" s="115"/>
      <c r="B53" s="115"/>
      <c r="C53" s="115"/>
      <c r="D53" s="115"/>
      <c r="E53" s="115"/>
      <c r="F53" s="115"/>
    </row>
    <row r="54">
      <c r="A54" s="115"/>
      <c r="B54" s="115"/>
      <c r="C54" s="115"/>
      <c r="D54" s="115"/>
      <c r="E54" s="115"/>
      <c r="F54" s="115"/>
    </row>
    <row r="55">
      <c r="A55" s="115"/>
      <c r="B55" s="115"/>
      <c r="C55" s="115"/>
      <c r="D55" s="115"/>
      <c r="E55" s="115"/>
      <c r="F55" s="115"/>
    </row>
    <row r="56">
      <c r="A56" s="115"/>
      <c r="B56" s="115"/>
      <c r="C56" s="115"/>
      <c r="D56" s="115"/>
      <c r="E56" s="115"/>
      <c r="F56" s="115"/>
    </row>
    <row r="57">
      <c r="A57" s="115"/>
      <c r="B57" s="115"/>
      <c r="C57" s="115"/>
      <c r="D57" s="115"/>
      <c r="E57" s="115"/>
      <c r="F57" s="115"/>
    </row>
    <row r="58">
      <c r="A58" s="115"/>
      <c r="B58" s="115"/>
      <c r="C58" s="115"/>
      <c r="D58" s="115"/>
      <c r="E58" s="115"/>
      <c r="F58" s="115"/>
    </row>
    <row r="59">
      <c r="A59" s="115"/>
      <c r="B59" s="115"/>
      <c r="C59" s="115"/>
      <c r="D59" s="115"/>
      <c r="E59" s="115"/>
      <c r="F59" s="115"/>
    </row>
    <row r="60">
      <c r="A60" s="115"/>
      <c r="B60" s="115"/>
      <c r="C60" s="115"/>
      <c r="D60" s="115"/>
      <c r="E60" s="115"/>
      <c r="F60" s="115"/>
    </row>
    <row r="61">
      <c r="A61" s="115"/>
      <c r="B61" s="115"/>
      <c r="C61" s="115"/>
      <c r="D61" s="115"/>
      <c r="E61" s="115"/>
      <c r="F61" s="115"/>
    </row>
    <row r="62">
      <c r="A62" s="115"/>
      <c r="B62" s="115"/>
      <c r="C62" s="115"/>
      <c r="D62" s="115"/>
      <c r="E62" s="115"/>
      <c r="F62" s="115"/>
    </row>
    <row r="63">
      <c r="A63" s="115"/>
      <c r="B63" s="115"/>
      <c r="C63" s="115"/>
      <c r="D63" s="115"/>
      <c r="E63" s="115"/>
      <c r="F63" s="115"/>
    </row>
    <row r="64">
      <c r="A64" s="115"/>
      <c r="B64" s="115"/>
      <c r="C64" s="115"/>
      <c r="D64" s="115"/>
      <c r="E64" s="115"/>
      <c r="F64" s="115"/>
    </row>
    <row r="65">
      <c r="A65" s="115"/>
      <c r="B65" s="115"/>
      <c r="C65" s="115"/>
      <c r="D65" s="115"/>
      <c r="E65" s="115"/>
      <c r="F65" s="115"/>
    </row>
    <row r="66">
      <c r="A66" s="115"/>
      <c r="B66" s="115"/>
      <c r="C66" s="115"/>
      <c r="D66" s="115"/>
      <c r="E66" s="115"/>
      <c r="F66" s="115"/>
    </row>
    <row r="67">
      <c r="A67" s="115"/>
      <c r="B67" s="115"/>
      <c r="C67" s="115"/>
      <c r="D67" s="115"/>
      <c r="E67" s="115"/>
      <c r="F67" s="115"/>
    </row>
    <row r="68">
      <c r="A68" s="115"/>
      <c r="B68" s="115"/>
      <c r="C68" s="115"/>
      <c r="D68" s="115"/>
      <c r="E68" s="115"/>
      <c r="F68" s="115"/>
    </row>
    <row r="69">
      <c r="A69" s="115"/>
      <c r="B69" s="115"/>
      <c r="C69" s="115"/>
      <c r="D69" s="115"/>
      <c r="E69" s="115"/>
      <c r="F69" s="115"/>
    </row>
    <row r="70">
      <c r="A70" s="115"/>
      <c r="B70" s="115"/>
      <c r="C70" s="115"/>
      <c r="D70" s="115"/>
      <c r="E70" s="115"/>
      <c r="F70" s="115"/>
    </row>
    <row r="71">
      <c r="A71" s="115"/>
      <c r="B71" s="115"/>
      <c r="C71" s="115"/>
      <c r="D71" s="115"/>
      <c r="E71" s="115"/>
      <c r="F71" s="115"/>
    </row>
    <row r="72">
      <c r="A72" s="115"/>
      <c r="B72" s="115"/>
      <c r="C72" s="115"/>
      <c r="D72" s="115"/>
      <c r="E72" s="115"/>
      <c r="F72" s="115"/>
    </row>
    <row r="73">
      <c r="A73" s="115"/>
      <c r="B73" s="115"/>
      <c r="C73" s="115"/>
      <c r="D73" s="115"/>
      <c r="E73" s="115"/>
      <c r="F73" s="115"/>
    </row>
    <row r="74">
      <c r="A74" s="115"/>
      <c r="B74" s="115"/>
      <c r="C74" s="115"/>
      <c r="D74" s="115"/>
      <c r="E74" s="115"/>
      <c r="F74" s="115"/>
    </row>
    <row r="75">
      <c r="A75" s="115"/>
      <c r="B75" s="115"/>
      <c r="C75" s="115"/>
      <c r="D75" s="115"/>
      <c r="E75" s="115"/>
      <c r="F75" s="115"/>
    </row>
    <row r="76">
      <c r="A76" s="115"/>
      <c r="B76" s="115"/>
      <c r="C76" s="115"/>
      <c r="D76" s="115"/>
      <c r="E76" s="115"/>
      <c r="F76" s="115"/>
    </row>
    <row r="77">
      <c r="A77" s="115"/>
      <c r="B77" s="115"/>
      <c r="C77" s="115"/>
      <c r="D77" s="115"/>
      <c r="E77" s="115"/>
      <c r="F77" s="115"/>
    </row>
    <row r="78">
      <c r="A78" s="115"/>
      <c r="B78" s="115"/>
      <c r="C78" s="115"/>
      <c r="D78" s="115"/>
      <c r="E78" s="115"/>
      <c r="F78" s="115"/>
    </row>
    <row r="79">
      <c r="A79" s="115"/>
      <c r="B79" s="115"/>
      <c r="C79" s="115"/>
      <c r="D79" s="115"/>
      <c r="E79" s="115"/>
      <c r="F79" s="115"/>
    </row>
    <row r="80">
      <c r="A80" s="115"/>
      <c r="B80" s="115"/>
      <c r="C80" s="115"/>
      <c r="D80" s="115"/>
      <c r="E80" s="115"/>
      <c r="F80" s="115"/>
    </row>
    <row r="81">
      <c r="A81" s="115"/>
      <c r="B81" s="115"/>
      <c r="C81" s="115"/>
      <c r="D81" s="115"/>
      <c r="E81" s="115"/>
      <c r="F81" s="115"/>
    </row>
    <row r="82">
      <c r="A82" s="115"/>
      <c r="B82" s="115"/>
      <c r="C82" s="115"/>
      <c r="D82" s="115"/>
      <c r="E82" s="115"/>
      <c r="F82" s="115"/>
    </row>
    <row r="83">
      <c r="A83" s="115"/>
      <c r="B83" s="115"/>
      <c r="C83" s="115"/>
      <c r="D83" s="115"/>
      <c r="E83" s="115"/>
      <c r="F83" s="115"/>
    </row>
    <row r="84">
      <c r="A84" s="115"/>
      <c r="B84" s="115"/>
      <c r="C84" s="115"/>
      <c r="D84" s="115"/>
      <c r="E84" s="115"/>
      <c r="F84" s="115"/>
    </row>
    <row r="85">
      <c r="A85" s="115"/>
      <c r="B85" s="115"/>
      <c r="C85" s="115"/>
      <c r="D85" s="115"/>
      <c r="E85" s="115"/>
      <c r="F85" s="115"/>
    </row>
    <row r="86">
      <c r="A86" s="115"/>
      <c r="B86" s="115"/>
      <c r="C86" s="115"/>
      <c r="D86" s="115"/>
      <c r="E86" s="115"/>
      <c r="F86" s="115"/>
    </row>
    <row r="87">
      <c r="A87" s="115"/>
      <c r="B87" s="115"/>
      <c r="C87" s="115"/>
      <c r="D87" s="115"/>
      <c r="E87" s="115"/>
      <c r="F87" s="115"/>
    </row>
    <row r="88">
      <c r="A88" s="115"/>
      <c r="B88" s="115"/>
      <c r="C88" s="115"/>
      <c r="D88" s="115"/>
      <c r="E88" s="115"/>
      <c r="F88" s="115"/>
    </row>
    <row r="89">
      <c r="A89" s="115"/>
      <c r="B89" s="115"/>
      <c r="C89" s="115"/>
      <c r="D89" s="115"/>
      <c r="E89" s="115"/>
      <c r="F89" s="115"/>
    </row>
    <row r="90">
      <c r="A90" s="115"/>
      <c r="B90" s="115"/>
      <c r="C90" s="115"/>
      <c r="D90" s="115"/>
      <c r="E90" s="115"/>
      <c r="F90" s="115"/>
    </row>
    <row r="91">
      <c r="A91" s="115"/>
      <c r="B91" s="115"/>
      <c r="C91" s="115"/>
      <c r="D91" s="115"/>
      <c r="E91" s="115"/>
      <c r="F91" s="115"/>
    </row>
    <row r="92">
      <c r="A92" s="115"/>
      <c r="B92" s="115"/>
      <c r="C92" s="115"/>
      <c r="D92" s="115"/>
      <c r="E92" s="115"/>
      <c r="F92" s="115"/>
    </row>
    <row r="93">
      <c r="A93" s="115"/>
      <c r="B93" s="115"/>
      <c r="C93" s="115"/>
      <c r="D93" s="115"/>
      <c r="E93" s="115"/>
      <c r="F93" s="115"/>
    </row>
    <row r="94">
      <c r="A94" s="115"/>
      <c r="B94" s="115"/>
      <c r="C94" s="115"/>
      <c r="D94" s="115"/>
      <c r="E94" s="115"/>
      <c r="F94" s="115"/>
    </row>
    <row r="95">
      <c r="A95" s="115"/>
      <c r="B95" s="115"/>
      <c r="C95" s="115"/>
      <c r="D95" s="115"/>
      <c r="E95" s="115"/>
      <c r="F95" s="115"/>
    </row>
    <row r="96">
      <c r="A96" s="115"/>
      <c r="B96" s="115"/>
      <c r="C96" s="115"/>
      <c r="D96" s="115"/>
      <c r="E96" s="115"/>
      <c r="F96" s="115"/>
    </row>
    <row r="97">
      <c r="A97" s="115"/>
      <c r="B97" s="115"/>
      <c r="C97" s="115"/>
      <c r="D97" s="115"/>
      <c r="E97" s="115"/>
      <c r="F97" s="115"/>
    </row>
    <row r="98">
      <c r="A98" s="115"/>
      <c r="B98" s="115"/>
      <c r="C98" s="115"/>
      <c r="D98" s="115"/>
      <c r="E98" s="115"/>
      <c r="F98" s="115"/>
    </row>
    <row r="99">
      <c r="A99" s="115"/>
      <c r="B99" s="115"/>
      <c r="C99" s="115"/>
      <c r="D99" s="115"/>
      <c r="E99" s="115"/>
      <c r="F99" s="115"/>
    </row>
    <row r="100">
      <c r="A100" s="115"/>
      <c r="B100" s="115"/>
      <c r="C100" s="115"/>
      <c r="D100" s="115"/>
      <c r="E100" s="115"/>
      <c r="F100" s="115"/>
    </row>
    <row r="101">
      <c r="A101" s="115"/>
      <c r="B101" s="115"/>
      <c r="C101" s="115"/>
      <c r="D101" s="115"/>
      <c r="E101" s="115"/>
      <c r="F101" s="115"/>
    </row>
    <row r="102">
      <c r="A102" s="115"/>
      <c r="B102" s="115"/>
      <c r="C102" s="115"/>
      <c r="D102" s="115"/>
      <c r="E102" s="115"/>
      <c r="F102" s="115"/>
    </row>
    <row r="103">
      <c r="A103" s="115"/>
      <c r="B103" s="115"/>
      <c r="C103" s="115"/>
      <c r="D103" s="115"/>
      <c r="E103" s="115"/>
      <c r="F103" s="115"/>
    </row>
    <row r="104">
      <c r="A104" s="115"/>
      <c r="B104" s="115"/>
      <c r="C104" s="115"/>
      <c r="D104" s="115"/>
      <c r="E104" s="115"/>
      <c r="F104" s="115"/>
    </row>
    <row r="105">
      <c r="A105" s="115"/>
      <c r="B105" s="115"/>
      <c r="C105" s="115"/>
      <c r="D105" s="115"/>
      <c r="E105" s="115"/>
      <c r="F105" s="115"/>
    </row>
    <row r="106">
      <c r="A106" s="115"/>
      <c r="B106" s="115"/>
      <c r="C106" s="115"/>
      <c r="D106" s="115"/>
      <c r="E106" s="115"/>
      <c r="F106" s="115"/>
    </row>
    <row r="107">
      <c r="A107" s="115"/>
      <c r="B107" s="115"/>
      <c r="C107" s="115"/>
      <c r="D107" s="115"/>
      <c r="E107" s="115"/>
      <c r="F107" s="115"/>
    </row>
    <row r="108">
      <c r="A108" s="115"/>
      <c r="B108" s="115"/>
      <c r="C108" s="115"/>
      <c r="D108" s="115"/>
      <c r="E108" s="115"/>
      <c r="F108" s="115"/>
    </row>
    <row r="109">
      <c r="A109" s="115"/>
      <c r="B109" s="115"/>
      <c r="C109" s="115"/>
      <c r="D109" s="115"/>
      <c r="E109" s="115"/>
      <c r="F109" s="115"/>
    </row>
    <row r="110">
      <c r="A110" s="115"/>
      <c r="B110" s="115"/>
      <c r="C110" s="115"/>
      <c r="D110" s="115"/>
      <c r="E110" s="115"/>
      <c r="F110" s="115"/>
    </row>
    <row r="111">
      <c r="A111" s="115"/>
      <c r="B111" s="115"/>
      <c r="C111" s="115"/>
      <c r="D111" s="115"/>
      <c r="E111" s="115"/>
      <c r="F111" s="115"/>
    </row>
    <row r="112">
      <c r="A112" s="115"/>
      <c r="B112" s="115"/>
      <c r="C112" s="115"/>
      <c r="D112" s="115"/>
      <c r="E112" s="115"/>
      <c r="F112" s="115"/>
    </row>
    <row r="113">
      <c r="A113" s="115"/>
      <c r="B113" s="115"/>
      <c r="C113" s="115"/>
      <c r="D113" s="115"/>
      <c r="E113" s="115"/>
      <c r="F113" s="115"/>
    </row>
    <row r="114">
      <c r="A114" s="115"/>
      <c r="B114" s="115"/>
      <c r="C114" s="115"/>
      <c r="D114" s="115"/>
      <c r="E114" s="115"/>
      <c r="F114" s="115"/>
    </row>
    <row r="115">
      <c r="A115" s="115"/>
      <c r="B115" s="115"/>
      <c r="C115" s="115"/>
      <c r="D115" s="115"/>
      <c r="E115" s="115"/>
      <c r="F115" s="115"/>
    </row>
    <row r="116">
      <c r="A116" s="115"/>
      <c r="B116" s="115"/>
      <c r="C116" s="115"/>
      <c r="D116" s="115"/>
      <c r="E116" s="115"/>
      <c r="F116" s="115"/>
    </row>
    <row r="117">
      <c r="A117" s="115"/>
      <c r="B117" s="115"/>
      <c r="C117" s="115"/>
      <c r="D117" s="115"/>
      <c r="E117" s="115"/>
      <c r="F117" s="115"/>
    </row>
    <row r="118">
      <c r="A118" s="115"/>
      <c r="B118" s="115"/>
      <c r="C118" s="115"/>
      <c r="D118" s="115"/>
      <c r="E118" s="115"/>
      <c r="F118" s="115"/>
    </row>
    <row r="119">
      <c r="A119" s="115"/>
      <c r="B119" s="115"/>
      <c r="C119" s="115"/>
      <c r="D119" s="115"/>
      <c r="E119" s="115"/>
      <c r="F119" s="115"/>
    </row>
    <row r="120">
      <c r="A120" s="115"/>
      <c r="B120" s="115"/>
      <c r="C120" s="115"/>
      <c r="D120" s="115"/>
      <c r="E120" s="115"/>
      <c r="F120" s="115"/>
    </row>
    <row r="121">
      <c r="A121" s="115"/>
      <c r="B121" s="115"/>
      <c r="C121" s="115"/>
      <c r="D121" s="115"/>
      <c r="E121" s="115"/>
      <c r="F121" s="115"/>
    </row>
    <row r="122">
      <c r="A122" s="115"/>
      <c r="B122" s="115"/>
      <c r="C122" s="115"/>
      <c r="D122" s="115"/>
      <c r="E122" s="115"/>
      <c r="F122" s="115"/>
    </row>
    <row r="123">
      <c r="A123" s="115"/>
      <c r="B123" s="115"/>
      <c r="C123" s="115"/>
      <c r="D123" s="115"/>
      <c r="E123" s="115"/>
      <c r="F123" s="115"/>
    </row>
    <row r="124">
      <c r="A124" s="115"/>
      <c r="B124" s="115"/>
      <c r="C124" s="115"/>
      <c r="D124" s="115"/>
      <c r="E124" s="115"/>
      <c r="F124" s="115"/>
    </row>
    <row r="125">
      <c r="A125" s="115"/>
      <c r="B125" s="115"/>
      <c r="C125" s="115"/>
      <c r="D125" s="115"/>
      <c r="E125" s="115"/>
      <c r="F125" s="115"/>
    </row>
    <row r="126">
      <c r="A126" s="115"/>
      <c r="B126" s="115"/>
      <c r="C126" s="115"/>
      <c r="D126" s="115"/>
      <c r="E126" s="115"/>
      <c r="F126" s="115"/>
    </row>
    <row r="127">
      <c r="A127" s="115"/>
      <c r="B127" s="115"/>
      <c r="C127" s="115"/>
      <c r="D127" s="115"/>
      <c r="E127" s="115"/>
      <c r="F127" s="115"/>
    </row>
    <row r="128">
      <c r="A128" s="115"/>
      <c r="B128" s="115"/>
      <c r="C128" s="115"/>
      <c r="D128" s="115"/>
      <c r="E128" s="115"/>
      <c r="F128" s="115"/>
    </row>
    <row r="129">
      <c r="A129" s="115"/>
      <c r="B129" s="115"/>
      <c r="C129" s="115"/>
      <c r="D129" s="115"/>
      <c r="E129" s="115"/>
      <c r="F129" s="115"/>
    </row>
    <row r="130">
      <c r="A130" s="115"/>
      <c r="B130" s="115"/>
      <c r="C130" s="115"/>
      <c r="D130" s="115"/>
      <c r="E130" s="115"/>
      <c r="F130" s="115"/>
    </row>
    <row r="131">
      <c r="A131" s="115"/>
      <c r="B131" s="115"/>
      <c r="C131" s="115"/>
      <c r="D131" s="115"/>
      <c r="E131" s="115"/>
      <c r="F131" s="115"/>
    </row>
    <row r="132">
      <c r="A132" s="115"/>
      <c r="B132" s="115"/>
      <c r="C132" s="115"/>
      <c r="D132" s="115"/>
      <c r="E132" s="115"/>
      <c r="F132" s="115"/>
    </row>
    <row r="133">
      <c r="A133" s="115"/>
      <c r="B133" s="115"/>
      <c r="C133" s="115"/>
      <c r="D133" s="115"/>
      <c r="E133" s="115"/>
      <c r="F133" s="115"/>
    </row>
    <row r="134">
      <c r="A134" s="115"/>
      <c r="B134" s="115"/>
      <c r="C134" s="115"/>
      <c r="D134" s="115"/>
      <c r="E134" s="115"/>
      <c r="F134" s="115"/>
    </row>
    <row r="135">
      <c r="A135" s="115"/>
      <c r="B135" s="115"/>
      <c r="C135" s="115"/>
      <c r="D135" s="115"/>
      <c r="E135" s="115"/>
      <c r="F135" s="115"/>
    </row>
    <row r="136">
      <c r="A136" s="115"/>
      <c r="B136" s="115"/>
      <c r="C136" s="115"/>
      <c r="D136" s="115"/>
      <c r="E136" s="115"/>
      <c r="F136" s="115"/>
    </row>
    <row r="137">
      <c r="A137" s="115"/>
      <c r="B137" s="115"/>
      <c r="C137" s="115"/>
      <c r="D137" s="115"/>
      <c r="E137" s="115"/>
      <c r="F137" s="115"/>
    </row>
    <row r="138">
      <c r="A138" s="115"/>
      <c r="B138" s="115"/>
      <c r="C138" s="115"/>
      <c r="D138" s="115"/>
      <c r="E138" s="115"/>
      <c r="F138" s="115"/>
    </row>
    <row r="139">
      <c r="A139" s="115"/>
      <c r="B139" s="115"/>
      <c r="C139" s="115"/>
      <c r="D139" s="115"/>
      <c r="E139" s="115"/>
      <c r="F139" s="115"/>
    </row>
    <row r="140">
      <c r="A140" s="115"/>
      <c r="B140" s="115"/>
      <c r="C140" s="115"/>
      <c r="D140" s="115"/>
      <c r="E140" s="115"/>
      <c r="F140" s="115"/>
    </row>
    <row r="141">
      <c r="A141" s="115"/>
      <c r="B141" s="115"/>
      <c r="C141" s="115"/>
      <c r="D141" s="115"/>
      <c r="E141" s="115"/>
      <c r="F141" s="115"/>
    </row>
    <row r="142">
      <c r="A142" s="115"/>
      <c r="B142" s="115"/>
      <c r="C142" s="115"/>
      <c r="D142" s="115"/>
      <c r="E142" s="115"/>
      <c r="F142" s="115"/>
    </row>
    <row r="143">
      <c r="A143" s="115"/>
      <c r="B143" s="115"/>
      <c r="C143" s="115"/>
      <c r="D143" s="115"/>
      <c r="E143" s="115"/>
      <c r="F143" s="115"/>
    </row>
    <row r="144">
      <c r="A144" s="115"/>
      <c r="B144" s="115"/>
      <c r="C144" s="115"/>
      <c r="D144" s="115"/>
      <c r="E144" s="115"/>
      <c r="F144" s="115"/>
    </row>
    <row r="145">
      <c r="A145" s="115"/>
      <c r="B145" s="115"/>
      <c r="C145" s="115"/>
      <c r="D145" s="115"/>
      <c r="E145" s="115"/>
      <c r="F145" s="115"/>
    </row>
    <row r="146">
      <c r="A146" s="115"/>
      <c r="B146" s="115"/>
      <c r="C146" s="115"/>
      <c r="D146" s="115"/>
      <c r="E146" s="115"/>
      <c r="F146" s="115"/>
    </row>
    <row r="147">
      <c r="A147" s="115"/>
      <c r="B147" s="115"/>
      <c r="C147" s="115"/>
      <c r="D147" s="115"/>
      <c r="E147" s="115"/>
      <c r="F147" s="115"/>
    </row>
    <row r="148">
      <c r="A148" s="115"/>
      <c r="B148" s="115"/>
      <c r="C148" s="115"/>
      <c r="D148" s="115"/>
      <c r="E148" s="115"/>
      <c r="F148" s="115"/>
    </row>
    <row r="149">
      <c r="A149" s="115"/>
      <c r="B149" s="115"/>
      <c r="C149" s="115"/>
      <c r="D149" s="115"/>
      <c r="E149" s="115"/>
      <c r="F149" s="115"/>
    </row>
    <row r="150">
      <c r="A150" s="115"/>
      <c r="B150" s="115"/>
      <c r="C150" s="115"/>
      <c r="D150" s="115"/>
      <c r="E150" s="115"/>
      <c r="F150" s="115"/>
    </row>
    <row r="151">
      <c r="A151" s="115"/>
      <c r="B151" s="115"/>
      <c r="C151" s="115"/>
      <c r="D151" s="115"/>
      <c r="E151" s="115"/>
      <c r="F151" s="115"/>
    </row>
    <row r="152">
      <c r="A152" s="115"/>
      <c r="B152" s="115"/>
      <c r="C152" s="115"/>
      <c r="D152" s="115"/>
      <c r="E152" s="115"/>
      <c r="F152" s="115"/>
    </row>
    <row r="153">
      <c r="A153" s="115"/>
      <c r="B153" s="115"/>
      <c r="C153" s="115"/>
      <c r="D153" s="115"/>
      <c r="E153" s="115"/>
      <c r="F153" s="115"/>
    </row>
    <row r="154">
      <c r="A154" s="115"/>
      <c r="B154" s="115"/>
      <c r="C154" s="115"/>
      <c r="D154" s="115"/>
      <c r="E154" s="115"/>
      <c r="F154" s="115"/>
    </row>
    <row r="155">
      <c r="A155" s="115"/>
      <c r="B155" s="115"/>
      <c r="C155" s="115"/>
      <c r="D155" s="115"/>
      <c r="E155" s="115"/>
      <c r="F155" s="115"/>
    </row>
    <row r="156">
      <c r="A156" s="115"/>
      <c r="B156" s="115"/>
      <c r="C156" s="115"/>
      <c r="D156" s="115"/>
      <c r="E156" s="115"/>
      <c r="F156" s="115"/>
    </row>
    <row r="157">
      <c r="A157" s="115"/>
      <c r="B157" s="115"/>
      <c r="C157" s="115"/>
      <c r="D157" s="115"/>
      <c r="E157" s="115"/>
      <c r="F157" s="115"/>
    </row>
    <row r="158">
      <c r="A158" s="115"/>
      <c r="B158" s="115"/>
      <c r="C158" s="115"/>
      <c r="D158" s="115"/>
      <c r="E158" s="115"/>
      <c r="F158" s="115"/>
    </row>
    <row r="159">
      <c r="A159" s="115"/>
      <c r="B159" s="115"/>
      <c r="C159" s="115"/>
      <c r="D159" s="115"/>
      <c r="E159" s="115"/>
      <c r="F159" s="115"/>
    </row>
    <row r="160">
      <c r="A160" s="115"/>
      <c r="B160" s="115"/>
      <c r="C160" s="115"/>
      <c r="D160" s="115"/>
      <c r="E160" s="115"/>
      <c r="F160" s="115"/>
    </row>
    <row r="161">
      <c r="A161" s="115"/>
      <c r="B161" s="115"/>
      <c r="C161" s="115"/>
      <c r="D161" s="115"/>
      <c r="E161" s="115"/>
      <c r="F161" s="115"/>
    </row>
    <row r="162">
      <c r="A162" s="115"/>
      <c r="B162" s="115"/>
      <c r="C162" s="115"/>
      <c r="D162" s="115"/>
      <c r="E162" s="115"/>
      <c r="F162" s="115"/>
    </row>
    <row r="163">
      <c r="A163" s="115"/>
      <c r="B163" s="115"/>
      <c r="C163" s="115"/>
      <c r="D163" s="115"/>
      <c r="E163" s="115"/>
      <c r="F163" s="115"/>
    </row>
    <row r="164">
      <c r="A164" s="115"/>
      <c r="B164" s="115"/>
      <c r="C164" s="115"/>
      <c r="D164" s="115"/>
      <c r="E164" s="115"/>
      <c r="F164" s="115"/>
    </row>
    <row r="165">
      <c r="A165" s="115"/>
      <c r="B165" s="115"/>
      <c r="C165" s="115"/>
      <c r="D165" s="115"/>
      <c r="E165" s="115"/>
      <c r="F165" s="115"/>
    </row>
    <row r="166">
      <c r="A166" s="115"/>
      <c r="B166" s="115"/>
      <c r="C166" s="115"/>
      <c r="D166" s="115"/>
      <c r="E166" s="115"/>
      <c r="F166" s="115"/>
    </row>
    <row r="167">
      <c r="A167" s="115"/>
      <c r="B167" s="115"/>
      <c r="C167" s="115"/>
      <c r="D167" s="115"/>
      <c r="E167" s="115"/>
      <c r="F167" s="115"/>
    </row>
    <row r="168">
      <c r="A168" s="115"/>
      <c r="B168" s="115"/>
      <c r="C168" s="115"/>
      <c r="D168" s="115"/>
      <c r="E168" s="115"/>
      <c r="F168" s="115"/>
    </row>
    <row r="169">
      <c r="A169" s="115"/>
      <c r="B169" s="115"/>
      <c r="C169" s="115"/>
      <c r="D169" s="115"/>
      <c r="E169" s="115"/>
      <c r="F169" s="115"/>
    </row>
    <row r="170">
      <c r="A170" s="115"/>
      <c r="B170" s="115"/>
      <c r="C170" s="115"/>
      <c r="D170" s="115"/>
      <c r="E170" s="115"/>
      <c r="F170" s="115"/>
    </row>
    <row r="171">
      <c r="A171" s="115"/>
      <c r="B171" s="115"/>
      <c r="C171" s="115"/>
      <c r="D171" s="115"/>
      <c r="E171" s="115"/>
      <c r="F171" s="115"/>
    </row>
    <row r="172">
      <c r="A172" s="115"/>
      <c r="B172" s="115"/>
      <c r="C172" s="115"/>
      <c r="D172" s="115"/>
      <c r="E172" s="115"/>
      <c r="F172" s="115"/>
    </row>
    <row r="173">
      <c r="A173" s="115"/>
      <c r="B173" s="115"/>
      <c r="C173" s="115"/>
      <c r="D173" s="115"/>
      <c r="E173" s="115"/>
      <c r="F173" s="115"/>
    </row>
    <row r="174">
      <c r="A174" s="115"/>
      <c r="B174" s="115"/>
      <c r="C174" s="115"/>
      <c r="D174" s="115"/>
      <c r="E174" s="115"/>
      <c r="F174" s="115"/>
    </row>
    <row r="175">
      <c r="A175" s="115"/>
      <c r="B175" s="115"/>
      <c r="C175" s="115"/>
      <c r="D175" s="115"/>
      <c r="E175" s="115"/>
      <c r="F175" s="115"/>
    </row>
    <row r="176">
      <c r="A176" s="115"/>
      <c r="B176" s="115"/>
      <c r="C176" s="115"/>
      <c r="D176" s="115"/>
      <c r="E176" s="115"/>
      <c r="F176" s="115"/>
    </row>
    <row r="177">
      <c r="A177" s="115"/>
      <c r="B177" s="115"/>
      <c r="C177" s="115"/>
      <c r="D177" s="115"/>
      <c r="E177" s="115"/>
      <c r="F177" s="115"/>
    </row>
    <row r="178">
      <c r="A178" s="115"/>
      <c r="B178" s="115"/>
      <c r="C178" s="115"/>
      <c r="D178" s="115"/>
      <c r="E178" s="115"/>
      <c r="F178" s="115"/>
    </row>
    <row r="179">
      <c r="A179" s="115"/>
      <c r="B179" s="115"/>
      <c r="C179" s="115"/>
      <c r="D179" s="115"/>
      <c r="E179" s="115"/>
      <c r="F179" s="115"/>
    </row>
    <row r="180">
      <c r="A180" s="115"/>
      <c r="B180" s="115"/>
      <c r="C180" s="115"/>
      <c r="D180" s="115"/>
      <c r="E180" s="115"/>
      <c r="F180" s="115"/>
    </row>
    <row r="181">
      <c r="A181" s="115"/>
      <c r="B181" s="115"/>
      <c r="C181" s="115"/>
      <c r="D181" s="115"/>
      <c r="E181" s="115"/>
      <c r="F181" s="115"/>
    </row>
    <row r="182">
      <c r="A182" s="115"/>
      <c r="B182" s="115"/>
      <c r="C182" s="115"/>
      <c r="D182" s="115"/>
      <c r="E182" s="115"/>
      <c r="F182" s="115"/>
    </row>
    <row r="183">
      <c r="A183" s="115"/>
      <c r="B183" s="115"/>
      <c r="C183" s="115"/>
      <c r="D183" s="115"/>
      <c r="E183" s="115"/>
      <c r="F183" s="115"/>
    </row>
    <row r="184">
      <c r="A184" s="115"/>
      <c r="B184" s="115"/>
      <c r="C184" s="115"/>
      <c r="D184" s="115"/>
      <c r="E184" s="115"/>
      <c r="F184" s="115"/>
    </row>
    <row r="185">
      <c r="A185" s="115"/>
      <c r="B185" s="115"/>
      <c r="C185" s="115"/>
      <c r="D185" s="115"/>
      <c r="E185" s="115"/>
      <c r="F185" s="115"/>
    </row>
    <row r="186">
      <c r="A186" s="115"/>
      <c r="B186" s="115"/>
      <c r="C186" s="115"/>
      <c r="D186" s="115"/>
      <c r="E186" s="115"/>
      <c r="F186" s="115"/>
    </row>
    <row r="187">
      <c r="A187" s="115"/>
      <c r="B187" s="115"/>
      <c r="C187" s="115"/>
      <c r="D187" s="115"/>
      <c r="E187" s="115"/>
      <c r="F187" s="115"/>
    </row>
    <row r="188">
      <c r="A188" s="115"/>
      <c r="B188" s="115"/>
      <c r="C188" s="115"/>
      <c r="D188" s="115"/>
      <c r="E188" s="115"/>
      <c r="F188" s="115"/>
    </row>
    <row r="189">
      <c r="A189" s="115"/>
      <c r="B189" s="115"/>
      <c r="C189" s="115"/>
      <c r="D189" s="115"/>
      <c r="E189" s="115"/>
      <c r="F189" s="115"/>
    </row>
    <row r="190">
      <c r="A190" s="115"/>
      <c r="B190" s="115"/>
      <c r="C190" s="115"/>
      <c r="D190" s="115"/>
      <c r="E190" s="115"/>
      <c r="F190" s="115"/>
    </row>
    <row r="191">
      <c r="A191" s="115"/>
      <c r="B191" s="115"/>
      <c r="C191" s="115"/>
      <c r="D191" s="115"/>
      <c r="E191" s="115"/>
      <c r="F191" s="115"/>
    </row>
    <row r="192">
      <c r="A192" s="115"/>
      <c r="B192" s="115"/>
      <c r="C192" s="115"/>
      <c r="D192" s="115"/>
      <c r="E192" s="115"/>
      <c r="F192" s="115"/>
    </row>
    <row r="193">
      <c r="A193" s="115"/>
      <c r="B193" s="115"/>
      <c r="C193" s="115"/>
      <c r="D193" s="115"/>
      <c r="E193" s="115"/>
      <c r="F193" s="115"/>
    </row>
    <row r="194">
      <c r="A194" s="115"/>
      <c r="B194" s="115"/>
      <c r="C194" s="115"/>
      <c r="D194" s="115"/>
      <c r="E194" s="115"/>
      <c r="F194" s="115"/>
    </row>
    <row r="195">
      <c r="A195" s="115"/>
      <c r="B195" s="115"/>
      <c r="C195" s="115"/>
      <c r="D195" s="115"/>
      <c r="E195" s="115"/>
      <c r="F195" s="115"/>
    </row>
    <row r="196">
      <c r="A196" s="115"/>
      <c r="B196" s="115"/>
      <c r="C196" s="115"/>
      <c r="D196" s="115"/>
      <c r="E196" s="115"/>
      <c r="F196" s="115"/>
    </row>
    <row r="197">
      <c r="A197" s="115"/>
      <c r="B197" s="115"/>
      <c r="C197" s="115"/>
      <c r="D197" s="115"/>
      <c r="E197" s="115"/>
      <c r="F197" s="115"/>
    </row>
    <row r="198">
      <c r="A198" s="115"/>
      <c r="B198" s="115"/>
      <c r="C198" s="115"/>
      <c r="D198" s="115"/>
      <c r="E198" s="115"/>
      <c r="F198" s="115"/>
    </row>
    <row r="199">
      <c r="A199" s="115"/>
      <c r="B199" s="115"/>
      <c r="C199" s="115"/>
      <c r="D199" s="115"/>
      <c r="E199" s="115"/>
      <c r="F199" s="115"/>
    </row>
    <row r="200">
      <c r="A200" s="115"/>
      <c r="B200" s="115"/>
      <c r="C200" s="115"/>
      <c r="D200" s="115"/>
      <c r="E200" s="115"/>
      <c r="F200" s="115"/>
    </row>
    <row r="201">
      <c r="A201" s="115"/>
      <c r="B201" s="115"/>
      <c r="C201" s="115"/>
      <c r="D201" s="115"/>
      <c r="E201" s="115"/>
      <c r="F201" s="115"/>
    </row>
    <row r="202">
      <c r="A202" s="115"/>
      <c r="B202" s="115"/>
      <c r="C202" s="115"/>
      <c r="D202" s="115"/>
      <c r="E202" s="115"/>
      <c r="F202" s="115"/>
    </row>
    <row r="203">
      <c r="A203" s="115"/>
      <c r="B203" s="115"/>
      <c r="C203" s="115"/>
      <c r="D203" s="115"/>
      <c r="E203" s="115"/>
      <c r="F203" s="115"/>
    </row>
    <row r="204">
      <c r="A204" s="115"/>
      <c r="B204" s="115"/>
      <c r="C204" s="115"/>
      <c r="D204" s="115"/>
      <c r="E204" s="115"/>
      <c r="F204" s="115"/>
    </row>
    <row r="205">
      <c r="A205" s="115"/>
      <c r="B205" s="115"/>
      <c r="C205" s="115"/>
      <c r="D205" s="115"/>
      <c r="E205" s="115"/>
      <c r="F205" s="115"/>
    </row>
    <row r="206">
      <c r="A206" s="115"/>
      <c r="B206" s="115"/>
      <c r="C206" s="115"/>
      <c r="D206" s="115"/>
      <c r="E206" s="115"/>
      <c r="F206" s="115"/>
    </row>
    <row r="207">
      <c r="A207" s="115"/>
      <c r="B207" s="115"/>
      <c r="C207" s="115"/>
      <c r="D207" s="115"/>
      <c r="E207" s="115"/>
      <c r="F207" s="115"/>
    </row>
    <row r="208">
      <c r="A208" s="115"/>
      <c r="B208" s="115"/>
      <c r="C208" s="115"/>
      <c r="D208" s="115"/>
      <c r="E208" s="115"/>
      <c r="F208" s="115"/>
    </row>
    <row r="209">
      <c r="A209" s="115"/>
      <c r="B209" s="115"/>
      <c r="C209" s="115"/>
      <c r="D209" s="115"/>
      <c r="E209" s="115"/>
      <c r="F209" s="115"/>
    </row>
    <row r="210">
      <c r="A210" s="115"/>
      <c r="B210" s="115"/>
      <c r="C210" s="115"/>
      <c r="D210" s="115"/>
      <c r="E210" s="115"/>
      <c r="F210" s="115"/>
    </row>
    <row r="211">
      <c r="A211" s="115"/>
      <c r="B211" s="115"/>
      <c r="C211" s="115"/>
      <c r="D211" s="115"/>
      <c r="E211" s="115"/>
      <c r="F211" s="115"/>
    </row>
    <row r="212">
      <c r="A212" s="115"/>
      <c r="B212" s="115"/>
      <c r="C212" s="115"/>
      <c r="D212" s="115"/>
      <c r="E212" s="115"/>
      <c r="F212" s="115"/>
    </row>
    <row r="213">
      <c r="A213" s="115"/>
      <c r="B213" s="115"/>
      <c r="C213" s="115"/>
      <c r="D213" s="115"/>
      <c r="E213" s="115"/>
      <c r="F213" s="115"/>
    </row>
    <row r="214">
      <c r="A214" s="115"/>
      <c r="B214" s="115"/>
      <c r="C214" s="115"/>
      <c r="D214" s="115"/>
      <c r="E214" s="115"/>
      <c r="F214" s="115"/>
    </row>
    <row r="215">
      <c r="A215" s="115"/>
      <c r="B215" s="115"/>
      <c r="C215" s="115"/>
      <c r="D215" s="115"/>
      <c r="E215" s="115"/>
      <c r="F215" s="115"/>
    </row>
    <row r="216">
      <c r="A216" s="115"/>
      <c r="B216" s="115"/>
      <c r="C216" s="115"/>
      <c r="D216" s="115"/>
      <c r="E216" s="115"/>
      <c r="F216" s="115"/>
    </row>
    <row r="217">
      <c r="A217" s="115"/>
      <c r="B217" s="115"/>
      <c r="C217" s="115"/>
      <c r="D217" s="115"/>
      <c r="E217" s="115"/>
      <c r="F217" s="115"/>
    </row>
    <row r="218">
      <c r="A218" s="115"/>
      <c r="B218" s="115"/>
      <c r="C218" s="115"/>
      <c r="D218" s="115"/>
      <c r="E218" s="115"/>
      <c r="F218" s="115"/>
    </row>
    <row r="219">
      <c r="A219" s="115"/>
      <c r="B219" s="115"/>
      <c r="C219" s="115"/>
      <c r="D219" s="115"/>
      <c r="E219" s="115"/>
      <c r="F219" s="115"/>
    </row>
    <row r="220">
      <c r="A220" s="115"/>
      <c r="B220" s="115"/>
      <c r="C220" s="115"/>
      <c r="D220" s="115"/>
      <c r="E220" s="115"/>
      <c r="F220" s="115"/>
    </row>
    <row r="221">
      <c r="A221" s="115"/>
      <c r="B221" s="115"/>
      <c r="C221" s="115"/>
      <c r="D221" s="115"/>
      <c r="E221" s="115"/>
      <c r="F221" s="115"/>
    </row>
    <row r="222">
      <c r="A222" s="115"/>
      <c r="B222" s="115"/>
      <c r="C222" s="115"/>
      <c r="D222" s="115"/>
      <c r="E222" s="115"/>
      <c r="F222" s="115"/>
    </row>
    <row r="223">
      <c r="A223" s="115"/>
      <c r="B223" s="115"/>
      <c r="C223" s="115"/>
      <c r="D223" s="115"/>
      <c r="E223" s="115"/>
      <c r="F223" s="115"/>
    </row>
    <row r="224">
      <c r="A224" s="115"/>
      <c r="B224" s="115"/>
      <c r="C224" s="115"/>
      <c r="D224" s="115"/>
      <c r="E224" s="115"/>
      <c r="F224" s="115"/>
    </row>
    <row r="225">
      <c r="A225" s="115"/>
      <c r="B225" s="115"/>
      <c r="C225" s="115"/>
      <c r="D225" s="115"/>
      <c r="E225" s="115"/>
      <c r="F225" s="115"/>
    </row>
    <row r="226">
      <c r="A226" s="115"/>
      <c r="B226" s="115"/>
      <c r="C226" s="115"/>
      <c r="D226" s="115"/>
      <c r="E226" s="115"/>
      <c r="F226" s="115"/>
    </row>
    <row r="227">
      <c r="A227" s="115"/>
      <c r="B227" s="115"/>
      <c r="C227" s="115"/>
      <c r="D227" s="115"/>
      <c r="E227" s="115"/>
      <c r="F227" s="115"/>
    </row>
    <row r="228">
      <c r="A228" s="115"/>
      <c r="B228" s="115"/>
      <c r="C228" s="115"/>
      <c r="D228" s="115"/>
      <c r="E228" s="115"/>
      <c r="F228" s="115"/>
    </row>
    <row r="229">
      <c r="A229" s="115"/>
      <c r="B229" s="115"/>
      <c r="C229" s="115"/>
      <c r="D229" s="115"/>
      <c r="E229" s="115"/>
      <c r="F229" s="115"/>
    </row>
    <row r="230">
      <c r="A230" s="115"/>
      <c r="B230" s="115"/>
      <c r="C230" s="115"/>
      <c r="D230" s="115"/>
      <c r="E230" s="115"/>
      <c r="F230" s="115"/>
    </row>
    <row r="231">
      <c r="A231" s="115"/>
      <c r="B231" s="115"/>
      <c r="C231" s="115"/>
      <c r="D231" s="115"/>
      <c r="E231" s="115"/>
      <c r="F231" s="115"/>
    </row>
    <row r="232">
      <c r="A232" s="115"/>
      <c r="B232" s="115"/>
      <c r="C232" s="115"/>
      <c r="D232" s="115"/>
      <c r="E232" s="115"/>
      <c r="F232" s="115"/>
    </row>
    <row r="233">
      <c r="A233" s="115"/>
      <c r="B233" s="115"/>
      <c r="C233" s="115"/>
      <c r="D233" s="115"/>
      <c r="E233" s="115"/>
      <c r="F233" s="115"/>
    </row>
    <row r="234">
      <c r="A234" s="115"/>
      <c r="B234" s="115"/>
      <c r="C234" s="115"/>
      <c r="D234" s="115"/>
      <c r="E234" s="115"/>
      <c r="F234" s="115"/>
    </row>
    <row r="235">
      <c r="A235" s="115"/>
      <c r="B235" s="115"/>
      <c r="C235" s="115"/>
      <c r="D235" s="115"/>
      <c r="E235" s="115"/>
      <c r="F235" s="115"/>
    </row>
    <row r="236">
      <c r="A236" s="115"/>
      <c r="B236" s="115"/>
      <c r="C236" s="115"/>
      <c r="D236" s="115"/>
      <c r="E236" s="115"/>
      <c r="F236" s="115"/>
    </row>
    <row r="237">
      <c r="A237" s="115"/>
      <c r="B237" s="115"/>
      <c r="C237" s="115"/>
      <c r="D237" s="115"/>
      <c r="E237" s="115"/>
      <c r="F237" s="115"/>
    </row>
    <row r="238">
      <c r="A238" s="115"/>
      <c r="B238" s="115"/>
      <c r="C238" s="115"/>
      <c r="D238" s="115"/>
      <c r="E238" s="115"/>
      <c r="F238" s="115"/>
    </row>
    <row r="239">
      <c r="A239" s="115"/>
      <c r="B239" s="115"/>
      <c r="C239" s="115"/>
      <c r="D239" s="115"/>
      <c r="E239" s="115"/>
      <c r="F239" s="115"/>
    </row>
    <row r="240">
      <c r="A240" s="115"/>
      <c r="B240" s="115"/>
      <c r="C240" s="115"/>
      <c r="D240" s="115"/>
      <c r="E240" s="115"/>
      <c r="F240" s="115"/>
    </row>
    <row r="241">
      <c r="A241" s="115"/>
      <c r="B241" s="115"/>
      <c r="C241" s="115"/>
      <c r="D241" s="115"/>
      <c r="E241" s="115"/>
      <c r="F241" s="115"/>
    </row>
    <row r="242">
      <c r="A242" s="115"/>
      <c r="B242" s="115"/>
      <c r="C242" s="115"/>
      <c r="D242" s="115"/>
      <c r="E242" s="115"/>
      <c r="F242" s="115"/>
    </row>
    <row r="243">
      <c r="A243" s="115"/>
      <c r="B243" s="115"/>
      <c r="C243" s="115"/>
      <c r="D243" s="115"/>
      <c r="E243" s="115"/>
      <c r="F243" s="115"/>
    </row>
    <row r="244">
      <c r="A244" s="115"/>
      <c r="B244" s="115"/>
      <c r="C244" s="115"/>
      <c r="D244" s="115"/>
      <c r="E244" s="115"/>
      <c r="F244" s="115"/>
    </row>
    <row r="245">
      <c r="A245" s="115"/>
      <c r="B245" s="115"/>
      <c r="C245" s="115"/>
      <c r="D245" s="115"/>
      <c r="E245" s="115"/>
      <c r="F245" s="115"/>
    </row>
    <row r="246">
      <c r="A246" s="115"/>
      <c r="B246" s="115"/>
      <c r="C246" s="115"/>
      <c r="D246" s="115"/>
      <c r="E246" s="115"/>
      <c r="F246" s="115"/>
    </row>
    <row r="247">
      <c r="A247" s="115"/>
      <c r="B247" s="115"/>
      <c r="C247" s="115"/>
      <c r="D247" s="115"/>
      <c r="E247" s="115"/>
      <c r="F247" s="115"/>
    </row>
    <row r="248">
      <c r="A248" s="115"/>
      <c r="B248" s="115"/>
      <c r="C248" s="115"/>
      <c r="D248" s="115"/>
      <c r="E248" s="115"/>
      <c r="F248" s="115"/>
    </row>
    <row r="249">
      <c r="A249" s="115"/>
      <c r="B249" s="115"/>
      <c r="C249" s="115"/>
      <c r="D249" s="115"/>
      <c r="E249" s="115"/>
      <c r="F249" s="115"/>
    </row>
    <row r="250">
      <c r="A250" s="115"/>
      <c r="B250" s="115"/>
      <c r="C250" s="115"/>
      <c r="D250" s="115"/>
      <c r="E250" s="115"/>
      <c r="F250" s="115"/>
    </row>
    <row r="251">
      <c r="A251" s="115"/>
      <c r="B251" s="115"/>
      <c r="C251" s="115"/>
      <c r="D251" s="115"/>
      <c r="E251" s="115"/>
      <c r="F251" s="115"/>
    </row>
    <row r="252">
      <c r="A252" s="115"/>
      <c r="B252" s="115"/>
      <c r="C252" s="115"/>
      <c r="D252" s="115"/>
      <c r="E252" s="115"/>
      <c r="F252" s="115"/>
    </row>
    <row r="253">
      <c r="A253" s="115"/>
      <c r="B253" s="115"/>
      <c r="C253" s="115"/>
      <c r="D253" s="115"/>
      <c r="E253" s="115"/>
      <c r="F253" s="115"/>
    </row>
    <row r="254">
      <c r="A254" s="115"/>
      <c r="B254" s="115"/>
      <c r="C254" s="115"/>
      <c r="D254" s="115"/>
      <c r="E254" s="115"/>
      <c r="F254" s="115"/>
    </row>
    <row r="255">
      <c r="A255" s="115"/>
      <c r="B255" s="115"/>
      <c r="C255" s="115"/>
      <c r="D255" s="115"/>
      <c r="E255" s="115"/>
      <c r="F255" s="115"/>
    </row>
    <row r="256">
      <c r="A256" s="115"/>
      <c r="B256" s="115"/>
      <c r="C256" s="115"/>
      <c r="D256" s="115"/>
      <c r="E256" s="115"/>
      <c r="F256" s="115"/>
    </row>
    <row r="257">
      <c r="A257" s="115"/>
      <c r="B257" s="115"/>
      <c r="C257" s="115"/>
      <c r="D257" s="115"/>
      <c r="E257" s="115"/>
      <c r="F257" s="115"/>
    </row>
    <row r="258">
      <c r="A258" s="115"/>
      <c r="B258" s="115"/>
      <c r="C258" s="115"/>
      <c r="D258" s="115"/>
      <c r="E258" s="115"/>
      <c r="F258" s="115"/>
    </row>
    <row r="259">
      <c r="A259" s="115"/>
      <c r="B259" s="115"/>
      <c r="C259" s="115"/>
      <c r="D259" s="115"/>
      <c r="E259" s="115"/>
      <c r="F259" s="115"/>
    </row>
    <row r="260">
      <c r="A260" s="115"/>
      <c r="B260" s="115"/>
      <c r="C260" s="115"/>
      <c r="D260" s="115"/>
      <c r="E260" s="115"/>
      <c r="F260" s="115"/>
    </row>
    <row r="261">
      <c r="A261" s="115"/>
      <c r="B261" s="115"/>
      <c r="C261" s="115"/>
      <c r="D261" s="115"/>
      <c r="E261" s="115"/>
      <c r="F261" s="115"/>
    </row>
    <row r="262">
      <c r="A262" s="115"/>
      <c r="B262" s="115"/>
      <c r="C262" s="115"/>
      <c r="D262" s="115"/>
      <c r="E262" s="115"/>
      <c r="F262" s="115"/>
    </row>
    <row r="263">
      <c r="A263" s="115"/>
      <c r="B263" s="115"/>
      <c r="C263" s="115"/>
      <c r="D263" s="115"/>
      <c r="E263" s="115"/>
      <c r="F263" s="115"/>
    </row>
    <row r="264">
      <c r="A264" s="115"/>
      <c r="B264" s="115"/>
      <c r="C264" s="115"/>
      <c r="D264" s="115"/>
      <c r="E264" s="115"/>
      <c r="F264" s="115"/>
    </row>
    <row r="265">
      <c r="A265" s="115"/>
      <c r="B265" s="115"/>
      <c r="C265" s="115"/>
      <c r="D265" s="115"/>
      <c r="E265" s="115"/>
      <c r="F265" s="115"/>
    </row>
    <row r="266">
      <c r="A266" s="115"/>
      <c r="B266" s="115"/>
      <c r="C266" s="115"/>
      <c r="D266" s="115"/>
      <c r="E266" s="115"/>
      <c r="F266" s="115"/>
    </row>
    <row r="267">
      <c r="A267" s="115"/>
      <c r="B267" s="115"/>
      <c r="C267" s="115"/>
      <c r="D267" s="115"/>
      <c r="E267" s="115"/>
      <c r="F267" s="115"/>
    </row>
    <row r="268">
      <c r="A268" s="115"/>
      <c r="B268" s="115"/>
      <c r="C268" s="115"/>
      <c r="D268" s="115"/>
      <c r="E268" s="115"/>
      <c r="F268" s="115"/>
    </row>
    <row r="269">
      <c r="A269" s="115"/>
      <c r="B269" s="115"/>
      <c r="C269" s="115"/>
      <c r="D269" s="115"/>
      <c r="E269" s="115"/>
      <c r="F269" s="115"/>
    </row>
    <row r="270">
      <c r="A270" s="115"/>
      <c r="B270" s="115"/>
      <c r="C270" s="115"/>
      <c r="D270" s="115"/>
      <c r="E270" s="115"/>
      <c r="F270" s="115"/>
    </row>
    <row r="271">
      <c r="A271" s="115"/>
      <c r="B271" s="115"/>
      <c r="C271" s="115"/>
      <c r="D271" s="115"/>
      <c r="E271" s="115"/>
      <c r="F271" s="115"/>
    </row>
    <row r="272">
      <c r="A272" s="115"/>
      <c r="B272" s="115"/>
      <c r="C272" s="115"/>
      <c r="D272" s="115"/>
      <c r="E272" s="115"/>
      <c r="F272" s="115"/>
    </row>
    <row r="273">
      <c r="A273" s="115"/>
      <c r="B273" s="115"/>
      <c r="C273" s="115"/>
      <c r="D273" s="115"/>
      <c r="E273" s="115"/>
      <c r="F273" s="115"/>
    </row>
    <row r="274">
      <c r="A274" s="115"/>
      <c r="B274" s="115"/>
      <c r="C274" s="115"/>
      <c r="D274" s="115"/>
      <c r="E274" s="115"/>
      <c r="F274" s="115"/>
    </row>
    <row r="275">
      <c r="A275" s="115"/>
      <c r="B275" s="115"/>
      <c r="C275" s="115"/>
      <c r="D275" s="115"/>
      <c r="E275" s="115"/>
      <c r="F275" s="115"/>
    </row>
    <row r="276">
      <c r="A276" s="115"/>
      <c r="B276" s="115"/>
      <c r="C276" s="115"/>
      <c r="D276" s="115"/>
      <c r="E276" s="115"/>
      <c r="F276" s="115"/>
    </row>
    <row r="277">
      <c r="A277" s="115"/>
      <c r="B277" s="115"/>
      <c r="C277" s="115"/>
      <c r="D277" s="115"/>
      <c r="E277" s="115"/>
      <c r="F277" s="115"/>
    </row>
    <row r="278">
      <c r="A278" s="115"/>
      <c r="B278" s="115"/>
      <c r="C278" s="115"/>
      <c r="D278" s="115"/>
      <c r="E278" s="115"/>
      <c r="F278" s="115"/>
    </row>
    <row r="279">
      <c r="A279" s="115"/>
      <c r="B279" s="115"/>
      <c r="C279" s="115"/>
      <c r="D279" s="115"/>
      <c r="E279" s="115"/>
      <c r="F279" s="115"/>
    </row>
    <row r="280">
      <c r="A280" s="115"/>
      <c r="B280" s="115"/>
      <c r="C280" s="115"/>
      <c r="D280" s="115"/>
      <c r="E280" s="115"/>
      <c r="F280" s="115"/>
    </row>
    <row r="281">
      <c r="A281" s="115"/>
      <c r="B281" s="115"/>
      <c r="C281" s="115"/>
      <c r="D281" s="115"/>
      <c r="E281" s="115"/>
      <c r="F281" s="115"/>
    </row>
    <row r="282">
      <c r="A282" s="115"/>
      <c r="B282" s="115"/>
      <c r="C282" s="115"/>
      <c r="D282" s="115"/>
      <c r="E282" s="115"/>
      <c r="F282" s="115"/>
    </row>
    <row r="283">
      <c r="A283" s="115"/>
      <c r="B283" s="115"/>
      <c r="C283" s="115"/>
      <c r="D283" s="115"/>
      <c r="E283" s="115"/>
      <c r="F283" s="115"/>
    </row>
    <row r="284">
      <c r="A284" s="115"/>
      <c r="B284" s="115"/>
      <c r="C284" s="115"/>
      <c r="D284" s="115"/>
      <c r="E284" s="115"/>
      <c r="F284" s="115"/>
    </row>
    <row r="285">
      <c r="A285" s="115"/>
      <c r="B285" s="115"/>
      <c r="C285" s="115"/>
      <c r="D285" s="115"/>
      <c r="E285" s="115"/>
      <c r="F285" s="115"/>
    </row>
    <row r="286">
      <c r="A286" s="115"/>
      <c r="B286" s="115"/>
      <c r="C286" s="115"/>
      <c r="D286" s="115"/>
      <c r="E286" s="115"/>
      <c r="F286" s="115"/>
    </row>
    <row r="287">
      <c r="A287" s="115"/>
      <c r="B287" s="115"/>
      <c r="C287" s="115"/>
      <c r="D287" s="115"/>
      <c r="E287" s="115"/>
      <c r="F287" s="115"/>
    </row>
    <row r="288">
      <c r="A288" s="115"/>
      <c r="B288" s="115"/>
      <c r="C288" s="115"/>
      <c r="D288" s="115"/>
      <c r="E288" s="115"/>
      <c r="F288" s="115"/>
    </row>
    <row r="289">
      <c r="A289" s="115"/>
      <c r="B289" s="115"/>
      <c r="C289" s="115"/>
      <c r="D289" s="115"/>
      <c r="E289" s="115"/>
      <c r="F289" s="115"/>
    </row>
    <row r="290">
      <c r="A290" s="115"/>
      <c r="B290" s="115"/>
      <c r="C290" s="115"/>
      <c r="D290" s="115"/>
      <c r="E290" s="115"/>
      <c r="F290" s="115"/>
    </row>
    <row r="291">
      <c r="A291" s="115"/>
      <c r="B291" s="115"/>
      <c r="C291" s="115"/>
      <c r="D291" s="115"/>
      <c r="E291" s="115"/>
      <c r="F291" s="115"/>
    </row>
    <row r="292">
      <c r="A292" s="115"/>
      <c r="B292" s="115"/>
      <c r="C292" s="115"/>
      <c r="D292" s="115"/>
      <c r="E292" s="115"/>
      <c r="F292" s="115"/>
    </row>
    <row r="293">
      <c r="A293" s="115"/>
      <c r="B293" s="115"/>
      <c r="C293" s="115"/>
      <c r="D293" s="115"/>
      <c r="E293" s="115"/>
      <c r="F293" s="115"/>
    </row>
    <row r="294">
      <c r="A294" s="115"/>
      <c r="B294" s="115"/>
      <c r="C294" s="115"/>
      <c r="D294" s="115"/>
      <c r="E294" s="115"/>
      <c r="F294" s="115"/>
    </row>
    <row r="295">
      <c r="A295" s="115"/>
      <c r="B295" s="115"/>
      <c r="C295" s="115"/>
      <c r="D295" s="115"/>
      <c r="E295" s="115"/>
      <c r="F295" s="115"/>
    </row>
    <row r="296">
      <c r="A296" s="115"/>
      <c r="B296" s="115"/>
      <c r="C296" s="115"/>
      <c r="D296" s="115"/>
      <c r="E296" s="115"/>
      <c r="F296" s="115"/>
    </row>
    <row r="297">
      <c r="A297" s="115"/>
      <c r="B297" s="115"/>
      <c r="C297" s="115"/>
      <c r="D297" s="115"/>
      <c r="E297" s="115"/>
      <c r="F297" s="115"/>
    </row>
    <row r="298">
      <c r="A298" s="115"/>
      <c r="B298" s="115"/>
      <c r="C298" s="115"/>
      <c r="D298" s="115"/>
      <c r="E298" s="115"/>
      <c r="F298" s="115"/>
    </row>
    <row r="299">
      <c r="A299" s="115"/>
      <c r="B299" s="115"/>
      <c r="C299" s="115"/>
      <c r="D299" s="115"/>
      <c r="E299" s="115"/>
      <c r="F299" s="115"/>
    </row>
    <row r="300">
      <c r="A300" s="115"/>
      <c r="B300" s="115"/>
      <c r="C300" s="115"/>
      <c r="D300" s="115"/>
      <c r="E300" s="115"/>
      <c r="F300" s="115"/>
    </row>
    <row r="301">
      <c r="A301" s="115"/>
      <c r="B301" s="115"/>
      <c r="C301" s="115"/>
      <c r="D301" s="115"/>
      <c r="E301" s="115"/>
      <c r="F301" s="115"/>
    </row>
    <row r="302">
      <c r="A302" s="115"/>
      <c r="B302" s="115"/>
      <c r="C302" s="115"/>
      <c r="D302" s="115"/>
      <c r="E302" s="115"/>
      <c r="F302" s="115"/>
    </row>
    <row r="303">
      <c r="A303" s="115"/>
      <c r="B303" s="115"/>
      <c r="C303" s="115"/>
      <c r="D303" s="115"/>
      <c r="E303" s="115"/>
      <c r="F303" s="115"/>
    </row>
    <row r="304">
      <c r="A304" s="115"/>
      <c r="B304" s="115"/>
      <c r="C304" s="115"/>
      <c r="D304" s="115"/>
      <c r="E304" s="115"/>
      <c r="F304" s="115"/>
    </row>
    <row r="305">
      <c r="A305" s="115"/>
      <c r="B305" s="115"/>
      <c r="C305" s="115"/>
      <c r="D305" s="115"/>
      <c r="E305" s="115"/>
      <c r="F305" s="115"/>
    </row>
    <row r="306">
      <c r="A306" s="115"/>
      <c r="B306" s="115"/>
      <c r="C306" s="115"/>
      <c r="D306" s="115"/>
      <c r="E306" s="115"/>
      <c r="F306" s="115"/>
    </row>
    <row r="307">
      <c r="A307" s="115"/>
      <c r="B307" s="115"/>
      <c r="C307" s="115"/>
      <c r="D307" s="115"/>
      <c r="E307" s="115"/>
      <c r="F307" s="115"/>
    </row>
    <row r="308">
      <c r="A308" s="115"/>
      <c r="B308" s="115"/>
      <c r="C308" s="115"/>
      <c r="D308" s="115"/>
      <c r="E308" s="115"/>
      <c r="F308" s="115"/>
    </row>
    <row r="309">
      <c r="A309" s="115"/>
      <c r="B309" s="115"/>
      <c r="C309" s="115"/>
      <c r="D309" s="115"/>
      <c r="E309" s="115"/>
      <c r="F309" s="115"/>
    </row>
    <row r="310">
      <c r="A310" s="115"/>
      <c r="B310" s="115"/>
      <c r="C310" s="115"/>
      <c r="D310" s="115"/>
      <c r="E310" s="115"/>
      <c r="F310" s="115"/>
    </row>
    <row r="311">
      <c r="A311" s="115"/>
      <c r="B311" s="115"/>
      <c r="C311" s="115"/>
      <c r="D311" s="115"/>
      <c r="E311" s="115"/>
      <c r="F311" s="115"/>
    </row>
    <row r="312">
      <c r="A312" s="115"/>
      <c r="B312" s="115"/>
      <c r="C312" s="115"/>
      <c r="D312" s="115"/>
      <c r="E312" s="115"/>
      <c r="F312" s="115"/>
    </row>
    <row r="313">
      <c r="A313" s="115"/>
      <c r="B313" s="115"/>
      <c r="C313" s="115"/>
      <c r="D313" s="115"/>
      <c r="E313" s="115"/>
      <c r="F313" s="115"/>
    </row>
    <row r="314">
      <c r="A314" s="115"/>
      <c r="B314" s="115"/>
      <c r="C314" s="115"/>
      <c r="D314" s="115"/>
      <c r="E314" s="115"/>
      <c r="F314" s="115"/>
    </row>
    <row r="315">
      <c r="A315" s="115"/>
      <c r="B315" s="115"/>
      <c r="C315" s="115"/>
      <c r="D315" s="115"/>
      <c r="E315" s="115"/>
      <c r="F315" s="115"/>
    </row>
    <row r="316">
      <c r="A316" s="115"/>
      <c r="B316" s="115"/>
      <c r="C316" s="115"/>
      <c r="D316" s="115"/>
      <c r="E316" s="115"/>
      <c r="F316" s="115"/>
    </row>
    <row r="317">
      <c r="A317" s="115"/>
      <c r="B317" s="115"/>
      <c r="C317" s="115"/>
      <c r="D317" s="115"/>
      <c r="E317" s="115"/>
      <c r="F317" s="115"/>
    </row>
    <row r="318">
      <c r="A318" s="115"/>
      <c r="B318" s="115"/>
      <c r="C318" s="115"/>
      <c r="D318" s="115"/>
      <c r="E318" s="115"/>
      <c r="F318" s="115"/>
    </row>
    <row r="319">
      <c r="A319" s="115"/>
      <c r="B319" s="115"/>
      <c r="C319" s="115"/>
      <c r="D319" s="115"/>
      <c r="E319" s="115"/>
      <c r="F319" s="115"/>
    </row>
    <row r="320">
      <c r="A320" s="115"/>
      <c r="B320" s="115"/>
      <c r="C320" s="115"/>
      <c r="D320" s="115"/>
      <c r="E320" s="115"/>
      <c r="F320" s="115"/>
    </row>
    <row r="321">
      <c r="A321" s="115"/>
      <c r="B321" s="115"/>
      <c r="C321" s="115"/>
      <c r="D321" s="115"/>
      <c r="E321" s="115"/>
      <c r="F321" s="115"/>
    </row>
    <row r="322">
      <c r="A322" s="115"/>
      <c r="B322" s="115"/>
      <c r="C322" s="115"/>
      <c r="D322" s="115"/>
      <c r="E322" s="115"/>
      <c r="F322" s="115"/>
    </row>
    <row r="323">
      <c r="A323" s="115"/>
      <c r="B323" s="115"/>
      <c r="C323" s="115"/>
      <c r="D323" s="115"/>
      <c r="E323" s="115"/>
      <c r="F323" s="115"/>
    </row>
    <row r="324">
      <c r="A324" s="115"/>
      <c r="B324" s="115"/>
      <c r="C324" s="115"/>
      <c r="D324" s="115"/>
      <c r="E324" s="115"/>
      <c r="F324" s="115"/>
    </row>
    <row r="325">
      <c r="A325" s="115"/>
      <c r="B325" s="115"/>
      <c r="C325" s="115"/>
      <c r="D325" s="115"/>
      <c r="E325" s="115"/>
      <c r="F325" s="115"/>
    </row>
    <row r="326">
      <c r="A326" s="115"/>
      <c r="B326" s="115"/>
      <c r="C326" s="115"/>
      <c r="D326" s="115"/>
      <c r="E326" s="115"/>
      <c r="F326" s="115"/>
    </row>
    <row r="327">
      <c r="A327" s="115"/>
      <c r="B327" s="115"/>
      <c r="C327" s="115"/>
      <c r="D327" s="115"/>
      <c r="E327" s="115"/>
      <c r="F327" s="115"/>
    </row>
    <row r="328">
      <c r="A328" s="115"/>
      <c r="B328" s="115"/>
      <c r="C328" s="115"/>
      <c r="D328" s="115"/>
      <c r="E328" s="115"/>
      <c r="F328" s="115"/>
    </row>
    <row r="329">
      <c r="A329" s="115"/>
      <c r="B329" s="115"/>
      <c r="C329" s="115"/>
      <c r="D329" s="115"/>
      <c r="E329" s="115"/>
      <c r="F329" s="115"/>
    </row>
    <row r="330">
      <c r="A330" s="115"/>
      <c r="B330" s="115"/>
      <c r="C330" s="115"/>
      <c r="D330" s="115"/>
      <c r="E330" s="115"/>
      <c r="F330" s="115"/>
    </row>
    <row r="331">
      <c r="A331" s="115"/>
      <c r="B331" s="115"/>
      <c r="C331" s="115"/>
      <c r="D331" s="115"/>
      <c r="E331" s="115"/>
      <c r="F331" s="115"/>
    </row>
    <row r="332">
      <c r="A332" s="115"/>
      <c r="B332" s="115"/>
      <c r="C332" s="115"/>
      <c r="D332" s="115"/>
      <c r="E332" s="115"/>
      <c r="F332" s="115"/>
    </row>
    <row r="333">
      <c r="A333" s="115"/>
      <c r="B333" s="115"/>
      <c r="C333" s="115"/>
      <c r="D333" s="115"/>
      <c r="E333" s="115"/>
      <c r="F333" s="115"/>
    </row>
    <row r="334">
      <c r="A334" s="115"/>
      <c r="B334" s="115"/>
      <c r="C334" s="115"/>
      <c r="D334" s="115"/>
      <c r="E334" s="115"/>
      <c r="F334" s="115"/>
    </row>
    <row r="335">
      <c r="A335" s="115"/>
      <c r="B335" s="115"/>
      <c r="C335" s="115"/>
      <c r="D335" s="115"/>
      <c r="E335" s="115"/>
      <c r="F335" s="115"/>
    </row>
    <row r="336">
      <c r="A336" s="115"/>
      <c r="B336" s="115"/>
      <c r="C336" s="115"/>
      <c r="D336" s="115"/>
      <c r="E336" s="115"/>
      <c r="F336" s="115"/>
    </row>
    <row r="337">
      <c r="A337" s="115"/>
      <c r="B337" s="115"/>
      <c r="C337" s="115"/>
      <c r="D337" s="115"/>
      <c r="E337" s="115"/>
      <c r="F337" s="115"/>
    </row>
    <row r="338">
      <c r="A338" s="115"/>
      <c r="B338" s="115"/>
      <c r="C338" s="115"/>
      <c r="D338" s="115"/>
      <c r="E338" s="115"/>
      <c r="F338" s="115"/>
    </row>
    <row r="339">
      <c r="A339" s="115"/>
      <c r="B339" s="115"/>
      <c r="C339" s="115"/>
      <c r="D339" s="115"/>
      <c r="E339" s="115"/>
      <c r="F339" s="115"/>
    </row>
    <row r="340">
      <c r="A340" s="115"/>
      <c r="B340" s="115"/>
      <c r="C340" s="115"/>
      <c r="D340" s="115"/>
      <c r="E340" s="115"/>
      <c r="F340" s="115"/>
    </row>
    <row r="341">
      <c r="A341" s="115"/>
      <c r="B341" s="115"/>
      <c r="C341" s="115"/>
      <c r="D341" s="115"/>
      <c r="E341" s="115"/>
      <c r="F341" s="115"/>
    </row>
    <row r="342">
      <c r="A342" s="115"/>
      <c r="B342" s="115"/>
      <c r="C342" s="115"/>
      <c r="D342" s="115"/>
      <c r="E342" s="115"/>
      <c r="F342" s="115"/>
    </row>
    <row r="343">
      <c r="A343" s="115"/>
      <c r="B343" s="115"/>
      <c r="C343" s="115"/>
      <c r="D343" s="115"/>
      <c r="E343" s="115"/>
      <c r="F343" s="115"/>
    </row>
    <row r="344">
      <c r="A344" s="115"/>
      <c r="B344" s="115"/>
      <c r="C344" s="115"/>
      <c r="D344" s="115"/>
      <c r="E344" s="115"/>
      <c r="F344" s="115"/>
    </row>
    <row r="345">
      <c r="A345" s="115"/>
      <c r="B345" s="115"/>
      <c r="C345" s="115"/>
      <c r="D345" s="115"/>
      <c r="E345" s="115"/>
      <c r="F345" s="115"/>
    </row>
    <row r="346">
      <c r="A346" s="115"/>
      <c r="B346" s="115"/>
      <c r="C346" s="115"/>
      <c r="D346" s="115"/>
      <c r="E346" s="115"/>
      <c r="F346" s="115"/>
    </row>
    <row r="347">
      <c r="A347" s="115"/>
      <c r="B347" s="115"/>
      <c r="C347" s="115"/>
      <c r="D347" s="115"/>
      <c r="E347" s="115"/>
      <c r="F347" s="115"/>
    </row>
    <row r="348">
      <c r="A348" s="115"/>
      <c r="B348" s="115"/>
      <c r="C348" s="115"/>
      <c r="D348" s="115"/>
      <c r="E348" s="115"/>
      <c r="F348" s="115"/>
    </row>
    <row r="349">
      <c r="A349" s="115"/>
      <c r="B349" s="115"/>
      <c r="C349" s="115"/>
      <c r="D349" s="115"/>
      <c r="E349" s="115"/>
      <c r="F349" s="115"/>
    </row>
    <row r="350">
      <c r="A350" s="115"/>
      <c r="B350" s="115"/>
      <c r="C350" s="115"/>
      <c r="D350" s="115"/>
      <c r="E350" s="115"/>
      <c r="F350" s="115"/>
    </row>
    <row r="351">
      <c r="A351" s="115"/>
      <c r="B351" s="115"/>
      <c r="C351" s="115"/>
      <c r="D351" s="115"/>
      <c r="E351" s="115"/>
      <c r="F351" s="115"/>
    </row>
    <row r="352">
      <c r="A352" s="115"/>
      <c r="B352" s="115"/>
      <c r="C352" s="115"/>
      <c r="D352" s="115"/>
      <c r="E352" s="115"/>
      <c r="F352" s="115"/>
    </row>
    <row r="353">
      <c r="A353" s="115"/>
      <c r="B353" s="115"/>
      <c r="C353" s="115"/>
      <c r="D353" s="115"/>
      <c r="E353" s="115"/>
      <c r="F353" s="115"/>
    </row>
    <row r="354">
      <c r="A354" s="115"/>
      <c r="B354" s="115"/>
      <c r="C354" s="115"/>
      <c r="D354" s="115"/>
      <c r="E354" s="115"/>
      <c r="F354" s="115"/>
    </row>
    <row r="355">
      <c r="A355" s="115"/>
      <c r="B355" s="115"/>
      <c r="C355" s="115"/>
      <c r="D355" s="115"/>
      <c r="E355" s="115"/>
      <c r="F355" s="115"/>
    </row>
    <row r="356">
      <c r="A356" s="115"/>
      <c r="B356" s="115"/>
      <c r="C356" s="115"/>
      <c r="D356" s="115"/>
      <c r="E356" s="115"/>
      <c r="F356" s="115"/>
    </row>
    <row r="357">
      <c r="A357" s="115"/>
      <c r="B357" s="115"/>
      <c r="C357" s="115"/>
      <c r="D357" s="115"/>
      <c r="E357" s="115"/>
      <c r="F357" s="115"/>
    </row>
    <row r="358">
      <c r="A358" s="115"/>
      <c r="B358" s="115"/>
      <c r="C358" s="115"/>
      <c r="D358" s="115"/>
      <c r="E358" s="115"/>
      <c r="F358" s="115"/>
    </row>
    <row r="359">
      <c r="A359" s="115"/>
      <c r="B359" s="115"/>
      <c r="C359" s="115"/>
      <c r="D359" s="115"/>
      <c r="E359" s="115"/>
      <c r="F359" s="115"/>
    </row>
    <row r="360">
      <c r="A360" s="115"/>
      <c r="B360" s="115"/>
      <c r="C360" s="115"/>
      <c r="D360" s="115"/>
      <c r="E360" s="115"/>
      <c r="F360" s="115"/>
    </row>
    <row r="361">
      <c r="A361" s="115"/>
      <c r="B361" s="115"/>
      <c r="C361" s="115"/>
      <c r="D361" s="115"/>
      <c r="E361" s="115"/>
      <c r="F361" s="115"/>
    </row>
    <row r="362">
      <c r="A362" s="115"/>
      <c r="B362" s="115"/>
      <c r="C362" s="115"/>
      <c r="D362" s="115"/>
      <c r="E362" s="115"/>
      <c r="F362" s="115"/>
    </row>
    <row r="363">
      <c r="A363" s="115"/>
      <c r="B363" s="115"/>
      <c r="C363" s="115"/>
      <c r="D363" s="115"/>
      <c r="E363" s="115"/>
      <c r="F363" s="115"/>
    </row>
    <row r="364">
      <c r="A364" s="115"/>
      <c r="B364" s="115"/>
      <c r="C364" s="115"/>
      <c r="D364" s="115"/>
      <c r="E364" s="115"/>
      <c r="F364" s="115"/>
    </row>
    <row r="365">
      <c r="A365" s="115"/>
      <c r="B365" s="115"/>
      <c r="C365" s="115"/>
      <c r="D365" s="115"/>
      <c r="E365" s="115"/>
      <c r="F365" s="115"/>
    </row>
    <row r="366">
      <c r="A366" s="115"/>
      <c r="B366" s="115"/>
      <c r="C366" s="115"/>
      <c r="D366" s="115"/>
      <c r="E366" s="115"/>
      <c r="F366" s="115"/>
    </row>
    <row r="367">
      <c r="A367" s="115"/>
      <c r="B367" s="115"/>
      <c r="C367" s="115"/>
      <c r="D367" s="115"/>
      <c r="E367" s="115"/>
      <c r="F367" s="115"/>
    </row>
    <row r="368">
      <c r="A368" s="115"/>
      <c r="B368" s="115"/>
      <c r="C368" s="115"/>
      <c r="D368" s="115"/>
      <c r="E368" s="115"/>
      <c r="F368" s="115"/>
    </row>
    <row r="369">
      <c r="A369" s="115"/>
      <c r="B369" s="115"/>
      <c r="C369" s="115"/>
      <c r="D369" s="115"/>
      <c r="E369" s="115"/>
      <c r="F369" s="115"/>
    </row>
    <row r="370">
      <c r="A370" s="115"/>
      <c r="B370" s="115"/>
      <c r="C370" s="115"/>
      <c r="D370" s="115"/>
      <c r="E370" s="115"/>
      <c r="F370" s="115"/>
    </row>
    <row r="371">
      <c r="A371" s="115"/>
      <c r="B371" s="115"/>
      <c r="C371" s="115"/>
      <c r="D371" s="115"/>
      <c r="E371" s="115"/>
      <c r="F371" s="115"/>
    </row>
    <row r="372">
      <c r="A372" s="115"/>
      <c r="B372" s="115"/>
      <c r="C372" s="115"/>
      <c r="D372" s="115"/>
      <c r="E372" s="115"/>
      <c r="F372" s="115"/>
    </row>
    <row r="373">
      <c r="A373" s="115"/>
      <c r="B373" s="115"/>
      <c r="C373" s="115"/>
      <c r="D373" s="115"/>
      <c r="E373" s="115"/>
      <c r="F373" s="115"/>
    </row>
    <row r="374">
      <c r="A374" s="115"/>
      <c r="B374" s="115"/>
      <c r="C374" s="115"/>
      <c r="D374" s="115"/>
      <c r="E374" s="115"/>
      <c r="F374" s="115"/>
    </row>
    <row r="375">
      <c r="A375" s="115"/>
      <c r="B375" s="115"/>
      <c r="C375" s="115"/>
      <c r="D375" s="115"/>
      <c r="E375" s="115"/>
      <c r="F375" s="115"/>
    </row>
    <row r="376">
      <c r="A376" s="115"/>
      <c r="B376" s="115"/>
      <c r="C376" s="115"/>
      <c r="D376" s="115"/>
      <c r="E376" s="115"/>
      <c r="F376" s="115"/>
    </row>
    <row r="377">
      <c r="A377" s="115"/>
      <c r="B377" s="115"/>
      <c r="C377" s="115"/>
      <c r="D377" s="115"/>
      <c r="E377" s="115"/>
      <c r="F377" s="115"/>
    </row>
    <row r="378">
      <c r="A378" s="115"/>
      <c r="B378" s="115"/>
      <c r="C378" s="115"/>
      <c r="D378" s="115"/>
      <c r="E378" s="115"/>
      <c r="F378" s="115"/>
    </row>
    <row r="379">
      <c r="A379" s="115"/>
      <c r="B379" s="115"/>
      <c r="C379" s="115"/>
      <c r="D379" s="115"/>
      <c r="E379" s="115"/>
      <c r="F379" s="115"/>
    </row>
    <row r="380">
      <c r="A380" s="115"/>
      <c r="B380" s="115"/>
      <c r="C380" s="115"/>
      <c r="D380" s="115"/>
      <c r="E380" s="115"/>
      <c r="F380" s="115"/>
    </row>
    <row r="381">
      <c r="A381" s="115"/>
      <c r="B381" s="115"/>
      <c r="C381" s="115"/>
      <c r="D381" s="115"/>
      <c r="E381" s="115"/>
      <c r="F381" s="115"/>
    </row>
    <row r="382">
      <c r="A382" s="115"/>
      <c r="B382" s="115"/>
      <c r="C382" s="115"/>
      <c r="D382" s="115"/>
      <c r="E382" s="115"/>
      <c r="F382" s="115"/>
    </row>
    <row r="383">
      <c r="A383" s="115"/>
      <c r="B383" s="115"/>
      <c r="C383" s="115"/>
      <c r="D383" s="115"/>
      <c r="E383" s="115"/>
      <c r="F383" s="115"/>
    </row>
    <row r="384">
      <c r="A384" s="115"/>
      <c r="B384" s="115"/>
      <c r="C384" s="115"/>
      <c r="D384" s="115"/>
      <c r="E384" s="115"/>
      <c r="F384" s="115"/>
    </row>
    <row r="385">
      <c r="A385" s="115"/>
      <c r="B385" s="115"/>
      <c r="C385" s="115"/>
      <c r="D385" s="115"/>
      <c r="E385" s="115"/>
      <c r="F385" s="115"/>
    </row>
    <row r="386">
      <c r="A386" s="115"/>
      <c r="B386" s="115"/>
      <c r="C386" s="115"/>
      <c r="D386" s="115"/>
      <c r="E386" s="115"/>
      <c r="F386" s="115"/>
    </row>
    <row r="387">
      <c r="A387" s="115"/>
      <c r="B387" s="115"/>
      <c r="C387" s="115"/>
      <c r="D387" s="115"/>
      <c r="E387" s="115"/>
      <c r="F387" s="115"/>
    </row>
    <row r="388">
      <c r="A388" s="115"/>
      <c r="B388" s="115"/>
      <c r="C388" s="115"/>
      <c r="D388" s="115"/>
      <c r="E388" s="115"/>
      <c r="F388" s="115"/>
    </row>
    <row r="389">
      <c r="A389" s="115"/>
      <c r="B389" s="115"/>
      <c r="C389" s="115"/>
      <c r="D389" s="115"/>
      <c r="E389" s="115"/>
      <c r="F389" s="115"/>
    </row>
    <row r="390">
      <c r="A390" s="115"/>
      <c r="B390" s="115"/>
      <c r="C390" s="115"/>
      <c r="D390" s="115"/>
      <c r="E390" s="115"/>
      <c r="F390" s="115"/>
    </row>
    <row r="391">
      <c r="A391" s="115"/>
      <c r="B391" s="115"/>
      <c r="C391" s="115"/>
      <c r="D391" s="115"/>
      <c r="E391" s="115"/>
      <c r="F391" s="115"/>
    </row>
    <row r="392">
      <c r="A392" s="115"/>
      <c r="B392" s="115"/>
      <c r="C392" s="115"/>
      <c r="D392" s="115"/>
      <c r="E392" s="115"/>
      <c r="F392" s="115"/>
    </row>
    <row r="393">
      <c r="A393" s="115"/>
      <c r="B393" s="115"/>
      <c r="C393" s="115"/>
      <c r="D393" s="115"/>
      <c r="E393" s="115"/>
      <c r="F393" s="115"/>
    </row>
    <row r="394">
      <c r="A394" s="115"/>
      <c r="B394" s="115"/>
      <c r="C394" s="115"/>
      <c r="D394" s="115"/>
      <c r="E394" s="115"/>
      <c r="F394" s="115"/>
    </row>
    <row r="395">
      <c r="A395" s="115"/>
      <c r="B395" s="115"/>
      <c r="C395" s="115"/>
      <c r="D395" s="115"/>
      <c r="E395" s="115"/>
      <c r="F395" s="115"/>
    </row>
    <row r="396">
      <c r="A396" s="115"/>
      <c r="B396" s="115"/>
      <c r="C396" s="115"/>
      <c r="D396" s="115"/>
      <c r="E396" s="115"/>
      <c r="F396" s="115"/>
    </row>
    <row r="397">
      <c r="A397" s="115"/>
      <c r="B397" s="115"/>
      <c r="C397" s="115"/>
      <c r="D397" s="115"/>
      <c r="E397" s="115"/>
      <c r="F397" s="115"/>
    </row>
    <row r="398">
      <c r="A398" s="115"/>
      <c r="B398" s="115"/>
      <c r="C398" s="115"/>
      <c r="D398" s="115"/>
      <c r="E398" s="115"/>
      <c r="F398" s="115"/>
    </row>
    <row r="399">
      <c r="A399" s="115"/>
      <c r="B399" s="115"/>
      <c r="C399" s="115"/>
      <c r="D399" s="115"/>
      <c r="E399" s="115"/>
      <c r="F399" s="115"/>
    </row>
    <row r="400">
      <c r="A400" s="115"/>
      <c r="B400" s="115"/>
      <c r="C400" s="115"/>
      <c r="D400" s="115"/>
      <c r="E400" s="115"/>
      <c r="F400" s="115"/>
    </row>
    <row r="401">
      <c r="A401" s="115"/>
      <c r="B401" s="115"/>
      <c r="C401" s="115"/>
      <c r="D401" s="115"/>
      <c r="E401" s="115"/>
      <c r="F401" s="115"/>
    </row>
    <row r="402">
      <c r="A402" s="115"/>
      <c r="B402" s="115"/>
      <c r="C402" s="115"/>
      <c r="D402" s="115"/>
      <c r="E402" s="115"/>
      <c r="F402" s="115"/>
    </row>
    <row r="403">
      <c r="A403" s="115"/>
      <c r="B403" s="115"/>
      <c r="C403" s="115"/>
      <c r="D403" s="115"/>
      <c r="E403" s="115"/>
      <c r="F403" s="115"/>
    </row>
    <row r="404">
      <c r="A404" s="115"/>
      <c r="B404" s="115"/>
      <c r="C404" s="115"/>
      <c r="D404" s="115"/>
      <c r="E404" s="115"/>
      <c r="F404" s="115"/>
    </row>
    <row r="405">
      <c r="A405" s="115"/>
      <c r="B405" s="115"/>
      <c r="C405" s="115"/>
      <c r="D405" s="115"/>
      <c r="E405" s="115"/>
      <c r="F405" s="115"/>
    </row>
    <row r="406">
      <c r="A406" s="115"/>
      <c r="B406" s="115"/>
      <c r="C406" s="115"/>
      <c r="D406" s="115"/>
      <c r="E406" s="115"/>
      <c r="F406" s="115"/>
    </row>
    <row r="407">
      <c r="A407" s="115"/>
      <c r="B407" s="115"/>
      <c r="C407" s="115"/>
      <c r="D407" s="115"/>
      <c r="E407" s="115"/>
      <c r="F407" s="115"/>
    </row>
    <row r="408">
      <c r="A408" s="115"/>
      <c r="B408" s="115"/>
      <c r="C408" s="115"/>
      <c r="D408" s="115"/>
      <c r="E408" s="115"/>
      <c r="F408" s="115"/>
    </row>
    <row r="409">
      <c r="A409" s="115"/>
      <c r="B409" s="115"/>
      <c r="C409" s="115"/>
      <c r="D409" s="115"/>
      <c r="E409" s="115"/>
      <c r="F409" s="115"/>
    </row>
    <row r="410">
      <c r="A410" s="115"/>
      <c r="B410" s="115"/>
      <c r="C410" s="115"/>
      <c r="D410" s="115"/>
      <c r="E410" s="115"/>
      <c r="F410" s="115"/>
    </row>
    <row r="411">
      <c r="A411" s="115"/>
      <c r="B411" s="115"/>
      <c r="C411" s="115"/>
      <c r="D411" s="115"/>
      <c r="E411" s="115"/>
      <c r="F411" s="115"/>
    </row>
    <row r="412">
      <c r="A412" s="115"/>
      <c r="B412" s="115"/>
      <c r="C412" s="115"/>
      <c r="D412" s="115"/>
      <c r="E412" s="115"/>
      <c r="F412" s="115"/>
    </row>
    <row r="413">
      <c r="A413" s="115"/>
      <c r="B413" s="115"/>
      <c r="C413" s="115"/>
      <c r="D413" s="115"/>
      <c r="E413" s="115"/>
      <c r="F413" s="115"/>
    </row>
    <row r="414">
      <c r="A414" s="115"/>
      <c r="B414" s="115"/>
      <c r="C414" s="115"/>
      <c r="D414" s="115"/>
      <c r="E414" s="115"/>
      <c r="F414" s="115"/>
    </row>
    <row r="415">
      <c r="A415" s="115"/>
      <c r="B415" s="115"/>
      <c r="C415" s="115"/>
      <c r="D415" s="115"/>
      <c r="E415" s="115"/>
      <c r="F415" s="115"/>
    </row>
    <row r="416">
      <c r="A416" s="115"/>
      <c r="B416" s="115"/>
      <c r="C416" s="115"/>
      <c r="D416" s="115"/>
      <c r="E416" s="115"/>
      <c r="F416" s="115"/>
    </row>
    <row r="417">
      <c r="A417" s="115"/>
      <c r="B417" s="115"/>
      <c r="C417" s="115"/>
      <c r="D417" s="115"/>
      <c r="E417" s="115"/>
      <c r="F417" s="115"/>
    </row>
    <row r="418">
      <c r="A418" s="115"/>
      <c r="B418" s="115"/>
      <c r="C418" s="115"/>
      <c r="D418" s="115"/>
      <c r="E418" s="115"/>
      <c r="F418" s="115"/>
    </row>
    <row r="419">
      <c r="A419" s="115"/>
      <c r="B419" s="115"/>
      <c r="C419" s="115"/>
      <c r="D419" s="115"/>
      <c r="E419" s="115"/>
      <c r="F419" s="115"/>
    </row>
    <row r="420">
      <c r="A420" s="115"/>
      <c r="B420" s="115"/>
      <c r="C420" s="115"/>
      <c r="D420" s="115"/>
      <c r="E420" s="115"/>
      <c r="F420" s="115"/>
    </row>
    <row r="421">
      <c r="A421" s="115"/>
      <c r="B421" s="115"/>
      <c r="C421" s="115"/>
      <c r="D421" s="115"/>
      <c r="E421" s="115"/>
      <c r="F421" s="115"/>
    </row>
    <row r="422">
      <c r="A422" s="115"/>
      <c r="B422" s="115"/>
      <c r="C422" s="115"/>
      <c r="D422" s="115"/>
      <c r="E422" s="115"/>
      <c r="F422" s="115"/>
    </row>
    <row r="423">
      <c r="A423" s="115"/>
      <c r="B423" s="115"/>
      <c r="C423" s="115"/>
      <c r="D423" s="115"/>
      <c r="E423" s="115"/>
      <c r="F423" s="115"/>
    </row>
    <row r="424">
      <c r="A424" s="115"/>
      <c r="B424" s="115"/>
      <c r="C424" s="115"/>
      <c r="D424" s="115"/>
      <c r="E424" s="115"/>
      <c r="F424" s="115"/>
    </row>
    <row r="425">
      <c r="A425" s="115"/>
      <c r="B425" s="115"/>
      <c r="C425" s="115"/>
      <c r="D425" s="115"/>
      <c r="E425" s="115"/>
      <c r="F425" s="115"/>
    </row>
    <row r="426">
      <c r="A426" s="115"/>
      <c r="B426" s="115"/>
      <c r="C426" s="115"/>
      <c r="D426" s="115"/>
      <c r="E426" s="115"/>
      <c r="F426" s="115"/>
    </row>
    <row r="427">
      <c r="A427" s="115"/>
      <c r="B427" s="115"/>
      <c r="C427" s="115"/>
      <c r="D427" s="115"/>
      <c r="E427" s="115"/>
      <c r="F427" s="115"/>
    </row>
    <row r="428">
      <c r="A428" s="115"/>
      <c r="B428" s="115"/>
      <c r="C428" s="115"/>
      <c r="D428" s="115"/>
      <c r="E428" s="115"/>
      <c r="F428" s="115"/>
    </row>
    <row r="429">
      <c r="A429" s="115"/>
      <c r="B429" s="115"/>
      <c r="C429" s="115"/>
      <c r="D429" s="115"/>
      <c r="E429" s="115"/>
      <c r="F429" s="115"/>
    </row>
    <row r="430">
      <c r="A430" s="115"/>
      <c r="B430" s="115"/>
      <c r="C430" s="115"/>
      <c r="D430" s="115"/>
      <c r="E430" s="115"/>
      <c r="F430" s="115"/>
    </row>
    <row r="431">
      <c r="A431" s="115"/>
      <c r="B431" s="115"/>
      <c r="C431" s="115"/>
      <c r="D431" s="115"/>
      <c r="E431" s="115"/>
      <c r="F431" s="115"/>
    </row>
    <row r="432">
      <c r="A432" s="115"/>
      <c r="B432" s="115"/>
      <c r="C432" s="115"/>
      <c r="D432" s="115"/>
      <c r="E432" s="115"/>
      <c r="F432" s="115"/>
    </row>
    <row r="433">
      <c r="A433" s="115"/>
      <c r="B433" s="115"/>
      <c r="C433" s="115"/>
      <c r="D433" s="115"/>
      <c r="E433" s="115"/>
      <c r="F433" s="115"/>
    </row>
    <row r="434">
      <c r="A434" s="115"/>
      <c r="B434" s="115"/>
      <c r="C434" s="115"/>
      <c r="D434" s="115"/>
      <c r="E434" s="115"/>
      <c r="F434" s="115"/>
    </row>
    <row r="435">
      <c r="A435" s="115"/>
      <c r="B435" s="115"/>
      <c r="C435" s="115"/>
      <c r="D435" s="115"/>
      <c r="E435" s="115"/>
      <c r="F435" s="115"/>
    </row>
    <row r="436">
      <c r="A436" s="115"/>
      <c r="B436" s="115"/>
      <c r="C436" s="115"/>
      <c r="D436" s="115"/>
      <c r="E436" s="115"/>
      <c r="F436" s="115"/>
    </row>
    <row r="437">
      <c r="A437" s="115"/>
      <c r="B437" s="115"/>
      <c r="C437" s="115"/>
      <c r="D437" s="115"/>
      <c r="E437" s="115"/>
      <c r="F437" s="115"/>
    </row>
    <row r="438">
      <c r="A438" s="115"/>
      <c r="B438" s="115"/>
      <c r="C438" s="115"/>
      <c r="D438" s="115"/>
      <c r="E438" s="115"/>
      <c r="F438" s="115"/>
    </row>
    <row r="439">
      <c r="A439" s="115"/>
      <c r="B439" s="115"/>
      <c r="C439" s="115"/>
      <c r="D439" s="115"/>
      <c r="E439" s="115"/>
      <c r="F439" s="115"/>
    </row>
    <row r="440">
      <c r="A440" s="115"/>
      <c r="B440" s="115"/>
      <c r="C440" s="115"/>
      <c r="D440" s="115"/>
      <c r="E440" s="115"/>
      <c r="F440" s="115"/>
    </row>
    <row r="441">
      <c r="A441" s="115"/>
      <c r="B441" s="115"/>
      <c r="C441" s="115"/>
      <c r="D441" s="115"/>
      <c r="E441" s="115"/>
      <c r="F441" s="115"/>
    </row>
    <row r="442">
      <c r="A442" s="115"/>
      <c r="B442" s="115"/>
      <c r="C442" s="115"/>
      <c r="D442" s="115"/>
      <c r="E442" s="115"/>
      <c r="F442" s="115"/>
    </row>
    <row r="443">
      <c r="A443" s="115"/>
      <c r="B443" s="115"/>
      <c r="C443" s="115"/>
      <c r="D443" s="115"/>
      <c r="E443" s="115"/>
      <c r="F443" s="115"/>
    </row>
    <row r="444">
      <c r="A444" s="115"/>
      <c r="B444" s="115"/>
      <c r="C444" s="115"/>
      <c r="D444" s="115"/>
      <c r="E444" s="115"/>
      <c r="F444" s="115"/>
    </row>
    <row r="445">
      <c r="A445" s="115"/>
      <c r="B445" s="115"/>
      <c r="C445" s="115"/>
      <c r="D445" s="115"/>
      <c r="E445" s="115"/>
      <c r="F445" s="115"/>
    </row>
    <row r="446">
      <c r="A446" s="115"/>
      <c r="B446" s="115"/>
      <c r="C446" s="115"/>
      <c r="D446" s="115"/>
      <c r="E446" s="115"/>
      <c r="F446" s="115"/>
    </row>
    <row r="447">
      <c r="A447" s="115"/>
      <c r="B447" s="115"/>
      <c r="C447" s="115"/>
      <c r="D447" s="115"/>
      <c r="E447" s="115"/>
      <c r="F447" s="115"/>
    </row>
    <row r="448">
      <c r="A448" s="115"/>
      <c r="B448" s="115"/>
      <c r="C448" s="115"/>
      <c r="D448" s="115"/>
      <c r="E448" s="115"/>
      <c r="F448" s="115"/>
    </row>
    <row r="449">
      <c r="A449" s="115"/>
      <c r="B449" s="115"/>
      <c r="C449" s="115"/>
      <c r="D449" s="115"/>
      <c r="E449" s="115"/>
      <c r="F449" s="115"/>
    </row>
    <row r="450">
      <c r="A450" s="115"/>
      <c r="B450" s="115"/>
      <c r="C450" s="115"/>
      <c r="D450" s="115"/>
      <c r="E450" s="115"/>
      <c r="F450" s="115"/>
    </row>
    <row r="451">
      <c r="A451" s="115"/>
      <c r="B451" s="115"/>
      <c r="C451" s="115"/>
      <c r="D451" s="115"/>
      <c r="E451" s="115"/>
      <c r="F451" s="115"/>
    </row>
    <row r="452">
      <c r="A452" s="115"/>
      <c r="B452" s="115"/>
      <c r="C452" s="115"/>
      <c r="D452" s="115"/>
      <c r="E452" s="115"/>
      <c r="F452" s="115"/>
    </row>
    <row r="453">
      <c r="A453" s="115"/>
      <c r="B453" s="115"/>
      <c r="C453" s="115"/>
      <c r="D453" s="115"/>
      <c r="E453" s="115"/>
      <c r="F453" s="115"/>
    </row>
    <row r="454">
      <c r="A454" s="115"/>
      <c r="B454" s="115"/>
      <c r="C454" s="115"/>
      <c r="D454" s="115"/>
      <c r="E454" s="115"/>
      <c r="F454" s="115"/>
    </row>
    <row r="455">
      <c r="A455" s="115"/>
      <c r="B455" s="115"/>
      <c r="C455" s="115"/>
      <c r="D455" s="115"/>
      <c r="E455" s="115"/>
      <c r="F455" s="115"/>
    </row>
    <row r="456">
      <c r="A456" s="115"/>
      <c r="B456" s="115"/>
      <c r="C456" s="115"/>
      <c r="D456" s="115"/>
      <c r="E456" s="115"/>
      <c r="F456" s="115"/>
    </row>
    <row r="457">
      <c r="A457" s="115"/>
      <c r="B457" s="115"/>
      <c r="C457" s="115"/>
      <c r="D457" s="115"/>
      <c r="E457" s="115"/>
      <c r="F457" s="115"/>
    </row>
    <row r="458">
      <c r="A458" s="115"/>
      <c r="B458" s="115"/>
      <c r="C458" s="115"/>
      <c r="D458" s="115"/>
      <c r="E458" s="115"/>
      <c r="F458" s="115"/>
    </row>
    <row r="459">
      <c r="A459" s="115"/>
      <c r="B459" s="115"/>
      <c r="C459" s="115"/>
      <c r="D459" s="115"/>
      <c r="E459" s="115"/>
      <c r="F459" s="115"/>
    </row>
    <row r="460">
      <c r="A460" s="115"/>
      <c r="B460" s="115"/>
      <c r="C460" s="115"/>
      <c r="D460" s="115"/>
      <c r="E460" s="115"/>
      <c r="F460" s="115"/>
    </row>
    <row r="461">
      <c r="A461" s="115"/>
      <c r="B461" s="115"/>
      <c r="C461" s="115"/>
      <c r="D461" s="115"/>
      <c r="E461" s="115"/>
      <c r="F461" s="115"/>
    </row>
    <row r="462">
      <c r="A462" s="115"/>
      <c r="B462" s="115"/>
      <c r="C462" s="115"/>
      <c r="D462" s="115"/>
      <c r="E462" s="115"/>
      <c r="F462" s="115"/>
    </row>
    <row r="463">
      <c r="A463" s="115"/>
      <c r="B463" s="115"/>
      <c r="C463" s="115"/>
      <c r="D463" s="115"/>
      <c r="E463" s="115"/>
      <c r="F463" s="115"/>
    </row>
    <row r="464">
      <c r="A464" s="115"/>
      <c r="B464" s="115"/>
      <c r="C464" s="115"/>
      <c r="D464" s="115"/>
      <c r="E464" s="115"/>
      <c r="F464" s="115"/>
    </row>
    <row r="465">
      <c r="A465" s="115"/>
      <c r="B465" s="115"/>
      <c r="C465" s="115"/>
      <c r="D465" s="115"/>
      <c r="E465" s="115"/>
      <c r="F465" s="115"/>
    </row>
    <row r="466">
      <c r="A466" s="115"/>
      <c r="B466" s="115"/>
      <c r="C466" s="115"/>
      <c r="D466" s="115"/>
      <c r="E466" s="115"/>
      <c r="F466" s="115"/>
    </row>
    <row r="467">
      <c r="A467" s="115"/>
      <c r="B467" s="115"/>
      <c r="C467" s="115"/>
      <c r="D467" s="115"/>
      <c r="E467" s="115"/>
      <c r="F467" s="115"/>
    </row>
    <row r="468">
      <c r="A468" s="115"/>
      <c r="B468" s="115"/>
      <c r="C468" s="115"/>
      <c r="D468" s="115"/>
      <c r="E468" s="115"/>
      <c r="F468" s="115"/>
    </row>
    <row r="469">
      <c r="A469" s="115"/>
      <c r="B469" s="115"/>
      <c r="C469" s="115"/>
      <c r="D469" s="115"/>
      <c r="E469" s="115"/>
      <c r="F469" s="115"/>
    </row>
    <row r="470">
      <c r="A470" s="115"/>
      <c r="B470" s="115"/>
      <c r="C470" s="115"/>
      <c r="D470" s="115"/>
      <c r="E470" s="115"/>
      <c r="F470" s="115"/>
    </row>
    <row r="471">
      <c r="A471" s="115"/>
      <c r="B471" s="115"/>
      <c r="C471" s="115"/>
      <c r="D471" s="115"/>
      <c r="E471" s="115"/>
      <c r="F471" s="115"/>
    </row>
    <row r="472">
      <c r="A472" s="115"/>
      <c r="B472" s="115"/>
      <c r="C472" s="115"/>
      <c r="D472" s="115"/>
      <c r="E472" s="115"/>
      <c r="F472" s="115"/>
    </row>
    <row r="473">
      <c r="A473" s="115"/>
      <c r="B473" s="115"/>
      <c r="C473" s="115"/>
      <c r="D473" s="115"/>
      <c r="E473" s="115"/>
      <c r="F473" s="115"/>
    </row>
    <row r="474">
      <c r="A474" s="115"/>
      <c r="B474" s="115"/>
      <c r="C474" s="115"/>
      <c r="D474" s="115"/>
      <c r="E474" s="115"/>
      <c r="F474" s="115"/>
    </row>
    <row r="475">
      <c r="A475" s="115"/>
      <c r="B475" s="115"/>
      <c r="C475" s="115"/>
      <c r="D475" s="115"/>
      <c r="E475" s="115"/>
      <c r="F475" s="115"/>
    </row>
    <row r="476">
      <c r="A476" s="115"/>
      <c r="B476" s="115"/>
      <c r="C476" s="115"/>
      <c r="D476" s="115"/>
      <c r="E476" s="115"/>
      <c r="F476" s="115"/>
    </row>
    <row r="477">
      <c r="A477" s="115"/>
      <c r="B477" s="115"/>
      <c r="C477" s="115"/>
      <c r="D477" s="115"/>
      <c r="E477" s="115"/>
      <c r="F477" s="115"/>
    </row>
    <row r="478">
      <c r="A478" s="115"/>
      <c r="B478" s="115"/>
      <c r="C478" s="115"/>
      <c r="D478" s="115"/>
      <c r="E478" s="115"/>
      <c r="F478" s="115"/>
    </row>
    <row r="479">
      <c r="A479" s="115"/>
      <c r="B479" s="115"/>
      <c r="C479" s="115"/>
      <c r="D479" s="115"/>
      <c r="E479" s="115"/>
      <c r="F479" s="115"/>
    </row>
    <row r="480">
      <c r="A480" s="115"/>
      <c r="B480" s="115"/>
      <c r="C480" s="115"/>
      <c r="D480" s="115"/>
      <c r="E480" s="115"/>
      <c r="F480" s="115"/>
    </row>
    <row r="481">
      <c r="A481" s="115"/>
      <c r="B481" s="115"/>
      <c r="C481" s="115"/>
      <c r="D481" s="115"/>
      <c r="E481" s="115"/>
      <c r="F481" s="115"/>
    </row>
    <row r="482">
      <c r="A482" s="115"/>
      <c r="B482" s="115"/>
      <c r="C482" s="115"/>
      <c r="D482" s="115"/>
      <c r="E482" s="115"/>
      <c r="F482" s="115"/>
    </row>
    <row r="483">
      <c r="A483" s="115"/>
      <c r="B483" s="115"/>
      <c r="C483" s="115"/>
      <c r="D483" s="115"/>
      <c r="E483" s="115"/>
      <c r="F483" s="115"/>
    </row>
    <row r="484">
      <c r="A484" s="115"/>
      <c r="B484" s="115"/>
      <c r="C484" s="115"/>
      <c r="D484" s="115"/>
      <c r="E484" s="115"/>
      <c r="F484" s="115"/>
    </row>
    <row r="485">
      <c r="A485" s="115"/>
      <c r="B485" s="115"/>
      <c r="C485" s="115"/>
      <c r="D485" s="115"/>
      <c r="E485" s="115"/>
      <c r="F485" s="115"/>
    </row>
    <row r="486">
      <c r="A486" s="115"/>
      <c r="B486" s="115"/>
      <c r="C486" s="115"/>
      <c r="D486" s="115"/>
      <c r="E486" s="115"/>
      <c r="F486" s="115"/>
    </row>
    <row r="487">
      <c r="A487" s="115"/>
      <c r="B487" s="115"/>
      <c r="C487" s="115"/>
      <c r="D487" s="115"/>
      <c r="E487" s="115"/>
      <c r="F487" s="115"/>
    </row>
    <row r="488">
      <c r="A488" s="115"/>
      <c r="B488" s="115"/>
      <c r="C488" s="115"/>
      <c r="D488" s="115"/>
      <c r="E488" s="115"/>
      <c r="F488" s="115"/>
    </row>
    <row r="489">
      <c r="A489" s="115"/>
      <c r="B489" s="115"/>
      <c r="C489" s="115"/>
      <c r="D489" s="115"/>
      <c r="E489" s="115"/>
      <c r="F489" s="115"/>
    </row>
    <row r="490">
      <c r="A490" s="115"/>
      <c r="B490" s="115"/>
      <c r="C490" s="115"/>
      <c r="D490" s="115"/>
      <c r="E490" s="115"/>
      <c r="F490" s="115"/>
    </row>
    <row r="491">
      <c r="A491" s="115"/>
      <c r="B491" s="115"/>
      <c r="C491" s="115"/>
      <c r="D491" s="115"/>
      <c r="E491" s="115"/>
      <c r="F491" s="115"/>
    </row>
    <row r="492">
      <c r="A492" s="115"/>
      <c r="B492" s="115"/>
      <c r="C492" s="115"/>
      <c r="D492" s="115"/>
      <c r="E492" s="115"/>
      <c r="F492" s="115"/>
    </row>
    <row r="493">
      <c r="A493" s="115"/>
      <c r="B493" s="115"/>
      <c r="C493" s="115"/>
      <c r="D493" s="115"/>
      <c r="E493" s="115"/>
      <c r="F493" s="115"/>
    </row>
    <row r="494">
      <c r="A494" s="115"/>
      <c r="B494" s="115"/>
      <c r="C494" s="115"/>
      <c r="D494" s="115"/>
      <c r="E494" s="115"/>
      <c r="F494" s="115"/>
    </row>
    <row r="495">
      <c r="A495" s="115"/>
      <c r="B495" s="115"/>
      <c r="C495" s="115"/>
      <c r="D495" s="115"/>
      <c r="E495" s="115"/>
      <c r="F495" s="115"/>
    </row>
    <row r="496">
      <c r="A496" s="115"/>
      <c r="B496" s="115"/>
      <c r="C496" s="115"/>
      <c r="D496" s="115"/>
      <c r="E496" s="115"/>
      <c r="F496" s="115"/>
    </row>
    <row r="497">
      <c r="A497" s="115"/>
      <c r="B497" s="115"/>
      <c r="C497" s="115"/>
      <c r="D497" s="115"/>
      <c r="E497" s="115"/>
      <c r="F497" s="115"/>
    </row>
    <row r="498">
      <c r="A498" s="115"/>
      <c r="B498" s="115"/>
      <c r="C498" s="115"/>
      <c r="D498" s="115"/>
      <c r="E498" s="115"/>
      <c r="F498" s="115"/>
    </row>
    <row r="499">
      <c r="A499" s="115"/>
      <c r="B499" s="115"/>
      <c r="C499" s="115"/>
      <c r="D499" s="115"/>
      <c r="E499" s="115"/>
      <c r="F499" s="115"/>
    </row>
    <row r="500">
      <c r="A500" s="115"/>
      <c r="B500" s="115"/>
      <c r="C500" s="115"/>
      <c r="D500" s="115"/>
      <c r="E500" s="115"/>
      <c r="F500" s="115"/>
    </row>
    <row r="501">
      <c r="A501" s="115"/>
      <c r="B501" s="115"/>
      <c r="C501" s="115"/>
      <c r="D501" s="115"/>
      <c r="E501" s="115"/>
      <c r="F501" s="115"/>
    </row>
    <row r="502">
      <c r="A502" s="115"/>
      <c r="B502" s="115"/>
      <c r="C502" s="115"/>
      <c r="D502" s="115"/>
      <c r="E502" s="115"/>
      <c r="F502" s="115"/>
    </row>
    <row r="503">
      <c r="A503" s="115"/>
      <c r="B503" s="115"/>
      <c r="C503" s="115"/>
      <c r="D503" s="115"/>
      <c r="E503" s="115"/>
      <c r="F503" s="115"/>
    </row>
    <row r="504">
      <c r="A504" s="115"/>
      <c r="B504" s="115"/>
      <c r="C504" s="115"/>
      <c r="D504" s="115"/>
      <c r="E504" s="115"/>
      <c r="F504" s="115"/>
    </row>
    <row r="505">
      <c r="A505" s="115"/>
      <c r="B505" s="115"/>
      <c r="C505" s="115"/>
      <c r="D505" s="115"/>
      <c r="E505" s="115"/>
      <c r="F505" s="115"/>
    </row>
    <row r="506">
      <c r="A506" s="115"/>
      <c r="B506" s="115"/>
      <c r="C506" s="115"/>
      <c r="D506" s="115"/>
      <c r="E506" s="115"/>
      <c r="F506" s="115"/>
    </row>
    <row r="507">
      <c r="A507" s="115"/>
      <c r="B507" s="115"/>
      <c r="C507" s="115"/>
      <c r="D507" s="115"/>
      <c r="E507" s="115"/>
      <c r="F507" s="115"/>
    </row>
    <row r="508">
      <c r="A508" s="115"/>
      <c r="B508" s="115"/>
      <c r="C508" s="115"/>
      <c r="D508" s="115"/>
      <c r="E508" s="115"/>
      <c r="F508" s="115"/>
    </row>
    <row r="509">
      <c r="A509" s="115"/>
      <c r="B509" s="115"/>
      <c r="C509" s="115"/>
      <c r="D509" s="115"/>
      <c r="E509" s="115"/>
      <c r="F509" s="115"/>
    </row>
    <row r="510">
      <c r="A510" s="115"/>
      <c r="B510" s="115"/>
      <c r="C510" s="115"/>
      <c r="D510" s="115"/>
      <c r="E510" s="115"/>
      <c r="F510" s="115"/>
    </row>
    <row r="511">
      <c r="A511" s="115"/>
      <c r="B511" s="115"/>
      <c r="C511" s="115"/>
      <c r="D511" s="115"/>
      <c r="E511" s="115"/>
      <c r="F511" s="115"/>
    </row>
    <row r="512">
      <c r="A512" s="115"/>
      <c r="B512" s="115"/>
      <c r="C512" s="115"/>
      <c r="D512" s="115"/>
      <c r="E512" s="115"/>
      <c r="F512" s="115"/>
    </row>
    <row r="513">
      <c r="A513" s="115"/>
      <c r="B513" s="115"/>
      <c r="C513" s="115"/>
      <c r="D513" s="115"/>
      <c r="E513" s="115"/>
      <c r="F513" s="115"/>
    </row>
    <row r="514">
      <c r="A514" s="115"/>
      <c r="B514" s="115"/>
      <c r="C514" s="115"/>
      <c r="D514" s="115"/>
      <c r="E514" s="115"/>
      <c r="F514" s="115"/>
    </row>
    <row r="515">
      <c r="A515" s="115"/>
      <c r="B515" s="115"/>
      <c r="C515" s="115"/>
      <c r="D515" s="115"/>
      <c r="E515" s="115"/>
      <c r="F515" s="115"/>
    </row>
    <row r="516">
      <c r="A516" s="115"/>
      <c r="B516" s="115"/>
      <c r="C516" s="115"/>
      <c r="D516" s="115"/>
      <c r="E516" s="115"/>
      <c r="F516" s="115"/>
    </row>
    <row r="517">
      <c r="A517" s="115"/>
      <c r="B517" s="115"/>
      <c r="C517" s="115"/>
      <c r="D517" s="115"/>
      <c r="E517" s="115"/>
      <c r="F517" s="115"/>
    </row>
    <row r="518">
      <c r="A518" s="115"/>
      <c r="B518" s="115"/>
      <c r="C518" s="115"/>
      <c r="D518" s="115"/>
      <c r="E518" s="115"/>
      <c r="F518" s="115"/>
    </row>
    <row r="519">
      <c r="A519" s="115"/>
      <c r="B519" s="115"/>
      <c r="C519" s="115"/>
      <c r="D519" s="115"/>
      <c r="E519" s="115"/>
      <c r="F519" s="115"/>
    </row>
    <row r="520">
      <c r="A520" s="115"/>
      <c r="B520" s="115"/>
      <c r="C520" s="115"/>
      <c r="D520" s="115"/>
      <c r="E520" s="115"/>
      <c r="F520" s="115"/>
    </row>
    <row r="521">
      <c r="A521" s="115"/>
      <c r="B521" s="115"/>
      <c r="C521" s="115"/>
      <c r="D521" s="115"/>
      <c r="E521" s="115"/>
      <c r="F521" s="115"/>
    </row>
    <row r="522">
      <c r="A522" s="115"/>
      <c r="B522" s="115"/>
      <c r="C522" s="115"/>
      <c r="D522" s="115"/>
      <c r="E522" s="115"/>
      <c r="F522" s="115"/>
    </row>
    <row r="523">
      <c r="A523" s="115"/>
      <c r="B523" s="115"/>
      <c r="C523" s="115"/>
      <c r="D523" s="115"/>
      <c r="E523" s="115"/>
      <c r="F523" s="115"/>
    </row>
    <row r="524">
      <c r="A524" s="115"/>
      <c r="B524" s="115"/>
      <c r="C524" s="115"/>
      <c r="D524" s="115"/>
      <c r="E524" s="115"/>
      <c r="F524" s="115"/>
    </row>
    <row r="525">
      <c r="A525" s="115"/>
      <c r="B525" s="115"/>
      <c r="C525" s="115"/>
      <c r="D525" s="115"/>
      <c r="E525" s="115"/>
      <c r="F525" s="115"/>
    </row>
    <row r="526">
      <c r="A526" s="115"/>
      <c r="B526" s="115"/>
      <c r="C526" s="115"/>
      <c r="D526" s="115"/>
      <c r="E526" s="115"/>
      <c r="F526" s="115"/>
    </row>
    <row r="527">
      <c r="A527" s="115"/>
      <c r="B527" s="115"/>
      <c r="C527" s="115"/>
      <c r="D527" s="115"/>
      <c r="E527" s="115"/>
      <c r="F527" s="115"/>
    </row>
    <row r="528">
      <c r="A528" s="115"/>
      <c r="B528" s="115"/>
      <c r="C528" s="115"/>
      <c r="D528" s="115"/>
      <c r="E528" s="115"/>
      <c r="F528" s="115"/>
    </row>
    <row r="529">
      <c r="A529" s="115"/>
      <c r="B529" s="115"/>
      <c r="C529" s="115"/>
      <c r="D529" s="115"/>
      <c r="E529" s="115"/>
      <c r="F529" s="115"/>
    </row>
    <row r="530">
      <c r="A530" s="115"/>
      <c r="B530" s="115"/>
      <c r="C530" s="115"/>
      <c r="D530" s="115"/>
      <c r="E530" s="115"/>
      <c r="F530" s="115"/>
    </row>
    <row r="531">
      <c r="A531" s="115"/>
      <c r="B531" s="115"/>
      <c r="C531" s="115"/>
      <c r="D531" s="115"/>
      <c r="E531" s="115"/>
      <c r="F531" s="115"/>
    </row>
    <row r="532">
      <c r="A532" s="115"/>
      <c r="B532" s="115"/>
      <c r="C532" s="115"/>
      <c r="D532" s="115"/>
      <c r="E532" s="115"/>
      <c r="F532" s="115"/>
    </row>
    <row r="533">
      <c r="A533" s="115"/>
      <c r="B533" s="115"/>
      <c r="C533" s="115"/>
      <c r="D533" s="115"/>
      <c r="E533" s="115"/>
      <c r="F533" s="115"/>
    </row>
    <row r="534">
      <c r="A534" s="115"/>
      <c r="B534" s="115"/>
      <c r="C534" s="115"/>
      <c r="D534" s="115"/>
      <c r="E534" s="115"/>
      <c r="F534" s="115"/>
    </row>
    <row r="535">
      <c r="A535" s="115"/>
      <c r="B535" s="115"/>
      <c r="C535" s="115"/>
      <c r="D535" s="115"/>
      <c r="E535" s="115"/>
      <c r="F535" s="115"/>
    </row>
    <row r="536">
      <c r="A536" s="115"/>
      <c r="B536" s="115"/>
      <c r="C536" s="115"/>
      <c r="D536" s="115"/>
      <c r="E536" s="115"/>
      <c r="F536" s="115"/>
    </row>
    <row r="537">
      <c r="A537" s="115"/>
      <c r="B537" s="115"/>
      <c r="C537" s="115"/>
      <c r="D537" s="115"/>
      <c r="E537" s="115"/>
      <c r="F537" s="115"/>
    </row>
    <row r="538">
      <c r="A538" s="115"/>
      <c r="B538" s="115"/>
      <c r="C538" s="115"/>
      <c r="D538" s="115"/>
      <c r="E538" s="115"/>
      <c r="F538" s="115"/>
    </row>
    <row r="539">
      <c r="A539" s="115"/>
      <c r="B539" s="115"/>
      <c r="C539" s="115"/>
      <c r="D539" s="115"/>
      <c r="E539" s="115"/>
      <c r="F539" s="115"/>
    </row>
    <row r="540">
      <c r="A540" s="115"/>
      <c r="B540" s="115"/>
      <c r="C540" s="115"/>
      <c r="D540" s="115"/>
      <c r="E540" s="115"/>
      <c r="F540" s="115"/>
    </row>
    <row r="541">
      <c r="A541" s="115"/>
      <c r="B541" s="115"/>
      <c r="C541" s="115"/>
      <c r="D541" s="115"/>
      <c r="E541" s="115"/>
      <c r="F541" s="115"/>
    </row>
    <row r="542">
      <c r="A542" s="115"/>
      <c r="B542" s="115"/>
      <c r="C542" s="115"/>
      <c r="D542" s="115"/>
      <c r="E542" s="115"/>
      <c r="F542" s="115"/>
    </row>
    <row r="543">
      <c r="A543" s="115"/>
      <c r="B543" s="115"/>
      <c r="C543" s="115"/>
      <c r="D543" s="115"/>
      <c r="E543" s="115"/>
      <c r="F543" s="115"/>
    </row>
    <row r="544">
      <c r="A544" s="115"/>
      <c r="B544" s="115"/>
      <c r="C544" s="115"/>
      <c r="D544" s="115"/>
      <c r="E544" s="115"/>
      <c r="F544" s="115"/>
    </row>
    <row r="545">
      <c r="A545" s="115"/>
      <c r="B545" s="115"/>
      <c r="C545" s="115"/>
      <c r="D545" s="115"/>
      <c r="E545" s="115"/>
      <c r="F545" s="115"/>
    </row>
    <row r="546">
      <c r="A546" s="115"/>
      <c r="B546" s="115"/>
      <c r="C546" s="115"/>
      <c r="D546" s="115"/>
      <c r="E546" s="115"/>
      <c r="F546" s="115"/>
    </row>
    <row r="547">
      <c r="A547" s="115"/>
      <c r="B547" s="115"/>
      <c r="C547" s="115"/>
      <c r="D547" s="115"/>
      <c r="E547" s="115"/>
      <c r="F547" s="115"/>
    </row>
    <row r="548">
      <c r="A548" s="115"/>
      <c r="B548" s="115"/>
      <c r="C548" s="115"/>
      <c r="D548" s="115"/>
      <c r="E548" s="115"/>
      <c r="F548" s="115"/>
    </row>
    <row r="549">
      <c r="A549" s="115"/>
      <c r="B549" s="115"/>
      <c r="C549" s="115"/>
      <c r="D549" s="115"/>
      <c r="E549" s="115"/>
      <c r="F549" s="115"/>
    </row>
    <row r="550">
      <c r="A550" s="115"/>
      <c r="B550" s="115"/>
      <c r="C550" s="115"/>
      <c r="D550" s="115"/>
      <c r="E550" s="115"/>
      <c r="F550" s="115"/>
    </row>
    <row r="551">
      <c r="A551" s="115"/>
      <c r="B551" s="115"/>
      <c r="C551" s="115"/>
      <c r="D551" s="115"/>
      <c r="E551" s="115"/>
      <c r="F551" s="115"/>
    </row>
    <row r="552">
      <c r="A552" s="115"/>
      <c r="B552" s="115"/>
      <c r="C552" s="115"/>
      <c r="D552" s="115"/>
      <c r="E552" s="115"/>
      <c r="F552" s="115"/>
    </row>
    <row r="553">
      <c r="A553" s="115"/>
      <c r="B553" s="115"/>
      <c r="C553" s="115"/>
      <c r="D553" s="115"/>
      <c r="E553" s="115"/>
      <c r="F553" s="115"/>
    </row>
    <row r="554">
      <c r="A554" s="115"/>
      <c r="B554" s="115"/>
      <c r="C554" s="115"/>
      <c r="D554" s="115"/>
      <c r="E554" s="115"/>
      <c r="F554" s="115"/>
    </row>
    <row r="555">
      <c r="A555" s="115"/>
      <c r="B555" s="115"/>
      <c r="C555" s="115"/>
      <c r="D555" s="115"/>
      <c r="E555" s="115"/>
      <c r="F555" s="115"/>
    </row>
    <row r="556">
      <c r="A556" s="115"/>
      <c r="B556" s="115"/>
      <c r="C556" s="115"/>
      <c r="D556" s="115"/>
      <c r="E556" s="115"/>
      <c r="F556" s="115"/>
    </row>
    <row r="557">
      <c r="A557" s="115"/>
      <c r="B557" s="115"/>
      <c r="C557" s="115"/>
      <c r="D557" s="115"/>
      <c r="E557" s="115"/>
      <c r="F557" s="115"/>
    </row>
    <row r="558">
      <c r="A558" s="115"/>
      <c r="B558" s="115"/>
      <c r="C558" s="115"/>
      <c r="D558" s="115"/>
      <c r="E558" s="115"/>
      <c r="F558" s="115"/>
    </row>
    <row r="559">
      <c r="A559" s="115"/>
      <c r="B559" s="115"/>
      <c r="C559" s="115"/>
      <c r="D559" s="115"/>
      <c r="E559" s="115"/>
      <c r="F559" s="115"/>
    </row>
    <row r="560">
      <c r="A560" s="115"/>
      <c r="B560" s="115"/>
      <c r="C560" s="115"/>
      <c r="D560" s="115"/>
      <c r="E560" s="115"/>
      <c r="F560" s="115"/>
    </row>
    <row r="561">
      <c r="A561" s="115"/>
      <c r="B561" s="115"/>
      <c r="C561" s="115"/>
      <c r="D561" s="115"/>
      <c r="E561" s="115"/>
      <c r="F561" s="115"/>
    </row>
    <row r="562">
      <c r="A562" s="115"/>
      <c r="B562" s="115"/>
      <c r="C562" s="115"/>
      <c r="D562" s="115"/>
      <c r="E562" s="115"/>
      <c r="F562" s="115"/>
    </row>
    <row r="563">
      <c r="A563" s="115"/>
      <c r="B563" s="115"/>
      <c r="C563" s="115"/>
      <c r="D563" s="115"/>
      <c r="E563" s="115"/>
      <c r="F563" s="115"/>
    </row>
    <row r="564">
      <c r="A564" s="115"/>
      <c r="B564" s="115"/>
      <c r="C564" s="115"/>
      <c r="D564" s="115"/>
      <c r="E564" s="115"/>
      <c r="F564" s="115"/>
    </row>
    <row r="565">
      <c r="A565" s="115"/>
      <c r="B565" s="115"/>
      <c r="C565" s="115"/>
      <c r="D565" s="115"/>
      <c r="E565" s="115"/>
      <c r="F565" s="115"/>
    </row>
    <row r="566">
      <c r="A566" s="115"/>
      <c r="B566" s="115"/>
      <c r="C566" s="115"/>
      <c r="D566" s="115"/>
      <c r="E566" s="115"/>
      <c r="F566" s="115"/>
    </row>
    <row r="567">
      <c r="A567" s="115"/>
      <c r="B567" s="115"/>
      <c r="C567" s="115"/>
      <c r="D567" s="115"/>
      <c r="E567" s="115"/>
      <c r="F567" s="115"/>
    </row>
    <row r="568">
      <c r="A568" s="115"/>
      <c r="B568" s="115"/>
      <c r="C568" s="115"/>
      <c r="D568" s="115"/>
      <c r="E568" s="115"/>
      <c r="F568" s="115"/>
    </row>
    <row r="569">
      <c r="A569" s="115"/>
      <c r="B569" s="115"/>
      <c r="C569" s="115"/>
      <c r="D569" s="115"/>
      <c r="E569" s="115"/>
      <c r="F569" s="115"/>
    </row>
    <row r="570">
      <c r="A570" s="115"/>
      <c r="B570" s="115"/>
      <c r="C570" s="115"/>
      <c r="D570" s="115"/>
      <c r="E570" s="115"/>
      <c r="F570" s="115"/>
    </row>
    <row r="571">
      <c r="A571" s="115"/>
      <c r="B571" s="115"/>
      <c r="C571" s="115"/>
      <c r="D571" s="115"/>
      <c r="E571" s="115"/>
      <c r="F571" s="115"/>
    </row>
    <row r="572">
      <c r="A572" s="115"/>
      <c r="B572" s="115"/>
      <c r="C572" s="115"/>
      <c r="D572" s="115"/>
      <c r="E572" s="115"/>
      <c r="F572" s="115"/>
    </row>
    <row r="573">
      <c r="A573" s="115"/>
      <c r="B573" s="115"/>
      <c r="C573" s="115"/>
      <c r="D573" s="115"/>
      <c r="E573" s="115"/>
      <c r="F573" s="115"/>
    </row>
    <row r="574">
      <c r="A574" s="115"/>
      <c r="B574" s="115"/>
      <c r="C574" s="115"/>
      <c r="D574" s="115"/>
      <c r="E574" s="115"/>
      <c r="F574" s="115"/>
    </row>
    <row r="575">
      <c r="A575" s="115"/>
      <c r="B575" s="115"/>
      <c r="C575" s="115"/>
      <c r="D575" s="115"/>
      <c r="E575" s="115"/>
      <c r="F575" s="115"/>
    </row>
    <row r="576">
      <c r="A576" s="115"/>
      <c r="B576" s="115"/>
      <c r="C576" s="115"/>
      <c r="D576" s="115"/>
      <c r="E576" s="115"/>
      <c r="F576" s="115"/>
    </row>
    <row r="577">
      <c r="A577" s="115"/>
      <c r="B577" s="115"/>
      <c r="C577" s="115"/>
      <c r="D577" s="115"/>
      <c r="E577" s="115"/>
      <c r="F577" s="115"/>
    </row>
    <row r="578">
      <c r="A578" s="115"/>
      <c r="B578" s="115"/>
      <c r="C578" s="115"/>
      <c r="D578" s="115"/>
      <c r="E578" s="115"/>
      <c r="F578" s="115"/>
    </row>
    <row r="579">
      <c r="A579" s="115"/>
      <c r="B579" s="115"/>
      <c r="C579" s="115"/>
      <c r="D579" s="115"/>
      <c r="E579" s="115"/>
      <c r="F579" s="115"/>
    </row>
    <row r="580">
      <c r="A580" s="115"/>
      <c r="B580" s="115"/>
      <c r="C580" s="115"/>
      <c r="D580" s="115"/>
      <c r="E580" s="115"/>
      <c r="F580" s="115"/>
    </row>
    <row r="581">
      <c r="A581" s="115"/>
      <c r="B581" s="115"/>
      <c r="C581" s="115"/>
      <c r="D581" s="115"/>
      <c r="E581" s="115"/>
      <c r="F581" s="115"/>
    </row>
    <row r="582">
      <c r="A582" s="115"/>
      <c r="B582" s="115"/>
      <c r="C582" s="115"/>
      <c r="D582" s="115"/>
      <c r="E582" s="115"/>
      <c r="F582" s="115"/>
    </row>
    <row r="583">
      <c r="A583" s="115"/>
      <c r="B583" s="115"/>
      <c r="C583" s="115"/>
      <c r="D583" s="115"/>
      <c r="E583" s="115"/>
      <c r="F583" s="115"/>
    </row>
    <row r="584">
      <c r="A584" s="115"/>
      <c r="B584" s="115"/>
      <c r="C584" s="115"/>
      <c r="D584" s="115"/>
      <c r="E584" s="115"/>
      <c r="F584" s="115"/>
    </row>
    <row r="585">
      <c r="A585" s="115"/>
      <c r="B585" s="115"/>
      <c r="C585" s="115"/>
      <c r="D585" s="115"/>
      <c r="E585" s="115"/>
      <c r="F585" s="115"/>
    </row>
    <row r="586">
      <c r="A586" s="115"/>
      <c r="B586" s="115"/>
      <c r="C586" s="115"/>
      <c r="D586" s="115"/>
      <c r="E586" s="115"/>
      <c r="F586" s="115"/>
    </row>
    <row r="587">
      <c r="A587" s="115"/>
      <c r="B587" s="115"/>
      <c r="C587" s="115"/>
      <c r="D587" s="115"/>
      <c r="E587" s="115"/>
      <c r="F587" s="115"/>
    </row>
    <row r="588">
      <c r="A588" s="115"/>
      <c r="B588" s="115"/>
      <c r="C588" s="115"/>
      <c r="D588" s="115"/>
      <c r="E588" s="115"/>
      <c r="F588" s="115"/>
    </row>
    <row r="589">
      <c r="A589" s="115"/>
      <c r="B589" s="115"/>
      <c r="C589" s="115"/>
      <c r="D589" s="115"/>
      <c r="E589" s="115"/>
      <c r="F589" s="115"/>
    </row>
    <row r="590">
      <c r="A590" s="115"/>
      <c r="B590" s="115"/>
      <c r="C590" s="115"/>
      <c r="D590" s="115"/>
      <c r="E590" s="115"/>
      <c r="F590" s="115"/>
    </row>
    <row r="591">
      <c r="A591" s="115"/>
      <c r="B591" s="115"/>
      <c r="C591" s="115"/>
      <c r="D591" s="115"/>
      <c r="E591" s="115"/>
      <c r="F591" s="115"/>
    </row>
    <row r="592">
      <c r="A592" s="115"/>
      <c r="B592" s="115"/>
      <c r="C592" s="115"/>
      <c r="D592" s="115"/>
      <c r="E592" s="115"/>
      <c r="F592" s="115"/>
    </row>
    <row r="593">
      <c r="A593" s="115"/>
      <c r="B593" s="115"/>
      <c r="C593" s="115"/>
      <c r="D593" s="115"/>
      <c r="E593" s="115"/>
      <c r="F593" s="115"/>
    </row>
    <row r="594">
      <c r="A594" s="115"/>
      <c r="B594" s="115"/>
      <c r="C594" s="115"/>
      <c r="D594" s="115"/>
      <c r="E594" s="115"/>
      <c r="F594" s="115"/>
    </row>
    <row r="595">
      <c r="A595" s="115"/>
      <c r="B595" s="115"/>
      <c r="C595" s="115"/>
      <c r="D595" s="115"/>
      <c r="E595" s="115"/>
      <c r="F595" s="115"/>
    </row>
    <row r="596">
      <c r="A596" s="115"/>
      <c r="B596" s="115"/>
      <c r="C596" s="115"/>
      <c r="D596" s="115"/>
      <c r="E596" s="115"/>
      <c r="F596" s="115"/>
    </row>
    <row r="597">
      <c r="A597" s="115"/>
      <c r="B597" s="115"/>
      <c r="C597" s="115"/>
      <c r="D597" s="115"/>
      <c r="E597" s="115"/>
      <c r="F597" s="115"/>
    </row>
    <row r="598">
      <c r="A598" s="115"/>
      <c r="B598" s="115"/>
      <c r="C598" s="115"/>
      <c r="D598" s="115"/>
      <c r="E598" s="115"/>
      <c r="F598" s="115"/>
    </row>
    <row r="599">
      <c r="A599" s="115"/>
      <c r="B599" s="115"/>
      <c r="C599" s="115"/>
      <c r="D599" s="115"/>
      <c r="E599" s="115"/>
      <c r="F599" s="115"/>
    </row>
    <row r="600">
      <c r="A600" s="115"/>
      <c r="B600" s="115"/>
      <c r="C600" s="115"/>
      <c r="D600" s="115"/>
      <c r="E600" s="115"/>
      <c r="F600" s="115"/>
    </row>
    <row r="601">
      <c r="A601" s="115"/>
      <c r="B601" s="115"/>
      <c r="C601" s="115"/>
      <c r="D601" s="115"/>
      <c r="E601" s="115"/>
      <c r="F601" s="115"/>
    </row>
    <row r="602">
      <c r="A602" s="115"/>
      <c r="B602" s="115"/>
      <c r="C602" s="115"/>
      <c r="D602" s="115"/>
      <c r="E602" s="115"/>
      <c r="F602" s="115"/>
    </row>
    <row r="603">
      <c r="A603" s="115"/>
      <c r="B603" s="115"/>
      <c r="C603" s="115"/>
      <c r="D603" s="115"/>
      <c r="E603" s="115"/>
      <c r="F603" s="115"/>
    </row>
    <row r="604">
      <c r="A604" s="115"/>
      <c r="B604" s="115"/>
      <c r="C604" s="115"/>
      <c r="D604" s="115"/>
      <c r="E604" s="115"/>
      <c r="F604" s="115"/>
    </row>
    <row r="605">
      <c r="A605" s="115"/>
      <c r="B605" s="115"/>
      <c r="C605" s="115"/>
      <c r="D605" s="115"/>
      <c r="E605" s="115"/>
      <c r="F605" s="115"/>
    </row>
    <row r="606">
      <c r="A606" s="115"/>
      <c r="B606" s="115"/>
      <c r="C606" s="115"/>
      <c r="D606" s="115"/>
      <c r="E606" s="115"/>
      <c r="F606" s="115"/>
    </row>
    <row r="607">
      <c r="A607" s="115"/>
      <c r="B607" s="115"/>
      <c r="C607" s="115"/>
      <c r="D607" s="115"/>
      <c r="E607" s="115"/>
      <c r="F607" s="115"/>
    </row>
    <row r="608">
      <c r="A608" s="115"/>
      <c r="B608" s="115"/>
      <c r="C608" s="115"/>
      <c r="D608" s="115"/>
      <c r="E608" s="115"/>
      <c r="F608" s="115"/>
    </row>
    <row r="609">
      <c r="A609" s="115"/>
      <c r="B609" s="115"/>
      <c r="C609" s="115"/>
      <c r="D609" s="115"/>
      <c r="E609" s="115"/>
      <c r="F609" s="115"/>
    </row>
    <row r="610">
      <c r="A610" s="115"/>
      <c r="B610" s="115"/>
      <c r="C610" s="115"/>
      <c r="D610" s="115"/>
      <c r="E610" s="115"/>
      <c r="F610" s="115"/>
    </row>
    <row r="611">
      <c r="A611" s="115"/>
      <c r="B611" s="115"/>
      <c r="C611" s="115"/>
      <c r="D611" s="115"/>
      <c r="E611" s="115"/>
      <c r="F611" s="115"/>
    </row>
    <row r="612">
      <c r="A612" s="115"/>
      <c r="B612" s="115"/>
      <c r="C612" s="115"/>
      <c r="D612" s="115"/>
      <c r="E612" s="115"/>
      <c r="F612" s="115"/>
    </row>
    <row r="613">
      <c r="A613" s="115"/>
      <c r="B613" s="115"/>
      <c r="C613" s="115"/>
      <c r="D613" s="115"/>
      <c r="E613" s="115"/>
      <c r="F613" s="115"/>
    </row>
    <row r="614">
      <c r="A614" s="115"/>
      <c r="B614" s="115"/>
      <c r="C614" s="115"/>
      <c r="D614" s="115"/>
      <c r="E614" s="115"/>
      <c r="F614" s="115"/>
    </row>
    <row r="615">
      <c r="A615" s="115"/>
      <c r="B615" s="115"/>
      <c r="C615" s="115"/>
      <c r="D615" s="115"/>
      <c r="E615" s="115"/>
      <c r="F615" s="115"/>
    </row>
    <row r="616">
      <c r="A616" s="115"/>
      <c r="B616" s="115"/>
      <c r="C616" s="115"/>
      <c r="D616" s="115"/>
      <c r="E616" s="115"/>
      <c r="F616" s="115"/>
    </row>
    <row r="617">
      <c r="A617" s="115"/>
      <c r="B617" s="115"/>
      <c r="C617" s="115"/>
      <c r="D617" s="115"/>
      <c r="E617" s="115"/>
      <c r="F617" s="115"/>
    </row>
    <row r="618">
      <c r="A618" s="115"/>
      <c r="B618" s="115"/>
      <c r="C618" s="115"/>
      <c r="D618" s="115"/>
      <c r="E618" s="115"/>
      <c r="F618" s="115"/>
    </row>
    <row r="619">
      <c r="A619" s="115"/>
      <c r="B619" s="115"/>
      <c r="C619" s="115"/>
      <c r="D619" s="115"/>
      <c r="E619" s="115"/>
      <c r="F619" s="115"/>
    </row>
    <row r="620">
      <c r="A620" s="115"/>
      <c r="B620" s="115"/>
      <c r="C620" s="115"/>
      <c r="D620" s="115"/>
      <c r="E620" s="115"/>
      <c r="F620" s="115"/>
    </row>
    <row r="621">
      <c r="A621" s="115"/>
      <c r="B621" s="115"/>
      <c r="C621" s="115"/>
      <c r="D621" s="115"/>
      <c r="E621" s="115"/>
      <c r="F621" s="115"/>
    </row>
    <row r="622">
      <c r="A622" s="115"/>
      <c r="B622" s="115"/>
      <c r="C622" s="115"/>
      <c r="D622" s="115"/>
      <c r="E622" s="115"/>
      <c r="F622" s="115"/>
    </row>
    <row r="623">
      <c r="A623" s="115"/>
      <c r="B623" s="115"/>
      <c r="C623" s="115"/>
      <c r="D623" s="115"/>
      <c r="E623" s="115"/>
      <c r="F623" s="115"/>
    </row>
    <row r="624">
      <c r="A624" s="115"/>
      <c r="B624" s="115"/>
      <c r="C624" s="115"/>
      <c r="D624" s="115"/>
      <c r="E624" s="115"/>
      <c r="F624" s="115"/>
    </row>
    <row r="625">
      <c r="A625" s="115"/>
      <c r="B625" s="115"/>
      <c r="C625" s="115"/>
      <c r="D625" s="115"/>
      <c r="E625" s="115"/>
      <c r="F625" s="115"/>
    </row>
    <row r="626">
      <c r="A626" s="115"/>
      <c r="B626" s="115"/>
      <c r="C626" s="115"/>
      <c r="D626" s="115"/>
      <c r="E626" s="115"/>
      <c r="F626" s="115"/>
    </row>
    <row r="627">
      <c r="A627" s="115"/>
      <c r="B627" s="115"/>
      <c r="C627" s="115"/>
      <c r="D627" s="115"/>
      <c r="E627" s="115"/>
      <c r="F627" s="115"/>
    </row>
    <row r="628">
      <c r="A628" s="115"/>
      <c r="B628" s="115"/>
      <c r="C628" s="115"/>
      <c r="D628" s="115"/>
      <c r="E628" s="115"/>
      <c r="F628" s="115"/>
    </row>
    <row r="629">
      <c r="A629" s="115"/>
      <c r="B629" s="115"/>
      <c r="C629" s="115"/>
      <c r="D629" s="115"/>
      <c r="E629" s="115"/>
      <c r="F629" s="115"/>
    </row>
    <row r="630">
      <c r="A630" s="115"/>
      <c r="B630" s="115"/>
      <c r="C630" s="115"/>
      <c r="D630" s="115"/>
      <c r="E630" s="115"/>
      <c r="F630" s="115"/>
    </row>
    <row r="631">
      <c r="A631" s="115"/>
      <c r="B631" s="115"/>
      <c r="C631" s="115"/>
      <c r="D631" s="115"/>
      <c r="E631" s="115"/>
      <c r="F631" s="115"/>
    </row>
    <row r="632">
      <c r="A632" s="115"/>
      <c r="B632" s="115"/>
      <c r="C632" s="115"/>
      <c r="D632" s="115"/>
      <c r="E632" s="115"/>
      <c r="F632" s="115"/>
    </row>
    <row r="633">
      <c r="A633" s="115"/>
      <c r="B633" s="115"/>
      <c r="C633" s="115"/>
      <c r="D633" s="115"/>
      <c r="E633" s="115"/>
      <c r="F633" s="115"/>
    </row>
    <row r="634">
      <c r="A634" s="115"/>
      <c r="B634" s="115"/>
      <c r="C634" s="115"/>
      <c r="D634" s="115"/>
      <c r="E634" s="115"/>
      <c r="F634" s="115"/>
    </row>
    <row r="635">
      <c r="A635" s="115"/>
      <c r="B635" s="115"/>
      <c r="C635" s="115"/>
      <c r="D635" s="115"/>
      <c r="E635" s="115"/>
      <c r="F635" s="115"/>
    </row>
    <row r="636">
      <c r="A636" s="115"/>
      <c r="B636" s="115"/>
      <c r="C636" s="115"/>
      <c r="D636" s="115"/>
      <c r="E636" s="115"/>
      <c r="F636" s="115"/>
    </row>
    <row r="637">
      <c r="A637" s="115"/>
      <c r="B637" s="115"/>
      <c r="C637" s="115"/>
      <c r="D637" s="115"/>
      <c r="E637" s="115"/>
      <c r="F637" s="115"/>
    </row>
    <row r="638">
      <c r="A638" s="115"/>
      <c r="B638" s="115"/>
      <c r="C638" s="115"/>
      <c r="D638" s="115"/>
      <c r="E638" s="115"/>
      <c r="F638" s="115"/>
    </row>
    <row r="639">
      <c r="A639" s="115"/>
      <c r="B639" s="115"/>
      <c r="C639" s="115"/>
      <c r="D639" s="115"/>
      <c r="E639" s="115"/>
      <c r="F639" s="115"/>
    </row>
    <row r="640">
      <c r="A640" s="115"/>
      <c r="B640" s="115"/>
      <c r="C640" s="115"/>
      <c r="D640" s="115"/>
      <c r="E640" s="115"/>
      <c r="F640" s="115"/>
    </row>
    <row r="641">
      <c r="A641" s="115"/>
      <c r="B641" s="115"/>
      <c r="C641" s="115"/>
      <c r="D641" s="115"/>
      <c r="E641" s="115"/>
      <c r="F641" s="115"/>
    </row>
    <row r="642">
      <c r="A642" s="115"/>
      <c r="B642" s="115"/>
      <c r="C642" s="115"/>
      <c r="D642" s="115"/>
      <c r="E642" s="115"/>
      <c r="F642" s="115"/>
    </row>
    <row r="643">
      <c r="A643" s="115"/>
      <c r="B643" s="115"/>
      <c r="C643" s="115"/>
      <c r="D643" s="115"/>
      <c r="E643" s="115"/>
      <c r="F643" s="115"/>
    </row>
    <row r="644">
      <c r="A644" s="115"/>
      <c r="B644" s="115"/>
      <c r="C644" s="115"/>
      <c r="D644" s="115"/>
      <c r="E644" s="115"/>
      <c r="F644" s="115"/>
    </row>
    <row r="645">
      <c r="A645" s="115"/>
      <c r="B645" s="115"/>
      <c r="C645" s="115"/>
      <c r="D645" s="115"/>
      <c r="E645" s="115"/>
      <c r="F645" s="115"/>
    </row>
    <row r="646">
      <c r="A646" s="115"/>
      <c r="B646" s="115"/>
      <c r="C646" s="115"/>
      <c r="D646" s="115"/>
      <c r="E646" s="115"/>
      <c r="F646" s="115"/>
    </row>
    <row r="647">
      <c r="A647" s="115"/>
      <c r="B647" s="115"/>
      <c r="C647" s="115"/>
      <c r="D647" s="115"/>
      <c r="E647" s="115"/>
      <c r="F647" s="115"/>
    </row>
    <row r="648">
      <c r="A648" s="115"/>
      <c r="B648" s="115"/>
      <c r="C648" s="115"/>
      <c r="D648" s="115"/>
      <c r="E648" s="115"/>
      <c r="F648" s="115"/>
    </row>
    <row r="649">
      <c r="A649" s="115"/>
      <c r="B649" s="115"/>
      <c r="C649" s="115"/>
      <c r="D649" s="115"/>
      <c r="E649" s="115"/>
      <c r="F649" s="115"/>
    </row>
    <row r="650">
      <c r="A650" s="115"/>
      <c r="B650" s="115"/>
      <c r="C650" s="115"/>
      <c r="D650" s="115"/>
      <c r="E650" s="115"/>
      <c r="F650" s="115"/>
    </row>
    <row r="651">
      <c r="A651" s="115"/>
      <c r="B651" s="115"/>
      <c r="C651" s="115"/>
      <c r="D651" s="115"/>
      <c r="E651" s="115"/>
      <c r="F651" s="115"/>
    </row>
    <row r="652">
      <c r="A652" s="115"/>
      <c r="B652" s="115"/>
      <c r="C652" s="115"/>
      <c r="D652" s="115"/>
      <c r="E652" s="115"/>
      <c r="F652" s="115"/>
    </row>
    <row r="653">
      <c r="A653" s="115"/>
      <c r="B653" s="115"/>
      <c r="C653" s="115"/>
      <c r="D653" s="115"/>
      <c r="E653" s="115"/>
      <c r="F653" s="115"/>
    </row>
    <row r="654">
      <c r="A654" s="115"/>
      <c r="B654" s="115"/>
      <c r="C654" s="115"/>
      <c r="D654" s="115"/>
      <c r="E654" s="115"/>
      <c r="F654" s="115"/>
    </row>
    <row r="655">
      <c r="A655" s="115"/>
      <c r="B655" s="115"/>
      <c r="C655" s="115"/>
      <c r="D655" s="115"/>
      <c r="E655" s="115"/>
      <c r="F655" s="115"/>
    </row>
    <row r="656">
      <c r="A656" s="115"/>
      <c r="B656" s="115"/>
      <c r="C656" s="115"/>
      <c r="D656" s="115"/>
      <c r="E656" s="115"/>
      <c r="F656" s="115"/>
    </row>
    <row r="657">
      <c r="A657" s="115"/>
      <c r="B657" s="115"/>
      <c r="C657" s="115"/>
      <c r="D657" s="115"/>
      <c r="E657" s="115"/>
      <c r="F657" s="115"/>
    </row>
    <row r="658">
      <c r="A658" s="115"/>
      <c r="B658" s="115"/>
      <c r="C658" s="115"/>
      <c r="D658" s="115"/>
      <c r="E658" s="115"/>
      <c r="F658" s="115"/>
    </row>
    <row r="659">
      <c r="A659" s="115"/>
      <c r="B659" s="115"/>
      <c r="C659" s="115"/>
      <c r="D659" s="115"/>
      <c r="E659" s="115"/>
      <c r="F659" s="115"/>
    </row>
    <row r="660">
      <c r="A660" s="115"/>
      <c r="B660" s="115"/>
      <c r="C660" s="115"/>
      <c r="D660" s="115"/>
      <c r="E660" s="115"/>
      <c r="F660" s="115"/>
    </row>
    <row r="661">
      <c r="A661" s="115"/>
      <c r="B661" s="115"/>
      <c r="C661" s="115"/>
      <c r="D661" s="115"/>
      <c r="E661" s="115"/>
      <c r="F661" s="115"/>
    </row>
    <row r="662">
      <c r="A662" s="115"/>
      <c r="B662" s="115"/>
      <c r="C662" s="115"/>
      <c r="D662" s="115"/>
      <c r="E662" s="115"/>
      <c r="F662" s="115"/>
    </row>
    <row r="663">
      <c r="A663" s="115"/>
      <c r="B663" s="115"/>
      <c r="C663" s="115"/>
      <c r="D663" s="115"/>
      <c r="E663" s="115"/>
      <c r="F663" s="115"/>
    </row>
    <row r="664">
      <c r="A664" s="115"/>
      <c r="B664" s="115"/>
      <c r="C664" s="115"/>
      <c r="D664" s="115"/>
      <c r="E664" s="115"/>
      <c r="F664" s="115"/>
    </row>
    <row r="665">
      <c r="A665" s="115"/>
      <c r="B665" s="115"/>
      <c r="C665" s="115"/>
      <c r="D665" s="115"/>
      <c r="E665" s="115"/>
      <c r="F665" s="115"/>
    </row>
    <row r="666">
      <c r="A666" s="115"/>
      <c r="B666" s="115"/>
      <c r="C666" s="115"/>
      <c r="D666" s="115"/>
      <c r="E666" s="115"/>
      <c r="F666" s="115"/>
    </row>
    <row r="667">
      <c r="A667" s="115"/>
      <c r="B667" s="115"/>
      <c r="C667" s="115"/>
      <c r="D667" s="115"/>
      <c r="E667" s="115"/>
      <c r="F667" s="115"/>
    </row>
    <row r="668">
      <c r="A668" s="115"/>
      <c r="B668" s="115"/>
      <c r="C668" s="115"/>
      <c r="D668" s="115"/>
      <c r="E668" s="115"/>
      <c r="F668" s="115"/>
    </row>
    <row r="669">
      <c r="A669" s="115"/>
      <c r="B669" s="115"/>
      <c r="C669" s="115"/>
      <c r="D669" s="115"/>
      <c r="E669" s="115"/>
      <c r="F669" s="115"/>
    </row>
    <row r="670">
      <c r="A670" s="115"/>
      <c r="B670" s="115"/>
      <c r="C670" s="115"/>
      <c r="D670" s="115"/>
      <c r="E670" s="115"/>
      <c r="F670" s="115"/>
    </row>
    <row r="671">
      <c r="A671" s="115"/>
      <c r="B671" s="115"/>
      <c r="C671" s="115"/>
      <c r="D671" s="115"/>
      <c r="E671" s="115"/>
      <c r="F671" s="115"/>
    </row>
    <row r="672">
      <c r="A672" s="115"/>
      <c r="B672" s="115"/>
      <c r="C672" s="115"/>
      <c r="D672" s="115"/>
      <c r="E672" s="115"/>
      <c r="F672" s="115"/>
    </row>
    <row r="673">
      <c r="A673" s="115"/>
      <c r="B673" s="115"/>
      <c r="C673" s="115"/>
      <c r="D673" s="115"/>
      <c r="E673" s="115"/>
      <c r="F673" s="115"/>
    </row>
    <row r="674">
      <c r="A674" s="115"/>
      <c r="B674" s="115"/>
      <c r="C674" s="115"/>
      <c r="D674" s="115"/>
      <c r="E674" s="115"/>
      <c r="F674" s="115"/>
    </row>
    <row r="675">
      <c r="A675" s="115"/>
      <c r="B675" s="115"/>
      <c r="C675" s="115"/>
      <c r="D675" s="115"/>
      <c r="E675" s="115"/>
      <c r="F675" s="115"/>
    </row>
    <row r="676">
      <c r="A676" s="115"/>
      <c r="B676" s="115"/>
      <c r="C676" s="115"/>
      <c r="D676" s="115"/>
      <c r="E676" s="115"/>
      <c r="F676" s="115"/>
    </row>
    <row r="677">
      <c r="A677" s="115"/>
      <c r="B677" s="115"/>
      <c r="C677" s="115"/>
      <c r="D677" s="115"/>
      <c r="E677" s="115"/>
      <c r="F677" s="115"/>
    </row>
    <row r="678">
      <c r="A678" s="115"/>
      <c r="B678" s="115"/>
      <c r="C678" s="115"/>
      <c r="D678" s="115"/>
      <c r="E678" s="115"/>
      <c r="F678" s="115"/>
    </row>
    <row r="679">
      <c r="A679" s="115"/>
      <c r="B679" s="115"/>
      <c r="C679" s="115"/>
      <c r="D679" s="115"/>
      <c r="E679" s="115"/>
      <c r="F679" s="115"/>
    </row>
    <row r="680">
      <c r="A680" s="115"/>
      <c r="B680" s="115"/>
      <c r="C680" s="115"/>
      <c r="D680" s="115"/>
      <c r="E680" s="115"/>
      <c r="F680" s="115"/>
    </row>
    <row r="681">
      <c r="A681" s="115"/>
      <c r="B681" s="115"/>
      <c r="C681" s="115"/>
      <c r="D681" s="115"/>
      <c r="E681" s="115"/>
      <c r="F681" s="115"/>
    </row>
    <row r="682">
      <c r="A682" s="115"/>
      <c r="B682" s="115"/>
      <c r="C682" s="115"/>
      <c r="D682" s="115"/>
      <c r="E682" s="115"/>
      <c r="F682" s="115"/>
    </row>
    <row r="683">
      <c r="A683" s="115"/>
      <c r="B683" s="115"/>
      <c r="C683" s="115"/>
      <c r="D683" s="115"/>
      <c r="E683" s="115"/>
      <c r="F683" s="115"/>
    </row>
    <row r="684">
      <c r="A684" s="115"/>
      <c r="B684" s="115"/>
      <c r="C684" s="115"/>
      <c r="D684" s="115"/>
      <c r="E684" s="115"/>
      <c r="F684" s="115"/>
    </row>
    <row r="685">
      <c r="A685" s="115"/>
      <c r="B685" s="115"/>
      <c r="C685" s="115"/>
      <c r="D685" s="115"/>
      <c r="E685" s="115"/>
      <c r="F685" s="115"/>
    </row>
    <row r="686">
      <c r="A686" s="115"/>
      <c r="B686" s="115"/>
      <c r="C686" s="115"/>
      <c r="D686" s="115"/>
      <c r="E686" s="115"/>
      <c r="F686" s="115"/>
    </row>
    <row r="687">
      <c r="A687" s="115"/>
      <c r="B687" s="115"/>
      <c r="C687" s="115"/>
      <c r="D687" s="115"/>
      <c r="E687" s="115"/>
      <c r="F687" s="115"/>
    </row>
    <row r="688">
      <c r="A688" s="115"/>
      <c r="B688" s="115"/>
      <c r="C688" s="115"/>
      <c r="D688" s="115"/>
      <c r="E688" s="115"/>
      <c r="F688" s="115"/>
    </row>
    <row r="689">
      <c r="A689" s="115"/>
      <c r="B689" s="115"/>
      <c r="C689" s="115"/>
      <c r="D689" s="115"/>
      <c r="E689" s="115"/>
      <c r="F689" s="115"/>
    </row>
    <row r="690">
      <c r="A690" s="115"/>
      <c r="B690" s="115"/>
      <c r="C690" s="115"/>
      <c r="D690" s="115"/>
      <c r="E690" s="115"/>
      <c r="F690" s="115"/>
    </row>
    <row r="691">
      <c r="A691" s="115"/>
      <c r="B691" s="115"/>
      <c r="C691" s="115"/>
      <c r="D691" s="115"/>
      <c r="E691" s="115"/>
      <c r="F691" s="115"/>
    </row>
    <row r="692">
      <c r="A692" s="115"/>
      <c r="B692" s="115"/>
      <c r="C692" s="115"/>
      <c r="D692" s="115"/>
      <c r="E692" s="115"/>
      <c r="F692" s="115"/>
    </row>
    <row r="693">
      <c r="A693" s="115"/>
      <c r="B693" s="115"/>
      <c r="C693" s="115"/>
      <c r="D693" s="115"/>
      <c r="E693" s="115"/>
      <c r="F693" s="115"/>
    </row>
    <row r="694">
      <c r="A694" s="115"/>
      <c r="B694" s="115"/>
      <c r="C694" s="115"/>
      <c r="D694" s="115"/>
      <c r="E694" s="115"/>
      <c r="F694" s="115"/>
    </row>
    <row r="695">
      <c r="A695" s="115"/>
      <c r="B695" s="115"/>
      <c r="C695" s="115"/>
      <c r="D695" s="115"/>
      <c r="E695" s="115"/>
      <c r="F695" s="115"/>
    </row>
    <row r="696">
      <c r="A696" s="115"/>
      <c r="B696" s="115"/>
      <c r="C696" s="115"/>
      <c r="D696" s="115"/>
      <c r="E696" s="115"/>
      <c r="F696" s="115"/>
    </row>
    <row r="697">
      <c r="A697" s="115"/>
      <c r="B697" s="115"/>
      <c r="C697" s="115"/>
      <c r="D697" s="115"/>
      <c r="E697" s="115"/>
      <c r="F697" s="115"/>
    </row>
    <row r="698">
      <c r="A698" s="115"/>
      <c r="B698" s="115"/>
      <c r="C698" s="115"/>
      <c r="D698" s="115"/>
      <c r="E698" s="115"/>
      <c r="F698" s="115"/>
    </row>
    <row r="699">
      <c r="A699" s="115"/>
      <c r="B699" s="115"/>
      <c r="C699" s="115"/>
      <c r="D699" s="115"/>
      <c r="E699" s="115"/>
      <c r="F699" s="115"/>
    </row>
    <row r="700">
      <c r="A700" s="115"/>
      <c r="B700" s="115"/>
      <c r="C700" s="115"/>
      <c r="D700" s="115"/>
      <c r="E700" s="115"/>
      <c r="F700" s="115"/>
    </row>
    <row r="701">
      <c r="A701" s="115"/>
      <c r="B701" s="115"/>
      <c r="C701" s="115"/>
      <c r="D701" s="115"/>
      <c r="E701" s="115"/>
      <c r="F701" s="115"/>
    </row>
    <row r="702">
      <c r="A702" s="115"/>
      <c r="B702" s="115"/>
      <c r="C702" s="115"/>
      <c r="D702" s="115"/>
      <c r="E702" s="115"/>
      <c r="F702" s="115"/>
    </row>
    <row r="703">
      <c r="A703" s="115"/>
      <c r="B703" s="115"/>
      <c r="C703" s="115"/>
      <c r="D703" s="115"/>
      <c r="E703" s="115"/>
      <c r="F703" s="115"/>
    </row>
    <row r="704">
      <c r="A704" s="115"/>
      <c r="B704" s="115"/>
      <c r="C704" s="115"/>
      <c r="D704" s="115"/>
      <c r="E704" s="115"/>
      <c r="F704" s="115"/>
    </row>
    <row r="705">
      <c r="A705" s="115"/>
      <c r="B705" s="115"/>
      <c r="C705" s="115"/>
      <c r="D705" s="115"/>
      <c r="E705" s="115"/>
      <c r="F705" s="115"/>
    </row>
    <row r="706">
      <c r="A706" s="115"/>
      <c r="B706" s="115"/>
      <c r="C706" s="115"/>
      <c r="D706" s="115"/>
      <c r="E706" s="115"/>
      <c r="F706" s="115"/>
    </row>
    <row r="707">
      <c r="A707" s="115"/>
      <c r="B707" s="115"/>
      <c r="C707" s="115"/>
      <c r="D707" s="115"/>
      <c r="E707" s="115"/>
      <c r="F707" s="115"/>
    </row>
    <row r="708">
      <c r="A708" s="115"/>
      <c r="B708" s="115"/>
      <c r="C708" s="115"/>
      <c r="D708" s="115"/>
      <c r="E708" s="115"/>
      <c r="F708" s="115"/>
    </row>
    <row r="709">
      <c r="A709" s="115"/>
      <c r="B709" s="115"/>
      <c r="C709" s="115"/>
      <c r="D709" s="115"/>
      <c r="E709" s="115"/>
      <c r="F709" s="115"/>
    </row>
    <row r="710">
      <c r="A710" s="115"/>
      <c r="B710" s="115"/>
      <c r="C710" s="115"/>
      <c r="D710" s="115"/>
      <c r="E710" s="115"/>
      <c r="F710" s="115"/>
    </row>
    <row r="711">
      <c r="A711" s="115"/>
      <c r="B711" s="115"/>
      <c r="C711" s="115"/>
      <c r="D711" s="115"/>
      <c r="E711" s="115"/>
      <c r="F711" s="115"/>
    </row>
    <row r="712">
      <c r="A712" s="115"/>
      <c r="B712" s="115"/>
      <c r="C712" s="115"/>
      <c r="D712" s="115"/>
      <c r="E712" s="115"/>
      <c r="F712" s="115"/>
    </row>
    <row r="713">
      <c r="A713" s="115"/>
      <c r="B713" s="115"/>
      <c r="C713" s="115"/>
      <c r="D713" s="115"/>
      <c r="E713" s="115"/>
      <c r="F713" s="115"/>
    </row>
    <row r="714">
      <c r="A714" s="115"/>
      <c r="B714" s="115"/>
      <c r="C714" s="115"/>
      <c r="D714" s="115"/>
      <c r="E714" s="115"/>
      <c r="F714" s="115"/>
    </row>
    <row r="715">
      <c r="A715" s="115"/>
      <c r="B715" s="115"/>
      <c r="C715" s="115"/>
      <c r="D715" s="115"/>
      <c r="E715" s="115"/>
      <c r="F715" s="115"/>
    </row>
    <row r="716">
      <c r="A716" s="115"/>
      <c r="B716" s="115"/>
      <c r="C716" s="115"/>
      <c r="D716" s="115"/>
      <c r="E716" s="115"/>
      <c r="F716" s="115"/>
    </row>
    <row r="717">
      <c r="A717" s="115"/>
      <c r="B717" s="115"/>
      <c r="C717" s="115"/>
      <c r="D717" s="115"/>
      <c r="E717" s="115"/>
      <c r="F717" s="115"/>
    </row>
    <row r="718">
      <c r="A718" s="115"/>
      <c r="B718" s="115"/>
      <c r="C718" s="115"/>
      <c r="D718" s="115"/>
      <c r="E718" s="115"/>
      <c r="F718" s="115"/>
    </row>
    <row r="719">
      <c r="A719" s="115"/>
      <c r="B719" s="115"/>
      <c r="C719" s="115"/>
      <c r="D719" s="115"/>
      <c r="E719" s="115"/>
      <c r="F719" s="115"/>
    </row>
    <row r="720">
      <c r="A720" s="115"/>
      <c r="B720" s="115"/>
      <c r="C720" s="115"/>
      <c r="D720" s="115"/>
      <c r="E720" s="115"/>
      <c r="F720" s="115"/>
    </row>
    <row r="721">
      <c r="A721" s="115"/>
      <c r="B721" s="115"/>
      <c r="C721" s="115"/>
      <c r="D721" s="115"/>
      <c r="E721" s="115"/>
      <c r="F721" s="115"/>
    </row>
    <row r="722">
      <c r="A722" s="115"/>
      <c r="B722" s="115"/>
      <c r="C722" s="115"/>
      <c r="D722" s="115"/>
      <c r="E722" s="115"/>
      <c r="F722" s="115"/>
    </row>
    <row r="723">
      <c r="A723" s="115"/>
      <c r="B723" s="115"/>
      <c r="C723" s="115"/>
      <c r="D723" s="115"/>
      <c r="E723" s="115"/>
      <c r="F723" s="115"/>
    </row>
    <row r="724">
      <c r="A724" s="115"/>
      <c r="B724" s="115"/>
      <c r="C724" s="115"/>
      <c r="D724" s="115"/>
      <c r="E724" s="115"/>
      <c r="F724" s="115"/>
    </row>
    <row r="725">
      <c r="A725" s="115"/>
      <c r="B725" s="115"/>
      <c r="C725" s="115"/>
      <c r="D725" s="115"/>
      <c r="E725" s="115"/>
      <c r="F725" s="115"/>
    </row>
    <row r="726">
      <c r="A726" s="115"/>
      <c r="B726" s="115"/>
      <c r="C726" s="115"/>
      <c r="D726" s="115"/>
      <c r="E726" s="115"/>
      <c r="F726" s="115"/>
    </row>
    <row r="727">
      <c r="A727" s="115"/>
      <c r="B727" s="115"/>
      <c r="C727" s="115"/>
      <c r="D727" s="115"/>
      <c r="E727" s="115"/>
      <c r="F727" s="115"/>
    </row>
    <row r="728">
      <c r="A728" s="115"/>
      <c r="B728" s="115"/>
      <c r="C728" s="115"/>
      <c r="D728" s="115"/>
      <c r="E728" s="115"/>
      <c r="F728" s="115"/>
    </row>
    <row r="729">
      <c r="A729" s="115"/>
      <c r="B729" s="115"/>
      <c r="C729" s="115"/>
      <c r="D729" s="115"/>
      <c r="E729" s="115"/>
      <c r="F729" s="115"/>
    </row>
    <row r="730">
      <c r="A730" s="115"/>
      <c r="B730" s="115"/>
      <c r="C730" s="115"/>
      <c r="D730" s="115"/>
      <c r="E730" s="115"/>
      <c r="F730" s="115"/>
    </row>
    <row r="731">
      <c r="A731" s="115"/>
      <c r="B731" s="115"/>
      <c r="C731" s="115"/>
      <c r="D731" s="115"/>
      <c r="E731" s="115"/>
      <c r="F731" s="115"/>
    </row>
    <row r="732">
      <c r="A732" s="115"/>
      <c r="B732" s="115"/>
      <c r="C732" s="115"/>
      <c r="D732" s="115"/>
      <c r="E732" s="115"/>
      <c r="F732" s="115"/>
    </row>
    <row r="733">
      <c r="A733" s="115"/>
      <c r="B733" s="115"/>
      <c r="C733" s="115"/>
      <c r="D733" s="115"/>
      <c r="E733" s="115"/>
      <c r="F733" s="115"/>
    </row>
    <row r="734">
      <c r="A734" s="115"/>
      <c r="B734" s="115"/>
      <c r="C734" s="115"/>
      <c r="D734" s="115"/>
      <c r="E734" s="115"/>
      <c r="F734" s="115"/>
    </row>
    <row r="735">
      <c r="A735" s="115"/>
      <c r="B735" s="115"/>
      <c r="C735" s="115"/>
      <c r="D735" s="115"/>
      <c r="E735" s="115"/>
      <c r="F735" s="115"/>
    </row>
    <row r="736">
      <c r="A736" s="115"/>
      <c r="B736" s="115"/>
      <c r="C736" s="115"/>
      <c r="D736" s="115"/>
      <c r="E736" s="115"/>
      <c r="F736" s="115"/>
    </row>
    <row r="737">
      <c r="A737" s="115"/>
      <c r="B737" s="115"/>
      <c r="C737" s="115"/>
      <c r="D737" s="115"/>
      <c r="E737" s="115"/>
      <c r="F737" s="115"/>
    </row>
    <row r="738">
      <c r="A738" s="115"/>
      <c r="B738" s="115"/>
      <c r="C738" s="115"/>
      <c r="D738" s="115"/>
      <c r="E738" s="115"/>
      <c r="F738" s="115"/>
    </row>
    <row r="739">
      <c r="A739" s="115"/>
      <c r="B739" s="115"/>
      <c r="C739" s="115"/>
      <c r="D739" s="115"/>
      <c r="E739" s="115"/>
      <c r="F739" s="115"/>
    </row>
    <row r="740">
      <c r="A740" s="115"/>
      <c r="B740" s="115"/>
      <c r="C740" s="115"/>
      <c r="D740" s="115"/>
      <c r="E740" s="115"/>
      <c r="F740" s="115"/>
    </row>
    <row r="741">
      <c r="A741" s="115"/>
      <c r="B741" s="115"/>
      <c r="C741" s="115"/>
      <c r="D741" s="115"/>
      <c r="E741" s="115"/>
      <c r="F741" s="115"/>
    </row>
    <row r="742">
      <c r="A742" s="115"/>
      <c r="B742" s="115"/>
      <c r="C742" s="115"/>
      <c r="D742" s="115"/>
      <c r="E742" s="115"/>
      <c r="F742" s="115"/>
    </row>
    <row r="743">
      <c r="A743" s="115"/>
      <c r="B743" s="115"/>
      <c r="C743" s="115"/>
      <c r="D743" s="115"/>
      <c r="E743" s="115"/>
      <c r="F743" s="115"/>
    </row>
    <row r="744">
      <c r="A744" s="115"/>
      <c r="B744" s="115"/>
      <c r="C744" s="115"/>
      <c r="D744" s="115"/>
      <c r="E744" s="115"/>
      <c r="F744" s="115"/>
    </row>
    <row r="745">
      <c r="A745" s="115"/>
      <c r="B745" s="115"/>
      <c r="C745" s="115"/>
      <c r="D745" s="115"/>
      <c r="E745" s="115"/>
      <c r="F745" s="115"/>
    </row>
    <row r="746">
      <c r="A746" s="115"/>
      <c r="B746" s="115"/>
      <c r="C746" s="115"/>
      <c r="D746" s="115"/>
      <c r="E746" s="115"/>
      <c r="F746" s="115"/>
    </row>
    <row r="747">
      <c r="A747" s="115"/>
      <c r="B747" s="115"/>
      <c r="C747" s="115"/>
      <c r="D747" s="115"/>
      <c r="E747" s="115"/>
      <c r="F747" s="115"/>
    </row>
    <row r="748">
      <c r="A748" s="115"/>
      <c r="B748" s="115"/>
      <c r="C748" s="115"/>
      <c r="D748" s="115"/>
      <c r="E748" s="115"/>
      <c r="F748" s="115"/>
    </row>
    <row r="749">
      <c r="A749" s="115"/>
      <c r="B749" s="115"/>
      <c r="C749" s="115"/>
      <c r="D749" s="115"/>
      <c r="E749" s="115"/>
      <c r="F749" s="115"/>
    </row>
    <row r="750">
      <c r="A750" s="115"/>
      <c r="B750" s="115"/>
      <c r="C750" s="115"/>
      <c r="D750" s="115"/>
      <c r="E750" s="115"/>
      <c r="F750" s="115"/>
    </row>
    <row r="751">
      <c r="A751" s="115"/>
      <c r="B751" s="115"/>
      <c r="C751" s="115"/>
      <c r="D751" s="115"/>
      <c r="E751" s="115"/>
      <c r="F751" s="115"/>
    </row>
    <row r="752">
      <c r="A752" s="115"/>
      <c r="B752" s="115"/>
      <c r="C752" s="115"/>
      <c r="D752" s="115"/>
      <c r="E752" s="115"/>
      <c r="F752" s="115"/>
    </row>
    <row r="753">
      <c r="A753" s="115"/>
      <c r="B753" s="115"/>
      <c r="C753" s="115"/>
      <c r="D753" s="115"/>
      <c r="E753" s="115"/>
      <c r="F753" s="115"/>
    </row>
    <row r="754">
      <c r="A754" s="115"/>
      <c r="B754" s="115"/>
      <c r="C754" s="115"/>
      <c r="D754" s="115"/>
      <c r="E754" s="115"/>
      <c r="F754" s="115"/>
    </row>
    <row r="755">
      <c r="A755" s="115"/>
      <c r="B755" s="115"/>
      <c r="C755" s="115"/>
      <c r="D755" s="115"/>
      <c r="E755" s="115"/>
      <c r="F755" s="115"/>
    </row>
    <row r="756">
      <c r="A756" s="115"/>
      <c r="B756" s="115"/>
      <c r="C756" s="115"/>
      <c r="D756" s="115"/>
      <c r="E756" s="115"/>
      <c r="F756" s="115"/>
    </row>
    <row r="757">
      <c r="A757" s="115"/>
      <c r="B757" s="115"/>
      <c r="C757" s="115"/>
      <c r="D757" s="115"/>
      <c r="E757" s="115"/>
      <c r="F757" s="115"/>
    </row>
    <row r="758">
      <c r="A758" s="115"/>
      <c r="B758" s="115"/>
      <c r="C758" s="115"/>
      <c r="D758" s="115"/>
      <c r="E758" s="115"/>
      <c r="F758" s="115"/>
    </row>
    <row r="759">
      <c r="A759" s="115"/>
      <c r="B759" s="115"/>
      <c r="C759" s="115"/>
      <c r="D759" s="115"/>
      <c r="E759" s="115"/>
      <c r="F759" s="115"/>
    </row>
    <row r="760">
      <c r="A760" s="115"/>
      <c r="B760" s="115"/>
      <c r="C760" s="115"/>
      <c r="D760" s="115"/>
      <c r="E760" s="115"/>
      <c r="F760" s="115"/>
    </row>
    <row r="761">
      <c r="A761" s="115"/>
      <c r="B761" s="115"/>
      <c r="C761" s="115"/>
      <c r="D761" s="115"/>
      <c r="E761" s="115"/>
      <c r="F761" s="115"/>
    </row>
    <row r="762">
      <c r="A762" s="115"/>
      <c r="B762" s="115"/>
      <c r="C762" s="115"/>
      <c r="D762" s="115"/>
      <c r="E762" s="115"/>
      <c r="F762" s="115"/>
    </row>
    <row r="763">
      <c r="A763" s="115"/>
      <c r="B763" s="115"/>
      <c r="C763" s="115"/>
      <c r="D763" s="115"/>
      <c r="E763" s="115"/>
      <c r="F763" s="115"/>
    </row>
    <row r="764">
      <c r="A764" s="115"/>
      <c r="B764" s="115"/>
      <c r="C764" s="115"/>
      <c r="D764" s="115"/>
      <c r="E764" s="115"/>
      <c r="F764" s="115"/>
    </row>
    <row r="765">
      <c r="A765" s="115"/>
      <c r="B765" s="115"/>
      <c r="C765" s="115"/>
      <c r="D765" s="115"/>
      <c r="E765" s="115"/>
      <c r="F765" s="115"/>
    </row>
    <row r="766">
      <c r="A766" s="115"/>
      <c r="B766" s="115"/>
      <c r="C766" s="115"/>
      <c r="D766" s="115"/>
      <c r="E766" s="115"/>
      <c r="F766" s="115"/>
    </row>
    <row r="767">
      <c r="A767" s="115"/>
      <c r="B767" s="115"/>
      <c r="C767" s="115"/>
      <c r="D767" s="115"/>
      <c r="E767" s="115"/>
      <c r="F767" s="115"/>
    </row>
    <row r="768">
      <c r="A768" s="115"/>
      <c r="B768" s="115"/>
      <c r="C768" s="115"/>
      <c r="D768" s="115"/>
      <c r="E768" s="115"/>
      <c r="F768" s="115"/>
    </row>
    <row r="769">
      <c r="A769" s="115"/>
      <c r="B769" s="115"/>
      <c r="C769" s="115"/>
      <c r="D769" s="115"/>
      <c r="E769" s="115"/>
      <c r="F769" s="115"/>
    </row>
    <row r="770">
      <c r="A770" s="115"/>
      <c r="B770" s="115"/>
      <c r="C770" s="115"/>
      <c r="D770" s="115"/>
      <c r="E770" s="115"/>
      <c r="F770" s="115"/>
    </row>
    <row r="771">
      <c r="A771" s="115"/>
      <c r="B771" s="115"/>
      <c r="C771" s="115"/>
      <c r="D771" s="115"/>
      <c r="E771" s="115"/>
      <c r="F771" s="115"/>
    </row>
    <row r="772">
      <c r="A772" s="115"/>
      <c r="B772" s="115"/>
      <c r="C772" s="115"/>
      <c r="D772" s="115"/>
      <c r="E772" s="115"/>
      <c r="F772" s="115"/>
    </row>
    <row r="773">
      <c r="A773" s="115"/>
      <c r="B773" s="115"/>
      <c r="C773" s="115"/>
      <c r="D773" s="115"/>
      <c r="E773" s="115"/>
      <c r="F773" s="115"/>
    </row>
    <row r="774">
      <c r="A774" s="115"/>
      <c r="B774" s="115"/>
      <c r="C774" s="115"/>
      <c r="D774" s="115"/>
      <c r="E774" s="115"/>
      <c r="F774" s="115"/>
    </row>
    <row r="775">
      <c r="A775" s="115"/>
      <c r="B775" s="115"/>
      <c r="C775" s="115"/>
      <c r="D775" s="115"/>
      <c r="E775" s="115"/>
      <c r="F775" s="115"/>
    </row>
    <row r="776">
      <c r="A776" s="115"/>
      <c r="B776" s="115"/>
      <c r="C776" s="115"/>
      <c r="D776" s="115"/>
      <c r="E776" s="115"/>
      <c r="F776" s="115"/>
    </row>
    <row r="777">
      <c r="A777" s="115"/>
      <c r="B777" s="115"/>
      <c r="C777" s="115"/>
      <c r="D777" s="115"/>
      <c r="E777" s="115"/>
      <c r="F777" s="115"/>
    </row>
    <row r="778">
      <c r="A778" s="115"/>
      <c r="B778" s="115"/>
      <c r="C778" s="115"/>
      <c r="D778" s="115"/>
      <c r="E778" s="115"/>
      <c r="F778" s="115"/>
    </row>
    <row r="779">
      <c r="A779" s="115"/>
      <c r="B779" s="115"/>
      <c r="C779" s="115"/>
      <c r="D779" s="115"/>
      <c r="E779" s="115"/>
      <c r="F779" s="115"/>
    </row>
    <row r="780">
      <c r="A780" s="115"/>
      <c r="B780" s="115"/>
      <c r="C780" s="115"/>
      <c r="D780" s="115"/>
      <c r="E780" s="115"/>
      <c r="F780" s="115"/>
    </row>
    <row r="781">
      <c r="A781" s="115"/>
      <c r="B781" s="115"/>
      <c r="C781" s="115"/>
      <c r="D781" s="115"/>
      <c r="E781" s="115"/>
      <c r="F781" s="115"/>
    </row>
    <row r="782">
      <c r="A782" s="115"/>
      <c r="B782" s="115"/>
      <c r="C782" s="115"/>
      <c r="D782" s="115"/>
      <c r="E782" s="115"/>
      <c r="F782" s="115"/>
    </row>
    <row r="783">
      <c r="A783" s="115"/>
      <c r="B783" s="115"/>
      <c r="C783" s="115"/>
      <c r="D783" s="115"/>
      <c r="E783" s="115"/>
      <c r="F783" s="115"/>
    </row>
    <row r="784">
      <c r="A784" s="115"/>
      <c r="B784" s="115"/>
      <c r="C784" s="115"/>
      <c r="D784" s="115"/>
      <c r="E784" s="115"/>
      <c r="F784" s="115"/>
    </row>
    <row r="785">
      <c r="A785" s="115"/>
      <c r="B785" s="115"/>
      <c r="C785" s="115"/>
      <c r="D785" s="115"/>
      <c r="E785" s="115"/>
      <c r="F785" s="115"/>
    </row>
    <row r="786">
      <c r="A786" s="115"/>
      <c r="B786" s="115"/>
      <c r="C786" s="115"/>
      <c r="D786" s="115"/>
      <c r="E786" s="115"/>
      <c r="F786" s="115"/>
    </row>
    <row r="787">
      <c r="A787" s="115"/>
      <c r="B787" s="115"/>
      <c r="C787" s="115"/>
      <c r="D787" s="115"/>
      <c r="E787" s="115"/>
      <c r="F787" s="115"/>
    </row>
    <row r="788">
      <c r="A788" s="115"/>
      <c r="B788" s="115"/>
      <c r="C788" s="115"/>
      <c r="D788" s="115"/>
      <c r="E788" s="115"/>
      <c r="F788" s="115"/>
    </row>
    <row r="789">
      <c r="A789" s="115"/>
      <c r="B789" s="115"/>
      <c r="C789" s="115"/>
      <c r="D789" s="115"/>
      <c r="E789" s="115"/>
      <c r="F789" s="115"/>
    </row>
    <row r="790">
      <c r="A790" s="115"/>
      <c r="B790" s="115"/>
      <c r="C790" s="115"/>
      <c r="D790" s="115"/>
      <c r="E790" s="115"/>
      <c r="F790" s="115"/>
    </row>
    <row r="791">
      <c r="A791" s="115"/>
      <c r="B791" s="115"/>
      <c r="C791" s="115"/>
      <c r="D791" s="115"/>
      <c r="E791" s="115"/>
      <c r="F791" s="115"/>
    </row>
    <row r="792">
      <c r="A792" s="115"/>
      <c r="B792" s="115"/>
      <c r="C792" s="115"/>
      <c r="D792" s="115"/>
      <c r="E792" s="115"/>
      <c r="F792" s="115"/>
    </row>
    <row r="793">
      <c r="A793" s="115"/>
      <c r="B793" s="115"/>
      <c r="C793" s="115"/>
      <c r="D793" s="115"/>
      <c r="E793" s="115"/>
      <c r="F793" s="115"/>
    </row>
    <row r="794">
      <c r="A794" s="115"/>
      <c r="B794" s="115"/>
      <c r="C794" s="115"/>
      <c r="D794" s="115"/>
      <c r="E794" s="115"/>
      <c r="F794" s="115"/>
    </row>
    <row r="795">
      <c r="A795" s="115"/>
      <c r="B795" s="115"/>
      <c r="C795" s="115"/>
      <c r="D795" s="115"/>
      <c r="E795" s="115"/>
      <c r="F795" s="115"/>
    </row>
    <row r="796">
      <c r="A796" s="115"/>
      <c r="B796" s="115"/>
      <c r="C796" s="115"/>
      <c r="D796" s="115"/>
      <c r="E796" s="115"/>
      <c r="F796" s="115"/>
    </row>
    <row r="797">
      <c r="A797" s="115"/>
      <c r="B797" s="115"/>
      <c r="C797" s="115"/>
      <c r="D797" s="115"/>
      <c r="E797" s="115"/>
      <c r="F797" s="115"/>
    </row>
    <row r="798">
      <c r="A798" s="115"/>
      <c r="B798" s="115"/>
      <c r="C798" s="115"/>
      <c r="D798" s="115"/>
      <c r="E798" s="115"/>
      <c r="F798" s="115"/>
    </row>
    <row r="799">
      <c r="A799" s="115"/>
      <c r="B799" s="115"/>
      <c r="C799" s="115"/>
      <c r="D799" s="115"/>
      <c r="E799" s="115"/>
      <c r="F799" s="115"/>
    </row>
    <row r="800">
      <c r="A800" s="115"/>
      <c r="B800" s="115"/>
      <c r="C800" s="115"/>
      <c r="D800" s="115"/>
      <c r="E800" s="115"/>
      <c r="F800" s="115"/>
    </row>
    <row r="801">
      <c r="A801" s="115"/>
      <c r="B801" s="115"/>
      <c r="C801" s="115"/>
      <c r="D801" s="115"/>
      <c r="E801" s="115"/>
      <c r="F801" s="115"/>
    </row>
    <row r="802">
      <c r="A802" s="115"/>
      <c r="B802" s="115"/>
      <c r="C802" s="115"/>
      <c r="D802" s="115"/>
      <c r="E802" s="115"/>
      <c r="F802" s="115"/>
    </row>
    <row r="803">
      <c r="A803" s="115"/>
      <c r="B803" s="115"/>
      <c r="C803" s="115"/>
      <c r="D803" s="115"/>
      <c r="E803" s="115"/>
      <c r="F803" s="115"/>
    </row>
    <row r="804">
      <c r="A804" s="115"/>
      <c r="B804" s="115"/>
      <c r="C804" s="115"/>
      <c r="D804" s="115"/>
      <c r="E804" s="115"/>
      <c r="F804" s="115"/>
    </row>
    <row r="805">
      <c r="A805" s="115"/>
      <c r="B805" s="115"/>
      <c r="C805" s="115"/>
      <c r="D805" s="115"/>
      <c r="E805" s="115"/>
      <c r="F805" s="115"/>
    </row>
    <row r="806">
      <c r="A806" s="115"/>
      <c r="B806" s="115"/>
      <c r="C806" s="115"/>
      <c r="D806" s="115"/>
      <c r="E806" s="115"/>
      <c r="F806" s="115"/>
    </row>
    <row r="807">
      <c r="A807" s="115"/>
      <c r="B807" s="115"/>
      <c r="C807" s="115"/>
      <c r="D807" s="115"/>
      <c r="E807" s="115"/>
      <c r="F807" s="115"/>
    </row>
    <row r="808">
      <c r="A808" s="115"/>
      <c r="B808" s="115"/>
      <c r="C808" s="115"/>
      <c r="D808" s="115"/>
      <c r="E808" s="115"/>
      <c r="F808" s="115"/>
    </row>
    <row r="809">
      <c r="A809" s="115"/>
      <c r="B809" s="115"/>
      <c r="C809" s="115"/>
      <c r="D809" s="115"/>
      <c r="E809" s="115"/>
      <c r="F809" s="115"/>
    </row>
    <row r="810">
      <c r="A810" s="115"/>
      <c r="B810" s="115"/>
      <c r="C810" s="115"/>
      <c r="D810" s="115"/>
      <c r="E810" s="115"/>
      <c r="F810" s="115"/>
    </row>
    <row r="811">
      <c r="A811" s="115"/>
      <c r="B811" s="115"/>
      <c r="C811" s="115"/>
      <c r="D811" s="115"/>
      <c r="E811" s="115"/>
      <c r="F811" s="115"/>
    </row>
    <row r="812">
      <c r="A812" s="115"/>
      <c r="B812" s="115"/>
      <c r="C812" s="115"/>
      <c r="D812" s="115"/>
      <c r="E812" s="115"/>
      <c r="F812" s="115"/>
    </row>
    <row r="813">
      <c r="A813" s="115"/>
      <c r="B813" s="115"/>
      <c r="C813" s="115"/>
      <c r="D813" s="115"/>
      <c r="E813" s="115"/>
      <c r="F813" s="115"/>
    </row>
    <row r="814">
      <c r="A814" s="115"/>
      <c r="B814" s="115"/>
      <c r="C814" s="115"/>
      <c r="D814" s="115"/>
      <c r="E814" s="115"/>
      <c r="F814" s="115"/>
    </row>
    <row r="815">
      <c r="A815" s="115"/>
      <c r="B815" s="115"/>
      <c r="C815" s="115"/>
      <c r="D815" s="115"/>
      <c r="E815" s="115"/>
      <c r="F815" s="115"/>
    </row>
    <row r="816">
      <c r="A816" s="115"/>
      <c r="B816" s="115"/>
      <c r="C816" s="115"/>
      <c r="D816" s="115"/>
      <c r="E816" s="115"/>
      <c r="F816" s="115"/>
    </row>
    <row r="817">
      <c r="A817" s="115"/>
      <c r="B817" s="115"/>
      <c r="C817" s="115"/>
      <c r="D817" s="115"/>
      <c r="E817" s="115"/>
      <c r="F817" s="115"/>
    </row>
    <row r="818">
      <c r="A818" s="115"/>
      <c r="B818" s="115"/>
      <c r="C818" s="115"/>
      <c r="D818" s="115"/>
      <c r="E818" s="115"/>
      <c r="F818" s="115"/>
    </row>
    <row r="819">
      <c r="A819" s="115"/>
      <c r="B819" s="115"/>
      <c r="C819" s="115"/>
      <c r="D819" s="115"/>
      <c r="E819" s="115"/>
      <c r="F819" s="115"/>
    </row>
    <row r="820">
      <c r="A820" s="115"/>
      <c r="B820" s="115"/>
      <c r="C820" s="115"/>
      <c r="D820" s="115"/>
      <c r="E820" s="115"/>
      <c r="F820" s="115"/>
    </row>
    <row r="821">
      <c r="A821" s="115"/>
      <c r="B821" s="115"/>
      <c r="C821" s="115"/>
      <c r="D821" s="115"/>
      <c r="E821" s="115"/>
      <c r="F821" s="115"/>
    </row>
    <row r="822">
      <c r="A822" s="115"/>
      <c r="B822" s="115"/>
      <c r="C822" s="115"/>
      <c r="D822" s="115"/>
      <c r="E822" s="115"/>
      <c r="F822" s="115"/>
    </row>
    <row r="823">
      <c r="A823" s="115"/>
      <c r="B823" s="115"/>
      <c r="C823" s="115"/>
      <c r="D823" s="115"/>
      <c r="E823" s="115"/>
      <c r="F823" s="115"/>
    </row>
    <row r="824">
      <c r="A824" s="115"/>
      <c r="B824" s="115"/>
      <c r="C824" s="115"/>
      <c r="D824" s="115"/>
      <c r="E824" s="115"/>
      <c r="F824" s="115"/>
    </row>
    <row r="825">
      <c r="A825" s="115"/>
      <c r="B825" s="115"/>
      <c r="C825" s="115"/>
      <c r="D825" s="115"/>
      <c r="E825" s="115"/>
      <c r="F825" s="115"/>
    </row>
    <row r="826">
      <c r="A826" s="115"/>
      <c r="B826" s="115"/>
      <c r="C826" s="115"/>
      <c r="D826" s="115"/>
      <c r="E826" s="115"/>
      <c r="F826" s="115"/>
    </row>
    <row r="827">
      <c r="A827" s="115"/>
      <c r="B827" s="115"/>
      <c r="C827" s="115"/>
      <c r="D827" s="115"/>
      <c r="E827" s="115"/>
      <c r="F827" s="115"/>
    </row>
    <row r="828">
      <c r="A828" s="115"/>
      <c r="B828" s="115"/>
      <c r="C828" s="115"/>
      <c r="D828" s="115"/>
      <c r="E828" s="115"/>
      <c r="F828" s="115"/>
    </row>
    <row r="829">
      <c r="A829" s="115"/>
      <c r="B829" s="115"/>
      <c r="C829" s="115"/>
      <c r="D829" s="115"/>
      <c r="E829" s="115"/>
      <c r="F829" s="115"/>
    </row>
    <row r="830">
      <c r="A830" s="115"/>
      <c r="B830" s="115"/>
      <c r="C830" s="115"/>
      <c r="D830" s="115"/>
      <c r="E830" s="115"/>
      <c r="F830" s="115"/>
    </row>
    <row r="831">
      <c r="A831" s="115"/>
      <c r="B831" s="115"/>
      <c r="C831" s="115"/>
      <c r="D831" s="115"/>
      <c r="E831" s="115"/>
      <c r="F831" s="115"/>
    </row>
    <row r="832">
      <c r="A832" s="115"/>
      <c r="B832" s="115"/>
      <c r="C832" s="115"/>
      <c r="D832" s="115"/>
      <c r="E832" s="115"/>
      <c r="F832" s="115"/>
    </row>
    <row r="833">
      <c r="A833" s="115"/>
      <c r="B833" s="115"/>
      <c r="C833" s="115"/>
      <c r="D833" s="115"/>
      <c r="E833" s="115"/>
      <c r="F833" s="115"/>
    </row>
    <row r="834">
      <c r="A834" s="115"/>
      <c r="B834" s="115"/>
      <c r="C834" s="115"/>
      <c r="D834" s="115"/>
      <c r="E834" s="115"/>
      <c r="F834" s="115"/>
    </row>
    <row r="835">
      <c r="A835" s="115"/>
      <c r="B835" s="115"/>
      <c r="C835" s="115"/>
      <c r="D835" s="115"/>
      <c r="E835" s="115"/>
      <c r="F835" s="115"/>
    </row>
    <row r="836">
      <c r="A836" s="115"/>
      <c r="B836" s="115"/>
      <c r="C836" s="115"/>
      <c r="D836" s="115"/>
      <c r="E836" s="115"/>
      <c r="F836" s="115"/>
    </row>
    <row r="837">
      <c r="A837" s="115"/>
      <c r="B837" s="115"/>
      <c r="C837" s="115"/>
      <c r="D837" s="115"/>
      <c r="E837" s="115"/>
      <c r="F837" s="115"/>
    </row>
    <row r="838">
      <c r="A838" s="115"/>
      <c r="B838" s="115"/>
      <c r="C838" s="115"/>
      <c r="D838" s="115"/>
      <c r="E838" s="115"/>
      <c r="F838" s="115"/>
    </row>
    <row r="839">
      <c r="A839" s="115"/>
      <c r="B839" s="115"/>
      <c r="C839" s="115"/>
      <c r="D839" s="115"/>
      <c r="E839" s="115"/>
      <c r="F839" s="115"/>
    </row>
    <row r="840">
      <c r="A840" s="115"/>
      <c r="B840" s="115"/>
      <c r="C840" s="115"/>
      <c r="D840" s="115"/>
      <c r="E840" s="115"/>
      <c r="F840" s="115"/>
    </row>
    <row r="841">
      <c r="A841" s="115"/>
      <c r="B841" s="115"/>
      <c r="C841" s="115"/>
      <c r="D841" s="115"/>
      <c r="E841" s="115"/>
      <c r="F841" s="115"/>
    </row>
    <row r="842">
      <c r="A842" s="115"/>
      <c r="B842" s="115"/>
      <c r="C842" s="115"/>
      <c r="D842" s="115"/>
      <c r="E842" s="115"/>
      <c r="F842" s="115"/>
    </row>
    <row r="843">
      <c r="A843" s="115"/>
      <c r="B843" s="115"/>
      <c r="C843" s="115"/>
      <c r="D843" s="115"/>
      <c r="E843" s="115"/>
      <c r="F843" s="115"/>
    </row>
    <row r="844">
      <c r="A844" s="115"/>
      <c r="B844" s="115"/>
      <c r="C844" s="115"/>
      <c r="D844" s="115"/>
      <c r="E844" s="115"/>
      <c r="F844" s="115"/>
    </row>
    <row r="845">
      <c r="A845" s="115"/>
      <c r="B845" s="115"/>
      <c r="C845" s="115"/>
      <c r="D845" s="115"/>
      <c r="E845" s="115"/>
      <c r="F845" s="115"/>
    </row>
    <row r="846">
      <c r="A846" s="115"/>
      <c r="B846" s="115"/>
      <c r="C846" s="115"/>
      <c r="D846" s="115"/>
      <c r="E846" s="115"/>
      <c r="F846" s="115"/>
    </row>
    <row r="847">
      <c r="A847" s="115"/>
      <c r="B847" s="115"/>
      <c r="C847" s="115"/>
      <c r="D847" s="115"/>
      <c r="E847" s="115"/>
      <c r="F847" s="115"/>
    </row>
    <row r="848">
      <c r="A848" s="115"/>
      <c r="B848" s="115"/>
      <c r="C848" s="115"/>
      <c r="D848" s="115"/>
      <c r="E848" s="115"/>
      <c r="F848" s="115"/>
    </row>
    <row r="849">
      <c r="A849" s="115"/>
      <c r="B849" s="115"/>
      <c r="C849" s="115"/>
      <c r="D849" s="115"/>
      <c r="E849" s="115"/>
      <c r="F849" s="115"/>
    </row>
    <row r="850">
      <c r="A850" s="115"/>
      <c r="B850" s="115"/>
      <c r="C850" s="115"/>
      <c r="D850" s="115"/>
      <c r="E850" s="115"/>
      <c r="F850" s="115"/>
    </row>
    <row r="851">
      <c r="A851" s="115"/>
      <c r="B851" s="115"/>
      <c r="C851" s="115"/>
      <c r="D851" s="115"/>
      <c r="E851" s="115"/>
      <c r="F851" s="115"/>
    </row>
    <row r="852">
      <c r="A852" s="115"/>
      <c r="B852" s="115"/>
      <c r="C852" s="115"/>
      <c r="D852" s="115"/>
      <c r="E852" s="115"/>
      <c r="F852" s="115"/>
    </row>
    <row r="853">
      <c r="A853" s="115"/>
      <c r="B853" s="115"/>
      <c r="C853" s="115"/>
      <c r="D853" s="115"/>
      <c r="E853" s="115"/>
      <c r="F853" s="115"/>
    </row>
    <row r="854">
      <c r="A854" s="115"/>
      <c r="B854" s="115"/>
      <c r="C854" s="115"/>
      <c r="D854" s="115"/>
      <c r="E854" s="115"/>
      <c r="F854" s="115"/>
    </row>
    <row r="855">
      <c r="A855" s="115"/>
      <c r="B855" s="115"/>
      <c r="C855" s="115"/>
      <c r="D855" s="115"/>
      <c r="E855" s="115"/>
      <c r="F855" s="115"/>
    </row>
    <row r="856">
      <c r="A856" s="115"/>
      <c r="B856" s="115"/>
      <c r="C856" s="115"/>
      <c r="D856" s="115"/>
      <c r="E856" s="115"/>
      <c r="F856" s="115"/>
    </row>
    <row r="857">
      <c r="A857" s="115"/>
      <c r="B857" s="115"/>
      <c r="C857" s="115"/>
      <c r="D857" s="115"/>
      <c r="E857" s="115"/>
      <c r="F857" s="115"/>
    </row>
    <row r="858">
      <c r="A858" s="115"/>
      <c r="B858" s="115"/>
      <c r="C858" s="115"/>
      <c r="D858" s="115"/>
      <c r="E858" s="115"/>
      <c r="F858" s="115"/>
    </row>
    <row r="859">
      <c r="A859" s="115"/>
      <c r="B859" s="115"/>
      <c r="C859" s="115"/>
      <c r="D859" s="115"/>
      <c r="E859" s="115"/>
      <c r="F859" s="115"/>
    </row>
    <row r="860">
      <c r="A860" s="115"/>
      <c r="B860" s="115"/>
      <c r="C860" s="115"/>
      <c r="D860" s="115"/>
      <c r="E860" s="115"/>
      <c r="F860" s="115"/>
    </row>
    <row r="861">
      <c r="A861" s="115"/>
      <c r="B861" s="115"/>
      <c r="C861" s="115"/>
      <c r="D861" s="115"/>
      <c r="E861" s="115"/>
      <c r="F861" s="115"/>
    </row>
    <row r="862">
      <c r="A862" s="115"/>
      <c r="B862" s="115"/>
      <c r="C862" s="115"/>
      <c r="D862" s="115"/>
      <c r="E862" s="115"/>
      <c r="F862" s="115"/>
    </row>
    <row r="863">
      <c r="A863" s="115"/>
      <c r="B863" s="115"/>
      <c r="C863" s="115"/>
      <c r="D863" s="115"/>
      <c r="E863" s="115"/>
      <c r="F863" s="115"/>
    </row>
    <row r="864">
      <c r="A864" s="115"/>
      <c r="B864" s="115"/>
      <c r="C864" s="115"/>
      <c r="D864" s="115"/>
      <c r="E864" s="115"/>
      <c r="F864" s="115"/>
    </row>
    <row r="865">
      <c r="A865" s="115"/>
      <c r="B865" s="115"/>
      <c r="C865" s="115"/>
      <c r="D865" s="115"/>
      <c r="E865" s="115"/>
      <c r="F865" s="115"/>
    </row>
    <row r="866">
      <c r="A866" s="115"/>
      <c r="B866" s="115"/>
      <c r="C866" s="115"/>
      <c r="D866" s="115"/>
      <c r="E866" s="115"/>
      <c r="F866" s="115"/>
    </row>
    <row r="867">
      <c r="A867" s="115"/>
      <c r="B867" s="115"/>
      <c r="C867" s="115"/>
      <c r="D867" s="115"/>
      <c r="E867" s="115"/>
      <c r="F867" s="115"/>
    </row>
    <row r="868">
      <c r="A868" s="115"/>
      <c r="B868" s="115"/>
      <c r="C868" s="115"/>
      <c r="D868" s="115"/>
      <c r="E868" s="115"/>
      <c r="F868" s="115"/>
    </row>
    <row r="869">
      <c r="A869" s="115"/>
      <c r="B869" s="115"/>
      <c r="C869" s="115"/>
      <c r="D869" s="115"/>
      <c r="E869" s="115"/>
      <c r="F869" s="115"/>
    </row>
    <row r="870">
      <c r="A870" s="115"/>
      <c r="B870" s="115"/>
      <c r="C870" s="115"/>
      <c r="D870" s="115"/>
      <c r="E870" s="115"/>
      <c r="F870" s="115"/>
    </row>
    <row r="871">
      <c r="A871" s="115"/>
      <c r="B871" s="115"/>
      <c r="C871" s="115"/>
      <c r="D871" s="115"/>
      <c r="E871" s="115"/>
      <c r="F871" s="115"/>
    </row>
    <row r="872">
      <c r="A872" s="115"/>
      <c r="B872" s="115"/>
      <c r="C872" s="115"/>
      <c r="D872" s="115"/>
      <c r="E872" s="115"/>
      <c r="F872" s="115"/>
    </row>
    <row r="873">
      <c r="A873" s="115"/>
      <c r="B873" s="115"/>
      <c r="C873" s="115"/>
      <c r="D873" s="115"/>
      <c r="E873" s="115"/>
      <c r="F873" s="115"/>
    </row>
    <row r="874">
      <c r="A874" s="115"/>
      <c r="B874" s="115"/>
      <c r="C874" s="115"/>
      <c r="D874" s="115"/>
      <c r="E874" s="115"/>
      <c r="F874" s="115"/>
    </row>
    <row r="875">
      <c r="A875" s="115"/>
      <c r="B875" s="115"/>
      <c r="C875" s="115"/>
      <c r="D875" s="115"/>
      <c r="E875" s="115"/>
      <c r="F875" s="115"/>
    </row>
    <row r="876">
      <c r="A876" s="115"/>
      <c r="B876" s="115"/>
      <c r="C876" s="115"/>
      <c r="D876" s="115"/>
      <c r="E876" s="115"/>
      <c r="F876" s="115"/>
    </row>
    <row r="877">
      <c r="A877" s="115"/>
      <c r="B877" s="115"/>
      <c r="C877" s="115"/>
      <c r="D877" s="115"/>
      <c r="E877" s="115"/>
      <c r="F877" s="115"/>
    </row>
    <row r="878">
      <c r="A878" s="115"/>
      <c r="B878" s="115"/>
      <c r="C878" s="115"/>
      <c r="D878" s="115"/>
      <c r="E878" s="115"/>
      <c r="F878" s="115"/>
    </row>
    <row r="879">
      <c r="A879" s="115"/>
      <c r="B879" s="115"/>
      <c r="C879" s="115"/>
      <c r="D879" s="115"/>
      <c r="E879" s="115"/>
      <c r="F879" s="115"/>
    </row>
    <row r="880">
      <c r="A880" s="115"/>
      <c r="B880" s="115"/>
      <c r="C880" s="115"/>
      <c r="D880" s="115"/>
      <c r="E880" s="115"/>
      <c r="F880" s="115"/>
    </row>
    <row r="881">
      <c r="A881" s="115"/>
      <c r="B881" s="115"/>
      <c r="C881" s="115"/>
      <c r="D881" s="115"/>
      <c r="E881" s="115"/>
      <c r="F881" s="115"/>
    </row>
    <row r="882">
      <c r="A882" s="115"/>
      <c r="B882" s="115"/>
      <c r="C882" s="115"/>
      <c r="D882" s="115"/>
      <c r="E882" s="115"/>
      <c r="F882" s="115"/>
    </row>
    <row r="883">
      <c r="A883" s="115"/>
      <c r="B883" s="115"/>
      <c r="C883" s="115"/>
      <c r="D883" s="115"/>
      <c r="E883" s="115"/>
      <c r="F883" s="115"/>
    </row>
    <row r="884">
      <c r="A884" s="115"/>
      <c r="B884" s="115"/>
      <c r="C884" s="115"/>
      <c r="D884" s="115"/>
      <c r="E884" s="115"/>
      <c r="F884" s="115"/>
    </row>
    <row r="885">
      <c r="A885" s="115"/>
      <c r="B885" s="115"/>
      <c r="C885" s="115"/>
      <c r="D885" s="115"/>
      <c r="E885" s="115"/>
      <c r="F885" s="115"/>
    </row>
    <row r="886">
      <c r="A886" s="115"/>
      <c r="B886" s="115"/>
      <c r="C886" s="115"/>
      <c r="D886" s="115"/>
      <c r="E886" s="115"/>
      <c r="F886" s="115"/>
    </row>
    <row r="887">
      <c r="A887" s="115"/>
      <c r="B887" s="115"/>
      <c r="C887" s="115"/>
      <c r="D887" s="115"/>
      <c r="E887" s="115"/>
      <c r="F887" s="115"/>
    </row>
    <row r="888">
      <c r="A888" s="115"/>
      <c r="B888" s="115"/>
      <c r="C888" s="115"/>
      <c r="D888" s="115"/>
      <c r="E888" s="115"/>
      <c r="F888" s="115"/>
    </row>
    <row r="889">
      <c r="A889" s="115"/>
      <c r="B889" s="115"/>
      <c r="C889" s="115"/>
      <c r="D889" s="115"/>
      <c r="E889" s="115"/>
      <c r="F889" s="115"/>
    </row>
    <row r="890">
      <c r="A890" s="115"/>
      <c r="B890" s="115"/>
      <c r="C890" s="115"/>
      <c r="D890" s="115"/>
      <c r="E890" s="115"/>
      <c r="F890" s="115"/>
    </row>
    <row r="891">
      <c r="A891" s="115"/>
      <c r="B891" s="115"/>
      <c r="C891" s="115"/>
      <c r="D891" s="115"/>
      <c r="E891" s="115"/>
      <c r="F891" s="115"/>
    </row>
    <row r="892">
      <c r="A892" s="115"/>
      <c r="B892" s="115"/>
      <c r="C892" s="115"/>
      <c r="D892" s="115"/>
      <c r="E892" s="115"/>
      <c r="F892" s="115"/>
    </row>
    <row r="893">
      <c r="A893" s="115"/>
      <c r="B893" s="115"/>
      <c r="C893" s="115"/>
      <c r="D893" s="115"/>
      <c r="E893" s="115"/>
      <c r="F893" s="115"/>
    </row>
    <row r="894">
      <c r="A894" s="115"/>
      <c r="B894" s="115"/>
      <c r="C894" s="115"/>
      <c r="D894" s="115"/>
      <c r="E894" s="115"/>
      <c r="F894" s="115"/>
    </row>
    <row r="895">
      <c r="A895" s="115"/>
      <c r="B895" s="115"/>
      <c r="C895" s="115"/>
      <c r="D895" s="115"/>
      <c r="E895" s="115"/>
      <c r="F895" s="115"/>
    </row>
    <row r="896">
      <c r="A896" s="115"/>
      <c r="B896" s="115"/>
      <c r="C896" s="115"/>
      <c r="D896" s="115"/>
      <c r="E896" s="115"/>
      <c r="F896" s="115"/>
    </row>
    <row r="897">
      <c r="A897" s="115"/>
      <c r="B897" s="115"/>
      <c r="C897" s="115"/>
      <c r="D897" s="115"/>
      <c r="E897" s="115"/>
      <c r="F897" s="115"/>
    </row>
    <row r="898">
      <c r="A898" s="115"/>
      <c r="B898" s="115"/>
      <c r="C898" s="115"/>
      <c r="D898" s="115"/>
      <c r="E898" s="115"/>
      <c r="F898" s="115"/>
    </row>
    <row r="899">
      <c r="A899" s="115"/>
      <c r="B899" s="115"/>
      <c r="C899" s="115"/>
      <c r="D899" s="115"/>
      <c r="E899" s="115"/>
      <c r="F899" s="115"/>
    </row>
    <row r="900">
      <c r="A900" s="115"/>
      <c r="B900" s="115"/>
      <c r="C900" s="115"/>
      <c r="D900" s="115"/>
      <c r="E900" s="115"/>
      <c r="F900" s="115"/>
    </row>
    <row r="901">
      <c r="A901" s="115"/>
      <c r="B901" s="115"/>
      <c r="C901" s="115"/>
      <c r="D901" s="115"/>
      <c r="E901" s="115"/>
      <c r="F901" s="115"/>
    </row>
    <row r="902">
      <c r="A902" s="115"/>
      <c r="B902" s="115"/>
      <c r="C902" s="115"/>
      <c r="D902" s="115"/>
      <c r="E902" s="115"/>
      <c r="F902" s="115"/>
    </row>
    <row r="903">
      <c r="A903" s="115"/>
      <c r="B903" s="115"/>
      <c r="C903" s="115"/>
      <c r="D903" s="115"/>
      <c r="E903" s="115"/>
      <c r="F903" s="115"/>
    </row>
    <row r="904">
      <c r="A904" s="115"/>
      <c r="B904" s="115"/>
      <c r="C904" s="115"/>
      <c r="D904" s="115"/>
      <c r="E904" s="115"/>
      <c r="F904" s="115"/>
    </row>
    <row r="905">
      <c r="A905" s="115"/>
      <c r="B905" s="115"/>
      <c r="C905" s="115"/>
      <c r="D905" s="115"/>
      <c r="E905" s="115"/>
      <c r="F905" s="115"/>
    </row>
    <row r="906">
      <c r="A906" s="115"/>
      <c r="B906" s="115"/>
      <c r="C906" s="115"/>
      <c r="D906" s="115"/>
      <c r="E906" s="115"/>
      <c r="F906" s="115"/>
    </row>
    <row r="907">
      <c r="A907" s="115"/>
      <c r="B907" s="115"/>
      <c r="C907" s="115"/>
      <c r="D907" s="115"/>
      <c r="E907" s="115"/>
      <c r="F907" s="115"/>
    </row>
    <row r="908">
      <c r="A908" s="115"/>
      <c r="B908" s="115"/>
      <c r="C908" s="115"/>
      <c r="D908" s="115"/>
      <c r="E908" s="115"/>
      <c r="F908" s="115"/>
    </row>
    <row r="909">
      <c r="A909" s="115"/>
      <c r="B909" s="115"/>
      <c r="C909" s="115"/>
      <c r="D909" s="115"/>
      <c r="E909" s="115"/>
      <c r="F909" s="115"/>
    </row>
    <row r="910">
      <c r="A910" s="115"/>
      <c r="B910" s="115"/>
      <c r="C910" s="115"/>
      <c r="D910" s="115"/>
      <c r="E910" s="115"/>
      <c r="F910" s="115"/>
    </row>
    <row r="911">
      <c r="A911" s="115"/>
      <c r="B911" s="115"/>
      <c r="C911" s="115"/>
      <c r="D911" s="115"/>
      <c r="E911" s="115"/>
      <c r="F911" s="115"/>
    </row>
    <row r="912">
      <c r="A912" s="115"/>
      <c r="B912" s="115"/>
      <c r="C912" s="115"/>
      <c r="D912" s="115"/>
      <c r="E912" s="115"/>
      <c r="F912" s="115"/>
    </row>
    <row r="913">
      <c r="A913" s="115"/>
      <c r="B913" s="115"/>
      <c r="C913" s="115"/>
      <c r="D913" s="115"/>
      <c r="E913" s="115"/>
      <c r="F913" s="115"/>
    </row>
    <row r="914">
      <c r="A914" s="115"/>
      <c r="B914" s="115"/>
      <c r="C914" s="115"/>
      <c r="D914" s="115"/>
      <c r="E914" s="115"/>
      <c r="F914" s="115"/>
    </row>
    <row r="915">
      <c r="A915" s="115"/>
      <c r="B915" s="115"/>
      <c r="C915" s="115"/>
      <c r="D915" s="115"/>
      <c r="E915" s="115"/>
      <c r="F915" s="115"/>
    </row>
    <row r="916">
      <c r="A916" s="115"/>
      <c r="B916" s="115"/>
      <c r="C916" s="115"/>
      <c r="D916" s="115"/>
      <c r="E916" s="115"/>
      <c r="F916" s="115"/>
    </row>
    <row r="917">
      <c r="A917" s="115"/>
      <c r="B917" s="115"/>
      <c r="C917" s="115"/>
      <c r="D917" s="115"/>
      <c r="E917" s="115"/>
      <c r="F917" s="115"/>
    </row>
    <row r="918">
      <c r="A918" s="115"/>
      <c r="B918" s="115"/>
      <c r="C918" s="115"/>
      <c r="D918" s="115"/>
      <c r="E918" s="115"/>
      <c r="F918" s="115"/>
    </row>
    <row r="919">
      <c r="A919" s="115"/>
      <c r="B919" s="115"/>
      <c r="C919" s="115"/>
      <c r="D919" s="115"/>
      <c r="E919" s="115"/>
      <c r="F919" s="115"/>
    </row>
    <row r="920">
      <c r="A920" s="115"/>
      <c r="B920" s="115"/>
      <c r="C920" s="115"/>
      <c r="D920" s="115"/>
      <c r="E920" s="115"/>
      <c r="F920" s="115"/>
    </row>
    <row r="921">
      <c r="A921" s="115"/>
      <c r="B921" s="115"/>
      <c r="C921" s="115"/>
      <c r="D921" s="115"/>
      <c r="E921" s="115"/>
      <c r="F921" s="115"/>
    </row>
    <row r="922">
      <c r="A922" s="115"/>
      <c r="B922" s="115"/>
      <c r="C922" s="115"/>
      <c r="D922" s="115"/>
      <c r="E922" s="115"/>
      <c r="F922" s="115"/>
    </row>
    <row r="923">
      <c r="A923" s="115"/>
      <c r="B923" s="115"/>
      <c r="C923" s="115"/>
      <c r="D923" s="115"/>
      <c r="E923" s="115"/>
      <c r="F923" s="115"/>
    </row>
    <row r="924">
      <c r="A924" s="115"/>
      <c r="B924" s="115"/>
      <c r="C924" s="115"/>
      <c r="D924" s="115"/>
      <c r="E924" s="115"/>
      <c r="F924" s="115"/>
    </row>
    <row r="925">
      <c r="A925" s="115"/>
      <c r="B925" s="115"/>
      <c r="C925" s="115"/>
      <c r="D925" s="115"/>
      <c r="E925" s="115"/>
      <c r="F925" s="115"/>
    </row>
    <row r="926">
      <c r="A926" s="115"/>
      <c r="B926" s="115"/>
      <c r="C926" s="115"/>
      <c r="D926" s="115"/>
      <c r="E926" s="115"/>
      <c r="F926" s="115"/>
    </row>
    <row r="927">
      <c r="A927" s="115"/>
      <c r="B927" s="115"/>
      <c r="C927" s="115"/>
      <c r="D927" s="115"/>
      <c r="E927" s="115"/>
      <c r="F927" s="115"/>
    </row>
    <row r="928">
      <c r="A928" s="115"/>
      <c r="B928" s="115"/>
      <c r="C928" s="115"/>
      <c r="D928" s="115"/>
      <c r="E928" s="115"/>
      <c r="F928" s="115"/>
    </row>
    <row r="929">
      <c r="A929" s="115"/>
      <c r="B929" s="115"/>
      <c r="C929" s="115"/>
      <c r="D929" s="115"/>
      <c r="E929" s="115"/>
      <c r="F929" s="115"/>
    </row>
    <row r="930">
      <c r="A930" s="115"/>
      <c r="B930" s="115"/>
      <c r="C930" s="115"/>
      <c r="D930" s="115"/>
      <c r="E930" s="115"/>
      <c r="F930" s="115"/>
    </row>
    <row r="931">
      <c r="A931" s="115"/>
      <c r="B931" s="115"/>
      <c r="C931" s="115"/>
      <c r="D931" s="115"/>
      <c r="E931" s="115"/>
      <c r="F931" s="115"/>
    </row>
    <row r="932">
      <c r="A932" s="115"/>
      <c r="B932" s="115"/>
      <c r="C932" s="115"/>
      <c r="D932" s="115"/>
      <c r="E932" s="115"/>
      <c r="F932" s="115"/>
    </row>
    <row r="933">
      <c r="A933" s="115"/>
      <c r="B933" s="115"/>
      <c r="C933" s="115"/>
      <c r="D933" s="115"/>
      <c r="E933" s="115"/>
      <c r="F933" s="115"/>
    </row>
    <row r="934">
      <c r="A934" s="115"/>
      <c r="B934" s="115"/>
      <c r="C934" s="115"/>
      <c r="D934" s="115"/>
      <c r="E934" s="115"/>
      <c r="F934" s="115"/>
    </row>
    <row r="935">
      <c r="A935" s="115"/>
      <c r="B935" s="115"/>
      <c r="C935" s="115"/>
      <c r="D935" s="115"/>
      <c r="E935" s="115"/>
      <c r="F935" s="115"/>
    </row>
    <row r="936">
      <c r="A936" s="115"/>
      <c r="B936" s="115"/>
      <c r="C936" s="115"/>
      <c r="D936" s="115"/>
      <c r="E936" s="115"/>
      <c r="F936" s="115"/>
    </row>
    <row r="937">
      <c r="A937" s="115"/>
      <c r="B937" s="115"/>
      <c r="C937" s="115"/>
      <c r="D937" s="115"/>
      <c r="E937" s="115"/>
      <c r="F937" s="115"/>
    </row>
    <row r="938">
      <c r="A938" s="115"/>
      <c r="B938" s="115"/>
      <c r="C938" s="115"/>
      <c r="D938" s="115"/>
      <c r="E938" s="115"/>
      <c r="F938" s="115"/>
    </row>
    <row r="939">
      <c r="A939" s="115"/>
      <c r="B939" s="115"/>
      <c r="C939" s="115"/>
      <c r="D939" s="115"/>
      <c r="E939" s="115"/>
      <c r="F939" s="115"/>
    </row>
    <row r="940">
      <c r="A940" s="115"/>
      <c r="B940" s="115"/>
      <c r="C940" s="115"/>
      <c r="D940" s="115"/>
      <c r="E940" s="115"/>
      <c r="F940" s="115"/>
    </row>
    <row r="941">
      <c r="A941" s="115"/>
      <c r="B941" s="115"/>
      <c r="C941" s="115"/>
      <c r="D941" s="115"/>
      <c r="E941" s="115"/>
      <c r="F941" s="115"/>
    </row>
    <row r="942">
      <c r="A942" s="115"/>
      <c r="B942" s="115"/>
      <c r="C942" s="115"/>
      <c r="D942" s="115"/>
      <c r="E942" s="115"/>
      <c r="F942" s="115"/>
    </row>
    <row r="943">
      <c r="A943" s="115"/>
      <c r="B943" s="115"/>
      <c r="C943" s="115"/>
      <c r="D943" s="115"/>
      <c r="E943" s="115"/>
      <c r="F943" s="115"/>
    </row>
    <row r="944">
      <c r="A944" s="115"/>
      <c r="B944" s="115"/>
      <c r="C944" s="115"/>
      <c r="D944" s="115"/>
      <c r="E944" s="115"/>
      <c r="F944" s="115"/>
    </row>
    <row r="945">
      <c r="A945" s="115"/>
      <c r="B945" s="115"/>
      <c r="C945" s="115"/>
      <c r="D945" s="115"/>
      <c r="E945" s="115"/>
      <c r="F945" s="115"/>
    </row>
    <row r="946">
      <c r="A946" s="115"/>
      <c r="B946" s="115"/>
      <c r="C946" s="115"/>
      <c r="D946" s="115"/>
      <c r="E946" s="115"/>
      <c r="F946" s="115"/>
    </row>
    <row r="947">
      <c r="A947" s="115"/>
      <c r="B947" s="115"/>
      <c r="C947" s="115"/>
      <c r="D947" s="115"/>
      <c r="E947" s="115"/>
      <c r="F947" s="115"/>
    </row>
    <row r="948">
      <c r="A948" s="115"/>
      <c r="B948" s="115"/>
      <c r="C948" s="115"/>
      <c r="D948" s="115"/>
      <c r="E948" s="115"/>
      <c r="F948" s="115"/>
    </row>
    <row r="949">
      <c r="A949" s="115"/>
      <c r="B949" s="115"/>
      <c r="C949" s="115"/>
      <c r="D949" s="115"/>
      <c r="E949" s="115"/>
      <c r="F949" s="115"/>
    </row>
    <row r="950">
      <c r="A950" s="115"/>
      <c r="B950" s="115"/>
      <c r="C950" s="115"/>
      <c r="D950" s="115"/>
      <c r="E950" s="115"/>
      <c r="F950" s="115"/>
    </row>
    <row r="951">
      <c r="A951" s="115"/>
      <c r="B951" s="115"/>
      <c r="C951" s="115"/>
      <c r="D951" s="115"/>
      <c r="E951" s="115"/>
      <c r="F951" s="115"/>
    </row>
    <row r="952">
      <c r="A952" s="115"/>
      <c r="B952" s="115"/>
      <c r="C952" s="115"/>
      <c r="D952" s="115"/>
      <c r="E952" s="115"/>
      <c r="F952" s="115"/>
    </row>
    <row r="953">
      <c r="A953" s="115"/>
      <c r="B953" s="115"/>
      <c r="C953" s="115"/>
      <c r="D953" s="115"/>
      <c r="E953" s="115"/>
      <c r="F953" s="115"/>
    </row>
    <row r="954">
      <c r="A954" s="115"/>
      <c r="B954" s="115"/>
      <c r="C954" s="115"/>
      <c r="D954" s="115"/>
      <c r="E954" s="115"/>
      <c r="F954" s="115"/>
    </row>
    <row r="955">
      <c r="A955" s="115"/>
      <c r="B955" s="115"/>
      <c r="C955" s="115"/>
      <c r="D955" s="115"/>
      <c r="E955" s="115"/>
      <c r="F955" s="115"/>
    </row>
    <row r="956">
      <c r="A956" s="115"/>
      <c r="B956" s="115"/>
      <c r="C956" s="115"/>
      <c r="D956" s="115"/>
      <c r="E956" s="115"/>
      <c r="F956" s="115"/>
    </row>
    <row r="957">
      <c r="A957" s="115"/>
      <c r="B957" s="115"/>
      <c r="C957" s="115"/>
      <c r="D957" s="115"/>
      <c r="E957" s="115"/>
      <c r="F957" s="115"/>
    </row>
    <row r="958">
      <c r="A958" s="115"/>
      <c r="B958" s="115"/>
      <c r="C958" s="115"/>
      <c r="D958" s="115"/>
      <c r="E958" s="115"/>
      <c r="F958" s="115"/>
    </row>
    <row r="959">
      <c r="A959" s="115"/>
      <c r="B959" s="115"/>
      <c r="C959" s="115"/>
      <c r="D959" s="115"/>
      <c r="E959" s="115"/>
      <c r="F959" s="115"/>
    </row>
    <row r="960">
      <c r="A960" s="115"/>
      <c r="B960" s="115"/>
      <c r="C960" s="115"/>
      <c r="D960" s="115"/>
      <c r="E960" s="115"/>
      <c r="F960" s="115"/>
    </row>
    <row r="961">
      <c r="A961" s="115"/>
      <c r="B961" s="115"/>
      <c r="C961" s="115"/>
      <c r="D961" s="115"/>
      <c r="E961" s="115"/>
      <c r="F961" s="115"/>
    </row>
    <row r="962">
      <c r="A962" s="115"/>
      <c r="B962" s="115"/>
      <c r="C962" s="115"/>
      <c r="D962" s="115"/>
      <c r="E962" s="115"/>
      <c r="F962" s="115"/>
    </row>
    <row r="963">
      <c r="A963" s="115"/>
      <c r="B963" s="115"/>
      <c r="C963" s="115"/>
      <c r="D963" s="115"/>
      <c r="E963" s="115"/>
      <c r="F963" s="115"/>
    </row>
    <row r="964">
      <c r="A964" s="115"/>
      <c r="B964" s="115"/>
      <c r="C964" s="115"/>
      <c r="D964" s="115"/>
      <c r="E964" s="115"/>
      <c r="F964" s="115"/>
    </row>
    <row r="965">
      <c r="A965" s="115"/>
      <c r="B965" s="115"/>
      <c r="C965" s="115"/>
      <c r="D965" s="115"/>
      <c r="E965" s="115"/>
      <c r="F965" s="115"/>
    </row>
    <row r="966">
      <c r="A966" s="115"/>
      <c r="B966" s="115"/>
      <c r="C966" s="115"/>
      <c r="D966" s="115"/>
      <c r="E966" s="115"/>
      <c r="F966" s="115"/>
    </row>
    <row r="967">
      <c r="A967" s="115"/>
      <c r="B967" s="115"/>
      <c r="C967" s="115"/>
      <c r="D967" s="115"/>
      <c r="E967" s="115"/>
      <c r="F967" s="115"/>
    </row>
    <row r="968">
      <c r="A968" s="115"/>
      <c r="B968" s="115"/>
      <c r="C968" s="115"/>
      <c r="D968" s="115"/>
      <c r="E968" s="115"/>
      <c r="F968" s="115"/>
    </row>
    <row r="969">
      <c r="A969" s="115"/>
      <c r="B969" s="115"/>
      <c r="C969" s="115"/>
      <c r="D969" s="115"/>
      <c r="E969" s="115"/>
      <c r="F969" s="115"/>
    </row>
    <row r="970">
      <c r="A970" s="115"/>
      <c r="B970" s="115"/>
      <c r="C970" s="115"/>
      <c r="D970" s="115"/>
      <c r="E970" s="115"/>
      <c r="F970" s="115"/>
    </row>
    <row r="971">
      <c r="A971" s="115"/>
      <c r="B971" s="115"/>
      <c r="C971" s="115"/>
      <c r="D971" s="115"/>
      <c r="E971" s="115"/>
      <c r="F971" s="115"/>
    </row>
    <row r="972">
      <c r="A972" s="115"/>
      <c r="B972" s="115"/>
      <c r="C972" s="115"/>
      <c r="D972" s="115"/>
      <c r="E972" s="115"/>
      <c r="F972" s="115"/>
    </row>
    <row r="973">
      <c r="A973" s="115"/>
      <c r="B973" s="115"/>
      <c r="C973" s="115"/>
      <c r="D973" s="115"/>
      <c r="E973" s="115"/>
      <c r="F973" s="115"/>
    </row>
    <row r="974">
      <c r="A974" s="115"/>
      <c r="B974" s="115"/>
      <c r="C974" s="115"/>
      <c r="D974" s="115"/>
      <c r="E974" s="115"/>
      <c r="F974" s="115"/>
    </row>
    <row r="975">
      <c r="A975" s="115"/>
      <c r="B975" s="115"/>
      <c r="C975" s="115"/>
      <c r="D975" s="115"/>
      <c r="E975" s="115"/>
      <c r="F975" s="115"/>
    </row>
    <row r="976">
      <c r="A976" s="115"/>
      <c r="B976" s="115"/>
      <c r="C976" s="115"/>
      <c r="D976" s="115"/>
      <c r="E976" s="115"/>
      <c r="F976" s="115"/>
    </row>
    <row r="977">
      <c r="A977" s="115"/>
      <c r="B977" s="115"/>
      <c r="C977" s="115"/>
      <c r="D977" s="115"/>
      <c r="E977" s="115"/>
      <c r="F977" s="115"/>
    </row>
    <row r="978">
      <c r="A978" s="115"/>
      <c r="B978" s="115"/>
      <c r="C978" s="115"/>
      <c r="D978" s="115"/>
      <c r="E978" s="115"/>
      <c r="F978" s="115"/>
    </row>
    <row r="979">
      <c r="A979" s="115"/>
      <c r="B979" s="115"/>
      <c r="C979" s="115"/>
      <c r="D979" s="115"/>
      <c r="E979" s="115"/>
      <c r="F979" s="115"/>
    </row>
    <row r="980">
      <c r="A980" s="115"/>
      <c r="B980" s="115"/>
      <c r="C980" s="115"/>
      <c r="D980" s="115"/>
      <c r="E980" s="115"/>
      <c r="F980" s="115"/>
    </row>
    <row r="981">
      <c r="A981" s="115"/>
      <c r="B981" s="115"/>
      <c r="C981" s="115"/>
      <c r="D981" s="115"/>
      <c r="E981" s="115"/>
      <c r="F981" s="115"/>
    </row>
    <row r="982">
      <c r="A982" s="115"/>
      <c r="B982" s="115"/>
      <c r="C982" s="115"/>
      <c r="D982" s="115"/>
      <c r="E982" s="115"/>
      <c r="F982" s="115"/>
    </row>
    <row r="983">
      <c r="A983" s="115"/>
      <c r="B983" s="115"/>
      <c r="C983" s="115"/>
      <c r="D983" s="115"/>
      <c r="E983" s="115"/>
      <c r="F983" s="115"/>
    </row>
    <row r="984">
      <c r="A984" s="115"/>
      <c r="B984" s="115"/>
      <c r="C984" s="115"/>
      <c r="D984" s="115"/>
      <c r="E984" s="115"/>
      <c r="F984" s="115"/>
    </row>
    <row r="985">
      <c r="A985" s="115"/>
      <c r="B985" s="115"/>
      <c r="C985" s="115"/>
      <c r="D985" s="115"/>
      <c r="E985" s="115"/>
      <c r="F985" s="115"/>
    </row>
    <row r="986">
      <c r="A986" s="115"/>
      <c r="B986" s="115"/>
      <c r="C986" s="115"/>
      <c r="D986" s="115"/>
      <c r="E986" s="115"/>
      <c r="F986" s="115"/>
    </row>
    <row r="987">
      <c r="A987" s="115"/>
      <c r="B987" s="115"/>
      <c r="C987" s="115"/>
      <c r="D987" s="115"/>
      <c r="E987" s="115"/>
      <c r="F987" s="115"/>
    </row>
    <row r="988">
      <c r="A988" s="115"/>
      <c r="B988" s="115"/>
      <c r="C988" s="115"/>
      <c r="D988" s="115"/>
      <c r="E988" s="115"/>
      <c r="F988" s="115"/>
    </row>
    <row r="989">
      <c r="A989" s="115"/>
      <c r="B989" s="115"/>
      <c r="C989" s="115"/>
      <c r="D989" s="115"/>
      <c r="E989" s="115"/>
      <c r="F989" s="115"/>
    </row>
    <row r="990">
      <c r="A990" s="115"/>
      <c r="B990" s="115"/>
      <c r="C990" s="115"/>
      <c r="D990" s="115"/>
      <c r="E990" s="115"/>
      <c r="F990" s="115"/>
    </row>
    <row r="991">
      <c r="A991" s="115"/>
      <c r="B991" s="115"/>
      <c r="C991" s="115"/>
      <c r="D991" s="115"/>
      <c r="E991" s="115"/>
      <c r="F991" s="115"/>
    </row>
    <row r="992">
      <c r="A992" s="115"/>
      <c r="B992" s="115"/>
      <c r="C992" s="115"/>
      <c r="D992" s="115"/>
      <c r="E992" s="115"/>
      <c r="F992" s="115"/>
    </row>
    <row r="993">
      <c r="A993" s="115"/>
      <c r="B993" s="115"/>
      <c r="C993" s="115"/>
      <c r="D993" s="115"/>
      <c r="E993" s="115"/>
      <c r="F993" s="115"/>
    </row>
    <row r="994">
      <c r="A994" s="115"/>
      <c r="B994" s="115"/>
      <c r="C994" s="115"/>
      <c r="D994" s="115"/>
      <c r="E994" s="115"/>
      <c r="F994" s="115"/>
    </row>
    <row r="995">
      <c r="A995" s="115"/>
      <c r="B995" s="115"/>
      <c r="C995" s="115"/>
      <c r="D995" s="115"/>
      <c r="E995" s="115"/>
      <c r="F995" s="115"/>
    </row>
    <row r="996">
      <c r="A996" s="115"/>
      <c r="B996" s="115"/>
      <c r="C996" s="115"/>
      <c r="D996" s="115"/>
      <c r="E996" s="115"/>
      <c r="F996" s="115"/>
    </row>
    <row r="997">
      <c r="A997" s="115"/>
      <c r="B997" s="115"/>
      <c r="C997" s="115"/>
      <c r="D997" s="115"/>
      <c r="E997" s="115"/>
      <c r="F997" s="115"/>
    </row>
    <row r="998">
      <c r="A998" s="115"/>
      <c r="B998" s="115"/>
      <c r="C998" s="115"/>
      <c r="D998" s="115"/>
      <c r="E998" s="115"/>
      <c r="F998" s="115"/>
    </row>
    <row r="999">
      <c r="A999" s="115"/>
      <c r="B999" s="115"/>
      <c r="C999" s="115"/>
      <c r="D999" s="115"/>
      <c r="E999" s="115"/>
      <c r="F999" s="115"/>
    </row>
    <row r="1000">
      <c r="A1000" s="115"/>
      <c r="B1000" s="115"/>
      <c r="C1000" s="115"/>
      <c r="D1000" s="115"/>
      <c r="E1000" s="115"/>
      <c r="F1000" s="115"/>
    </row>
    <row r="1001">
      <c r="A1001" s="115"/>
      <c r="B1001" s="115"/>
      <c r="C1001" s="115"/>
      <c r="D1001" s="115"/>
      <c r="E1001" s="115"/>
      <c r="F1001" s="115"/>
    </row>
    <row r="1002">
      <c r="A1002" s="115"/>
      <c r="B1002" s="115"/>
      <c r="C1002" s="115"/>
      <c r="D1002" s="115"/>
      <c r="E1002" s="115"/>
      <c r="F1002" s="115"/>
    </row>
  </sheetData>
  <mergeCells count="2">
    <mergeCell ref="D1:F1"/>
    <mergeCell ref="G1:J1"/>
  </mergeCells>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1" t="s">
        <v>644</v>
      </c>
    </row>
  </sheetData>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0"/>
  <cols>
    <col customWidth="1" min="2" max="2" width="67.5"/>
    <col customWidth="1" min="3" max="3" width="23.63"/>
    <col customWidth="1" min="8" max="8" width="46.13"/>
  </cols>
  <sheetData>
    <row r="1">
      <c r="A1" s="636" t="s">
        <v>1730</v>
      </c>
      <c r="B1" s="636" t="s">
        <v>1731</v>
      </c>
      <c r="C1" s="637" t="s">
        <v>159</v>
      </c>
      <c r="D1" s="637" t="s">
        <v>1732</v>
      </c>
      <c r="E1" s="637" t="s">
        <v>1733</v>
      </c>
      <c r="F1" s="637" t="s">
        <v>1734</v>
      </c>
      <c r="G1" s="637" t="s">
        <v>1735</v>
      </c>
      <c r="H1" s="637" t="s">
        <v>162</v>
      </c>
      <c r="I1" s="638" t="s">
        <v>1736</v>
      </c>
      <c r="J1" s="639"/>
      <c r="K1" s="639"/>
      <c r="L1" s="639"/>
      <c r="M1" s="639"/>
      <c r="N1" s="639"/>
      <c r="O1" s="639"/>
      <c r="P1" s="639"/>
      <c r="Q1" s="639"/>
      <c r="R1" s="639"/>
      <c r="S1" s="639"/>
      <c r="T1" s="639"/>
      <c r="U1" s="639"/>
      <c r="V1" s="639"/>
      <c r="W1" s="639"/>
      <c r="X1" s="639"/>
      <c r="Y1" s="639"/>
      <c r="Z1" s="639"/>
      <c r="AA1" s="639"/>
    </row>
    <row r="2">
      <c r="A2" s="642"/>
      <c r="B2" s="641" t="s">
        <v>306</v>
      </c>
      <c r="C2" s="691"/>
      <c r="D2" s="643"/>
      <c r="E2" s="642"/>
      <c r="F2" s="644"/>
      <c r="G2" s="644"/>
      <c r="H2" s="643"/>
      <c r="I2" s="645"/>
      <c r="J2" s="639"/>
      <c r="K2" s="639"/>
      <c r="L2" s="639"/>
      <c r="M2" s="639"/>
      <c r="N2" s="639"/>
      <c r="O2" s="639"/>
      <c r="P2" s="639"/>
      <c r="Q2" s="639"/>
      <c r="R2" s="639"/>
      <c r="S2" s="639"/>
      <c r="T2" s="639"/>
      <c r="U2" s="639"/>
      <c r="V2" s="639"/>
      <c r="W2" s="639"/>
      <c r="X2" s="639"/>
      <c r="Y2" s="639"/>
      <c r="Z2" s="639"/>
      <c r="AA2" s="639"/>
    </row>
    <row r="3">
      <c r="A3" s="642"/>
      <c r="B3" s="692" t="s">
        <v>308</v>
      </c>
      <c r="C3" s="691"/>
      <c r="D3" s="643"/>
      <c r="E3" s="642"/>
      <c r="F3" s="644"/>
      <c r="G3" s="644"/>
      <c r="H3" s="643"/>
      <c r="I3" s="645"/>
      <c r="J3" s="639"/>
      <c r="K3" s="639"/>
      <c r="L3" s="639"/>
      <c r="M3" s="639"/>
      <c r="N3" s="639"/>
      <c r="O3" s="639"/>
      <c r="P3" s="639"/>
      <c r="Q3" s="639"/>
      <c r="R3" s="639"/>
      <c r="S3" s="639"/>
      <c r="T3" s="639"/>
      <c r="U3" s="639"/>
      <c r="V3" s="639"/>
      <c r="W3" s="639"/>
      <c r="X3" s="639"/>
      <c r="Y3" s="639"/>
      <c r="Z3" s="639"/>
      <c r="AA3" s="639"/>
    </row>
    <row r="4">
      <c r="A4" s="642"/>
      <c r="B4" s="692" t="s">
        <v>309</v>
      </c>
      <c r="C4" s="691"/>
      <c r="D4" s="643"/>
      <c r="E4" s="642"/>
      <c r="F4" s="644"/>
      <c r="G4" s="644"/>
      <c r="H4" s="643"/>
      <c r="I4" s="645"/>
      <c r="J4" s="639"/>
      <c r="K4" s="639"/>
      <c r="L4" s="639"/>
      <c r="M4" s="639"/>
      <c r="N4" s="639"/>
      <c r="O4" s="639"/>
      <c r="P4" s="639"/>
      <c r="Q4" s="639"/>
      <c r="R4" s="639"/>
      <c r="S4" s="639"/>
      <c r="T4" s="639"/>
      <c r="U4" s="639"/>
      <c r="V4" s="639"/>
      <c r="W4" s="639"/>
      <c r="X4" s="639"/>
      <c r="Y4" s="639"/>
      <c r="Z4" s="639"/>
      <c r="AA4" s="639"/>
    </row>
    <row r="5">
      <c r="A5" s="642"/>
      <c r="B5" s="641" t="s">
        <v>310</v>
      </c>
      <c r="C5" s="691"/>
      <c r="D5" s="643"/>
      <c r="E5" s="642"/>
      <c r="F5" s="644"/>
      <c r="G5" s="644"/>
      <c r="H5" s="643"/>
      <c r="I5" s="645"/>
      <c r="J5" s="639"/>
      <c r="K5" s="639"/>
      <c r="L5" s="639"/>
      <c r="M5" s="639"/>
      <c r="N5" s="639"/>
      <c r="O5" s="639"/>
      <c r="P5" s="639"/>
      <c r="Q5" s="639"/>
      <c r="R5" s="639"/>
      <c r="S5" s="639"/>
      <c r="T5" s="639"/>
      <c r="U5" s="639"/>
      <c r="V5" s="639"/>
      <c r="W5" s="639"/>
      <c r="X5" s="639"/>
      <c r="Y5" s="639"/>
      <c r="Z5" s="639"/>
      <c r="AA5" s="639"/>
    </row>
    <row r="6">
      <c r="A6" s="642"/>
      <c r="B6" s="641" t="s">
        <v>312</v>
      </c>
      <c r="C6" s="691"/>
      <c r="D6" s="643"/>
      <c r="E6" s="642"/>
      <c r="F6" s="644"/>
      <c r="G6" s="644"/>
      <c r="H6" s="643"/>
      <c r="I6" s="645"/>
      <c r="J6" s="639"/>
      <c r="K6" s="639"/>
      <c r="L6" s="639"/>
      <c r="M6" s="639"/>
      <c r="N6" s="639"/>
      <c r="O6" s="639"/>
      <c r="P6" s="639"/>
      <c r="Q6" s="639"/>
      <c r="R6" s="639"/>
      <c r="S6" s="639"/>
      <c r="T6" s="639"/>
      <c r="U6" s="639"/>
      <c r="V6" s="639"/>
      <c r="W6" s="639"/>
      <c r="X6" s="639"/>
      <c r="Y6" s="639"/>
      <c r="Z6" s="639"/>
      <c r="AA6" s="639"/>
    </row>
    <row r="7">
      <c r="A7" s="642"/>
      <c r="B7" s="693" t="s">
        <v>314</v>
      </c>
      <c r="C7" s="691"/>
      <c r="D7" s="643"/>
      <c r="E7" s="642"/>
      <c r="F7" s="644"/>
      <c r="G7" s="644"/>
      <c r="H7" s="643"/>
      <c r="I7" s="645"/>
      <c r="J7" s="639"/>
      <c r="K7" s="639"/>
      <c r="L7" s="639"/>
      <c r="M7" s="639"/>
      <c r="N7" s="639"/>
      <c r="O7" s="639"/>
      <c r="P7" s="639"/>
      <c r="Q7" s="639"/>
      <c r="R7" s="639"/>
      <c r="S7" s="639"/>
      <c r="T7" s="639"/>
      <c r="U7" s="639"/>
      <c r="V7" s="639"/>
      <c r="W7" s="639"/>
      <c r="X7" s="639"/>
      <c r="Y7" s="639"/>
      <c r="Z7" s="639"/>
      <c r="AA7" s="639"/>
    </row>
    <row r="8">
      <c r="A8" s="642"/>
      <c r="B8" s="641" t="s">
        <v>315</v>
      </c>
      <c r="C8" s="691"/>
      <c r="D8" s="643"/>
      <c r="E8" s="642"/>
      <c r="F8" s="644"/>
      <c r="G8" s="644"/>
      <c r="H8" s="643"/>
      <c r="I8" s="645"/>
      <c r="J8" s="639"/>
      <c r="K8" s="639"/>
      <c r="L8" s="639"/>
      <c r="M8" s="639"/>
      <c r="N8" s="639"/>
      <c r="O8" s="639"/>
      <c r="P8" s="639"/>
      <c r="Q8" s="639"/>
      <c r="R8" s="639"/>
      <c r="S8" s="639"/>
      <c r="T8" s="639"/>
      <c r="U8" s="639"/>
      <c r="V8" s="639"/>
      <c r="W8" s="639"/>
      <c r="X8" s="639"/>
      <c r="Y8" s="639"/>
      <c r="Z8" s="639"/>
      <c r="AA8" s="639"/>
    </row>
    <row r="9">
      <c r="A9" s="642"/>
      <c r="B9" s="693" t="s">
        <v>316</v>
      </c>
      <c r="C9" s="691"/>
      <c r="D9" s="643"/>
      <c r="E9" s="642"/>
      <c r="F9" s="644"/>
      <c r="G9" s="644"/>
      <c r="H9" s="643"/>
      <c r="I9" s="645"/>
      <c r="J9" s="639"/>
      <c r="K9" s="639"/>
      <c r="L9" s="639"/>
      <c r="M9" s="639"/>
      <c r="N9" s="639"/>
      <c r="O9" s="639"/>
      <c r="P9" s="639"/>
      <c r="Q9" s="639"/>
      <c r="R9" s="639"/>
      <c r="S9" s="639"/>
      <c r="T9" s="639"/>
      <c r="U9" s="639"/>
      <c r="V9" s="639"/>
      <c r="W9" s="639"/>
      <c r="X9" s="639"/>
      <c r="Y9" s="639"/>
      <c r="Z9" s="639"/>
      <c r="AA9" s="639"/>
    </row>
    <row r="10">
      <c r="A10" s="642"/>
      <c r="B10" s="641" t="s">
        <v>318</v>
      </c>
      <c r="C10" s="691"/>
      <c r="D10" s="643"/>
      <c r="E10" s="642"/>
      <c r="F10" s="644"/>
      <c r="G10" s="644"/>
      <c r="H10" s="643"/>
      <c r="I10" s="645"/>
      <c r="J10" s="639"/>
      <c r="K10" s="639"/>
      <c r="L10" s="639"/>
      <c r="M10" s="639"/>
      <c r="N10" s="639"/>
      <c r="O10" s="639"/>
      <c r="P10" s="639"/>
      <c r="Q10" s="639"/>
      <c r="R10" s="639"/>
      <c r="S10" s="639"/>
      <c r="T10" s="639"/>
      <c r="U10" s="639"/>
      <c r="V10" s="639"/>
      <c r="W10" s="639"/>
      <c r="X10" s="639"/>
      <c r="Y10" s="639"/>
      <c r="Z10" s="639"/>
      <c r="AA10" s="639"/>
    </row>
    <row r="11">
      <c r="A11" s="642"/>
      <c r="B11" s="693" t="s">
        <v>320</v>
      </c>
      <c r="C11" s="691"/>
      <c r="D11" s="643"/>
      <c r="E11" s="642"/>
      <c r="F11" s="644"/>
      <c r="G11" s="644"/>
      <c r="H11" s="643"/>
      <c r="I11" s="645"/>
      <c r="J11" s="639"/>
      <c r="K11" s="639"/>
      <c r="L11" s="639"/>
      <c r="M11" s="639"/>
      <c r="N11" s="639"/>
      <c r="O11" s="639"/>
      <c r="P11" s="639"/>
      <c r="Q11" s="639"/>
      <c r="R11" s="639"/>
      <c r="S11" s="639"/>
      <c r="T11" s="639"/>
      <c r="U11" s="639"/>
      <c r="V11" s="639"/>
      <c r="W11" s="639"/>
      <c r="X11" s="639"/>
      <c r="Y11" s="639"/>
      <c r="Z11" s="639"/>
      <c r="AA11" s="639"/>
    </row>
    <row r="12">
      <c r="A12" s="642"/>
      <c r="B12" s="641" t="s">
        <v>322</v>
      </c>
      <c r="C12" s="691"/>
      <c r="D12" s="643"/>
      <c r="E12" s="642"/>
      <c r="F12" s="644"/>
      <c r="G12" s="644"/>
      <c r="H12" s="643"/>
      <c r="I12" s="645"/>
      <c r="J12" s="639"/>
      <c r="K12" s="639"/>
      <c r="L12" s="639"/>
      <c r="M12" s="639"/>
      <c r="N12" s="639"/>
      <c r="O12" s="639"/>
      <c r="P12" s="639"/>
      <c r="Q12" s="639"/>
      <c r="R12" s="639"/>
      <c r="S12" s="639"/>
      <c r="T12" s="639"/>
      <c r="U12" s="639"/>
      <c r="V12" s="639"/>
      <c r="W12" s="639"/>
      <c r="X12" s="639"/>
      <c r="Y12" s="639"/>
      <c r="Z12" s="639"/>
      <c r="AA12" s="639"/>
    </row>
    <row r="13">
      <c r="A13" s="642"/>
      <c r="B13" s="641" t="s">
        <v>324</v>
      </c>
      <c r="C13" s="691"/>
      <c r="D13" s="643"/>
      <c r="E13" s="642"/>
      <c r="F13" s="644"/>
      <c r="G13" s="644"/>
      <c r="H13" s="643"/>
      <c r="I13" s="645"/>
      <c r="J13" s="639"/>
      <c r="K13" s="639"/>
      <c r="L13" s="639"/>
      <c r="M13" s="639"/>
      <c r="N13" s="639"/>
      <c r="O13" s="639"/>
      <c r="P13" s="639"/>
      <c r="Q13" s="639"/>
      <c r="R13" s="639"/>
      <c r="S13" s="639"/>
      <c r="T13" s="639"/>
      <c r="U13" s="639"/>
      <c r="V13" s="639"/>
      <c r="W13" s="639"/>
      <c r="X13" s="639"/>
      <c r="Y13" s="639"/>
      <c r="Z13" s="639"/>
      <c r="AA13" s="639"/>
    </row>
    <row r="14">
      <c r="A14" s="642"/>
      <c r="B14" s="641" t="s">
        <v>326</v>
      </c>
      <c r="C14" s="691"/>
      <c r="D14" s="643"/>
      <c r="E14" s="642"/>
      <c r="F14" s="644"/>
      <c r="G14" s="644"/>
      <c r="H14" s="643"/>
      <c r="I14" s="645"/>
      <c r="J14" s="639"/>
      <c r="K14" s="639"/>
      <c r="L14" s="639"/>
      <c r="M14" s="639"/>
      <c r="N14" s="639"/>
      <c r="O14" s="639"/>
      <c r="P14" s="639"/>
      <c r="Q14" s="639"/>
      <c r="R14" s="639"/>
      <c r="S14" s="639"/>
      <c r="T14" s="639"/>
      <c r="U14" s="639"/>
      <c r="V14" s="639"/>
      <c r="W14" s="639"/>
      <c r="X14" s="639"/>
      <c r="Y14" s="639"/>
      <c r="Z14" s="639"/>
      <c r="AA14" s="639"/>
    </row>
    <row r="15">
      <c r="A15" s="642"/>
      <c r="B15" s="641" t="s">
        <v>328</v>
      </c>
      <c r="C15" s="691"/>
      <c r="D15" s="643"/>
      <c r="E15" s="642"/>
      <c r="F15" s="644"/>
      <c r="G15" s="644"/>
      <c r="H15" s="643"/>
      <c r="I15" s="645"/>
      <c r="J15" s="639"/>
      <c r="K15" s="639"/>
      <c r="L15" s="639"/>
      <c r="M15" s="639"/>
      <c r="N15" s="639"/>
      <c r="O15" s="639"/>
      <c r="P15" s="639"/>
      <c r="Q15" s="639"/>
      <c r="R15" s="639"/>
      <c r="S15" s="639"/>
      <c r="T15" s="639"/>
      <c r="U15" s="639"/>
      <c r="V15" s="639"/>
      <c r="W15" s="639"/>
      <c r="X15" s="639"/>
      <c r="Y15" s="639"/>
      <c r="Z15" s="639"/>
      <c r="AA15" s="639"/>
    </row>
    <row r="16">
      <c r="A16" s="640" t="s">
        <v>1737</v>
      </c>
      <c r="B16" s="641" t="s">
        <v>330</v>
      </c>
      <c r="C16" s="694" t="s">
        <v>1907</v>
      </c>
      <c r="D16" s="695" t="s">
        <v>1908</v>
      </c>
      <c r="E16" s="640" t="s">
        <v>1658</v>
      </c>
      <c r="F16" s="696">
        <v>45863.0</v>
      </c>
      <c r="G16" s="644"/>
      <c r="H16" s="643"/>
      <c r="I16" s="645"/>
      <c r="J16" s="639"/>
      <c r="K16" s="639"/>
      <c r="L16" s="639"/>
      <c r="M16" s="639"/>
      <c r="N16" s="639"/>
      <c r="O16" s="639"/>
      <c r="P16" s="639"/>
      <c r="Q16" s="639"/>
      <c r="R16" s="639"/>
      <c r="S16" s="639"/>
      <c r="T16" s="639"/>
      <c r="U16" s="639"/>
      <c r="V16" s="639"/>
      <c r="W16" s="639"/>
      <c r="X16" s="639"/>
      <c r="Y16" s="639"/>
      <c r="Z16" s="639"/>
      <c r="AA16" s="639"/>
    </row>
    <row r="17">
      <c r="A17" s="642"/>
      <c r="B17" s="697" t="s">
        <v>1909</v>
      </c>
      <c r="C17" s="691"/>
      <c r="D17" s="643"/>
      <c r="E17" s="642"/>
      <c r="F17" s="644"/>
      <c r="G17" s="644"/>
      <c r="H17" s="643"/>
      <c r="I17" s="645"/>
      <c r="J17" s="639"/>
      <c r="K17" s="639"/>
      <c r="L17" s="639"/>
      <c r="M17" s="639"/>
      <c r="N17" s="639"/>
      <c r="O17" s="639"/>
      <c r="P17" s="639"/>
      <c r="Q17" s="639"/>
      <c r="R17" s="639"/>
      <c r="S17" s="639"/>
      <c r="T17" s="639"/>
      <c r="U17" s="639"/>
      <c r="V17" s="639"/>
      <c r="W17" s="639"/>
      <c r="X17" s="639"/>
      <c r="Y17" s="639"/>
      <c r="Z17" s="639"/>
      <c r="AA17" s="639"/>
    </row>
    <row r="18">
      <c r="A18" s="642"/>
      <c r="B18" s="698" t="s">
        <v>333</v>
      </c>
      <c r="C18" s="691"/>
      <c r="D18" s="643"/>
      <c r="E18" s="642"/>
      <c r="F18" s="644"/>
      <c r="G18" s="644"/>
      <c r="H18" s="643"/>
      <c r="I18" s="645"/>
      <c r="J18" s="639"/>
      <c r="K18" s="639"/>
      <c r="L18" s="639"/>
      <c r="M18" s="639"/>
      <c r="N18" s="639"/>
      <c r="O18" s="639"/>
      <c r="P18" s="639"/>
      <c r="Q18" s="639"/>
      <c r="R18" s="639"/>
      <c r="S18" s="639"/>
      <c r="T18" s="639"/>
      <c r="U18" s="639"/>
      <c r="V18" s="639"/>
      <c r="W18" s="639"/>
      <c r="X18" s="639"/>
      <c r="Y18" s="639"/>
      <c r="Z18" s="639"/>
      <c r="AA18" s="639"/>
    </row>
    <row r="19">
      <c r="A19" s="642"/>
      <c r="B19" s="698" t="s">
        <v>335</v>
      </c>
      <c r="C19" s="691"/>
      <c r="D19" s="643"/>
      <c r="E19" s="642"/>
      <c r="F19" s="644"/>
      <c r="G19" s="644"/>
      <c r="H19" s="643"/>
      <c r="I19" s="645"/>
      <c r="J19" s="639"/>
      <c r="K19" s="639"/>
      <c r="L19" s="639"/>
      <c r="M19" s="639"/>
      <c r="N19" s="639"/>
      <c r="O19" s="639"/>
      <c r="P19" s="639"/>
      <c r="Q19" s="639"/>
      <c r="R19" s="639"/>
      <c r="S19" s="639"/>
      <c r="T19" s="639"/>
      <c r="U19" s="639"/>
      <c r="V19" s="639"/>
      <c r="W19" s="639"/>
      <c r="X19" s="639"/>
      <c r="Y19" s="639"/>
      <c r="Z19" s="639"/>
      <c r="AA19" s="639"/>
    </row>
    <row r="20">
      <c r="A20" s="642"/>
      <c r="B20" s="698" t="s">
        <v>336</v>
      </c>
      <c r="C20" s="691"/>
      <c r="D20" s="643"/>
      <c r="E20" s="642"/>
      <c r="F20" s="644"/>
      <c r="G20" s="644"/>
      <c r="H20" s="643"/>
      <c r="I20" s="645"/>
      <c r="J20" s="639"/>
      <c r="K20" s="639"/>
      <c r="L20" s="639"/>
      <c r="M20" s="639"/>
      <c r="N20" s="639"/>
      <c r="O20" s="639"/>
      <c r="P20" s="639"/>
      <c r="Q20" s="639"/>
      <c r="R20" s="639"/>
      <c r="S20" s="639"/>
      <c r="T20" s="639"/>
      <c r="U20" s="639"/>
      <c r="V20" s="639"/>
      <c r="W20" s="639"/>
      <c r="X20" s="639"/>
      <c r="Y20" s="639"/>
      <c r="Z20" s="639"/>
      <c r="AA20" s="639"/>
    </row>
    <row r="21">
      <c r="A21" s="642"/>
      <c r="B21" s="698" t="s">
        <v>338</v>
      </c>
      <c r="C21" s="691"/>
      <c r="D21" s="643"/>
      <c r="E21" s="642"/>
      <c r="F21" s="644"/>
      <c r="G21" s="644"/>
      <c r="H21" s="643"/>
      <c r="I21" s="645"/>
      <c r="J21" s="639"/>
      <c r="K21" s="639"/>
      <c r="L21" s="639"/>
      <c r="M21" s="639"/>
      <c r="N21" s="639"/>
      <c r="O21" s="639"/>
      <c r="P21" s="639"/>
      <c r="Q21" s="639"/>
      <c r="R21" s="639"/>
      <c r="S21" s="639"/>
      <c r="T21" s="639"/>
      <c r="U21" s="639"/>
      <c r="V21" s="639"/>
      <c r="W21" s="639"/>
      <c r="X21" s="639"/>
      <c r="Y21" s="639"/>
      <c r="Z21" s="639"/>
      <c r="AA21" s="639"/>
    </row>
    <row r="22">
      <c r="A22" s="642"/>
      <c r="B22" s="693" t="s">
        <v>339</v>
      </c>
      <c r="C22" s="691"/>
      <c r="D22" s="643"/>
      <c r="E22" s="642"/>
      <c r="F22" s="644"/>
      <c r="G22" s="644"/>
      <c r="H22" s="643"/>
      <c r="I22" s="645"/>
      <c r="J22" s="639"/>
      <c r="K22" s="639"/>
      <c r="L22" s="639"/>
      <c r="M22" s="639"/>
      <c r="N22" s="639"/>
      <c r="O22" s="639"/>
      <c r="P22" s="639"/>
      <c r="Q22" s="639"/>
      <c r="R22" s="639"/>
      <c r="S22" s="639"/>
      <c r="T22" s="639"/>
      <c r="U22" s="639"/>
      <c r="V22" s="639"/>
      <c r="W22" s="639"/>
      <c r="X22" s="639"/>
      <c r="Y22" s="639"/>
      <c r="Z22" s="639"/>
      <c r="AA22" s="639"/>
    </row>
    <row r="23">
      <c r="A23" s="642"/>
      <c r="B23" s="699" t="s">
        <v>341</v>
      </c>
      <c r="C23" s="691"/>
      <c r="D23" s="643"/>
      <c r="E23" s="642"/>
      <c r="F23" s="644"/>
      <c r="G23" s="644"/>
      <c r="H23" s="643"/>
      <c r="I23" s="645"/>
      <c r="J23" s="639"/>
      <c r="K23" s="639"/>
      <c r="L23" s="639"/>
      <c r="M23" s="639"/>
      <c r="N23" s="639"/>
      <c r="O23" s="639"/>
      <c r="P23" s="639"/>
      <c r="Q23" s="639"/>
      <c r="R23" s="639"/>
      <c r="S23" s="639"/>
      <c r="T23" s="639"/>
      <c r="U23" s="639"/>
      <c r="V23" s="639"/>
      <c r="W23" s="639"/>
      <c r="X23" s="639"/>
      <c r="Y23" s="639"/>
      <c r="Z23" s="639"/>
      <c r="AA23" s="639"/>
    </row>
    <row r="24">
      <c r="A24" s="642"/>
      <c r="B24" s="693" t="s">
        <v>342</v>
      </c>
      <c r="C24" s="691"/>
      <c r="D24" s="643"/>
      <c r="E24" s="642"/>
      <c r="F24" s="644"/>
      <c r="G24" s="644"/>
      <c r="H24" s="643"/>
      <c r="I24" s="645"/>
      <c r="J24" s="639"/>
      <c r="K24" s="639"/>
      <c r="L24" s="639"/>
      <c r="M24" s="639"/>
      <c r="N24" s="639"/>
      <c r="O24" s="639"/>
      <c r="P24" s="639"/>
      <c r="Q24" s="639"/>
      <c r="R24" s="639"/>
      <c r="S24" s="639"/>
      <c r="T24" s="639"/>
      <c r="U24" s="639"/>
      <c r="V24" s="639"/>
      <c r="W24" s="639"/>
      <c r="X24" s="639"/>
      <c r="Y24" s="639"/>
      <c r="Z24" s="639"/>
      <c r="AA24" s="639"/>
    </row>
    <row r="25">
      <c r="A25" s="642"/>
      <c r="B25" s="700" t="s">
        <v>344</v>
      </c>
      <c r="C25" s="691"/>
      <c r="D25" s="643"/>
      <c r="E25" s="642"/>
      <c r="F25" s="644"/>
      <c r="G25" s="644"/>
      <c r="H25" s="643"/>
      <c r="I25" s="645"/>
      <c r="J25" s="639"/>
      <c r="K25" s="639"/>
      <c r="L25" s="639"/>
      <c r="M25" s="639"/>
      <c r="N25" s="639"/>
      <c r="O25" s="639"/>
      <c r="P25" s="639"/>
      <c r="Q25" s="639"/>
      <c r="R25" s="639"/>
      <c r="S25" s="639"/>
      <c r="T25" s="639"/>
      <c r="U25" s="639"/>
      <c r="V25" s="639"/>
      <c r="W25" s="639"/>
      <c r="X25" s="639"/>
      <c r="Y25" s="639"/>
      <c r="Z25" s="639"/>
      <c r="AA25" s="639"/>
    </row>
    <row r="26">
      <c r="A26" s="642"/>
      <c r="B26" s="693" t="s">
        <v>347</v>
      </c>
      <c r="C26" s="691"/>
      <c r="D26" s="643"/>
      <c r="E26" s="642"/>
      <c r="F26" s="644"/>
      <c r="G26" s="644"/>
      <c r="H26" s="643"/>
      <c r="I26" s="645"/>
      <c r="J26" s="639"/>
      <c r="K26" s="639"/>
      <c r="L26" s="639"/>
      <c r="M26" s="639"/>
      <c r="N26" s="639"/>
      <c r="O26" s="639"/>
      <c r="P26" s="639"/>
      <c r="Q26" s="639"/>
      <c r="R26" s="639"/>
      <c r="S26" s="639"/>
      <c r="T26" s="639"/>
      <c r="U26" s="639"/>
      <c r="V26" s="639"/>
      <c r="W26" s="639"/>
      <c r="X26" s="639"/>
      <c r="Y26" s="639"/>
      <c r="Z26" s="639"/>
      <c r="AA26" s="639"/>
    </row>
    <row r="27">
      <c r="A27" s="642"/>
      <c r="B27" s="693" t="s">
        <v>349</v>
      </c>
      <c r="C27" s="691"/>
      <c r="D27" s="643"/>
      <c r="E27" s="642"/>
      <c r="F27" s="644"/>
      <c r="G27" s="644"/>
      <c r="H27" s="643"/>
      <c r="I27" s="645"/>
      <c r="J27" s="639"/>
      <c r="K27" s="639"/>
      <c r="L27" s="639"/>
      <c r="M27" s="639"/>
      <c r="N27" s="639"/>
      <c r="O27" s="639"/>
      <c r="P27" s="639"/>
      <c r="Q27" s="639"/>
      <c r="R27" s="639"/>
      <c r="S27" s="639"/>
      <c r="T27" s="639"/>
      <c r="U27" s="639"/>
      <c r="V27" s="639"/>
      <c r="W27" s="639"/>
      <c r="X27" s="639"/>
      <c r="Y27" s="639"/>
      <c r="Z27" s="639"/>
      <c r="AA27" s="639"/>
    </row>
    <row r="28">
      <c r="A28" s="642"/>
      <c r="B28" s="641" t="s">
        <v>351</v>
      </c>
      <c r="C28" s="691"/>
      <c r="D28" s="643"/>
      <c r="E28" s="642"/>
      <c r="F28" s="644"/>
      <c r="G28" s="644"/>
      <c r="H28" s="643"/>
      <c r="I28" s="645"/>
      <c r="J28" s="639"/>
      <c r="K28" s="639"/>
      <c r="L28" s="639"/>
      <c r="M28" s="639"/>
      <c r="N28" s="639"/>
      <c r="O28" s="639"/>
      <c r="P28" s="639"/>
      <c r="Q28" s="639"/>
      <c r="R28" s="639"/>
      <c r="S28" s="639"/>
      <c r="T28" s="639"/>
      <c r="U28" s="639"/>
      <c r="V28" s="639"/>
      <c r="W28" s="639"/>
      <c r="X28" s="639"/>
      <c r="Y28" s="639"/>
      <c r="Z28" s="639"/>
      <c r="AA28" s="639"/>
    </row>
    <row r="29">
      <c r="A29" s="642"/>
      <c r="B29" s="701" t="s">
        <v>353</v>
      </c>
      <c r="C29" s="691"/>
      <c r="D29" s="643"/>
      <c r="E29" s="642"/>
      <c r="F29" s="644"/>
      <c r="G29" s="644"/>
      <c r="H29" s="643"/>
      <c r="I29" s="645"/>
      <c r="J29" s="639"/>
      <c r="K29" s="639"/>
      <c r="L29" s="639"/>
      <c r="M29" s="639"/>
      <c r="N29" s="639"/>
      <c r="O29" s="639"/>
      <c r="P29" s="639"/>
      <c r="Q29" s="639"/>
      <c r="R29" s="639"/>
      <c r="S29" s="639"/>
      <c r="T29" s="639"/>
      <c r="U29" s="639"/>
      <c r="V29" s="639"/>
      <c r="W29" s="639"/>
      <c r="X29" s="639"/>
      <c r="Y29" s="639"/>
      <c r="Z29" s="639"/>
      <c r="AA29" s="639"/>
    </row>
    <row r="30">
      <c r="A30" s="642"/>
      <c r="B30" s="702" t="s">
        <v>355</v>
      </c>
      <c r="C30" s="691"/>
      <c r="D30" s="643"/>
      <c r="E30" s="642"/>
      <c r="F30" s="644"/>
      <c r="G30" s="644"/>
      <c r="H30" s="643"/>
      <c r="I30" s="645"/>
      <c r="J30" s="639"/>
      <c r="K30" s="639"/>
      <c r="L30" s="639"/>
      <c r="M30" s="639"/>
      <c r="N30" s="639"/>
      <c r="O30" s="639"/>
      <c r="P30" s="639"/>
      <c r="Q30" s="639"/>
      <c r="R30" s="639"/>
      <c r="S30" s="639"/>
      <c r="T30" s="639"/>
      <c r="U30" s="639"/>
      <c r="V30" s="639"/>
      <c r="W30" s="639"/>
      <c r="X30" s="639"/>
      <c r="Y30" s="639"/>
      <c r="Z30" s="639"/>
      <c r="AA30" s="639"/>
    </row>
    <row r="31">
      <c r="A31" s="642"/>
      <c r="B31" s="700" t="s">
        <v>357</v>
      </c>
      <c r="C31" s="691"/>
      <c r="D31" s="643"/>
      <c r="E31" s="642"/>
      <c r="F31" s="644"/>
      <c r="G31" s="644"/>
      <c r="H31" s="643"/>
      <c r="I31" s="645"/>
      <c r="J31" s="639"/>
      <c r="K31" s="639"/>
      <c r="L31" s="639"/>
      <c r="M31" s="639"/>
      <c r="N31" s="639"/>
      <c r="O31" s="639"/>
      <c r="P31" s="639"/>
      <c r="Q31" s="639"/>
      <c r="R31" s="639"/>
      <c r="S31" s="639"/>
      <c r="T31" s="639"/>
      <c r="U31" s="639"/>
      <c r="V31" s="639"/>
      <c r="W31" s="639"/>
      <c r="X31" s="639"/>
      <c r="Y31" s="639"/>
      <c r="Z31" s="639"/>
      <c r="AA31" s="639"/>
    </row>
    <row r="32">
      <c r="A32" s="642"/>
      <c r="B32" s="702" t="s">
        <v>359</v>
      </c>
      <c r="C32" s="691"/>
      <c r="D32" s="643"/>
      <c r="E32" s="642"/>
      <c r="F32" s="644"/>
      <c r="G32" s="644"/>
      <c r="H32" s="643"/>
      <c r="I32" s="645"/>
      <c r="J32" s="639"/>
      <c r="K32" s="639"/>
      <c r="L32" s="639"/>
      <c r="M32" s="639"/>
      <c r="N32" s="639"/>
      <c r="O32" s="639"/>
      <c r="P32" s="639"/>
      <c r="Q32" s="639"/>
      <c r="R32" s="639"/>
      <c r="S32" s="639"/>
      <c r="T32" s="639"/>
      <c r="U32" s="639"/>
      <c r="V32" s="639"/>
      <c r="W32" s="639"/>
      <c r="X32" s="639"/>
      <c r="Y32" s="639"/>
      <c r="Z32" s="639"/>
      <c r="AA32" s="639"/>
    </row>
    <row r="33">
      <c r="A33" s="642"/>
      <c r="B33" s="700" t="s">
        <v>361</v>
      </c>
      <c r="C33" s="691"/>
      <c r="D33" s="643"/>
      <c r="E33" s="642"/>
      <c r="F33" s="644"/>
      <c r="G33" s="644"/>
      <c r="H33" s="643"/>
      <c r="I33" s="645"/>
      <c r="J33" s="639"/>
      <c r="K33" s="639"/>
      <c r="L33" s="639"/>
      <c r="M33" s="639"/>
      <c r="N33" s="639"/>
      <c r="O33" s="639"/>
      <c r="P33" s="639"/>
      <c r="Q33" s="639"/>
      <c r="R33" s="639"/>
      <c r="S33" s="639"/>
      <c r="T33" s="639"/>
      <c r="U33" s="639"/>
      <c r="V33" s="639"/>
      <c r="W33" s="639"/>
      <c r="X33" s="639"/>
      <c r="Y33" s="639"/>
      <c r="Z33" s="639"/>
      <c r="AA33" s="639"/>
    </row>
    <row r="34">
      <c r="A34" s="642"/>
      <c r="B34" s="641" t="s">
        <v>363</v>
      </c>
      <c r="C34" s="691"/>
      <c r="D34" s="643"/>
      <c r="E34" s="642"/>
      <c r="F34" s="644"/>
      <c r="G34" s="644"/>
      <c r="H34" s="643"/>
      <c r="I34" s="645"/>
      <c r="J34" s="639"/>
      <c r="K34" s="639"/>
      <c r="L34" s="639"/>
      <c r="M34" s="639"/>
      <c r="N34" s="639"/>
      <c r="O34" s="639"/>
      <c r="P34" s="639"/>
      <c r="Q34" s="639"/>
      <c r="R34" s="639"/>
      <c r="S34" s="639"/>
      <c r="T34" s="639"/>
      <c r="U34" s="639"/>
      <c r="V34" s="639"/>
      <c r="W34" s="639"/>
      <c r="X34" s="639"/>
      <c r="Y34" s="639"/>
      <c r="Z34" s="639"/>
      <c r="AA34" s="639"/>
    </row>
    <row r="35">
      <c r="A35" s="642"/>
      <c r="B35" s="641" t="s">
        <v>365</v>
      </c>
      <c r="C35" s="691"/>
      <c r="D35" s="643"/>
      <c r="E35" s="642"/>
      <c r="F35" s="644"/>
      <c r="G35" s="644"/>
      <c r="H35" s="643"/>
      <c r="I35" s="645"/>
      <c r="J35" s="639"/>
      <c r="K35" s="639"/>
      <c r="L35" s="639"/>
      <c r="M35" s="639"/>
      <c r="N35" s="639"/>
      <c r="O35" s="639"/>
      <c r="P35" s="639"/>
      <c r="Q35" s="639"/>
      <c r="R35" s="639"/>
      <c r="S35" s="639"/>
      <c r="T35" s="639"/>
      <c r="U35" s="639"/>
      <c r="V35" s="639"/>
      <c r="W35" s="639"/>
      <c r="X35" s="639"/>
      <c r="Y35" s="639"/>
      <c r="Z35" s="639"/>
      <c r="AA35" s="639"/>
    </row>
    <row r="36">
      <c r="A36" s="642"/>
      <c r="B36" s="641" t="s">
        <v>367</v>
      </c>
      <c r="C36" s="691"/>
      <c r="D36" s="643"/>
      <c r="E36" s="642"/>
      <c r="F36" s="644"/>
      <c r="G36" s="644"/>
      <c r="H36" s="643"/>
      <c r="I36" s="645"/>
      <c r="J36" s="639"/>
      <c r="K36" s="639"/>
      <c r="L36" s="639"/>
      <c r="M36" s="639"/>
      <c r="N36" s="639"/>
      <c r="O36" s="639"/>
      <c r="P36" s="639"/>
      <c r="Q36" s="639"/>
      <c r="R36" s="639"/>
      <c r="S36" s="639"/>
      <c r="T36" s="639"/>
      <c r="U36" s="639"/>
      <c r="V36" s="639"/>
      <c r="W36" s="639"/>
      <c r="X36" s="639"/>
      <c r="Y36" s="639"/>
      <c r="Z36" s="639"/>
      <c r="AA36" s="639"/>
    </row>
    <row r="37">
      <c r="A37" s="642"/>
      <c r="B37" s="701" t="s">
        <v>368</v>
      </c>
      <c r="C37" s="691"/>
      <c r="D37" s="643"/>
      <c r="E37" s="642"/>
      <c r="F37" s="644"/>
      <c r="G37" s="644"/>
      <c r="H37" s="643"/>
      <c r="I37" s="645"/>
      <c r="J37" s="639"/>
      <c r="K37" s="639"/>
      <c r="L37" s="639"/>
      <c r="M37" s="639"/>
      <c r="N37" s="639"/>
      <c r="O37" s="639"/>
      <c r="P37" s="639"/>
      <c r="Q37" s="639"/>
      <c r="R37" s="639"/>
      <c r="S37" s="639"/>
      <c r="T37" s="639"/>
      <c r="U37" s="639"/>
      <c r="V37" s="639"/>
      <c r="W37" s="639"/>
      <c r="X37" s="639"/>
      <c r="Y37" s="639"/>
      <c r="Z37" s="639"/>
      <c r="AA37" s="639"/>
    </row>
    <row r="38">
      <c r="A38" s="642"/>
      <c r="B38" s="703" t="s">
        <v>370</v>
      </c>
      <c r="C38" s="691"/>
      <c r="D38" s="643"/>
      <c r="E38" s="642"/>
      <c r="F38" s="644"/>
      <c r="G38" s="644"/>
      <c r="H38" s="643"/>
      <c r="I38" s="645"/>
      <c r="J38" s="639"/>
      <c r="K38" s="639"/>
      <c r="L38" s="639"/>
      <c r="M38" s="639"/>
      <c r="N38" s="639"/>
      <c r="O38" s="639"/>
      <c r="P38" s="639"/>
      <c r="Q38" s="639"/>
      <c r="R38" s="639"/>
      <c r="S38" s="639"/>
      <c r="T38" s="639"/>
      <c r="U38" s="639"/>
      <c r="V38" s="639"/>
      <c r="W38" s="639"/>
      <c r="X38" s="639"/>
      <c r="Y38" s="639"/>
      <c r="Z38" s="639"/>
      <c r="AA38" s="639"/>
    </row>
    <row r="39">
      <c r="A39" s="642"/>
      <c r="B39" s="703" t="s">
        <v>371</v>
      </c>
      <c r="C39" s="691"/>
      <c r="D39" s="643"/>
      <c r="E39" s="642"/>
      <c r="F39" s="644"/>
      <c r="G39" s="644"/>
      <c r="H39" s="643"/>
      <c r="I39" s="645"/>
      <c r="J39" s="639"/>
      <c r="K39" s="639"/>
      <c r="L39" s="639"/>
      <c r="M39" s="639"/>
      <c r="N39" s="639"/>
      <c r="O39" s="639"/>
      <c r="P39" s="639"/>
      <c r="Q39" s="639"/>
      <c r="R39" s="639"/>
      <c r="S39" s="639"/>
      <c r="T39" s="639"/>
      <c r="U39" s="639"/>
      <c r="V39" s="639"/>
      <c r="W39" s="639"/>
      <c r="X39" s="639"/>
      <c r="Y39" s="639"/>
      <c r="Z39" s="639"/>
      <c r="AA39" s="639"/>
    </row>
    <row r="40">
      <c r="A40" s="642"/>
      <c r="B40" s="693" t="s">
        <v>373</v>
      </c>
      <c r="C40" s="691"/>
      <c r="D40" s="643"/>
      <c r="E40" s="642"/>
      <c r="F40" s="644"/>
      <c r="G40" s="644"/>
      <c r="H40" s="643"/>
      <c r="I40" s="645"/>
      <c r="J40" s="639"/>
      <c r="K40" s="639"/>
      <c r="L40" s="639"/>
      <c r="M40" s="639"/>
      <c r="N40" s="639"/>
      <c r="O40" s="639"/>
      <c r="P40" s="639"/>
      <c r="Q40" s="639"/>
      <c r="R40" s="639"/>
      <c r="S40" s="639"/>
      <c r="T40" s="639"/>
      <c r="U40" s="639"/>
      <c r="V40" s="639"/>
      <c r="W40" s="639"/>
      <c r="X40" s="639"/>
      <c r="Y40" s="639"/>
      <c r="Z40" s="639"/>
      <c r="AA40" s="639"/>
    </row>
    <row r="41">
      <c r="A41" s="642"/>
      <c r="B41" s="693" t="s">
        <v>375</v>
      </c>
      <c r="C41" s="691"/>
      <c r="D41" s="643"/>
      <c r="E41" s="642"/>
      <c r="F41" s="644"/>
      <c r="G41" s="644"/>
      <c r="H41" s="643"/>
      <c r="I41" s="645"/>
      <c r="J41" s="639"/>
      <c r="K41" s="639"/>
      <c r="L41" s="639"/>
      <c r="M41" s="639"/>
      <c r="N41" s="639"/>
      <c r="O41" s="639"/>
      <c r="P41" s="639"/>
      <c r="Q41" s="639"/>
      <c r="R41" s="639"/>
      <c r="S41" s="639"/>
      <c r="T41" s="639"/>
      <c r="U41" s="639"/>
      <c r="V41" s="639"/>
      <c r="W41" s="639"/>
      <c r="X41" s="639"/>
      <c r="Y41" s="639"/>
      <c r="Z41" s="639"/>
      <c r="AA41" s="639"/>
    </row>
    <row r="42">
      <c r="A42" s="642"/>
      <c r="B42" s="693" t="s">
        <v>376</v>
      </c>
      <c r="C42" s="691"/>
      <c r="D42" s="643"/>
      <c r="E42" s="642"/>
      <c r="F42" s="644"/>
      <c r="G42" s="644"/>
      <c r="H42" s="643"/>
      <c r="I42" s="645"/>
      <c r="J42" s="639"/>
      <c r="K42" s="639"/>
      <c r="L42" s="639"/>
      <c r="M42" s="639"/>
      <c r="N42" s="639"/>
      <c r="O42" s="639"/>
      <c r="P42" s="639"/>
      <c r="Q42" s="639"/>
      <c r="R42" s="639"/>
      <c r="S42" s="639"/>
      <c r="T42" s="639"/>
      <c r="U42" s="639"/>
      <c r="V42" s="639"/>
      <c r="W42" s="639"/>
      <c r="X42" s="639"/>
      <c r="Y42" s="639"/>
      <c r="Z42" s="639"/>
      <c r="AA42" s="639"/>
    </row>
    <row r="43">
      <c r="A43" s="642"/>
      <c r="B43" s="693" t="s">
        <v>377</v>
      </c>
      <c r="C43" s="691"/>
      <c r="D43" s="643"/>
      <c r="E43" s="642"/>
      <c r="F43" s="644"/>
      <c r="G43" s="644"/>
      <c r="H43" s="643"/>
      <c r="I43" s="645"/>
      <c r="J43" s="639"/>
      <c r="K43" s="639"/>
      <c r="L43" s="639"/>
      <c r="M43" s="639"/>
      <c r="N43" s="639"/>
      <c r="O43" s="639"/>
      <c r="P43" s="639"/>
      <c r="Q43" s="639"/>
      <c r="R43" s="639"/>
      <c r="S43" s="639"/>
      <c r="T43" s="639"/>
      <c r="U43" s="639"/>
      <c r="V43" s="639"/>
      <c r="W43" s="639"/>
      <c r="X43" s="639"/>
      <c r="Y43" s="639"/>
      <c r="Z43" s="639"/>
      <c r="AA43" s="639"/>
    </row>
    <row r="44">
      <c r="A44" s="642"/>
      <c r="B44" s="693" t="s">
        <v>379</v>
      </c>
      <c r="C44" s="691"/>
      <c r="D44" s="643"/>
      <c r="E44" s="642"/>
      <c r="F44" s="644"/>
      <c r="G44" s="644"/>
      <c r="H44" s="643"/>
      <c r="I44" s="645"/>
      <c r="J44" s="639"/>
      <c r="K44" s="639"/>
      <c r="L44" s="639"/>
      <c r="M44" s="639"/>
      <c r="N44" s="639"/>
      <c r="O44" s="639"/>
      <c r="P44" s="639"/>
      <c r="Q44" s="639"/>
      <c r="R44" s="639"/>
      <c r="S44" s="639"/>
      <c r="T44" s="639"/>
      <c r="U44" s="639"/>
      <c r="V44" s="639"/>
      <c r="W44" s="639"/>
      <c r="X44" s="639"/>
      <c r="Y44" s="639"/>
      <c r="Z44" s="639"/>
      <c r="AA44" s="639"/>
    </row>
    <row r="45">
      <c r="A45" s="642"/>
      <c r="B45" s="693" t="s">
        <v>381</v>
      </c>
      <c r="C45" s="691"/>
      <c r="D45" s="643"/>
      <c r="E45" s="642"/>
      <c r="F45" s="644"/>
      <c r="G45" s="644"/>
      <c r="H45" s="643"/>
      <c r="I45" s="645"/>
      <c r="J45" s="639"/>
      <c r="K45" s="639"/>
      <c r="L45" s="639"/>
      <c r="M45" s="639"/>
      <c r="N45" s="639"/>
      <c r="O45" s="639"/>
      <c r="P45" s="639"/>
      <c r="Q45" s="639"/>
      <c r="R45" s="639"/>
      <c r="S45" s="639"/>
      <c r="T45" s="639"/>
      <c r="U45" s="639"/>
      <c r="V45" s="639"/>
      <c r="W45" s="639"/>
      <c r="X45" s="639"/>
      <c r="Y45" s="639"/>
      <c r="Z45" s="639"/>
      <c r="AA45" s="639"/>
    </row>
    <row r="46">
      <c r="A46" s="642"/>
      <c r="B46" s="693" t="s">
        <v>383</v>
      </c>
      <c r="C46" s="691"/>
      <c r="D46" s="643"/>
      <c r="E46" s="642"/>
      <c r="F46" s="644"/>
      <c r="G46" s="644"/>
      <c r="H46" s="643"/>
      <c r="I46" s="645"/>
      <c r="J46" s="639"/>
      <c r="K46" s="639"/>
      <c r="L46" s="639"/>
      <c r="M46" s="639"/>
      <c r="N46" s="639"/>
      <c r="O46" s="639"/>
      <c r="P46" s="639"/>
      <c r="Q46" s="639"/>
      <c r="R46" s="639"/>
      <c r="S46" s="639"/>
      <c r="T46" s="639"/>
      <c r="U46" s="639"/>
      <c r="V46" s="639"/>
      <c r="W46" s="639"/>
      <c r="X46" s="639"/>
      <c r="Y46" s="639"/>
      <c r="Z46" s="639"/>
      <c r="AA46" s="639"/>
    </row>
    <row r="47">
      <c r="A47" s="642"/>
      <c r="B47" s="693" t="s">
        <v>385</v>
      </c>
      <c r="C47" s="691"/>
      <c r="D47" s="643"/>
      <c r="E47" s="642"/>
      <c r="F47" s="644"/>
      <c r="G47" s="644"/>
      <c r="H47" s="643"/>
      <c r="I47" s="645"/>
      <c r="J47" s="639"/>
      <c r="K47" s="639"/>
      <c r="L47" s="639"/>
      <c r="M47" s="639"/>
      <c r="N47" s="639"/>
      <c r="O47" s="639"/>
      <c r="P47" s="639"/>
      <c r="Q47" s="639"/>
      <c r="R47" s="639"/>
      <c r="S47" s="639"/>
      <c r="T47" s="639"/>
      <c r="U47" s="639"/>
      <c r="V47" s="639"/>
      <c r="W47" s="639"/>
      <c r="X47" s="639"/>
      <c r="Y47" s="639"/>
      <c r="Z47" s="639"/>
      <c r="AA47" s="639"/>
    </row>
    <row r="48">
      <c r="A48" s="642"/>
      <c r="B48" s="693" t="s">
        <v>386</v>
      </c>
      <c r="C48" s="691"/>
      <c r="D48" s="643"/>
      <c r="E48" s="642"/>
      <c r="F48" s="644"/>
      <c r="G48" s="644"/>
      <c r="H48" s="643"/>
      <c r="I48" s="645"/>
      <c r="J48" s="639"/>
      <c r="K48" s="639"/>
      <c r="L48" s="639"/>
      <c r="M48" s="639"/>
      <c r="N48" s="639"/>
      <c r="O48" s="639"/>
      <c r="P48" s="639"/>
      <c r="Q48" s="639"/>
      <c r="R48" s="639"/>
      <c r="S48" s="639"/>
      <c r="T48" s="639"/>
      <c r="U48" s="639"/>
      <c r="V48" s="639"/>
      <c r="W48" s="639"/>
      <c r="X48" s="639"/>
      <c r="Y48" s="639"/>
      <c r="Z48" s="639"/>
      <c r="AA48" s="639"/>
    </row>
    <row r="49">
      <c r="A49" s="642"/>
      <c r="B49" s="693" t="s">
        <v>389</v>
      </c>
      <c r="C49" s="691"/>
      <c r="D49" s="643"/>
      <c r="E49" s="642"/>
      <c r="F49" s="644"/>
      <c r="G49" s="644"/>
      <c r="H49" s="643"/>
      <c r="I49" s="645"/>
      <c r="J49" s="639"/>
      <c r="K49" s="639"/>
      <c r="L49" s="639"/>
      <c r="M49" s="639"/>
      <c r="N49" s="639"/>
      <c r="O49" s="639"/>
      <c r="P49" s="639"/>
      <c r="Q49" s="639"/>
      <c r="R49" s="639"/>
      <c r="S49" s="639"/>
      <c r="T49" s="639"/>
      <c r="U49" s="639"/>
      <c r="V49" s="639"/>
      <c r="W49" s="639"/>
      <c r="X49" s="639"/>
      <c r="Y49" s="639"/>
      <c r="Z49" s="639"/>
      <c r="AA49" s="639"/>
    </row>
    <row r="50">
      <c r="A50" s="642"/>
      <c r="B50" s="693" t="s">
        <v>392</v>
      </c>
      <c r="C50" s="691"/>
      <c r="D50" s="643"/>
      <c r="E50" s="642"/>
      <c r="F50" s="644"/>
      <c r="G50" s="644"/>
      <c r="H50" s="643"/>
      <c r="I50" s="645"/>
      <c r="J50" s="639"/>
      <c r="K50" s="639"/>
      <c r="L50" s="639"/>
      <c r="M50" s="639"/>
      <c r="N50" s="639"/>
      <c r="O50" s="639"/>
      <c r="P50" s="639"/>
      <c r="Q50" s="639"/>
      <c r="R50" s="639"/>
      <c r="S50" s="639"/>
      <c r="T50" s="639"/>
      <c r="U50" s="639"/>
      <c r="V50" s="639"/>
      <c r="W50" s="639"/>
      <c r="X50" s="639"/>
      <c r="Y50" s="639"/>
      <c r="Z50" s="639"/>
      <c r="AA50" s="639"/>
    </row>
    <row r="51">
      <c r="A51" s="642"/>
      <c r="B51" s="703" t="s">
        <v>394</v>
      </c>
      <c r="C51" s="691"/>
      <c r="D51" s="643"/>
      <c r="E51" s="642"/>
      <c r="F51" s="644"/>
      <c r="G51" s="644"/>
      <c r="H51" s="643"/>
      <c r="I51" s="645"/>
      <c r="J51" s="639"/>
      <c r="K51" s="639"/>
      <c r="L51" s="639"/>
      <c r="M51" s="639"/>
      <c r="N51" s="639"/>
      <c r="O51" s="639"/>
      <c r="P51" s="639"/>
      <c r="Q51" s="639"/>
      <c r="R51" s="639"/>
      <c r="S51" s="639"/>
      <c r="T51" s="639"/>
      <c r="U51" s="639"/>
      <c r="V51" s="639"/>
      <c r="W51" s="639"/>
      <c r="X51" s="639"/>
      <c r="Y51" s="639"/>
      <c r="Z51" s="639"/>
      <c r="AA51" s="639"/>
    </row>
    <row r="52">
      <c r="A52" s="642"/>
      <c r="B52" s="704" t="s">
        <v>396</v>
      </c>
      <c r="C52" s="691"/>
      <c r="D52" s="643"/>
      <c r="E52" s="642"/>
      <c r="F52" s="644"/>
      <c r="G52" s="644"/>
      <c r="H52" s="643"/>
      <c r="I52" s="645"/>
      <c r="J52" s="639"/>
      <c r="K52" s="639"/>
      <c r="L52" s="639"/>
      <c r="M52" s="639"/>
      <c r="N52" s="639"/>
      <c r="O52" s="639"/>
      <c r="P52" s="639"/>
      <c r="Q52" s="639"/>
      <c r="R52" s="639"/>
      <c r="S52" s="639"/>
      <c r="T52" s="639"/>
      <c r="U52" s="639"/>
      <c r="V52" s="639"/>
      <c r="W52" s="639"/>
      <c r="X52" s="639"/>
      <c r="Y52" s="639"/>
      <c r="Z52" s="639"/>
      <c r="AA52" s="639"/>
    </row>
    <row r="53">
      <c r="A53" s="642"/>
      <c r="B53" s="704" t="s">
        <v>398</v>
      </c>
      <c r="C53" s="691"/>
      <c r="D53" s="643"/>
      <c r="E53" s="642"/>
      <c r="F53" s="644"/>
      <c r="G53" s="644"/>
      <c r="H53" s="643"/>
      <c r="I53" s="645"/>
      <c r="J53" s="639"/>
      <c r="K53" s="639"/>
      <c r="L53" s="639"/>
      <c r="M53" s="639"/>
      <c r="N53" s="639"/>
      <c r="O53" s="639"/>
      <c r="P53" s="639"/>
      <c r="Q53" s="639"/>
      <c r="R53" s="639"/>
      <c r="S53" s="639"/>
      <c r="T53" s="639"/>
      <c r="U53" s="639"/>
      <c r="V53" s="639"/>
      <c r="W53" s="639"/>
      <c r="X53" s="639"/>
      <c r="Y53" s="639"/>
      <c r="Z53" s="639"/>
      <c r="AA53" s="639"/>
    </row>
    <row r="54">
      <c r="A54" s="642"/>
      <c r="B54" s="693" t="s">
        <v>400</v>
      </c>
      <c r="C54" s="691"/>
      <c r="D54" s="643"/>
      <c r="E54" s="642"/>
      <c r="F54" s="644"/>
      <c r="G54" s="644"/>
      <c r="H54" s="643"/>
      <c r="I54" s="645"/>
      <c r="J54" s="639"/>
      <c r="K54" s="639"/>
      <c r="L54" s="639"/>
      <c r="M54" s="639"/>
      <c r="N54" s="639"/>
      <c r="O54" s="639"/>
      <c r="P54" s="639"/>
      <c r="Q54" s="639"/>
      <c r="R54" s="639"/>
      <c r="S54" s="639"/>
      <c r="T54" s="639"/>
      <c r="U54" s="639"/>
      <c r="V54" s="639"/>
      <c r="W54" s="639"/>
      <c r="X54" s="639"/>
      <c r="Y54" s="639"/>
      <c r="Z54" s="639"/>
      <c r="AA54" s="639"/>
    </row>
    <row r="55">
      <c r="A55" s="642"/>
      <c r="B55" s="697" t="s">
        <v>1910</v>
      </c>
      <c r="C55" s="691"/>
      <c r="D55" s="643"/>
      <c r="E55" s="642"/>
      <c r="F55" s="644"/>
      <c r="G55" s="644"/>
      <c r="H55" s="643"/>
      <c r="I55" s="645"/>
      <c r="J55" s="639"/>
      <c r="K55" s="639"/>
      <c r="L55" s="639"/>
      <c r="M55" s="639"/>
      <c r="N55" s="639"/>
      <c r="O55" s="639"/>
      <c r="P55" s="639"/>
      <c r="Q55" s="639"/>
      <c r="R55" s="639"/>
      <c r="S55" s="639"/>
      <c r="T55" s="639"/>
      <c r="U55" s="639"/>
      <c r="V55" s="639"/>
      <c r="W55" s="639"/>
      <c r="X55" s="639"/>
      <c r="Y55" s="639"/>
      <c r="Z55" s="639"/>
      <c r="AA55" s="639"/>
    </row>
    <row r="56">
      <c r="A56" s="649"/>
      <c r="B56" s="693" t="s">
        <v>405</v>
      </c>
      <c r="C56" s="705"/>
      <c r="D56" s="651"/>
      <c r="E56" s="649"/>
      <c r="F56" s="652"/>
      <c r="G56" s="652"/>
      <c r="H56" s="651"/>
      <c r="I56" s="653"/>
    </row>
    <row r="57">
      <c r="A57" s="649"/>
      <c r="B57" s="693" t="s">
        <v>407</v>
      </c>
      <c r="C57" s="705"/>
      <c r="D57" s="651"/>
      <c r="E57" s="649"/>
      <c r="F57" s="652"/>
      <c r="G57" s="652"/>
      <c r="H57" s="651"/>
      <c r="I57" s="653"/>
    </row>
    <row r="58">
      <c r="A58" s="649"/>
      <c r="B58" s="693" t="s">
        <v>409</v>
      </c>
      <c r="C58" s="705"/>
      <c r="D58" s="651"/>
      <c r="E58" s="649"/>
      <c r="F58" s="652"/>
      <c r="G58" s="652"/>
      <c r="H58" s="651"/>
      <c r="I58" s="653"/>
    </row>
    <row r="59">
      <c r="A59" s="649"/>
      <c r="B59" s="693" t="s">
        <v>411</v>
      </c>
      <c r="C59" s="705"/>
      <c r="D59" s="651"/>
      <c r="E59" s="649"/>
      <c r="F59" s="652"/>
      <c r="G59" s="652"/>
      <c r="H59" s="651"/>
      <c r="I59" s="653"/>
    </row>
    <row r="60">
      <c r="A60" s="649"/>
      <c r="B60" s="693" t="s">
        <v>414</v>
      </c>
      <c r="C60" s="705"/>
      <c r="D60" s="651"/>
      <c r="E60" s="649"/>
      <c r="F60" s="652"/>
      <c r="G60" s="652"/>
      <c r="H60" s="651"/>
      <c r="I60" s="653"/>
    </row>
    <row r="61">
      <c r="A61" s="649"/>
      <c r="B61" s="700" t="s">
        <v>417</v>
      </c>
      <c r="C61" s="705"/>
      <c r="D61" s="651"/>
      <c r="E61" s="649"/>
      <c r="F61" s="652"/>
      <c r="G61" s="652"/>
      <c r="H61" s="651"/>
      <c r="I61" s="653"/>
    </row>
    <row r="62">
      <c r="A62" s="649"/>
      <c r="B62" s="706" t="s">
        <v>419</v>
      </c>
      <c r="C62" s="705"/>
      <c r="D62" s="651"/>
      <c r="E62" s="649"/>
      <c r="F62" s="652"/>
      <c r="G62" s="652"/>
      <c r="H62" s="651"/>
      <c r="I62" s="653"/>
    </row>
    <row r="63">
      <c r="A63" s="649"/>
      <c r="B63" s="707" t="s">
        <v>421</v>
      </c>
      <c r="C63" s="705"/>
      <c r="D63" s="651"/>
      <c r="E63" s="649"/>
      <c r="F63" s="652"/>
      <c r="G63" s="652"/>
      <c r="H63" s="651"/>
      <c r="I63" s="653"/>
    </row>
    <row r="64">
      <c r="A64" s="649"/>
      <c r="B64" s="706" t="s">
        <v>423</v>
      </c>
      <c r="C64" s="705"/>
      <c r="D64" s="651"/>
      <c r="E64" s="649"/>
      <c r="F64" s="652"/>
      <c r="G64" s="652"/>
      <c r="H64" s="651"/>
      <c r="I64" s="653"/>
    </row>
    <row r="65">
      <c r="A65" s="649"/>
      <c r="B65" s="706" t="s">
        <v>425</v>
      </c>
      <c r="C65" s="705"/>
      <c r="D65" s="651"/>
      <c r="E65" s="649"/>
      <c r="F65" s="652"/>
      <c r="G65" s="652"/>
      <c r="H65" s="651"/>
      <c r="I65" s="653"/>
    </row>
    <row r="66">
      <c r="A66" s="649"/>
      <c r="B66" s="693" t="s">
        <v>428</v>
      </c>
      <c r="C66" s="705"/>
      <c r="D66" s="651"/>
      <c r="E66" s="649"/>
      <c r="F66" s="652"/>
      <c r="G66" s="652"/>
      <c r="H66" s="651"/>
      <c r="I66" s="653"/>
    </row>
    <row r="67">
      <c r="A67" s="649"/>
      <c r="B67" s="703" t="s">
        <v>430</v>
      </c>
      <c r="C67" s="705"/>
      <c r="D67" s="651"/>
      <c r="E67" s="649"/>
      <c r="F67" s="652"/>
      <c r="G67" s="652"/>
      <c r="H67" s="651"/>
      <c r="I67" s="653"/>
    </row>
    <row r="68">
      <c r="A68" s="649"/>
      <c r="B68" s="700" t="s">
        <v>432</v>
      </c>
      <c r="C68" s="705"/>
      <c r="D68" s="651"/>
      <c r="E68" s="649"/>
      <c r="F68" s="652"/>
      <c r="G68" s="652"/>
      <c r="H68" s="651"/>
      <c r="I68" s="653"/>
    </row>
    <row r="69">
      <c r="A69" s="649"/>
      <c r="B69" s="700" t="s">
        <v>434</v>
      </c>
      <c r="C69" s="705"/>
      <c r="D69" s="651"/>
      <c r="E69" s="649"/>
      <c r="F69" s="652"/>
      <c r="G69" s="652"/>
      <c r="H69" s="651"/>
      <c r="I69" s="653"/>
    </row>
    <row r="70">
      <c r="A70" s="649"/>
      <c r="B70" s="700" t="s">
        <v>437</v>
      </c>
      <c r="C70" s="705"/>
      <c r="D70" s="651"/>
      <c r="E70" s="649"/>
      <c r="F70" s="652"/>
      <c r="G70" s="652"/>
      <c r="H70" s="651"/>
      <c r="I70" s="653"/>
    </row>
    <row r="71">
      <c r="A71" s="649"/>
      <c r="B71" s="700" t="s">
        <v>439</v>
      </c>
      <c r="C71" s="705"/>
      <c r="D71" s="651"/>
      <c r="E71" s="649"/>
      <c r="F71" s="652"/>
      <c r="G71" s="652"/>
      <c r="H71" s="651"/>
      <c r="I71" s="653"/>
    </row>
    <row r="72">
      <c r="A72" s="649"/>
      <c r="B72" s="700" t="s">
        <v>442</v>
      </c>
      <c r="C72" s="705"/>
      <c r="D72" s="651"/>
      <c r="E72" s="649"/>
      <c r="F72" s="652"/>
      <c r="G72" s="652"/>
      <c r="H72" s="651"/>
      <c r="I72" s="653"/>
    </row>
    <row r="73">
      <c r="A73" s="649"/>
      <c r="B73" s="700" t="s">
        <v>444</v>
      </c>
      <c r="C73" s="705"/>
      <c r="D73" s="651"/>
      <c r="E73" s="649"/>
      <c r="F73" s="652"/>
      <c r="G73" s="652"/>
      <c r="H73" s="651"/>
      <c r="I73" s="653"/>
    </row>
    <row r="74">
      <c r="A74" s="649"/>
      <c r="B74" s="700" t="s">
        <v>446</v>
      </c>
      <c r="C74" s="705"/>
      <c r="D74" s="651"/>
      <c r="E74" s="649"/>
      <c r="F74" s="652"/>
      <c r="G74" s="652"/>
      <c r="H74" s="651"/>
      <c r="I74" s="653"/>
    </row>
    <row r="75">
      <c r="A75" s="649"/>
      <c r="B75" s="650"/>
      <c r="C75" s="705"/>
      <c r="D75" s="651"/>
      <c r="E75" s="649"/>
      <c r="F75" s="652"/>
      <c r="G75" s="652"/>
      <c r="H75" s="651"/>
      <c r="I75" s="653"/>
    </row>
    <row r="76">
      <c r="A76" s="649"/>
      <c r="B76" s="650"/>
      <c r="C76" s="705"/>
      <c r="D76" s="651"/>
      <c r="E76" s="649"/>
      <c r="F76" s="652"/>
      <c r="G76" s="652"/>
      <c r="H76" s="651"/>
      <c r="I76" s="653"/>
    </row>
    <row r="77">
      <c r="A77" s="649"/>
      <c r="B77" s="650"/>
      <c r="C77" s="705"/>
      <c r="D77" s="651"/>
      <c r="E77" s="649"/>
      <c r="F77" s="652"/>
      <c r="G77" s="652"/>
      <c r="H77" s="651"/>
      <c r="I77" s="653"/>
    </row>
    <row r="78">
      <c r="A78" s="649"/>
      <c r="B78" s="650"/>
      <c r="C78" s="705"/>
      <c r="D78" s="651"/>
      <c r="E78" s="649"/>
      <c r="F78" s="652"/>
      <c r="G78" s="652"/>
      <c r="H78" s="651"/>
      <c r="I78" s="653"/>
    </row>
    <row r="79">
      <c r="A79" s="649"/>
      <c r="B79" s="650"/>
      <c r="C79" s="705"/>
      <c r="D79" s="651"/>
      <c r="E79" s="649"/>
      <c r="F79" s="652"/>
      <c r="G79" s="652"/>
      <c r="H79" s="651"/>
      <c r="I79" s="653"/>
    </row>
    <row r="80">
      <c r="A80" s="649"/>
      <c r="B80" s="650"/>
      <c r="C80" s="705"/>
      <c r="D80" s="651"/>
      <c r="E80" s="649"/>
      <c r="F80" s="652"/>
      <c r="G80" s="652"/>
      <c r="H80" s="651"/>
      <c r="I80" s="653"/>
    </row>
    <row r="81">
      <c r="A81" s="649"/>
      <c r="B81" s="650"/>
      <c r="C81" s="705"/>
      <c r="D81" s="651"/>
      <c r="E81" s="649"/>
      <c r="F81" s="652"/>
      <c r="G81" s="652"/>
      <c r="H81" s="651"/>
      <c r="I81" s="653"/>
    </row>
    <row r="82">
      <c r="A82" s="649"/>
      <c r="B82" s="650"/>
      <c r="C82" s="705"/>
      <c r="D82" s="651"/>
      <c r="E82" s="649"/>
      <c r="F82" s="652"/>
      <c r="G82" s="652"/>
      <c r="H82" s="651"/>
      <c r="I82" s="653"/>
    </row>
    <row r="83">
      <c r="A83" s="649"/>
      <c r="B83" s="650"/>
      <c r="C83" s="705"/>
      <c r="D83" s="651"/>
      <c r="E83" s="649"/>
      <c r="F83" s="652"/>
      <c r="G83" s="652"/>
      <c r="H83" s="651"/>
      <c r="I83" s="653"/>
    </row>
    <row r="84">
      <c r="A84" s="649"/>
      <c r="B84" s="650"/>
      <c r="C84" s="705"/>
      <c r="D84" s="651"/>
      <c r="E84" s="649"/>
      <c r="F84" s="652"/>
      <c r="G84" s="652"/>
      <c r="H84" s="651"/>
      <c r="I84" s="653"/>
    </row>
    <row r="85">
      <c r="A85" s="649"/>
      <c r="B85" s="650"/>
      <c r="C85" s="705"/>
      <c r="D85" s="651"/>
      <c r="E85" s="649"/>
      <c r="F85" s="652"/>
      <c r="G85" s="652"/>
      <c r="H85" s="651"/>
      <c r="I85" s="653"/>
    </row>
    <row r="86">
      <c r="A86" s="649"/>
      <c r="B86" s="650"/>
      <c r="C86" s="705"/>
      <c r="D86" s="651"/>
      <c r="E86" s="649"/>
      <c r="F86" s="652"/>
      <c r="G86" s="652"/>
      <c r="H86" s="651"/>
      <c r="I86" s="653"/>
    </row>
    <row r="87">
      <c r="A87" s="649"/>
      <c r="B87" s="650"/>
      <c r="C87" s="705"/>
      <c r="D87" s="651"/>
      <c r="E87" s="649"/>
      <c r="F87" s="652"/>
      <c r="G87" s="652"/>
      <c r="H87" s="651"/>
      <c r="I87" s="653"/>
    </row>
    <row r="88">
      <c r="A88" s="649"/>
      <c r="B88" s="650"/>
      <c r="C88" s="705"/>
      <c r="D88" s="651"/>
      <c r="E88" s="649"/>
      <c r="F88" s="652"/>
      <c r="G88" s="652"/>
      <c r="H88" s="651"/>
      <c r="I88" s="653"/>
    </row>
    <row r="89">
      <c r="A89" s="649"/>
      <c r="B89" s="650"/>
      <c r="C89" s="705"/>
      <c r="D89" s="651"/>
      <c r="E89" s="649"/>
      <c r="F89" s="652"/>
      <c r="G89" s="652"/>
      <c r="H89" s="651"/>
      <c r="I89" s="653"/>
    </row>
    <row r="90">
      <c r="A90" s="649"/>
      <c r="B90" s="650"/>
      <c r="C90" s="705"/>
      <c r="D90" s="651"/>
      <c r="E90" s="649"/>
      <c r="F90" s="652"/>
      <c r="G90" s="652"/>
      <c r="H90" s="651"/>
      <c r="I90" s="653"/>
    </row>
    <row r="91">
      <c r="A91" s="649"/>
      <c r="B91" s="650"/>
      <c r="C91" s="705"/>
      <c r="D91" s="651"/>
      <c r="E91" s="649"/>
      <c r="F91" s="652"/>
      <c r="G91" s="652"/>
      <c r="H91" s="651"/>
      <c r="I91" s="653"/>
    </row>
    <row r="92">
      <c r="A92" s="649"/>
      <c r="B92" s="650"/>
      <c r="C92" s="705"/>
      <c r="D92" s="651"/>
      <c r="E92" s="649"/>
      <c r="F92" s="652"/>
      <c r="G92" s="652"/>
      <c r="H92" s="651"/>
      <c r="I92" s="653"/>
    </row>
    <row r="93">
      <c r="A93" s="649"/>
      <c r="B93" s="650"/>
      <c r="C93" s="705"/>
      <c r="D93" s="651"/>
      <c r="E93" s="649"/>
      <c r="F93" s="652"/>
      <c r="G93" s="652"/>
      <c r="H93" s="651"/>
      <c r="I93" s="653"/>
    </row>
    <row r="94">
      <c r="A94" s="649"/>
      <c r="B94" s="650"/>
      <c r="C94" s="705"/>
      <c r="D94" s="651"/>
      <c r="E94" s="649"/>
      <c r="F94" s="652"/>
      <c r="G94" s="652"/>
      <c r="H94" s="651"/>
      <c r="I94" s="653"/>
    </row>
    <row r="95">
      <c r="A95" s="649"/>
      <c r="B95" s="650"/>
      <c r="C95" s="705"/>
      <c r="D95" s="651"/>
      <c r="E95" s="649"/>
      <c r="F95" s="652"/>
      <c r="G95" s="652"/>
      <c r="H95" s="651"/>
      <c r="I95" s="653"/>
    </row>
    <row r="96">
      <c r="A96" s="649"/>
      <c r="B96" s="650"/>
      <c r="C96" s="705"/>
      <c r="D96" s="651"/>
      <c r="E96" s="649"/>
      <c r="F96" s="652"/>
      <c r="G96" s="652"/>
      <c r="H96" s="651"/>
      <c r="I96" s="653"/>
    </row>
    <row r="97">
      <c r="A97" s="649"/>
      <c r="B97" s="650"/>
      <c r="C97" s="705"/>
      <c r="D97" s="651"/>
      <c r="E97" s="649"/>
      <c r="F97" s="652"/>
      <c r="G97" s="652"/>
      <c r="H97" s="651"/>
      <c r="I97" s="653"/>
    </row>
    <row r="98">
      <c r="A98" s="649"/>
      <c r="B98" s="650"/>
      <c r="C98" s="705"/>
      <c r="D98" s="651"/>
      <c r="E98" s="649"/>
      <c r="F98" s="652"/>
      <c r="G98" s="652"/>
      <c r="H98" s="651"/>
      <c r="I98" s="653"/>
    </row>
    <row r="99">
      <c r="A99" s="649"/>
      <c r="B99" s="650"/>
      <c r="C99" s="705"/>
      <c r="D99" s="651"/>
      <c r="E99" s="649"/>
      <c r="F99" s="652"/>
      <c r="G99" s="652"/>
      <c r="H99" s="651"/>
      <c r="I99" s="653"/>
    </row>
    <row r="100">
      <c r="A100" s="649"/>
      <c r="B100" s="650"/>
      <c r="C100" s="705"/>
      <c r="D100" s="651"/>
      <c r="E100" s="649"/>
      <c r="F100" s="652"/>
      <c r="G100" s="652"/>
      <c r="H100" s="651"/>
      <c r="I100" s="653"/>
    </row>
    <row r="101">
      <c r="A101" s="649"/>
      <c r="B101" s="650"/>
      <c r="C101" s="705"/>
      <c r="D101" s="651"/>
      <c r="E101" s="649"/>
      <c r="F101" s="652"/>
      <c r="G101" s="652"/>
      <c r="H101" s="651"/>
      <c r="I101" s="653"/>
    </row>
    <row r="102">
      <c r="A102" s="649"/>
      <c r="B102" s="650"/>
      <c r="C102" s="705"/>
      <c r="D102" s="651"/>
      <c r="E102" s="649"/>
      <c r="F102" s="652"/>
      <c r="G102" s="652"/>
      <c r="H102" s="651"/>
      <c r="I102" s="653"/>
    </row>
    <row r="103">
      <c r="A103" s="649"/>
      <c r="B103" s="650"/>
      <c r="C103" s="705"/>
      <c r="D103" s="651"/>
      <c r="E103" s="649"/>
      <c r="F103" s="652"/>
      <c r="G103" s="652"/>
      <c r="H103" s="651"/>
      <c r="I103" s="653"/>
    </row>
    <row r="104">
      <c r="A104" s="649"/>
      <c r="B104" s="650"/>
      <c r="C104" s="705"/>
      <c r="D104" s="651"/>
      <c r="E104" s="649"/>
      <c r="F104" s="652"/>
      <c r="G104" s="652"/>
      <c r="H104" s="651"/>
      <c r="I104" s="653"/>
    </row>
    <row r="105">
      <c r="A105" s="649"/>
      <c r="B105" s="650"/>
      <c r="C105" s="705"/>
      <c r="D105" s="651"/>
      <c r="E105" s="649"/>
      <c r="F105" s="652"/>
      <c r="G105" s="652"/>
      <c r="H105" s="651"/>
      <c r="I105" s="653"/>
    </row>
    <row r="106">
      <c r="A106" s="649"/>
      <c r="B106" s="650"/>
      <c r="C106" s="705"/>
      <c r="D106" s="651"/>
      <c r="E106" s="649"/>
      <c r="F106" s="652"/>
      <c r="G106" s="652"/>
      <c r="H106" s="651"/>
      <c r="I106" s="653"/>
    </row>
    <row r="107">
      <c r="A107" s="649"/>
      <c r="B107" s="650"/>
      <c r="C107" s="705"/>
      <c r="D107" s="651"/>
      <c r="E107" s="649"/>
      <c r="F107" s="652"/>
      <c r="G107" s="652"/>
      <c r="H107" s="651"/>
      <c r="I107" s="653"/>
    </row>
    <row r="108">
      <c r="A108" s="649"/>
      <c r="B108" s="650"/>
      <c r="C108" s="705"/>
      <c r="D108" s="651"/>
      <c r="E108" s="649"/>
      <c r="F108" s="652"/>
      <c r="G108" s="652"/>
      <c r="H108" s="651"/>
      <c r="I108" s="653"/>
    </row>
    <row r="109">
      <c r="A109" s="649"/>
      <c r="B109" s="650"/>
      <c r="C109" s="705"/>
      <c r="D109" s="651"/>
      <c r="E109" s="649"/>
      <c r="F109" s="652"/>
      <c r="G109" s="652"/>
      <c r="H109" s="651"/>
      <c r="I109" s="653"/>
    </row>
    <row r="110">
      <c r="A110" s="649"/>
      <c r="B110" s="650"/>
      <c r="C110" s="705"/>
      <c r="D110" s="651"/>
      <c r="E110" s="649"/>
      <c r="F110" s="652"/>
      <c r="G110" s="652"/>
      <c r="H110" s="651"/>
      <c r="I110" s="653"/>
    </row>
    <row r="111">
      <c r="A111" s="649"/>
      <c r="B111" s="650"/>
      <c r="C111" s="705"/>
      <c r="D111" s="651"/>
      <c r="E111" s="649"/>
      <c r="F111" s="652"/>
      <c r="G111" s="652"/>
      <c r="H111" s="651"/>
      <c r="I111" s="653"/>
    </row>
    <row r="112">
      <c r="A112" s="649"/>
      <c r="B112" s="650"/>
      <c r="C112" s="705"/>
      <c r="D112" s="651"/>
      <c r="E112" s="649"/>
      <c r="F112" s="652"/>
      <c r="G112" s="652"/>
      <c r="H112" s="651"/>
      <c r="I112" s="653"/>
    </row>
    <row r="113">
      <c r="A113" s="649"/>
      <c r="B113" s="650"/>
      <c r="C113" s="705"/>
      <c r="D113" s="651"/>
      <c r="E113" s="649"/>
      <c r="F113" s="652"/>
      <c r="G113" s="652"/>
      <c r="H113" s="651"/>
      <c r="I113" s="653"/>
    </row>
    <row r="114">
      <c r="A114" s="649"/>
      <c r="B114" s="650"/>
      <c r="C114" s="705"/>
      <c r="D114" s="651"/>
      <c r="E114" s="649"/>
      <c r="F114" s="652"/>
      <c r="G114" s="652"/>
      <c r="H114" s="651"/>
      <c r="I114" s="653"/>
    </row>
    <row r="115">
      <c r="A115" s="649"/>
      <c r="B115" s="650"/>
      <c r="C115" s="705"/>
      <c r="D115" s="651"/>
      <c r="E115" s="649"/>
      <c r="F115" s="652"/>
      <c r="G115" s="652"/>
      <c r="H115" s="651"/>
      <c r="I115" s="653"/>
    </row>
    <row r="116">
      <c r="A116" s="649"/>
      <c r="B116" s="650"/>
      <c r="C116" s="705"/>
      <c r="D116" s="651"/>
      <c r="E116" s="649"/>
      <c r="F116" s="652"/>
      <c r="G116" s="652"/>
      <c r="H116" s="651"/>
      <c r="I116" s="653"/>
    </row>
    <row r="117">
      <c r="A117" s="649"/>
      <c r="B117" s="650"/>
      <c r="C117" s="705"/>
      <c r="D117" s="651"/>
      <c r="E117" s="649"/>
      <c r="F117" s="652"/>
      <c r="G117" s="652"/>
      <c r="H117" s="651"/>
      <c r="I117" s="653"/>
    </row>
    <row r="118">
      <c r="A118" s="649"/>
      <c r="B118" s="650"/>
      <c r="C118" s="705"/>
      <c r="D118" s="651"/>
      <c r="E118" s="649"/>
      <c r="F118" s="652"/>
      <c r="G118" s="652"/>
      <c r="H118" s="651"/>
      <c r="I118" s="653"/>
    </row>
    <row r="119">
      <c r="A119" s="649"/>
      <c r="B119" s="650"/>
      <c r="C119" s="705"/>
      <c r="D119" s="651"/>
      <c r="E119" s="649"/>
      <c r="F119" s="652"/>
      <c r="G119" s="652"/>
      <c r="H119" s="651"/>
      <c r="I119" s="653"/>
    </row>
    <row r="120">
      <c r="A120" s="649"/>
      <c r="B120" s="650"/>
      <c r="C120" s="705"/>
      <c r="D120" s="651"/>
      <c r="E120" s="649"/>
      <c r="F120" s="652"/>
      <c r="G120" s="652"/>
      <c r="H120" s="651"/>
      <c r="I120" s="653"/>
    </row>
    <row r="121">
      <c r="A121" s="649"/>
      <c r="B121" s="650"/>
      <c r="C121" s="705"/>
      <c r="D121" s="651"/>
      <c r="E121" s="649"/>
      <c r="F121" s="652"/>
      <c r="G121" s="652"/>
      <c r="H121" s="651"/>
      <c r="I121" s="653"/>
    </row>
    <row r="122">
      <c r="A122" s="649"/>
      <c r="B122" s="650"/>
      <c r="C122" s="705"/>
      <c r="D122" s="651"/>
      <c r="E122" s="649"/>
      <c r="F122" s="652"/>
      <c r="G122" s="652"/>
      <c r="H122" s="651"/>
      <c r="I122" s="653"/>
    </row>
    <row r="123">
      <c r="A123" s="649"/>
      <c r="B123" s="650"/>
      <c r="C123" s="705"/>
      <c r="D123" s="651"/>
      <c r="E123" s="649"/>
      <c r="F123" s="652"/>
      <c r="G123" s="652"/>
      <c r="H123" s="651"/>
      <c r="I123" s="653"/>
    </row>
    <row r="124">
      <c r="A124" s="649"/>
      <c r="B124" s="650"/>
      <c r="C124" s="705"/>
      <c r="D124" s="651"/>
      <c r="E124" s="649"/>
      <c r="F124" s="652"/>
      <c r="G124" s="652"/>
      <c r="H124" s="651"/>
      <c r="I124" s="653"/>
    </row>
    <row r="125">
      <c r="A125" s="649"/>
      <c r="B125" s="650"/>
      <c r="C125" s="705"/>
      <c r="D125" s="651"/>
      <c r="E125" s="649"/>
      <c r="F125" s="652"/>
      <c r="G125" s="652"/>
      <c r="H125" s="651"/>
      <c r="I125" s="653"/>
    </row>
    <row r="126">
      <c r="A126" s="649"/>
      <c r="B126" s="650"/>
      <c r="C126" s="705"/>
      <c r="D126" s="651"/>
      <c r="E126" s="649"/>
      <c r="F126" s="652"/>
      <c r="G126" s="652"/>
      <c r="H126" s="651"/>
      <c r="I126" s="653"/>
    </row>
    <row r="127">
      <c r="A127" s="649"/>
      <c r="B127" s="650"/>
      <c r="C127" s="705"/>
      <c r="D127" s="651"/>
      <c r="E127" s="649"/>
      <c r="F127" s="652"/>
      <c r="G127" s="652"/>
      <c r="H127" s="651"/>
      <c r="I127" s="653"/>
    </row>
    <row r="128">
      <c r="A128" s="649"/>
      <c r="B128" s="650"/>
      <c r="C128" s="705"/>
      <c r="D128" s="651"/>
      <c r="E128" s="649"/>
      <c r="F128" s="652"/>
      <c r="G128" s="652"/>
      <c r="H128" s="651"/>
      <c r="I128" s="653"/>
    </row>
    <row r="129">
      <c r="A129" s="649"/>
      <c r="B129" s="650"/>
      <c r="C129" s="705"/>
      <c r="D129" s="651"/>
      <c r="E129" s="649"/>
      <c r="F129" s="652"/>
      <c r="G129" s="652"/>
      <c r="H129" s="651"/>
      <c r="I129" s="653"/>
    </row>
    <row r="130">
      <c r="A130" s="649"/>
      <c r="B130" s="650"/>
      <c r="C130" s="705"/>
      <c r="D130" s="651"/>
      <c r="E130" s="649"/>
      <c r="F130" s="652"/>
      <c r="G130" s="652"/>
      <c r="H130" s="651"/>
      <c r="I130" s="653"/>
    </row>
    <row r="131">
      <c r="A131" s="649"/>
      <c r="B131" s="650"/>
      <c r="C131" s="705"/>
      <c r="D131" s="651"/>
      <c r="E131" s="649"/>
      <c r="F131" s="652"/>
      <c r="G131" s="652"/>
      <c r="H131" s="651"/>
      <c r="I131" s="653"/>
    </row>
    <row r="132">
      <c r="A132" s="649"/>
      <c r="B132" s="650"/>
      <c r="C132" s="705"/>
      <c r="D132" s="651"/>
      <c r="E132" s="649"/>
      <c r="F132" s="652"/>
      <c r="G132" s="652"/>
      <c r="H132" s="651"/>
      <c r="I132" s="653"/>
    </row>
    <row r="133">
      <c r="A133" s="649"/>
      <c r="B133" s="650"/>
      <c r="C133" s="705"/>
      <c r="D133" s="651"/>
      <c r="E133" s="649"/>
      <c r="F133" s="652"/>
      <c r="G133" s="652"/>
      <c r="H133" s="651"/>
      <c r="I133" s="653"/>
    </row>
    <row r="134">
      <c r="A134" s="649"/>
      <c r="B134" s="650"/>
      <c r="C134" s="705"/>
      <c r="D134" s="651"/>
      <c r="E134" s="649"/>
      <c r="F134" s="652"/>
      <c r="G134" s="652"/>
      <c r="H134" s="651"/>
      <c r="I134" s="653"/>
    </row>
    <row r="135">
      <c r="A135" s="649"/>
      <c r="B135" s="650"/>
      <c r="C135" s="705"/>
      <c r="D135" s="651"/>
      <c r="E135" s="649"/>
      <c r="F135" s="652"/>
      <c r="G135" s="652"/>
      <c r="H135" s="651"/>
      <c r="I135" s="653"/>
    </row>
    <row r="136">
      <c r="A136" s="649"/>
      <c r="B136" s="650"/>
      <c r="C136" s="705"/>
      <c r="D136" s="651"/>
      <c r="E136" s="649"/>
      <c r="F136" s="652"/>
      <c r="G136" s="652"/>
      <c r="H136" s="651"/>
      <c r="I136" s="653"/>
    </row>
    <row r="137">
      <c r="A137" s="649"/>
      <c r="B137" s="650"/>
      <c r="C137" s="705"/>
      <c r="D137" s="651"/>
      <c r="E137" s="649"/>
      <c r="F137" s="652"/>
      <c r="G137" s="652"/>
      <c r="H137" s="651"/>
      <c r="I137" s="653"/>
    </row>
    <row r="138">
      <c r="A138" s="649"/>
      <c r="B138" s="650"/>
      <c r="C138" s="705"/>
      <c r="D138" s="651"/>
      <c r="E138" s="649"/>
      <c r="F138" s="652"/>
      <c r="G138" s="652"/>
      <c r="H138" s="651"/>
      <c r="I138" s="653"/>
    </row>
    <row r="139">
      <c r="A139" s="649"/>
      <c r="B139" s="650"/>
      <c r="C139" s="705"/>
      <c r="D139" s="651"/>
      <c r="E139" s="649"/>
      <c r="F139" s="652"/>
      <c r="G139" s="652"/>
      <c r="H139" s="651"/>
      <c r="I139" s="653"/>
    </row>
    <row r="140">
      <c r="A140" s="649"/>
      <c r="B140" s="650"/>
      <c r="C140" s="705"/>
      <c r="D140" s="651"/>
      <c r="E140" s="649"/>
      <c r="F140" s="652"/>
      <c r="G140" s="652"/>
      <c r="H140" s="651"/>
      <c r="I140" s="653"/>
    </row>
    <row r="141">
      <c r="A141" s="649"/>
      <c r="B141" s="650"/>
      <c r="C141" s="705"/>
      <c r="D141" s="651"/>
      <c r="E141" s="649"/>
      <c r="F141" s="652"/>
      <c r="G141" s="652"/>
      <c r="H141" s="651"/>
      <c r="I141" s="653"/>
    </row>
    <row r="142">
      <c r="A142" s="649"/>
      <c r="B142" s="650"/>
      <c r="C142" s="705"/>
      <c r="D142" s="651"/>
      <c r="E142" s="649"/>
      <c r="F142" s="652"/>
      <c r="G142" s="652"/>
      <c r="H142" s="651"/>
      <c r="I142" s="653"/>
    </row>
    <row r="143">
      <c r="A143" s="649"/>
      <c r="B143" s="650"/>
      <c r="C143" s="705"/>
      <c r="D143" s="651"/>
      <c r="E143" s="649"/>
      <c r="F143" s="652"/>
      <c r="G143" s="652"/>
      <c r="H143" s="651"/>
      <c r="I143" s="653"/>
    </row>
    <row r="144">
      <c r="A144" s="649"/>
      <c r="B144" s="650"/>
      <c r="C144" s="705"/>
      <c r="D144" s="651"/>
      <c r="E144" s="649"/>
      <c r="F144" s="652"/>
      <c r="G144" s="652"/>
      <c r="H144" s="651"/>
      <c r="I144" s="653"/>
    </row>
    <row r="145">
      <c r="A145" s="649"/>
      <c r="B145" s="650"/>
      <c r="C145" s="705"/>
      <c r="D145" s="651"/>
      <c r="E145" s="649"/>
      <c r="F145" s="652"/>
      <c r="G145" s="652"/>
      <c r="H145" s="651"/>
      <c r="I145" s="653"/>
    </row>
    <row r="146">
      <c r="A146" s="649"/>
      <c r="B146" s="650"/>
      <c r="C146" s="705"/>
      <c r="D146" s="651"/>
      <c r="E146" s="649"/>
      <c r="F146" s="652"/>
      <c r="G146" s="652"/>
      <c r="H146" s="651"/>
      <c r="I146" s="653"/>
    </row>
    <row r="147">
      <c r="A147" s="649"/>
      <c r="B147" s="650"/>
      <c r="C147" s="705"/>
      <c r="D147" s="651"/>
      <c r="E147" s="649"/>
      <c r="F147" s="652"/>
      <c r="G147" s="652"/>
      <c r="H147" s="651"/>
      <c r="I147" s="653"/>
    </row>
    <row r="148">
      <c r="A148" s="649"/>
      <c r="B148" s="650"/>
      <c r="C148" s="705"/>
      <c r="D148" s="651"/>
      <c r="E148" s="649"/>
      <c r="F148" s="652"/>
      <c r="G148" s="652"/>
      <c r="H148" s="651"/>
      <c r="I148" s="653"/>
    </row>
    <row r="149">
      <c r="A149" s="649"/>
      <c r="B149" s="650"/>
      <c r="C149" s="705"/>
      <c r="D149" s="651"/>
      <c r="E149" s="649"/>
      <c r="F149" s="652"/>
      <c r="G149" s="652"/>
      <c r="H149" s="651"/>
      <c r="I149" s="653"/>
    </row>
    <row r="150">
      <c r="A150" s="649"/>
      <c r="B150" s="650"/>
      <c r="C150" s="705"/>
      <c r="D150" s="651"/>
      <c r="E150" s="649"/>
      <c r="F150" s="652"/>
      <c r="G150" s="652"/>
      <c r="H150" s="651"/>
      <c r="I150" s="653"/>
    </row>
    <row r="151">
      <c r="A151" s="649"/>
      <c r="B151" s="650"/>
      <c r="C151" s="705"/>
      <c r="D151" s="651"/>
      <c r="E151" s="649"/>
      <c r="F151" s="652"/>
      <c r="G151" s="652"/>
      <c r="H151" s="651"/>
      <c r="I151" s="653"/>
    </row>
    <row r="152">
      <c r="A152" s="649"/>
      <c r="B152" s="650"/>
      <c r="C152" s="705"/>
      <c r="D152" s="651"/>
      <c r="E152" s="649"/>
      <c r="F152" s="652"/>
      <c r="G152" s="652"/>
      <c r="H152" s="651"/>
      <c r="I152" s="653"/>
    </row>
    <row r="153">
      <c r="A153" s="649"/>
      <c r="B153" s="650"/>
      <c r="C153" s="705"/>
      <c r="D153" s="651"/>
      <c r="E153" s="649"/>
      <c r="F153" s="652"/>
      <c r="G153" s="652"/>
      <c r="H153" s="651"/>
      <c r="I153" s="653"/>
    </row>
    <row r="154">
      <c r="A154" s="649"/>
      <c r="B154" s="650"/>
      <c r="C154" s="705"/>
      <c r="D154" s="651"/>
      <c r="E154" s="649"/>
      <c r="F154" s="652"/>
      <c r="G154" s="652"/>
      <c r="H154" s="651"/>
      <c r="I154" s="653"/>
    </row>
    <row r="155">
      <c r="A155" s="649"/>
      <c r="B155" s="650"/>
      <c r="C155" s="705"/>
      <c r="D155" s="651"/>
      <c r="E155" s="649"/>
      <c r="F155" s="652"/>
      <c r="G155" s="652"/>
      <c r="H155" s="651"/>
      <c r="I155" s="653"/>
    </row>
    <row r="156">
      <c r="A156" s="649"/>
      <c r="B156" s="650"/>
      <c r="C156" s="705"/>
      <c r="D156" s="651"/>
      <c r="E156" s="649"/>
      <c r="F156" s="652"/>
      <c r="G156" s="652"/>
      <c r="H156" s="651"/>
      <c r="I156" s="653"/>
    </row>
    <row r="157">
      <c r="A157" s="649"/>
      <c r="B157" s="650"/>
      <c r="C157" s="705"/>
      <c r="D157" s="651"/>
      <c r="E157" s="649"/>
      <c r="F157" s="652"/>
      <c r="G157" s="652"/>
      <c r="H157" s="651"/>
      <c r="I157" s="653"/>
    </row>
    <row r="158">
      <c r="A158" s="649"/>
      <c r="B158" s="650"/>
      <c r="C158" s="705"/>
      <c r="D158" s="651"/>
      <c r="E158" s="649"/>
      <c r="F158" s="652"/>
      <c r="G158" s="652"/>
      <c r="H158" s="651"/>
      <c r="I158" s="653"/>
    </row>
    <row r="159">
      <c r="A159" s="649"/>
      <c r="B159" s="650"/>
      <c r="C159" s="705"/>
      <c r="D159" s="651"/>
      <c r="E159" s="649"/>
      <c r="F159" s="652"/>
      <c r="G159" s="652"/>
      <c r="H159" s="651"/>
      <c r="I159" s="653"/>
    </row>
    <row r="160">
      <c r="A160" s="649"/>
      <c r="B160" s="650"/>
      <c r="C160" s="705"/>
      <c r="D160" s="651"/>
      <c r="E160" s="649"/>
      <c r="F160" s="652"/>
      <c r="G160" s="652"/>
      <c r="H160" s="651"/>
      <c r="I160" s="653"/>
    </row>
    <row r="161">
      <c r="A161" s="649"/>
      <c r="B161" s="650"/>
      <c r="C161" s="705"/>
      <c r="D161" s="651"/>
      <c r="E161" s="649"/>
      <c r="F161" s="652"/>
      <c r="G161" s="652"/>
      <c r="H161" s="651"/>
      <c r="I161" s="653"/>
    </row>
    <row r="162">
      <c r="A162" s="649"/>
      <c r="B162" s="650"/>
      <c r="C162" s="705"/>
      <c r="D162" s="651"/>
      <c r="E162" s="649"/>
      <c r="F162" s="652"/>
      <c r="G162" s="652"/>
      <c r="H162" s="651"/>
      <c r="I162" s="653"/>
    </row>
    <row r="163">
      <c r="A163" s="649"/>
      <c r="B163" s="650"/>
      <c r="C163" s="705"/>
      <c r="D163" s="651"/>
      <c r="E163" s="649"/>
      <c r="F163" s="652"/>
      <c r="G163" s="652"/>
      <c r="H163" s="651"/>
      <c r="I163" s="653"/>
    </row>
    <row r="164">
      <c r="A164" s="649"/>
      <c r="B164" s="650"/>
      <c r="C164" s="705"/>
      <c r="D164" s="651"/>
      <c r="E164" s="649"/>
      <c r="F164" s="652"/>
      <c r="G164" s="652"/>
      <c r="H164" s="651"/>
      <c r="I164" s="653"/>
    </row>
    <row r="165">
      <c r="A165" s="649"/>
      <c r="B165" s="650"/>
      <c r="C165" s="705"/>
      <c r="D165" s="651"/>
      <c r="E165" s="649"/>
      <c r="F165" s="652"/>
      <c r="G165" s="652"/>
      <c r="H165" s="651"/>
      <c r="I165" s="653"/>
    </row>
    <row r="166">
      <c r="A166" s="649"/>
      <c r="B166" s="650"/>
      <c r="C166" s="705"/>
      <c r="D166" s="651"/>
      <c r="E166" s="649"/>
      <c r="F166" s="652"/>
      <c r="G166" s="652"/>
      <c r="H166" s="651"/>
      <c r="I166" s="653"/>
    </row>
    <row r="167">
      <c r="A167" s="649"/>
      <c r="B167" s="650"/>
      <c r="C167" s="705"/>
      <c r="D167" s="651"/>
      <c r="E167" s="649"/>
      <c r="F167" s="652"/>
      <c r="G167" s="652"/>
      <c r="H167" s="651"/>
      <c r="I167" s="653"/>
    </row>
    <row r="168">
      <c r="A168" s="649"/>
      <c r="B168" s="650"/>
      <c r="C168" s="705"/>
      <c r="D168" s="651"/>
      <c r="E168" s="649"/>
      <c r="F168" s="652"/>
      <c r="G168" s="652"/>
      <c r="H168" s="651"/>
      <c r="I168" s="653"/>
    </row>
    <row r="169">
      <c r="A169" s="649"/>
      <c r="B169" s="650"/>
      <c r="C169" s="705"/>
      <c r="D169" s="651"/>
      <c r="E169" s="649"/>
      <c r="F169" s="652"/>
      <c r="G169" s="652"/>
      <c r="H169" s="651"/>
      <c r="I169" s="653"/>
    </row>
    <row r="170">
      <c r="A170" s="649"/>
      <c r="B170" s="650"/>
      <c r="C170" s="705"/>
      <c r="D170" s="651"/>
      <c r="E170" s="649"/>
      <c r="F170" s="652"/>
      <c r="G170" s="652"/>
      <c r="H170" s="651"/>
      <c r="I170" s="653"/>
    </row>
    <row r="171">
      <c r="A171" s="649"/>
      <c r="B171" s="650"/>
      <c r="C171" s="705"/>
      <c r="D171" s="651"/>
      <c r="E171" s="649"/>
      <c r="F171" s="652"/>
      <c r="G171" s="652"/>
      <c r="H171" s="651"/>
      <c r="I171" s="653"/>
    </row>
    <row r="172">
      <c r="A172" s="649"/>
      <c r="B172" s="650"/>
      <c r="C172" s="705"/>
      <c r="D172" s="651"/>
      <c r="E172" s="649"/>
      <c r="F172" s="652"/>
      <c r="G172" s="652"/>
      <c r="H172" s="651"/>
      <c r="I172" s="653"/>
    </row>
    <row r="173">
      <c r="A173" s="649"/>
      <c r="B173" s="650"/>
      <c r="C173" s="705"/>
      <c r="D173" s="651"/>
      <c r="E173" s="649"/>
      <c r="F173" s="652"/>
      <c r="G173" s="652"/>
      <c r="H173" s="651"/>
      <c r="I173" s="653"/>
    </row>
    <row r="174">
      <c r="A174" s="649"/>
      <c r="B174" s="650"/>
      <c r="C174" s="705"/>
      <c r="D174" s="651"/>
      <c r="E174" s="649"/>
      <c r="F174" s="652"/>
      <c r="G174" s="652"/>
      <c r="H174" s="651"/>
      <c r="I174" s="653"/>
    </row>
    <row r="175">
      <c r="A175" s="649"/>
      <c r="B175" s="650"/>
      <c r="C175" s="705"/>
      <c r="D175" s="651"/>
      <c r="E175" s="649"/>
      <c r="F175" s="652"/>
      <c r="G175" s="652"/>
      <c r="H175" s="651"/>
      <c r="I175" s="653"/>
    </row>
    <row r="176">
      <c r="A176" s="649"/>
      <c r="B176" s="650"/>
      <c r="C176" s="705"/>
      <c r="D176" s="651"/>
      <c r="E176" s="649"/>
      <c r="F176" s="652"/>
      <c r="G176" s="652"/>
      <c r="H176" s="651"/>
      <c r="I176" s="653"/>
    </row>
    <row r="177">
      <c r="A177" s="649"/>
      <c r="B177" s="650"/>
      <c r="C177" s="705"/>
      <c r="D177" s="651"/>
      <c r="E177" s="649"/>
      <c r="F177" s="652"/>
      <c r="G177" s="652"/>
      <c r="H177" s="651"/>
      <c r="I177" s="653"/>
    </row>
    <row r="178">
      <c r="A178" s="649"/>
      <c r="B178" s="650"/>
      <c r="C178" s="705"/>
      <c r="D178" s="651"/>
      <c r="E178" s="649"/>
      <c r="F178" s="652"/>
      <c r="G178" s="652"/>
      <c r="H178" s="651"/>
      <c r="I178" s="653"/>
    </row>
    <row r="179">
      <c r="A179" s="649"/>
      <c r="B179" s="650"/>
      <c r="C179" s="705"/>
      <c r="D179" s="651"/>
      <c r="E179" s="649"/>
      <c r="F179" s="652"/>
      <c r="G179" s="652"/>
      <c r="H179" s="651"/>
      <c r="I179" s="653"/>
    </row>
    <row r="180">
      <c r="A180" s="649"/>
      <c r="B180" s="650"/>
      <c r="C180" s="705"/>
      <c r="D180" s="651"/>
      <c r="E180" s="649"/>
      <c r="F180" s="652"/>
      <c r="G180" s="652"/>
      <c r="H180" s="651"/>
      <c r="I180" s="653"/>
    </row>
    <row r="181">
      <c r="A181" s="649"/>
      <c r="B181" s="650"/>
      <c r="C181" s="705"/>
      <c r="D181" s="651"/>
      <c r="E181" s="649"/>
      <c r="F181" s="652"/>
      <c r="G181" s="652"/>
      <c r="H181" s="651"/>
      <c r="I181" s="653"/>
    </row>
    <row r="182">
      <c r="A182" s="649"/>
      <c r="B182" s="650"/>
      <c r="C182" s="705"/>
      <c r="D182" s="651"/>
      <c r="E182" s="649"/>
      <c r="F182" s="652"/>
      <c r="G182" s="652"/>
      <c r="H182" s="651"/>
      <c r="I182" s="653"/>
    </row>
    <row r="183">
      <c r="A183" s="649"/>
      <c r="B183" s="650"/>
      <c r="C183" s="705"/>
      <c r="D183" s="651"/>
      <c r="E183" s="649"/>
      <c r="F183" s="652"/>
      <c r="G183" s="652"/>
      <c r="H183" s="651"/>
      <c r="I183" s="653"/>
    </row>
    <row r="184">
      <c r="A184" s="649"/>
      <c r="B184" s="650"/>
      <c r="C184" s="705"/>
      <c r="D184" s="651"/>
      <c r="E184" s="649"/>
      <c r="F184" s="652"/>
      <c r="G184" s="652"/>
      <c r="H184" s="651"/>
      <c r="I184" s="653"/>
    </row>
    <row r="185">
      <c r="A185" s="649"/>
      <c r="B185" s="650"/>
      <c r="C185" s="705"/>
      <c r="D185" s="651"/>
      <c r="E185" s="649"/>
      <c r="F185" s="652"/>
      <c r="G185" s="652"/>
      <c r="H185" s="651"/>
      <c r="I185" s="653"/>
    </row>
    <row r="186">
      <c r="A186" s="649"/>
      <c r="B186" s="650"/>
      <c r="C186" s="705"/>
      <c r="D186" s="651"/>
      <c r="E186" s="649"/>
      <c r="F186" s="652"/>
      <c r="G186" s="652"/>
      <c r="H186" s="651"/>
      <c r="I186" s="653"/>
    </row>
    <row r="187">
      <c r="A187" s="649"/>
      <c r="B187" s="650"/>
      <c r="C187" s="705"/>
      <c r="D187" s="651"/>
      <c r="E187" s="649"/>
      <c r="F187" s="652"/>
      <c r="G187" s="652"/>
      <c r="H187" s="651"/>
      <c r="I187" s="653"/>
    </row>
    <row r="188">
      <c r="A188" s="649"/>
      <c r="B188" s="650"/>
      <c r="C188" s="705"/>
      <c r="D188" s="651"/>
      <c r="E188" s="649"/>
      <c r="F188" s="652"/>
      <c r="G188" s="652"/>
      <c r="H188" s="651"/>
      <c r="I188" s="653"/>
    </row>
    <row r="189">
      <c r="A189" s="649"/>
      <c r="B189" s="650"/>
      <c r="C189" s="705"/>
      <c r="D189" s="651"/>
      <c r="E189" s="649"/>
      <c r="F189" s="652"/>
      <c r="G189" s="652"/>
      <c r="H189" s="651"/>
      <c r="I189" s="653"/>
    </row>
    <row r="190">
      <c r="A190" s="649"/>
      <c r="B190" s="650"/>
      <c r="C190" s="705"/>
      <c r="D190" s="651"/>
      <c r="E190" s="649"/>
      <c r="F190" s="652"/>
      <c r="G190" s="652"/>
      <c r="H190" s="651"/>
      <c r="I190" s="653"/>
    </row>
    <row r="191">
      <c r="A191" s="649"/>
      <c r="B191" s="650"/>
      <c r="C191" s="705"/>
      <c r="D191" s="651"/>
      <c r="E191" s="649"/>
      <c r="F191" s="652"/>
      <c r="G191" s="652"/>
      <c r="H191" s="651"/>
      <c r="I191" s="653"/>
    </row>
    <row r="192">
      <c r="A192" s="649"/>
      <c r="B192" s="650"/>
      <c r="C192" s="705"/>
      <c r="D192" s="651"/>
      <c r="E192" s="649"/>
      <c r="F192" s="652"/>
      <c r="G192" s="652"/>
      <c r="H192" s="651"/>
      <c r="I192" s="653"/>
    </row>
    <row r="193">
      <c r="A193" s="649"/>
      <c r="B193" s="650"/>
      <c r="C193" s="705"/>
      <c r="D193" s="651"/>
      <c r="E193" s="649"/>
      <c r="F193" s="652"/>
      <c r="G193" s="652"/>
      <c r="H193" s="651"/>
      <c r="I193" s="653"/>
    </row>
    <row r="194">
      <c r="A194" s="649"/>
      <c r="B194" s="650"/>
      <c r="C194" s="705"/>
      <c r="D194" s="651"/>
      <c r="E194" s="649"/>
      <c r="F194" s="652"/>
      <c r="G194" s="652"/>
      <c r="H194" s="651"/>
      <c r="I194" s="653"/>
    </row>
    <row r="195">
      <c r="A195" s="649"/>
      <c r="B195" s="650"/>
      <c r="C195" s="705"/>
      <c r="D195" s="651"/>
      <c r="E195" s="649"/>
      <c r="F195" s="652"/>
      <c r="G195" s="652"/>
      <c r="H195" s="651"/>
      <c r="I195" s="653"/>
    </row>
    <row r="196">
      <c r="A196" s="649"/>
      <c r="B196" s="650"/>
      <c r="C196" s="705"/>
      <c r="D196" s="651"/>
      <c r="E196" s="649"/>
      <c r="F196" s="652"/>
      <c r="G196" s="652"/>
      <c r="H196" s="651"/>
      <c r="I196" s="653"/>
    </row>
    <row r="197">
      <c r="A197" s="649"/>
      <c r="B197" s="650"/>
      <c r="C197" s="705"/>
      <c r="D197" s="651"/>
      <c r="E197" s="649"/>
      <c r="F197" s="652"/>
      <c r="G197" s="652"/>
      <c r="H197" s="651"/>
      <c r="I197" s="653"/>
    </row>
    <row r="198">
      <c r="A198" s="649"/>
      <c r="B198" s="650"/>
      <c r="C198" s="705"/>
      <c r="D198" s="651"/>
      <c r="E198" s="649"/>
      <c r="F198" s="652"/>
      <c r="G198" s="652"/>
      <c r="H198" s="651"/>
      <c r="I198" s="653"/>
    </row>
    <row r="199">
      <c r="A199" s="649"/>
      <c r="B199" s="650"/>
      <c r="C199" s="705"/>
      <c r="D199" s="651"/>
      <c r="E199" s="649"/>
      <c r="F199" s="652"/>
      <c r="G199" s="652"/>
      <c r="H199" s="651"/>
      <c r="I199" s="653"/>
    </row>
    <row r="200">
      <c r="A200" s="649"/>
      <c r="B200" s="650"/>
      <c r="C200" s="705"/>
      <c r="D200" s="651"/>
      <c r="E200" s="649"/>
      <c r="F200" s="652"/>
      <c r="G200" s="652"/>
      <c r="H200" s="651"/>
      <c r="I200" s="653"/>
    </row>
    <row r="201">
      <c r="A201" s="649"/>
      <c r="B201" s="650"/>
      <c r="C201" s="705"/>
      <c r="D201" s="651"/>
      <c r="E201" s="649"/>
      <c r="F201" s="652"/>
      <c r="G201" s="652"/>
      <c r="H201" s="651"/>
      <c r="I201" s="653"/>
    </row>
    <row r="202">
      <c r="A202" s="649"/>
      <c r="B202" s="650"/>
      <c r="C202" s="705"/>
      <c r="D202" s="651"/>
      <c r="E202" s="649"/>
      <c r="F202" s="652"/>
      <c r="G202" s="652"/>
      <c r="H202" s="651"/>
      <c r="I202" s="653"/>
    </row>
    <row r="203">
      <c r="A203" s="649"/>
      <c r="B203" s="650"/>
      <c r="C203" s="705"/>
      <c r="D203" s="651"/>
      <c r="E203" s="649"/>
      <c r="F203" s="652"/>
      <c r="G203" s="652"/>
      <c r="H203" s="651"/>
      <c r="I203" s="653"/>
    </row>
    <row r="204">
      <c r="A204" s="649"/>
      <c r="B204" s="650"/>
      <c r="C204" s="705"/>
      <c r="D204" s="651"/>
      <c r="E204" s="649"/>
      <c r="F204" s="652"/>
      <c r="G204" s="652"/>
      <c r="H204" s="651"/>
      <c r="I204" s="653"/>
    </row>
    <row r="205">
      <c r="A205" s="649"/>
      <c r="B205" s="650"/>
      <c r="C205" s="705"/>
      <c r="D205" s="651"/>
      <c r="E205" s="649"/>
      <c r="F205" s="652"/>
      <c r="G205" s="652"/>
      <c r="H205" s="651"/>
      <c r="I205" s="653"/>
    </row>
    <row r="206">
      <c r="A206" s="649"/>
      <c r="B206" s="650"/>
      <c r="C206" s="705"/>
      <c r="D206" s="651"/>
      <c r="E206" s="649"/>
      <c r="F206" s="652"/>
      <c r="G206" s="652"/>
      <c r="H206" s="651"/>
      <c r="I206" s="653"/>
    </row>
    <row r="207">
      <c r="A207" s="649"/>
      <c r="B207" s="650"/>
      <c r="C207" s="705"/>
      <c r="D207" s="651"/>
      <c r="E207" s="649"/>
      <c r="F207" s="652"/>
      <c r="G207" s="652"/>
      <c r="H207" s="651"/>
      <c r="I207" s="653"/>
    </row>
    <row r="208">
      <c r="A208" s="649"/>
      <c r="B208" s="650"/>
      <c r="C208" s="705"/>
      <c r="D208" s="651"/>
      <c r="E208" s="649"/>
      <c r="F208" s="652"/>
      <c r="G208" s="652"/>
      <c r="H208" s="651"/>
      <c r="I208" s="653"/>
    </row>
    <row r="209">
      <c r="A209" s="649"/>
      <c r="B209" s="650"/>
      <c r="C209" s="705"/>
      <c r="D209" s="651"/>
      <c r="E209" s="649"/>
      <c r="F209" s="652"/>
      <c r="G209" s="652"/>
      <c r="H209" s="651"/>
      <c r="I209" s="653"/>
    </row>
    <row r="210">
      <c r="A210" s="649"/>
      <c r="B210" s="650"/>
      <c r="C210" s="705"/>
      <c r="D210" s="651"/>
      <c r="E210" s="649"/>
      <c r="F210" s="652"/>
      <c r="G210" s="652"/>
      <c r="H210" s="651"/>
      <c r="I210" s="653"/>
    </row>
    <row r="211">
      <c r="A211" s="649"/>
      <c r="B211" s="650"/>
      <c r="C211" s="705"/>
      <c r="D211" s="651"/>
      <c r="E211" s="649"/>
      <c r="F211" s="652"/>
      <c r="G211" s="652"/>
      <c r="H211" s="651"/>
      <c r="I211" s="653"/>
    </row>
    <row r="212">
      <c r="A212" s="649"/>
      <c r="B212" s="650"/>
      <c r="C212" s="705"/>
      <c r="D212" s="651"/>
      <c r="E212" s="649"/>
      <c r="F212" s="652"/>
      <c r="G212" s="652"/>
      <c r="H212" s="651"/>
      <c r="I212" s="653"/>
    </row>
    <row r="213">
      <c r="A213" s="649"/>
      <c r="B213" s="650"/>
      <c r="C213" s="705"/>
      <c r="D213" s="651"/>
      <c r="E213" s="649"/>
      <c r="F213" s="652"/>
      <c r="G213" s="652"/>
      <c r="H213" s="651"/>
      <c r="I213" s="653"/>
    </row>
    <row r="214">
      <c r="A214" s="649"/>
      <c r="B214" s="650"/>
      <c r="C214" s="705"/>
      <c r="D214" s="651"/>
      <c r="E214" s="649"/>
      <c r="F214" s="652"/>
      <c r="G214" s="652"/>
      <c r="H214" s="651"/>
      <c r="I214" s="653"/>
    </row>
    <row r="215">
      <c r="A215" s="649"/>
      <c r="B215" s="650"/>
      <c r="C215" s="705"/>
      <c r="D215" s="651"/>
      <c r="E215" s="649"/>
      <c r="F215" s="652"/>
      <c r="G215" s="652"/>
      <c r="H215" s="651"/>
      <c r="I215" s="653"/>
    </row>
    <row r="216">
      <c r="A216" s="649"/>
      <c r="B216" s="650"/>
      <c r="C216" s="705"/>
      <c r="D216" s="651"/>
      <c r="E216" s="649"/>
      <c r="F216" s="652"/>
      <c r="G216" s="652"/>
      <c r="H216" s="651"/>
      <c r="I216" s="653"/>
    </row>
    <row r="217">
      <c r="A217" s="649"/>
      <c r="B217" s="650"/>
      <c r="C217" s="705"/>
      <c r="D217" s="651"/>
      <c r="E217" s="649"/>
      <c r="F217" s="652"/>
      <c r="G217" s="652"/>
      <c r="H217" s="651"/>
      <c r="I217" s="653"/>
    </row>
    <row r="218">
      <c r="A218" s="649"/>
      <c r="B218" s="650"/>
      <c r="C218" s="705"/>
      <c r="D218" s="651"/>
      <c r="E218" s="649"/>
      <c r="F218" s="652"/>
      <c r="G218" s="652"/>
      <c r="H218" s="651"/>
      <c r="I218" s="653"/>
    </row>
    <row r="219">
      <c r="A219" s="649"/>
      <c r="B219" s="650"/>
      <c r="C219" s="705"/>
      <c r="D219" s="651"/>
      <c r="E219" s="649"/>
      <c r="F219" s="652"/>
      <c r="G219" s="652"/>
      <c r="H219" s="651"/>
      <c r="I219" s="653"/>
    </row>
    <row r="220">
      <c r="A220" s="649"/>
      <c r="B220" s="650"/>
      <c r="C220" s="705"/>
      <c r="D220" s="651"/>
      <c r="E220" s="649"/>
      <c r="F220" s="652"/>
      <c r="G220" s="652"/>
      <c r="H220" s="651"/>
      <c r="I220" s="653"/>
    </row>
    <row r="221">
      <c r="A221" s="649"/>
      <c r="B221" s="650"/>
      <c r="C221" s="705"/>
      <c r="D221" s="651"/>
      <c r="E221" s="649"/>
      <c r="F221" s="652"/>
      <c r="G221" s="652"/>
      <c r="H221" s="651"/>
      <c r="I221" s="653"/>
    </row>
    <row r="222">
      <c r="A222" s="649"/>
      <c r="B222" s="650"/>
      <c r="C222" s="705"/>
      <c r="D222" s="651"/>
      <c r="E222" s="649"/>
      <c r="F222" s="652"/>
      <c r="G222" s="652"/>
      <c r="H222" s="651"/>
      <c r="I222" s="653"/>
    </row>
    <row r="223">
      <c r="A223" s="649"/>
      <c r="B223" s="650"/>
      <c r="C223" s="705"/>
      <c r="D223" s="651"/>
      <c r="E223" s="649"/>
      <c r="F223" s="652"/>
      <c r="G223" s="652"/>
      <c r="H223" s="651"/>
      <c r="I223" s="653"/>
    </row>
    <row r="224">
      <c r="A224" s="649"/>
      <c r="B224" s="650"/>
      <c r="C224" s="705"/>
      <c r="D224" s="651"/>
      <c r="E224" s="649"/>
      <c r="F224" s="652"/>
      <c r="G224" s="652"/>
      <c r="H224" s="651"/>
      <c r="I224" s="653"/>
    </row>
    <row r="225">
      <c r="A225" s="649"/>
      <c r="B225" s="650"/>
      <c r="C225" s="705"/>
      <c r="D225" s="651"/>
      <c r="E225" s="649"/>
      <c r="F225" s="652"/>
      <c r="G225" s="652"/>
      <c r="H225" s="651"/>
      <c r="I225" s="653"/>
    </row>
    <row r="226">
      <c r="A226" s="649"/>
      <c r="B226" s="650"/>
      <c r="C226" s="705"/>
      <c r="D226" s="651"/>
      <c r="E226" s="649"/>
      <c r="F226" s="652"/>
      <c r="G226" s="652"/>
      <c r="H226" s="651"/>
      <c r="I226" s="653"/>
    </row>
    <row r="227">
      <c r="A227" s="649"/>
      <c r="B227" s="650"/>
      <c r="C227" s="705"/>
      <c r="D227" s="651"/>
      <c r="E227" s="649"/>
      <c r="F227" s="652"/>
      <c r="G227" s="652"/>
      <c r="H227" s="651"/>
      <c r="I227" s="653"/>
    </row>
    <row r="228">
      <c r="A228" s="649"/>
      <c r="B228" s="650"/>
      <c r="C228" s="705"/>
      <c r="D228" s="651"/>
      <c r="E228" s="649"/>
      <c r="F228" s="652"/>
      <c r="G228" s="652"/>
      <c r="H228" s="651"/>
      <c r="I228" s="653"/>
    </row>
    <row r="229">
      <c r="A229" s="649"/>
      <c r="B229" s="650"/>
      <c r="C229" s="705"/>
      <c r="D229" s="651"/>
      <c r="E229" s="649"/>
      <c r="F229" s="652"/>
      <c r="G229" s="652"/>
      <c r="H229" s="651"/>
      <c r="I229" s="653"/>
    </row>
    <row r="230">
      <c r="A230" s="649"/>
      <c r="B230" s="650"/>
      <c r="C230" s="705"/>
      <c r="D230" s="651"/>
      <c r="E230" s="649"/>
      <c r="F230" s="652"/>
      <c r="G230" s="652"/>
      <c r="H230" s="651"/>
      <c r="I230" s="653"/>
    </row>
    <row r="231">
      <c r="A231" s="649"/>
      <c r="B231" s="650"/>
      <c r="C231" s="705"/>
      <c r="D231" s="651"/>
      <c r="E231" s="649"/>
      <c r="F231" s="652"/>
      <c r="G231" s="652"/>
      <c r="H231" s="651"/>
      <c r="I231" s="653"/>
    </row>
    <row r="232">
      <c r="A232" s="649"/>
      <c r="B232" s="650"/>
      <c r="C232" s="705"/>
      <c r="D232" s="651"/>
      <c r="E232" s="649"/>
      <c r="F232" s="652"/>
      <c r="G232" s="652"/>
      <c r="H232" s="651"/>
      <c r="I232" s="653"/>
    </row>
    <row r="233">
      <c r="A233" s="649"/>
      <c r="B233" s="650"/>
      <c r="C233" s="705"/>
      <c r="D233" s="651"/>
      <c r="E233" s="649"/>
      <c r="F233" s="652"/>
      <c r="G233" s="652"/>
      <c r="H233" s="651"/>
      <c r="I233" s="653"/>
    </row>
    <row r="234">
      <c r="A234" s="649"/>
      <c r="B234" s="650"/>
      <c r="C234" s="705"/>
      <c r="D234" s="651"/>
      <c r="E234" s="649"/>
      <c r="F234" s="652"/>
      <c r="G234" s="652"/>
      <c r="H234" s="651"/>
      <c r="I234" s="653"/>
    </row>
    <row r="235">
      <c r="A235" s="649"/>
      <c r="B235" s="650"/>
      <c r="C235" s="705"/>
      <c r="D235" s="651"/>
      <c r="E235" s="649"/>
      <c r="F235" s="652"/>
      <c r="G235" s="652"/>
      <c r="H235" s="651"/>
      <c r="I235" s="653"/>
    </row>
    <row r="236">
      <c r="A236" s="649"/>
      <c r="B236" s="650"/>
      <c r="C236" s="705"/>
      <c r="D236" s="651"/>
      <c r="E236" s="649"/>
      <c r="F236" s="652"/>
      <c r="G236" s="652"/>
      <c r="H236" s="651"/>
      <c r="I236" s="653"/>
    </row>
    <row r="237">
      <c r="A237" s="649"/>
      <c r="B237" s="650"/>
      <c r="C237" s="705"/>
      <c r="D237" s="651"/>
      <c r="E237" s="649"/>
      <c r="F237" s="652"/>
      <c r="G237" s="652"/>
      <c r="H237" s="651"/>
      <c r="I237" s="653"/>
    </row>
    <row r="238">
      <c r="A238" s="649"/>
      <c r="B238" s="650"/>
      <c r="C238" s="705"/>
      <c r="D238" s="651"/>
      <c r="E238" s="649"/>
      <c r="F238" s="652"/>
      <c r="G238" s="652"/>
      <c r="H238" s="651"/>
      <c r="I238" s="653"/>
    </row>
    <row r="239">
      <c r="A239" s="649"/>
      <c r="B239" s="650"/>
      <c r="C239" s="705"/>
      <c r="D239" s="651"/>
      <c r="E239" s="649"/>
      <c r="F239" s="652"/>
      <c r="G239" s="652"/>
      <c r="H239" s="651"/>
      <c r="I239" s="653"/>
    </row>
    <row r="240">
      <c r="A240" s="649"/>
      <c r="B240" s="650"/>
      <c r="C240" s="705"/>
      <c r="D240" s="651"/>
      <c r="E240" s="649"/>
      <c r="F240" s="652"/>
      <c r="G240" s="652"/>
      <c r="H240" s="651"/>
      <c r="I240" s="653"/>
    </row>
    <row r="241">
      <c r="A241" s="649"/>
      <c r="B241" s="650"/>
      <c r="C241" s="705"/>
      <c r="D241" s="651"/>
      <c r="E241" s="649"/>
      <c r="F241" s="652"/>
      <c r="G241" s="652"/>
      <c r="H241" s="651"/>
      <c r="I241" s="653"/>
    </row>
    <row r="242">
      <c r="A242" s="649"/>
      <c r="B242" s="650"/>
      <c r="C242" s="705"/>
      <c r="D242" s="651"/>
      <c r="E242" s="649"/>
      <c r="F242" s="652"/>
      <c r="G242" s="652"/>
      <c r="H242" s="651"/>
      <c r="I242" s="653"/>
    </row>
    <row r="243">
      <c r="A243" s="649"/>
      <c r="B243" s="650"/>
      <c r="C243" s="705"/>
      <c r="D243" s="651"/>
      <c r="E243" s="649"/>
      <c r="F243" s="652"/>
      <c r="G243" s="652"/>
      <c r="H243" s="651"/>
      <c r="I243" s="653"/>
    </row>
    <row r="244">
      <c r="A244" s="649"/>
      <c r="B244" s="650"/>
      <c r="C244" s="705"/>
      <c r="D244" s="651"/>
      <c r="E244" s="649"/>
      <c r="F244" s="652"/>
      <c r="G244" s="652"/>
      <c r="H244" s="651"/>
      <c r="I244" s="653"/>
    </row>
    <row r="245">
      <c r="A245" s="649"/>
      <c r="B245" s="650"/>
      <c r="C245" s="705"/>
      <c r="D245" s="651"/>
      <c r="E245" s="649"/>
      <c r="F245" s="652"/>
      <c r="G245" s="652"/>
      <c r="H245" s="651"/>
      <c r="I245" s="653"/>
    </row>
    <row r="246">
      <c r="A246" s="649"/>
      <c r="B246" s="650"/>
      <c r="C246" s="705"/>
      <c r="D246" s="651"/>
      <c r="E246" s="649"/>
      <c r="F246" s="652"/>
      <c r="G246" s="652"/>
      <c r="H246" s="651"/>
      <c r="I246" s="653"/>
    </row>
    <row r="247">
      <c r="A247" s="649"/>
      <c r="B247" s="650"/>
      <c r="C247" s="705"/>
      <c r="D247" s="651"/>
      <c r="E247" s="649"/>
      <c r="F247" s="652"/>
      <c r="G247" s="652"/>
      <c r="H247" s="651"/>
      <c r="I247" s="653"/>
    </row>
    <row r="248">
      <c r="A248" s="649"/>
      <c r="B248" s="650"/>
      <c r="C248" s="705"/>
      <c r="D248" s="651"/>
      <c r="E248" s="649"/>
      <c r="F248" s="652"/>
      <c r="G248" s="652"/>
      <c r="H248" s="651"/>
      <c r="I248" s="653"/>
    </row>
    <row r="249">
      <c r="A249" s="649"/>
      <c r="B249" s="650"/>
      <c r="C249" s="705"/>
      <c r="D249" s="651"/>
      <c r="E249" s="649"/>
      <c r="F249" s="652"/>
      <c r="G249" s="652"/>
      <c r="H249" s="651"/>
      <c r="I249" s="653"/>
    </row>
    <row r="250">
      <c r="A250" s="649"/>
      <c r="B250" s="650"/>
      <c r="C250" s="705"/>
      <c r="D250" s="651"/>
      <c r="E250" s="649"/>
      <c r="F250" s="652"/>
      <c r="G250" s="652"/>
      <c r="H250" s="651"/>
      <c r="I250" s="653"/>
    </row>
    <row r="251">
      <c r="A251" s="649"/>
      <c r="B251" s="650"/>
      <c r="C251" s="705"/>
      <c r="D251" s="651"/>
      <c r="E251" s="649"/>
      <c r="F251" s="652"/>
      <c r="G251" s="652"/>
      <c r="H251" s="651"/>
      <c r="I251" s="653"/>
    </row>
    <row r="252">
      <c r="A252" s="649"/>
      <c r="B252" s="650"/>
      <c r="C252" s="705"/>
      <c r="D252" s="651"/>
      <c r="E252" s="649"/>
      <c r="F252" s="652"/>
      <c r="G252" s="652"/>
      <c r="H252" s="651"/>
      <c r="I252" s="653"/>
    </row>
    <row r="253">
      <c r="A253" s="649"/>
      <c r="B253" s="650"/>
      <c r="C253" s="705"/>
      <c r="D253" s="651"/>
      <c r="E253" s="649"/>
      <c r="F253" s="652"/>
      <c r="G253" s="652"/>
      <c r="H253" s="651"/>
      <c r="I253" s="653"/>
    </row>
    <row r="254">
      <c r="A254" s="649"/>
      <c r="B254" s="650"/>
      <c r="C254" s="705"/>
      <c r="D254" s="651"/>
      <c r="E254" s="649"/>
      <c r="F254" s="652"/>
      <c r="G254" s="652"/>
      <c r="H254" s="651"/>
      <c r="I254" s="653"/>
    </row>
    <row r="255">
      <c r="A255" s="649"/>
      <c r="B255" s="650"/>
      <c r="C255" s="705"/>
      <c r="D255" s="651"/>
      <c r="E255" s="649"/>
      <c r="F255" s="652"/>
      <c r="G255" s="652"/>
      <c r="H255" s="651"/>
      <c r="I255" s="653"/>
    </row>
    <row r="256">
      <c r="A256" s="649"/>
      <c r="B256" s="650"/>
      <c r="C256" s="705"/>
      <c r="D256" s="651"/>
      <c r="E256" s="649"/>
      <c r="F256" s="652"/>
      <c r="G256" s="652"/>
      <c r="H256" s="651"/>
      <c r="I256" s="653"/>
    </row>
    <row r="257">
      <c r="A257" s="649"/>
      <c r="B257" s="650"/>
      <c r="C257" s="705"/>
      <c r="D257" s="651"/>
      <c r="E257" s="649"/>
      <c r="F257" s="652"/>
      <c r="G257" s="652"/>
      <c r="H257" s="651"/>
      <c r="I257" s="653"/>
    </row>
    <row r="258">
      <c r="A258" s="649"/>
      <c r="B258" s="650"/>
      <c r="C258" s="705"/>
      <c r="D258" s="651"/>
      <c r="E258" s="649"/>
      <c r="F258" s="652"/>
      <c r="G258" s="652"/>
      <c r="H258" s="651"/>
      <c r="I258" s="653"/>
    </row>
    <row r="259">
      <c r="A259" s="649"/>
      <c r="B259" s="650"/>
      <c r="C259" s="705"/>
      <c r="D259" s="651"/>
      <c r="E259" s="649"/>
      <c r="F259" s="652"/>
      <c r="G259" s="652"/>
      <c r="H259" s="651"/>
      <c r="I259" s="653"/>
    </row>
    <row r="260">
      <c r="A260" s="649"/>
      <c r="B260" s="650"/>
      <c r="C260" s="705"/>
      <c r="D260" s="651"/>
      <c r="E260" s="649"/>
      <c r="F260" s="652"/>
      <c r="G260" s="652"/>
      <c r="H260" s="651"/>
      <c r="I260" s="653"/>
    </row>
    <row r="261">
      <c r="A261" s="649"/>
      <c r="B261" s="650"/>
      <c r="C261" s="705"/>
      <c r="D261" s="651"/>
      <c r="E261" s="649"/>
      <c r="F261" s="652"/>
      <c r="G261" s="652"/>
      <c r="H261" s="651"/>
      <c r="I261" s="653"/>
    </row>
    <row r="262">
      <c r="A262" s="649"/>
      <c r="B262" s="650"/>
      <c r="C262" s="705"/>
      <c r="D262" s="651"/>
      <c r="E262" s="649"/>
      <c r="F262" s="652"/>
      <c r="G262" s="652"/>
      <c r="H262" s="651"/>
      <c r="I262" s="653"/>
    </row>
    <row r="263">
      <c r="A263" s="649"/>
      <c r="B263" s="650"/>
      <c r="C263" s="705"/>
      <c r="D263" s="651"/>
      <c r="E263" s="649"/>
      <c r="F263" s="652"/>
      <c r="G263" s="652"/>
      <c r="H263" s="651"/>
      <c r="I263" s="653"/>
    </row>
    <row r="264">
      <c r="A264" s="649"/>
      <c r="B264" s="650"/>
      <c r="C264" s="705"/>
      <c r="D264" s="651"/>
      <c r="E264" s="649"/>
      <c r="F264" s="652"/>
      <c r="G264" s="652"/>
      <c r="H264" s="651"/>
      <c r="I264" s="653"/>
    </row>
    <row r="265">
      <c r="A265" s="649"/>
      <c r="B265" s="650"/>
      <c r="C265" s="705"/>
      <c r="D265" s="651"/>
      <c r="E265" s="649"/>
      <c r="F265" s="652"/>
      <c r="G265" s="652"/>
      <c r="H265" s="651"/>
      <c r="I265" s="653"/>
    </row>
    <row r="266">
      <c r="A266" s="649"/>
      <c r="B266" s="650"/>
      <c r="C266" s="705"/>
      <c r="D266" s="651"/>
      <c r="E266" s="649"/>
      <c r="F266" s="652"/>
      <c r="G266" s="652"/>
      <c r="H266" s="651"/>
      <c r="I266" s="653"/>
    </row>
    <row r="267">
      <c r="A267" s="649"/>
      <c r="B267" s="650"/>
      <c r="C267" s="705"/>
      <c r="D267" s="651"/>
      <c r="E267" s="649"/>
      <c r="F267" s="652"/>
      <c r="G267" s="652"/>
      <c r="H267" s="651"/>
      <c r="I267" s="653"/>
    </row>
    <row r="268">
      <c r="A268" s="649"/>
      <c r="B268" s="650"/>
      <c r="C268" s="705"/>
      <c r="D268" s="651"/>
      <c r="E268" s="649"/>
      <c r="F268" s="652"/>
      <c r="G268" s="652"/>
      <c r="H268" s="651"/>
      <c r="I268" s="653"/>
    </row>
    <row r="269">
      <c r="A269" s="649"/>
      <c r="B269" s="650"/>
      <c r="C269" s="705"/>
      <c r="D269" s="651"/>
      <c r="E269" s="649"/>
      <c r="F269" s="652"/>
      <c r="G269" s="652"/>
      <c r="H269" s="651"/>
      <c r="I269" s="653"/>
    </row>
    <row r="270">
      <c r="A270" s="649"/>
      <c r="B270" s="650"/>
      <c r="C270" s="705"/>
      <c r="D270" s="651"/>
      <c r="E270" s="649"/>
      <c r="F270" s="652"/>
      <c r="G270" s="652"/>
      <c r="H270" s="651"/>
      <c r="I270" s="653"/>
    </row>
    <row r="271">
      <c r="A271" s="649"/>
      <c r="B271" s="650"/>
      <c r="C271" s="705"/>
      <c r="D271" s="651"/>
      <c r="E271" s="649"/>
      <c r="F271" s="652"/>
      <c r="G271" s="652"/>
      <c r="H271" s="651"/>
      <c r="I271" s="653"/>
    </row>
    <row r="272">
      <c r="A272" s="649"/>
      <c r="B272" s="650"/>
      <c r="C272" s="705"/>
      <c r="D272" s="651"/>
      <c r="E272" s="649"/>
      <c r="F272" s="652"/>
      <c r="G272" s="652"/>
      <c r="H272" s="651"/>
      <c r="I272" s="653"/>
    </row>
    <row r="273">
      <c r="A273" s="649"/>
      <c r="B273" s="650"/>
      <c r="C273" s="705"/>
      <c r="D273" s="651"/>
      <c r="E273" s="649"/>
      <c r="F273" s="652"/>
      <c r="G273" s="652"/>
      <c r="H273" s="651"/>
      <c r="I273" s="653"/>
    </row>
    <row r="274">
      <c r="A274" s="649"/>
      <c r="B274" s="650"/>
      <c r="C274" s="705"/>
      <c r="D274" s="651"/>
      <c r="E274" s="649"/>
      <c r="F274" s="652"/>
      <c r="G274" s="652"/>
      <c r="H274" s="651"/>
      <c r="I274" s="653"/>
    </row>
    <row r="275">
      <c r="A275" s="649"/>
      <c r="B275" s="650"/>
      <c r="C275" s="705"/>
      <c r="D275" s="651"/>
      <c r="E275" s="649"/>
      <c r="F275" s="652"/>
      <c r="G275" s="652"/>
      <c r="H275" s="651"/>
      <c r="I275" s="653"/>
    </row>
    <row r="276">
      <c r="A276" s="649"/>
      <c r="B276" s="650"/>
      <c r="C276" s="705"/>
      <c r="D276" s="651"/>
      <c r="E276" s="649"/>
      <c r="F276" s="652"/>
      <c r="G276" s="652"/>
      <c r="H276" s="651"/>
      <c r="I276" s="653"/>
    </row>
    <row r="277">
      <c r="A277" s="649"/>
      <c r="B277" s="650"/>
      <c r="C277" s="705"/>
      <c r="D277" s="651"/>
      <c r="E277" s="649"/>
      <c r="F277" s="652"/>
      <c r="G277" s="652"/>
      <c r="H277" s="651"/>
      <c r="I277" s="653"/>
    </row>
    <row r="278">
      <c r="A278" s="649"/>
      <c r="B278" s="650"/>
      <c r="C278" s="705"/>
      <c r="D278" s="651"/>
      <c r="E278" s="649"/>
      <c r="F278" s="652"/>
      <c r="G278" s="652"/>
      <c r="H278" s="651"/>
      <c r="I278" s="653"/>
    </row>
    <row r="279">
      <c r="A279" s="649"/>
      <c r="B279" s="650"/>
      <c r="C279" s="705"/>
      <c r="D279" s="651"/>
      <c r="E279" s="649"/>
      <c r="F279" s="652"/>
      <c r="G279" s="652"/>
      <c r="H279" s="651"/>
      <c r="I279" s="653"/>
    </row>
    <row r="280">
      <c r="A280" s="649"/>
      <c r="B280" s="650"/>
      <c r="C280" s="705"/>
      <c r="D280" s="651"/>
      <c r="E280" s="649"/>
      <c r="F280" s="652"/>
      <c r="G280" s="652"/>
      <c r="H280" s="651"/>
      <c r="I280" s="653"/>
    </row>
    <row r="281">
      <c r="A281" s="649"/>
      <c r="B281" s="650"/>
      <c r="C281" s="705"/>
      <c r="D281" s="651"/>
      <c r="E281" s="649"/>
      <c r="F281" s="652"/>
      <c r="G281" s="652"/>
      <c r="H281" s="651"/>
      <c r="I281" s="653"/>
    </row>
    <row r="282">
      <c r="A282" s="649"/>
      <c r="B282" s="650"/>
      <c r="C282" s="705"/>
      <c r="D282" s="651"/>
      <c r="E282" s="649"/>
      <c r="F282" s="652"/>
      <c r="G282" s="652"/>
      <c r="H282" s="651"/>
      <c r="I282" s="653"/>
    </row>
    <row r="283">
      <c r="A283" s="649"/>
      <c r="B283" s="650"/>
      <c r="C283" s="705"/>
      <c r="D283" s="651"/>
      <c r="E283" s="649"/>
      <c r="F283" s="652"/>
      <c r="G283" s="652"/>
      <c r="H283" s="651"/>
      <c r="I283" s="653"/>
    </row>
    <row r="284">
      <c r="A284" s="649"/>
      <c r="B284" s="650"/>
      <c r="C284" s="705"/>
      <c r="D284" s="651"/>
      <c r="E284" s="649"/>
      <c r="F284" s="652"/>
      <c r="G284" s="652"/>
      <c r="H284" s="651"/>
      <c r="I284" s="653"/>
    </row>
    <row r="285">
      <c r="A285" s="649"/>
      <c r="B285" s="650"/>
      <c r="C285" s="705"/>
      <c r="D285" s="651"/>
      <c r="E285" s="649"/>
      <c r="F285" s="652"/>
      <c r="G285" s="652"/>
      <c r="H285" s="651"/>
      <c r="I285" s="653"/>
    </row>
    <row r="286">
      <c r="A286" s="649"/>
      <c r="B286" s="650"/>
      <c r="C286" s="705"/>
      <c r="D286" s="651"/>
      <c r="E286" s="649"/>
      <c r="F286" s="652"/>
      <c r="G286" s="652"/>
      <c r="H286" s="651"/>
      <c r="I286" s="653"/>
    </row>
    <row r="287">
      <c r="A287" s="649"/>
      <c r="B287" s="650"/>
      <c r="C287" s="705"/>
      <c r="D287" s="651"/>
      <c r="E287" s="649"/>
      <c r="F287" s="652"/>
      <c r="G287" s="652"/>
      <c r="H287" s="651"/>
      <c r="I287" s="653"/>
    </row>
    <row r="288">
      <c r="A288" s="649"/>
      <c r="B288" s="650"/>
      <c r="C288" s="705"/>
      <c r="D288" s="651"/>
      <c r="E288" s="649"/>
      <c r="F288" s="652"/>
      <c r="G288" s="652"/>
      <c r="H288" s="651"/>
      <c r="I288" s="653"/>
    </row>
    <row r="289">
      <c r="A289" s="649"/>
      <c r="B289" s="650"/>
      <c r="C289" s="705"/>
      <c r="D289" s="651"/>
      <c r="E289" s="649"/>
      <c r="F289" s="652"/>
      <c r="G289" s="652"/>
      <c r="H289" s="651"/>
      <c r="I289" s="653"/>
    </row>
    <row r="290">
      <c r="A290" s="649"/>
      <c r="B290" s="650"/>
      <c r="C290" s="705"/>
      <c r="D290" s="651"/>
      <c r="E290" s="649"/>
      <c r="F290" s="652"/>
      <c r="G290" s="652"/>
      <c r="H290" s="651"/>
      <c r="I290" s="653"/>
    </row>
    <row r="291">
      <c r="A291" s="649"/>
      <c r="B291" s="650"/>
      <c r="C291" s="705"/>
      <c r="D291" s="651"/>
      <c r="E291" s="649"/>
      <c r="F291" s="652"/>
      <c r="G291" s="652"/>
      <c r="H291" s="651"/>
      <c r="I291" s="653"/>
    </row>
    <row r="292">
      <c r="A292" s="649"/>
      <c r="B292" s="650"/>
      <c r="C292" s="705"/>
      <c r="D292" s="651"/>
      <c r="E292" s="649"/>
      <c r="F292" s="652"/>
      <c r="G292" s="652"/>
      <c r="H292" s="651"/>
      <c r="I292" s="653"/>
    </row>
    <row r="293">
      <c r="A293" s="649"/>
      <c r="B293" s="650"/>
      <c r="C293" s="705"/>
      <c r="D293" s="651"/>
      <c r="E293" s="649"/>
      <c r="F293" s="652"/>
      <c r="G293" s="652"/>
      <c r="H293" s="651"/>
      <c r="I293" s="653"/>
    </row>
    <row r="294">
      <c r="A294" s="649"/>
      <c r="B294" s="650"/>
      <c r="C294" s="705"/>
      <c r="D294" s="651"/>
      <c r="E294" s="649"/>
      <c r="F294" s="652"/>
      <c r="G294" s="652"/>
      <c r="H294" s="651"/>
      <c r="I294" s="653"/>
    </row>
    <row r="295">
      <c r="A295" s="649"/>
      <c r="B295" s="650"/>
      <c r="C295" s="705"/>
      <c r="D295" s="651"/>
      <c r="E295" s="649"/>
      <c r="F295" s="652"/>
      <c r="G295" s="652"/>
      <c r="H295" s="651"/>
      <c r="I295" s="653"/>
    </row>
    <row r="296">
      <c r="A296" s="649"/>
      <c r="B296" s="650"/>
      <c r="C296" s="705"/>
      <c r="D296" s="651"/>
      <c r="E296" s="649"/>
      <c r="F296" s="652"/>
      <c r="G296" s="652"/>
      <c r="H296" s="651"/>
      <c r="I296" s="653"/>
    </row>
    <row r="297">
      <c r="A297" s="649"/>
      <c r="B297" s="650"/>
      <c r="C297" s="705"/>
      <c r="D297" s="651"/>
      <c r="E297" s="649"/>
      <c r="F297" s="652"/>
      <c r="G297" s="652"/>
      <c r="H297" s="651"/>
      <c r="I297" s="653"/>
    </row>
    <row r="298">
      <c r="A298" s="649"/>
      <c r="B298" s="650"/>
      <c r="C298" s="705"/>
      <c r="D298" s="651"/>
      <c r="E298" s="649"/>
      <c r="F298" s="652"/>
      <c r="G298" s="652"/>
      <c r="H298" s="651"/>
      <c r="I298" s="653"/>
    </row>
    <row r="299">
      <c r="A299" s="649"/>
      <c r="B299" s="650"/>
      <c r="C299" s="705"/>
      <c r="D299" s="651"/>
      <c r="E299" s="649"/>
      <c r="F299" s="652"/>
      <c r="G299" s="652"/>
      <c r="H299" s="651"/>
      <c r="I299" s="653"/>
    </row>
    <row r="300">
      <c r="A300" s="649"/>
      <c r="B300" s="650"/>
      <c r="C300" s="705"/>
      <c r="D300" s="651"/>
      <c r="E300" s="649"/>
      <c r="F300" s="652"/>
      <c r="G300" s="652"/>
      <c r="H300" s="651"/>
      <c r="I300" s="653"/>
    </row>
    <row r="301">
      <c r="A301" s="649"/>
      <c r="B301" s="650"/>
      <c r="C301" s="705"/>
      <c r="D301" s="651"/>
      <c r="E301" s="649"/>
      <c r="F301" s="652"/>
      <c r="G301" s="652"/>
      <c r="H301" s="651"/>
      <c r="I301" s="653"/>
    </row>
    <row r="302">
      <c r="A302" s="649"/>
      <c r="B302" s="650"/>
      <c r="C302" s="705"/>
      <c r="D302" s="651"/>
      <c r="E302" s="649"/>
      <c r="F302" s="652"/>
      <c r="G302" s="652"/>
      <c r="H302" s="651"/>
      <c r="I302" s="653"/>
    </row>
    <row r="303">
      <c r="A303" s="649"/>
      <c r="B303" s="650"/>
      <c r="C303" s="705"/>
      <c r="D303" s="651"/>
      <c r="E303" s="649"/>
      <c r="F303" s="652"/>
      <c r="G303" s="652"/>
      <c r="H303" s="651"/>
      <c r="I303" s="653"/>
    </row>
    <row r="304">
      <c r="A304" s="649"/>
      <c r="B304" s="650"/>
      <c r="C304" s="705"/>
      <c r="D304" s="651"/>
      <c r="E304" s="649"/>
      <c r="F304" s="652"/>
      <c r="G304" s="652"/>
      <c r="H304" s="651"/>
      <c r="I304" s="653"/>
    </row>
    <row r="305">
      <c r="A305" s="649"/>
      <c r="B305" s="650"/>
      <c r="C305" s="705"/>
      <c r="D305" s="651"/>
      <c r="E305" s="649"/>
      <c r="F305" s="652"/>
      <c r="G305" s="652"/>
      <c r="H305" s="651"/>
      <c r="I305" s="653"/>
    </row>
    <row r="306">
      <c r="A306" s="649"/>
      <c r="B306" s="650"/>
      <c r="C306" s="705"/>
      <c r="D306" s="651"/>
      <c r="E306" s="649"/>
      <c r="F306" s="652"/>
      <c r="G306" s="652"/>
      <c r="H306" s="651"/>
      <c r="I306" s="653"/>
    </row>
    <row r="307">
      <c r="A307" s="649"/>
      <c r="B307" s="650"/>
      <c r="C307" s="705"/>
      <c r="D307" s="651"/>
      <c r="E307" s="649"/>
      <c r="F307" s="652"/>
      <c r="G307" s="652"/>
      <c r="H307" s="651"/>
      <c r="I307" s="653"/>
    </row>
    <row r="308">
      <c r="A308" s="649"/>
      <c r="B308" s="650"/>
      <c r="C308" s="705"/>
      <c r="D308" s="651"/>
      <c r="E308" s="649"/>
      <c r="F308" s="652"/>
      <c r="G308" s="652"/>
      <c r="H308" s="651"/>
      <c r="I308" s="653"/>
    </row>
    <row r="309">
      <c r="A309" s="649"/>
      <c r="B309" s="650"/>
      <c r="C309" s="705"/>
      <c r="D309" s="651"/>
      <c r="E309" s="649"/>
      <c r="F309" s="652"/>
      <c r="G309" s="652"/>
      <c r="H309" s="651"/>
      <c r="I309" s="653"/>
    </row>
    <row r="310">
      <c r="A310" s="649"/>
      <c r="B310" s="650"/>
      <c r="C310" s="705"/>
      <c r="D310" s="651"/>
      <c r="E310" s="649"/>
      <c r="F310" s="652"/>
      <c r="G310" s="652"/>
      <c r="H310" s="651"/>
      <c r="I310" s="653"/>
    </row>
    <row r="311">
      <c r="A311" s="649"/>
      <c r="B311" s="650"/>
      <c r="C311" s="705"/>
      <c r="D311" s="651"/>
      <c r="E311" s="649"/>
      <c r="F311" s="652"/>
      <c r="G311" s="652"/>
      <c r="H311" s="651"/>
      <c r="I311" s="653"/>
    </row>
    <row r="312">
      <c r="A312" s="649"/>
      <c r="B312" s="650"/>
      <c r="C312" s="705"/>
      <c r="D312" s="651"/>
      <c r="E312" s="649"/>
      <c r="F312" s="652"/>
      <c r="G312" s="652"/>
      <c r="H312" s="651"/>
      <c r="I312" s="653"/>
    </row>
    <row r="313">
      <c r="A313" s="649"/>
      <c r="B313" s="650"/>
      <c r="C313" s="705"/>
      <c r="D313" s="651"/>
      <c r="E313" s="649"/>
      <c r="F313" s="652"/>
      <c r="G313" s="652"/>
      <c r="H313" s="651"/>
      <c r="I313" s="653"/>
    </row>
    <row r="314">
      <c r="A314" s="649"/>
      <c r="B314" s="650"/>
      <c r="C314" s="705"/>
      <c r="D314" s="651"/>
      <c r="E314" s="649"/>
      <c r="F314" s="652"/>
      <c r="G314" s="652"/>
      <c r="H314" s="651"/>
      <c r="I314" s="653"/>
    </row>
    <row r="315">
      <c r="A315" s="649"/>
      <c r="B315" s="650"/>
      <c r="C315" s="705"/>
      <c r="D315" s="651"/>
      <c r="E315" s="649"/>
      <c r="F315" s="652"/>
      <c r="G315" s="652"/>
      <c r="H315" s="651"/>
      <c r="I315" s="653"/>
    </row>
    <row r="316">
      <c r="A316" s="649"/>
      <c r="B316" s="650"/>
      <c r="C316" s="705"/>
      <c r="D316" s="651"/>
      <c r="E316" s="649"/>
      <c r="F316" s="652"/>
      <c r="G316" s="652"/>
      <c r="H316" s="651"/>
      <c r="I316" s="653"/>
    </row>
    <row r="317">
      <c r="A317" s="649"/>
      <c r="B317" s="650"/>
      <c r="C317" s="705"/>
      <c r="D317" s="651"/>
      <c r="E317" s="649"/>
      <c r="F317" s="652"/>
      <c r="G317" s="652"/>
      <c r="H317" s="651"/>
      <c r="I317" s="653"/>
    </row>
    <row r="318">
      <c r="A318" s="649"/>
      <c r="B318" s="650"/>
      <c r="C318" s="705"/>
      <c r="D318" s="651"/>
      <c r="E318" s="649"/>
      <c r="F318" s="652"/>
      <c r="G318" s="652"/>
      <c r="H318" s="651"/>
      <c r="I318" s="653"/>
    </row>
    <row r="319">
      <c r="A319" s="649"/>
      <c r="B319" s="650"/>
      <c r="C319" s="705"/>
      <c r="D319" s="651"/>
      <c r="E319" s="649"/>
      <c r="F319" s="652"/>
      <c r="G319" s="652"/>
      <c r="H319" s="651"/>
      <c r="I319" s="653"/>
    </row>
    <row r="320">
      <c r="A320" s="649"/>
      <c r="B320" s="650"/>
      <c r="C320" s="705"/>
      <c r="D320" s="651"/>
      <c r="E320" s="649"/>
      <c r="F320" s="652"/>
      <c r="G320" s="652"/>
      <c r="H320" s="651"/>
      <c r="I320" s="653"/>
    </row>
    <row r="321">
      <c r="A321" s="649"/>
      <c r="B321" s="650"/>
      <c r="C321" s="705"/>
      <c r="D321" s="651"/>
      <c r="E321" s="649"/>
      <c r="F321" s="652"/>
      <c r="G321" s="652"/>
      <c r="H321" s="651"/>
      <c r="I321" s="653"/>
    </row>
    <row r="322">
      <c r="A322" s="649"/>
      <c r="B322" s="650"/>
      <c r="C322" s="705"/>
      <c r="D322" s="651"/>
      <c r="E322" s="649"/>
      <c r="F322" s="652"/>
      <c r="G322" s="652"/>
      <c r="H322" s="651"/>
      <c r="I322" s="653"/>
    </row>
    <row r="323">
      <c r="A323" s="649"/>
      <c r="B323" s="650"/>
      <c r="C323" s="705"/>
      <c r="D323" s="651"/>
      <c r="E323" s="649"/>
      <c r="F323" s="652"/>
      <c r="G323" s="652"/>
      <c r="H323" s="651"/>
      <c r="I323" s="653"/>
    </row>
    <row r="324">
      <c r="A324" s="649"/>
      <c r="B324" s="650"/>
      <c r="C324" s="705"/>
      <c r="D324" s="651"/>
      <c r="E324" s="649"/>
      <c r="F324" s="652"/>
      <c r="G324" s="652"/>
      <c r="H324" s="651"/>
      <c r="I324" s="653"/>
    </row>
    <row r="325">
      <c r="A325" s="649"/>
      <c r="B325" s="650"/>
      <c r="C325" s="705"/>
      <c r="D325" s="651"/>
      <c r="E325" s="649"/>
      <c r="F325" s="652"/>
      <c r="G325" s="652"/>
      <c r="H325" s="651"/>
      <c r="I325" s="653"/>
    </row>
    <row r="326">
      <c r="A326" s="649"/>
      <c r="B326" s="650"/>
      <c r="C326" s="705"/>
      <c r="D326" s="651"/>
      <c r="E326" s="649"/>
      <c r="F326" s="652"/>
      <c r="G326" s="652"/>
      <c r="H326" s="651"/>
      <c r="I326" s="653"/>
    </row>
    <row r="327">
      <c r="A327" s="649"/>
      <c r="B327" s="650"/>
      <c r="C327" s="705"/>
      <c r="D327" s="651"/>
      <c r="E327" s="649"/>
      <c r="F327" s="652"/>
      <c r="G327" s="652"/>
      <c r="H327" s="651"/>
      <c r="I327" s="653"/>
    </row>
    <row r="328">
      <c r="A328" s="649"/>
      <c r="B328" s="650"/>
      <c r="C328" s="705"/>
      <c r="D328" s="651"/>
      <c r="E328" s="649"/>
      <c r="F328" s="652"/>
      <c r="G328" s="652"/>
      <c r="H328" s="651"/>
      <c r="I328" s="653"/>
    </row>
    <row r="329">
      <c r="A329" s="649"/>
      <c r="B329" s="650"/>
      <c r="C329" s="705"/>
      <c r="D329" s="651"/>
      <c r="E329" s="649"/>
      <c r="F329" s="652"/>
      <c r="G329" s="652"/>
      <c r="H329" s="651"/>
      <c r="I329" s="653"/>
    </row>
    <row r="330">
      <c r="A330" s="649"/>
      <c r="B330" s="650"/>
      <c r="C330" s="705"/>
      <c r="D330" s="651"/>
      <c r="E330" s="649"/>
      <c r="F330" s="652"/>
      <c r="G330" s="652"/>
      <c r="H330" s="651"/>
      <c r="I330" s="653"/>
    </row>
    <row r="331">
      <c r="A331" s="649"/>
      <c r="B331" s="650"/>
      <c r="C331" s="705"/>
      <c r="D331" s="651"/>
      <c r="E331" s="649"/>
      <c r="F331" s="652"/>
      <c r="G331" s="652"/>
      <c r="H331" s="651"/>
      <c r="I331" s="653"/>
    </row>
    <row r="332">
      <c r="A332" s="649"/>
      <c r="B332" s="650"/>
      <c r="C332" s="705"/>
      <c r="D332" s="651"/>
      <c r="E332" s="649"/>
      <c r="F332" s="652"/>
      <c r="G332" s="652"/>
      <c r="H332" s="651"/>
      <c r="I332" s="653"/>
    </row>
    <row r="333">
      <c r="A333" s="649"/>
      <c r="B333" s="650"/>
      <c r="C333" s="705"/>
      <c r="D333" s="651"/>
      <c r="E333" s="649"/>
      <c r="F333" s="652"/>
      <c r="G333" s="652"/>
      <c r="H333" s="651"/>
      <c r="I333" s="653"/>
    </row>
    <row r="334">
      <c r="A334" s="649"/>
      <c r="B334" s="650"/>
      <c r="C334" s="705"/>
      <c r="D334" s="651"/>
      <c r="E334" s="649"/>
      <c r="F334" s="652"/>
      <c r="G334" s="652"/>
      <c r="H334" s="651"/>
      <c r="I334" s="653"/>
    </row>
    <row r="335">
      <c r="A335" s="649"/>
      <c r="B335" s="650"/>
      <c r="C335" s="705"/>
      <c r="D335" s="651"/>
      <c r="E335" s="649"/>
      <c r="F335" s="652"/>
      <c r="G335" s="652"/>
      <c r="H335" s="651"/>
      <c r="I335" s="653"/>
    </row>
    <row r="336">
      <c r="A336" s="649"/>
      <c r="B336" s="650"/>
      <c r="C336" s="705"/>
      <c r="D336" s="651"/>
      <c r="E336" s="649"/>
      <c r="F336" s="652"/>
      <c r="G336" s="652"/>
      <c r="H336" s="651"/>
      <c r="I336" s="653"/>
    </row>
    <row r="337">
      <c r="A337" s="649"/>
      <c r="B337" s="650"/>
      <c r="C337" s="705"/>
      <c r="D337" s="651"/>
      <c r="E337" s="649"/>
      <c r="F337" s="652"/>
      <c r="G337" s="652"/>
      <c r="H337" s="651"/>
      <c r="I337" s="653"/>
    </row>
    <row r="338">
      <c r="A338" s="649"/>
      <c r="B338" s="650"/>
      <c r="C338" s="705"/>
      <c r="D338" s="651"/>
      <c r="E338" s="649"/>
      <c r="F338" s="652"/>
      <c r="G338" s="652"/>
      <c r="H338" s="651"/>
      <c r="I338" s="653"/>
    </row>
    <row r="339">
      <c r="A339" s="649"/>
      <c r="B339" s="650"/>
      <c r="C339" s="705"/>
      <c r="D339" s="651"/>
      <c r="E339" s="649"/>
      <c r="F339" s="652"/>
      <c r="G339" s="652"/>
      <c r="H339" s="651"/>
      <c r="I339" s="653"/>
    </row>
    <row r="340">
      <c r="A340" s="649"/>
      <c r="B340" s="650"/>
      <c r="C340" s="705"/>
      <c r="D340" s="651"/>
      <c r="E340" s="649"/>
      <c r="F340" s="652"/>
      <c r="G340" s="652"/>
      <c r="H340" s="651"/>
      <c r="I340" s="653"/>
    </row>
    <row r="341">
      <c r="A341" s="649"/>
      <c r="B341" s="650"/>
      <c r="C341" s="705"/>
      <c r="D341" s="651"/>
      <c r="E341" s="649"/>
      <c r="F341" s="652"/>
      <c r="G341" s="652"/>
      <c r="H341" s="651"/>
      <c r="I341" s="653"/>
    </row>
    <row r="342">
      <c r="A342" s="649"/>
      <c r="B342" s="650"/>
      <c r="C342" s="705"/>
      <c r="D342" s="651"/>
      <c r="E342" s="649"/>
      <c r="F342" s="652"/>
      <c r="G342" s="652"/>
      <c r="H342" s="651"/>
      <c r="I342" s="653"/>
    </row>
    <row r="343">
      <c r="A343" s="649"/>
      <c r="B343" s="650"/>
      <c r="C343" s="705"/>
      <c r="D343" s="651"/>
      <c r="E343" s="649"/>
      <c r="F343" s="652"/>
      <c r="G343" s="652"/>
      <c r="H343" s="651"/>
      <c r="I343" s="653"/>
    </row>
    <row r="344">
      <c r="A344" s="649"/>
      <c r="B344" s="650"/>
      <c r="C344" s="705"/>
      <c r="D344" s="651"/>
      <c r="E344" s="649"/>
      <c r="F344" s="652"/>
      <c r="G344" s="652"/>
      <c r="H344" s="651"/>
      <c r="I344" s="653"/>
    </row>
    <row r="345">
      <c r="A345" s="649"/>
      <c r="B345" s="650"/>
      <c r="C345" s="705"/>
      <c r="D345" s="651"/>
      <c r="E345" s="649"/>
      <c r="F345" s="652"/>
      <c r="G345" s="652"/>
      <c r="H345" s="651"/>
      <c r="I345" s="653"/>
    </row>
    <row r="346">
      <c r="A346" s="649"/>
      <c r="B346" s="650"/>
      <c r="C346" s="705"/>
      <c r="D346" s="651"/>
      <c r="E346" s="649"/>
      <c r="F346" s="652"/>
      <c r="G346" s="652"/>
      <c r="H346" s="651"/>
      <c r="I346" s="653"/>
    </row>
    <row r="347">
      <c r="A347" s="649"/>
      <c r="B347" s="650"/>
      <c r="C347" s="705"/>
      <c r="D347" s="651"/>
      <c r="E347" s="649"/>
      <c r="F347" s="652"/>
      <c r="G347" s="652"/>
      <c r="H347" s="651"/>
      <c r="I347" s="653"/>
    </row>
    <row r="348">
      <c r="A348" s="649"/>
      <c r="B348" s="650"/>
      <c r="C348" s="705"/>
      <c r="D348" s="651"/>
      <c r="E348" s="649"/>
      <c r="F348" s="652"/>
      <c r="G348" s="652"/>
      <c r="H348" s="651"/>
      <c r="I348" s="653"/>
    </row>
    <row r="349">
      <c r="A349" s="649"/>
      <c r="B349" s="650"/>
      <c r="C349" s="705"/>
      <c r="D349" s="651"/>
      <c r="E349" s="649"/>
      <c r="F349" s="652"/>
      <c r="G349" s="652"/>
      <c r="H349" s="651"/>
      <c r="I349" s="653"/>
    </row>
    <row r="350">
      <c r="A350" s="649"/>
      <c r="B350" s="650"/>
      <c r="C350" s="705"/>
      <c r="D350" s="651"/>
      <c r="E350" s="649"/>
      <c r="F350" s="652"/>
      <c r="G350" s="652"/>
      <c r="H350" s="651"/>
      <c r="I350" s="653"/>
    </row>
    <row r="351">
      <c r="A351" s="649"/>
      <c r="B351" s="650"/>
      <c r="C351" s="705"/>
      <c r="D351" s="651"/>
      <c r="E351" s="649"/>
      <c r="F351" s="652"/>
      <c r="G351" s="652"/>
      <c r="H351" s="651"/>
      <c r="I351" s="653"/>
    </row>
    <row r="352">
      <c r="A352" s="649"/>
      <c r="B352" s="650"/>
      <c r="C352" s="705"/>
      <c r="D352" s="651"/>
      <c r="E352" s="649"/>
      <c r="F352" s="652"/>
      <c r="G352" s="652"/>
      <c r="H352" s="651"/>
      <c r="I352" s="653"/>
    </row>
    <row r="353">
      <c r="A353" s="649"/>
      <c r="B353" s="650"/>
      <c r="C353" s="705"/>
      <c r="D353" s="651"/>
      <c r="E353" s="649"/>
      <c r="F353" s="652"/>
      <c r="G353" s="652"/>
      <c r="H353" s="651"/>
      <c r="I353" s="653"/>
    </row>
    <row r="354">
      <c r="A354" s="649"/>
      <c r="B354" s="650"/>
      <c r="C354" s="705"/>
      <c r="D354" s="651"/>
      <c r="E354" s="649"/>
      <c r="F354" s="652"/>
      <c r="G354" s="652"/>
      <c r="H354" s="651"/>
      <c r="I354" s="653"/>
    </row>
    <row r="355">
      <c r="A355" s="649"/>
      <c r="B355" s="650"/>
      <c r="C355" s="705"/>
      <c r="D355" s="651"/>
      <c r="E355" s="649"/>
      <c r="F355" s="652"/>
      <c r="G355" s="652"/>
      <c r="H355" s="651"/>
      <c r="I355" s="653"/>
    </row>
    <row r="356">
      <c r="A356" s="649"/>
      <c r="B356" s="650"/>
      <c r="C356" s="705"/>
      <c r="D356" s="651"/>
      <c r="E356" s="649"/>
      <c r="F356" s="652"/>
      <c r="G356" s="652"/>
      <c r="H356" s="651"/>
      <c r="I356" s="653"/>
    </row>
    <row r="357">
      <c r="A357" s="649"/>
      <c r="B357" s="650"/>
      <c r="C357" s="705"/>
      <c r="D357" s="651"/>
      <c r="E357" s="649"/>
      <c r="F357" s="652"/>
      <c r="G357" s="652"/>
      <c r="H357" s="651"/>
      <c r="I357" s="653"/>
    </row>
    <row r="358">
      <c r="A358" s="649"/>
      <c r="B358" s="650"/>
      <c r="C358" s="705"/>
      <c r="D358" s="651"/>
      <c r="E358" s="649"/>
      <c r="F358" s="652"/>
      <c r="G358" s="652"/>
      <c r="H358" s="651"/>
      <c r="I358" s="653"/>
    </row>
    <row r="359">
      <c r="A359" s="649"/>
      <c r="B359" s="650"/>
      <c r="C359" s="705"/>
      <c r="D359" s="651"/>
      <c r="E359" s="649"/>
      <c r="F359" s="652"/>
      <c r="G359" s="652"/>
      <c r="H359" s="651"/>
      <c r="I359" s="653"/>
    </row>
    <row r="360">
      <c r="A360" s="649"/>
      <c r="B360" s="650"/>
      <c r="C360" s="705"/>
      <c r="D360" s="651"/>
      <c r="E360" s="649"/>
      <c r="F360" s="652"/>
      <c r="G360" s="652"/>
      <c r="H360" s="651"/>
      <c r="I360" s="653"/>
    </row>
    <row r="361">
      <c r="A361" s="649"/>
      <c r="B361" s="650"/>
      <c r="C361" s="705"/>
      <c r="D361" s="651"/>
      <c r="E361" s="649"/>
      <c r="F361" s="652"/>
      <c r="G361" s="652"/>
      <c r="H361" s="651"/>
      <c r="I361" s="653"/>
    </row>
    <row r="362">
      <c r="A362" s="649"/>
      <c r="B362" s="650"/>
      <c r="C362" s="705"/>
      <c r="D362" s="651"/>
      <c r="E362" s="649"/>
      <c r="F362" s="652"/>
      <c r="G362" s="652"/>
      <c r="H362" s="651"/>
      <c r="I362" s="653"/>
    </row>
    <row r="363">
      <c r="A363" s="649"/>
      <c r="B363" s="650"/>
      <c r="C363" s="705"/>
      <c r="D363" s="651"/>
      <c r="E363" s="649"/>
      <c r="F363" s="652"/>
      <c r="G363" s="652"/>
      <c r="H363" s="651"/>
      <c r="I363" s="653"/>
    </row>
    <row r="364">
      <c r="A364" s="649"/>
      <c r="B364" s="650"/>
      <c r="C364" s="705"/>
      <c r="D364" s="651"/>
      <c r="E364" s="649"/>
      <c r="F364" s="652"/>
      <c r="G364" s="652"/>
      <c r="H364" s="651"/>
      <c r="I364" s="653"/>
    </row>
    <row r="365">
      <c r="A365" s="649"/>
      <c r="B365" s="650"/>
      <c r="C365" s="705"/>
      <c r="D365" s="651"/>
      <c r="E365" s="649"/>
      <c r="F365" s="652"/>
      <c r="G365" s="652"/>
      <c r="H365" s="651"/>
      <c r="I365" s="653"/>
    </row>
    <row r="366">
      <c r="A366" s="649"/>
      <c r="B366" s="650"/>
      <c r="C366" s="705"/>
      <c r="D366" s="651"/>
      <c r="E366" s="649"/>
      <c r="F366" s="652"/>
      <c r="G366" s="652"/>
      <c r="H366" s="651"/>
      <c r="I366" s="653"/>
    </row>
    <row r="367">
      <c r="A367" s="649"/>
      <c r="B367" s="650"/>
      <c r="C367" s="705"/>
      <c r="D367" s="651"/>
      <c r="E367" s="649"/>
      <c r="F367" s="652"/>
      <c r="G367" s="652"/>
      <c r="H367" s="651"/>
      <c r="I367" s="653"/>
    </row>
    <row r="368">
      <c r="A368" s="649"/>
      <c r="B368" s="650"/>
      <c r="C368" s="705"/>
      <c r="D368" s="651"/>
      <c r="E368" s="649"/>
      <c r="F368" s="652"/>
      <c r="G368" s="652"/>
      <c r="H368" s="651"/>
      <c r="I368" s="653"/>
    </row>
    <row r="369">
      <c r="A369" s="649"/>
      <c r="B369" s="650"/>
      <c r="C369" s="705"/>
      <c r="D369" s="651"/>
      <c r="E369" s="649"/>
      <c r="F369" s="652"/>
      <c r="G369" s="652"/>
      <c r="H369" s="651"/>
      <c r="I369" s="653"/>
    </row>
    <row r="370">
      <c r="A370" s="649"/>
      <c r="B370" s="650"/>
      <c r="C370" s="705"/>
      <c r="D370" s="651"/>
      <c r="E370" s="649"/>
      <c r="F370" s="652"/>
      <c r="G370" s="652"/>
      <c r="H370" s="651"/>
      <c r="I370" s="653"/>
    </row>
    <row r="371">
      <c r="A371" s="649"/>
      <c r="B371" s="650"/>
      <c r="C371" s="705"/>
      <c r="D371" s="651"/>
      <c r="E371" s="649"/>
      <c r="F371" s="652"/>
      <c r="G371" s="652"/>
      <c r="H371" s="651"/>
      <c r="I371" s="653"/>
    </row>
    <row r="372">
      <c r="A372" s="649"/>
      <c r="B372" s="650"/>
      <c r="C372" s="705"/>
      <c r="D372" s="651"/>
      <c r="E372" s="649"/>
      <c r="F372" s="652"/>
      <c r="G372" s="652"/>
      <c r="H372" s="651"/>
      <c r="I372" s="653"/>
    </row>
    <row r="373">
      <c r="A373" s="649"/>
      <c r="B373" s="650"/>
      <c r="C373" s="705"/>
      <c r="D373" s="651"/>
      <c r="E373" s="649"/>
      <c r="F373" s="652"/>
      <c r="G373" s="652"/>
      <c r="H373" s="651"/>
      <c r="I373" s="653"/>
    </row>
    <row r="374">
      <c r="A374" s="649"/>
      <c r="B374" s="650"/>
      <c r="C374" s="705"/>
      <c r="D374" s="651"/>
      <c r="E374" s="649"/>
      <c r="F374" s="652"/>
      <c r="G374" s="652"/>
      <c r="H374" s="651"/>
      <c r="I374" s="653"/>
    </row>
    <row r="375">
      <c r="A375" s="649"/>
      <c r="B375" s="650"/>
      <c r="C375" s="705"/>
      <c r="D375" s="651"/>
      <c r="E375" s="649"/>
      <c r="F375" s="652"/>
      <c r="G375" s="652"/>
      <c r="H375" s="651"/>
      <c r="I375" s="653"/>
    </row>
    <row r="376">
      <c r="A376" s="649"/>
      <c r="B376" s="650"/>
      <c r="C376" s="705"/>
      <c r="D376" s="651"/>
      <c r="E376" s="649"/>
      <c r="F376" s="652"/>
      <c r="G376" s="652"/>
      <c r="H376" s="651"/>
      <c r="I376" s="653"/>
    </row>
    <row r="377">
      <c r="A377" s="649"/>
      <c r="B377" s="650"/>
      <c r="C377" s="705"/>
      <c r="D377" s="651"/>
      <c r="E377" s="649"/>
      <c r="F377" s="652"/>
      <c r="G377" s="652"/>
      <c r="H377" s="651"/>
      <c r="I377" s="653"/>
    </row>
    <row r="378">
      <c r="A378" s="649"/>
      <c r="B378" s="650"/>
      <c r="C378" s="705"/>
      <c r="D378" s="651"/>
      <c r="E378" s="649"/>
      <c r="F378" s="652"/>
      <c r="G378" s="652"/>
      <c r="H378" s="651"/>
      <c r="I378" s="653"/>
    </row>
    <row r="379">
      <c r="A379" s="649"/>
      <c r="B379" s="650"/>
      <c r="C379" s="705"/>
      <c r="D379" s="651"/>
      <c r="E379" s="649"/>
      <c r="F379" s="652"/>
      <c r="G379" s="652"/>
      <c r="H379" s="651"/>
      <c r="I379" s="653"/>
    </row>
    <row r="380">
      <c r="A380" s="649"/>
      <c r="B380" s="650"/>
      <c r="C380" s="705"/>
      <c r="D380" s="651"/>
      <c r="E380" s="649"/>
      <c r="F380" s="652"/>
      <c r="G380" s="652"/>
      <c r="H380" s="651"/>
      <c r="I380" s="653"/>
    </row>
    <row r="381">
      <c r="A381" s="649"/>
      <c r="B381" s="650"/>
      <c r="C381" s="705"/>
      <c r="D381" s="651"/>
      <c r="E381" s="649"/>
      <c r="F381" s="652"/>
      <c r="G381" s="652"/>
      <c r="H381" s="651"/>
      <c r="I381" s="653"/>
    </row>
    <row r="382">
      <c r="A382" s="649"/>
      <c r="B382" s="650"/>
      <c r="C382" s="705"/>
      <c r="D382" s="651"/>
      <c r="E382" s="649"/>
      <c r="F382" s="652"/>
      <c r="G382" s="652"/>
      <c r="H382" s="651"/>
      <c r="I382" s="653"/>
    </row>
    <row r="383">
      <c r="A383" s="649"/>
      <c r="B383" s="650"/>
      <c r="C383" s="705"/>
      <c r="D383" s="651"/>
      <c r="E383" s="649"/>
      <c r="F383" s="652"/>
      <c r="G383" s="652"/>
      <c r="H383" s="651"/>
      <c r="I383" s="653"/>
    </row>
    <row r="384">
      <c r="A384" s="649"/>
      <c r="B384" s="650"/>
      <c r="C384" s="705"/>
      <c r="D384" s="651"/>
      <c r="E384" s="649"/>
      <c r="F384" s="652"/>
      <c r="G384" s="652"/>
      <c r="H384" s="651"/>
      <c r="I384" s="653"/>
    </row>
    <row r="385">
      <c r="A385" s="649"/>
      <c r="B385" s="650"/>
      <c r="C385" s="705"/>
      <c r="D385" s="651"/>
      <c r="E385" s="649"/>
      <c r="F385" s="652"/>
      <c r="G385" s="652"/>
      <c r="H385" s="651"/>
      <c r="I385" s="653"/>
    </row>
    <row r="386">
      <c r="A386" s="649"/>
      <c r="B386" s="650"/>
      <c r="C386" s="705"/>
      <c r="D386" s="651"/>
      <c r="E386" s="649"/>
      <c r="F386" s="652"/>
      <c r="G386" s="652"/>
      <c r="H386" s="651"/>
      <c r="I386" s="653"/>
    </row>
    <row r="387">
      <c r="A387" s="649"/>
      <c r="B387" s="650"/>
      <c r="C387" s="705"/>
      <c r="D387" s="651"/>
      <c r="E387" s="649"/>
      <c r="F387" s="652"/>
      <c r="G387" s="652"/>
      <c r="H387" s="651"/>
      <c r="I387" s="653"/>
    </row>
    <row r="388">
      <c r="A388" s="649"/>
      <c r="B388" s="650"/>
      <c r="C388" s="705"/>
      <c r="D388" s="651"/>
      <c r="E388" s="649"/>
      <c r="F388" s="652"/>
      <c r="G388" s="652"/>
      <c r="H388" s="651"/>
      <c r="I388" s="653"/>
    </row>
    <row r="389">
      <c r="A389" s="649"/>
      <c r="B389" s="650"/>
      <c r="C389" s="705"/>
      <c r="D389" s="651"/>
      <c r="E389" s="649"/>
      <c r="F389" s="652"/>
      <c r="G389" s="652"/>
      <c r="H389" s="651"/>
      <c r="I389" s="653"/>
    </row>
    <row r="390">
      <c r="A390" s="649"/>
      <c r="B390" s="650"/>
      <c r="C390" s="705"/>
      <c r="D390" s="651"/>
      <c r="E390" s="649"/>
      <c r="F390" s="652"/>
      <c r="G390" s="652"/>
      <c r="H390" s="651"/>
      <c r="I390" s="653"/>
    </row>
    <row r="391">
      <c r="A391" s="649"/>
      <c r="B391" s="650"/>
      <c r="C391" s="705"/>
      <c r="D391" s="651"/>
      <c r="E391" s="649"/>
      <c r="F391" s="652"/>
      <c r="G391" s="652"/>
      <c r="H391" s="651"/>
      <c r="I391" s="653"/>
    </row>
    <row r="392">
      <c r="A392" s="649"/>
      <c r="B392" s="650"/>
      <c r="C392" s="705"/>
      <c r="D392" s="651"/>
      <c r="E392" s="649"/>
      <c r="F392" s="652"/>
      <c r="G392" s="652"/>
      <c r="H392" s="651"/>
      <c r="I392" s="653"/>
    </row>
    <row r="393">
      <c r="A393" s="649"/>
      <c r="B393" s="650"/>
      <c r="C393" s="705"/>
      <c r="D393" s="651"/>
      <c r="E393" s="649"/>
      <c r="F393" s="652"/>
      <c r="G393" s="652"/>
      <c r="H393" s="651"/>
      <c r="I393" s="653"/>
    </row>
    <row r="394">
      <c r="A394" s="649"/>
      <c r="B394" s="650"/>
      <c r="C394" s="705"/>
      <c r="D394" s="651"/>
      <c r="E394" s="649"/>
      <c r="F394" s="652"/>
      <c r="G394" s="652"/>
      <c r="H394" s="651"/>
      <c r="I394" s="653"/>
    </row>
    <row r="395">
      <c r="A395" s="649"/>
      <c r="B395" s="650"/>
      <c r="C395" s="705"/>
      <c r="D395" s="651"/>
      <c r="E395" s="649"/>
      <c r="F395" s="652"/>
      <c r="G395" s="652"/>
      <c r="H395" s="651"/>
      <c r="I395" s="653"/>
    </row>
    <row r="396">
      <c r="A396" s="649"/>
      <c r="B396" s="650"/>
      <c r="C396" s="705"/>
      <c r="D396" s="651"/>
      <c r="E396" s="649"/>
      <c r="F396" s="652"/>
      <c r="G396" s="652"/>
      <c r="H396" s="651"/>
      <c r="I396" s="653"/>
    </row>
    <row r="397">
      <c r="A397" s="649"/>
      <c r="B397" s="650"/>
      <c r="C397" s="705"/>
      <c r="D397" s="651"/>
      <c r="E397" s="649"/>
      <c r="F397" s="652"/>
      <c r="G397" s="652"/>
      <c r="H397" s="651"/>
      <c r="I397" s="653"/>
    </row>
    <row r="398">
      <c r="A398" s="649"/>
      <c r="B398" s="650"/>
      <c r="C398" s="705"/>
      <c r="D398" s="651"/>
      <c r="E398" s="649"/>
      <c r="F398" s="652"/>
      <c r="G398" s="652"/>
      <c r="H398" s="651"/>
      <c r="I398" s="653"/>
    </row>
    <row r="399">
      <c r="A399" s="649"/>
      <c r="B399" s="650"/>
      <c r="C399" s="705"/>
      <c r="D399" s="651"/>
      <c r="E399" s="649"/>
      <c r="F399" s="652"/>
      <c r="G399" s="652"/>
      <c r="H399" s="651"/>
      <c r="I399" s="653"/>
    </row>
    <row r="400">
      <c r="A400" s="649"/>
      <c r="B400" s="650"/>
      <c r="C400" s="705"/>
      <c r="D400" s="651"/>
      <c r="E400" s="649"/>
      <c r="F400" s="652"/>
      <c r="G400" s="652"/>
      <c r="H400" s="651"/>
      <c r="I400" s="653"/>
    </row>
    <row r="401">
      <c r="A401" s="649"/>
      <c r="B401" s="650"/>
      <c r="C401" s="705"/>
      <c r="D401" s="651"/>
      <c r="E401" s="649"/>
      <c r="F401" s="652"/>
      <c r="G401" s="652"/>
      <c r="H401" s="651"/>
      <c r="I401" s="653"/>
    </row>
    <row r="402">
      <c r="A402" s="649"/>
      <c r="B402" s="650"/>
      <c r="C402" s="705"/>
      <c r="D402" s="651"/>
      <c r="E402" s="649"/>
      <c r="F402" s="652"/>
      <c r="G402" s="652"/>
      <c r="H402" s="651"/>
      <c r="I402" s="653"/>
    </row>
    <row r="403">
      <c r="A403" s="649"/>
      <c r="B403" s="650"/>
      <c r="C403" s="705"/>
      <c r="D403" s="651"/>
      <c r="E403" s="649"/>
      <c r="F403" s="652"/>
      <c r="G403" s="652"/>
      <c r="H403" s="651"/>
      <c r="I403" s="653"/>
    </row>
    <row r="404">
      <c r="A404" s="649"/>
      <c r="B404" s="650"/>
      <c r="C404" s="705"/>
      <c r="D404" s="651"/>
      <c r="E404" s="649"/>
      <c r="F404" s="652"/>
      <c r="G404" s="652"/>
      <c r="H404" s="651"/>
      <c r="I404" s="653"/>
    </row>
    <row r="405">
      <c r="A405" s="649"/>
      <c r="B405" s="650"/>
      <c r="C405" s="705"/>
      <c r="D405" s="651"/>
      <c r="E405" s="649"/>
      <c r="F405" s="652"/>
      <c r="G405" s="652"/>
      <c r="H405" s="651"/>
      <c r="I405" s="653"/>
    </row>
    <row r="406">
      <c r="A406" s="649"/>
      <c r="B406" s="650"/>
      <c r="C406" s="705"/>
      <c r="D406" s="651"/>
      <c r="E406" s="649"/>
      <c r="F406" s="652"/>
      <c r="G406" s="652"/>
      <c r="H406" s="651"/>
      <c r="I406" s="653"/>
    </row>
    <row r="407">
      <c r="A407" s="649"/>
      <c r="B407" s="650"/>
      <c r="C407" s="705"/>
      <c r="D407" s="651"/>
      <c r="E407" s="649"/>
      <c r="F407" s="652"/>
      <c r="G407" s="652"/>
      <c r="H407" s="651"/>
      <c r="I407" s="653"/>
    </row>
    <row r="408">
      <c r="A408" s="649"/>
      <c r="B408" s="650"/>
      <c r="C408" s="705"/>
      <c r="D408" s="651"/>
      <c r="E408" s="649"/>
      <c r="F408" s="652"/>
      <c r="G408" s="652"/>
      <c r="H408" s="651"/>
      <c r="I408" s="653"/>
    </row>
    <row r="409">
      <c r="A409" s="649"/>
      <c r="B409" s="650"/>
      <c r="C409" s="705"/>
      <c r="D409" s="651"/>
      <c r="E409" s="649"/>
      <c r="F409" s="652"/>
      <c r="G409" s="652"/>
      <c r="H409" s="651"/>
      <c r="I409" s="653"/>
    </row>
    <row r="410">
      <c r="A410" s="649"/>
      <c r="B410" s="650"/>
      <c r="C410" s="705"/>
      <c r="D410" s="651"/>
      <c r="E410" s="649"/>
      <c r="F410" s="652"/>
      <c r="G410" s="652"/>
      <c r="H410" s="651"/>
      <c r="I410" s="653"/>
    </row>
    <row r="411">
      <c r="A411" s="649"/>
      <c r="B411" s="650"/>
      <c r="C411" s="705"/>
      <c r="D411" s="651"/>
      <c r="E411" s="649"/>
      <c r="F411" s="652"/>
      <c r="G411" s="652"/>
      <c r="H411" s="651"/>
      <c r="I411" s="653"/>
    </row>
    <row r="412">
      <c r="A412" s="649"/>
      <c r="B412" s="650"/>
      <c r="C412" s="705"/>
      <c r="D412" s="651"/>
      <c r="E412" s="649"/>
      <c r="F412" s="652"/>
      <c r="G412" s="652"/>
      <c r="H412" s="651"/>
      <c r="I412" s="653"/>
    </row>
    <row r="413">
      <c r="A413" s="649"/>
      <c r="B413" s="650"/>
      <c r="C413" s="705"/>
      <c r="D413" s="651"/>
      <c r="E413" s="649"/>
      <c r="F413" s="652"/>
      <c r="G413" s="652"/>
      <c r="H413" s="651"/>
      <c r="I413" s="653"/>
    </row>
    <row r="414">
      <c r="A414" s="649"/>
      <c r="B414" s="650"/>
      <c r="C414" s="705"/>
      <c r="D414" s="651"/>
      <c r="E414" s="649"/>
      <c r="F414" s="652"/>
      <c r="G414" s="652"/>
      <c r="H414" s="651"/>
      <c r="I414" s="653"/>
    </row>
    <row r="415">
      <c r="A415" s="649"/>
      <c r="B415" s="650"/>
      <c r="C415" s="705"/>
      <c r="D415" s="651"/>
      <c r="E415" s="649"/>
      <c r="F415" s="652"/>
      <c r="G415" s="652"/>
      <c r="H415" s="651"/>
      <c r="I415" s="653"/>
    </row>
    <row r="416">
      <c r="A416" s="649"/>
      <c r="B416" s="650"/>
      <c r="C416" s="705"/>
      <c r="D416" s="651"/>
      <c r="E416" s="649"/>
      <c r="F416" s="652"/>
      <c r="G416" s="652"/>
      <c r="H416" s="651"/>
      <c r="I416" s="653"/>
    </row>
    <row r="417">
      <c r="A417" s="649"/>
      <c r="B417" s="650"/>
      <c r="C417" s="705"/>
      <c r="D417" s="651"/>
      <c r="E417" s="649"/>
      <c r="F417" s="652"/>
      <c r="G417" s="652"/>
      <c r="H417" s="651"/>
      <c r="I417" s="653"/>
    </row>
    <row r="418">
      <c r="A418" s="649"/>
      <c r="B418" s="650"/>
      <c r="C418" s="705"/>
      <c r="D418" s="651"/>
      <c r="E418" s="649"/>
      <c r="F418" s="652"/>
      <c r="G418" s="652"/>
      <c r="H418" s="651"/>
      <c r="I418" s="653"/>
    </row>
    <row r="419">
      <c r="A419" s="649"/>
      <c r="B419" s="650"/>
      <c r="C419" s="705"/>
      <c r="D419" s="651"/>
      <c r="E419" s="649"/>
      <c r="F419" s="652"/>
      <c r="G419" s="652"/>
      <c r="H419" s="651"/>
      <c r="I419" s="653"/>
    </row>
    <row r="420">
      <c r="A420" s="649"/>
      <c r="B420" s="650"/>
      <c r="C420" s="705"/>
      <c r="D420" s="651"/>
      <c r="E420" s="649"/>
      <c r="F420" s="652"/>
      <c r="G420" s="652"/>
      <c r="H420" s="651"/>
      <c r="I420" s="653"/>
    </row>
    <row r="421">
      <c r="A421" s="649"/>
      <c r="B421" s="650"/>
      <c r="C421" s="705"/>
      <c r="D421" s="651"/>
      <c r="E421" s="649"/>
      <c r="F421" s="652"/>
      <c r="G421" s="652"/>
      <c r="H421" s="651"/>
      <c r="I421" s="653"/>
    </row>
    <row r="422">
      <c r="A422" s="649"/>
      <c r="B422" s="650"/>
      <c r="C422" s="705"/>
      <c r="D422" s="651"/>
      <c r="E422" s="649"/>
      <c r="F422" s="652"/>
      <c r="G422" s="652"/>
      <c r="H422" s="651"/>
      <c r="I422" s="653"/>
    </row>
    <row r="423">
      <c r="A423" s="649"/>
      <c r="B423" s="650"/>
      <c r="C423" s="705"/>
      <c r="D423" s="651"/>
      <c r="E423" s="649"/>
      <c r="F423" s="652"/>
      <c r="G423" s="652"/>
      <c r="H423" s="651"/>
      <c r="I423" s="653"/>
    </row>
    <row r="424">
      <c r="A424" s="649"/>
      <c r="B424" s="650"/>
      <c r="C424" s="705"/>
      <c r="D424" s="651"/>
      <c r="E424" s="649"/>
      <c r="F424" s="652"/>
      <c r="G424" s="652"/>
      <c r="H424" s="651"/>
      <c r="I424" s="653"/>
    </row>
    <row r="425">
      <c r="A425" s="649"/>
      <c r="B425" s="650"/>
      <c r="C425" s="705"/>
      <c r="D425" s="651"/>
      <c r="E425" s="649"/>
      <c r="F425" s="652"/>
      <c r="G425" s="652"/>
      <c r="H425" s="651"/>
      <c r="I425" s="653"/>
    </row>
    <row r="426">
      <c r="A426" s="649"/>
      <c r="B426" s="650"/>
      <c r="C426" s="705"/>
      <c r="D426" s="651"/>
      <c r="E426" s="649"/>
      <c r="F426" s="652"/>
      <c r="G426" s="652"/>
      <c r="H426" s="651"/>
      <c r="I426" s="653"/>
    </row>
    <row r="427">
      <c r="A427" s="649"/>
      <c r="B427" s="650"/>
      <c r="C427" s="705"/>
      <c r="D427" s="651"/>
      <c r="E427" s="649"/>
      <c r="F427" s="652"/>
      <c r="G427" s="652"/>
      <c r="H427" s="651"/>
      <c r="I427" s="653"/>
    </row>
    <row r="428">
      <c r="A428" s="649"/>
      <c r="B428" s="650"/>
      <c r="C428" s="705"/>
      <c r="D428" s="651"/>
      <c r="E428" s="649"/>
      <c r="F428" s="652"/>
      <c r="G428" s="652"/>
      <c r="H428" s="651"/>
      <c r="I428" s="653"/>
    </row>
    <row r="429">
      <c r="A429" s="649"/>
      <c r="B429" s="650"/>
      <c r="C429" s="705"/>
      <c r="D429" s="651"/>
      <c r="E429" s="649"/>
      <c r="F429" s="652"/>
      <c r="G429" s="652"/>
      <c r="H429" s="651"/>
      <c r="I429" s="653"/>
    </row>
    <row r="430">
      <c r="A430" s="649"/>
      <c r="B430" s="650"/>
      <c r="C430" s="705"/>
      <c r="D430" s="651"/>
      <c r="E430" s="649"/>
      <c r="F430" s="652"/>
      <c r="G430" s="652"/>
      <c r="H430" s="651"/>
      <c r="I430" s="653"/>
    </row>
    <row r="431">
      <c r="A431" s="649"/>
      <c r="B431" s="650"/>
      <c r="C431" s="705"/>
      <c r="D431" s="651"/>
      <c r="E431" s="649"/>
      <c r="F431" s="652"/>
      <c r="G431" s="652"/>
      <c r="H431" s="651"/>
      <c r="I431" s="653"/>
    </row>
    <row r="432">
      <c r="A432" s="649"/>
      <c r="B432" s="650"/>
      <c r="C432" s="705"/>
      <c r="D432" s="651"/>
      <c r="E432" s="649"/>
      <c r="F432" s="652"/>
      <c r="G432" s="652"/>
      <c r="H432" s="651"/>
      <c r="I432" s="653"/>
    </row>
    <row r="433">
      <c r="A433" s="649"/>
      <c r="B433" s="650"/>
      <c r="C433" s="705"/>
      <c r="D433" s="651"/>
      <c r="E433" s="649"/>
      <c r="F433" s="652"/>
      <c r="G433" s="652"/>
      <c r="H433" s="651"/>
      <c r="I433" s="653"/>
    </row>
    <row r="434">
      <c r="A434" s="649"/>
      <c r="B434" s="650"/>
      <c r="C434" s="705"/>
      <c r="D434" s="651"/>
      <c r="E434" s="649"/>
      <c r="F434" s="652"/>
      <c r="G434" s="652"/>
      <c r="H434" s="651"/>
      <c r="I434" s="653"/>
    </row>
    <row r="435">
      <c r="A435" s="649"/>
      <c r="B435" s="650"/>
      <c r="C435" s="705"/>
      <c r="D435" s="651"/>
      <c r="E435" s="649"/>
      <c r="F435" s="652"/>
      <c r="G435" s="652"/>
      <c r="H435" s="651"/>
      <c r="I435" s="653"/>
    </row>
    <row r="436">
      <c r="A436" s="649"/>
      <c r="B436" s="650"/>
      <c r="C436" s="705"/>
      <c r="D436" s="651"/>
      <c r="E436" s="649"/>
      <c r="F436" s="652"/>
      <c r="G436" s="652"/>
      <c r="H436" s="651"/>
      <c r="I436" s="653"/>
    </row>
    <row r="437">
      <c r="A437" s="649"/>
      <c r="B437" s="650"/>
      <c r="C437" s="705"/>
      <c r="D437" s="651"/>
      <c r="E437" s="649"/>
      <c r="F437" s="652"/>
      <c r="G437" s="652"/>
      <c r="H437" s="651"/>
      <c r="I437" s="653"/>
    </row>
    <row r="438">
      <c r="A438" s="649"/>
      <c r="B438" s="650"/>
      <c r="C438" s="705"/>
      <c r="D438" s="651"/>
      <c r="E438" s="649"/>
      <c r="F438" s="652"/>
      <c r="G438" s="652"/>
      <c r="H438" s="651"/>
      <c r="I438" s="653"/>
    </row>
    <row r="439">
      <c r="A439" s="649"/>
      <c r="B439" s="650"/>
      <c r="C439" s="705"/>
      <c r="D439" s="651"/>
      <c r="E439" s="649"/>
      <c r="F439" s="652"/>
      <c r="G439" s="652"/>
      <c r="H439" s="651"/>
      <c r="I439" s="653"/>
    </row>
    <row r="440">
      <c r="A440" s="649"/>
      <c r="B440" s="650"/>
      <c r="C440" s="705"/>
      <c r="D440" s="651"/>
      <c r="E440" s="649"/>
      <c r="F440" s="652"/>
      <c r="G440" s="652"/>
      <c r="H440" s="651"/>
      <c r="I440" s="653"/>
    </row>
    <row r="441">
      <c r="A441" s="649"/>
      <c r="B441" s="650"/>
      <c r="C441" s="705"/>
      <c r="D441" s="651"/>
      <c r="E441" s="649"/>
      <c r="F441" s="652"/>
      <c r="G441" s="652"/>
      <c r="H441" s="651"/>
      <c r="I441" s="653"/>
    </row>
    <row r="442">
      <c r="A442" s="649"/>
      <c r="B442" s="650"/>
      <c r="C442" s="705"/>
      <c r="D442" s="651"/>
      <c r="E442" s="649"/>
      <c r="F442" s="652"/>
      <c r="G442" s="652"/>
      <c r="H442" s="651"/>
      <c r="I442" s="653"/>
    </row>
    <row r="443">
      <c r="A443" s="649"/>
      <c r="B443" s="650"/>
      <c r="C443" s="705"/>
      <c r="D443" s="651"/>
      <c r="E443" s="649"/>
      <c r="F443" s="652"/>
      <c r="G443" s="652"/>
      <c r="H443" s="651"/>
      <c r="I443" s="653"/>
    </row>
    <row r="444">
      <c r="A444" s="649"/>
      <c r="B444" s="650"/>
      <c r="C444" s="705"/>
      <c r="D444" s="651"/>
      <c r="E444" s="649"/>
      <c r="F444" s="652"/>
      <c r="G444" s="652"/>
      <c r="H444" s="651"/>
      <c r="I444" s="653"/>
    </row>
    <row r="445">
      <c r="A445" s="649"/>
      <c r="B445" s="650"/>
      <c r="C445" s="705"/>
      <c r="D445" s="651"/>
      <c r="E445" s="649"/>
      <c r="F445" s="652"/>
      <c r="G445" s="652"/>
      <c r="H445" s="651"/>
      <c r="I445" s="653"/>
    </row>
    <row r="446">
      <c r="A446" s="649"/>
      <c r="B446" s="650"/>
      <c r="C446" s="705"/>
      <c r="D446" s="651"/>
      <c r="E446" s="649"/>
      <c r="F446" s="652"/>
      <c r="G446" s="652"/>
      <c r="H446" s="651"/>
      <c r="I446" s="653"/>
    </row>
    <row r="447">
      <c r="A447" s="649"/>
      <c r="B447" s="650"/>
      <c r="C447" s="705"/>
      <c r="D447" s="651"/>
      <c r="E447" s="649"/>
      <c r="F447" s="652"/>
      <c r="G447" s="652"/>
      <c r="H447" s="651"/>
      <c r="I447" s="653"/>
    </row>
    <row r="448">
      <c r="A448" s="649"/>
      <c r="B448" s="650"/>
      <c r="C448" s="705"/>
      <c r="D448" s="651"/>
      <c r="E448" s="649"/>
      <c r="F448" s="652"/>
      <c r="G448" s="652"/>
      <c r="H448" s="651"/>
      <c r="I448" s="653"/>
    </row>
    <row r="449">
      <c r="A449" s="649"/>
      <c r="B449" s="650"/>
      <c r="C449" s="705"/>
      <c r="D449" s="651"/>
      <c r="E449" s="649"/>
      <c r="F449" s="652"/>
      <c r="G449" s="652"/>
      <c r="H449" s="651"/>
      <c r="I449" s="653"/>
    </row>
    <row r="450">
      <c r="A450" s="649"/>
      <c r="B450" s="650"/>
      <c r="C450" s="705"/>
      <c r="D450" s="651"/>
      <c r="E450" s="649"/>
      <c r="F450" s="652"/>
      <c r="G450" s="652"/>
      <c r="H450" s="651"/>
      <c r="I450" s="653"/>
    </row>
    <row r="451">
      <c r="A451" s="649"/>
      <c r="B451" s="650"/>
      <c r="C451" s="705"/>
      <c r="D451" s="651"/>
      <c r="E451" s="649"/>
      <c r="F451" s="652"/>
      <c r="G451" s="652"/>
      <c r="H451" s="651"/>
      <c r="I451" s="653"/>
    </row>
    <row r="452">
      <c r="A452" s="649"/>
      <c r="B452" s="650"/>
      <c r="C452" s="705"/>
      <c r="D452" s="651"/>
      <c r="E452" s="649"/>
      <c r="F452" s="652"/>
      <c r="G452" s="652"/>
      <c r="H452" s="651"/>
      <c r="I452" s="653"/>
    </row>
    <row r="453">
      <c r="A453" s="649"/>
      <c r="B453" s="650"/>
      <c r="C453" s="705"/>
      <c r="D453" s="651"/>
      <c r="E453" s="649"/>
      <c r="F453" s="652"/>
      <c r="G453" s="652"/>
      <c r="H453" s="651"/>
      <c r="I453" s="653"/>
    </row>
    <row r="454">
      <c r="A454" s="649"/>
      <c r="B454" s="650"/>
      <c r="C454" s="705"/>
      <c r="D454" s="651"/>
      <c r="E454" s="649"/>
      <c r="F454" s="652"/>
      <c r="G454" s="652"/>
      <c r="H454" s="651"/>
      <c r="I454" s="653"/>
    </row>
    <row r="455">
      <c r="A455" s="649"/>
      <c r="B455" s="650"/>
      <c r="C455" s="705"/>
      <c r="D455" s="651"/>
      <c r="E455" s="649"/>
      <c r="F455" s="652"/>
      <c r="G455" s="652"/>
      <c r="H455" s="651"/>
      <c r="I455" s="653"/>
    </row>
    <row r="456">
      <c r="A456" s="649"/>
      <c r="B456" s="650"/>
      <c r="C456" s="705"/>
      <c r="D456" s="651"/>
      <c r="E456" s="649"/>
      <c r="F456" s="652"/>
      <c r="G456" s="652"/>
      <c r="H456" s="651"/>
      <c r="I456" s="653"/>
    </row>
    <row r="457">
      <c r="A457" s="649"/>
      <c r="B457" s="650"/>
      <c r="C457" s="705"/>
      <c r="D457" s="651"/>
      <c r="E457" s="649"/>
      <c r="F457" s="652"/>
      <c r="G457" s="652"/>
      <c r="H457" s="651"/>
      <c r="I457" s="653"/>
    </row>
    <row r="458">
      <c r="A458" s="649"/>
      <c r="B458" s="650"/>
      <c r="C458" s="705"/>
      <c r="D458" s="651"/>
      <c r="E458" s="649"/>
      <c r="F458" s="652"/>
      <c r="G458" s="652"/>
      <c r="H458" s="651"/>
      <c r="I458" s="653"/>
    </row>
    <row r="459">
      <c r="A459" s="649"/>
      <c r="B459" s="650"/>
      <c r="C459" s="705"/>
      <c r="D459" s="651"/>
      <c r="E459" s="649"/>
      <c r="F459" s="652"/>
      <c r="G459" s="652"/>
      <c r="H459" s="651"/>
      <c r="I459" s="653"/>
    </row>
    <row r="460">
      <c r="A460" s="649"/>
      <c r="B460" s="650"/>
      <c r="C460" s="705"/>
      <c r="D460" s="651"/>
      <c r="E460" s="649"/>
      <c r="F460" s="652"/>
      <c r="G460" s="652"/>
      <c r="H460" s="651"/>
      <c r="I460" s="653"/>
    </row>
    <row r="461">
      <c r="A461" s="649"/>
      <c r="B461" s="650"/>
      <c r="C461" s="705"/>
      <c r="D461" s="651"/>
      <c r="E461" s="649"/>
      <c r="F461" s="652"/>
      <c r="G461" s="652"/>
      <c r="H461" s="651"/>
      <c r="I461" s="653"/>
    </row>
    <row r="462">
      <c r="A462" s="649"/>
      <c r="B462" s="650"/>
      <c r="C462" s="705"/>
      <c r="D462" s="651"/>
      <c r="E462" s="649"/>
      <c r="F462" s="652"/>
      <c r="G462" s="652"/>
      <c r="H462" s="651"/>
      <c r="I462" s="653"/>
    </row>
    <row r="463">
      <c r="A463" s="649"/>
      <c r="B463" s="650"/>
      <c r="C463" s="705"/>
      <c r="D463" s="651"/>
      <c r="E463" s="649"/>
      <c r="F463" s="652"/>
      <c r="G463" s="652"/>
      <c r="H463" s="651"/>
      <c r="I463" s="653"/>
    </row>
    <row r="464">
      <c r="A464" s="649"/>
      <c r="B464" s="650"/>
      <c r="C464" s="705"/>
      <c r="D464" s="651"/>
      <c r="E464" s="649"/>
      <c r="F464" s="652"/>
      <c r="G464" s="652"/>
      <c r="H464" s="651"/>
      <c r="I464" s="653"/>
    </row>
    <row r="465">
      <c r="A465" s="649"/>
      <c r="B465" s="650"/>
      <c r="C465" s="705"/>
      <c r="D465" s="651"/>
      <c r="E465" s="649"/>
      <c r="F465" s="652"/>
      <c r="G465" s="652"/>
      <c r="H465" s="651"/>
      <c r="I465" s="653"/>
    </row>
    <row r="466">
      <c r="A466" s="649"/>
      <c r="B466" s="650"/>
      <c r="C466" s="705"/>
      <c r="D466" s="651"/>
      <c r="E466" s="649"/>
      <c r="F466" s="652"/>
      <c r="G466" s="652"/>
      <c r="H466" s="651"/>
      <c r="I466" s="653"/>
    </row>
    <row r="467">
      <c r="A467" s="649"/>
      <c r="B467" s="650"/>
      <c r="C467" s="705"/>
      <c r="D467" s="651"/>
      <c r="E467" s="649"/>
      <c r="F467" s="652"/>
      <c r="G467" s="652"/>
      <c r="H467" s="651"/>
      <c r="I467" s="653"/>
    </row>
    <row r="468">
      <c r="A468" s="649"/>
      <c r="B468" s="650"/>
      <c r="C468" s="705"/>
      <c r="D468" s="651"/>
      <c r="E468" s="649"/>
      <c r="F468" s="652"/>
      <c r="G468" s="652"/>
      <c r="H468" s="651"/>
      <c r="I468" s="653"/>
    </row>
    <row r="469">
      <c r="A469" s="649"/>
      <c r="B469" s="650"/>
      <c r="C469" s="705"/>
      <c r="D469" s="651"/>
      <c r="E469" s="649"/>
      <c r="F469" s="652"/>
      <c r="G469" s="652"/>
      <c r="H469" s="651"/>
      <c r="I469" s="653"/>
    </row>
    <row r="470">
      <c r="A470" s="649"/>
      <c r="B470" s="650"/>
      <c r="C470" s="705"/>
      <c r="D470" s="651"/>
      <c r="E470" s="649"/>
      <c r="F470" s="652"/>
      <c r="G470" s="652"/>
      <c r="H470" s="651"/>
      <c r="I470" s="653"/>
    </row>
    <row r="471">
      <c r="A471" s="649"/>
      <c r="B471" s="650"/>
      <c r="C471" s="705"/>
      <c r="D471" s="651"/>
      <c r="E471" s="649"/>
      <c r="F471" s="652"/>
      <c r="G471" s="652"/>
      <c r="H471" s="651"/>
      <c r="I471" s="653"/>
    </row>
    <row r="472">
      <c r="A472" s="649"/>
      <c r="B472" s="650"/>
      <c r="C472" s="705"/>
      <c r="D472" s="651"/>
      <c r="E472" s="649"/>
      <c r="F472" s="652"/>
      <c r="G472" s="652"/>
      <c r="H472" s="651"/>
      <c r="I472" s="653"/>
    </row>
    <row r="473">
      <c r="A473" s="649"/>
      <c r="B473" s="650"/>
      <c r="C473" s="705"/>
      <c r="D473" s="651"/>
      <c r="E473" s="649"/>
      <c r="F473" s="652"/>
      <c r="G473" s="652"/>
      <c r="H473" s="651"/>
      <c r="I473" s="653"/>
    </row>
    <row r="474">
      <c r="A474" s="649"/>
      <c r="B474" s="650"/>
      <c r="C474" s="705"/>
      <c r="D474" s="651"/>
      <c r="E474" s="649"/>
      <c r="F474" s="652"/>
      <c r="G474" s="652"/>
      <c r="H474" s="651"/>
      <c r="I474" s="653"/>
    </row>
    <row r="475">
      <c r="A475" s="649"/>
      <c r="B475" s="650"/>
      <c r="C475" s="705"/>
      <c r="D475" s="651"/>
      <c r="E475" s="649"/>
      <c r="F475" s="652"/>
      <c r="G475" s="652"/>
      <c r="H475" s="651"/>
      <c r="I475" s="653"/>
    </row>
    <row r="476">
      <c r="A476" s="649"/>
      <c r="B476" s="650"/>
      <c r="C476" s="705"/>
      <c r="D476" s="651"/>
      <c r="E476" s="649"/>
      <c r="F476" s="652"/>
      <c r="G476" s="652"/>
      <c r="H476" s="651"/>
      <c r="I476" s="653"/>
    </row>
    <row r="477">
      <c r="A477" s="649"/>
      <c r="B477" s="650"/>
      <c r="C477" s="705"/>
      <c r="D477" s="651"/>
      <c r="E477" s="649"/>
      <c r="F477" s="652"/>
      <c r="G477" s="652"/>
      <c r="H477" s="651"/>
      <c r="I477" s="653"/>
    </row>
    <row r="478">
      <c r="A478" s="649"/>
      <c r="B478" s="650"/>
      <c r="C478" s="705"/>
      <c r="D478" s="651"/>
      <c r="E478" s="649"/>
      <c r="F478" s="652"/>
      <c r="G478" s="652"/>
      <c r="H478" s="651"/>
      <c r="I478" s="653"/>
    </row>
    <row r="479">
      <c r="A479" s="649"/>
      <c r="B479" s="650"/>
      <c r="C479" s="705"/>
      <c r="D479" s="651"/>
      <c r="E479" s="649"/>
      <c r="F479" s="652"/>
      <c r="G479" s="652"/>
      <c r="H479" s="651"/>
      <c r="I479" s="653"/>
    </row>
    <row r="480">
      <c r="A480" s="649"/>
      <c r="B480" s="650"/>
      <c r="C480" s="705"/>
      <c r="D480" s="651"/>
      <c r="E480" s="649"/>
      <c r="F480" s="652"/>
      <c r="G480" s="652"/>
      <c r="H480" s="651"/>
      <c r="I480" s="653"/>
    </row>
    <row r="481">
      <c r="A481" s="649"/>
      <c r="B481" s="650"/>
      <c r="C481" s="705"/>
      <c r="D481" s="651"/>
      <c r="E481" s="649"/>
      <c r="F481" s="652"/>
      <c r="G481" s="652"/>
      <c r="H481" s="651"/>
      <c r="I481" s="653"/>
    </row>
    <row r="482">
      <c r="A482" s="649"/>
      <c r="B482" s="650"/>
      <c r="C482" s="705"/>
      <c r="D482" s="651"/>
      <c r="E482" s="649"/>
      <c r="F482" s="652"/>
      <c r="G482" s="652"/>
      <c r="H482" s="651"/>
      <c r="I482" s="653"/>
    </row>
    <row r="483">
      <c r="A483" s="649"/>
      <c r="B483" s="650"/>
      <c r="C483" s="705"/>
      <c r="D483" s="651"/>
      <c r="E483" s="649"/>
      <c r="F483" s="652"/>
      <c r="G483" s="652"/>
      <c r="H483" s="651"/>
      <c r="I483" s="653"/>
    </row>
    <row r="484">
      <c r="A484" s="649"/>
      <c r="B484" s="650"/>
      <c r="C484" s="705"/>
      <c r="D484" s="651"/>
      <c r="E484" s="649"/>
      <c r="F484" s="652"/>
      <c r="G484" s="652"/>
      <c r="H484" s="651"/>
      <c r="I484" s="653"/>
    </row>
    <row r="485">
      <c r="A485" s="649"/>
      <c r="B485" s="650"/>
      <c r="C485" s="705"/>
      <c r="D485" s="651"/>
      <c r="E485" s="649"/>
      <c r="F485" s="652"/>
      <c r="G485" s="652"/>
      <c r="H485" s="651"/>
      <c r="I485" s="653"/>
    </row>
    <row r="486">
      <c r="A486" s="649"/>
      <c r="B486" s="650"/>
      <c r="C486" s="705"/>
      <c r="D486" s="651"/>
      <c r="E486" s="649"/>
      <c r="F486" s="652"/>
      <c r="G486" s="652"/>
      <c r="H486" s="651"/>
      <c r="I486" s="653"/>
    </row>
    <row r="487">
      <c r="A487" s="649"/>
      <c r="B487" s="650"/>
      <c r="C487" s="705"/>
      <c r="D487" s="651"/>
      <c r="E487" s="649"/>
      <c r="F487" s="652"/>
      <c r="G487" s="652"/>
      <c r="H487" s="651"/>
      <c r="I487" s="653"/>
    </row>
    <row r="488">
      <c r="A488" s="649"/>
      <c r="B488" s="650"/>
      <c r="C488" s="705"/>
      <c r="D488" s="651"/>
      <c r="E488" s="649"/>
      <c r="F488" s="652"/>
      <c r="G488" s="652"/>
      <c r="H488" s="651"/>
      <c r="I488" s="653"/>
    </row>
    <row r="489">
      <c r="A489" s="649"/>
      <c r="B489" s="650"/>
      <c r="C489" s="705"/>
      <c r="D489" s="651"/>
      <c r="E489" s="649"/>
      <c r="F489" s="652"/>
      <c r="G489" s="652"/>
      <c r="H489" s="651"/>
      <c r="I489" s="653"/>
    </row>
    <row r="490">
      <c r="A490" s="649"/>
      <c r="B490" s="650"/>
      <c r="C490" s="705"/>
      <c r="D490" s="651"/>
      <c r="E490" s="649"/>
      <c r="F490" s="652"/>
      <c r="G490" s="652"/>
      <c r="H490" s="651"/>
      <c r="I490" s="653"/>
    </row>
    <row r="491">
      <c r="A491" s="649"/>
      <c r="B491" s="650"/>
      <c r="C491" s="705"/>
      <c r="D491" s="651"/>
      <c r="E491" s="649"/>
      <c r="F491" s="652"/>
      <c r="G491" s="652"/>
      <c r="H491" s="651"/>
      <c r="I491" s="653"/>
    </row>
    <row r="492">
      <c r="A492" s="649"/>
      <c r="B492" s="650"/>
      <c r="C492" s="705"/>
      <c r="D492" s="651"/>
      <c r="E492" s="649"/>
      <c r="F492" s="652"/>
      <c r="G492" s="652"/>
      <c r="H492" s="651"/>
      <c r="I492" s="653"/>
    </row>
    <row r="493">
      <c r="A493" s="649"/>
      <c r="B493" s="650"/>
      <c r="C493" s="705"/>
      <c r="D493" s="651"/>
      <c r="E493" s="649"/>
      <c r="F493" s="652"/>
      <c r="G493" s="652"/>
      <c r="H493" s="651"/>
      <c r="I493" s="653"/>
    </row>
    <row r="494">
      <c r="A494" s="649"/>
      <c r="B494" s="650"/>
      <c r="C494" s="705"/>
      <c r="D494" s="651"/>
      <c r="E494" s="649"/>
      <c r="F494" s="652"/>
      <c r="G494" s="652"/>
      <c r="H494" s="651"/>
      <c r="I494" s="653"/>
    </row>
    <row r="495">
      <c r="A495" s="649"/>
      <c r="B495" s="650"/>
      <c r="C495" s="705"/>
      <c r="D495" s="651"/>
      <c r="E495" s="649"/>
      <c r="F495" s="652"/>
      <c r="G495" s="652"/>
      <c r="H495" s="651"/>
      <c r="I495" s="653"/>
    </row>
    <row r="496">
      <c r="A496" s="649"/>
      <c r="B496" s="650"/>
      <c r="C496" s="705"/>
      <c r="D496" s="651"/>
      <c r="E496" s="649"/>
      <c r="F496" s="652"/>
      <c r="G496" s="652"/>
      <c r="H496" s="651"/>
      <c r="I496" s="653"/>
    </row>
    <row r="497">
      <c r="A497" s="649"/>
      <c r="B497" s="650"/>
      <c r="C497" s="705"/>
      <c r="D497" s="651"/>
      <c r="E497" s="649"/>
      <c r="F497" s="652"/>
      <c r="G497" s="652"/>
      <c r="H497" s="651"/>
      <c r="I497" s="653"/>
    </row>
    <row r="498">
      <c r="A498" s="649"/>
      <c r="B498" s="650"/>
      <c r="C498" s="705"/>
      <c r="D498" s="651"/>
      <c r="E498" s="649"/>
      <c r="F498" s="652"/>
      <c r="G498" s="652"/>
      <c r="H498" s="651"/>
      <c r="I498" s="653"/>
    </row>
    <row r="499">
      <c r="A499" s="649"/>
      <c r="B499" s="650"/>
      <c r="C499" s="705"/>
      <c r="D499" s="651"/>
      <c r="E499" s="649"/>
      <c r="F499" s="652"/>
      <c r="G499" s="652"/>
      <c r="H499" s="651"/>
      <c r="I499" s="653"/>
    </row>
    <row r="500">
      <c r="A500" s="649"/>
      <c r="B500" s="650"/>
      <c r="C500" s="705"/>
      <c r="D500" s="651"/>
      <c r="E500" s="649"/>
      <c r="F500" s="652"/>
      <c r="G500" s="652"/>
      <c r="H500" s="651"/>
      <c r="I500" s="653"/>
    </row>
    <row r="501">
      <c r="A501" s="649"/>
      <c r="B501" s="650"/>
      <c r="C501" s="705"/>
      <c r="D501" s="651"/>
      <c r="E501" s="649"/>
      <c r="F501" s="652"/>
      <c r="G501" s="652"/>
      <c r="H501" s="651"/>
      <c r="I501" s="653"/>
    </row>
    <row r="502">
      <c r="A502" s="649"/>
      <c r="B502" s="650"/>
      <c r="C502" s="705"/>
      <c r="D502" s="651"/>
      <c r="E502" s="649"/>
      <c r="F502" s="652"/>
      <c r="G502" s="652"/>
      <c r="H502" s="651"/>
      <c r="I502" s="653"/>
    </row>
    <row r="503">
      <c r="A503" s="649"/>
      <c r="B503" s="650"/>
      <c r="C503" s="705"/>
      <c r="D503" s="651"/>
      <c r="E503" s="649"/>
      <c r="F503" s="652"/>
      <c r="G503" s="652"/>
      <c r="H503" s="651"/>
      <c r="I503" s="653"/>
    </row>
    <row r="504">
      <c r="A504" s="649"/>
      <c r="B504" s="650"/>
      <c r="C504" s="705"/>
      <c r="D504" s="651"/>
      <c r="E504" s="649"/>
      <c r="F504" s="652"/>
      <c r="G504" s="652"/>
      <c r="H504" s="651"/>
      <c r="I504" s="653"/>
    </row>
    <row r="505">
      <c r="A505" s="649"/>
      <c r="B505" s="650"/>
      <c r="C505" s="705"/>
      <c r="D505" s="651"/>
      <c r="E505" s="649"/>
      <c r="F505" s="652"/>
      <c r="G505" s="652"/>
      <c r="H505" s="651"/>
      <c r="I505" s="653"/>
    </row>
    <row r="506">
      <c r="A506" s="649"/>
      <c r="B506" s="650"/>
      <c r="C506" s="705"/>
      <c r="D506" s="651"/>
      <c r="E506" s="649"/>
      <c r="F506" s="652"/>
      <c r="G506" s="652"/>
      <c r="H506" s="651"/>
      <c r="I506" s="653"/>
    </row>
    <row r="507">
      <c r="A507" s="649"/>
      <c r="B507" s="650"/>
      <c r="C507" s="705"/>
      <c r="D507" s="651"/>
      <c r="E507" s="649"/>
      <c r="F507" s="652"/>
      <c r="G507" s="652"/>
      <c r="H507" s="651"/>
      <c r="I507" s="653"/>
    </row>
    <row r="508">
      <c r="A508" s="649"/>
      <c r="B508" s="650"/>
      <c r="C508" s="705"/>
      <c r="D508" s="651"/>
      <c r="E508" s="649"/>
      <c r="F508" s="652"/>
      <c r="G508" s="652"/>
      <c r="H508" s="651"/>
      <c r="I508" s="653"/>
    </row>
    <row r="509">
      <c r="A509" s="649"/>
      <c r="B509" s="650"/>
      <c r="C509" s="705"/>
      <c r="D509" s="651"/>
      <c r="E509" s="649"/>
      <c r="F509" s="652"/>
      <c r="G509" s="652"/>
      <c r="H509" s="651"/>
      <c r="I509" s="653"/>
    </row>
    <row r="510">
      <c r="A510" s="649"/>
      <c r="B510" s="650"/>
      <c r="C510" s="705"/>
      <c r="D510" s="651"/>
      <c r="E510" s="649"/>
      <c r="F510" s="652"/>
      <c r="G510" s="652"/>
      <c r="H510" s="651"/>
      <c r="I510" s="653"/>
    </row>
    <row r="511">
      <c r="A511" s="649"/>
      <c r="B511" s="650"/>
      <c r="C511" s="705"/>
      <c r="D511" s="651"/>
      <c r="E511" s="649"/>
      <c r="F511" s="652"/>
      <c r="G511" s="652"/>
      <c r="H511" s="651"/>
      <c r="I511" s="653"/>
    </row>
    <row r="512">
      <c r="A512" s="649"/>
      <c r="B512" s="650"/>
      <c r="C512" s="705"/>
      <c r="D512" s="651"/>
      <c r="E512" s="649"/>
      <c r="F512" s="652"/>
      <c r="G512" s="652"/>
      <c r="H512" s="651"/>
      <c r="I512" s="653"/>
    </row>
    <row r="513">
      <c r="A513" s="649"/>
      <c r="B513" s="650"/>
      <c r="C513" s="705"/>
      <c r="D513" s="651"/>
      <c r="E513" s="649"/>
      <c r="F513" s="652"/>
      <c r="G513" s="652"/>
      <c r="H513" s="651"/>
      <c r="I513" s="653"/>
    </row>
    <row r="514">
      <c r="A514" s="649"/>
      <c r="B514" s="650"/>
      <c r="C514" s="705"/>
      <c r="D514" s="651"/>
      <c r="E514" s="649"/>
      <c r="F514" s="652"/>
      <c r="G514" s="652"/>
      <c r="H514" s="651"/>
      <c r="I514" s="653"/>
    </row>
    <row r="515">
      <c r="A515" s="649"/>
      <c r="B515" s="650"/>
      <c r="C515" s="705"/>
      <c r="D515" s="651"/>
      <c r="E515" s="649"/>
      <c r="F515" s="652"/>
      <c r="G515" s="652"/>
      <c r="H515" s="651"/>
      <c r="I515" s="653"/>
    </row>
    <row r="516">
      <c r="A516" s="649"/>
      <c r="B516" s="650"/>
      <c r="C516" s="705"/>
      <c r="D516" s="651"/>
      <c r="E516" s="649"/>
      <c r="F516" s="652"/>
      <c r="G516" s="652"/>
      <c r="H516" s="651"/>
      <c r="I516" s="653"/>
    </row>
    <row r="517">
      <c r="A517" s="649"/>
      <c r="B517" s="650"/>
      <c r="C517" s="705"/>
      <c r="D517" s="651"/>
      <c r="E517" s="649"/>
      <c r="F517" s="652"/>
      <c r="G517" s="652"/>
      <c r="H517" s="651"/>
      <c r="I517" s="653"/>
    </row>
    <row r="518">
      <c r="A518" s="649"/>
      <c r="B518" s="650"/>
      <c r="C518" s="705"/>
      <c r="D518" s="651"/>
      <c r="E518" s="649"/>
      <c r="F518" s="652"/>
      <c r="G518" s="652"/>
      <c r="H518" s="651"/>
      <c r="I518" s="653"/>
    </row>
    <row r="519">
      <c r="A519" s="649"/>
      <c r="B519" s="650"/>
      <c r="C519" s="705"/>
      <c r="D519" s="651"/>
      <c r="E519" s="649"/>
      <c r="F519" s="652"/>
      <c r="G519" s="652"/>
      <c r="H519" s="651"/>
      <c r="I519" s="653"/>
    </row>
    <row r="520">
      <c r="A520" s="649"/>
      <c r="B520" s="650"/>
      <c r="C520" s="705"/>
      <c r="D520" s="651"/>
      <c r="E520" s="649"/>
      <c r="F520" s="652"/>
      <c r="G520" s="652"/>
      <c r="H520" s="651"/>
      <c r="I520" s="653"/>
    </row>
    <row r="521">
      <c r="A521" s="649"/>
      <c r="B521" s="650"/>
      <c r="C521" s="705"/>
      <c r="D521" s="651"/>
      <c r="E521" s="649"/>
      <c r="F521" s="652"/>
      <c r="G521" s="652"/>
      <c r="H521" s="651"/>
      <c r="I521" s="653"/>
    </row>
    <row r="522">
      <c r="A522" s="649"/>
      <c r="B522" s="650"/>
      <c r="C522" s="705"/>
      <c r="D522" s="651"/>
      <c r="E522" s="649"/>
      <c r="F522" s="652"/>
      <c r="G522" s="652"/>
      <c r="H522" s="651"/>
      <c r="I522" s="653"/>
    </row>
    <row r="523">
      <c r="A523" s="649"/>
      <c r="B523" s="650"/>
      <c r="C523" s="705"/>
      <c r="D523" s="651"/>
      <c r="E523" s="649"/>
      <c r="F523" s="652"/>
      <c r="G523" s="652"/>
      <c r="H523" s="651"/>
      <c r="I523" s="653"/>
    </row>
    <row r="524">
      <c r="A524" s="649"/>
      <c r="B524" s="650"/>
      <c r="C524" s="705"/>
      <c r="D524" s="651"/>
      <c r="E524" s="649"/>
      <c r="F524" s="652"/>
      <c r="G524" s="652"/>
      <c r="H524" s="651"/>
      <c r="I524" s="653"/>
    </row>
    <row r="525">
      <c r="A525" s="649"/>
      <c r="B525" s="650"/>
      <c r="C525" s="705"/>
      <c r="D525" s="651"/>
      <c r="E525" s="649"/>
      <c r="F525" s="652"/>
      <c r="G525" s="652"/>
      <c r="H525" s="651"/>
      <c r="I525" s="653"/>
    </row>
    <row r="526">
      <c r="A526" s="649"/>
      <c r="B526" s="650"/>
      <c r="C526" s="705"/>
      <c r="D526" s="651"/>
      <c r="E526" s="649"/>
      <c r="F526" s="652"/>
      <c r="G526" s="652"/>
      <c r="H526" s="651"/>
      <c r="I526" s="653"/>
    </row>
    <row r="527">
      <c r="A527" s="649"/>
      <c r="B527" s="650"/>
      <c r="C527" s="705"/>
      <c r="D527" s="651"/>
      <c r="E527" s="649"/>
      <c r="F527" s="652"/>
      <c r="G527" s="652"/>
      <c r="H527" s="651"/>
      <c r="I527" s="653"/>
    </row>
    <row r="528">
      <c r="A528" s="649"/>
      <c r="B528" s="650"/>
      <c r="C528" s="705"/>
      <c r="D528" s="651"/>
      <c r="E528" s="649"/>
      <c r="F528" s="652"/>
      <c r="G528" s="652"/>
      <c r="H528" s="651"/>
      <c r="I528" s="653"/>
    </row>
    <row r="529">
      <c r="A529" s="649"/>
      <c r="B529" s="650"/>
      <c r="C529" s="705"/>
      <c r="D529" s="651"/>
      <c r="E529" s="649"/>
      <c r="F529" s="652"/>
      <c r="G529" s="652"/>
      <c r="H529" s="651"/>
      <c r="I529" s="653"/>
    </row>
    <row r="530">
      <c r="A530" s="649"/>
      <c r="B530" s="650"/>
      <c r="C530" s="705"/>
      <c r="D530" s="651"/>
      <c r="E530" s="649"/>
      <c r="F530" s="652"/>
      <c r="G530" s="652"/>
      <c r="H530" s="651"/>
      <c r="I530" s="653"/>
    </row>
    <row r="531">
      <c r="A531" s="649"/>
      <c r="B531" s="650"/>
      <c r="C531" s="705"/>
      <c r="D531" s="651"/>
      <c r="E531" s="649"/>
      <c r="F531" s="652"/>
      <c r="G531" s="652"/>
      <c r="H531" s="651"/>
      <c r="I531" s="653"/>
    </row>
    <row r="532">
      <c r="A532" s="649"/>
      <c r="B532" s="650"/>
      <c r="C532" s="705"/>
      <c r="D532" s="651"/>
      <c r="E532" s="649"/>
      <c r="F532" s="652"/>
      <c r="G532" s="652"/>
      <c r="H532" s="651"/>
      <c r="I532" s="653"/>
    </row>
    <row r="533">
      <c r="A533" s="649"/>
      <c r="B533" s="650"/>
      <c r="C533" s="705"/>
      <c r="D533" s="651"/>
      <c r="E533" s="649"/>
      <c r="F533" s="652"/>
      <c r="G533" s="652"/>
      <c r="H533" s="651"/>
      <c r="I533" s="653"/>
    </row>
    <row r="534">
      <c r="A534" s="649"/>
      <c r="B534" s="650"/>
      <c r="C534" s="705"/>
      <c r="D534" s="651"/>
      <c r="E534" s="649"/>
      <c r="F534" s="652"/>
      <c r="G534" s="652"/>
      <c r="H534" s="651"/>
      <c r="I534" s="653"/>
    </row>
    <row r="535">
      <c r="A535" s="649"/>
      <c r="B535" s="650"/>
      <c r="C535" s="705"/>
      <c r="D535" s="651"/>
      <c r="E535" s="649"/>
      <c r="F535" s="652"/>
      <c r="G535" s="652"/>
      <c r="H535" s="651"/>
      <c r="I535" s="653"/>
    </row>
    <row r="536">
      <c r="A536" s="649"/>
      <c r="B536" s="650"/>
      <c r="C536" s="705"/>
      <c r="D536" s="651"/>
      <c r="E536" s="649"/>
      <c r="F536" s="652"/>
      <c r="G536" s="652"/>
      <c r="H536" s="651"/>
      <c r="I536" s="653"/>
    </row>
    <row r="537">
      <c r="A537" s="649"/>
      <c r="B537" s="650"/>
      <c r="C537" s="705"/>
      <c r="D537" s="651"/>
      <c r="E537" s="649"/>
      <c r="F537" s="652"/>
      <c r="G537" s="652"/>
      <c r="H537" s="651"/>
      <c r="I537" s="653"/>
    </row>
    <row r="538">
      <c r="A538" s="649"/>
      <c r="B538" s="650"/>
      <c r="C538" s="705"/>
      <c r="D538" s="651"/>
      <c r="E538" s="649"/>
      <c r="F538" s="652"/>
      <c r="G538" s="652"/>
      <c r="H538" s="651"/>
      <c r="I538" s="653"/>
    </row>
    <row r="539">
      <c r="A539" s="649"/>
      <c r="B539" s="650"/>
      <c r="C539" s="705"/>
      <c r="D539" s="651"/>
      <c r="E539" s="649"/>
      <c r="F539" s="652"/>
      <c r="G539" s="652"/>
      <c r="H539" s="651"/>
      <c r="I539" s="653"/>
    </row>
    <row r="540">
      <c r="A540" s="649"/>
      <c r="B540" s="650"/>
      <c r="C540" s="705"/>
      <c r="D540" s="651"/>
      <c r="E540" s="649"/>
      <c r="F540" s="652"/>
      <c r="G540" s="652"/>
      <c r="H540" s="651"/>
      <c r="I540" s="653"/>
    </row>
    <row r="541">
      <c r="A541" s="649"/>
      <c r="B541" s="650"/>
      <c r="C541" s="705"/>
      <c r="D541" s="651"/>
      <c r="E541" s="649"/>
      <c r="F541" s="652"/>
      <c r="G541" s="652"/>
      <c r="H541" s="651"/>
      <c r="I541" s="653"/>
    </row>
    <row r="542">
      <c r="A542" s="649"/>
      <c r="B542" s="650"/>
      <c r="C542" s="705"/>
      <c r="D542" s="651"/>
      <c r="E542" s="649"/>
      <c r="F542" s="652"/>
      <c r="G542" s="652"/>
      <c r="H542" s="651"/>
      <c r="I542" s="653"/>
    </row>
    <row r="543">
      <c r="A543" s="649"/>
      <c r="B543" s="650"/>
      <c r="C543" s="705"/>
      <c r="D543" s="651"/>
      <c r="E543" s="649"/>
      <c r="F543" s="652"/>
      <c r="G543" s="652"/>
      <c r="H543" s="651"/>
      <c r="I543" s="653"/>
    </row>
    <row r="544">
      <c r="A544" s="649"/>
      <c r="B544" s="650"/>
      <c r="C544" s="705"/>
      <c r="D544" s="651"/>
      <c r="E544" s="649"/>
      <c r="F544" s="652"/>
      <c r="G544" s="652"/>
      <c r="H544" s="651"/>
      <c r="I544" s="653"/>
    </row>
    <row r="545">
      <c r="A545" s="649"/>
      <c r="B545" s="650"/>
      <c r="C545" s="705"/>
      <c r="D545" s="651"/>
      <c r="E545" s="649"/>
      <c r="F545" s="652"/>
      <c r="G545" s="652"/>
      <c r="H545" s="651"/>
      <c r="I545" s="653"/>
    </row>
    <row r="546">
      <c r="A546" s="649"/>
      <c r="B546" s="650"/>
      <c r="C546" s="705"/>
      <c r="D546" s="651"/>
      <c r="E546" s="649"/>
      <c r="F546" s="652"/>
      <c r="G546" s="652"/>
      <c r="H546" s="651"/>
      <c r="I546" s="653"/>
    </row>
    <row r="547">
      <c r="A547" s="649"/>
      <c r="B547" s="650"/>
      <c r="C547" s="705"/>
      <c r="D547" s="651"/>
      <c r="E547" s="649"/>
      <c r="F547" s="652"/>
      <c r="G547" s="652"/>
      <c r="H547" s="651"/>
      <c r="I547" s="653"/>
    </row>
    <row r="548">
      <c r="A548" s="649"/>
      <c r="B548" s="650"/>
      <c r="C548" s="705"/>
      <c r="D548" s="651"/>
      <c r="E548" s="649"/>
      <c r="F548" s="652"/>
      <c r="G548" s="652"/>
      <c r="H548" s="651"/>
      <c r="I548" s="653"/>
    </row>
    <row r="549">
      <c r="A549" s="649"/>
      <c r="B549" s="650"/>
      <c r="C549" s="705"/>
      <c r="D549" s="651"/>
      <c r="E549" s="649"/>
      <c r="F549" s="652"/>
      <c r="G549" s="652"/>
      <c r="H549" s="651"/>
      <c r="I549" s="653"/>
    </row>
    <row r="550">
      <c r="A550" s="649"/>
      <c r="B550" s="650"/>
      <c r="C550" s="705"/>
      <c r="D550" s="651"/>
      <c r="E550" s="649"/>
      <c r="F550" s="652"/>
      <c r="G550" s="652"/>
      <c r="H550" s="651"/>
      <c r="I550" s="653"/>
    </row>
    <row r="551">
      <c r="A551" s="649"/>
      <c r="B551" s="650"/>
      <c r="C551" s="705"/>
      <c r="D551" s="651"/>
      <c r="E551" s="649"/>
      <c r="F551" s="652"/>
      <c r="G551" s="652"/>
      <c r="H551" s="651"/>
      <c r="I551" s="653"/>
    </row>
    <row r="552">
      <c r="A552" s="649"/>
      <c r="B552" s="650"/>
      <c r="C552" s="705"/>
      <c r="D552" s="651"/>
      <c r="E552" s="649"/>
      <c r="F552" s="652"/>
      <c r="G552" s="652"/>
      <c r="H552" s="651"/>
      <c r="I552" s="653"/>
    </row>
    <row r="553">
      <c r="A553" s="649"/>
      <c r="B553" s="650"/>
      <c r="C553" s="705"/>
      <c r="D553" s="651"/>
      <c r="E553" s="649"/>
      <c r="F553" s="652"/>
      <c r="G553" s="652"/>
      <c r="H553" s="651"/>
      <c r="I553" s="653"/>
    </row>
    <row r="554">
      <c r="A554" s="649"/>
      <c r="B554" s="650"/>
      <c r="C554" s="705"/>
      <c r="D554" s="651"/>
      <c r="E554" s="649"/>
      <c r="F554" s="652"/>
      <c r="G554" s="652"/>
      <c r="H554" s="651"/>
      <c r="I554" s="653"/>
    </row>
    <row r="555">
      <c r="A555" s="649"/>
      <c r="B555" s="650"/>
      <c r="C555" s="705"/>
      <c r="D555" s="651"/>
      <c r="E555" s="649"/>
      <c r="F555" s="652"/>
      <c r="G555" s="652"/>
      <c r="H555" s="651"/>
      <c r="I555" s="653"/>
    </row>
    <row r="556">
      <c r="A556" s="649"/>
      <c r="B556" s="650"/>
      <c r="C556" s="705"/>
      <c r="D556" s="651"/>
      <c r="E556" s="649"/>
      <c r="F556" s="652"/>
      <c r="G556" s="652"/>
      <c r="H556" s="651"/>
      <c r="I556" s="653"/>
    </row>
    <row r="557">
      <c r="A557" s="649"/>
      <c r="B557" s="650"/>
      <c r="C557" s="705"/>
      <c r="D557" s="651"/>
      <c r="E557" s="649"/>
      <c r="F557" s="652"/>
      <c r="G557" s="652"/>
      <c r="H557" s="651"/>
      <c r="I557" s="653"/>
    </row>
    <row r="558">
      <c r="A558" s="649"/>
      <c r="B558" s="650"/>
      <c r="C558" s="705"/>
      <c r="D558" s="651"/>
      <c r="E558" s="649"/>
      <c r="F558" s="652"/>
      <c r="G558" s="652"/>
      <c r="H558" s="651"/>
      <c r="I558" s="653"/>
    </row>
    <row r="559">
      <c r="A559" s="649"/>
      <c r="B559" s="650"/>
      <c r="C559" s="705"/>
      <c r="D559" s="651"/>
      <c r="E559" s="649"/>
      <c r="F559" s="652"/>
      <c r="G559" s="652"/>
      <c r="H559" s="651"/>
      <c r="I559" s="653"/>
    </row>
    <row r="560">
      <c r="A560" s="649"/>
      <c r="B560" s="650"/>
      <c r="C560" s="705"/>
      <c r="D560" s="651"/>
      <c r="E560" s="649"/>
      <c r="F560" s="652"/>
      <c r="G560" s="652"/>
      <c r="H560" s="651"/>
      <c r="I560" s="653"/>
    </row>
    <row r="561">
      <c r="A561" s="649"/>
      <c r="B561" s="650"/>
      <c r="C561" s="705"/>
      <c r="D561" s="651"/>
      <c r="E561" s="649"/>
      <c r="F561" s="652"/>
      <c r="G561" s="652"/>
      <c r="H561" s="651"/>
      <c r="I561" s="653"/>
    </row>
    <row r="562">
      <c r="A562" s="649"/>
      <c r="B562" s="650"/>
      <c r="C562" s="705"/>
      <c r="D562" s="651"/>
      <c r="E562" s="649"/>
      <c r="F562" s="652"/>
      <c r="G562" s="652"/>
      <c r="H562" s="651"/>
      <c r="I562" s="653"/>
    </row>
    <row r="563">
      <c r="A563" s="649"/>
      <c r="B563" s="650"/>
      <c r="C563" s="705"/>
      <c r="D563" s="651"/>
      <c r="E563" s="649"/>
      <c r="F563" s="652"/>
      <c r="G563" s="652"/>
      <c r="H563" s="651"/>
      <c r="I563" s="653"/>
    </row>
    <row r="564">
      <c r="A564" s="649"/>
      <c r="B564" s="650"/>
      <c r="C564" s="705"/>
      <c r="D564" s="651"/>
      <c r="E564" s="649"/>
      <c r="F564" s="652"/>
      <c r="G564" s="652"/>
      <c r="H564" s="651"/>
      <c r="I564" s="653"/>
    </row>
    <row r="565">
      <c r="A565" s="649"/>
      <c r="B565" s="650"/>
      <c r="C565" s="705"/>
      <c r="D565" s="651"/>
      <c r="E565" s="649"/>
      <c r="F565" s="652"/>
      <c r="G565" s="652"/>
      <c r="H565" s="651"/>
      <c r="I565" s="653"/>
    </row>
    <row r="566">
      <c r="A566" s="649"/>
      <c r="B566" s="650"/>
      <c r="C566" s="705"/>
      <c r="D566" s="651"/>
      <c r="E566" s="649"/>
      <c r="F566" s="652"/>
      <c r="G566" s="652"/>
      <c r="H566" s="651"/>
      <c r="I566" s="653"/>
    </row>
    <row r="567">
      <c r="A567" s="649"/>
      <c r="B567" s="650"/>
      <c r="C567" s="705"/>
      <c r="D567" s="651"/>
      <c r="E567" s="649"/>
      <c r="F567" s="652"/>
      <c r="G567" s="652"/>
      <c r="H567" s="651"/>
      <c r="I567" s="653"/>
    </row>
    <row r="568">
      <c r="A568" s="649"/>
      <c r="B568" s="650"/>
      <c r="C568" s="705"/>
      <c r="D568" s="651"/>
      <c r="E568" s="649"/>
      <c r="F568" s="652"/>
      <c r="G568" s="652"/>
      <c r="H568" s="651"/>
      <c r="I568" s="653"/>
    </row>
    <row r="569">
      <c r="A569" s="649"/>
      <c r="B569" s="650"/>
      <c r="C569" s="705"/>
      <c r="D569" s="651"/>
      <c r="E569" s="649"/>
      <c r="F569" s="652"/>
      <c r="G569" s="652"/>
      <c r="H569" s="651"/>
      <c r="I569" s="653"/>
    </row>
    <row r="570">
      <c r="A570" s="649"/>
      <c r="B570" s="650"/>
      <c r="C570" s="705"/>
      <c r="D570" s="651"/>
      <c r="E570" s="649"/>
      <c r="F570" s="652"/>
      <c r="G570" s="652"/>
      <c r="H570" s="651"/>
      <c r="I570" s="653"/>
    </row>
    <row r="571">
      <c r="A571" s="649"/>
      <c r="B571" s="650"/>
      <c r="C571" s="705"/>
      <c r="D571" s="651"/>
      <c r="E571" s="649"/>
      <c r="F571" s="652"/>
      <c r="G571" s="652"/>
      <c r="H571" s="651"/>
      <c r="I571" s="653"/>
    </row>
    <row r="572">
      <c r="A572" s="649"/>
      <c r="B572" s="650"/>
      <c r="C572" s="705"/>
      <c r="D572" s="651"/>
      <c r="E572" s="649"/>
      <c r="F572" s="652"/>
      <c r="G572" s="652"/>
      <c r="H572" s="651"/>
      <c r="I572" s="653"/>
    </row>
    <row r="573">
      <c r="A573" s="649"/>
      <c r="B573" s="650"/>
      <c r="C573" s="705"/>
      <c r="D573" s="651"/>
      <c r="E573" s="649"/>
      <c r="F573" s="652"/>
      <c r="G573" s="652"/>
      <c r="H573" s="651"/>
      <c r="I573" s="653"/>
    </row>
    <row r="574">
      <c r="A574" s="649"/>
      <c r="B574" s="650"/>
      <c r="C574" s="705"/>
      <c r="D574" s="651"/>
      <c r="E574" s="649"/>
      <c r="F574" s="652"/>
      <c r="G574" s="652"/>
      <c r="H574" s="651"/>
      <c r="I574" s="653"/>
    </row>
    <row r="575">
      <c r="A575" s="649"/>
      <c r="B575" s="650"/>
      <c r="C575" s="705"/>
      <c r="D575" s="651"/>
      <c r="E575" s="649"/>
      <c r="F575" s="652"/>
      <c r="G575" s="652"/>
      <c r="H575" s="651"/>
      <c r="I575" s="653"/>
    </row>
    <row r="576">
      <c r="A576" s="649"/>
      <c r="B576" s="650"/>
      <c r="C576" s="705"/>
      <c r="D576" s="651"/>
      <c r="E576" s="649"/>
      <c r="F576" s="652"/>
      <c r="G576" s="652"/>
      <c r="H576" s="651"/>
      <c r="I576" s="653"/>
    </row>
    <row r="577">
      <c r="A577" s="649"/>
      <c r="B577" s="650"/>
      <c r="C577" s="705"/>
      <c r="D577" s="651"/>
      <c r="E577" s="649"/>
      <c r="F577" s="652"/>
      <c r="G577" s="652"/>
      <c r="H577" s="651"/>
      <c r="I577" s="653"/>
    </row>
    <row r="578">
      <c r="A578" s="649"/>
      <c r="B578" s="650"/>
      <c r="C578" s="705"/>
      <c r="D578" s="651"/>
      <c r="E578" s="649"/>
      <c r="F578" s="652"/>
      <c r="G578" s="652"/>
      <c r="H578" s="651"/>
      <c r="I578" s="653"/>
    </row>
    <row r="579">
      <c r="A579" s="649"/>
      <c r="B579" s="650"/>
      <c r="C579" s="705"/>
      <c r="D579" s="651"/>
      <c r="E579" s="649"/>
      <c r="F579" s="652"/>
      <c r="G579" s="652"/>
      <c r="H579" s="651"/>
      <c r="I579" s="653"/>
    </row>
    <row r="580">
      <c r="A580" s="649"/>
      <c r="B580" s="650"/>
      <c r="C580" s="705"/>
      <c r="D580" s="651"/>
      <c r="E580" s="649"/>
      <c r="F580" s="652"/>
      <c r="G580" s="652"/>
      <c r="H580" s="651"/>
      <c r="I580" s="653"/>
    </row>
    <row r="581">
      <c r="A581" s="649"/>
      <c r="B581" s="650"/>
      <c r="C581" s="705"/>
      <c r="D581" s="651"/>
      <c r="E581" s="649"/>
      <c r="F581" s="652"/>
      <c r="G581" s="652"/>
      <c r="H581" s="651"/>
      <c r="I581" s="653"/>
    </row>
    <row r="582">
      <c r="A582" s="649"/>
      <c r="B582" s="650"/>
      <c r="C582" s="705"/>
      <c r="D582" s="651"/>
      <c r="E582" s="649"/>
      <c r="F582" s="652"/>
      <c r="G582" s="652"/>
      <c r="H582" s="651"/>
      <c r="I582" s="653"/>
    </row>
    <row r="583">
      <c r="A583" s="649"/>
      <c r="B583" s="650"/>
      <c r="C583" s="705"/>
      <c r="D583" s="651"/>
      <c r="E583" s="649"/>
      <c r="F583" s="652"/>
      <c r="G583" s="652"/>
      <c r="H583" s="651"/>
      <c r="I583" s="653"/>
    </row>
    <row r="584">
      <c r="A584" s="649"/>
      <c r="B584" s="650"/>
      <c r="C584" s="705"/>
      <c r="D584" s="651"/>
      <c r="E584" s="649"/>
      <c r="F584" s="652"/>
      <c r="G584" s="652"/>
      <c r="H584" s="651"/>
      <c r="I584" s="653"/>
    </row>
    <row r="585">
      <c r="A585" s="649"/>
      <c r="B585" s="650"/>
      <c r="C585" s="705"/>
      <c r="D585" s="651"/>
      <c r="E585" s="649"/>
      <c r="F585" s="652"/>
      <c r="G585" s="652"/>
      <c r="H585" s="651"/>
      <c r="I585" s="653"/>
    </row>
    <row r="586">
      <c r="A586" s="649"/>
      <c r="B586" s="650"/>
      <c r="C586" s="705"/>
      <c r="D586" s="651"/>
      <c r="E586" s="649"/>
      <c r="F586" s="652"/>
      <c r="G586" s="652"/>
      <c r="H586" s="651"/>
      <c r="I586" s="653"/>
    </row>
    <row r="587">
      <c r="A587" s="649"/>
      <c r="B587" s="650"/>
      <c r="C587" s="705"/>
      <c r="D587" s="651"/>
      <c r="E587" s="649"/>
      <c r="F587" s="652"/>
      <c r="G587" s="652"/>
      <c r="H587" s="651"/>
      <c r="I587" s="653"/>
    </row>
    <row r="588">
      <c r="A588" s="649"/>
      <c r="B588" s="650"/>
      <c r="C588" s="705"/>
      <c r="D588" s="651"/>
      <c r="E588" s="649"/>
      <c r="F588" s="652"/>
      <c r="G588" s="652"/>
      <c r="H588" s="651"/>
      <c r="I588" s="653"/>
    </row>
    <row r="589">
      <c r="A589" s="649"/>
      <c r="B589" s="650"/>
      <c r="C589" s="705"/>
      <c r="D589" s="651"/>
      <c r="E589" s="649"/>
      <c r="F589" s="652"/>
      <c r="G589" s="652"/>
      <c r="H589" s="651"/>
      <c r="I589" s="653"/>
    </row>
    <row r="590">
      <c r="A590" s="649"/>
      <c r="B590" s="650"/>
      <c r="C590" s="705"/>
      <c r="D590" s="651"/>
      <c r="E590" s="649"/>
      <c r="F590" s="652"/>
      <c r="G590" s="652"/>
      <c r="H590" s="651"/>
      <c r="I590" s="653"/>
    </row>
    <row r="591">
      <c r="A591" s="649"/>
      <c r="B591" s="650"/>
      <c r="C591" s="705"/>
      <c r="D591" s="651"/>
      <c r="E591" s="649"/>
      <c r="F591" s="652"/>
      <c r="G591" s="652"/>
      <c r="H591" s="651"/>
      <c r="I591" s="653"/>
    </row>
    <row r="592">
      <c r="A592" s="649"/>
      <c r="B592" s="650"/>
      <c r="C592" s="705"/>
      <c r="D592" s="651"/>
      <c r="E592" s="649"/>
      <c r="F592" s="652"/>
      <c r="G592" s="652"/>
      <c r="H592" s="651"/>
      <c r="I592" s="653"/>
    </row>
    <row r="593">
      <c r="A593" s="649"/>
      <c r="B593" s="650"/>
      <c r="C593" s="705"/>
      <c r="D593" s="651"/>
      <c r="E593" s="649"/>
      <c r="F593" s="652"/>
      <c r="G593" s="652"/>
      <c r="H593" s="651"/>
      <c r="I593" s="653"/>
    </row>
    <row r="594">
      <c r="A594" s="649"/>
      <c r="B594" s="650"/>
      <c r="C594" s="705"/>
      <c r="D594" s="651"/>
      <c r="E594" s="649"/>
      <c r="F594" s="652"/>
      <c r="G594" s="652"/>
      <c r="H594" s="651"/>
      <c r="I594" s="653"/>
    </row>
    <row r="595">
      <c r="A595" s="649"/>
      <c r="B595" s="650"/>
      <c r="C595" s="705"/>
      <c r="D595" s="651"/>
      <c r="E595" s="649"/>
      <c r="F595" s="652"/>
      <c r="G595" s="652"/>
      <c r="H595" s="651"/>
      <c r="I595" s="653"/>
    </row>
    <row r="596">
      <c r="A596" s="649"/>
      <c r="B596" s="650"/>
      <c r="C596" s="705"/>
      <c r="D596" s="651"/>
      <c r="E596" s="649"/>
      <c r="F596" s="652"/>
      <c r="G596" s="652"/>
      <c r="H596" s="651"/>
      <c r="I596" s="653"/>
    </row>
    <row r="597">
      <c r="A597" s="649"/>
      <c r="B597" s="650"/>
      <c r="C597" s="705"/>
      <c r="D597" s="651"/>
      <c r="E597" s="649"/>
      <c r="F597" s="652"/>
      <c r="G597" s="652"/>
      <c r="H597" s="651"/>
      <c r="I597" s="653"/>
    </row>
    <row r="598">
      <c r="A598" s="649"/>
      <c r="B598" s="650"/>
      <c r="C598" s="705"/>
      <c r="D598" s="651"/>
      <c r="E598" s="649"/>
      <c r="F598" s="652"/>
      <c r="G598" s="652"/>
      <c r="H598" s="651"/>
      <c r="I598" s="653"/>
    </row>
    <row r="599">
      <c r="A599" s="649"/>
      <c r="B599" s="650"/>
      <c r="C599" s="705"/>
      <c r="D599" s="651"/>
      <c r="E599" s="649"/>
      <c r="F599" s="652"/>
      <c r="G599" s="652"/>
      <c r="H599" s="651"/>
      <c r="I599" s="653"/>
    </row>
    <row r="600">
      <c r="A600" s="649"/>
      <c r="B600" s="650"/>
      <c r="C600" s="705"/>
      <c r="D600" s="651"/>
      <c r="E600" s="649"/>
      <c r="F600" s="652"/>
      <c r="G600" s="652"/>
      <c r="H600" s="651"/>
      <c r="I600" s="653"/>
    </row>
    <row r="601">
      <c r="A601" s="649"/>
      <c r="B601" s="650"/>
      <c r="C601" s="705"/>
      <c r="D601" s="651"/>
      <c r="E601" s="649"/>
      <c r="F601" s="652"/>
      <c r="G601" s="652"/>
      <c r="H601" s="651"/>
      <c r="I601" s="653"/>
    </row>
    <row r="602">
      <c r="A602" s="649"/>
      <c r="B602" s="650"/>
      <c r="C602" s="705"/>
      <c r="D602" s="651"/>
      <c r="E602" s="649"/>
      <c r="F602" s="652"/>
      <c r="G602" s="652"/>
      <c r="H602" s="651"/>
      <c r="I602" s="653"/>
    </row>
    <row r="603">
      <c r="A603" s="649"/>
      <c r="B603" s="650"/>
      <c r="C603" s="705"/>
      <c r="D603" s="651"/>
      <c r="E603" s="649"/>
      <c r="F603" s="652"/>
      <c r="G603" s="652"/>
      <c r="H603" s="651"/>
      <c r="I603" s="653"/>
    </row>
    <row r="604">
      <c r="A604" s="649"/>
      <c r="B604" s="650"/>
      <c r="C604" s="705"/>
      <c r="D604" s="651"/>
      <c r="E604" s="649"/>
      <c r="F604" s="652"/>
      <c r="G604" s="652"/>
      <c r="H604" s="651"/>
      <c r="I604" s="653"/>
    </row>
    <row r="605">
      <c r="A605" s="649"/>
      <c r="B605" s="650"/>
      <c r="C605" s="705"/>
      <c r="D605" s="651"/>
      <c r="E605" s="649"/>
      <c r="F605" s="652"/>
      <c r="G605" s="652"/>
      <c r="H605" s="651"/>
      <c r="I605" s="653"/>
    </row>
    <row r="606">
      <c r="A606" s="649"/>
      <c r="B606" s="650"/>
      <c r="C606" s="705"/>
      <c r="D606" s="651"/>
      <c r="E606" s="649"/>
      <c r="F606" s="652"/>
      <c r="G606" s="652"/>
      <c r="H606" s="651"/>
      <c r="I606" s="653"/>
    </row>
    <row r="607">
      <c r="A607" s="649"/>
      <c r="B607" s="650"/>
      <c r="C607" s="705"/>
      <c r="D607" s="651"/>
      <c r="E607" s="649"/>
      <c r="F607" s="652"/>
      <c r="G607" s="652"/>
      <c r="H607" s="651"/>
      <c r="I607" s="653"/>
    </row>
    <row r="608">
      <c r="A608" s="649"/>
      <c r="B608" s="650"/>
      <c r="C608" s="705"/>
      <c r="D608" s="651"/>
      <c r="E608" s="649"/>
      <c r="F608" s="652"/>
      <c r="G608" s="652"/>
      <c r="H608" s="651"/>
      <c r="I608" s="653"/>
    </row>
    <row r="609">
      <c r="A609" s="649"/>
      <c r="B609" s="650"/>
      <c r="C609" s="705"/>
      <c r="D609" s="651"/>
      <c r="E609" s="649"/>
      <c r="F609" s="652"/>
      <c r="G609" s="652"/>
      <c r="H609" s="651"/>
      <c r="I609" s="653"/>
    </row>
    <row r="610">
      <c r="A610" s="649"/>
      <c r="B610" s="650"/>
      <c r="C610" s="705"/>
      <c r="D610" s="651"/>
      <c r="E610" s="649"/>
      <c r="F610" s="652"/>
      <c r="G610" s="652"/>
      <c r="H610" s="651"/>
      <c r="I610" s="653"/>
    </row>
    <row r="611">
      <c r="A611" s="649"/>
      <c r="B611" s="650"/>
      <c r="C611" s="705"/>
      <c r="D611" s="651"/>
      <c r="E611" s="649"/>
      <c r="F611" s="652"/>
      <c r="G611" s="652"/>
      <c r="H611" s="651"/>
      <c r="I611" s="653"/>
    </row>
    <row r="612">
      <c r="A612" s="649"/>
      <c r="B612" s="650"/>
      <c r="C612" s="705"/>
      <c r="D612" s="651"/>
      <c r="E612" s="649"/>
      <c r="F612" s="652"/>
      <c r="G612" s="652"/>
      <c r="H612" s="651"/>
      <c r="I612" s="653"/>
    </row>
    <row r="613">
      <c r="A613" s="649"/>
      <c r="B613" s="650"/>
      <c r="C613" s="705"/>
      <c r="D613" s="651"/>
      <c r="E613" s="649"/>
      <c r="F613" s="652"/>
      <c r="G613" s="652"/>
      <c r="H613" s="651"/>
      <c r="I613" s="653"/>
    </row>
    <row r="614">
      <c r="A614" s="649"/>
      <c r="B614" s="650"/>
      <c r="C614" s="705"/>
      <c r="D614" s="651"/>
      <c r="E614" s="649"/>
      <c r="F614" s="652"/>
      <c r="G614" s="652"/>
      <c r="H614" s="651"/>
      <c r="I614" s="653"/>
    </row>
    <row r="615">
      <c r="A615" s="649"/>
      <c r="B615" s="650"/>
      <c r="C615" s="705"/>
      <c r="D615" s="651"/>
      <c r="E615" s="649"/>
      <c r="F615" s="652"/>
      <c r="G615" s="652"/>
      <c r="H615" s="651"/>
      <c r="I615" s="653"/>
    </row>
    <row r="616">
      <c r="A616" s="649"/>
      <c r="B616" s="650"/>
      <c r="C616" s="705"/>
      <c r="D616" s="651"/>
      <c r="E616" s="649"/>
      <c r="F616" s="652"/>
      <c r="G616" s="652"/>
      <c r="H616" s="651"/>
      <c r="I616" s="653"/>
    </row>
    <row r="617">
      <c r="A617" s="649"/>
      <c r="B617" s="650"/>
      <c r="C617" s="705"/>
      <c r="D617" s="651"/>
      <c r="E617" s="649"/>
      <c r="F617" s="652"/>
      <c r="G617" s="652"/>
      <c r="H617" s="651"/>
      <c r="I617" s="653"/>
    </row>
    <row r="618">
      <c r="A618" s="649"/>
      <c r="B618" s="650"/>
      <c r="C618" s="705"/>
      <c r="D618" s="651"/>
      <c r="E618" s="649"/>
      <c r="F618" s="652"/>
      <c r="G618" s="652"/>
      <c r="H618" s="651"/>
      <c r="I618" s="653"/>
    </row>
    <row r="619">
      <c r="A619" s="649"/>
      <c r="B619" s="650"/>
      <c r="C619" s="705"/>
      <c r="D619" s="651"/>
      <c r="E619" s="649"/>
      <c r="F619" s="652"/>
      <c r="G619" s="652"/>
      <c r="H619" s="651"/>
      <c r="I619" s="653"/>
    </row>
    <row r="620">
      <c r="A620" s="649"/>
      <c r="B620" s="650"/>
      <c r="C620" s="705"/>
      <c r="D620" s="651"/>
      <c r="E620" s="649"/>
      <c r="F620" s="652"/>
      <c r="G620" s="652"/>
      <c r="H620" s="651"/>
      <c r="I620" s="653"/>
    </row>
    <row r="621">
      <c r="A621" s="649"/>
      <c r="B621" s="650"/>
      <c r="C621" s="705"/>
      <c r="D621" s="651"/>
      <c r="E621" s="649"/>
      <c r="F621" s="652"/>
      <c r="G621" s="652"/>
      <c r="H621" s="651"/>
      <c r="I621" s="653"/>
    </row>
    <row r="622">
      <c r="A622" s="649"/>
      <c r="B622" s="650"/>
      <c r="C622" s="705"/>
      <c r="D622" s="651"/>
      <c r="E622" s="649"/>
      <c r="F622" s="652"/>
      <c r="G622" s="652"/>
      <c r="H622" s="651"/>
      <c r="I622" s="653"/>
    </row>
    <row r="623">
      <c r="A623" s="649"/>
      <c r="B623" s="650"/>
      <c r="C623" s="705"/>
      <c r="D623" s="651"/>
      <c r="E623" s="649"/>
      <c r="F623" s="652"/>
      <c r="G623" s="652"/>
      <c r="H623" s="651"/>
      <c r="I623" s="653"/>
    </row>
    <row r="624">
      <c r="A624" s="649"/>
      <c r="B624" s="650"/>
      <c r="C624" s="705"/>
      <c r="D624" s="651"/>
      <c r="E624" s="649"/>
      <c r="F624" s="652"/>
      <c r="G624" s="652"/>
      <c r="H624" s="651"/>
      <c r="I624" s="653"/>
    </row>
    <row r="625">
      <c r="A625" s="649"/>
      <c r="B625" s="650"/>
      <c r="C625" s="705"/>
      <c r="D625" s="651"/>
      <c r="E625" s="649"/>
      <c r="F625" s="652"/>
      <c r="G625" s="652"/>
      <c r="H625" s="651"/>
      <c r="I625" s="653"/>
    </row>
    <row r="626">
      <c r="A626" s="649"/>
      <c r="B626" s="650"/>
      <c r="C626" s="705"/>
      <c r="D626" s="651"/>
      <c r="E626" s="649"/>
      <c r="F626" s="652"/>
      <c r="G626" s="652"/>
      <c r="H626" s="651"/>
      <c r="I626" s="653"/>
    </row>
    <row r="627">
      <c r="A627" s="649"/>
      <c r="B627" s="650"/>
      <c r="C627" s="705"/>
      <c r="D627" s="651"/>
      <c r="E627" s="649"/>
      <c r="F627" s="652"/>
      <c r="G627" s="652"/>
      <c r="H627" s="651"/>
      <c r="I627" s="653"/>
    </row>
    <row r="628">
      <c r="A628" s="649"/>
      <c r="B628" s="650"/>
      <c r="C628" s="705"/>
      <c r="D628" s="651"/>
      <c r="E628" s="649"/>
      <c r="F628" s="652"/>
      <c r="G628" s="652"/>
      <c r="H628" s="651"/>
      <c r="I628" s="653"/>
    </row>
    <row r="629">
      <c r="A629" s="649"/>
      <c r="B629" s="650"/>
      <c r="C629" s="705"/>
      <c r="D629" s="651"/>
      <c r="E629" s="649"/>
      <c r="F629" s="652"/>
      <c r="G629" s="652"/>
      <c r="H629" s="651"/>
      <c r="I629" s="653"/>
    </row>
    <row r="630">
      <c r="A630" s="649"/>
      <c r="B630" s="650"/>
      <c r="C630" s="705"/>
      <c r="D630" s="651"/>
      <c r="E630" s="649"/>
      <c r="F630" s="652"/>
      <c r="G630" s="652"/>
      <c r="H630" s="651"/>
      <c r="I630" s="653"/>
    </row>
    <row r="631">
      <c r="A631" s="649"/>
      <c r="B631" s="650"/>
      <c r="C631" s="705"/>
      <c r="D631" s="651"/>
      <c r="E631" s="649"/>
      <c r="F631" s="652"/>
      <c r="G631" s="652"/>
      <c r="H631" s="651"/>
      <c r="I631" s="653"/>
    </row>
    <row r="632">
      <c r="A632" s="649"/>
      <c r="B632" s="650"/>
      <c r="C632" s="705"/>
      <c r="D632" s="651"/>
      <c r="E632" s="649"/>
      <c r="F632" s="652"/>
      <c r="G632" s="652"/>
      <c r="H632" s="651"/>
      <c r="I632" s="653"/>
    </row>
    <row r="633">
      <c r="A633" s="649"/>
      <c r="B633" s="650"/>
      <c r="C633" s="705"/>
      <c r="D633" s="651"/>
      <c r="E633" s="649"/>
      <c r="F633" s="652"/>
      <c r="G633" s="652"/>
      <c r="H633" s="651"/>
      <c r="I633" s="653"/>
    </row>
    <row r="634">
      <c r="A634" s="649"/>
      <c r="B634" s="650"/>
      <c r="C634" s="705"/>
      <c r="D634" s="651"/>
      <c r="E634" s="649"/>
      <c r="F634" s="652"/>
      <c r="G634" s="652"/>
      <c r="H634" s="651"/>
      <c r="I634" s="653"/>
    </row>
    <row r="635">
      <c r="A635" s="649"/>
      <c r="B635" s="650"/>
      <c r="C635" s="705"/>
      <c r="D635" s="651"/>
      <c r="E635" s="649"/>
      <c r="F635" s="652"/>
      <c r="G635" s="652"/>
      <c r="H635" s="651"/>
      <c r="I635" s="653"/>
    </row>
    <row r="636">
      <c r="A636" s="649"/>
      <c r="B636" s="650"/>
      <c r="C636" s="705"/>
      <c r="D636" s="651"/>
      <c r="E636" s="649"/>
      <c r="F636" s="652"/>
      <c r="G636" s="652"/>
      <c r="H636" s="651"/>
      <c r="I636" s="653"/>
    </row>
    <row r="637">
      <c r="A637" s="649"/>
      <c r="B637" s="650"/>
      <c r="C637" s="705"/>
      <c r="D637" s="651"/>
      <c r="E637" s="649"/>
      <c r="F637" s="652"/>
      <c r="G637" s="652"/>
      <c r="H637" s="651"/>
      <c r="I637" s="653"/>
    </row>
    <row r="638">
      <c r="A638" s="649"/>
      <c r="B638" s="650"/>
      <c r="C638" s="705"/>
      <c r="D638" s="651"/>
      <c r="E638" s="649"/>
      <c r="F638" s="652"/>
      <c r="G638" s="652"/>
      <c r="H638" s="651"/>
      <c r="I638" s="653"/>
    </row>
    <row r="639">
      <c r="A639" s="649"/>
      <c r="B639" s="650"/>
      <c r="C639" s="705"/>
      <c r="D639" s="651"/>
      <c r="E639" s="649"/>
      <c r="F639" s="652"/>
      <c r="G639" s="652"/>
      <c r="H639" s="651"/>
      <c r="I639" s="653"/>
    </row>
    <row r="640">
      <c r="A640" s="649"/>
      <c r="B640" s="650"/>
      <c r="C640" s="705"/>
      <c r="D640" s="651"/>
      <c r="E640" s="649"/>
      <c r="F640" s="652"/>
      <c r="G640" s="652"/>
      <c r="H640" s="651"/>
      <c r="I640" s="653"/>
    </row>
    <row r="641">
      <c r="A641" s="649"/>
      <c r="B641" s="650"/>
      <c r="C641" s="705"/>
      <c r="D641" s="651"/>
      <c r="E641" s="649"/>
      <c r="F641" s="652"/>
      <c r="G641" s="652"/>
      <c r="H641" s="651"/>
      <c r="I641" s="653"/>
    </row>
    <row r="642">
      <c r="A642" s="649"/>
      <c r="B642" s="650"/>
      <c r="C642" s="705"/>
      <c r="D642" s="651"/>
      <c r="E642" s="649"/>
      <c r="F642" s="652"/>
      <c r="G642" s="652"/>
      <c r="H642" s="651"/>
      <c r="I642" s="653"/>
    </row>
    <row r="643">
      <c r="A643" s="649"/>
      <c r="B643" s="650"/>
      <c r="C643" s="705"/>
      <c r="D643" s="651"/>
      <c r="E643" s="649"/>
      <c r="F643" s="652"/>
      <c r="G643" s="652"/>
      <c r="H643" s="651"/>
      <c r="I643" s="653"/>
    </row>
    <row r="644">
      <c r="A644" s="649"/>
      <c r="B644" s="650"/>
      <c r="C644" s="705"/>
      <c r="D644" s="651"/>
      <c r="E644" s="649"/>
      <c r="F644" s="652"/>
      <c r="G644" s="652"/>
      <c r="H644" s="651"/>
      <c r="I644" s="653"/>
    </row>
    <row r="645">
      <c r="A645" s="649"/>
      <c r="B645" s="650"/>
      <c r="C645" s="705"/>
      <c r="D645" s="651"/>
      <c r="E645" s="649"/>
      <c r="F645" s="652"/>
      <c r="G645" s="652"/>
      <c r="H645" s="651"/>
      <c r="I645" s="653"/>
    </row>
    <row r="646">
      <c r="A646" s="649"/>
      <c r="B646" s="650"/>
      <c r="C646" s="705"/>
      <c r="D646" s="651"/>
      <c r="E646" s="649"/>
      <c r="F646" s="652"/>
      <c r="G646" s="652"/>
      <c r="H646" s="651"/>
      <c r="I646" s="653"/>
    </row>
    <row r="647">
      <c r="A647" s="649"/>
      <c r="B647" s="650"/>
      <c r="C647" s="705"/>
      <c r="D647" s="651"/>
      <c r="E647" s="649"/>
      <c r="F647" s="652"/>
      <c r="G647" s="652"/>
      <c r="H647" s="651"/>
      <c r="I647" s="653"/>
    </row>
    <row r="648">
      <c r="A648" s="649"/>
      <c r="B648" s="650"/>
      <c r="C648" s="705"/>
      <c r="D648" s="651"/>
      <c r="E648" s="649"/>
      <c r="F648" s="652"/>
      <c r="G648" s="652"/>
      <c r="H648" s="651"/>
      <c r="I648" s="653"/>
    </row>
    <row r="649">
      <c r="A649" s="649"/>
      <c r="B649" s="650"/>
      <c r="C649" s="705"/>
      <c r="D649" s="651"/>
      <c r="E649" s="649"/>
      <c r="F649" s="652"/>
      <c r="G649" s="652"/>
      <c r="H649" s="651"/>
      <c r="I649" s="653"/>
    </row>
    <row r="650">
      <c r="A650" s="649"/>
      <c r="B650" s="650"/>
      <c r="C650" s="705"/>
      <c r="D650" s="651"/>
      <c r="E650" s="649"/>
      <c r="F650" s="652"/>
      <c r="G650" s="652"/>
      <c r="H650" s="651"/>
      <c r="I650" s="653"/>
    </row>
    <row r="651">
      <c r="A651" s="649"/>
      <c r="B651" s="650"/>
      <c r="C651" s="705"/>
      <c r="D651" s="651"/>
      <c r="E651" s="649"/>
      <c r="F651" s="652"/>
      <c r="G651" s="652"/>
      <c r="H651" s="651"/>
      <c r="I651" s="653"/>
    </row>
    <row r="652">
      <c r="A652" s="649"/>
      <c r="B652" s="650"/>
      <c r="C652" s="705"/>
      <c r="D652" s="651"/>
      <c r="E652" s="649"/>
      <c r="F652" s="652"/>
      <c r="G652" s="652"/>
      <c r="H652" s="651"/>
      <c r="I652" s="653"/>
    </row>
    <row r="653">
      <c r="A653" s="649"/>
      <c r="B653" s="650"/>
      <c r="C653" s="705"/>
      <c r="D653" s="651"/>
      <c r="E653" s="649"/>
      <c r="F653" s="652"/>
      <c r="G653" s="652"/>
      <c r="H653" s="651"/>
      <c r="I653" s="653"/>
    </row>
    <row r="654">
      <c r="A654" s="649"/>
      <c r="B654" s="650"/>
      <c r="C654" s="705"/>
      <c r="D654" s="651"/>
      <c r="E654" s="649"/>
      <c r="F654" s="652"/>
      <c r="G654" s="652"/>
      <c r="H654" s="651"/>
      <c r="I654" s="653"/>
    </row>
    <row r="655">
      <c r="A655" s="649"/>
      <c r="B655" s="650"/>
      <c r="C655" s="705"/>
      <c r="D655" s="651"/>
      <c r="E655" s="649"/>
      <c r="F655" s="652"/>
      <c r="G655" s="652"/>
      <c r="H655" s="651"/>
      <c r="I655" s="653"/>
    </row>
    <row r="656">
      <c r="A656" s="649"/>
      <c r="B656" s="650"/>
      <c r="C656" s="705"/>
      <c r="D656" s="651"/>
      <c r="E656" s="649"/>
      <c r="F656" s="652"/>
      <c r="G656" s="652"/>
      <c r="H656" s="651"/>
      <c r="I656" s="653"/>
    </row>
    <row r="657">
      <c r="A657" s="649"/>
      <c r="B657" s="650"/>
      <c r="C657" s="705"/>
      <c r="D657" s="651"/>
      <c r="E657" s="649"/>
      <c r="F657" s="652"/>
      <c r="G657" s="652"/>
      <c r="H657" s="651"/>
      <c r="I657" s="653"/>
    </row>
    <row r="658">
      <c r="A658" s="649"/>
      <c r="B658" s="650"/>
      <c r="C658" s="705"/>
      <c r="D658" s="651"/>
      <c r="E658" s="649"/>
      <c r="F658" s="652"/>
      <c r="G658" s="652"/>
      <c r="H658" s="651"/>
      <c r="I658" s="653"/>
    </row>
    <row r="659">
      <c r="A659" s="649"/>
      <c r="B659" s="650"/>
      <c r="C659" s="705"/>
      <c r="D659" s="651"/>
      <c r="E659" s="649"/>
      <c r="F659" s="652"/>
      <c r="G659" s="652"/>
      <c r="H659" s="651"/>
      <c r="I659" s="653"/>
    </row>
    <row r="660">
      <c r="A660" s="649"/>
      <c r="B660" s="650"/>
      <c r="C660" s="705"/>
      <c r="D660" s="651"/>
      <c r="E660" s="649"/>
      <c r="F660" s="652"/>
      <c r="G660" s="652"/>
      <c r="H660" s="651"/>
      <c r="I660" s="653"/>
    </row>
    <row r="661">
      <c r="A661" s="649"/>
      <c r="B661" s="650"/>
      <c r="C661" s="705"/>
      <c r="D661" s="651"/>
      <c r="E661" s="649"/>
      <c r="F661" s="652"/>
      <c r="G661" s="652"/>
      <c r="H661" s="651"/>
      <c r="I661" s="653"/>
    </row>
    <row r="662">
      <c r="A662" s="649"/>
      <c r="B662" s="650"/>
      <c r="C662" s="705"/>
      <c r="D662" s="651"/>
      <c r="E662" s="649"/>
      <c r="F662" s="652"/>
      <c r="G662" s="652"/>
      <c r="H662" s="651"/>
      <c r="I662" s="653"/>
    </row>
    <row r="663">
      <c r="A663" s="649"/>
      <c r="B663" s="650"/>
      <c r="C663" s="705"/>
      <c r="D663" s="651"/>
      <c r="E663" s="649"/>
      <c r="F663" s="652"/>
      <c r="G663" s="652"/>
      <c r="H663" s="651"/>
      <c r="I663" s="653"/>
    </row>
    <row r="664">
      <c r="A664" s="649"/>
      <c r="B664" s="650"/>
      <c r="C664" s="705"/>
      <c r="D664" s="651"/>
      <c r="E664" s="649"/>
      <c r="F664" s="652"/>
      <c r="G664" s="652"/>
      <c r="H664" s="651"/>
      <c r="I664" s="653"/>
    </row>
    <row r="665">
      <c r="A665" s="649"/>
      <c r="B665" s="650"/>
      <c r="C665" s="705"/>
      <c r="D665" s="651"/>
      <c r="E665" s="649"/>
      <c r="F665" s="652"/>
      <c r="G665" s="652"/>
      <c r="H665" s="651"/>
      <c r="I665" s="653"/>
    </row>
    <row r="666">
      <c r="A666" s="649"/>
      <c r="B666" s="650"/>
      <c r="C666" s="705"/>
      <c r="D666" s="651"/>
      <c r="E666" s="649"/>
      <c r="F666" s="652"/>
      <c r="G666" s="652"/>
      <c r="H666" s="651"/>
      <c r="I666" s="653"/>
    </row>
    <row r="667">
      <c r="A667" s="649"/>
      <c r="B667" s="650"/>
      <c r="C667" s="705"/>
      <c r="D667" s="651"/>
      <c r="E667" s="649"/>
      <c r="F667" s="652"/>
      <c r="G667" s="652"/>
      <c r="H667" s="651"/>
      <c r="I667" s="653"/>
    </row>
    <row r="668">
      <c r="A668" s="649"/>
      <c r="B668" s="650"/>
      <c r="C668" s="705"/>
      <c r="D668" s="651"/>
      <c r="E668" s="649"/>
      <c r="F668" s="652"/>
      <c r="G668" s="652"/>
      <c r="H668" s="651"/>
      <c r="I668" s="653"/>
    </row>
    <row r="669">
      <c r="A669" s="649"/>
      <c r="B669" s="650"/>
      <c r="C669" s="705"/>
      <c r="D669" s="651"/>
      <c r="E669" s="649"/>
      <c r="F669" s="652"/>
      <c r="G669" s="652"/>
      <c r="H669" s="651"/>
      <c r="I669" s="653"/>
    </row>
    <row r="670">
      <c r="A670" s="649"/>
      <c r="B670" s="650"/>
      <c r="C670" s="705"/>
      <c r="D670" s="651"/>
      <c r="E670" s="649"/>
      <c r="F670" s="652"/>
      <c r="G670" s="652"/>
      <c r="H670" s="651"/>
      <c r="I670" s="653"/>
    </row>
    <row r="671">
      <c r="A671" s="649"/>
      <c r="B671" s="650"/>
      <c r="C671" s="705"/>
      <c r="D671" s="651"/>
      <c r="E671" s="649"/>
      <c r="F671" s="652"/>
      <c r="G671" s="652"/>
      <c r="H671" s="651"/>
      <c r="I671" s="653"/>
    </row>
    <row r="672">
      <c r="A672" s="649"/>
      <c r="B672" s="650"/>
      <c r="C672" s="705"/>
      <c r="D672" s="651"/>
      <c r="E672" s="649"/>
      <c r="F672" s="652"/>
      <c r="G672" s="652"/>
      <c r="H672" s="651"/>
      <c r="I672" s="653"/>
    </row>
    <row r="673">
      <c r="A673" s="649"/>
      <c r="B673" s="650"/>
      <c r="C673" s="705"/>
      <c r="D673" s="651"/>
      <c r="E673" s="649"/>
      <c r="F673" s="652"/>
      <c r="G673" s="652"/>
      <c r="H673" s="651"/>
      <c r="I673" s="653"/>
    </row>
    <row r="674">
      <c r="A674" s="649"/>
      <c r="B674" s="650"/>
      <c r="C674" s="705"/>
      <c r="D674" s="651"/>
      <c r="E674" s="649"/>
      <c r="F674" s="652"/>
      <c r="G674" s="652"/>
      <c r="H674" s="651"/>
      <c r="I674" s="653"/>
    </row>
    <row r="675">
      <c r="A675" s="649"/>
      <c r="B675" s="650"/>
      <c r="C675" s="705"/>
      <c r="D675" s="651"/>
      <c r="E675" s="649"/>
      <c r="F675" s="652"/>
      <c r="G675" s="652"/>
      <c r="H675" s="651"/>
      <c r="I675" s="653"/>
    </row>
    <row r="676">
      <c r="A676" s="649"/>
      <c r="B676" s="650"/>
      <c r="C676" s="705"/>
      <c r="D676" s="651"/>
      <c r="E676" s="649"/>
      <c r="F676" s="652"/>
      <c r="G676" s="652"/>
      <c r="H676" s="651"/>
      <c r="I676" s="653"/>
    </row>
    <row r="677">
      <c r="A677" s="649"/>
      <c r="B677" s="650"/>
      <c r="C677" s="705"/>
      <c r="D677" s="651"/>
      <c r="E677" s="649"/>
      <c r="F677" s="652"/>
      <c r="G677" s="652"/>
      <c r="H677" s="651"/>
      <c r="I677" s="653"/>
    </row>
    <row r="678">
      <c r="A678" s="649"/>
      <c r="B678" s="650"/>
      <c r="C678" s="705"/>
      <c r="D678" s="651"/>
      <c r="E678" s="649"/>
      <c r="F678" s="652"/>
      <c r="G678" s="652"/>
      <c r="H678" s="651"/>
      <c r="I678" s="653"/>
    </row>
    <row r="679">
      <c r="A679" s="649"/>
      <c r="B679" s="650"/>
      <c r="C679" s="705"/>
      <c r="D679" s="651"/>
      <c r="E679" s="649"/>
      <c r="F679" s="652"/>
      <c r="G679" s="652"/>
      <c r="H679" s="651"/>
      <c r="I679" s="653"/>
    </row>
    <row r="680">
      <c r="A680" s="649"/>
      <c r="B680" s="650"/>
      <c r="C680" s="705"/>
      <c r="D680" s="651"/>
      <c r="E680" s="649"/>
      <c r="F680" s="652"/>
      <c r="G680" s="652"/>
      <c r="H680" s="651"/>
      <c r="I680" s="653"/>
    </row>
    <row r="681">
      <c r="A681" s="649"/>
      <c r="B681" s="650"/>
      <c r="C681" s="705"/>
      <c r="D681" s="651"/>
      <c r="E681" s="649"/>
      <c r="F681" s="652"/>
      <c r="G681" s="652"/>
      <c r="H681" s="651"/>
      <c r="I681" s="653"/>
    </row>
    <row r="682">
      <c r="A682" s="649"/>
      <c r="B682" s="650"/>
      <c r="C682" s="705"/>
      <c r="D682" s="651"/>
      <c r="E682" s="649"/>
      <c r="F682" s="652"/>
      <c r="G682" s="652"/>
      <c r="H682" s="651"/>
      <c r="I682" s="653"/>
    </row>
    <row r="683">
      <c r="A683" s="649"/>
      <c r="B683" s="650"/>
      <c r="C683" s="705"/>
      <c r="D683" s="651"/>
      <c r="E683" s="649"/>
      <c r="F683" s="652"/>
      <c r="G683" s="652"/>
      <c r="H683" s="651"/>
      <c r="I683" s="653"/>
    </row>
    <row r="684">
      <c r="A684" s="649"/>
      <c r="B684" s="650"/>
      <c r="C684" s="705"/>
      <c r="D684" s="651"/>
      <c r="E684" s="649"/>
      <c r="F684" s="652"/>
      <c r="G684" s="652"/>
      <c r="H684" s="651"/>
      <c r="I684" s="653"/>
    </row>
    <row r="685">
      <c r="A685" s="649"/>
      <c r="B685" s="650"/>
      <c r="C685" s="705"/>
      <c r="D685" s="651"/>
      <c r="E685" s="649"/>
      <c r="F685" s="652"/>
      <c r="G685" s="652"/>
      <c r="H685" s="651"/>
      <c r="I685" s="653"/>
    </row>
    <row r="686">
      <c r="A686" s="649"/>
      <c r="B686" s="650"/>
      <c r="C686" s="705"/>
      <c r="D686" s="651"/>
      <c r="E686" s="649"/>
      <c r="F686" s="652"/>
      <c r="G686" s="652"/>
      <c r="H686" s="651"/>
      <c r="I686" s="653"/>
    </row>
    <row r="687">
      <c r="A687" s="649"/>
      <c r="B687" s="650"/>
      <c r="C687" s="705"/>
      <c r="D687" s="651"/>
      <c r="E687" s="649"/>
      <c r="F687" s="652"/>
      <c r="G687" s="652"/>
      <c r="H687" s="651"/>
      <c r="I687" s="653"/>
    </row>
    <row r="688">
      <c r="A688" s="649"/>
      <c r="B688" s="650"/>
      <c r="C688" s="705"/>
      <c r="D688" s="651"/>
      <c r="E688" s="649"/>
      <c r="F688" s="652"/>
      <c r="G688" s="652"/>
      <c r="H688" s="651"/>
      <c r="I688" s="653"/>
    </row>
    <row r="689">
      <c r="A689" s="649"/>
      <c r="B689" s="650"/>
      <c r="C689" s="705"/>
      <c r="D689" s="651"/>
      <c r="E689" s="649"/>
      <c r="F689" s="652"/>
      <c r="G689" s="652"/>
      <c r="H689" s="651"/>
      <c r="I689" s="653"/>
    </row>
    <row r="690">
      <c r="A690" s="649"/>
      <c r="B690" s="650"/>
      <c r="C690" s="705"/>
      <c r="D690" s="651"/>
      <c r="E690" s="649"/>
      <c r="F690" s="652"/>
      <c r="G690" s="652"/>
      <c r="H690" s="651"/>
      <c r="I690" s="653"/>
    </row>
    <row r="691">
      <c r="A691" s="649"/>
      <c r="B691" s="650"/>
      <c r="C691" s="705"/>
      <c r="D691" s="651"/>
      <c r="E691" s="649"/>
      <c r="F691" s="652"/>
      <c r="G691" s="652"/>
      <c r="H691" s="651"/>
      <c r="I691" s="653"/>
    </row>
    <row r="692">
      <c r="A692" s="649"/>
      <c r="B692" s="650"/>
      <c r="C692" s="705"/>
      <c r="D692" s="651"/>
      <c r="E692" s="649"/>
      <c r="F692" s="652"/>
      <c r="G692" s="652"/>
      <c r="H692" s="651"/>
      <c r="I692" s="653"/>
    </row>
    <row r="693">
      <c r="A693" s="649"/>
      <c r="B693" s="650"/>
      <c r="C693" s="705"/>
      <c r="D693" s="651"/>
      <c r="E693" s="649"/>
      <c r="F693" s="652"/>
      <c r="G693" s="652"/>
      <c r="H693" s="651"/>
      <c r="I693" s="653"/>
    </row>
    <row r="694">
      <c r="A694" s="649"/>
      <c r="B694" s="650"/>
      <c r="C694" s="705"/>
      <c r="D694" s="651"/>
      <c r="E694" s="649"/>
      <c r="F694" s="652"/>
      <c r="G694" s="652"/>
      <c r="H694" s="651"/>
      <c r="I694" s="653"/>
    </row>
    <row r="695">
      <c r="A695" s="649"/>
      <c r="B695" s="650"/>
      <c r="C695" s="705"/>
      <c r="D695" s="651"/>
      <c r="E695" s="649"/>
      <c r="F695" s="652"/>
      <c r="G695" s="652"/>
      <c r="H695" s="651"/>
      <c r="I695" s="653"/>
    </row>
    <row r="696">
      <c r="A696" s="649"/>
      <c r="B696" s="650"/>
      <c r="C696" s="705"/>
      <c r="D696" s="651"/>
      <c r="E696" s="649"/>
      <c r="F696" s="652"/>
      <c r="G696" s="652"/>
      <c r="H696" s="651"/>
      <c r="I696" s="653"/>
    </row>
    <row r="697">
      <c r="A697" s="649"/>
      <c r="B697" s="650"/>
      <c r="C697" s="705"/>
      <c r="D697" s="651"/>
      <c r="E697" s="649"/>
      <c r="F697" s="652"/>
      <c r="G697" s="652"/>
      <c r="H697" s="651"/>
      <c r="I697" s="653"/>
    </row>
    <row r="698">
      <c r="A698" s="649"/>
      <c r="B698" s="650"/>
      <c r="C698" s="705"/>
      <c r="D698" s="651"/>
      <c r="E698" s="649"/>
      <c r="F698" s="652"/>
      <c r="G698" s="652"/>
      <c r="H698" s="651"/>
      <c r="I698" s="653"/>
    </row>
    <row r="699">
      <c r="A699" s="649"/>
      <c r="B699" s="650"/>
      <c r="C699" s="705"/>
      <c r="D699" s="651"/>
      <c r="E699" s="649"/>
      <c r="F699" s="652"/>
      <c r="G699" s="652"/>
      <c r="H699" s="651"/>
      <c r="I699" s="653"/>
    </row>
    <row r="700">
      <c r="A700" s="649"/>
      <c r="B700" s="650"/>
      <c r="C700" s="705"/>
      <c r="D700" s="651"/>
      <c r="E700" s="649"/>
      <c r="F700" s="652"/>
      <c r="G700" s="652"/>
      <c r="H700" s="651"/>
      <c r="I700" s="653"/>
    </row>
    <row r="701">
      <c r="A701" s="649"/>
      <c r="B701" s="650"/>
      <c r="C701" s="705"/>
      <c r="D701" s="651"/>
      <c r="E701" s="649"/>
      <c r="F701" s="652"/>
      <c r="G701" s="652"/>
      <c r="H701" s="651"/>
      <c r="I701" s="653"/>
    </row>
    <row r="702">
      <c r="A702" s="649"/>
      <c r="B702" s="650"/>
      <c r="C702" s="705"/>
      <c r="D702" s="651"/>
      <c r="E702" s="649"/>
      <c r="F702" s="652"/>
      <c r="G702" s="652"/>
      <c r="H702" s="651"/>
      <c r="I702" s="653"/>
    </row>
    <row r="703">
      <c r="A703" s="649"/>
      <c r="B703" s="650"/>
      <c r="C703" s="705"/>
      <c r="D703" s="651"/>
      <c r="E703" s="649"/>
      <c r="F703" s="652"/>
      <c r="G703" s="652"/>
      <c r="H703" s="651"/>
      <c r="I703" s="653"/>
    </row>
    <row r="704">
      <c r="A704" s="649"/>
      <c r="B704" s="650"/>
      <c r="C704" s="705"/>
      <c r="D704" s="651"/>
      <c r="E704" s="649"/>
      <c r="F704" s="652"/>
      <c r="G704" s="652"/>
      <c r="H704" s="651"/>
      <c r="I704" s="653"/>
    </row>
    <row r="705">
      <c r="A705" s="649"/>
      <c r="B705" s="650"/>
      <c r="C705" s="705"/>
      <c r="D705" s="651"/>
      <c r="E705" s="649"/>
      <c r="F705" s="652"/>
      <c r="G705" s="652"/>
      <c r="H705" s="651"/>
      <c r="I705" s="653"/>
    </row>
    <row r="706">
      <c r="A706" s="649"/>
      <c r="B706" s="650"/>
      <c r="C706" s="705"/>
      <c r="D706" s="651"/>
      <c r="E706" s="649"/>
      <c r="F706" s="652"/>
      <c r="G706" s="652"/>
      <c r="H706" s="651"/>
      <c r="I706" s="653"/>
    </row>
    <row r="707">
      <c r="A707" s="649"/>
      <c r="B707" s="650"/>
      <c r="C707" s="705"/>
      <c r="D707" s="651"/>
      <c r="E707" s="649"/>
      <c r="F707" s="652"/>
      <c r="G707" s="652"/>
      <c r="H707" s="651"/>
      <c r="I707" s="653"/>
    </row>
    <row r="708">
      <c r="A708" s="649"/>
      <c r="B708" s="650"/>
      <c r="C708" s="705"/>
      <c r="D708" s="651"/>
      <c r="E708" s="649"/>
      <c r="F708" s="652"/>
      <c r="G708" s="652"/>
      <c r="H708" s="651"/>
      <c r="I708" s="653"/>
    </row>
    <row r="709">
      <c r="A709" s="649"/>
      <c r="B709" s="650"/>
      <c r="C709" s="705"/>
      <c r="D709" s="651"/>
      <c r="E709" s="649"/>
      <c r="F709" s="652"/>
      <c r="G709" s="652"/>
      <c r="H709" s="651"/>
      <c r="I709" s="653"/>
    </row>
    <row r="710">
      <c r="A710" s="649"/>
      <c r="B710" s="650"/>
      <c r="C710" s="705"/>
      <c r="D710" s="651"/>
      <c r="E710" s="649"/>
      <c r="F710" s="652"/>
      <c r="G710" s="652"/>
      <c r="H710" s="651"/>
      <c r="I710" s="653"/>
    </row>
    <row r="711">
      <c r="A711" s="649"/>
      <c r="B711" s="650"/>
      <c r="C711" s="705"/>
      <c r="D711" s="651"/>
      <c r="E711" s="649"/>
      <c r="F711" s="652"/>
      <c r="G711" s="652"/>
      <c r="H711" s="651"/>
      <c r="I711" s="653"/>
    </row>
    <row r="712">
      <c r="A712" s="649"/>
      <c r="B712" s="650"/>
      <c r="C712" s="705"/>
      <c r="D712" s="651"/>
      <c r="E712" s="649"/>
      <c r="F712" s="652"/>
      <c r="G712" s="652"/>
      <c r="H712" s="651"/>
      <c r="I712" s="653"/>
    </row>
    <row r="713">
      <c r="A713" s="649"/>
      <c r="B713" s="650"/>
      <c r="C713" s="705"/>
      <c r="D713" s="651"/>
      <c r="E713" s="649"/>
      <c r="F713" s="652"/>
      <c r="G713" s="652"/>
      <c r="H713" s="651"/>
      <c r="I713" s="653"/>
    </row>
    <row r="714">
      <c r="A714" s="649"/>
      <c r="B714" s="650"/>
      <c r="C714" s="705"/>
      <c r="D714" s="651"/>
      <c r="E714" s="649"/>
      <c r="F714" s="652"/>
      <c r="G714" s="652"/>
      <c r="H714" s="651"/>
      <c r="I714" s="653"/>
    </row>
    <row r="715">
      <c r="A715" s="649"/>
      <c r="B715" s="650"/>
      <c r="C715" s="705"/>
      <c r="D715" s="651"/>
      <c r="E715" s="649"/>
      <c r="F715" s="652"/>
      <c r="G715" s="652"/>
      <c r="H715" s="651"/>
      <c r="I715" s="653"/>
    </row>
    <row r="716">
      <c r="A716" s="649"/>
      <c r="B716" s="650"/>
      <c r="C716" s="705"/>
      <c r="D716" s="651"/>
      <c r="E716" s="649"/>
      <c r="F716" s="652"/>
      <c r="G716" s="652"/>
      <c r="H716" s="651"/>
      <c r="I716" s="653"/>
    </row>
    <row r="717">
      <c r="A717" s="649"/>
      <c r="B717" s="650"/>
      <c r="C717" s="705"/>
      <c r="D717" s="651"/>
      <c r="E717" s="649"/>
      <c r="F717" s="652"/>
      <c r="G717" s="652"/>
      <c r="H717" s="651"/>
      <c r="I717" s="653"/>
    </row>
    <row r="718">
      <c r="A718" s="649"/>
      <c r="B718" s="650"/>
      <c r="C718" s="705"/>
      <c r="D718" s="651"/>
      <c r="E718" s="649"/>
      <c r="F718" s="652"/>
      <c r="G718" s="652"/>
      <c r="H718" s="651"/>
      <c r="I718" s="653"/>
    </row>
    <row r="719">
      <c r="A719" s="649"/>
      <c r="B719" s="650"/>
      <c r="C719" s="705"/>
      <c r="D719" s="651"/>
      <c r="E719" s="649"/>
      <c r="F719" s="652"/>
      <c r="G719" s="652"/>
      <c r="H719" s="651"/>
      <c r="I719" s="653"/>
    </row>
    <row r="720">
      <c r="A720" s="649"/>
      <c r="B720" s="650"/>
      <c r="C720" s="705"/>
      <c r="D720" s="651"/>
      <c r="E720" s="649"/>
      <c r="F720" s="652"/>
      <c r="G720" s="652"/>
      <c r="H720" s="651"/>
      <c r="I720" s="653"/>
    </row>
    <row r="721">
      <c r="A721" s="649"/>
      <c r="B721" s="650"/>
      <c r="C721" s="705"/>
      <c r="D721" s="651"/>
      <c r="E721" s="649"/>
      <c r="F721" s="652"/>
      <c r="G721" s="652"/>
      <c r="H721" s="651"/>
      <c r="I721" s="653"/>
    </row>
    <row r="722">
      <c r="A722" s="649"/>
      <c r="B722" s="650"/>
      <c r="C722" s="705"/>
      <c r="D722" s="651"/>
      <c r="E722" s="649"/>
      <c r="F722" s="652"/>
      <c r="G722" s="652"/>
      <c r="H722" s="651"/>
      <c r="I722" s="653"/>
    </row>
    <row r="723">
      <c r="A723" s="649"/>
      <c r="B723" s="650"/>
      <c r="C723" s="705"/>
      <c r="D723" s="651"/>
      <c r="E723" s="649"/>
      <c r="F723" s="652"/>
      <c r="G723" s="652"/>
      <c r="H723" s="651"/>
      <c r="I723" s="653"/>
    </row>
    <row r="724">
      <c r="A724" s="649"/>
      <c r="B724" s="650"/>
      <c r="C724" s="705"/>
      <c r="D724" s="651"/>
      <c r="E724" s="649"/>
      <c r="F724" s="652"/>
      <c r="G724" s="652"/>
      <c r="H724" s="651"/>
      <c r="I724" s="653"/>
    </row>
    <row r="725">
      <c r="A725" s="649"/>
      <c r="B725" s="650"/>
      <c r="C725" s="705"/>
      <c r="D725" s="651"/>
      <c r="E725" s="649"/>
      <c r="F725" s="652"/>
      <c r="G725" s="652"/>
      <c r="H725" s="651"/>
      <c r="I725" s="653"/>
    </row>
    <row r="726">
      <c r="A726" s="649"/>
      <c r="B726" s="650"/>
      <c r="C726" s="705"/>
      <c r="D726" s="651"/>
      <c r="E726" s="649"/>
      <c r="F726" s="652"/>
      <c r="G726" s="652"/>
      <c r="H726" s="651"/>
      <c r="I726" s="653"/>
    </row>
    <row r="727">
      <c r="A727" s="649"/>
      <c r="B727" s="650"/>
      <c r="C727" s="705"/>
      <c r="D727" s="651"/>
      <c r="E727" s="649"/>
      <c r="F727" s="652"/>
      <c r="G727" s="652"/>
      <c r="H727" s="651"/>
      <c r="I727" s="653"/>
    </row>
    <row r="728">
      <c r="A728" s="649"/>
      <c r="B728" s="650"/>
      <c r="C728" s="705"/>
      <c r="D728" s="651"/>
      <c r="E728" s="649"/>
      <c r="F728" s="652"/>
      <c r="G728" s="652"/>
      <c r="H728" s="651"/>
      <c r="I728" s="653"/>
    </row>
    <row r="729">
      <c r="A729" s="649"/>
      <c r="B729" s="650"/>
      <c r="C729" s="705"/>
      <c r="D729" s="651"/>
      <c r="E729" s="649"/>
      <c r="F729" s="652"/>
      <c r="G729" s="652"/>
      <c r="H729" s="651"/>
      <c r="I729" s="653"/>
    </row>
    <row r="730">
      <c r="A730" s="649"/>
      <c r="B730" s="650"/>
      <c r="C730" s="705"/>
      <c r="D730" s="651"/>
      <c r="E730" s="649"/>
      <c r="F730" s="652"/>
      <c r="G730" s="652"/>
      <c r="H730" s="651"/>
      <c r="I730" s="653"/>
    </row>
    <row r="731">
      <c r="A731" s="649"/>
      <c r="B731" s="650"/>
      <c r="C731" s="705"/>
      <c r="D731" s="651"/>
      <c r="E731" s="649"/>
      <c r="F731" s="652"/>
      <c r="G731" s="652"/>
      <c r="H731" s="651"/>
      <c r="I731" s="653"/>
    </row>
    <row r="732">
      <c r="A732" s="649"/>
      <c r="B732" s="650"/>
      <c r="C732" s="705"/>
      <c r="D732" s="651"/>
      <c r="E732" s="649"/>
      <c r="F732" s="652"/>
      <c r="G732" s="652"/>
      <c r="H732" s="651"/>
      <c r="I732" s="653"/>
    </row>
    <row r="733">
      <c r="A733" s="649"/>
      <c r="B733" s="650"/>
      <c r="C733" s="705"/>
      <c r="D733" s="651"/>
      <c r="E733" s="649"/>
      <c r="F733" s="652"/>
      <c r="G733" s="652"/>
      <c r="H733" s="651"/>
      <c r="I733" s="653"/>
    </row>
    <row r="734">
      <c r="A734" s="649"/>
      <c r="B734" s="650"/>
      <c r="C734" s="705"/>
      <c r="D734" s="651"/>
      <c r="E734" s="649"/>
      <c r="F734" s="652"/>
      <c r="G734" s="652"/>
      <c r="H734" s="651"/>
      <c r="I734" s="653"/>
    </row>
    <row r="735">
      <c r="A735" s="649"/>
      <c r="B735" s="650"/>
      <c r="C735" s="705"/>
      <c r="D735" s="651"/>
      <c r="E735" s="649"/>
      <c r="F735" s="652"/>
      <c r="G735" s="652"/>
      <c r="H735" s="651"/>
      <c r="I735" s="653"/>
    </row>
    <row r="736">
      <c r="A736" s="649"/>
      <c r="B736" s="650"/>
      <c r="C736" s="705"/>
      <c r="D736" s="651"/>
      <c r="E736" s="649"/>
      <c r="F736" s="652"/>
      <c r="G736" s="652"/>
      <c r="H736" s="651"/>
      <c r="I736" s="653"/>
    </row>
    <row r="737">
      <c r="A737" s="649"/>
      <c r="B737" s="650"/>
      <c r="C737" s="705"/>
      <c r="D737" s="651"/>
      <c r="E737" s="649"/>
      <c r="F737" s="652"/>
      <c r="G737" s="652"/>
      <c r="H737" s="651"/>
      <c r="I737" s="653"/>
    </row>
    <row r="738">
      <c r="A738" s="649"/>
      <c r="B738" s="650"/>
      <c r="C738" s="705"/>
      <c r="D738" s="651"/>
      <c r="E738" s="649"/>
      <c r="F738" s="652"/>
      <c r="G738" s="652"/>
      <c r="H738" s="651"/>
      <c r="I738" s="653"/>
    </row>
    <row r="739">
      <c r="A739" s="649"/>
      <c r="B739" s="650"/>
      <c r="C739" s="705"/>
      <c r="D739" s="651"/>
      <c r="E739" s="649"/>
      <c r="F739" s="652"/>
      <c r="G739" s="652"/>
      <c r="H739" s="651"/>
      <c r="I739" s="653"/>
    </row>
    <row r="740">
      <c r="A740" s="649"/>
      <c r="B740" s="650"/>
      <c r="C740" s="705"/>
      <c r="D740" s="651"/>
      <c r="E740" s="649"/>
      <c r="F740" s="652"/>
      <c r="G740" s="652"/>
      <c r="H740" s="651"/>
      <c r="I740" s="653"/>
    </row>
    <row r="741">
      <c r="A741" s="649"/>
      <c r="B741" s="650"/>
      <c r="C741" s="705"/>
      <c r="D741" s="651"/>
      <c r="E741" s="649"/>
      <c r="F741" s="652"/>
      <c r="G741" s="652"/>
      <c r="H741" s="651"/>
      <c r="I741" s="653"/>
    </row>
    <row r="742">
      <c r="A742" s="649"/>
      <c r="B742" s="650"/>
      <c r="C742" s="705"/>
      <c r="D742" s="651"/>
      <c r="E742" s="649"/>
      <c r="F742" s="652"/>
      <c r="G742" s="652"/>
      <c r="H742" s="651"/>
      <c r="I742" s="653"/>
    </row>
    <row r="743">
      <c r="A743" s="649"/>
      <c r="B743" s="650"/>
      <c r="C743" s="705"/>
      <c r="D743" s="651"/>
      <c r="E743" s="649"/>
      <c r="F743" s="652"/>
      <c r="G743" s="652"/>
      <c r="H743" s="651"/>
      <c r="I743" s="653"/>
    </row>
    <row r="744">
      <c r="A744" s="649"/>
      <c r="B744" s="650"/>
      <c r="C744" s="705"/>
      <c r="D744" s="651"/>
      <c r="E744" s="649"/>
      <c r="F744" s="652"/>
      <c r="G744" s="652"/>
      <c r="H744" s="651"/>
      <c r="I744" s="653"/>
    </row>
    <row r="745">
      <c r="A745" s="649"/>
      <c r="B745" s="650"/>
      <c r="C745" s="705"/>
      <c r="D745" s="651"/>
      <c r="E745" s="649"/>
      <c r="F745" s="652"/>
      <c r="G745" s="652"/>
      <c r="H745" s="651"/>
      <c r="I745" s="653"/>
    </row>
    <row r="746">
      <c r="A746" s="649"/>
      <c r="B746" s="650"/>
      <c r="C746" s="705"/>
      <c r="D746" s="651"/>
      <c r="E746" s="649"/>
      <c r="F746" s="652"/>
      <c r="G746" s="652"/>
      <c r="H746" s="651"/>
      <c r="I746" s="653"/>
    </row>
    <row r="747">
      <c r="A747" s="649"/>
      <c r="B747" s="650"/>
      <c r="C747" s="705"/>
      <c r="D747" s="651"/>
      <c r="E747" s="649"/>
      <c r="F747" s="652"/>
      <c r="G747" s="652"/>
      <c r="H747" s="651"/>
      <c r="I747" s="653"/>
    </row>
    <row r="748">
      <c r="A748" s="649"/>
      <c r="B748" s="650"/>
      <c r="C748" s="705"/>
      <c r="D748" s="651"/>
      <c r="E748" s="649"/>
      <c r="F748" s="652"/>
      <c r="G748" s="652"/>
      <c r="H748" s="651"/>
      <c r="I748" s="653"/>
    </row>
    <row r="749">
      <c r="A749" s="649"/>
      <c r="B749" s="650"/>
      <c r="C749" s="705"/>
      <c r="D749" s="651"/>
      <c r="E749" s="649"/>
      <c r="F749" s="652"/>
      <c r="G749" s="652"/>
      <c r="H749" s="651"/>
      <c r="I749" s="653"/>
    </row>
    <row r="750">
      <c r="A750" s="649"/>
      <c r="B750" s="650"/>
      <c r="C750" s="705"/>
      <c r="D750" s="651"/>
      <c r="E750" s="649"/>
      <c r="F750" s="652"/>
      <c r="G750" s="652"/>
      <c r="H750" s="651"/>
      <c r="I750" s="653"/>
    </row>
    <row r="751">
      <c r="A751" s="649"/>
      <c r="B751" s="650"/>
      <c r="C751" s="705"/>
      <c r="D751" s="651"/>
      <c r="E751" s="649"/>
      <c r="F751" s="652"/>
      <c r="G751" s="652"/>
      <c r="H751" s="651"/>
      <c r="I751" s="653"/>
    </row>
    <row r="752">
      <c r="A752" s="649"/>
      <c r="B752" s="650"/>
      <c r="C752" s="705"/>
      <c r="D752" s="651"/>
      <c r="E752" s="649"/>
      <c r="F752" s="652"/>
      <c r="G752" s="652"/>
      <c r="H752" s="651"/>
      <c r="I752" s="653"/>
    </row>
    <row r="753">
      <c r="A753" s="649"/>
      <c r="B753" s="650"/>
      <c r="C753" s="705"/>
      <c r="D753" s="651"/>
      <c r="E753" s="649"/>
      <c r="F753" s="652"/>
      <c r="G753" s="652"/>
      <c r="H753" s="651"/>
      <c r="I753" s="653"/>
    </row>
    <row r="754">
      <c r="A754" s="649"/>
      <c r="B754" s="650"/>
      <c r="C754" s="705"/>
      <c r="D754" s="651"/>
      <c r="E754" s="649"/>
      <c r="F754" s="652"/>
      <c r="G754" s="652"/>
      <c r="H754" s="651"/>
      <c r="I754" s="653"/>
    </row>
    <row r="755">
      <c r="A755" s="649"/>
      <c r="B755" s="650"/>
      <c r="C755" s="705"/>
      <c r="D755" s="651"/>
      <c r="E755" s="649"/>
      <c r="F755" s="652"/>
      <c r="G755" s="652"/>
      <c r="H755" s="651"/>
      <c r="I755" s="653"/>
    </row>
    <row r="756">
      <c r="A756" s="649"/>
      <c r="B756" s="650"/>
      <c r="C756" s="705"/>
      <c r="D756" s="651"/>
      <c r="E756" s="649"/>
      <c r="F756" s="652"/>
      <c r="G756" s="652"/>
      <c r="H756" s="651"/>
      <c r="I756" s="653"/>
    </row>
    <row r="757">
      <c r="A757" s="649"/>
      <c r="B757" s="650"/>
      <c r="C757" s="705"/>
      <c r="D757" s="651"/>
      <c r="E757" s="649"/>
      <c r="F757" s="652"/>
      <c r="G757" s="652"/>
      <c r="H757" s="651"/>
      <c r="I757" s="653"/>
    </row>
    <row r="758">
      <c r="A758" s="649"/>
      <c r="B758" s="650"/>
      <c r="C758" s="705"/>
      <c r="D758" s="651"/>
      <c r="E758" s="649"/>
      <c r="F758" s="652"/>
      <c r="G758" s="652"/>
      <c r="H758" s="651"/>
      <c r="I758" s="653"/>
    </row>
    <row r="759">
      <c r="A759" s="649"/>
      <c r="B759" s="650"/>
      <c r="C759" s="705"/>
      <c r="D759" s="651"/>
      <c r="E759" s="649"/>
      <c r="F759" s="652"/>
      <c r="G759" s="652"/>
      <c r="H759" s="651"/>
      <c r="I759" s="653"/>
    </row>
    <row r="760">
      <c r="A760" s="649"/>
      <c r="B760" s="650"/>
      <c r="C760" s="705"/>
      <c r="D760" s="651"/>
      <c r="E760" s="649"/>
      <c r="F760" s="652"/>
      <c r="G760" s="652"/>
      <c r="H760" s="651"/>
      <c r="I760" s="653"/>
    </row>
    <row r="761">
      <c r="A761" s="649"/>
      <c r="B761" s="650"/>
      <c r="C761" s="705"/>
      <c r="D761" s="651"/>
      <c r="E761" s="649"/>
      <c r="F761" s="652"/>
      <c r="G761" s="652"/>
      <c r="H761" s="651"/>
      <c r="I761" s="653"/>
    </row>
    <row r="762">
      <c r="A762" s="649"/>
      <c r="B762" s="650"/>
      <c r="C762" s="705"/>
      <c r="D762" s="651"/>
      <c r="E762" s="649"/>
      <c r="F762" s="652"/>
      <c r="G762" s="652"/>
      <c r="H762" s="651"/>
      <c r="I762" s="653"/>
    </row>
    <row r="763">
      <c r="A763" s="649"/>
      <c r="B763" s="650"/>
      <c r="C763" s="705"/>
      <c r="D763" s="651"/>
      <c r="E763" s="649"/>
      <c r="F763" s="652"/>
      <c r="G763" s="652"/>
      <c r="H763" s="651"/>
      <c r="I763" s="653"/>
    </row>
    <row r="764">
      <c r="A764" s="649"/>
      <c r="B764" s="650"/>
      <c r="C764" s="705"/>
      <c r="D764" s="651"/>
      <c r="E764" s="649"/>
      <c r="F764" s="652"/>
      <c r="G764" s="652"/>
      <c r="H764" s="651"/>
      <c r="I764" s="653"/>
    </row>
    <row r="765">
      <c r="A765" s="649"/>
      <c r="B765" s="650"/>
      <c r="C765" s="705"/>
      <c r="D765" s="651"/>
      <c r="E765" s="649"/>
      <c r="F765" s="652"/>
      <c r="G765" s="652"/>
      <c r="H765" s="651"/>
      <c r="I765" s="653"/>
    </row>
    <row r="766">
      <c r="A766" s="649"/>
      <c r="B766" s="650"/>
      <c r="C766" s="705"/>
      <c r="D766" s="651"/>
      <c r="E766" s="649"/>
      <c r="F766" s="652"/>
      <c r="G766" s="652"/>
      <c r="H766" s="651"/>
      <c r="I766" s="653"/>
    </row>
    <row r="767">
      <c r="A767" s="649"/>
      <c r="B767" s="650"/>
      <c r="C767" s="705"/>
      <c r="D767" s="651"/>
      <c r="E767" s="649"/>
      <c r="F767" s="652"/>
      <c r="G767" s="652"/>
      <c r="H767" s="651"/>
      <c r="I767" s="653"/>
    </row>
    <row r="768">
      <c r="A768" s="649"/>
      <c r="B768" s="650"/>
      <c r="C768" s="705"/>
      <c r="D768" s="651"/>
      <c r="E768" s="649"/>
      <c r="F768" s="652"/>
      <c r="G768" s="652"/>
      <c r="H768" s="651"/>
      <c r="I768" s="653"/>
    </row>
    <row r="769">
      <c r="A769" s="649"/>
      <c r="B769" s="650"/>
      <c r="C769" s="705"/>
      <c r="D769" s="651"/>
      <c r="E769" s="649"/>
      <c r="F769" s="652"/>
      <c r="G769" s="652"/>
      <c r="H769" s="651"/>
      <c r="I769" s="653"/>
    </row>
    <row r="770">
      <c r="A770" s="649"/>
      <c r="B770" s="650"/>
      <c r="C770" s="705"/>
      <c r="D770" s="651"/>
      <c r="E770" s="649"/>
      <c r="F770" s="652"/>
      <c r="G770" s="652"/>
      <c r="H770" s="651"/>
      <c r="I770" s="653"/>
    </row>
    <row r="771">
      <c r="A771" s="649"/>
      <c r="B771" s="650"/>
      <c r="C771" s="705"/>
      <c r="D771" s="651"/>
      <c r="E771" s="649"/>
      <c r="F771" s="652"/>
      <c r="G771" s="652"/>
      <c r="H771" s="651"/>
      <c r="I771" s="653"/>
    </row>
    <row r="772">
      <c r="A772" s="649"/>
      <c r="B772" s="650"/>
      <c r="C772" s="705"/>
      <c r="D772" s="651"/>
      <c r="E772" s="649"/>
      <c r="F772" s="652"/>
      <c r="G772" s="652"/>
      <c r="H772" s="651"/>
      <c r="I772" s="653"/>
    </row>
    <row r="773">
      <c r="A773" s="649"/>
      <c r="B773" s="650"/>
      <c r="C773" s="705"/>
      <c r="D773" s="651"/>
      <c r="E773" s="649"/>
      <c r="F773" s="652"/>
      <c r="G773" s="652"/>
      <c r="H773" s="651"/>
      <c r="I773" s="653"/>
    </row>
    <row r="774">
      <c r="A774" s="649"/>
      <c r="B774" s="650"/>
      <c r="C774" s="705"/>
      <c r="D774" s="651"/>
      <c r="E774" s="649"/>
      <c r="F774" s="652"/>
      <c r="G774" s="652"/>
      <c r="H774" s="651"/>
      <c r="I774" s="653"/>
    </row>
    <row r="775">
      <c r="A775" s="649"/>
      <c r="B775" s="650"/>
      <c r="C775" s="705"/>
      <c r="D775" s="651"/>
      <c r="E775" s="649"/>
      <c r="F775" s="652"/>
      <c r="G775" s="652"/>
      <c r="H775" s="651"/>
      <c r="I775" s="653"/>
    </row>
    <row r="776">
      <c r="A776" s="649"/>
      <c r="B776" s="650"/>
      <c r="C776" s="705"/>
      <c r="D776" s="651"/>
      <c r="E776" s="649"/>
      <c r="F776" s="652"/>
      <c r="G776" s="652"/>
      <c r="H776" s="651"/>
      <c r="I776" s="653"/>
    </row>
    <row r="777">
      <c r="A777" s="649"/>
      <c r="B777" s="650"/>
      <c r="C777" s="705"/>
      <c r="D777" s="651"/>
      <c r="E777" s="649"/>
      <c r="F777" s="652"/>
      <c r="G777" s="652"/>
      <c r="H777" s="651"/>
      <c r="I777" s="653"/>
    </row>
    <row r="778">
      <c r="A778" s="649"/>
      <c r="B778" s="650"/>
      <c r="C778" s="705"/>
      <c r="D778" s="651"/>
      <c r="E778" s="649"/>
      <c r="F778" s="652"/>
      <c r="G778" s="652"/>
      <c r="H778" s="651"/>
      <c r="I778" s="653"/>
    </row>
    <row r="779">
      <c r="A779" s="649"/>
      <c r="B779" s="650"/>
      <c r="C779" s="705"/>
      <c r="D779" s="651"/>
      <c r="E779" s="649"/>
      <c r="F779" s="652"/>
      <c r="G779" s="652"/>
      <c r="H779" s="651"/>
      <c r="I779" s="653"/>
    </row>
    <row r="780">
      <c r="A780" s="649"/>
      <c r="B780" s="650"/>
      <c r="C780" s="705"/>
      <c r="D780" s="651"/>
      <c r="E780" s="649"/>
      <c r="F780" s="652"/>
      <c r="G780" s="652"/>
      <c r="H780" s="651"/>
      <c r="I780" s="653"/>
    </row>
    <row r="781">
      <c r="A781" s="649"/>
      <c r="B781" s="650"/>
      <c r="C781" s="705"/>
      <c r="D781" s="651"/>
      <c r="E781" s="649"/>
      <c r="F781" s="652"/>
      <c r="G781" s="652"/>
      <c r="H781" s="651"/>
      <c r="I781" s="653"/>
    </row>
    <row r="782">
      <c r="A782" s="649"/>
      <c r="B782" s="650"/>
      <c r="C782" s="705"/>
      <c r="D782" s="651"/>
      <c r="E782" s="649"/>
      <c r="F782" s="652"/>
      <c r="G782" s="652"/>
      <c r="H782" s="651"/>
      <c r="I782" s="653"/>
    </row>
    <row r="783">
      <c r="A783" s="649"/>
      <c r="B783" s="650"/>
      <c r="C783" s="705"/>
      <c r="D783" s="651"/>
      <c r="E783" s="649"/>
      <c r="F783" s="652"/>
      <c r="G783" s="652"/>
      <c r="H783" s="651"/>
      <c r="I783" s="653"/>
    </row>
    <row r="784">
      <c r="A784" s="649"/>
      <c r="B784" s="650"/>
      <c r="C784" s="705"/>
      <c r="D784" s="651"/>
      <c r="E784" s="649"/>
      <c r="F784" s="652"/>
      <c r="G784" s="652"/>
      <c r="H784" s="651"/>
      <c r="I784" s="653"/>
    </row>
    <row r="785">
      <c r="A785" s="649"/>
      <c r="B785" s="650"/>
      <c r="C785" s="705"/>
      <c r="D785" s="651"/>
      <c r="E785" s="649"/>
      <c r="F785" s="652"/>
      <c r="G785" s="652"/>
      <c r="H785" s="651"/>
      <c r="I785" s="653"/>
    </row>
    <row r="786">
      <c r="A786" s="649"/>
      <c r="B786" s="650"/>
      <c r="C786" s="705"/>
      <c r="D786" s="651"/>
      <c r="E786" s="649"/>
      <c r="F786" s="652"/>
      <c r="G786" s="652"/>
      <c r="H786" s="651"/>
      <c r="I786" s="653"/>
    </row>
    <row r="787">
      <c r="A787" s="649"/>
      <c r="B787" s="650"/>
      <c r="C787" s="705"/>
      <c r="D787" s="651"/>
      <c r="E787" s="649"/>
      <c r="F787" s="652"/>
      <c r="G787" s="652"/>
      <c r="H787" s="651"/>
      <c r="I787" s="653"/>
    </row>
    <row r="788">
      <c r="A788" s="649"/>
      <c r="B788" s="650"/>
      <c r="C788" s="705"/>
      <c r="D788" s="651"/>
      <c r="E788" s="649"/>
      <c r="F788" s="652"/>
      <c r="G788" s="652"/>
      <c r="H788" s="651"/>
      <c r="I788" s="653"/>
    </row>
    <row r="789">
      <c r="A789" s="649"/>
      <c r="B789" s="650"/>
      <c r="C789" s="705"/>
      <c r="D789" s="651"/>
      <c r="E789" s="649"/>
      <c r="F789" s="652"/>
      <c r="G789" s="652"/>
      <c r="H789" s="651"/>
      <c r="I789" s="653"/>
    </row>
    <row r="790">
      <c r="A790" s="649"/>
      <c r="B790" s="650"/>
      <c r="C790" s="705"/>
      <c r="D790" s="651"/>
      <c r="E790" s="649"/>
      <c r="F790" s="652"/>
      <c r="G790" s="652"/>
      <c r="H790" s="651"/>
      <c r="I790" s="653"/>
    </row>
    <row r="791">
      <c r="A791" s="649"/>
      <c r="B791" s="650"/>
      <c r="C791" s="705"/>
      <c r="D791" s="651"/>
      <c r="E791" s="649"/>
      <c r="F791" s="652"/>
      <c r="G791" s="652"/>
      <c r="H791" s="651"/>
      <c r="I791" s="653"/>
    </row>
    <row r="792">
      <c r="A792" s="649"/>
      <c r="B792" s="650"/>
      <c r="C792" s="705"/>
      <c r="D792" s="651"/>
      <c r="E792" s="649"/>
      <c r="F792" s="652"/>
      <c r="G792" s="652"/>
      <c r="H792" s="651"/>
      <c r="I792" s="653"/>
    </row>
    <row r="793">
      <c r="A793" s="649"/>
      <c r="B793" s="650"/>
      <c r="C793" s="705"/>
      <c r="D793" s="651"/>
      <c r="E793" s="649"/>
      <c r="F793" s="652"/>
      <c r="G793" s="652"/>
      <c r="H793" s="651"/>
      <c r="I793" s="653"/>
    </row>
    <row r="794">
      <c r="A794" s="649"/>
      <c r="B794" s="650"/>
      <c r="C794" s="705"/>
      <c r="D794" s="651"/>
      <c r="E794" s="649"/>
      <c r="F794" s="652"/>
      <c r="G794" s="652"/>
      <c r="H794" s="651"/>
      <c r="I794" s="653"/>
    </row>
    <row r="795">
      <c r="A795" s="649"/>
      <c r="B795" s="650"/>
      <c r="C795" s="705"/>
      <c r="D795" s="651"/>
      <c r="E795" s="649"/>
      <c r="F795" s="652"/>
      <c r="G795" s="652"/>
      <c r="H795" s="651"/>
      <c r="I795" s="653"/>
    </row>
    <row r="796">
      <c r="A796" s="649"/>
      <c r="B796" s="650"/>
      <c r="C796" s="705"/>
      <c r="D796" s="651"/>
      <c r="E796" s="649"/>
      <c r="F796" s="652"/>
      <c r="G796" s="652"/>
      <c r="H796" s="651"/>
      <c r="I796" s="653"/>
    </row>
    <row r="797">
      <c r="A797" s="649"/>
      <c r="B797" s="650"/>
      <c r="C797" s="705"/>
      <c r="D797" s="651"/>
      <c r="E797" s="649"/>
      <c r="F797" s="652"/>
      <c r="G797" s="652"/>
      <c r="H797" s="651"/>
      <c r="I797" s="653"/>
    </row>
    <row r="798">
      <c r="A798" s="649"/>
      <c r="B798" s="650"/>
      <c r="C798" s="705"/>
      <c r="D798" s="651"/>
      <c r="E798" s="649"/>
      <c r="F798" s="652"/>
      <c r="G798" s="652"/>
      <c r="H798" s="651"/>
      <c r="I798" s="653"/>
    </row>
    <row r="799">
      <c r="A799" s="649"/>
      <c r="B799" s="650"/>
      <c r="C799" s="705"/>
      <c r="D799" s="651"/>
      <c r="E799" s="649"/>
      <c r="F799" s="652"/>
      <c r="G799" s="652"/>
      <c r="H799" s="651"/>
      <c r="I799" s="653"/>
    </row>
    <row r="800">
      <c r="A800" s="649"/>
      <c r="B800" s="650"/>
      <c r="C800" s="705"/>
      <c r="D800" s="651"/>
      <c r="E800" s="649"/>
      <c r="F800" s="652"/>
      <c r="G800" s="652"/>
      <c r="H800" s="651"/>
      <c r="I800" s="653"/>
    </row>
    <row r="801">
      <c r="A801" s="649"/>
      <c r="B801" s="650"/>
      <c r="C801" s="705"/>
      <c r="D801" s="651"/>
      <c r="E801" s="649"/>
      <c r="F801" s="652"/>
      <c r="G801" s="652"/>
      <c r="H801" s="651"/>
      <c r="I801" s="653"/>
    </row>
    <row r="802">
      <c r="A802" s="649"/>
      <c r="B802" s="650"/>
      <c r="C802" s="705"/>
      <c r="D802" s="651"/>
      <c r="E802" s="649"/>
      <c r="F802" s="652"/>
      <c r="G802" s="652"/>
      <c r="H802" s="651"/>
      <c r="I802" s="653"/>
    </row>
    <row r="803">
      <c r="A803" s="649"/>
      <c r="B803" s="650"/>
      <c r="C803" s="705"/>
      <c r="D803" s="651"/>
      <c r="E803" s="649"/>
      <c r="F803" s="652"/>
      <c r="G803" s="652"/>
      <c r="H803" s="651"/>
      <c r="I803" s="653"/>
    </row>
    <row r="804">
      <c r="A804" s="649"/>
      <c r="B804" s="650"/>
      <c r="C804" s="705"/>
      <c r="D804" s="651"/>
      <c r="E804" s="649"/>
      <c r="F804" s="652"/>
      <c r="G804" s="652"/>
      <c r="H804" s="651"/>
      <c r="I804" s="653"/>
    </row>
    <row r="805">
      <c r="A805" s="649"/>
      <c r="B805" s="650"/>
      <c r="C805" s="705"/>
      <c r="D805" s="651"/>
      <c r="E805" s="649"/>
      <c r="F805" s="652"/>
      <c r="G805" s="652"/>
      <c r="H805" s="651"/>
      <c r="I805" s="653"/>
    </row>
    <row r="806">
      <c r="A806" s="649"/>
      <c r="B806" s="650"/>
      <c r="C806" s="705"/>
      <c r="D806" s="651"/>
      <c r="E806" s="649"/>
      <c r="F806" s="652"/>
      <c r="G806" s="652"/>
      <c r="H806" s="651"/>
      <c r="I806" s="653"/>
    </row>
    <row r="807">
      <c r="A807" s="649"/>
      <c r="B807" s="650"/>
      <c r="C807" s="705"/>
      <c r="D807" s="651"/>
      <c r="E807" s="649"/>
      <c r="F807" s="652"/>
      <c r="G807" s="652"/>
      <c r="H807" s="651"/>
      <c r="I807" s="653"/>
    </row>
    <row r="808">
      <c r="A808" s="649"/>
      <c r="B808" s="650"/>
      <c r="C808" s="705"/>
      <c r="D808" s="651"/>
      <c r="E808" s="649"/>
      <c r="F808" s="652"/>
      <c r="G808" s="652"/>
      <c r="H808" s="651"/>
      <c r="I808" s="653"/>
    </row>
    <row r="809">
      <c r="A809" s="649"/>
      <c r="B809" s="650"/>
      <c r="C809" s="705"/>
      <c r="D809" s="651"/>
      <c r="E809" s="649"/>
      <c r="F809" s="652"/>
      <c r="G809" s="652"/>
      <c r="H809" s="651"/>
      <c r="I809" s="653"/>
    </row>
    <row r="810">
      <c r="A810" s="649"/>
      <c r="B810" s="650"/>
      <c r="C810" s="705"/>
      <c r="D810" s="651"/>
      <c r="E810" s="649"/>
      <c r="F810" s="652"/>
      <c r="G810" s="652"/>
      <c r="H810" s="651"/>
      <c r="I810" s="653"/>
    </row>
    <row r="811">
      <c r="A811" s="649"/>
      <c r="B811" s="650"/>
      <c r="C811" s="705"/>
      <c r="D811" s="651"/>
      <c r="E811" s="649"/>
      <c r="F811" s="652"/>
      <c r="G811" s="652"/>
      <c r="H811" s="651"/>
      <c r="I811" s="653"/>
    </row>
    <row r="812">
      <c r="A812" s="649"/>
      <c r="B812" s="650"/>
      <c r="C812" s="705"/>
      <c r="D812" s="651"/>
      <c r="E812" s="649"/>
      <c r="F812" s="652"/>
      <c r="G812" s="652"/>
      <c r="H812" s="651"/>
      <c r="I812" s="653"/>
    </row>
    <row r="813">
      <c r="A813" s="649"/>
      <c r="B813" s="650"/>
      <c r="C813" s="705"/>
      <c r="D813" s="651"/>
      <c r="E813" s="649"/>
      <c r="F813" s="652"/>
      <c r="G813" s="652"/>
      <c r="H813" s="651"/>
      <c r="I813" s="653"/>
    </row>
    <row r="814">
      <c r="A814" s="649"/>
      <c r="B814" s="650"/>
      <c r="C814" s="705"/>
      <c r="D814" s="651"/>
      <c r="E814" s="649"/>
      <c r="F814" s="652"/>
      <c r="G814" s="652"/>
      <c r="H814" s="651"/>
      <c r="I814" s="653"/>
    </row>
    <row r="815">
      <c r="A815" s="649"/>
      <c r="B815" s="650"/>
      <c r="C815" s="705"/>
      <c r="D815" s="651"/>
      <c r="E815" s="649"/>
      <c r="F815" s="652"/>
      <c r="G815" s="652"/>
      <c r="H815" s="651"/>
      <c r="I815" s="653"/>
    </row>
    <row r="816">
      <c r="A816" s="649"/>
      <c r="B816" s="650"/>
      <c r="C816" s="705"/>
      <c r="D816" s="651"/>
      <c r="E816" s="649"/>
      <c r="F816" s="652"/>
      <c r="G816" s="652"/>
      <c r="H816" s="651"/>
      <c r="I816" s="653"/>
    </row>
    <row r="817">
      <c r="A817" s="649"/>
      <c r="B817" s="650"/>
      <c r="C817" s="705"/>
      <c r="D817" s="651"/>
      <c r="E817" s="649"/>
      <c r="F817" s="652"/>
      <c r="G817" s="652"/>
      <c r="H817" s="651"/>
      <c r="I817" s="653"/>
    </row>
    <row r="818">
      <c r="A818" s="649"/>
      <c r="B818" s="650"/>
      <c r="C818" s="705"/>
      <c r="D818" s="651"/>
      <c r="E818" s="649"/>
      <c r="F818" s="652"/>
      <c r="G818" s="652"/>
      <c r="H818" s="651"/>
      <c r="I818" s="653"/>
    </row>
    <row r="819">
      <c r="A819" s="649"/>
      <c r="B819" s="650"/>
      <c r="C819" s="705"/>
      <c r="D819" s="651"/>
      <c r="E819" s="649"/>
      <c r="F819" s="652"/>
      <c r="G819" s="652"/>
      <c r="H819" s="651"/>
      <c r="I819" s="653"/>
    </row>
    <row r="820">
      <c r="A820" s="649"/>
      <c r="B820" s="650"/>
      <c r="C820" s="705"/>
      <c r="D820" s="651"/>
      <c r="E820" s="649"/>
      <c r="F820" s="652"/>
      <c r="G820" s="652"/>
      <c r="H820" s="651"/>
      <c r="I820" s="653"/>
    </row>
    <row r="821">
      <c r="A821" s="649"/>
      <c r="B821" s="650"/>
      <c r="C821" s="705"/>
      <c r="D821" s="651"/>
      <c r="E821" s="649"/>
      <c r="F821" s="652"/>
      <c r="G821" s="652"/>
      <c r="H821" s="651"/>
      <c r="I821" s="653"/>
    </row>
    <row r="822">
      <c r="A822" s="649"/>
      <c r="B822" s="650"/>
      <c r="C822" s="705"/>
      <c r="D822" s="651"/>
      <c r="E822" s="649"/>
      <c r="F822" s="652"/>
      <c r="G822" s="652"/>
      <c r="H822" s="651"/>
      <c r="I822" s="653"/>
    </row>
    <row r="823">
      <c r="A823" s="649"/>
      <c r="B823" s="650"/>
      <c r="C823" s="705"/>
      <c r="D823" s="651"/>
      <c r="E823" s="649"/>
      <c r="F823" s="652"/>
      <c r="G823" s="652"/>
      <c r="H823" s="651"/>
      <c r="I823" s="653"/>
    </row>
    <row r="824">
      <c r="A824" s="649"/>
      <c r="B824" s="650"/>
      <c r="C824" s="705"/>
      <c r="D824" s="651"/>
      <c r="E824" s="649"/>
      <c r="F824" s="652"/>
      <c r="G824" s="652"/>
      <c r="H824" s="651"/>
      <c r="I824" s="653"/>
    </row>
    <row r="825">
      <c r="A825" s="649"/>
      <c r="B825" s="650"/>
      <c r="C825" s="705"/>
      <c r="D825" s="651"/>
      <c r="E825" s="649"/>
      <c r="F825" s="652"/>
      <c r="G825" s="652"/>
      <c r="H825" s="651"/>
      <c r="I825" s="653"/>
    </row>
    <row r="826">
      <c r="A826" s="649"/>
      <c r="B826" s="650"/>
      <c r="C826" s="705"/>
      <c r="D826" s="651"/>
      <c r="E826" s="649"/>
      <c r="F826" s="652"/>
      <c r="G826" s="652"/>
      <c r="H826" s="651"/>
      <c r="I826" s="653"/>
    </row>
    <row r="827">
      <c r="A827" s="649"/>
      <c r="B827" s="650"/>
      <c r="C827" s="705"/>
      <c r="D827" s="651"/>
      <c r="E827" s="649"/>
      <c r="F827" s="652"/>
      <c r="G827" s="652"/>
      <c r="H827" s="651"/>
      <c r="I827" s="653"/>
    </row>
    <row r="828">
      <c r="A828" s="649"/>
      <c r="B828" s="650"/>
      <c r="C828" s="705"/>
      <c r="D828" s="651"/>
      <c r="E828" s="649"/>
      <c r="F828" s="652"/>
      <c r="G828" s="652"/>
      <c r="H828" s="651"/>
      <c r="I828" s="653"/>
    </row>
    <row r="829">
      <c r="A829" s="649"/>
      <c r="B829" s="650"/>
      <c r="C829" s="705"/>
      <c r="D829" s="651"/>
      <c r="E829" s="649"/>
      <c r="F829" s="652"/>
      <c r="G829" s="652"/>
      <c r="H829" s="651"/>
      <c r="I829" s="653"/>
    </row>
    <row r="830">
      <c r="A830" s="649"/>
      <c r="B830" s="650"/>
      <c r="C830" s="705"/>
      <c r="D830" s="651"/>
      <c r="E830" s="649"/>
      <c r="F830" s="652"/>
      <c r="G830" s="652"/>
      <c r="H830" s="651"/>
      <c r="I830" s="653"/>
    </row>
    <row r="831">
      <c r="A831" s="649"/>
      <c r="B831" s="650"/>
      <c r="C831" s="705"/>
      <c r="D831" s="651"/>
      <c r="E831" s="649"/>
      <c r="F831" s="652"/>
      <c r="G831" s="652"/>
      <c r="H831" s="651"/>
      <c r="I831" s="653"/>
    </row>
    <row r="832">
      <c r="A832" s="649"/>
      <c r="B832" s="650"/>
      <c r="C832" s="705"/>
      <c r="D832" s="651"/>
      <c r="E832" s="649"/>
      <c r="F832" s="652"/>
      <c r="G832" s="652"/>
      <c r="H832" s="651"/>
      <c r="I832" s="653"/>
    </row>
    <row r="833">
      <c r="A833" s="649"/>
      <c r="B833" s="650"/>
      <c r="C833" s="705"/>
      <c r="D833" s="651"/>
      <c r="E833" s="649"/>
      <c r="F833" s="652"/>
      <c r="G833" s="652"/>
      <c r="H833" s="651"/>
      <c r="I833" s="653"/>
    </row>
    <row r="834">
      <c r="A834" s="649"/>
      <c r="B834" s="650"/>
      <c r="C834" s="705"/>
      <c r="D834" s="651"/>
      <c r="E834" s="649"/>
      <c r="F834" s="652"/>
      <c r="G834" s="652"/>
      <c r="H834" s="651"/>
      <c r="I834" s="653"/>
    </row>
    <row r="835">
      <c r="A835" s="649"/>
      <c r="B835" s="650"/>
      <c r="C835" s="705"/>
      <c r="D835" s="651"/>
      <c r="E835" s="649"/>
      <c r="F835" s="652"/>
      <c r="G835" s="652"/>
      <c r="H835" s="651"/>
      <c r="I835" s="653"/>
    </row>
    <row r="836">
      <c r="A836" s="649"/>
      <c r="B836" s="650"/>
      <c r="C836" s="705"/>
      <c r="D836" s="651"/>
      <c r="E836" s="649"/>
      <c r="F836" s="652"/>
      <c r="G836" s="652"/>
      <c r="H836" s="651"/>
      <c r="I836" s="653"/>
    </row>
    <row r="837">
      <c r="A837" s="649"/>
      <c r="B837" s="650"/>
      <c r="C837" s="705"/>
      <c r="D837" s="651"/>
      <c r="E837" s="649"/>
      <c r="F837" s="652"/>
      <c r="G837" s="652"/>
      <c r="H837" s="651"/>
      <c r="I837" s="653"/>
    </row>
    <row r="838">
      <c r="A838" s="649"/>
      <c r="B838" s="650"/>
      <c r="C838" s="705"/>
      <c r="D838" s="651"/>
      <c r="E838" s="649"/>
      <c r="F838" s="652"/>
      <c r="G838" s="652"/>
      <c r="H838" s="651"/>
      <c r="I838" s="653"/>
    </row>
    <row r="839">
      <c r="A839" s="649"/>
      <c r="B839" s="650"/>
      <c r="C839" s="705"/>
      <c r="D839" s="651"/>
      <c r="E839" s="649"/>
      <c r="F839" s="652"/>
      <c r="G839" s="652"/>
      <c r="H839" s="651"/>
      <c r="I839" s="653"/>
    </row>
    <row r="840">
      <c r="A840" s="649"/>
      <c r="B840" s="650"/>
      <c r="C840" s="705"/>
      <c r="D840" s="651"/>
      <c r="E840" s="649"/>
      <c r="F840" s="652"/>
      <c r="G840" s="652"/>
      <c r="H840" s="651"/>
      <c r="I840" s="653"/>
    </row>
    <row r="841">
      <c r="A841" s="649"/>
      <c r="B841" s="650"/>
      <c r="C841" s="705"/>
      <c r="D841" s="651"/>
      <c r="E841" s="649"/>
      <c r="F841" s="652"/>
      <c r="G841" s="652"/>
      <c r="H841" s="651"/>
      <c r="I841" s="653"/>
    </row>
    <row r="842">
      <c r="A842" s="649"/>
      <c r="B842" s="650"/>
      <c r="C842" s="705"/>
      <c r="D842" s="651"/>
      <c r="E842" s="649"/>
      <c r="F842" s="652"/>
      <c r="G842" s="652"/>
      <c r="H842" s="651"/>
      <c r="I842" s="653"/>
    </row>
    <row r="843">
      <c r="A843" s="649"/>
      <c r="B843" s="650"/>
      <c r="C843" s="705"/>
      <c r="D843" s="651"/>
      <c r="E843" s="649"/>
      <c r="F843" s="652"/>
      <c r="G843" s="652"/>
      <c r="H843" s="651"/>
      <c r="I843" s="653"/>
    </row>
    <row r="844">
      <c r="A844" s="649"/>
      <c r="B844" s="650"/>
      <c r="C844" s="705"/>
      <c r="D844" s="651"/>
      <c r="E844" s="649"/>
      <c r="F844" s="652"/>
      <c r="G844" s="652"/>
      <c r="H844" s="651"/>
      <c r="I844" s="653"/>
    </row>
    <row r="845">
      <c r="A845" s="649"/>
      <c r="B845" s="650"/>
      <c r="C845" s="705"/>
      <c r="D845" s="651"/>
      <c r="E845" s="649"/>
      <c r="F845" s="652"/>
      <c r="G845" s="652"/>
      <c r="H845" s="651"/>
      <c r="I845" s="653"/>
    </row>
    <row r="846">
      <c r="A846" s="649"/>
      <c r="B846" s="650"/>
      <c r="C846" s="705"/>
      <c r="D846" s="651"/>
      <c r="E846" s="649"/>
      <c r="F846" s="652"/>
      <c r="G846" s="652"/>
      <c r="H846" s="651"/>
      <c r="I846" s="653"/>
    </row>
    <row r="847">
      <c r="A847" s="649"/>
      <c r="B847" s="650"/>
      <c r="C847" s="705"/>
      <c r="D847" s="651"/>
      <c r="E847" s="649"/>
      <c r="F847" s="652"/>
      <c r="G847" s="652"/>
      <c r="H847" s="651"/>
      <c r="I847" s="653"/>
    </row>
    <row r="848">
      <c r="A848" s="649"/>
      <c r="B848" s="650"/>
      <c r="C848" s="705"/>
      <c r="D848" s="651"/>
      <c r="E848" s="649"/>
      <c r="F848" s="652"/>
      <c r="G848" s="652"/>
      <c r="H848" s="651"/>
      <c r="I848" s="653"/>
    </row>
    <row r="849">
      <c r="A849" s="649"/>
      <c r="B849" s="650"/>
      <c r="C849" s="705"/>
      <c r="D849" s="651"/>
      <c r="E849" s="649"/>
      <c r="F849" s="652"/>
      <c r="G849" s="652"/>
      <c r="H849" s="651"/>
      <c r="I849" s="653"/>
    </row>
    <row r="850">
      <c r="A850" s="649"/>
      <c r="B850" s="650"/>
      <c r="C850" s="705"/>
      <c r="D850" s="651"/>
      <c r="E850" s="649"/>
      <c r="F850" s="652"/>
      <c r="G850" s="652"/>
      <c r="H850" s="651"/>
      <c r="I850" s="653"/>
    </row>
    <row r="851">
      <c r="A851" s="649"/>
      <c r="B851" s="650"/>
      <c r="C851" s="705"/>
      <c r="D851" s="651"/>
      <c r="E851" s="649"/>
      <c r="F851" s="652"/>
      <c r="G851" s="652"/>
      <c r="H851" s="651"/>
      <c r="I851" s="653"/>
    </row>
    <row r="852">
      <c r="A852" s="649"/>
      <c r="B852" s="650"/>
      <c r="C852" s="705"/>
      <c r="D852" s="651"/>
      <c r="E852" s="649"/>
      <c r="F852" s="652"/>
      <c r="G852" s="652"/>
      <c r="H852" s="651"/>
      <c r="I852" s="653"/>
    </row>
    <row r="853">
      <c r="A853" s="649"/>
      <c r="B853" s="650"/>
      <c r="C853" s="705"/>
      <c r="D853" s="651"/>
      <c r="E853" s="649"/>
      <c r="F853" s="652"/>
      <c r="G853" s="652"/>
      <c r="H853" s="651"/>
      <c r="I853" s="653"/>
    </row>
    <row r="854">
      <c r="A854" s="649"/>
      <c r="B854" s="650"/>
      <c r="C854" s="705"/>
      <c r="D854" s="651"/>
      <c r="E854" s="649"/>
      <c r="F854" s="652"/>
      <c r="G854" s="652"/>
      <c r="H854" s="651"/>
      <c r="I854" s="653"/>
    </row>
    <row r="855">
      <c r="A855" s="649"/>
      <c r="B855" s="650"/>
      <c r="C855" s="705"/>
      <c r="D855" s="651"/>
      <c r="E855" s="649"/>
      <c r="F855" s="652"/>
      <c r="G855" s="652"/>
      <c r="H855" s="651"/>
      <c r="I855" s="653"/>
    </row>
    <row r="856">
      <c r="A856" s="649"/>
      <c r="B856" s="650"/>
      <c r="C856" s="705"/>
      <c r="D856" s="651"/>
      <c r="E856" s="649"/>
      <c r="F856" s="652"/>
      <c r="G856" s="652"/>
      <c r="H856" s="651"/>
      <c r="I856" s="653"/>
    </row>
    <row r="857">
      <c r="A857" s="649"/>
      <c r="B857" s="650"/>
      <c r="C857" s="705"/>
      <c r="D857" s="651"/>
      <c r="E857" s="649"/>
      <c r="F857" s="652"/>
      <c r="G857" s="652"/>
      <c r="H857" s="651"/>
      <c r="I857" s="653"/>
    </row>
    <row r="858">
      <c r="A858" s="649"/>
      <c r="B858" s="650"/>
      <c r="C858" s="705"/>
      <c r="D858" s="651"/>
      <c r="E858" s="649"/>
      <c r="F858" s="652"/>
      <c r="G858" s="652"/>
      <c r="H858" s="651"/>
      <c r="I858" s="653"/>
    </row>
    <row r="859">
      <c r="A859" s="649"/>
      <c r="B859" s="650"/>
      <c r="C859" s="705"/>
      <c r="D859" s="651"/>
      <c r="E859" s="649"/>
      <c r="F859" s="652"/>
      <c r="G859" s="652"/>
      <c r="H859" s="651"/>
      <c r="I859" s="653"/>
    </row>
    <row r="860">
      <c r="A860" s="649"/>
      <c r="B860" s="650"/>
      <c r="C860" s="705"/>
      <c r="D860" s="651"/>
      <c r="E860" s="649"/>
      <c r="F860" s="652"/>
      <c r="G860" s="652"/>
      <c r="H860" s="651"/>
      <c r="I860" s="653"/>
    </row>
    <row r="861">
      <c r="A861" s="649"/>
      <c r="B861" s="650"/>
      <c r="C861" s="705"/>
      <c r="D861" s="651"/>
      <c r="E861" s="649"/>
      <c r="F861" s="652"/>
      <c r="G861" s="652"/>
      <c r="H861" s="651"/>
      <c r="I861" s="653"/>
    </row>
    <row r="862">
      <c r="A862" s="649"/>
      <c r="B862" s="650"/>
      <c r="C862" s="705"/>
      <c r="D862" s="651"/>
      <c r="E862" s="649"/>
      <c r="F862" s="652"/>
      <c r="G862" s="652"/>
      <c r="H862" s="651"/>
      <c r="I862" s="653"/>
    </row>
    <row r="863">
      <c r="A863" s="649"/>
      <c r="B863" s="650"/>
      <c r="C863" s="705"/>
      <c r="D863" s="651"/>
      <c r="E863" s="649"/>
      <c r="F863" s="652"/>
      <c r="G863" s="652"/>
      <c r="H863" s="651"/>
      <c r="I863" s="653"/>
    </row>
    <row r="864">
      <c r="A864" s="649"/>
      <c r="B864" s="650"/>
      <c r="C864" s="705"/>
      <c r="D864" s="651"/>
      <c r="E864" s="649"/>
      <c r="F864" s="652"/>
      <c r="G864" s="652"/>
      <c r="H864" s="651"/>
      <c r="I864" s="653"/>
    </row>
    <row r="865">
      <c r="A865" s="649"/>
      <c r="B865" s="650"/>
      <c r="C865" s="705"/>
      <c r="D865" s="651"/>
      <c r="E865" s="649"/>
      <c r="F865" s="652"/>
      <c r="G865" s="652"/>
      <c r="H865" s="651"/>
      <c r="I865" s="653"/>
    </row>
    <row r="866">
      <c r="A866" s="649"/>
      <c r="B866" s="650"/>
      <c r="C866" s="705"/>
      <c r="D866" s="651"/>
      <c r="E866" s="649"/>
      <c r="F866" s="652"/>
      <c r="G866" s="652"/>
      <c r="H866" s="651"/>
      <c r="I866" s="653"/>
    </row>
    <row r="867">
      <c r="A867" s="649"/>
      <c r="B867" s="650"/>
      <c r="C867" s="705"/>
      <c r="D867" s="651"/>
      <c r="E867" s="649"/>
      <c r="F867" s="652"/>
      <c r="G867" s="652"/>
      <c r="H867" s="651"/>
      <c r="I867" s="653"/>
    </row>
    <row r="868">
      <c r="A868" s="649"/>
      <c r="B868" s="650"/>
      <c r="C868" s="705"/>
      <c r="D868" s="651"/>
      <c r="E868" s="649"/>
      <c r="F868" s="652"/>
      <c r="G868" s="652"/>
      <c r="H868" s="651"/>
      <c r="I868" s="653"/>
    </row>
    <row r="869">
      <c r="A869" s="649"/>
      <c r="B869" s="650"/>
      <c r="C869" s="705"/>
      <c r="D869" s="651"/>
      <c r="E869" s="649"/>
      <c r="F869" s="652"/>
      <c r="G869" s="652"/>
      <c r="H869" s="651"/>
      <c r="I869" s="653"/>
    </row>
    <row r="870">
      <c r="A870" s="649"/>
      <c r="B870" s="650"/>
      <c r="C870" s="705"/>
      <c r="D870" s="651"/>
      <c r="E870" s="649"/>
      <c r="F870" s="652"/>
      <c r="G870" s="652"/>
      <c r="H870" s="651"/>
      <c r="I870" s="653"/>
    </row>
    <row r="871">
      <c r="A871" s="649"/>
      <c r="B871" s="650"/>
      <c r="C871" s="705"/>
      <c r="D871" s="651"/>
      <c r="E871" s="649"/>
      <c r="F871" s="652"/>
      <c r="G871" s="652"/>
      <c r="H871" s="651"/>
      <c r="I871" s="653"/>
    </row>
    <row r="872">
      <c r="A872" s="649"/>
      <c r="B872" s="650"/>
      <c r="C872" s="705"/>
      <c r="D872" s="651"/>
      <c r="E872" s="649"/>
      <c r="F872" s="652"/>
      <c r="G872" s="652"/>
      <c r="H872" s="651"/>
      <c r="I872" s="653"/>
    </row>
    <row r="873">
      <c r="A873" s="649"/>
      <c r="B873" s="650"/>
      <c r="C873" s="705"/>
      <c r="D873" s="651"/>
      <c r="E873" s="649"/>
      <c r="F873" s="652"/>
      <c r="G873" s="652"/>
      <c r="H873" s="651"/>
      <c r="I873" s="653"/>
    </row>
    <row r="874">
      <c r="A874" s="649"/>
      <c r="B874" s="650"/>
      <c r="C874" s="705"/>
      <c r="D874" s="651"/>
      <c r="E874" s="649"/>
      <c r="F874" s="652"/>
      <c r="G874" s="652"/>
      <c r="H874" s="651"/>
      <c r="I874" s="653"/>
    </row>
    <row r="875">
      <c r="A875" s="649"/>
      <c r="B875" s="650"/>
      <c r="C875" s="705"/>
      <c r="D875" s="651"/>
      <c r="E875" s="649"/>
      <c r="F875" s="652"/>
      <c r="G875" s="652"/>
      <c r="H875" s="651"/>
      <c r="I875" s="653"/>
    </row>
    <row r="876">
      <c r="A876" s="649"/>
      <c r="B876" s="650"/>
      <c r="C876" s="705"/>
      <c r="D876" s="651"/>
      <c r="E876" s="649"/>
      <c r="F876" s="652"/>
      <c r="G876" s="652"/>
      <c r="H876" s="651"/>
      <c r="I876" s="653"/>
    </row>
    <row r="877">
      <c r="A877" s="649"/>
      <c r="B877" s="650"/>
      <c r="C877" s="705"/>
      <c r="D877" s="651"/>
      <c r="E877" s="649"/>
      <c r="F877" s="652"/>
      <c r="G877" s="652"/>
      <c r="H877" s="651"/>
      <c r="I877" s="653"/>
    </row>
    <row r="878">
      <c r="A878" s="649"/>
      <c r="B878" s="650"/>
      <c r="C878" s="705"/>
      <c r="D878" s="651"/>
      <c r="E878" s="649"/>
      <c r="F878" s="652"/>
      <c r="G878" s="652"/>
      <c r="H878" s="651"/>
      <c r="I878" s="653"/>
    </row>
    <row r="879">
      <c r="A879" s="649"/>
      <c r="B879" s="650"/>
      <c r="C879" s="705"/>
      <c r="D879" s="651"/>
      <c r="E879" s="649"/>
      <c r="F879" s="652"/>
      <c r="G879" s="652"/>
      <c r="H879" s="651"/>
      <c r="I879" s="653"/>
    </row>
    <row r="880">
      <c r="A880" s="649"/>
      <c r="B880" s="650"/>
      <c r="C880" s="705"/>
      <c r="D880" s="651"/>
      <c r="E880" s="649"/>
      <c r="F880" s="652"/>
      <c r="G880" s="652"/>
      <c r="H880" s="651"/>
      <c r="I880" s="653"/>
    </row>
    <row r="881">
      <c r="A881" s="649"/>
      <c r="B881" s="650"/>
      <c r="C881" s="705"/>
      <c r="D881" s="651"/>
      <c r="E881" s="649"/>
      <c r="F881" s="652"/>
      <c r="G881" s="652"/>
      <c r="H881" s="651"/>
      <c r="I881" s="653"/>
    </row>
    <row r="882">
      <c r="A882" s="649"/>
      <c r="B882" s="650"/>
      <c r="C882" s="705"/>
      <c r="D882" s="651"/>
      <c r="E882" s="649"/>
      <c r="F882" s="652"/>
      <c r="G882" s="652"/>
      <c r="H882" s="651"/>
      <c r="I882" s="653"/>
    </row>
    <row r="883">
      <c r="A883" s="649"/>
      <c r="B883" s="650"/>
      <c r="C883" s="705"/>
      <c r="D883" s="651"/>
      <c r="E883" s="649"/>
      <c r="F883" s="652"/>
      <c r="G883" s="652"/>
      <c r="H883" s="651"/>
      <c r="I883" s="653"/>
    </row>
    <row r="884">
      <c r="A884" s="649"/>
      <c r="B884" s="650"/>
      <c r="C884" s="705"/>
      <c r="D884" s="651"/>
      <c r="E884" s="649"/>
      <c r="F884" s="652"/>
      <c r="G884" s="652"/>
      <c r="H884" s="651"/>
      <c r="I884" s="653"/>
    </row>
    <row r="885">
      <c r="A885" s="649"/>
      <c r="B885" s="650"/>
      <c r="C885" s="705"/>
      <c r="D885" s="651"/>
      <c r="E885" s="649"/>
      <c r="F885" s="652"/>
      <c r="G885" s="652"/>
      <c r="H885" s="651"/>
      <c r="I885" s="653"/>
    </row>
    <row r="886">
      <c r="A886" s="649"/>
      <c r="B886" s="650"/>
      <c r="C886" s="705"/>
      <c r="D886" s="651"/>
      <c r="E886" s="649"/>
      <c r="F886" s="652"/>
      <c r="G886" s="652"/>
      <c r="H886" s="651"/>
      <c r="I886" s="653"/>
    </row>
    <row r="887">
      <c r="A887" s="649"/>
      <c r="B887" s="650"/>
      <c r="C887" s="705"/>
      <c r="D887" s="651"/>
      <c r="E887" s="649"/>
      <c r="F887" s="652"/>
      <c r="G887" s="652"/>
      <c r="H887" s="651"/>
      <c r="I887" s="653"/>
    </row>
    <row r="888">
      <c r="A888" s="649"/>
      <c r="B888" s="650"/>
      <c r="C888" s="705"/>
      <c r="D888" s="651"/>
      <c r="E888" s="649"/>
      <c r="F888" s="652"/>
      <c r="G888" s="652"/>
      <c r="H888" s="651"/>
      <c r="I888" s="653"/>
    </row>
    <row r="889">
      <c r="A889" s="649"/>
      <c r="B889" s="650"/>
      <c r="C889" s="705"/>
      <c r="D889" s="651"/>
      <c r="E889" s="649"/>
      <c r="F889" s="652"/>
      <c r="G889" s="652"/>
      <c r="H889" s="651"/>
      <c r="I889" s="653"/>
    </row>
    <row r="890">
      <c r="A890" s="649"/>
      <c r="B890" s="650"/>
      <c r="C890" s="705"/>
      <c r="D890" s="651"/>
      <c r="E890" s="649"/>
      <c r="F890" s="652"/>
      <c r="G890" s="652"/>
      <c r="H890" s="651"/>
      <c r="I890" s="653"/>
    </row>
    <row r="891">
      <c r="A891" s="649"/>
      <c r="B891" s="650"/>
      <c r="C891" s="705"/>
      <c r="D891" s="651"/>
      <c r="E891" s="649"/>
      <c r="F891" s="652"/>
      <c r="G891" s="652"/>
      <c r="H891" s="651"/>
      <c r="I891" s="653"/>
    </row>
    <row r="892">
      <c r="A892" s="649"/>
      <c r="B892" s="650"/>
      <c r="C892" s="705"/>
      <c r="D892" s="651"/>
      <c r="E892" s="649"/>
      <c r="F892" s="652"/>
      <c r="G892" s="652"/>
      <c r="H892" s="651"/>
      <c r="I892" s="653"/>
    </row>
    <row r="893">
      <c r="A893" s="649"/>
      <c r="B893" s="650"/>
      <c r="C893" s="705"/>
      <c r="D893" s="651"/>
      <c r="E893" s="649"/>
      <c r="F893" s="652"/>
      <c r="G893" s="652"/>
      <c r="H893" s="651"/>
      <c r="I893" s="653"/>
    </row>
    <row r="894">
      <c r="A894" s="649"/>
      <c r="B894" s="650"/>
      <c r="C894" s="705"/>
      <c r="D894" s="651"/>
      <c r="E894" s="649"/>
      <c r="F894" s="652"/>
      <c r="G894" s="652"/>
      <c r="H894" s="651"/>
      <c r="I894" s="653"/>
    </row>
    <row r="895">
      <c r="A895" s="649"/>
      <c r="B895" s="650"/>
      <c r="C895" s="705"/>
      <c r="D895" s="651"/>
      <c r="E895" s="649"/>
      <c r="F895" s="652"/>
      <c r="G895" s="652"/>
      <c r="H895" s="651"/>
      <c r="I895" s="653"/>
    </row>
    <row r="896">
      <c r="A896" s="649"/>
      <c r="B896" s="650"/>
      <c r="C896" s="705"/>
      <c r="D896" s="651"/>
      <c r="E896" s="649"/>
      <c r="F896" s="652"/>
      <c r="G896" s="652"/>
      <c r="H896" s="651"/>
      <c r="I896" s="653"/>
    </row>
    <row r="897">
      <c r="A897" s="649"/>
      <c r="B897" s="650"/>
      <c r="C897" s="705"/>
      <c r="D897" s="651"/>
      <c r="E897" s="649"/>
      <c r="F897" s="652"/>
      <c r="G897" s="652"/>
      <c r="H897" s="651"/>
      <c r="I897" s="653"/>
    </row>
    <row r="898">
      <c r="A898" s="649"/>
      <c r="B898" s="650"/>
      <c r="C898" s="705"/>
      <c r="D898" s="651"/>
      <c r="E898" s="649"/>
      <c r="F898" s="652"/>
      <c r="G898" s="652"/>
      <c r="H898" s="651"/>
      <c r="I898" s="653"/>
    </row>
    <row r="899">
      <c r="A899" s="649"/>
      <c r="B899" s="650"/>
      <c r="C899" s="705"/>
      <c r="D899" s="651"/>
      <c r="E899" s="649"/>
      <c r="F899" s="652"/>
      <c r="G899" s="652"/>
      <c r="H899" s="651"/>
      <c r="I899" s="653"/>
    </row>
    <row r="900">
      <c r="A900" s="649"/>
      <c r="B900" s="650"/>
      <c r="C900" s="705"/>
      <c r="D900" s="651"/>
      <c r="E900" s="649"/>
      <c r="F900" s="652"/>
      <c r="G900" s="652"/>
      <c r="H900" s="651"/>
      <c r="I900" s="653"/>
    </row>
    <row r="901">
      <c r="A901" s="649"/>
      <c r="B901" s="650"/>
      <c r="C901" s="705"/>
      <c r="D901" s="651"/>
      <c r="E901" s="649"/>
      <c r="F901" s="652"/>
      <c r="G901" s="652"/>
      <c r="H901" s="651"/>
      <c r="I901" s="653"/>
    </row>
    <row r="902">
      <c r="A902" s="649"/>
      <c r="B902" s="650"/>
      <c r="C902" s="705"/>
      <c r="D902" s="651"/>
      <c r="E902" s="649"/>
      <c r="F902" s="652"/>
      <c r="G902" s="652"/>
      <c r="H902" s="651"/>
      <c r="I902" s="653"/>
    </row>
    <row r="903">
      <c r="A903" s="649"/>
      <c r="B903" s="650"/>
      <c r="C903" s="705"/>
      <c r="D903" s="651"/>
      <c r="E903" s="649"/>
      <c r="F903" s="652"/>
      <c r="G903" s="652"/>
      <c r="H903" s="651"/>
      <c r="I903" s="653"/>
    </row>
    <row r="904">
      <c r="A904" s="649"/>
      <c r="B904" s="650"/>
      <c r="C904" s="705"/>
      <c r="D904" s="651"/>
      <c r="E904" s="649"/>
      <c r="F904" s="652"/>
      <c r="G904" s="652"/>
      <c r="H904" s="651"/>
      <c r="I904" s="653"/>
    </row>
    <row r="905">
      <c r="A905" s="649"/>
      <c r="B905" s="650"/>
      <c r="C905" s="705"/>
      <c r="D905" s="651"/>
      <c r="E905" s="649"/>
      <c r="F905" s="652"/>
      <c r="G905" s="652"/>
      <c r="H905" s="651"/>
      <c r="I905" s="653"/>
    </row>
    <row r="906">
      <c r="A906" s="649"/>
      <c r="B906" s="650"/>
      <c r="C906" s="705"/>
      <c r="D906" s="651"/>
      <c r="E906" s="649"/>
      <c r="F906" s="652"/>
      <c r="G906" s="652"/>
      <c r="H906" s="651"/>
      <c r="I906" s="653"/>
    </row>
    <row r="907">
      <c r="A907" s="649"/>
      <c r="B907" s="650"/>
      <c r="C907" s="705"/>
      <c r="D907" s="651"/>
      <c r="E907" s="649"/>
      <c r="F907" s="652"/>
      <c r="G907" s="652"/>
      <c r="H907" s="651"/>
      <c r="I907" s="653"/>
    </row>
    <row r="908">
      <c r="A908" s="649"/>
      <c r="B908" s="650"/>
      <c r="C908" s="705"/>
      <c r="D908" s="651"/>
      <c r="E908" s="649"/>
      <c r="F908" s="652"/>
      <c r="G908" s="652"/>
      <c r="H908" s="651"/>
      <c r="I908" s="653"/>
    </row>
    <row r="909">
      <c r="A909" s="649"/>
      <c r="B909" s="650"/>
      <c r="C909" s="705"/>
      <c r="D909" s="651"/>
      <c r="E909" s="649"/>
      <c r="F909" s="652"/>
      <c r="G909" s="652"/>
      <c r="H909" s="651"/>
      <c r="I909" s="653"/>
    </row>
    <row r="910">
      <c r="A910" s="649"/>
      <c r="B910" s="650"/>
      <c r="C910" s="705"/>
      <c r="D910" s="651"/>
      <c r="E910" s="649"/>
      <c r="F910" s="652"/>
      <c r="G910" s="652"/>
      <c r="H910" s="651"/>
      <c r="I910" s="653"/>
    </row>
    <row r="911">
      <c r="A911" s="649"/>
      <c r="B911" s="650"/>
      <c r="C911" s="705"/>
      <c r="D911" s="651"/>
      <c r="E911" s="649"/>
      <c r="F911" s="652"/>
      <c r="G911" s="652"/>
      <c r="H911" s="651"/>
      <c r="I911" s="653"/>
    </row>
    <row r="912">
      <c r="A912" s="649"/>
      <c r="B912" s="650"/>
      <c r="C912" s="705"/>
      <c r="D912" s="651"/>
      <c r="E912" s="649"/>
      <c r="F912" s="652"/>
      <c r="G912" s="652"/>
      <c r="H912" s="651"/>
      <c r="I912" s="653"/>
    </row>
    <row r="913">
      <c r="A913" s="649"/>
      <c r="B913" s="650"/>
      <c r="C913" s="705"/>
      <c r="D913" s="651"/>
      <c r="E913" s="649"/>
      <c r="F913" s="652"/>
      <c r="G913" s="652"/>
      <c r="H913" s="651"/>
      <c r="I913" s="653"/>
    </row>
    <row r="914">
      <c r="A914" s="649"/>
      <c r="B914" s="650"/>
      <c r="C914" s="705"/>
      <c r="D914" s="651"/>
      <c r="E914" s="649"/>
      <c r="F914" s="652"/>
      <c r="G914" s="652"/>
      <c r="H914" s="651"/>
      <c r="I914" s="653"/>
    </row>
    <row r="915">
      <c r="A915" s="649"/>
      <c r="B915" s="650"/>
      <c r="C915" s="705"/>
      <c r="D915" s="651"/>
      <c r="E915" s="649"/>
      <c r="F915" s="652"/>
      <c r="G915" s="652"/>
      <c r="H915" s="651"/>
      <c r="I915" s="653"/>
    </row>
    <row r="916">
      <c r="A916" s="649"/>
      <c r="B916" s="650"/>
      <c r="C916" s="705"/>
      <c r="D916" s="651"/>
      <c r="E916" s="649"/>
      <c r="F916" s="652"/>
      <c r="G916" s="652"/>
      <c r="H916" s="651"/>
      <c r="I916" s="653"/>
    </row>
    <row r="917">
      <c r="A917" s="649"/>
      <c r="B917" s="650"/>
      <c r="C917" s="705"/>
      <c r="D917" s="651"/>
      <c r="E917" s="649"/>
      <c r="F917" s="652"/>
      <c r="G917" s="652"/>
      <c r="H917" s="651"/>
      <c r="I917" s="653"/>
    </row>
    <row r="918">
      <c r="A918" s="649"/>
      <c r="B918" s="650"/>
      <c r="C918" s="705"/>
      <c r="D918" s="651"/>
      <c r="E918" s="649"/>
      <c r="F918" s="652"/>
      <c r="G918" s="652"/>
      <c r="H918" s="651"/>
      <c r="I918" s="653"/>
    </row>
    <row r="919">
      <c r="A919" s="649"/>
      <c r="B919" s="650"/>
      <c r="C919" s="705"/>
      <c r="D919" s="651"/>
      <c r="E919" s="649"/>
      <c r="F919" s="652"/>
      <c r="G919" s="652"/>
      <c r="H919" s="651"/>
      <c r="I919" s="653"/>
    </row>
    <row r="920">
      <c r="A920" s="649"/>
      <c r="B920" s="650"/>
      <c r="C920" s="705"/>
      <c r="D920" s="651"/>
      <c r="E920" s="649"/>
      <c r="F920" s="652"/>
      <c r="G920" s="652"/>
      <c r="H920" s="651"/>
      <c r="I920" s="653"/>
    </row>
    <row r="921">
      <c r="A921" s="649"/>
      <c r="B921" s="650"/>
      <c r="C921" s="705"/>
      <c r="D921" s="651"/>
      <c r="E921" s="649"/>
      <c r="F921" s="652"/>
      <c r="G921" s="652"/>
      <c r="H921" s="651"/>
      <c r="I921" s="653"/>
    </row>
    <row r="922">
      <c r="A922" s="649"/>
      <c r="B922" s="650"/>
      <c r="C922" s="705"/>
      <c r="D922" s="651"/>
      <c r="E922" s="649"/>
      <c r="F922" s="652"/>
      <c r="G922" s="652"/>
      <c r="H922" s="651"/>
      <c r="I922" s="653"/>
    </row>
    <row r="923">
      <c r="A923" s="649"/>
      <c r="B923" s="650"/>
      <c r="C923" s="705"/>
      <c r="D923" s="651"/>
      <c r="E923" s="649"/>
      <c r="F923" s="652"/>
      <c r="G923" s="652"/>
      <c r="H923" s="651"/>
      <c r="I923" s="653"/>
    </row>
    <row r="924">
      <c r="A924" s="649"/>
      <c r="B924" s="650"/>
      <c r="C924" s="705"/>
      <c r="D924" s="651"/>
      <c r="E924" s="649"/>
      <c r="F924" s="652"/>
      <c r="G924" s="652"/>
      <c r="H924" s="651"/>
      <c r="I924" s="653"/>
    </row>
    <row r="925">
      <c r="A925" s="649"/>
      <c r="B925" s="650"/>
      <c r="C925" s="705"/>
      <c r="D925" s="651"/>
      <c r="E925" s="649"/>
      <c r="F925" s="652"/>
      <c r="G925" s="652"/>
      <c r="H925" s="651"/>
      <c r="I925" s="653"/>
    </row>
    <row r="926">
      <c r="A926" s="649"/>
      <c r="B926" s="650"/>
      <c r="C926" s="705"/>
      <c r="D926" s="651"/>
      <c r="E926" s="649"/>
      <c r="F926" s="652"/>
      <c r="G926" s="652"/>
      <c r="H926" s="651"/>
      <c r="I926" s="653"/>
    </row>
    <row r="927">
      <c r="A927" s="649"/>
      <c r="B927" s="650"/>
      <c r="C927" s="705"/>
      <c r="D927" s="651"/>
      <c r="E927" s="649"/>
      <c r="F927" s="652"/>
      <c r="G927" s="652"/>
      <c r="H927" s="651"/>
      <c r="I927" s="653"/>
    </row>
    <row r="928">
      <c r="A928" s="649"/>
      <c r="B928" s="650"/>
      <c r="C928" s="705"/>
      <c r="D928" s="651"/>
      <c r="E928" s="649"/>
      <c r="F928" s="652"/>
      <c r="G928" s="652"/>
      <c r="H928" s="651"/>
      <c r="I928" s="653"/>
    </row>
    <row r="929">
      <c r="A929" s="649"/>
      <c r="B929" s="650"/>
      <c r="C929" s="705"/>
      <c r="D929" s="651"/>
      <c r="E929" s="649"/>
      <c r="F929" s="652"/>
      <c r="G929" s="652"/>
      <c r="H929" s="651"/>
      <c r="I929" s="653"/>
    </row>
    <row r="930">
      <c r="A930" s="649"/>
      <c r="B930" s="650"/>
      <c r="C930" s="705"/>
      <c r="D930" s="651"/>
      <c r="E930" s="649"/>
      <c r="F930" s="652"/>
      <c r="G930" s="652"/>
      <c r="H930" s="651"/>
      <c r="I930" s="653"/>
    </row>
    <row r="931">
      <c r="A931" s="649"/>
      <c r="B931" s="650"/>
      <c r="C931" s="705"/>
      <c r="D931" s="651"/>
      <c r="E931" s="649"/>
      <c r="F931" s="652"/>
      <c r="G931" s="652"/>
      <c r="H931" s="651"/>
      <c r="I931" s="653"/>
    </row>
    <row r="932">
      <c r="A932" s="649"/>
      <c r="B932" s="650"/>
      <c r="C932" s="705"/>
      <c r="D932" s="651"/>
      <c r="E932" s="649"/>
      <c r="F932" s="652"/>
      <c r="G932" s="652"/>
      <c r="H932" s="651"/>
      <c r="I932" s="653"/>
    </row>
    <row r="933">
      <c r="A933" s="649"/>
      <c r="B933" s="650"/>
      <c r="C933" s="705"/>
      <c r="D933" s="651"/>
      <c r="E933" s="649"/>
      <c r="F933" s="652"/>
      <c r="G933" s="652"/>
      <c r="H933" s="651"/>
      <c r="I933" s="653"/>
    </row>
    <row r="934">
      <c r="A934" s="649"/>
      <c r="B934" s="650"/>
      <c r="C934" s="705"/>
      <c r="D934" s="651"/>
      <c r="E934" s="649"/>
      <c r="F934" s="652"/>
      <c r="G934" s="652"/>
      <c r="H934" s="651"/>
      <c r="I934" s="653"/>
    </row>
    <row r="935">
      <c r="A935" s="649"/>
      <c r="B935" s="650"/>
      <c r="C935" s="705"/>
      <c r="D935" s="651"/>
      <c r="E935" s="649"/>
      <c r="F935" s="652"/>
      <c r="G935" s="652"/>
      <c r="H935" s="651"/>
      <c r="I935" s="653"/>
    </row>
    <row r="936">
      <c r="A936" s="649"/>
      <c r="B936" s="650"/>
      <c r="C936" s="705"/>
      <c r="D936" s="651"/>
      <c r="E936" s="649"/>
      <c r="F936" s="652"/>
      <c r="G936" s="652"/>
      <c r="H936" s="651"/>
      <c r="I936" s="653"/>
    </row>
    <row r="937">
      <c r="A937" s="649"/>
      <c r="B937" s="650"/>
      <c r="C937" s="705"/>
      <c r="D937" s="651"/>
      <c r="E937" s="649"/>
      <c r="F937" s="652"/>
      <c r="G937" s="652"/>
      <c r="H937" s="651"/>
      <c r="I937" s="653"/>
    </row>
    <row r="938">
      <c r="A938" s="649"/>
      <c r="B938" s="650"/>
      <c r="C938" s="705"/>
      <c r="D938" s="651"/>
      <c r="E938" s="649"/>
      <c r="F938" s="652"/>
      <c r="G938" s="652"/>
      <c r="H938" s="651"/>
      <c r="I938" s="653"/>
    </row>
    <row r="939">
      <c r="A939" s="649"/>
      <c r="B939" s="650"/>
      <c r="C939" s="705"/>
      <c r="D939" s="651"/>
      <c r="E939" s="649"/>
      <c r="F939" s="652"/>
      <c r="G939" s="652"/>
      <c r="H939" s="651"/>
      <c r="I939" s="653"/>
    </row>
    <row r="940">
      <c r="A940" s="649"/>
      <c r="B940" s="650"/>
      <c r="C940" s="705"/>
      <c r="D940" s="651"/>
      <c r="E940" s="649"/>
      <c r="F940" s="652"/>
      <c r="G940" s="652"/>
      <c r="H940" s="651"/>
      <c r="I940" s="653"/>
    </row>
    <row r="941">
      <c r="A941" s="649"/>
      <c r="B941" s="650"/>
      <c r="C941" s="705"/>
      <c r="D941" s="651"/>
      <c r="E941" s="649"/>
      <c r="F941" s="652"/>
      <c r="G941" s="652"/>
      <c r="H941" s="651"/>
      <c r="I941" s="653"/>
    </row>
    <row r="942">
      <c r="A942" s="649"/>
      <c r="B942" s="650"/>
      <c r="C942" s="705"/>
      <c r="D942" s="651"/>
      <c r="E942" s="649"/>
      <c r="F942" s="652"/>
      <c r="G942" s="652"/>
      <c r="H942" s="651"/>
      <c r="I942" s="653"/>
    </row>
    <row r="943">
      <c r="A943" s="649"/>
      <c r="B943" s="650"/>
      <c r="C943" s="705"/>
      <c r="D943" s="651"/>
      <c r="E943" s="649"/>
      <c r="F943" s="652"/>
      <c r="G943" s="652"/>
      <c r="H943" s="651"/>
      <c r="I943" s="653"/>
    </row>
    <row r="944">
      <c r="A944" s="649"/>
      <c r="B944" s="650"/>
      <c r="C944" s="705"/>
      <c r="D944" s="651"/>
      <c r="E944" s="649"/>
      <c r="F944" s="652"/>
      <c r="G944" s="652"/>
      <c r="H944" s="651"/>
      <c r="I944" s="653"/>
    </row>
    <row r="945">
      <c r="A945" s="649"/>
      <c r="B945" s="650"/>
      <c r="C945" s="705"/>
      <c r="D945" s="651"/>
      <c r="E945" s="649"/>
      <c r="F945" s="652"/>
      <c r="G945" s="652"/>
      <c r="H945" s="651"/>
      <c r="I945" s="653"/>
    </row>
    <row r="946">
      <c r="A946" s="649"/>
      <c r="B946" s="650"/>
      <c r="C946" s="705"/>
      <c r="D946" s="651"/>
      <c r="E946" s="649"/>
      <c r="F946" s="652"/>
      <c r="G946" s="652"/>
      <c r="H946" s="651"/>
      <c r="I946" s="653"/>
    </row>
    <row r="947">
      <c r="A947" s="649"/>
      <c r="B947" s="650"/>
      <c r="C947" s="705"/>
      <c r="D947" s="651"/>
      <c r="E947" s="649"/>
      <c r="F947" s="652"/>
      <c r="G947" s="652"/>
      <c r="H947" s="651"/>
      <c r="I947" s="653"/>
    </row>
    <row r="948">
      <c r="A948" s="649"/>
      <c r="B948" s="650"/>
      <c r="C948" s="705"/>
      <c r="D948" s="651"/>
      <c r="E948" s="649"/>
      <c r="F948" s="652"/>
      <c r="G948" s="652"/>
      <c r="H948" s="651"/>
      <c r="I948" s="653"/>
    </row>
  </sheetData>
  <dataValidations>
    <dataValidation type="list" allowBlank="1" sqref="A2:A948">
      <formula1>"Pre,On,Post"</formula1>
    </dataValidation>
    <dataValidation type="custom" allowBlank="1" showDropDown="1" sqref="F2:G948">
      <formula1>OR(NOT(ISERROR(DATEVALUE(F2))), AND(ISNUMBER(F2), LEFT(CELL("format", F2))="D"))</formula1>
    </dataValidation>
    <dataValidation allowBlank="1" showDropDown="1" sqref="B2:B948 H2:H948"/>
    <dataValidation type="list" allowBlank="1" sqref="E2:E948">
      <formula1>"Pre-event,Day of,Post-event"</formula1>
    </dataValidation>
    <dataValidation type="list" allowBlank="1" sqref="C2:C948">
      <formula1>"Not started,In progress,Blocked,Done, Need to Check,Completed"</formula1>
    </dataValidation>
  </dataValidations>
  <hyperlinks>
    <hyperlink r:id="rId1" ref="D16"/>
  </hyperlinks>
  <drawing r:id="rId2"/>
  <tableParts count="1">
    <tablePart r:id="rId4"/>
  </tableParts>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6.0"/>
    <col customWidth="1" min="2" max="2" width="43.25"/>
    <col customWidth="1" min="3" max="3" width="36.88"/>
    <col customWidth="1" min="5" max="5" width="4.5"/>
    <col customWidth="1" min="6" max="6" width="37.13"/>
  </cols>
  <sheetData>
    <row r="1">
      <c r="A1" s="117"/>
      <c r="B1" s="708" t="s">
        <v>1911</v>
      </c>
      <c r="C1" s="709"/>
      <c r="D1" s="117"/>
      <c r="E1" s="361"/>
      <c r="F1" s="710" t="s">
        <v>1912</v>
      </c>
      <c r="G1" s="117"/>
      <c r="H1" s="117"/>
      <c r="I1" s="117"/>
      <c r="J1" s="117"/>
      <c r="K1" s="117"/>
      <c r="L1" s="117"/>
      <c r="M1" s="117"/>
      <c r="N1" s="117"/>
      <c r="O1" s="117"/>
      <c r="P1" s="117"/>
      <c r="Q1" s="117"/>
      <c r="R1" s="117"/>
      <c r="S1" s="117"/>
      <c r="T1" s="117"/>
      <c r="U1" s="117"/>
      <c r="V1" s="117"/>
      <c r="W1" s="117"/>
      <c r="X1" s="117"/>
      <c r="Y1" s="117"/>
    </row>
    <row r="2">
      <c r="A2" s="117"/>
      <c r="B2" s="708"/>
      <c r="C2" s="709"/>
      <c r="D2" s="117"/>
      <c r="E2" s="349" t="s">
        <v>216</v>
      </c>
      <c r="F2" s="394" t="s">
        <v>1913</v>
      </c>
      <c r="G2" s="117"/>
      <c r="H2" s="117"/>
      <c r="I2" s="117"/>
      <c r="J2" s="117"/>
      <c r="K2" s="117"/>
      <c r="L2" s="117"/>
      <c r="M2" s="117"/>
      <c r="N2" s="117"/>
      <c r="O2" s="117"/>
      <c r="P2" s="117"/>
      <c r="Q2" s="117"/>
      <c r="R2" s="117"/>
      <c r="S2" s="117"/>
      <c r="T2" s="117"/>
      <c r="U2" s="117"/>
      <c r="V2" s="117"/>
      <c r="W2" s="117"/>
      <c r="X2" s="117"/>
      <c r="Y2" s="117"/>
    </row>
    <row r="3">
      <c r="A3" s="117"/>
      <c r="B3" s="711" t="s">
        <v>1914</v>
      </c>
      <c r="C3" s="712" t="s">
        <v>1915</v>
      </c>
      <c r="D3" s="117"/>
      <c r="E3" s="349">
        <v>1.0</v>
      </c>
      <c r="F3" s="394" t="s">
        <v>1916</v>
      </c>
      <c r="G3" s="117"/>
      <c r="H3" s="117"/>
      <c r="I3" s="117"/>
      <c r="J3" s="117"/>
      <c r="K3" s="117"/>
      <c r="L3" s="117"/>
      <c r="M3" s="117"/>
      <c r="N3" s="117"/>
      <c r="O3" s="117"/>
      <c r="P3" s="117"/>
      <c r="Q3" s="117"/>
      <c r="R3" s="117"/>
      <c r="S3" s="117"/>
      <c r="T3" s="117"/>
      <c r="U3" s="117"/>
      <c r="V3" s="117"/>
      <c r="W3" s="117"/>
      <c r="X3" s="117"/>
      <c r="Y3" s="117"/>
    </row>
    <row r="4">
      <c r="A4" s="117"/>
      <c r="B4" s="711" t="s">
        <v>1917</v>
      </c>
      <c r="C4" s="394" t="s">
        <v>1918</v>
      </c>
      <c r="D4" s="117"/>
      <c r="E4" s="349">
        <v>2.0</v>
      </c>
      <c r="F4" s="394" t="s">
        <v>1919</v>
      </c>
      <c r="G4" s="117"/>
      <c r="H4" s="117"/>
      <c r="I4" s="117"/>
      <c r="J4" s="117"/>
      <c r="K4" s="117"/>
      <c r="L4" s="117"/>
      <c r="M4" s="117"/>
      <c r="N4" s="117"/>
      <c r="O4" s="117"/>
      <c r="P4" s="117"/>
      <c r="Q4" s="117"/>
      <c r="R4" s="117"/>
      <c r="S4" s="117"/>
      <c r="T4" s="117"/>
      <c r="U4" s="117"/>
      <c r="V4" s="117"/>
      <c r="W4" s="117"/>
      <c r="X4" s="117"/>
      <c r="Y4" s="117"/>
    </row>
    <row r="5">
      <c r="A5" s="117"/>
      <c r="B5" s="711" t="s">
        <v>1920</v>
      </c>
      <c r="C5" s="712" t="s">
        <v>1921</v>
      </c>
      <c r="D5" s="117"/>
      <c r="E5" s="349">
        <v>3.0</v>
      </c>
      <c r="F5" s="713" t="s">
        <v>1922</v>
      </c>
      <c r="G5" s="117"/>
      <c r="H5" s="117"/>
      <c r="I5" s="117"/>
      <c r="J5" s="117"/>
      <c r="K5" s="117"/>
      <c r="L5" s="117"/>
      <c r="M5" s="117"/>
      <c r="N5" s="117"/>
      <c r="O5" s="117"/>
      <c r="P5" s="117"/>
      <c r="Q5" s="117"/>
      <c r="R5" s="117"/>
      <c r="S5" s="117"/>
      <c r="T5" s="117"/>
      <c r="U5" s="117"/>
      <c r="V5" s="117"/>
      <c r="W5" s="117"/>
      <c r="X5" s="117"/>
      <c r="Y5" s="117"/>
    </row>
    <row r="6">
      <c r="A6" s="117"/>
      <c r="B6" s="714" t="s">
        <v>1923</v>
      </c>
      <c r="C6" s="715" t="s">
        <v>1924</v>
      </c>
      <c r="D6" s="117"/>
      <c r="E6" s="349">
        <v>4.0</v>
      </c>
      <c r="F6" s="394" t="s">
        <v>1925</v>
      </c>
      <c r="G6" s="117"/>
      <c r="H6" s="117"/>
      <c r="I6" s="117"/>
      <c r="J6" s="117"/>
      <c r="K6" s="117"/>
      <c r="L6" s="117"/>
      <c r="M6" s="117"/>
      <c r="N6" s="117"/>
      <c r="O6" s="117"/>
      <c r="P6" s="117"/>
      <c r="Q6" s="117"/>
      <c r="R6" s="117"/>
      <c r="S6" s="117"/>
      <c r="T6" s="117"/>
      <c r="U6" s="117"/>
      <c r="V6" s="117"/>
      <c r="W6" s="117"/>
      <c r="X6" s="117"/>
      <c r="Y6" s="117"/>
    </row>
    <row r="7">
      <c r="A7" s="117"/>
      <c r="B7" s="22"/>
      <c r="C7" s="716" t="s">
        <v>1926</v>
      </c>
      <c r="D7" s="117"/>
      <c r="E7" s="349">
        <v>5.0</v>
      </c>
      <c r="F7" s="394" t="s">
        <v>1927</v>
      </c>
      <c r="G7" s="117"/>
      <c r="H7" s="117"/>
      <c r="I7" s="117"/>
      <c r="J7" s="117"/>
      <c r="K7" s="117"/>
      <c r="L7" s="117"/>
      <c r="M7" s="117"/>
      <c r="N7" s="117"/>
      <c r="O7" s="117"/>
      <c r="P7" s="117"/>
      <c r="Q7" s="117"/>
      <c r="R7" s="117"/>
      <c r="S7" s="117"/>
      <c r="T7" s="117"/>
      <c r="U7" s="117"/>
      <c r="V7" s="117"/>
      <c r="W7" s="117"/>
      <c r="X7" s="117"/>
      <c r="Y7" s="117"/>
    </row>
    <row r="8">
      <c r="A8" s="117"/>
      <c r="B8" s="23"/>
      <c r="C8" s="716" t="s">
        <v>1928</v>
      </c>
      <c r="D8" s="117"/>
      <c r="E8" s="349">
        <v>6.0</v>
      </c>
      <c r="F8" s="394" t="s">
        <v>1929</v>
      </c>
      <c r="G8" s="117"/>
      <c r="H8" s="117"/>
      <c r="I8" s="117"/>
      <c r="J8" s="117"/>
      <c r="K8" s="117"/>
      <c r="L8" s="117"/>
      <c r="M8" s="117"/>
      <c r="N8" s="117"/>
      <c r="O8" s="117"/>
      <c r="P8" s="117"/>
      <c r="Q8" s="117"/>
      <c r="R8" s="117"/>
      <c r="S8" s="117"/>
      <c r="T8" s="117"/>
      <c r="U8" s="117"/>
      <c r="V8" s="117"/>
      <c r="W8" s="117"/>
      <c r="X8" s="117"/>
      <c r="Y8" s="117"/>
    </row>
    <row r="9">
      <c r="A9" s="117"/>
      <c r="B9" s="714" t="s">
        <v>1930</v>
      </c>
      <c r="C9" s="716" t="s">
        <v>1931</v>
      </c>
      <c r="D9" s="117"/>
      <c r="E9" s="349">
        <v>7.0</v>
      </c>
      <c r="F9" s="348" t="s">
        <v>1932</v>
      </c>
      <c r="G9" s="117"/>
      <c r="H9" s="117"/>
      <c r="I9" s="117"/>
      <c r="J9" s="117"/>
      <c r="K9" s="117"/>
      <c r="L9" s="117"/>
      <c r="M9" s="117"/>
      <c r="N9" s="117"/>
      <c r="O9" s="117"/>
      <c r="P9" s="117"/>
      <c r="Q9" s="117"/>
      <c r="R9" s="117"/>
      <c r="S9" s="117"/>
      <c r="T9" s="117"/>
      <c r="U9" s="117"/>
      <c r="V9" s="117"/>
      <c r="W9" s="117"/>
      <c r="X9" s="117"/>
      <c r="Y9" s="117"/>
    </row>
    <row r="10">
      <c r="A10" s="117"/>
      <c r="B10" s="22"/>
      <c r="C10" s="716" t="s">
        <v>1933</v>
      </c>
      <c r="D10" s="117"/>
      <c r="E10" s="361"/>
      <c r="F10" s="117"/>
      <c r="G10" s="117"/>
      <c r="H10" s="117"/>
      <c r="I10" s="117"/>
      <c r="J10" s="117"/>
      <c r="K10" s="117"/>
      <c r="L10" s="117"/>
      <c r="M10" s="117"/>
      <c r="N10" s="117"/>
      <c r="O10" s="117"/>
      <c r="P10" s="117"/>
      <c r="Q10" s="117"/>
      <c r="R10" s="117"/>
      <c r="S10" s="117"/>
      <c r="T10" s="117"/>
      <c r="U10" s="117"/>
      <c r="V10" s="117"/>
      <c r="W10" s="117"/>
      <c r="X10" s="117"/>
      <c r="Y10" s="117"/>
    </row>
    <row r="11">
      <c r="A11" s="117"/>
      <c r="B11" s="22"/>
      <c r="C11" s="715" t="s">
        <v>1934</v>
      </c>
      <c r="D11" s="117"/>
      <c r="E11" s="361"/>
      <c r="F11" s="117"/>
      <c r="G11" s="117"/>
      <c r="H11" s="117"/>
      <c r="I11" s="117"/>
      <c r="J11" s="117"/>
      <c r="K11" s="117"/>
      <c r="L11" s="117"/>
      <c r="M11" s="117"/>
      <c r="N11" s="117"/>
      <c r="O11" s="117"/>
      <c r="P11" s="117"/>
      <c r="Q11" s="117"/>
      <c r="R11" s="117"/>
      <c r="S11" s="117"/>
      <c r="T11" s="117"/>
      <c r="U11" s="117"/>
      <c r="V11" s="117"/>
      <c r="W11" s="117"/>
      <c r="X11" s="117"/>
      <c r="Y11" s="117"/>
    </row>
    <row r="12">
      <c r="A12" s="117"/>
      <c r="B12" s="23"/>
      <c r="C12" s="716" t="s">
        <v>1935</v>
      </c>
      <c r="D12" s="117"/>
      <c r="E12" s="361"/>
      <c r="F12" s="117"/>
      <c r="G12" s="117"/>
      <c r="H12" s="117"/>
      <c r="I12" s="117"/>
      <c r="J12" s="117"/>
      <c r="K12" s="117"/>
      <c r="L12" s="117"/>
      <c r="M12" s="117"/>
      <c r="N12" s="117"/>
      <c r="O12" s="117"/>
      <c r="P12" s="117"/>
      <c r="Q12" s="117"/>
      <c r="R12" s="117"/>
      <c r="S12" s="117"/>
      <c r="T12" s="117"/>
      <c r="U12" s="117"/>
      <c r="V12" s="117"/>
      <c r="W12" s="117"/>
      <c r="X12" s="117"/>
      <c r="Y12" s="117"/>
    </row>
    <row r="13">
      <c r="A13" s="117"/>
      <c r="B13" s="717" t="s">
        <v>1936</v>
      </c>
      <c r="C13" s="716" t="s">
        <v>1937</v>
      </c>
      <c r="D13" s="117"/>
      <c r="E13" s="361"/>
      <c r="F13" s="117"/>
      <c r="G13" s="117"/>
      <c r="H13" s="117"/>
      <c r="I13" s="117"/>
      <c r="J13" s="117"/>
      <c r="K13" s="117"/>
      <c r="L13" s="117"/>
      <c r="M13" s="117"/>
      <c r="N13" s="117"/>
      <c r="O13" s="117"/>
      <c r="P13" s="117"/>
      <c r="Q13" s="117"/>
      <c r="R13" s="117"/>
      <c r="S13" s="117"/>
      <c r="T13" s="117"/>
      <c r="U13" s="117"/>
      <c r="V13" s="117"/>
      <c r="W13" s="117"/>
      <c r="X13" s="117"/>
      <c r="Y13" s="117"/>
    </row>
    <row r="14">
      <c r="A14" s="117"/>
      <c r="B14" s="714" t="s">
        <v>1938</v>
      </c>
      <c r="C14" s="718" t="s">
        <v>1939</v>
      </c>
      <c r="D14" s="117"/>
      <c r="E14" s="361"/>
      <c r="F14" s="117"/>
      <c r="G14" s="117"/>
      <c r="H14" s="117"/>
      <c r="I14" s="117"/>
      <c r="J14" s="117"/>
      <c r="K14" s="117"/>
      <c r="L14" s="117"/>
      <c r="M14" s="117"/>
      <c r="N14" s="117"/>
      <c r="O14" s="117"/>
      <c r="P14" s="117"/>
      <c r="Q14" s="117"/>
      <c r="R14" s="117"/>
      <c r="S14" s="117"/>
      <c r="T14" s="117"/>
      <c r="U14" s="117"/>
      <c r="V14" s="117"/>
      <c r="W14" s="117"/>
      <c r="X14" s="117"/>
      <c r="Y14" s="117"/>
    </row>
    <row r="15">
      <c r="A15" s="117"/>
      <c r="B15" s="22"/>
      <c r="C15" s="715" t="s">
        <v>1940</v>
      </c>
      <c r="D15" s="117"/>
      <c r="E15" s="361"/>
      <c r="F15" s="117"/>
      <c r="G15" s="117"/>
      <c r="H15" s="117"/>
      <c r="I15" s="117"/>
      <c r="J15" s="117"/>
      <c r="K15" s="117"/>
      <c r="L15" s="117"/>
      <c r="M15" s="117"/>
      <c r="N15" s="117"/>
      <c r="O15" s="117"/>
      <c r="P15" s="117"/>
      <c r="Q15" s="117"/>
      <c r="R15" s="117"/>
      <c r="S15" s="117"/>
      <c r="T15" s="117"/>
      <c r="U15" s="117"/>
      <c r="V15" s="117"/>
      <c r="W15" s="117"/>
      <c r="X15" s="117"/>
      <c r="Y15" s="117"/>
    </row>
    <row r="16">
      <c r="A16" s="117"/>
      <c r="B16" s="22"/>
      <c r="C16" s="716" t="s">
        <v>1941</v>
      </c>
      <c r="D16" s="117"/>
      <c r="E16" s="361"/>
      <c r="F16" s="117"/>
      <c r="G16" s="117"/>
      <c r="H16" s="117"/>
      <c r="I16" s="117"/>
      <c r="J16" s="117"/>
      <c r="K16" s="117"/>
      <c r="L16" s="117"/>
      <c r="M16" s="117"/>
      <c r="N16" s="117"/>
      <c r="O16" s="117"/>
      <c r="P16" s="117"/>
      <c r="Q16" s="117"/>
      <c r="R16" s="117"/>
      <c r="S16" s="117"/>
      <c r="T16" s="117"/>
      <c r="U16" s="117"/>
      <c r="V16" s="117"/>
      <c r="W16" s="117"/>
      <c r="X16" s="117"/>
      <c r="Y16" s="117"/>
    </row>
    <row r="17">
      <c r="A17" s="117"/>
      <c r="B17" s="22"/>
      <c r="C17" s="715" t="s">
        <v>1942</v>
      </c>
      <c r="D17" s="117"/>
      <c r="E17" s="361"/>
      <c r="F17" s="117"/>
      <c r="G17" s="117"/>
      <c r="H17" s="117"/>
      <c r="I17" s="117"/>
      <c r="J17" s="117"/>
      <c r="K17" s="117"/>
      <c r="L17" s="117"/>
      <c r="M17" s="117"/>
      <c r="N17" s="117"/>
      <c r="O17" s="117"/>
      <c r="P17" s="117"/>
      <c r="Q17" s="117"/>
      <c r="R17" s="117"/>
      <c r="S17" s="117"/>
      <c r="T17" s="117"/>
      <c r="U17" s="117"/>
      <c r="V17" s="117"/>
      <c r="W17" s="117"/>
      <c r="X17" s="117"/>
      <c r="Y17" s="117"/>
    </row>
    <row r="18">
      <c r="A18" s="117"/>
      <c r="B18" s="22"/>
      <c r="C18" s="718" t="s">
        <v>1943</v>
      </c>
      <c r="D18" s="117"/>
      <c r="E18" s="361"/>
      <c r="F18" s="117"/>
      <c r="G18" s="117"/>
      <c r="H18" s="117"/>
      <c r="I18" s="117"/>
      <c r="J18" s="117"/>
      <c r="K18" s="117"/>
      <c r="L18" s="117"/>
      <c r="M18" s="117"/>
      <c r="N18" s="117"/>
      <c r="O18" s="117"/>
      <c r="P18" s="117"/>
      <c r="Q18" s="117"/>
      <c r="R18" s="117"/>
      <c r="S18" s="117"/>
      <c r="T18" s="117"/>
      <c r="U18" s="117"/>
      <c r="V18" s="117"/>
      <c r="W18" s="117"/>
      <c r="X18" s="117"/>
      <c r="Y18" s="117"/>
    </row>
    <row r="19">
      <c r="A19" s="117"/>
      <c r="B19" s="22"/>
      <c r="C19" s="716" t="s">
        <v>1926</v>
      </c>
      <c r="D19" s="117"/>
      <c r="E19" s="361"/>
      <c r="F19" s="117"/>
      <c r="G19" s="117"/>
      <c r="H19" s="117"/>
      <c r="I19" s="117"/>
      <c r="J19" s="117"/>
      <c r="K19" s="117"/>
      <c r="L19" s="117"/>
      <c r="M19" s="117"/>
      <c r="N19" s="117"/>
      <c r="O19" s="117"/>
      <c r="P19" s="117"/>
      <c r="Q19" s="117"/>
      <c r="R19" s="117"/>
      <c r="S19" s="117"/>
      <c r="T19" s="117"/>
      <c r="U19" s="117"/>
      <c r="V19" s="117"/>
      <c r="W19" s="117"/>
      <c r="X19" s="117"/>
      <c r="Y19" s="117"/>
    </row>
    <row r="20">
      <c r="A20" s="117"/>
      <c r="B20" s="22"/>
      <c r="C20" s="716" t="s">
        <v>1928</v>
      </c>
      <c r="D20" s="117"/>
      <c r="E20" s="361"/>
      <c r="F20" s="117"/>
      <c r="G20" s="117"/>
      <c r="H20" s="117"/>
      <c r="I20" s="117"/>
      <c r="J20" s="117"/>
      <c r="K20" s="117"/>
      <c r="L20" s="117"/>
      <c r="M20" s="117"/>
      <c r="N20" s="117"/>
      <c r="O20" s="117"/>
      <c r="P20" s="117"/>
      <c r="Q20" s="117"/>
      <c r="R20" s="117"/>
      <c r="S20" s="117"/>
      <c r="T20" s="117"/>
      <c r="U20" s="117"/>
      <c r="V20" s="117"/>
      <c r="W20" s="117"/>
      <c r="X20" s="117"/>
      <c r="Y20" s="117"/>
    </row>
    <row r="21">
      <c r="A21" s="117"/>
      <c r="B21" s="23"/>
      <c r="C21" s="715" t="s">
        <v>1944</v>
      </c>
      <c r="D21" s="117"/>
      <c r="E21" s="361"/>
      <c r="F21" s="117"/>
      <c r="G21" s="117"/>
      <c r="H21" s="117"/>
      <c r="I21" s="117"/>
      <c r="J21" s="117"/>
      <c r="K21" s="117"/>
      <c r="L21" s="117"/>
      <c r="M21" s="117"/>
      <c r="N21" s="117"/>
      <c r="O21" s="117"/>
      <c r="P21" s="117"/>
      <c r="Q21" s="117"/>
      <c r="R21" s="117"/>
      <c r="S21" s="117"/>
      <c r="T21" s="117"/>
      <c r="U21" s="117"/>
      <c r="V21" s="117"/>
      <c r="W21" s="117"/>
      <c r="X21" s="117"/>
      <c r="Y21" s="117"/>
    </row>
    <row r="22" ht="15.0" customHeight="1">
      <c r="A22" s="117"/>
      <c r="B22" s="714" t="s">
        <v>1945</v>
      </c>
      <c r="C22" s="716" t="s">
        <v>1946</v>
      </c>
      <c r="D22" s="117"/>
      <c r="E22" s="361"/>
      <c r="F22" s="117"/>
      <c r="G22" s="117"/>
      <c r="H22" s="117"/>
      <c r="I22" s="117"/>
      <c r="J22" s="117"/>
      <c r="K22" s="117"/>
      <c r="L22" s="117"/>
      <c r="M22" s="117"/>
      <c r="N22" s="117"/>
      <c r="O22" s="117"/>
      <c r="P22" s="117"/>
      <c r="Q22" s="117"/>
      <c r="R22" s="117"/>
      <c r="S22" s="117"/>
      <c r="T22" s="117"/>
      <c r="U22" s="117"/>
      <c r="V22" s="117"/>
      <c r="W22" s="117"/>
      <c r="X22" s="117"/>
      <c r="Y22" s="117"/>
    </row>
    <row r="23">
      <c r="A23" s="117"/>
      <c r="B23" s="719" t="s">
        <v>1947</v>
      </c>
      <c r="C23" s="715" t="s">
        <v>1948</v>
      </c>
      <c r="D23" s="117"/>
      <c r="E23" s="361"/>
      <c r="F23" s="117"/>
      <c r="G23" s="117"/>
      <c r="H23" s="117"/>
      <c r="I23" s="117"/>
      <c r="J23" s="117"/>
      <c r="K23" s="117"/>
      <c r="L23" s="117"/>
      <c r="M23" s="117"/>
      <c r="N23" s="117"/>
      <c r="O23" s="117"/>
      <c r="P23" s="117"/>
      <c r="Q23" s="117"/>
      <c r="R23" s="117"/>
      <c r="S23" s="117"/>
      <c r="T23" s="117"/>
      <c r="U23" s="117"/>
      <c r="V23" s="117"/>
      <c r="W23" s="117"/>
      <c r="X23" s="117"/>
      <c r="Y23" s="117"/>
    </row>
    <row r="24">
      <c r="A24" s="117"/>
      <c r="B24" s="22"/>
      <c r="C24" s="716" t="s">
        <v>1949</v>
      </c>
      <c r="D24" s="117"/>
      <c r="E24" s="361"/>
      <c r="F24" s="117"/>
      <c r="G24" s="117"/>
      <c r="H24" s="117"/>
      <c r="I24" s="117"/>
      <c r="J24" s="117"/>
      <c r="K24" s="117"/>
      <c r="L24" s="117"/>
      <c r="M24" s="117"/>
      <c r="N24" s="117"/>
      <c r="O24" s="117"/>
      <c r="P24" s="117"/>
      <c r="Q24" s="117"/>
      <c r="R24" s="117"/>
      <c r="S24" s="117"/>
      <c r="T24" s="117"/>
      <c r="U24" s="117"/>
      <c r="V24" s="117"/>
      <c r="W24" s="117"/>
      <c r="X24" s="117"/>
      <c r="Y24" s="117"/>
    </row>
    <row r="25">
      <c r="A25" s="117"/>
      <c r="B25" s="22"/>
      <c r="C25" s="716" t="s">
        <v>1950</v>
      </c>
      <c r="D25" s="117"/>
      <c r="E25" s="361"/>
      <c r="F25" s="117"/>
      <c r="G25" s="117"/>
      <c r="H25" s="117"/>
      <c r="I25" s="117"/>
      <c r="J25" s="117"/>
      <c r="K25" s="117"/>
      <c r="L25" s="117"/>
      <c r="M25" s="117"/>
      <c r="N25" s="117"/>
      <c r="O25" s="117"/>
      <c r="P25" s="117"/>
      <c r="Q25" s="117"/>
      <c r="R25" s="117"/>
      <c r="S25" s="117"/>
      <c r="T25" s="117"/>
      <c r="U25" s="117"/>
      <c r="V25" s="117"/>
      <c r="W25" s="117"/>
      <c r="X25" s="117"/>
      <c r="Y25" s="117"/>
    </row>
    <row r="26">
      <c r="A26" s="117"/>
      <c r="B26" s="23"/>
      <c r="C26" s="716" t="s">
        <v>1951</v>
      </c>
      <c r="D26" s="117"/>
      <c r="E26" s="361"/>
      <c r="F26" s="117"/>
      <c r="G26" s="117"/>
      <c r="H26" s="117"/>
      <c r="I26" s="117"/>
      <c r="J26" s="117"/>
      <c r="K26" s="117"/>
      <c r="L26" s="117"/>
      <c r="M26" s="117"/>
      <c r="N26" s="117"/>
      <c r="O26" s="117"/>
      <c r="P26" s="117"/>
      <c r="Q26" s="117"/>
      <c r="R26" s="117"/>
      <c r="S26" s="117"/>
      <c r="T26" s="117"/>
      <c r="U26" s="117"/>
      <c r="V26" s="117"/>
      <c r="W26" s="117"/>
      <c r="X26" s="117"/>
      <c r="Y26" s="117"/>
    </row>
    <row r="27">
      <c r="A27" s="117"/>
      <c r="B27" s="720" t="s">
        <v>1952</v>
      </c>
      <c r="C27" s="715" t="s">
        <v>1953</v>
      </c>
      <c r="D27" s="117"/>
      <c r="E27" s="361"/>
      <c r="F27" s="117"/>
      <c r="G27" s="117"/>
      <c r="H27" s="117"/>
      <c r="I27" s="117"/>
      <c r="J27" s="117"/>
      <c r="K27" s="117"/>
      <c r="L27" s="117"/>
      <c r="M27" s="117"/>
      <c r="N27" s="117"/>
      <c r="O27" s="117"/>
      <c r="P27" s="117"/>
      <c r="Q27" s="117"/>
      <c r="R27" s="117"/>
      <c r="S27" s="117"/>
      <c r="T27" s="117"/>
      <c r="U27" s="117"/>
      <c r="V27" s="117"/>
      <c r="W27" s="117"/>
      <c r="X27" s="117"/>
      <c r="Y27" s="117"/>
    </row>
    <row r="28">
      <c r="A28" s="117"/>
      <c r="B28" s="714" t="s">
        <v>1954</v>
      </c>
      <c r="C28" s="715" t="s">
        <v>1955</v>
      </c>
      <c r="D28" s="117"/>
      <c r="E28" s="361"/>
      <c r="F28" s="117"/>
      <c r="G28" s="117"/>
      <c r="H28" s="117"/>
      <c r="I28" s="117"/>
      <c r="J28" s="117"/>
      <c r="K28" s="117"/>
      <c r="L28" s="117"/>
      <c r="M28" s="117"/>
      <c r="N28" s="117"/>
      <c r="O28" s="117"/>
      <c r="P28" s="117"/>
      <c r="Q28" s="117"/>
      <c r="R28" s="117"/>
      <c r="S28" s="117"/>
      <c r="T28" s="117"/>
      <c r="U28" s="117"/>
      <c r="V28" s="117"/>
      <c r="W28" s="117"/>
      <c r="X28" s="117"/>
      <c r="Y28" s="117"/>
    </row>
    <row r="29">
      <c r="A29" s="117"/>
      <c r="B29" s="22"/>
      <c r="C29" s="715" t="s">
        <v>1956</v>
      </c>
      <c r="D29" s="117"/>
      <c r="E29" s="361"/>
      <c r="F29" s="117"/>
      <c r="G29" s="117"/>
      <c r="H29" s="117"/>
      <c r="I29" s="117"/>
      <c r="J29" s="117"/>
      <c r="K29" s="117"/>
      <c r="L29" s="117"/>
      <c r="M29" s="117"/>
      <c r="N29" s="117"/>
      <c r="O29" s="117"/>
      <c r="P29" s="117"/>
      <c r="Q29" s="117"/>
      <c r="R29" s="117"/>
      <c r="S29" s="117"/>
      <c r="T29" s="117"/>
      <c r="U29" s="117"/>
      <c r="V29" s="117"/>
      <c r="W29" s="117"/>
      <c r="X29" s="117"/>
      <c r="Y29" s="117"/>
    </row>
    <row r="30">
      <c r="A30" s="117"/>
      <c r="B30" s="22"/>
      <c r="C30" s="716" t="s">
        <v>1928</v>
      </c>
      <c r="D30" s="117"/>
      <c r="E30" s="361"/>
      <c r="F30" s="117"/>
      <c r="G30" s="117"/>
      <c r="H30" s="117"/>
      <c r="I30" s="117"/>
      <c r="J30" s="117"/>
      <c r="K30" s="117"/>
      <c r="L30" s="117"/>
      <c r="M30" s="117"/>
      <c r="N30" s="117"/>
      <c r="O30" s="117"/>
      <c r="P30" s="117"/>
      <c r="Q30" s="117"/>
      <c r="R30" s="117"/>
      <c r="S30" s="117"/>
      <c r="T30" s="117"/>
      <c r="U30" s="117"/>
      <c r="V30" s="117"/>
      <c r="W30" s="117"/>
      <c r="X30" s="117"/>
      <c r="Y30" s="117"/>
    </row>
    <row r="31">
      <c r="A31" s="117"/>
      <c r="B31" s="23"/>
      <c r="C31" s="715" t="s">
        <v>1957</v>
      </c>
      <c r="D31" s="117"/>
      <c r="E31" s="361"/>
      <c r="F31" s="117"/>
      <c r="G31" s="117"/>
      <c r="H31" s="117"/>
      <c r="I31" s="117"/>
      <c r="J31" s="117"/>
      <c r="K31" s="117"/>
      <c r="L31" s="117"/>
      <c r="M31" s="117"/>
      <c r="N31" s="117"/>
      <c r="O31" s="117"/>
      <c r="P31" s="117"/>
      <c r="Q31" s="117"/>
      <c r="R31" s="117"/>
      <c r="S31" s="117"/>
      <c r="T31" s="117"/>
      <c r="U31" s="117"/>
      <c r="V31" s="117"/>
      <c r="W31" s="117"/>
      <c r="X31" s="117"/>
      <c r="Y31" s="117"/>
    </row>
    <row r="32">
      <c r="A32" s="117"/>
      <c r="B32" s="714" t="s">
        <v>1958</v>
      </c>
      <c r="C32" s="715" t="s">
        <v>1959</v>
      </c>
      <c r="D32" s="117"/>
      <c r="E32" s="361"/>
      <c r="F32" s="117"/>
      <c r="G32" s="117"/>
      <c r="H32" s="117"/>
      <c r="I32" s="117"/>
      <c r="J32" s="117"/>
      <c r="K32" s="117"/>
      <c r="L32" s="117"/>
      <c r="M32" s="117"/>
      <c r="N32" s="117"/>
      <c r="O32" s="117"/>
      <c r="P32" s="117"/>
      <c r="Q32" s="117"/>
      <c r="R32" s="117"/>
      <c r="S32" s="117"/>
      <c r="T32" s="117"/>
      <c r="U32" s="117"/>
      <c r="V32" s="117"/>
      <c r="W32" s="117"/>
      <c r="X32" s="117"/>
      <c r="Y32" s="117"/>
    </row>
    <row r="33">
      <c r="A33" s="117"/>
      <c r="B33" s="22"/>
      <c r="C33" s="715" t="s">
        <v>1924</v>
      </c>
      <c r="D33" s="117"/>
      <c r="E33" s="361"/>
      <c r="F33" s="117"/>
      <c r="G33" s="117"/>
      <c r="H33" s="117"/>
      <c r="I33" s="117"/>
      <c r="J33" s="117"/>
      <c r="K33" s="117"/>
      <c r="L33" s="117"/>
      <c r="M33" s="117"/>
      <c r="N33" s="117"/>
      <c r="O33" s="117"/>
      <c r="P33" s="117"/>
      <c r="Q33" s="117"/>
      <c r="R33" s="117"/>
      <c r="S33" s="117"/>
      <c r="T33" s="117"/>
      <c r="U33" s="117"/>
      <c r="V33" s="117"/>
      <c r="W33" s="117"/>
      <c r="X33" s="117"/>
      <c r="Y33" s="117"/>
    </row>
    <row r="34">
      <c r="A34" s="117"/>
      <c r="B34" s="23"/>
      <c r="C34" s="715" t="s">
        <v>1960</v>
      </c>
      <c r="D34" s="117"/>
      <c r="E34" s="361"/>
      <c r="F34" s="117"/>
      <c r="G34" s="117"/>
      <c r="H34" s="117"/>
      <c r="I34" s="117"/>
      <c r="J34" s="117"/>
      <c r="K34" s="117"/>
      <c r="L34" s="117"/>
      <c r="M34" s="117"/>
      <c r="N34" s="117"/>
      <c r="O34" s="117"/>
      <c r="P34" s="117"/>
      <c r="Q34" s="117"/>
      <c r="R34" s="117"/>
      <c r="S34" s="117"/>
      <c r="T34" s="117"/>
      <c r="U34" s="117"/>
      <c r="V34" s="117"/>
      <c r="W34" s="117"/>
      <c r="X34" s="117"/>
      <c r="Y34" s="117"/>
    </row>
    <row r="35">
      <c r="A35" s="117"/>
      <c r="B35" s="721" t="s">
        <v>1961</v>
      </c>
      <c r="C35" s="715" t="s">
        <v>1962</v>
      </c>
      <c r="D35" s="117"/>
      <c r="E35" s="361"/>
      <c r="F35" s="117"/>
      <c r="G35" s="117"/>
      <c r="H35" s="117"/>
      <c r="I35" s="117"/>
      <c r="J35" s="117"/>
      <c r="K35" s="117"/>
      <c r="L35" s="117"/>
      <c r="M35" s="117"/>
      <c r="N35" s="117"/>
      <c r="O35" s="117"/>
      <c r="P35" s="117"/>
      <c r="Q35" s="117"/>
      <c r="R35" s="117"/>
      <c r="S35" s="117"/>
      <c r="T35" s="117"/>
      <c r="U35" s="117"/>
      <c r="V35" s="117"/>
      <c r="W35" s="117"/>
      <c r="X35" s="117"/>
      <c r="Y35" s="117"/>
    </row>
    <row r="36">
      <c r="A36" s="117"/>
      <c r="B36" s="22"/>
      <c r="C36" s="715" t="s">
        <v>1934</v>
      </c>
      <c r="D36" s="117"/>
      <c r="E36" s="361"/>
      <c r="F36" s="117"/>
      <c r="G36" s="117"/>
      <c r="H36" s="117"/>
      <c r="I36" s="117"/>
      <c r="J36" s="117"/>
      <c r="K36" s="117"/>
      <c r="L36" s="117"/>
      <c r="M36" s="117"/>
      <c r="N36" s="117"/>
      <c r="O36" s="117"/>
      <c r="P36" s="117"/>
      <c r="Q36" s="117"/>
      <c r="R36" s="117"/>
      <c r="S36" s="117"/>
      <c r="T36" s="117"/>
      <c r="U36" s="117"/>
      <c r="V36" s="117"/>
      <c r="W36" s="117"/>
      <c r="X36" s="117"/>
      <c r="Y36" s="117"/>
    </row>
    <row r="37">
      <c r="A37" s="117"/>
      <c r="B37" s="22"/>
      <c r="C37" s="716" t="s">
        <v>1941</v>
      </c>
      <c r="D37" s="117"/>
      <c r="E37" s="361"/>
      <c r="F37" s="117"/>
      <c r="G37" s="117"/>
      <c r="H37" s="117"/>
      <c r="I37" s="117"/>
      <c r="J37" s="117"/>
      <c r="K37" s="117"/>
      <c r="L37" s="117"/>
      <c r="M37" s="117"/>
      <c r="N37" s="117"/>
      <c r="O37" s="117"/>
      <c r="P37" s="117"/>
      <c r="Q37" s="117"/>
      <c r="R37" s="117"/>
      <c r="S37" s="117"/>
      <c r="T37" s="117"/>
      <c r="U37" s="117"/>
      <c r="V37" s="117"/>
      <c r="W37" s="117"/>
      <c r="X37" s="117"/>
      <c r="Y37" s="117"/>
    </row>
    <row r="38">
      <c r="A38" s="117"/>
      <c r="B38" s="22"/>
      <c r="C38" s="715" t="s">
        <v>1942</v>
      </c>
      <c r="D38" s="117"/>
      <c r="E38" s="361"/>
      <c r="F38" s="117"/>
      <c r="G38" s="117"/>
      <c r="H38" s="117"/>
      <c r="I38" s="117"/>
      <c r="J38" s="117"/>
      <c r="K38" s="117"/>
      <c r="L38" s="117"/>
      <c r="M38" s="117"/>
      <c r="N38" s="117"/>
      <c r="O38" s="117"/>
      <c r="P38" s="117"/>
      <c r="Q38" s="117"/>
      <c r="R38" s="117"/>
      <c r="S38" s="117"/>
      <c r="T38" s="117"/>
      <c r="U38" s="117"/>
      <c r="V38" s="117"/>
      <c r="W38" s="117"/>
      <c r="X38" s="117"/>
      <c r="Y38" s="117"/>
    </row>
    <row r="39">
      <c r="A39" s="117"/>
      <c r="B39" s="22"/>
      <c r="C39" s="716" t="s">
        <v>1935</v>
      </c>
      <c r="D39" s="117"/>
      <c r="E39" s="361"/>
      <c r="F39" s="117"/>
      <c r="G39" s="117"/>
      <c r="H39" s="117"/>
      <c r="I39" s="117"/>
      <c r="J39" s="117"/>
      <c r="K39" s="117"/>
      <c r="L39" s="117"/>
      <c r="M39" s="117"/>
      <c r="N39" s="117"/>
      <c r="O39" s="117"/>
      <c r="P39" s="117"/>
      <c r="Q39" s="117"/>
      <c r="R39" s="117"/>
      <c r="S39" s="117"/>
      <c r="T39" s="117"/>
      <c r="U39" s="117"/>
      <c r="V39" s="117"/>
      <c r="W39" s="117"/>
      <c r="X39" s="117"/>
      <c r="Y39" s="117"/>
    </row>
    <row r="40">
      <c r="A40" s="117"/>
      <c r="B40" s="23"/>
      <c r="C40" s="716" t="s">
        <v>1937</v>
      </c>
      <c r="D40" s="117"/>
      <c r="E40" s="361"/>
      <c r="F40" s="117"/>
      <c r="G40" s="117"/>
      <c r="H40" s="117"/>
      <c r="I40" s="117"/>
      <c r="J40" s="117"/>
      <c r="K40" s="117"/>
      <c r="L40" s="117"/>
      <c r="M40" s="117"/>
      <c r="N40" s="117"/>
      <c r="O40" s="117"/>
      <c r="P40" s="117"/>
      <c r="Q40" s="117"/>
      <c r="R40" s="117"/>
      <c r="S40" s="117"/>
      <c r="T40" s="117"/>
      <c r="U40" s="117"/>
      <c r="V40" s="117"/>
      <c r="W40" s="117"/>
      <c r="X40" s="117"/>
      <c r="Y40" s="117"/>
    </row>
    <row r="41">
      <c r="A41" s="117"/>
      <c r="B41" s="722" t="s">
        <v>1963</v>
      </c>
      <c r="C41" s="723" t="s">
        <v>1918</v>
      </c>
      <c r="D41" s="117"/>
      <c r="E41" s="361"/>
      <c r="F41" s="117"/>
      <c r="G41" s="117"/>
      <c r="H41" s="117"/>
      <c r="I41" s="117"/>
      <c r="J41" s="117"/>
      <c r="K41" s="117"/>
      <c r="L41" s="117"/>
      <c r="M41" s="117"/>
      <c r="N41" s="117"/>
      <c r="O41" s="117"/>
      <c r="P41" s="117"/>
      <c r="Q41" s="117"/>
      <c r="R41" s="117"/>
      <c r="S41" s="117"/>
      <c r="T41" s="117"/>
      <c r="U41" s="117"/>
      <c r="V41" s="117"/>
      <c r="W41" s="117"/>
      <c r="X41" s="117"/>
      <c r="Y41" s="117"/>
    </row>
    <row r="42">
      <c r="A42" s="117"/>
      <c r="B42" s="722" t="s">
        <v>1964</v>
      </c>
      <c r="C42" s="715" t="s">
        <v>1965</v>
      </c>
      <c r="D42" s="117"/>
      <c r="E42" s="361"/>
      <c r="F42" s="117"/>
      <c r="G42" s="117"/>
      <c r="H42" s="117"/>
      <c r="I42" s="117"/>
      <c r="J42" s="117"/>
      <c r="K42" s="117"/>
      <c r="L42" s="117"/>
      <c r="M42" s="117"/>
      <c r="N42" s="117"/>
      <c r="O42" s="117"/>
      <c r="P42" s="117"/>
      <c r="Q42" s="117"/>
      <c r="R42" s="117"/>
      <c r="S42" s="117"/>
      <c r="T42" s="117"/>
      <c r="U42" s="117"/>
      <c r="V42" s="117"/>
      <c r="W42" s="117"/>
      <c r="X42" s="117"/>
      <c r="Y42" s="117"/>
    </row>
    <row r="43">
      <c r="A43" s="117"/>
      <c r="B43" s="724"/>
      <c r="C43" s="725"/>
      <c r="D43" s="117"/>
      <c r="E43" s="361"/>
      <c r="F43" s="117"/>
      <c r="G43" s="117"/>
      <c r="H43" s="117"/>
      <c r="I43" s="117"/>
      <c r="J43" s="117"/>
      <c r="K43" s="117"/>
      <c r="L43" s="117"/>
      <c r="M43" s="117"/>
      <c r="N43" s="117"/>
      <c r="O43" s="117"/>
      <c r="P43" s="117"/>
      <c r="Q43" s="117"/>
      <c r="R43" s="117"/>
      <c r="S43" s="117"/>
      <c r="T43" s="117"/>
      <c r="U43" s="117"/>
      <c r="V43" s="117"/>
      <c r="W43" s="117"/>
      <c r="X43" s="117"/>
      <c r="Y43" s="117"/>
    </row>
    <row r="44">
      <c r="A44" s="117"/>
      <c r="B44" s="724"/>
      <c r="C44" s="725"/>
      <c r="D44" s="117"/>
      <c r="E44" s="361"/>
      <c r="F44" s="117"/>
      <c r="G44" s="117"/>
      <c r="H44" s="117"/>
      <c r="I44" s="117"/>
      <c r="J44" s="117"/>
      <c r="K44" s="117"/>
      <c r="L44" s="117"/>
      <c r="M44" s="117"/>
      <c r="N44" s="117"/>
      <c r="O44" s="117"/>
      <c r="P44" s="117"/>
      <c r="Q44" s="117"/>
      <c r="R44" s="117"/>
      <c r="S44" s="117"/>
      <c r="T44" s="117"/>
      <c r="U44" s="117"/>
      <c r="V44" s="117"/>
      <c r="W44" s="117"/>
      <c r="X44" s="117"/>
      <c r="Y44" s="117"/>
    </row>
    <row r="45">
      <c r="A45" s="117"/>
      <c r="B45" s="724"/>
      <c r="C45" s="725"/>
      <c r="D45" s="117"/>
      <c r="E45" s="361"/>
      <c r="F45" s="117"/>
      <c r="G45" s="117"/>
      <c r="H45" s="117"/>
      <c r="I45" s="117"/>
      <c r="J45" s="117"/>
      <c r="K45" s="117"/>
      <c r="L45" s="117"/>
      <c r="M45" s="117"/>
      <c r="N45" s="117"/>
      <c r="O45" s="117"/>
      <c r="P45" s="117"/>
      <c r="Q45" s="117"/>
      <c r="R45" s="117"/>
      <c r="S45" s="117"/>
      <c r="T45" s="117"/>
      <c r="U45" s="117"/>
      <c r="V45" s="117"/>
      <c r="W45" s="117"/>
      <c r="X45" s="117"/>
      <c r="Y45" s="117"/>
    </row>
    <row r="46">
      <c r="A46" s="117"/>
      <c r="B46" s="724"/>
      <c r="C46" s="725"/>
      <c r="D46" s="117"/>
      <c r="E46" s="361"/>
      <c r="F46" s="117"/>
      <c r="G46" s="117"/>
      <c r="H46" s="117"/>
      <c r="I46" s="117"/>
      <c r="J46" s="117"/>
      <c r="K46" s="117"/>
      <c r="L46" s="117"/>
      <c r="M46" s="117"/>
      <c r="N46" s="117"/>
      <c r="O46" s="117"/>
      <c r="P46" s="117"/>
      <c r="Q46" s="117"/>
      <c r="R46" s="117"/>
      <c r="S46" s="117"/>
      <c r="T46" s="117"/>
      <c r="U46" s="117"/>
      <c r="V46" s="117"/>
      <c r="W46" s="117"/>
      <c r="X46" s="117"/>
      <c r="Y46" s="117"/>
    </row>
    <row r="47">
      <c r="A47" s="117"/>
      <c r="B47" s="724"/>
      <c r="C47" s="725"/>
      <c r="D47" s="117"/>
      <c r="E47" s="361"/>
      <c r="F47" s="117"/>
      <c r="G47" s="117"/>
      <c r="H47" s="117"/>
      <c r="I47" s="117"/>
      <c r="J47" s="117"/>
      <c r="K47" s="117"/>
      <c r="L47" s="117"/>
      <c r="M47" s="117"/>
      <c r="N47" s="117"/>
      <c r="O47" s="117"/>
      <c r="P47" s="117"/>
      <c r="Q47" s="117"/>
      <c r="R47" s="117"/>
      <c r="S47" s="117"/>
      <c r="T47" s="117"/>
      <c r="U47" s="117"/>
      <c r="V47" s="117"/>
      <c r="W47" s="117"/>
      <c r="X47" s="117"/>
      <c r="Y47" s="117"/>
    </row>
    <row r="48">
      <c r="A48" s="117"/>
      <c r="B48" s="724"/>
      <c r="C48" s="725"/>
      <c r="D48" s="117"/>
      <c r="E48" s="361"/>
      <c r="F48" s="117"/>
      <c r="G48" s="117"/>
      <c r="H48" s="117"/>
      <c r="I48" s="117"/>
      <c r="J48" s="117"/>
      <c r="K48" s="117"/>
      <c r="L48" s="117"/>
      <c r="M48" s="117"/>
      <c r="N48" s="117"/>
      <c r="O48" s="117"/>
      <c r="P48" s="117"/>
      <c r="Q48" s="117"/>
      <c r="R48" s="117"/>
      <c r="S48" s="117"/>
      <c r="T48" s="117"/>
      <c r="U48" s="117"/>
      <c r="V48" s="117"/>
      <c r="W48" s="117"/>
      <c r="X48" s="117"/>
      <c r="Y48" s="117"/>
    </row>
    <row r="49">
      <c r="A49" s="117"/>
      <c r="B49" s="724"/>
      <c r="C49" s="725"/>
      <c r="D49" s="117"/>
      <c r="E49" s="361"/>
      <c r="F49" s="117"/>
      <c r="G49" s="117"/>
      <c r="H49" s="117"/>
      <c r="I49" s="117"/>
      <c r="J49" s="117"/>
      <c r="K49" s="117"/>
      <c r="L49" s="117"/>
      <c r="M49" s="117"/>
      <c r="N49" s="117"/>
      <c r="O49" s="117"/>
      <c r="P49" s="117"/>
      <c r="Q49" s="117"/>
      <c r="R49" s="117"/>
      <c r="S49" s="117"/>
      <c r="T49" s="117"/>
      <c r="U49" s="117"/>
      <c r="V49" s="117"/>
      <c r="W49" s="117"/>
      <c r="X49" s="117"/>
      <c r="Y49" s="117"/>
    </row>
    <row r="50">
      <c r="A50" s="117"/>
      <c r="B50" s="724"/>
      <c r="C50" s="725"/>
      <c r="D50" s="117"/>
      <c r="E50" s="361"/>
      <c r="F50" s="117"/>
      <c r="G50" s="117"/>
      <c r="H50" s="117"/>
      <c r="I50" s="117"/>
      <c r="J50" s="117"/>
      <c r="K50" s="117"/>
      <c r="L50" s="117"/>
      <c r="M50" s="117"/>
      <c r="N50" s="117"/>
      <c r="O50" s="117"/>
      <c r="P50" s="117"/>
      <c r="Q50" s="117"/>
      <c r="R50" s="117"/>
      <c r="S50" s="117"/>
      <c r="T50" s="117"/>
      <c r="U50" s="117"/>
      <c r="V50" s="117"/>
      <c r="W50" s="117"/>
      <c r="X50" s="117"/>
      <c r="Y50" s="117"/>
    </row>
    <row r="51">
      <c r="A51" s="117"/>
      <c r="B51" s="724"/>
      <c r="C51" s="725"/>
      <c r="D51" s="117"/>
      <c r="E51" s="361"/>
      <c r="F51" s="117"/>
      <c r="G51" s="117"/>
      <c r="H51" s="117"/>
      <c r="I51" s="117"/>
      <c r="J51" s="117"/>
      <c r="K51" s="117"/>
      <c r="L51" s="117"/>
      <c r="M51" s="117"/>
      <c r="N51" s="117"/>
      <c r="O51" s="117"/>
      <c r="P51" s="117"/>
      <c r="Q51" s="117"/>
      <c r="R51" s="117"/>
      <c r="S51" s="117"/>
      <c r="T51" s="117"/>
      <c r="U51" s="117"/>
      <c r="V51" s="117"/>
      <c r="W51" s="117"/>
      <c r="X51" s="117"/>
      <c r="Y51" s="117"/>
    </row>
    <row r="52">
      <c r="A52" s="117"/>
      <c r="B52" s="724"/>
      <c r="C52" s="725"/>
      <c r="D52" s="117"/>
      <c r="E52" s="361"/>
      <c r="F52" s="117"/>
      <c r="G52" s="117"/>
      <c r="H52" s="117"/>
      <c r="I52" s="117"/>
      <c r="J52" s="117"/>
      <c r="K52" s="117"/>
      <c r="L52" s="117"/>
      <c r="M52" s="117"/>
      <c r="N52" s="117"/>
      <c r="O52" s="117"/>
      <c r="P52" s="117"/>
      <c r="Q52" s="117"/>
      <c r="R52" s="117"/>
      <c r="S52" s="117"/>
      <c r="T52" s="117"/>
      <c r="U52" s="117"/>
      <c r="V52" s="117"/>
      <c r="W52" s="117"/>
      <c r="X52" s="117"/>
      <c r="Y52" s="117"/>
    </row>
    <row r="53">
      <c r="A53" s="117"/>
      <c r="B53" s="724"/>
      <c r="C53" s="725"/>
      <c r="D53" s="117"/>
      <c r="E53" s="361"/>
      <c r="F53" s="117"/>
      <c r="G53" s="117"/>
      <c r="H53" s="117"/>
      <c r="I53" s="117"/>
      <c r="J53" s="117"/>
      <c r="K53" s="117"/>
      <c r="L53" s="117"/>
      <c r="M53" s="117"/>
      <c r="N53" s="117"/>
      <c r="O53" s="117"/>
      <c r="P53" s="117"/>
      <c r="Q53" s="117"/>
      <c r="R53" s="117"/>
      <c r="S53" s="117"/>
      <c r="T53" s="117"/>
      <c r="U53" s="117"/>
      <c r="V53" s="117"/>
      <c r="W53" s="117"/>
      <c r="X53" s="117"/>
      <c r="Y53" s="117"/>
    </row>
    <row r="54">
      <c r="A54" s="117"/>
      <c r="B54" s="724"/>
      <c r="C54" s="725"/>
      <c r="D54" s="117"/>
      <c r="E54" s="361"/>
      <c r="F54" s="117"/>
      <c r="G54" s="117"/>
      <c r="H54" s="117"/>
      <c r="I54" s="117"/>
      <c r="J54" s="117"/>
      <c r="K54" s="117"/>
      <c r="L54" s="117"/>
      <c r="M54" s="117"/>
      <c r="N54" s="117"/>
      <c r="O54" s="117"/>
      <c r="P54" s="117"/>
      <c r="Q54" s="117"/>
      <c r="R54" s="117"/>
      <c r="S54" s="117"/>
      <c r="T54" s="117"/>
      <c r="U54" s="117"/>
      <c r="V54" s="117"/>
      <c r="W54" s="117"/>
      <c r="X54" s="117"/>
      <c r="Y54" s="117"/>
    </row>
    <row r="55">
      <c r="A55" s="117"/>
      <c r="B55" s="724"/>
      <c r="C55" s="725"/>
      <c r="D55" s="117"/>
      <c r="E55" s="361"/>
      <c r="F55" s="117"/>
      <c r="G55" s="117"/>
      <c r="H55" s="117"/>
      <c r="I55" s="117"/>
      <c r="J55" s="117"/>
      <c r="K55" s="117"/>
      <c r="L55" s="117"/>
      <c r="M55" s="117"/>
      <c r="N55" s="117"/>
      <c r="O55" s="117"/>
      <c r="P55" s="117"/>
      <c r="Q55" s="117"/>
      <c r="R55" s="117"/>
      <c r="S55" s="117"/>
      <c r="T55" s="117"/>
      <c r="U55" s="117"/>
      <c r="V55" s="117"/>
      <c r="W55" s="117"/>
      <c r="X55" s="117"/>
      <c r="Y55" s="117"/>
    </row>
    <row r="56">
      <c r="A56" s="117"/>
      <c r="B56" s="724"/>
      <c r="C56" s="725"/>
      <c r="D56" s="117"/>
      <c r="E56" s="361"/>
      <c r="F56" s="117"/>
      <c r="G56" s="117"/>
      <c r="H56" s="117"/>
      <c r="I56" s="117"/>
      <c r="J56" s="117"/>
      <c r="K56" s="117"/>
      <c r="L56" s="117"/>
      <c r="M56" s="117"/>
      <c r="N56" s="117"/>
      <c r="O56" s="117"/>
      <c r="P56" s="117"/>
      <c r="Q56" s="117"/>
      <c r="R56" s="117"/>
      <c r="S56" s="117"/>
      <c r="T56" s="117"/>
      <c r="U56" s="117"/>
      <c r="V56" s="117"/>
      <c r="W56" s="117"/>
      <c r="X56" s="117"/>
      <c r="Y56" s="117"/>
    </row>
    <row r="57">
      <c r="A57" s="117"/>
      <c r="B57" s="724"/>
      <c r="C57" s="725"/>
      <c r="D57" s="117"/>
      <c r="E57" s="361"/>
      <c r="F57" s="117"/>
      <c r="G57" s="117"/>
      <c r="H57" s="117"/>
      <c r="I57" s="117"/>
      <c r="J57" s="117"/>
      <c r="K57" s="117"/>
      <c r="L57" s="117"/>
      <c r="M57" s="117"/>
      <c r="N57" s="117"/>
      <c r="O57" s="117"/>
      <c r="P57" s="117"/>
      <c r="Q57" s="117"/>
      <c r="R57" s="117"/>
      <c r="S57" s="117"/>
      <c r="T57" s="117"/>
      <c r="U57" s="117"/>
      <c r="V57" s="117"/>
      <c r="W57" s="117"/>
      <c r="X57" s="117"/>
      <c r="Y57" s="117"/>
    </row>
    <row r="58">
      <c r="A58" s="117"/>
      <c r="B58" s="724"/>
      <c r="C58" s="725"/>
      <c r="D58" s="117"/>
      <c r="E58" s="361"/>
      <c r="F58" s="117"/>
      <c r="G58" s="117"/>
      <c r="H58" s="117"/>
      <c r="I58" s="117"/>
      <c r="J58" s="117"/>
      <c r="K58" s="117"/>
      <c r="L58" s="117"/>
      <c r="M58" s="117"/>
      <c r="N58" s="117"/>
      <c r="O58" s="117"/>
      <c r="P58" s="117"/>
      <c r="Q58" s="117"/>
      <c r="R58" s="117"/>
      <c r="S58" s="117"/>
      <c r="T58" s="117"/>
      <c r="U58" s="117"/>
      <c r="V58" s="117"/>
      <c r="W58" s="117"/>
      <c r="X58" s="117"/>
      <c r="Y58" s="117"/>
    </row>
    <row r="59">
      <c r="A59" s="117"/>
      <c r="B59" s="724"/>
      <c r="C59" s="725"/>
      <c r="D59" s="117"/>
      <c r="E59" s="361"/>
      <c r="F59" s="117"/>
      <c r="G59" s="117"/>
      <c r="H59" s="117"/>
      <c r="I59" s="117"/>
      <c r="J59" s="117"/>
      <c r="K59" s="117"/>
      <c r="L59" s="117"/>
      <c r="M59" s="117"/>
      <c r="N59" s="117"/>
      <c r="O59" s="117"/>
      <c r="P59" s="117"/>
      <c r="Q59" s="117"/>
      <c r="R59" s="117"/>
      <c r="S59" s="117"/>
      <c r="T59" s="117"/>
      <c r="U59" s="117"/>
      <c r="V59" s="117"/>
      <c r="W59" s="117"/>
      <c r="X59" s="117"/>
      <c r="Y59" s="117"/>
    </row>
    <row r="60">
      <c r="A60" s="117"/>
      <c r="B60" s="724"/>
      <c r="C60" s="725"/>
      <c r="D60" s="117"/>
      <c r="E60" s="361"/>
      <c r="F60" s="117"/>
      <c r="G60" s="117"/>
      <c r="H60" s="117"/>
      <c r="I60" s="117"/>
      <c r="J60" s="117"/>
      <c r="K60" s="117"/>
      <c r="L60" s="117"/>
      <c r="M60" s="117"/>
      <c r="N60" s="117"/>
      <c r="O60" s="117"/>
      <c r="P60" s="117"/>
      <c r="Q60" s="117"/>
      <c r="R60" s="117"/>
      <c r="S60" s="117"/>
      <c r="T60" s="117"/>
      <c r="U60" s="117"/>
      <c r="V60" s="117"/>
      <c r="W60" s="117"/>
      <c r="X60" s="117"/>
      <c r="Y60" s="117"/>
    </row>
    <row r="61">
      <c r="A61" s="117"/>
      <c r="B61" s="724"/>
      <c r="C61" s="725"/>
      <c r="D61" s="117"/>
      <c r="E61" s="361"/>
      <c r="F61" s="117"/>
      <c r="G61" s="117"/>
      <c r="H61" s="117"/>
      <c r="I61" s="117"/>
      <c r="J61" s="117"/>
      <c r="K61" s="117"/>
      <c r="L61" s="117"/>
      <c r="M61" s="117"/>
      <c r="N61" s="117"/>
      <c r="O61" s="117"/>
      <c r="P61" s="117"/>
      <c r="Q61" s="117"/>
      <c r="R61" s="117"/>
      <c r="S61" s="117"/>
      <c r="T61" s="117"/>
      <c r="U61" s="117"/>
      <c r="V61" s="117"/>
      <c r="W61" s="117"/>
      <c r="X61" s="117"/>
      <c r="Y61" s="117"/>
    </row>
    <row r="62">
      <c r="A62" s="117"/>
      <c r="B62" s="724"/>
      <c r="C62" s="725"/>
      <c r="D62" s="117"/>
      <c r="E62" s="361"/>
      <c r="F62" s="117"/>
      <c r="G62" s="117"/>
      <c r="H62" s="117"/>
      <c r="I62" s="117"/>
      <c r="J62" s="117"/>
      <c r="K62" s="117"/>
      <c r="L62" s="117"/>
      <c r="M62" s="117"/>
      <c r="N62" s="117"/>
      <c r="O62" s="117"/>
      <c r="P62" s="117"/>
      <c r="Q62" s="117"/>
      <c r="R62" s="117"/>
      <c r="S62" s="117"/>
      <c r="T62" s="117"/>
      <c r="U62" s="117"/>
      <c r="V62" s="117"/>
      <c r="W62" s="117"/>
      <c r="X62" s="117"/>
      <c r="Y62" s="117"/>
    </row>
    <row r="63">
      <c r="A63" s="117"/>
      <c r="B63" s="724"/>
      <c r="C63" s="725"/>
      <c r="D63" s="117"/>
      <c r="E63" s="361"/>
      <c r="F63" s="117"/>
      <c r="G63" s="117"/>
      <c r="H63" s="117"/>
      <c r="I63" s="117"/>
      <c r="J63" s="117"/>
      <c r="K63" s="117"/>
      <c r="L63" s="117"/>
      <c r="M63" s="117"/>
      <c r="N63" s="117"/>
      <c r="O63" s="117"/>
      <c r="P63" s="117"/>
      <c r="Q63" s="117"/>
      <c r="R63" s="117"/>
      <c r="S63" s="117"/>
      <c r="T63" s="117"/>
      <c r="U63" s="117"/>
      <c r="V63" s="117"/>
      <c r="W63" s="117"/>
      <c r="X63" s="117"/>
      <c r="Y63" s="117"/>
    </row>
    <row r="64">
      <c r="A64" s="117"/>
      <c r="B64" s="724"/>
      <c r="C64" s="725"/>
      <c r="D64" s="117"/>
      <c r="E64" s="361"/>
      <c r="F64" s="117"/>
      <c r="G64" s="117"/>
      <c r="H64" s="117"/>
      <c r="I64" s="117"/>
      <c r="J64" s="117"/>
      <c r="K64" s="117"/>
      <c r="L64" s="117"/>
      <c r="M64" s="117"/>
      <c r="N64" s="117"/>
      <c r="O64" s="117"/>
      <c r="P64" s="117"/>
      <c r="Q64" s="117"/>
      <c r="R64" s="117"/>
      <c r="S64" s="117"/>
      <c r="T64" s="117"/>
      <c r="U64" s="117"/>
      <c r="V64" s="117"/>
      <c r="W64" s="117"/>
      <c r="X64" s="117"/>
      <c r="Y64" s="117"/>
    </row>
    <row r="65">
      <c r="A65" s="117"/>
      <c r="B65" s="724"/>
      <c r="C65" s="725"/>
      <c r="D65" s="117"/>
      <c r="E65" s="361"/>
      <c r="F65" s="117"/>
      <c r="G65" s="117"/>
      <c r="H65" s="117"/>
      <c r="I65" s="117"/>
      <c r="J65" s="117"/>
      <c r="K65" s="117"/>
      <c r="L65" s="117"/>
      <c r="M65" s="117"/>
      <c r="N65" s="117"/>
      <c r="O65" s="117"/>
      <c r="P65" s="117"/>
      <c r="Q65" s="117"/>
      <c r="R65" s="117"/>
      <c r="S65" s="117"/>
      <c r="T65" s="117"/>
      <c r="U65" s="117"/>
      <c r="V65" s="117"/>
      <c r="W65" s="117"/>
      <c r="X65" s="117"/>
      <c r="Y65" s="117"/>
    </row>
    <row r="66">
      <c r="A66" s="117"/>
      <c r="B66" s="724"/>
      <c r="C66" s="725"/>
      <c r="D66" s="117"/>
      <c r="E66" s="361"/>
      <c r="F66" s="117"/>
      <c r="G66" s="117"/>
      <c r="H66" s="117"/>
      <c r="I66" s="117"/>
      <c r="J66" s="117"/>
      <c r="K66" s="117"/>
      <c r="L66" s="117"/>
      <c r="M66" s="117"/>
      <c r="N66" s="117"/>
      <c r="O66" s="117"/>
      <c r="P66" s="117"/>
      <c r="Q66" s="117"/>
      <c r="R66" s="117"/>
      <c r="S66" s="117"/>
      <c r="T66" s="117"/>
      <c r="U66" s="117"/>
      <c r="V66" s="117"/>
      <c r="W66" s="117"/>
      <c r="X66" s="117"/>
      <c r="Y66" s="117"/>
    </row>
    <row r="67">
      <c r="A67" s="117"/>
      <c r="B67" s="724"/>
      <c r="C67" s="725"/>
      <c r="D67" s="117"/>
      <c r="E67" s="361"/>
      <c r="F67" s="117"/>
      <c r="G67" s="117"/>
      <c r="H67" s="117"/>
      <c r="I67" s="117"/>
      <c r="J67" s="117"/>
      <c r="K67" s="117"/>
      <c r="L67" s="117"/>
      <c r="M67" s="117"/>
      <c r="N67" s="117"/>
      <c r="O67" s="117"/>
      <c r="P67" s="117"/>
      <c r="Q67" s="117"/>
      <c r="R67" s="117"/>
      <c r="S67" s="117"/>
      <c r="T67" s="117"/>
      <c r="U67" s="117"/>
      <c r="V67" s="117"/>
      <c r="W67" s="117"/>
      <c r="X67" s="117"/>
      <c r="Y67" s="117"/>
    </row>
    <row r="68">
      <c r="A68" s="117"/>
      <c r="B68" s="724"/>
      <c r="C68" s="725"/>
      <c r="D68" s="117"/>
      <c r="E68" s="361"/>
      <c r="F68" s="117"/>
      <c r="G68" s="117"/>
      <c r="H68" s="117"/>
      <c r="I68" s="117"/>
      <c r="J68" s="117"/>
      <c r="K68" s="117"/>
      <c r="L68" s="117"/>
      <c r="M68" s="117"/>
      <c r="N68" s="117"/>
      <c r="O68" s="117"/>
      <c r="P68" s="117"/>
      <c r="Q68" s="117"/>
      <c r="R68" s="117"/>
      <c r="S68" s="117"/>
      <c r="T68" s="117"/>
      <c r="U68" s="117"/>
      <c r="V68" s="117"/>
      <c r="W68" s="117"/>
      <c r="X68" s="117"/>
      <c r="Y68" s="117"/>
    </row>
    <row r="69">
      <c r="A69" s="117"/>
      <c r="B69" s="724"/>
      <c r="C69" s="725"/>
      <c r="D69" s="117"/>
      <c r="E69" s="361"/>
      <c r="F69" s="117"/>
      <c r="G69" s="117"/>
      <c r="H69" s="117"/>
      <c r="I69" s="117"/>
      <c r="J69" s="117"/>
      <c r="K69" s="117"/>
      <c r="L69" s="117"/>
      <c r="M69" s="117"/>
      <c r="N69" s="117"/>
      <c r="O69" s="117"/>
      <c r="P69" s="117"/>
      <c r="Q69" s="117"/>
      <c r="R69" s="117"/>
      <c r="S69" s="117"/>
      <c r="T69" s="117"/>
      <c r="U69" s="117"/>
      <c r="V69" s="117"/>
      <c r="W69" s="117"/>
      <c r="X69" s="117"/>
      <c r="Y69" s="117"/>
    </row>
    <row r="70">
      <c r="A70" s="117"/>
      <c r="B70" s="724"/>
      <c r="C70" s="725"/>
      <c r="D70" s="117"/>
      <c r="E70" s="361"/>
      <c r="F70" s="117"/>
      <c r="G70" s="117"/>
      <c r="H70" s="117"/>
      <c r="I70" s="117"/>
      <c r="J70" s="117"/>
      <c r="K70" s="117"/>
      <c r="L70" s="117"/>
      <c r="M70" s="117"/>
      <c r="N70" s="117"/>
      <c r="O70" s="117"/>
      <c r="P70" s="117"/>
      <c r="Q70" s="117"/>
      <c r="R70" s="117"/>
      <c r="S70" s="117"/>
      <c r="T70" s="117"/>
      <c r="U70" s="117"/>
      <c r="V70" s="117"/>
      <c r="W70" s="117"/>
      <c r="X70" s="117"/>
      <c r="Y70" s="117"/>
    </row>
    <row r="71">
      <c r="A71" s="117"/>
      <c r="B71" s="724"/>
      <c r="C71" s="725"/>
      <c r="D71" s="117"/>
      <c r="E71" s="361"/>
      <c r="F71" s="117"/>
      <c r="G71" s="117"/>
      <c r="H71" s="117"/>
      <c r="I71" s="117"/>
      <c r="J71" s="117"/>
      <c r="K71" s="117"/>
      <c r="L71" s="117"/>
      <c r="M71" s="117"/>
      <c r="N71" s="117"/>
      <c r="O71" s="117"/>
      <c r="P71" s="117"/>
      <c r="Q71" s="117"/>
      <c r="R71" s="117"/>
      <c r="S71" s="117"/>
      <c r="T71" s="117"/>
      <c r="U71" s="117"/>
      <c r="V71" s="117"/>
      <c r="W71" s="117"/>
      <c r="X71" s="117"/>
      <c r="Y71" s="117"/>
    </row>
    <row r="72">
      <c r="A72" s="117"/>
      <c r="B72" s="724"/>
      <c r="C72" s="725"/>
      <c r="D72" s="117"/>
      <c r="E72" s="361"/>
      <c r="F72" s="117"/>
      <c r="G72" s="117"/>
      <c r="H72" s="117"/>
      <c r="I72" s="117"/>
      <c r="J72" s="117"/>
      <c r="K72" s="117"/>
      <c r="L72" s="117"/>
      <c r="M72" s="117"/>
      <c r="N72" s="117"/>
      <c r="O72" s="117"/>
      <c r="P72" s="117"/>
      <c r="Q72" s="117"/>
      <c r="R72" s="117"/>
      <c r="S72" s="117"/>
      <c r="T72" s="117"/>
      <c r="U72" s="117"/>
      <c r="V72" s="117"/>
      <c r="W72" s="117"/>
      <c r="X72" s="117"/>
      <c r="Y72" s="117"/>
    </row>
    <row r="73">
      <c r="A73" s="117"/>
      <c r="B73" s="724"/>
      <c r="C73" s="725"/>
      <c r="D73" s="117"/>
      <c r="E73" s="361"/>
      <c r="F73" s="117"/>
      <c r="G73" s="117"/>
      <c r="H73" s="117"/>
      <c r="I73" s="117"/>
      <c r="J73" s="117"/>
      <c r="K73" s="117"/>
      <c r="L73" s="117"/>
      <c r="M73" s="117"/>
      <c r="N73" s="117"/>
      <c r="O73" s="117"/>
      <c r="P73" s="117"/>
      <c r="Q73" s="117"/>
      <c r="R73" s="117"/>
      <c r="S73" s="117"/>
      <c r="T73" s="117"/>
      <c r="U73" s="117"/>
      <c r="V73" s="117"/>
      <c r="W73" s="117"/>
      <c r="X73" s="117"/>
      <c r="Y73" s="117"/>
    </row>
    <row r="74">
      <c r="A74" s="117"/>
      <c r="B74" s="724"/>
      <c r="C74" s="725"/>
      <c r="D74" s="117"/>
      <c r="E74" s="361"/>
      <c r="F74" s="117"/>
      <c r="G74" s="117"/>
      <c r="H74" s="117"/>
      <c r="I74" s="117"/>
      <c r="J74" s="117"/>
      <c r="K74" s="117"/>
      <c r="L74" s="117"/>
      <c r="M74" s="117"/>
      <c r="N74" s="117"/>
      <c r="O74" s="117"/>
      <c r="P74" s="117"/>
      <c r="Q74" s="117"/>
      <c r="R74" s="117"/>
      <c r="S74" s="117"/>
      <c r="T74" s="117"/>
      <c r="U74" s="117"/>
      <c r="V74" s="117"/>
      <c r="W74" s="117"/>
      <c r="X74" s="117"/>
      <c r="Y74" s="117"/>
    </row>
    <row r="75">
      <c r="A75" s="117"/>
      <c r="B75" s="724"/>
      <c r="C75" s="725"/>
      <c r="D75" s="117"/>
      <c r="E75" s="361"/>
      <c r="F75" s="117"/>
      <c r="G75" s="117"/>
      <c r="H75" s="117"/>
      <c r="I75" s="117"/>
      <c r="J75" s="117"/>
      <c r="K75" s="117"/>
      <c r="L75" s="117"/>
      <c r="M75" s="117"/>
      <c r="N75" s="117"/>
      <c r="O75" s="117"/>
      <c r="P75" s="117"/>
      <c r="Q75" s="117"/>
      <c r="R75" s="117"/>
      <c r="S75" s="117"/>
      <c r="T75" s="117"/>
      <c r="U75" s="117"/>
      <c r="V75" s="117"/>
      <c r="W75" s="117"/>
      <c r="X75" s="117"/>
      <c r="Y75" s="117"/>
    </row>
    <row r="76">
      <c r="A76" s="117"/>
      <c r="B76" s="724"/>
      <c r="C76" s="725"/>
      <c r="D76" s="117"/>
      <c r="E76" s="361"/>
      <c r="F76" s="117"/>
      <c r="G76" s="117"/>
      <c r="H76" s="117"/>
      <c r="I76" s="117"/>
      <c r="J76" s="117"/>
      <c r="K76" s="117"/>
      <c r="L76" s="117"/>
      <c r="M76" s="117"/>
      <c r="N76" s="117"/>
      <c r="O76" s="117"/>
      <c r="P76" s="117"/>
      <c r="Q76" s="117"/>
      <c r="R76" s="117"/>
      <c r="S76" s="117"/>
      <c r="T76" s="117"/>
      <c r="U76" s="117"/>
      <c r="V76" s="117"/>
      <c r="W76" s="117"/>
      <c r="X76" s="117"/>
      <c r="Y76" s="117"/>
    </row>
    <row r="77">
      <c r="A77" s="117"/>
      <c r="B77" s="724"/>
      <c r="C77" s="725"/>
      <c r="D77" s="117"/>
      <c r="E77" s="361"/>
      <c r="F77" s="117"/>
      <c r="G77" s="117"/>
      <c r="H77" s="117"/>
      <c r="I77" s="117"/>
      <c r="J77" s="117"/>
      <c r="K77" s="117"/>
      <c r="L77" s="117"/>
      <c r="M77" s="117"/>
      <c r="N77" s="117"/>
      <c r="O77" s="117"/>
      <c r="P77" s="117"/>
      <c r="Q77" s="117"/>
      <c r="R77" s="117"/>
      <c r="S77" s="117"/>
      <c r="T77" s="117"/>
      <c r="U77" s="117"/>
      <c r="V77" s="117"/>
      <c r="W77" s="117"/>
      <c r="X77" s="117"/>
      <c r="Y77" s="117"/>
    </row>
    <row r="78">
      <c r="A78" s="117"/>
      <c r="B78" s="724"/>
      <c r="C78" s="725"/>
      <c r="D78" s="117"/>
      <c r="E78" s="361"/>
      <c r="F78" s="117"/>
      <c r="G78" s="117"/>
      <c r="H78" s="117"/>
      <c r="I78" s="117"/>
      <c r="J78" s="117"/>
      <c r="K78" s="117"/>
      <c r="L78" s="117"/>
      <c r="M78" s="117"/>
      <c r="N78" s="117"/>
      <c r="O78" s="117"/>
      <c r="P78" s="117"/>
      <c r="Q78" s="117"/>
      <c r="R78" s="117"/>
      <c r="S78" s="117"/>
      <c r="T78" s="117"/>
      <c r="U78" s="117"/>
      <c r="V78" s="117"/>
      <c r="W78" s="117"/>
      <c r="X78" s="117"/>
      <c r="Y78" s="117"/>
    </row>
    <row r="79">
      <c r="A79" s="117"/>
      <c r="B79" s="724"/>
      <c r="C79" s="725"/>
      <c r="D79" s="117"/>
      <c r="E79" s="361"/>
      <c r="F79" s="117"/>
      <c r="G79" s="117"/>
      <c r="H79" s="117"/>
      <c r="I79" s="117"/>
      <c r="J79" s="117"/>
      <c r="K79" s="117"/>
      <c r="L79" s="117"/>
      <c r="M79" s="117"/>
      <c r="N79" s="117"/>
      <c r="O79" s="117"/>
      <c r="P79" s="117"/>
      <c r="Q79" s="117"/>
      <c r="R79" s="117"/>
      <c r="S79" s="117"/>
      <c r="T79" s="117"/>
      <c r="U79" s="117"/>
      <c r="V79" s="117"/>
      <c r="W79" s="117"/>
      <c r="X79" s="117"/>
      <c r="Y79" s="117"/>
    </row>
    <row r="80">
      <c r="A80" s="117"/>
      <c r="B80" s="724"/>
      <c r="C80" s="725"/>
      <c r="D80" s="117"/>
      <c r="E80" s="361"/>
      <c r="F80" s="117"/>
      <c r="G80" s="117"/>
      <c r="H80" s="117"/>
      <c r="I80" s="117"/>
      <c r="J80" s="117"/>
      <c r="K80" s="117"/>
      <c r="L80" s="117"/>
      <c r="M80" s="117"/>
      <c r="N80" s="117"/>
      <c r="O80" s="117"/>
      <c r="P80" s="117"/>
      <c r="Q80" s="117"/>
      <c r="R80" s="117"/>
      <c r="S80" s="117"/>
      <c r="T80" s="117"/>
      <c r="U80" s="117"/>
      <c r="V80" s="117"/>
      <c r="W80" s="117"/>
      <c r="X80" s="117"/>
      <c r="Y80" s="117"/>
    </row>
    <row r="81">
      <c r="A81" s="117"/>
      <c r="B81" s="724"/>
      <c r="C81" s="725"/>
      <c r="D81" s="117"/>
      <c r="E81" s="361"/>
      <c r="F81" s="117"/>
      <c r="G81" s="117"/>
      <c r="H81" s="117"/>
      <c r="I81" s="117"/>
      <c r="J81" s="117"/>
      <c r="K81" s="117"/>
      <c r="L81" s="117"/>
      <c r="M81" s="117"/>
      <c r="N81" s="117"/>
      <c r="O81" s="117"/>
      <c r="P81" s="117"/>
      <c r="Q81" s="117"/>
      <c r="R81" s="117"/>
      <c r="S81" s="117"/>
      <c r="T81" s="117"/>
      <c r="U81" s="117"/>
      <c r="V81" s="117"/>
      <c r="W81" s="117"/>
      <c r="X81" s="117"/>
      <c r="Y81" s="117"/>
    </row>
    <row r="82">
      <c r="A82" s="117"/>
      <c r="B82" s="724"/>
      <c r="C82" s="725"/>
      <c r="D82" s="117"/>
      <c r="E82" s="361"/>
      <c r="F82" s="117"/>
      <c r="G82" s="117"/>
      <c r="H82" s="117"/>
      <c r="I82" s="117"/>
      <c r="J82" s="117"/>
      <c r="K82" s="117"/>
      <c r="L82" s="117"/>
      <c r="M82" s="117"/>
      <c r="N82" s="117"/>
      <c r="O82" s="117"/>
      <c r="P82" s="117"/>
      <c r="Q82" s="117"/>
      <c r="R82" s="117"/>
      <c r="S82" s="117"/>
      <c r="T82" s="117"/>
      <c r="U82" s="117"/>
      <c r="V82" s="117"/>
      <c r="W82" s="117"/>
      <c r="X82" s="117"/>
      <c r="Y82" s="117"/>
    </row>
    <row r="83">
      <c r="A83" s="117"/>
      <c r="B83" s="724"/>
      <c r="C83" s="725"/>
      <c r="D83" s="117"/>
      <c r="E83" s="361"/>
      <c r="F83" s="117"/>
      <c r="G83" s="117"/>
      <c r="H83" s="117"/>
      <c r="I83" s="117"/>
      <c r="J83" s="117"/>
      <c r="K83" s="117"/>
      <c r="L83" s="117"/>
      <c r="M83" s="117"/>
      <c r="N83" s="117"/>
      <c r="O83" s="117"/>
      <c r="P83" s="117"/>
      <c r="Q83" s="117"/>
      <c r="R83" s="117"/>
      <c r="S83" s="117"/>
      <c r="T83" s="117"/>
      <c r="U83" s="117"/>
      <c r="V83" s="117"/>
      <c r="W83" s="117"/>
      <c r="X83" s="117"/>
      <c r="Y83" s="117"/>
    </row>
    <row r="84">
      <c r="A84" s="117"/>
      <c r="B84" s="724"/>
      <c r="C84" s="725"/>
      <c r="D84" s="117"/>
      <c r="E84" s="361"/>
      <c r="F84" s="117"/>
      <c r="G84" s="117"/>
      <c r="H84" s="117"/>
      <c r="I84" s="117"/>
      <c r="J84" s="117"/>
      <c r="K84" s="117"/>
      <c r="L84" s="117"/>
      <c r="M84" s="117"/>
      <c r="N84" s="117"/>
      <c r="O84" s="117"/>
      <c r="P84" s="117"/>
      <c r="Q84" s="117"/>
      <c r="R84" s="117"/>
      <c r="S84" s="117"/>
      <c r="T84" s="117"/>
      <c r="U84" s="117"/>
      <c r="V84" s="117"/>
      <c r="W84" s="117"/>
      <c r="X84" s="117"/>
      <c r="Y84" s="117"/>
    </row>
    <row r="85">
      <c r="A85" s="117"/>
      <c r="B85" s="724"/>
      <c r="C85" s="725"/>
      <c r="D85" s="117"/>
      <c r="E85" s="361"/>
      <c r="F85" s="117"/>
      <c r="G85" s="117"/>
      <c r="H85" s="117"/>
      <c r="I85" s="117"/>
      <c r="J85" s="117"/>
      <c r="K85" s="117"/>
      <c r="L85" s="117"/>
      <c r="M85" s="117"/>
      <c r="N85" s="117"/>
      <c r="O85" s="117"/>
      <c r="P85" s="117"/>
      <c r="Q85" s="117"/>
      <c r="R85" s="117"/>
      <c r="S85" s="117"/>
      <c r="T85" s="117"/>
      <c r="U85" s="117"/>
      <c r="V85" s="117"/>
      <c r="W85" s="117"/>
      <c r="X85" s="117"/>
      <c r="Y85" s="117"/>
    </row>
    <row r="86">
      <c r="A86" s="117"/>
      <c r="B86" s="724"/>
      <c r="C86" s="725"/>
      <c r="D86" s="117"/>
      <c r="E86" s="361"/>
      <c r="F86" s="117"/>
      <c r="G86" s="117"/>
      <c r="H86" s="117"/>
      <c r="I86" s="117"/>
      <c r="J86" s="117"/>
      <c r="K86" s="117"/>
      <c r="L86" s="117"/>
      <c r="M86" s="117"/>
      <c r="N86" s="117"/>
      <c r="O86" s="117"/>
      <c r="P86" s="117"/>
      <c r="Q86" s="117"/>
      <c r="R86" s="117"/>
      <c r="S86" s="117"/>
      <c r="T86" s="117"/>
      <c r="U86" s="117"/>
      <c r="V86" s="117"/>
      <c r="W86" s="117"/>
      <c r="X86" s="117"/>
      <c r="Y86" s="117"/>
    </row>
    <row r="87">
      <c r="A87" s="117"/>
      <c r="B87" s="724"/>
      <c r="C87" s="725"/>
      <c r="D87" s="117"/>
      <c r="E87" s="361"/>
      <c r="F87" s="117"/>
      <c r="G87" s="117"/>
      <c r="H87" s="117"/>
      <c r="I87" s="117"/>
      <c r="J87" s="117"/>
      <c r="K87" s="117"/>
      <c r="L87" s="117"/>
      <c r="M87" s="117"/>
      <c r="N87" s="117"/>
      <c r="O87" s="117"/>
      <c r="P87" s="117"/>
      <c r="Q87" s="117"/>
      <c r="R87" s="117"/>
      <c r="S87" s="117"/>
      <c r="T87" s="117"/>
      <c r="U87" s="117"/>
      <c r="V87" s="117"/>
      <c r="W87" s="117"/>
      <c r="X87" s="117"/>
      <c r="Y87" s="117"/>
    </row>
    <row r="88">
      <c r="A88" s="117"/>
      <c r="B88" s="724"/>
      <c r="C88" s="725"/>
      <c r="D88" s="117"/>
      <c r="E88" s="361"/>
      <c r="F88" s="117"/>
      <c r="G88" s="117"/>
      <c r="H88" s="117"/>
      <c r="I88" s="117"/>
      <c r="J88" s="117"/>
      <c r="K88" s="117"/>
      <c r="L88" s="117"/>
      <c r="M88" s="117"/>
      <c r="N88" s="117"/>
      <c r="O88" s="117"/>
      <c r="P88" s="117"/>
      <c r="Q88" s="117"/>
      <c r="R88" s="117"/>
      <c r="S88" s="117"/>
      <c r="T88" s="117"/>
      <c r="U88" s="117"/>
      <c r="V88" s="117"/>
      <c r="W88" s="117"/>
      <c r="X88" s="117"/>
      <c r="Y88" s="117"/>
    </row>
    <row r="89">
      <c r="A89" s="117"/>
      <c r="B89" s="724"/>
      <c r="C89" s="725"/>
      <c r="D89" s="117"/>
      <c r="E89" s="361"/>
      <c r="F89" s="117"/>
      <c r="G89" s="117"/>
      <c r="H89" s="117"/>
      <c r="I89" s="117"/>
      <c r="J89" s="117"/>
      <c r="K89" s="117"/>
      <c r="L89" s="117"/>
      <c r="M89" s="117"/>
      <c r="N89" s="117"/>
      <c r="O89" s="117"/>
      <c r="P89" s="117"/>
      <c r="Q89" s="117"/>
      <c r="R89" s="117"/>
      <c r="S89" s="117"/>
      <c r="T89" s="117"/>
      <c r="U89" s="117"/>
      <c r="V89" s="117"/>
      <c r="W89" s="117"/>
      <c r="X89" s="117"/>
      <c r="Y89" s="117"/>
    </row>
    <row r="90">
      <c r="A90" s="117"/>
      <c r="B90" s="724"/>
      <c r="C90" s="725"/>
      <c r="D90" s="117"/>
      <c r="E90" s="361"/>
      <c r="F90" s="117"/>
      <c r="G90" s="117"/>
      <c r="H90" s="117"/>
      <c r="I90" s="117"/>
      <c r="J90" s="117"/>
      <c r="K90" s="117"/>
      <c r="L90" s="117"/>
      <c r="M90" s="117"/>
      <c r="N90" s="117"/>
      <c r="O90" s="117"/>
      <c r="P90" s="117"/>
      <c r="Q90" s="117"/>
      <c r="R90" s="117"/>
      <c r="S90" s="117"/>
      <c r="T90" s="117"/>
      <c r="U90" s="117"/>
      <c r="V90" s="117"/>
      <c r="W90" s="117"/>
      <c r="X90" s="117"/>
      <c r="Y90" s="117"/>
    </row>
    <row r="91">
      <c r="A91" s="117"/>
      <c r="B91" s="724"/>
      <c r="C91" s="725"/>
      <c r="D91" s="117"/>
      <c r="E91" s="361"/>
      <c r="F91" s="117"/>
      <c r="G91" s="117"/>
      <c r="H91" s="117"/>
      <c r="I91" s="117"/>
      <c r="J91" s="117"/>
      <c r="K91" s="117"/>
      <c r="L91" s="117"/>
      <c r="M91" s="117"/>
      <c r="N91" s="117"/>
      <c r="O91" s="117"/>
      <c r="P91" s="117"/>
      <c r="Q91" s="117"/>
      <c r="R91" s="117"/>
      <c r="S91" s="117"/>
      <c r="T91" s="117"/>
      <c r="U91" s="117"/>
      <c r="V91" s="117"/>
      <c r="W91" s="117"/>
      <c r="X91" s="117"/>
      <c r="Y91" s="117"/>
    </row>
    <row r="92">
      <c r="A92" s="117"/>
      <c r="B92" s="724"/>
      <c r="C92" s="725"/>
      <c r="D92" s="117"/>
      <c r="E92" s="361"/>
      <c r="F92" s="117"/>
      <c r="G92" s="117"/>
      <c r="H92" s="117"/>
      <c r="I92" s="117"/>
      <c r="J92" s="117"/>
      <c r="K92" s="117"/>
      <c r="L92" s="117"/>
      <c r="M92" s="117"/>
      <c r="N92" s="117"/>
      <c r="O92" s="117"/>
      <c r="P92" s="117"/>
      <c r="Q92" s="117"/>
      <c r="R92" s="117"/>
      <c r="S92" s="117"/>
      <c r="T92" s="117"/>
      <c r="U92" s="117"/>
      <c r="V92" s="117"/>
      <c r="W92" s="117"/>
      <c r="X92" s="117"/>
      <c r="Y92" s="117"/>
    </row>
    <row r="93">
      <c r="A93" s="117"/>
      <c r="B93" s="724"/>
      <c r="C93" s="725"/>
      <c r="D93" s="117"/>
      <c r="E93" s="361"/>
      <c r="F93" s="117"/>
      <c r="G93" s="117"/>
      <c r="H93" s="117"/>
      <c r="I93" s="117"/>
      <c r="J93" s="117"/>
      <c r="K93" s="117"/>
      <c r="L93" s="117"/>
      <c r="M93" s="117"/>
      <c r="N93" s="117"/>
      <c r="O93" s="117"/>
      <c r="P93" s="117"/>
      <c r="Q93" s="117"/>
      <c r="R93" s="117"/>
      <c r="S93" s="117"/>
      <c r="T93" s="117"/>
      <c r="U93" s="117"/>
      <c r="V93" s="117"/>
      <c r="W93" s="117"/>
      <c r="X93" s="117"/>
      <c r="Y93" s="117"/>
    </row>
    <row r="94">
      <c r="A94" s="117"/>
      <c r="B94" s="724"/>
      <c r="C94" s="725"/>
      <c r="D94" s="117"/>
      <c r="E94" s="361"/>
      <c r="F94" s="117"/>
      <c r="G94" s="117"/>
      <c r="H94" s="117"/>
      <c r="I94" s="117"/>
      <c r="J94" s="117"/>
      <c r="K94" s="117"/>
      <c r="L94" s="117"/>
      <c r="M94" s="117"/>
      <c r="N94" s="117"/>
      <c r="O94" s="117"/>
      <c r="P94" s="117"/>
      <c r="Q94" s="117"/>
      <c r="R94" s="117"/>
      <c r="S94" s="117"/>
      <c r="T94" s="117"/>
      <c r="U94" s="117"/>
      <c r="V94" s="117"/>
      <c r="W94" s="117"/>
      <c r="X94" s="117"/>
      <c r="Y94" s="117"/>
    </row>
    <row r="95">
      <c r="A95" s="117"/>
      <c r="B95" s="724"/>
      <c r="C95" s="725"/>
      <c r="D95" s="117"/>
      <c r="E95" s="361"/>
      <c r="F95" s="117"/>
      <c r="G95" s="117"/>
      <c r="H95" s="117"/>
      <c r="I95" s="117"/>
      <c r="J95" s="117"/>
      <c r="K95" s="117"/>
      <c r="L95" s="117"/>
      <c r="M95" s="117"/>
      <c r="N95" s="117"/>
      <c r="O95" s="117"/>
      <c r="P95" s="117"/>
      <c r="Q95" s="117"/>
      <c r="R95" s="117"/>
      <c r="S95" s="117"/>
      <c r="T95" s="117"/>
      <c r="U95" s="117"/>
      <c r="V95" s="117"/>
      <c r="W95" s="117"/>
      <c r="X95" s="117"/>
      <c r="Y95" s="117"/>
    </row>
    <row r="96">
      <c r="A96" s="117"/>
      <c r="B96" s="724"/>
      <c r="C96" s="725"/>
      <c r="D96" s="117"/>
      <c r="E96" s="361"/>
      <c r="F96" s="117"/>
      <c r="G96" s="117"/>
      <c r="H96" s="117"/>
      <c r="I96" s="117"/>
      <c r="J96" s="117"/>
      <c r="K96" s="117"/>
      <c r="L96" s="117"/>
      <c r="M96" s="117"/>
      <c r="N96" s="117"/>
      <c r="O96" s="117"/>
      <c r="P96" s="117"/>
      <c r="Q96" s="117"/>
      <c r="R96" s="117"/>
      <c r="S96" s="117"/>
      <c r="T96" s="117"/>
      <c r="U96" s="117"/>
      <c r="V96" s="117"/>
      <c r="W96" s="117"/>
      <c r="X96" s="117"/>
      <c r="Y96" s="117"/>
    </row>
    <row r="97">
      <c r="A97" s="117"/>
      <c r="B97" s="724"/>
      <c r="C97" s="725"/>
      <c r="D97" s="117"/>
      <c r="E97" s="361"/>
      <c r="F97" s="117"/>
      <c r="G97" s="117"/>
      <c r="H97" s="117"/>
      <c r="I97" s="117"/>
      <c r="J97" s="117"/>
      <c r="K97" s="117"/>
      <c r="L97" s="117"/>
      <c r="M97" s="117"/>
      <c r="N97" s="117"/>
      <c r="O97" s="117"/>
      <c r="P97" s="117"/>
      <c r="Q97" s="117"/>
      <c r="R97" s="117"/>
      <c r="S97" s="117"/>
      <c r="T97" s="117"/>
      <c r="U97" s="117"/>
      <c r="V97" s="117"/>
      <c r="W97" s="117"/>
      <c r="X97" s="117"/>
      <c r="Y97" s="117"/>
    </row>
    <row r="98">
      <c r="A98" s="117"/>
      <c r="B98" s="724"/>
      <c r="C98" s="725"/>
      <c r="D98" s="117"/>
      <c r="E98" s="361"/>
      <c r="F98" s="117"/>
      <c r="G98" s="117"/>
      <c r="H98" s="117"/>
      <c r="I98" s="117"/>
      <c r="J98" s="117"/>
      <c r="K98" s="117"/>
      <c r="L98" s="117"/>
      <c r="M98" s="117"/>
      <c r="N98" s="117"/>
      <c r="O98" s="117"/>
      <c r="P98" s="117"/>
      <c r="Q98" s="117"/>
      <c r="R98" s="117"/>
      <c r="S98" s="117"/>
      <c r="T98" s="117"/>
      <c r="U98" s="117"/>
      <c r="V98" s="117"/>
      <c r="W98" s="117"/>
      <c r="X98" s="117"/>
      <c r="Y98" s="117"/>
    </row>
    <row r="99">
      <c r="A99" s="117"/>
      <c r="B99" s="724"/>
      <c r="C99" s="725"/>
      <c r="D99" s="117"/>
      <c r="E99" s="361"/>
      <c r="F99" s="117"/>
      <c r="G99" s="117"/>
      <c r="H99" s="117"/>
      <c r="I99" s="117"/>
      <c r="J99" s="117"/>
      <c r="K99" s="117"/>
      <c r="L99" s="117"/>
      <c r="M99" s="117"/>
      <c r="N99" s="117"/>
      <c r="O99" s="117"/>
      <c r="P99" s="117"/>
      <c r="Q99" s="117"/>
      <c r="R99" s="117"/>
      <c r="S99" s="117"/>
      <c r="T99" s="117"/>
      <c r="U99" s="117"/>
      <c r="V99" s="117"/>
      <c r="W99" s="117"/>
      <c r="X99" s="117"/>
      <c r="Y99" s="117"/>
    </row>
    <row r="100">
      <c r="A100" s="117"/>
      <c r="B100" s="724"/>
      <c r="C100" s="725"/>
      <c r="D100" s="117"/>
      <c r="E100" s="361"/>
      <c r="F100" s="117"/>
      <c r="G100" s="117"/>
      <c r="H100" s="117"/>
      <c r="I100" s="117"/>
      <c r="J100" s="117"/>
      <c r="K100" s="117"/>
      <c r="L100" s="117"/>
      <c r="M100" s="117"/>
      <c r="N100" s="117"/>
      <c r="O100" s="117"/>
      <c r="P100" s="117"/>
      <c r="Q100" s="117"/>
      <c r="R100" s="117"/>
      <c r="S100" s="117"/>
      <c r="T100" s="117"/>
      <c r="U100" s="117"/>
      <c r="V100" s="117"/>
      <c r="W100" s="117"/>
      <c r="X100" s="117"/>
      <c r="Y100" s="117"/>
    </row>
    <row r="101">
      <c r="A101" s="117"/>
      <c r="B101" s="724"/>
      <c r="C101" s="725"/>
      <c r="D101" s="117"/>
      <c r="E101" s="361"/>
      <c r="F101" s="117"/>
      <c r="G101" s="117"/>
      <c r="H101" s="117"/>
      <c r="I101" s="117"/>
      <c r="J101" s="117"/>
      <c r="K101" s="117"/>
      <c r="L101" s="117"/>
      <c r="M101" s="117"/>
      <c r="N101" s="117"/>
      <c r="O101" s="117"/>
      <c r="P101" s="117"/>
      <c r="Q101" s="117"/>
      <c r="R101" s="117"/>
      <c r="S101" s="117"/>
      <c r="T101" s="117"/>
      <c r="U101" s="117"/>
      <c r="V101" s="117"/>
      <c r="W101" s="117"/>
      <c r="X101" s="117"/>
      <c r="Y101" s="117"/>
    </row>
    <row r="102">
      <c r="A102" s="117"/>
      <c r="B102" s="724"/>
      <c r="C102" s="725"/>
      <c r="D102" s="117"/>
      <c r="E102" s="361"/>
      <c r="F102" s="117"/>
      <c r="G102" s="117"/>
      <c r="H102" s="117"/>
      <c r="I102" s="117"/>
      <c r="J102" s="117"/>
      <c r="K102" s="117"/>
      <c r="L102" s="117"/>
      <c r="M102" s="117"/>
      <c r="N102" s="117"/>
      <c r="O102" s="117"/>
      <c r="P102" s="117"/>
      <c r="Q102" s="117"/>
      <c r="R102" s="117"/>
      <c r="S102" s="117"/>
      <c r="T102" s="117"/>
      <c r="U102" s="117"/>
      <c r="V102" s="117"/>
      <c r="W102" s="117"/>
      <c r="X102" s="117"/>
      <c r="Y102" s="117"/>
    </row>
    <row r="103">
      <c r="A103" s="117"/>
      <c r="B103" s="724"/>
      <c r="C103" s="725"/>
      <c r="D103" s="117"/>
      <c r="E103" s="361"/>
      <c r="F103" s="117"/>
      <c r="G103" s="117"/>
      <c r="H103" s="117"/>
      <c r="I103" s="117"/>
      <c r="J103" s="117"/>
      <c r="K103" s="117"/>
      <c r="L103" s="117"/>
      <c r="M103" s="117"/>
      <c r="N103" s="117"/>
      <c r="O103" s="117"/>
      <c r="P103" s="117"/>
      <c r="Q103" s="117"/>
      <c r="R103" s="117"/>
      <c r="S103" s="117"/>
      <c r="T103" s="117"/>
      <c r="U103" s="117"/>
      <c r="V103" s="117"/>
      <c r="W103" s="117"/>
      <c r="X103" s="117"/>
      <c r="Y103" s="117"/>
    </row>
    <row r="104">
      <c r="A104" s="117"/>
      <c r="B104" s="724"/>
      <c r="C104" s="725"/>
      <c r="D104" s="117"/>
      <c r="E104" s="361"/>
      <c r="F104" s="117"/>
      <c r="G104" s="117"/>
      <c r="H104" s="117"/>
      <c r="I104" s="117"/>
      <c r="J104" s="117"/>
      <c r="K104" s="117"/>
      <c r="L104" s="117"/>
      <c r="M104" s="117"/>
      <c r="N104" s="117"/>
      <c r="O104" s="117"/>
      <c r="P104" s="117"/>
      <c r="Q104" s="117"/>
      <c r="R104" s="117"/>
      <c r="S104" s="117"/>
      <c r="T104" s="117"/>
      <c r="U104" s="117"/>
      <c r="V104" s="117"/>
      <c r="W104" s="117"/>
      <c r="X104" s="117"/>
      <c r="Y104" s="117"/>
    </row>
    <row r="105">
      <c r="A105" s="117"/>
      <c r="B105" s="724"/>
      <c r="C105" s="725"/>
      <c r="D105" s="117"/>
      <c r="E105" s="361"/>
      <c r="F105" s="117"/>
      <c r="G105" s="117"/>
      <c r="H105" s="117"/>
      <c r="I105" s="117"/>
      <c r="J105" s="117"/>
      <c r="K105" s="117"/>
      <c r="L105" s="117"/>
      <c r="M105" s="117"/>
      <c r="N105" s="117"/>
      <c r="O105" s="117"/>
      <c r="P105" s="117"/>
      <c r="Q105" s="117"/>
      <c r="R105" s="117"/>
      <c r="S105" s="117"/>
      <c r="T105" s="117"/>
      <c r="U105" s="117"/>
      <c r="V105" s="117"/>
      <c r="W105" s="117"/>
      <c r="X105" s="117"/>
      <c r="Y105" s="117"/>
    </row>
    <row r="106">
      <c r="A106" s="117"/>
      <c r="B106" s="724"/>
      <c r="C106" s="725"/>
      <c r="D106" s="117"/>
      <c r="E106" s="361"/>
      <c r="F106" s="117"/>
      <c r="G106" s="117"/>
      <c r="H106" s="117"/>
      <c r="I106" s="117"/>
      <c r="J106" s="117"/>
      <c r="K106" s="117"/>
      <c r="L106" s="117"/>
      <c r="M106" s="117"/>
      <c r="N106" s="117"/>
      <c r="O106" s="117"/>
      <c r="P106" s="117"/>
      <c r="Q106" s="117"/>
      <c r="R106" s="117"/>
      <c r="S106" s="117"/>
      <c r="T106" s="117"/>
      <c r="U106" s="117"/>
      <c r="V106" s="117"/>
      <c r="W106" s="117"/>
      <c r="X106" s="117"/>
      <c r="Y106" s="117"/>
    </row>
    <row r="107">
      <c r="A107" s="117"/>
      <c r="B107" s="724"/>
      <c r="C107" s="725"/>
      <c r="D107" s="117"/>
      <c r="E107" s="361"/>
      <c r="F107" s="117"/>
      <c r="G107" s="117"/>
      <c r="H107" s="117"/>
      <c r="I107" s="117"/>
      <c r="J107" s="117"/>
      <c r="K107" s="117"/>
      <c r="L107" s="117"/>
      <c r="M107" s="117"/>
      <c r="N107" s="117"/>
      <c r="O107" s="117"/>
      <c r="P107" s="117"/>
      <c r="Q107" s="117"/>
      <c r="R107" s="117"/>
      <c r="S107" s="117"/>
      <c r="T107" s="117"/>
      <c r="U107" s="117"/>
      <c r="V107" s="117"/>
      <c r="W107" s="117"/>
      <c r="X107" s="117"/>
      <c r="Y107" s="117"/>
    </row>
    <row r="108">
      <c r="A108" s="117"/>
      <c r="B108" s="724"/>
      <c r="C108" s="725"/>
      <c r="D108" s="117"/>
      <c r="E108" s="361"/>
      <c r="F108" s="117"/>
      <c r="G108" s="117"/>
      <c r="H108" s="117"/>
      <c r="I108" s="117"/>
      <c r="J108" s="117"/>
      <c r="K108" s="117"/>
      <c r="L108" s="117"/>
      <c r="M108" s="117"/>
      <c r="N108" s="117"/>
      <c r="O108" s="117"/>
      <c r="P108" s="117"/>
      <c r="Q108" s="117"/>
      <c r="R108" s="117"/>
      <c r="S108" s="117"/>
      <c r="T108" s="117"/>
      <c r="U108" s="117"/>
      <c r="V108" s="117"/>
      <c r="W108" s="117"/>
      <c r="X108" s="117"/>
      <c r="Y108" s="117"/>
    </row>
    <row r="109">
      <c r="A109" s="117"/>
      <c r="B109" s="724"/>
      <c r="C109" s="725"/>
      <c r="D109" s="117"/>
      <c r="E109" s="361"/>
      <c r="F109" s="117"/>
      <c r="G109" s="117"/>
      <c r="H109" s="117"/>
      <c r="I109" s="117"/>
      <c r="J109" s="117"/>
      <c r="K109" s="117"/>
      <c r="L109" s="117"/>
      <c r="M109" s="117"/>
      <c r="N109" s="117"/>
      <c r="O109" s="117"/>
      <c r="P109" s="117"/>
      <c r="Q109" s="117"/>
      <c r="R109" s="117"/>
      <c r="S109" s="117"/>
      <c r="T109" s="117"/>
      <c r="U109" s="117"/>
      <c r="V109" s="117"/>
      <c r="W109" s="117"/>
      <c r="X109" s="117"/>
      <c r="Y109" s="117"/>
    </row>
    <row r="110">
      <c r="A110" s="117"/>
      <c r="B110" s="724"/>
      <c r="C110" s="725"/>
      <c r="D110" s="117"/>
      <c r="E110" s="361"/>
      <c r="F110" s="117"/>
      <c r="G110" s="117"/>
      <c r="H110" s="117"/>
      <c r="I110" s="117"/>
      <c r="J110" s="117"/>
      <c r="K110" s="117"/>
      <c r="L110" s="117"/>
      <c r="M110" s="117"/>
      <c r="N110" s="117"/>
      <c r="O110" s="117"/>
      <c r="P110" s="117"/>
      <c r="Q110" s="117"/>
      <c r="R110" s="117"/>
      <c r="S110" s="117"/>
      <c r="T110" s="117"/>
      <c r="U110" s="117"/>
      <c r="V110" s="117"/>
      <c r="W110" s="117"/>
      <c r="X110" s="117"/>
      <c r="Y110" s="117"/>
    </row>
    <row r="111">
      <c r="A111" s="117"/>
      <c r="B111" s="724"/>
      <c r="C111" s="725"/>
      <c r="D111" s="117"/>
      <c r="E111" s="361"/>
      <c r="F111" s="117"/>
      <c r="G111" s="117"/>
      <c r="H111" s="117"/>
      <c r="I111" s="117"/>
      <c r="J111" s="117"/>
      <c r="K111" s="117"/>
      <c r="L111" s="117"/>
      <c r="M111" s="117"/>
      <c r="N111" s="117"/>
      <c r="O111" s="117"/>
      <c r="P111" s="117"/>
      <c r="Q111" s="117"/>
      <c r="R111" s="117"/>
      <c r="S111" s="117"/>
      <c r="T111" s="117"/>
      <c r="U111" s="117"/>
      <c r="V111" s="117"/>
      <c r="W111" s="117"/>
      <c r="X111" s="117"/>
      <c r="Y111" s="117"/>
    </row>
    <row r="112">
      <c r="A112" s="117"/>
      <c r="B112" s="724"/>
      <c r="C112" s="725"/>
      <c r="D112" s="117"/>
      <c r="E112" s="361"/>
      <c r="F112" s="117"/>
      <c r="G112" s="117"/>
      <c r="H112" s="117"/>
      <c r="I112" s="117"/>
      <c r="J112" s="117"/>
      <c r="K112" s="117"/>
      <c r="L112" s="117"/>
      <c r="M112" s="117"/>
      <c r="N112" s="117"/>
      <c r="O112" s="117"/>
      <c r="P112" s="117"/>
      <c r="Q112" s="117"/>
      <c r="R112" s="117"/>
      <c r="S112" s="117"/>
      <c r="T112" s="117"/>
      <c r="U112" s="117"/>
      <c r="V112" s="117"/>
      <c r="W112" s="117"/>
      <c r="X112" s="117"/>
      <c r="Y112" s="117"/>
    </row>
    <row r="113">
      <c r="A113" s="117"/>
      <c r="B113" s="724"/>
      <c r="C113" s="725"/>
      <c r="D113" s="117"/>
      <c r="E113" s="361"/>
      <c r="F113" s="117"/>
      <c r="G113" s="117"/>
      <c r="H113" s="117"/>
      <c r="I113" s="117"/>
      <c r="J113" s="117"/>
      <c r="K113" s="117"/>
      <c r="L113" s="117"/>
      <c r="M113" s="117"/>
      <c r="N113" s="117"/>
      <c r="O113" s="117"/>
      <c r="P113" s="117"/>
      <c r="Q113" s="117"/>
      <c r="R113" s="117"/>
      <c r="S113" s="117"/>
      <c r="T113" s="117"/>
      <c r="U113" s="117"/>
      <c r="V113" s="117"/>
      <c r="W113" s="117"/>
      <c r="X113" s="117"/>
      <c r="Y113" s="117"/>
    </row>
    <row r="114">
      <c r="A114" s="117"/>
      <c r="B114" s="724"/>
      <c r="C114" s="725"/>
      <c r="D114" s="117"/>
      <c r="E114" s="361"/>
      <c r="F114" s="117"/>
      <c r="G114" s="117"/>
      <c r="H114" s="117"/>
      <c r="I114" s="117"/>
      <c r="J114" s="117"/>
      <c r="K114" s="117"/>
      <c r="L114" s="117"/>
      <c r="M114" s="117"/>
      <c r="N114" s="117"/>
      <c r="O114" s="117"/>
      <c r="P114" s="117"/>
      <c r="Q114" s="117"/>
      <c r="R114" s="117"/>
      <c r="S114" s="117"/>
      <c r="T114" s="117"/>
      <c r="U114" s="117"/>
      <c r="V114" s="117"/>
      <c r="W114" s="117"/>
      <c r="X114" s="117"/>
      <c r="Y114" s="117"/>
    </row>
    <row r="115">
      <c r="A115" s="117"/>
      <c r="B115" s="724"/>
      <c r="C115" s="725"/>
      <c r="D115" s="117"/>
      <c r="E115" s="361"/>
      <c r="F115" s="117"/>
      <c r="G115" s="117"/>
      <c r="H115" s="117"/>
      <c r="I115" s="117"/>
      <c r="J115" s="117"/>
      <c r="K115" s="117"/>
      <c r="L115" s="117"/>
      <c r="M115" s="117"/>
      <c r="N115" s="117"/>
      <c r="O115" s="117"/>
      <c r="P115" s="117"/>
      <c r="Q115" s="117"/>
      <c r="R115" s="117"/>
      <c r="S115" s="117"/>
      <c r="T115" s="117"/>
      <c r="U115" s="117"/>
      <c r="V115" s="117"/>
      <c r="W115" s="117"/>
      <c r="X115" s="117"/>
      <c r="Y115" s="117"/>
    </row>
    <row r="116">
      <c r="A116" s="117"/>
      <c r="B116" s="724"/>
      <c r="C116" s="725"/>
      <c r="D116" s="117"/>
      <c r="E116" s="361"/>
      <c r="F116" s="117"/>
      <c r="G116" s="117"/>
      <c r="H116" s="117"/>
      <c r="I116" s="117"/>
      <c r="J116" s="117"/>
      <c r="K116" s="117"/>
      <c r="L116" s="117"/>
      <c r="M116" s="117"/>
      <c r="N116" s="117"/>
      <c r="O116" s="117"/>
      <c r="P116" s="117"/>
      <c r="Q116" s="117"/>
      <c r="R116" s="117"/>
      <c r="S116" s="117"/>
      <c r="T116" s="117"/>
      <c r="U116" s="117"/>
      <c r="V116" s="117"/>
      <c r="W116" s="117"/>
      <c r="X116" s="117"/>
      <c r="Y116" s="117"/>
    </row>
    <row r="117">
      <c r="A117" s="117"/>
      <c r="B117" s="724"/>
      <c r="C117" s="725"/>
      <c r="D117" s="117"/>
      <c r="E117" s="361"/>
      <c r="F117" s="117"/>
      <c r="G117" s="117"/>
      <c r="H117" s="117"/>
      <c r="I117" s="117"/>
      <c r="J117" s="117"/>
      <c r="K117" s="117"/>
      <c r="L117" s="117"/>
      <c r="M117" s="117"/>
      <c r="N117" s="117"/>
      <c r="O117" s="117"/>
      <c r="P117" s="117"/>
      <c r="Q117" s="117"/>
      <c r="R117" s="117"/>
      <c r="S117" s="117"/>
      <c r="T117" s="117"/>
      <c r="U117" s="117"/>
      <c r="V117" s="117"/>
      <c r="W117" s="117"/>
      <c r="X117" s="117"/>
      <c r="Y117" s="117"/>
    </row>
    <row r="118">
      <c r="A118" s="117"/>
      <c r="B118" s="724"/>
      <c r="C118" s="725"/>
      <c r="D118" s="117"/>
      <c r="E118" s="361"/>
      <c r="F118" s="117"/>
      <c r="G118" s="117"/>
      <c r="H118" s="117"/>
      <c r="I118" s="117"/>
      <c r="J118" s="117"/>
      <c r="K118" s="117"/>
      <c r="L118" s="117"/>
      <c r="M118" s="117"/>
      <c r="N118" s="117"/>
      <c r="O118" s="117"/>
      <c r="P118" s="117"/>
      <c r="Q118" s="117"/>
      <c r="R118" s="117"/>
      <c r="S118" s="117"/>
      <c r="T118" s="117"/>
      <c r="U118" s="117"/>
      <c r="V118" s="117"/>
      <c r="W118" s="117"/>
      <c r="X118" s="117"/>
      <c r="Y118" s="117"/>
    </row>
    <row r="119">
      <c r="A119" s="117"/>
      <c r="B119" s="724"/>
      <c r="C119" s="725"/>
      <c r="D119" s="117"/>
      <c r="E119" s="361"/>
      <c r="F119" s="117"/>
      <c r="G119" s="117"/>
      <c r="H119" s="117"/>
      <c r="I119" s="117"/>
      <c r="J119" s="117"/>
      <c r="K119" s="117"/>
      <c r="L119" s="117"/>
      <c r="M119" s="117"/>
      <c r="N119" s="117"/>
      <c r="O119" s="117"/>
      <c r="P119" s="117"/>
      <c r="Q119" s="117"/>
      <c r="R119" s="117"/>
      <c r="S119" s="117"/>
      <c r="T119" s="117"/>
      <c r="U119" s="117"/>
      <c r="V119" s="117"/>
      <c r="W119" s="117"/>
      <c r="X119" s="117"/>
      <c r="Y119" s="117"/>
    </row>
    <row r="120">
      <c r="A120" s="117"/>
      <c r="B120" s="724"/>
      <c r="C120" s="725"/>
      <c r="D120" s="117"/>
      <c r="E120" s="361"/>
      <c r="F120" s="117"/>
      <c r="G120" s="117"/>
      <c r="H120" s="117"/>
      <c r="I120" s="117"/>
      <c r="J120" s="117"/>
      <c r="K120" s="117"/>
      <c r="L120" s="117"/>
      <c r="M120" s="117"/>
      <c r="N120" s="117"/>
      <c r="O120" s="117"/>
      <c r="P120" s="117"/>
      <c r="Q120" s="117"/>
      <c r="R120" s="117"/>
      <c r="S120" s="117"/>
      <c r="T120" s="117"/>
      <c r="U120" s="117"/>
      <c r="V120" s="117"/>
      <c r="W120" s="117"/>
      <c r="X120" s="117"/>
      <c r="Y120" s="117"/>
    </row>
    <row r="121">
      <c r="A121" s="117"/>
      <c r="B121" s="724"/>
      <c r="C121" s="725"/>
      <c r="D121" s="117"/>
      <c r="E121" s="361"/>
      <c r="F121" s="117"/>
      <c r="G121" s="117"/>
      <c r="H121" s="117"/>
      <c r="I121" s="117"/>
      <c r="J121" s="117"/>
      <c r="K121" s="117"/>
      <c r="L121" s="117"/>
      <c r="M121" s="117"/>
      <c r="N121" s="117"/>
      <c r="O121" s="117"/>
      <c r="P121" s="117"/>
      <c r="Q121" s="117"/>
      <c r="R121" s="117"/>
      <c r="S121" s="117"/>
      <c r="T121" s="117"/>
      <c r="U121" s="117"/>
      <c r="V121" s="117"/>
      <c r="W121" s="117"/>
      <c r="X121" s="117"/>
      <c r="Y121" s="117"/>
    </row>
    <row r="122">
      <c r="A122" s="117"/>
      <c r="B122" s="724"/>
      <c r="C122" s="725"/>
      <c r="D122" s="117"/>
      <c r="E122" s="361"/>
      <c r="F122" s="117"/>
      <c r="G122" s="117"/>
      <c r="H122" s="117"/>
      <c r="I122" s="117"/>
      <c r="J122" s="117"/>
      <c r="K122" s="117"/>
      <c r="L122" s="117"/>
      <c r="M122" s="117"/>
      <c r="N122" s="117"/>
      <c r="O122" s="117"/>
      <c r="P122" s="117"/>
      <c r="Q122" s="117"/>
      <c r="R122" s="117"/>
      <c r="S122" s="117"/>
      <c r="T122" s="117"/>
      <c r="U122" s="117"/>
      <c r="V122" s="117"/>
      <c r="W122" s="117"/>
      <c r="X122" s="117"/>
      <c r="Y122" s="117"/>
    </row>
    <row r="123">
      <c r="A123" s="117"/>
      <c r="B123" s="724"/>
      <c r="C123" s="725"/>
      <c r="D123" s="117"/>
      <c r="E123" s="361"/>
      <c r="F123" s="117"/>
      <c r="G123" s="117"/>
      <c r="H123" s="117"/>
      <c r="I123" s="117"/>
      <c r="J123" s="117"/>
      <c r="K123" s="117"/>
      <c r="L123" s="117"/>
      <c r="M123" s="117"/>
      <c r="N123" s="117"/>
      <c r="O123" s="117"/>
      <c r="P123" s="117"/>
      <c r="Q123" s="117"/>
      <c r="R123" s="117"/>
      <c r="S123" s="117"/>
      <c r="T123" s="117"/>
      <c r="U123" s="117"/>
      <c r="V123" s="117"/>
      <c r="W123" s="117"/>
      <c r="X123" s="117"/>
      <c r="Y123" s="117"/>
    </row>
    <row r="124">
      <c r="A124" s="117"/>
      <c r="B124" s="724"/>
      <c r="C124" s="725"/>
      <c r="D124" s="117"/>
      <c r="E124" s="361"/>
      <c r="F124" s="117"/>
      <c r="G124" s="117"/>
      <c r="H124" s="117"/>
      <c r="I124" s="117"/>
      <c r="J124" s="117"/>
      <c r="K124" s="117"/>
      <c r="L124" s="117"/>
      <c r="M124" s="117"/>
      <c r="N124" s="117"/>
      <c r="O124" s="117"/>
      <c r="P124" s="117"/>
      <c r="Q124" s="117"/>
      <c r="R124" s="117"/>
      <c r="S124" s="117"/>
      <c r="T124" s="117"/>
      <c r="U124" s="117"/>
      <c r="V124" s="117"/>
      <c r="W124" s="117"/>
      <c r="X124" s="117"/>
      <c r="Y124" s="117"/>
    </row>
    <row r="125">
      <c r="A125" s="117"/>
      <c r="B125" s="724"/>
      <c r="C125" s="725"/>
      <c r="D125" s="117"/>
      <c r="E125" s="361"/>
      <c r="F125" s="117"/>
      <c r="G125" s="117"/>
      <c r="H125" s="117"/>
      <c r="I125" s="117"/>
      <c r="J125" s="117"/>
      <c r="K125" s="117"/>
      <c r="L125" s="117"/>
      <c r="M125" s="117"/>
      <c r="N125" s="117"/>
      <c r="O125" s="117"/>
      <c r="P125" s="117"/>
      <c r="Q125" s="117"/>
      <c r="R125" s="117"/>
      <c r="S125" s="117"/>
      <c r="T125" s="117"/>
      <c r="U125" s="117"/>
      <c r="V125" s="117"/>
      <c r="W125" s="117"/>
      <c r="X125" s="117"/>
      <c r="Y125" s="117"/>
    </row>
    <row r="126">
      <c r="A126" s="117"/>
      <c r="B126" s="724"/>
      <c r="C126" s="725"/>
      <c r="D126" s="117"/>
      <c r="E126" s="361"/>
      <c r="F126" s="117"/>
      <c r="G126" s="117"/>
      <c r="H126" s="117"/>
      <c r="I126" s="117"/>
      <c r="J126" s="117"/>
      <c r="K126" s="117"/>
      <c r="L126" s="117"/>
      <c r="M126" s="117"/>
      <c r="N126" s="117"/>
      <c r="O126" s="117"/>
      <c r="P126" s="117"/>
      <c r="Q126" s="117"/>
      <c r="R126" s="117"/>
      <c r="S126" s="117"/>
      <c r="T126" s="117"/>
      <c r="U126" s="117"/>
      <c r="V126" s="117"/>
      <c r="W126" s="117"/>
      <c r="X126" s="117"/>
      <c r="Y126" s="117"/>
    </row>
    <row r="127">
      <c r="A127" s="117"/>
      <c r="B127" s="724"/>
      <c r="C127" s="725"/>
      <c r="D127" s="117"/>
      <c r="E127" s="361"/>
      <c r="F127" s="117"/>
      <c r="G127" s="117"/>
      <c r="H127" s="117"/>
      <c r="I127" s="117"/>
      <c r="J127" s="117"/>
      <c r="K127" s="117"/>
      <c r="L127" s="117"/>
      <c r="M127" s="117"/>
      <c r="N127" s="117"/>
      <c r="O127" s="117"/>
      <c r="P127" s="117"/>
      <c r="Q127" s="117"/>
      <c r="R127" s="117"/>
      <c r="S127" s="117"/>
      <c r="T127" s="117"/>
      <c r="U127" s="117"/>
      <c r="V127" s="117"/>
      <c r="W127" s="117"/>
      <c r="X127" s="117"/>
      <c r="Y127" s="117"/>
    </row>
    <row r="128">
      <c r="A128" s="117"/>
      <c r="B128" s="724"/>
      <c r="C128" s="725"/>
      <c r="D128" s="117"/>
      <c r="E128" s="361"/>
      <c r="F128" s="117"/>
      <c r="G128" s="117"/>
      <c r="H128" s="117"/>
      <c r="I128" s="117"/>
      <c r="J128" s="117"/>
      <c r="K128" s="117"/>
      <c r="L128" s="117"/>
      <c r="M128" s="117"/>
      <c r="N128" s="117"/>
      <c r="O128" s="117"/>
      <c r="P128" s="117"/>
      <c r="Q128" s="117"/>
      <c r="R128" s="117"/>
      <c r="S128" s="117"/>
      <c r="T128" s="117"/>
      <c r="U128" s="117"/>
      <c r="V128" s="117"/>
      <c r="W128" s="117"/>
      <c r="X128" s="117"/>
      <c r="Y128" s="117"/>
    </row>
    <row r="129">
      <c r="A129" s="117"/>
      <c r="B129" s="724"/>
      <c r="C129" s="725"/>
      <c r="D129" s="117"/>
      <c r="E129" s="361"/>
      <c r="F129" s="117"/>
      <c r="G129" s="117"/>
      <c r="H129" s="117"/>
      <c r="I129" s="117"/>
      <c r="J129" s="117"/>
      <c r="K129" s="117"/>
      <c r="L129" s="117"/>
      <c r="M129" s="117"/>
      <c r="N129" s="117"/>
      <c r="O129" s="117"/>
      <c r="P129" s="117"/>
      <c r="Q129" s="117"/>
      <c r="R129" s="117"/>
      <c r="S129" s="117"/>
      <c r="T129" s="117"/>
      <c r="U129" s="117"/>
      <c r="V129" s="117"/>
      <c r="W129" s="117"/>
      <c r="X129" s="117"/>
      <c r="Y129" s="117"/>
    </row>
    <row r="130">
      <c r="A130" s="117"/>
      <c r="B130" s="724"/>
      <c r="C130" s="725"/>
      <c r="D130" s="117"/>
      <c r="E130" s="361"/>
      <c r="F130" s="117"/>
      <c r="G130" s="117"/>
      <c r="H130" s="117"/>
      <c r="I130" s="117"/>
      <c r="J130" s="117"/>
      <c r="K130" s="117"/>
      <c r="L130" s="117"/>
      <c r="M130" s="117"/>
      <c r="N130" s="117"/>
      <c r="O130" s="117"/>
      <c r="P130" s="117"/>
      <c r="Q130" s="117"/>
      <c r="R130" s="117"/>
      <c r="S130" s="117"/>
      <c r="T130" s="117"/>
      <c r="U130" s="117"/>
      <c r="V130" s="117"/>
      <c r="W130" s="117"/>
      <c r="X130" s="117"/>
      <c r="Y130" s="117"/>
    </row>
    <row r="131">
      <c r="A131" s="117"/>
      <c r="B131" s="724"/>
      <c r="C131" s="725"/>
      <c r="D131" s="117"/>
      <c r="E131" s="361"/>
      <c r="F131" s="117"/>
      <c r="G131" s="117"/>
      <c r="H131" s="117"/>
      <c r="I131" s="117"/>
      <c r="J131" s="117"/>
      <c r="K131" s="117"/>
      <c r="L131" s="117"/>
      <c r="M131" s="117"/>
      <c r="N131" s="117"/>
      <c r="O131" s="117"/>
      <c r="P131" s="117"/>
      <c r="Q131" s="117"/>
      <c r="R131" s="117"/>
      <c r="S131" s="117"/>
      <c r="T131" s="117"/>
      <c r="U131" s="117"/>
      <c r="V131" s="117"/>
      <c r="W131" s="117"/>
      <c r="X131" s="117"/>
      <c r="Y131" s="117"/>
    </row>
    <row r="132">
      <c r="A132" s="117"/>
      <c r="B132" s="724"/>
      <c r="C132" s="725"/>
      <c r="D132" s="117"/>
      <c r="E132" s="361"/>
      <c r="F132" s="117"/>
      <c r="G132" s="117"/>
      <c r="H132" s="117"/>
      <c r="I132" s="117"/>
      <c r="J132" s="117"/>
      <c r="K132" s="117"/>
      <c r="L132" s="117"/>
      <c r="M132" s="117"/>
      <c r="N132" s="117"/>
      <c r="O132" s="117"/>
      <c r="P132" s="117"/>
      <c r="Q132" s="117"/>
      <c r="R132" s="117"/>
      <c r="S132" s="117"/>
      <c r="T132" s="117"/>
      <c r="U132" s="117"/>
      <c r="V132" s="117"/>
      <c r="W132" s="117"/>
      <c r="X132" s="117"/>
      <c r="Y132" s="117"/>
    </row>
    <row r="133">
      <c r="A133" s="117"/>
      <c r="B133" s="724"/>
      <c r="C133" s="725"/>
      <c r="D133" s="117"/>
      <c r="E133" s="361"/>
      <c r="F133" s="117"/>
      <c r="G133" s="117"/>
      <c r="H133" s="117"/>
      <c r="I133" s="117"/>
      <c r="J133" s="117"/>
      <c r="K133" s="117"/>
      <c r="L133" s="117"/>
      <c r="M133" s="117"/>
      <c r="N133" s="117"/>
      <c r="O133" s="117"/>
      <c r="P133" s="117"/>
      <c r="Q133" s="117"/>
      <c r="R133" s="117"/>
      <c r="S133" s="117"/>
      <c r="T133" s="117"/>
      <c r="U133" s="117"/>
      <c r="V133" s="117"/>
      <c r="W133" s="117"/>
      <c r="X133" s="117"/>
      <c r="Y133" s="117"/>
    </row>
    <row r="134">
      <c r="A134" s="117"/>
      <c r="B134" s="724"/>
      <c r="C134" s="725"/>
      <c r="D134" s="117"/>
      <c r="E134" s="361"/>
      <c r="F134" s="117"/>
      <c r="G134" s="117"/>
      <c r="H134" s="117"/>
      <c r="I134" s="117"/>
      <c r="J134" s="117"/>
      <c r="K134" s="117"/>
      <c r="L134" s="117"/>
      <c r="M134" s="117"/>
      <c r="N134" s="117"/>
      <c r="O134" s="117"/>
      <c r="P134" s="117"/>
      <c r="Q134" s="117"/>
      <c r="R134" s="117"/>
      <c r="S134" s="117"/>
      <c r="T134" s="117"/>
      <c r="U134" s="117"/>
      <c r="V134" s="117"/>
      <c r="W134" s="117"/>
      <c r="X134" s="117"/>
      <c r="Y134" s="117"/>
    </row>
    <row r="135">
      <c r="A135" s="117"/>
      <c r="B135" s="724"/>
      <c r="C135" s="725"/>
      <c r="D135" s="117"/>
      <c r="E135" s="361"/>
      <c r="F135" s="117"/>
      <c r="G135" s="117"/>
      <c r="H135" s="117"/>
      <c r="I135" s="117"/>
      <c r="J135" s="117"/>
      <c r="K135" s="117"/>
      <c r="L135" s="117"/>
      <c r="M135" s="117"/>
      <c r="N135" s="117"/>
      <c r="O135" s="117"/>
      <c r="P135" s="117"/>
      <c r="Q135" s="117"/>
      <c r="R135" s="117"/>
      <c r="S135" s="117"/>
      <c r="T135" s="117"/>
      <c r="U135" s="117"/>
      <c r="V135" s="117"/>
      <c r="W135" s="117"/>
      <c r="X135" s="117"/>
      <c r="Y135" s="117"/>
    </row>
    <row r="136">
      <c r="A136" s="117"/>
      <c r="B136" s="724"/>
      <c r="C136" s="725"/>
      <c r="D136" s="117"/>
      <c r="E136" s="361"/>
      <c r="F136" s="117"/>
      <c r="G136" s="117"/>
      <c r="H136" s="117"/>
      <c r="I136" s="117"/>
      <c r="J136" s="117"/>
      <c r="K136" s="117"/>
      <c r="L136" s="117"/>
      <c r="M136" s="117"/>
      <c r="N136" s="117"/>
      <c r="O136" s="117"/>
      <c r="P136" s="117"/>
      <c r="Q136" s="117"/>
      <c r="R136" s="117"/>
      <c r="S136" s="117"/>
      <c r="T136" s="117"/>
      <c r="U136" s="117"/>
      <c r="V136" s="117"/>
      <c r="W136" s="117"/>
      <c r="X136" s="117"/>
      <c r="Y136" s="117"/>
    </row>
    <row r="137">
      <c r="A137" s="117"/>
      <c r="B137" s="724"/>
      <c r="C137" s="725"/>
      <c r="D137" s="117"/>
      <c r="E137" s="361"/>
      <c r="F137" s="117"/>
      <c r="G137" s="117"/>
      <c r="H137" s="117"/>
      <c r="I137" s="117"/>
      <c r="J137" s="117"/>
      <c r="K137" s="117"/>
      <c r="L137" s="117"/>
      <c r="M137" s="117"/>
      <c r="N137" s="117"/>
      <c r="O137" s="117"/>
      <c r="P137" s="117"/>
      <c r="Q137" s="117"/>
      <c r="R137" s="117"/>
      <c r="S137" s="117"/>
      <c r="T137" s="117"/>
      <c r="U137" s="117"/>
      <c r="V137" s="117"/>
      <c r="W137" s="117"/>
      <c r="X137" s="117"/>
      <c r="Y137" s="117"/>
    </row>
    <row r="138">
      <c r="A138" s="117"/>
      <c r="B138" s="724"/>
      <c r="C138" s="725"/>
      <c r="D138" s="117"/>
      <c r="E138" s="361"/>
      <c r="F138" s="117"/>
      <c r="G138" s="117"/>
      <c r="H138" s="117"/>
      <c r="I138" s="117"/>
      <c r="J138" s="117"/>
      <c r="K138" s="117"/>
      <c r="L138" s="117"/>
      <c r="M138" s="117"/>
      <c r="N138" s="117"/>
      <c r="O138" s="117"/>
      <c r="P138" s="117"/>
      <c r="Q138" s="117"/>
      <c r="R138" s="117"/>
      <c r="S138" s="117"/>
      <c r="T138" s="117"/>
      <c r="U138" s="117"/>
      <c r="V138" s="117"/>
      <c r="W138" s="117"/>
      <c r="X138" s="117"/>
      <c r="Y138" s="117"/>
    </row>
    <row r="139">
      <c r="A139" s="117"/>
      <c r="B139" s="724"/>
      <c r="C139" s="725"/>
      <c r="D139" s="117"/>
      <c r="E139" s="361"/>
      <c r="F139" s="117"/>
      <c r="G139" s="117"/>
      <c r="H139" s="117"/>
      <c r="I139" s="117"/>
      <c r="J139" s="117"/>
      <c r="K139" s="117"/>
      <c r="L139" s="117"/>
      <c r="M139" s="117"/>
      <c r="N139" s="117"/>
      <c r="O139" s="117"/>
      <c r="P139" s="117"/>
      <c r="Q139" s="117"/>
      <c r="R139" s="117"/>
      <c r="S139" s="117"/>
      <c r="T139" s="117"/>
      <c r="U139" s="117"/>
      <c r="V139" s="117"/>
      <c r="W139" s="117"/>
      <c r="X139" s="117"/>
      <c r="Y139" s="117"/>
    </row>
    <row r="140">
      <c r="A140" s="117"/>
      <c r="B140" s="724"/>
      <c r="C140" s="725"/>
      <c r="D140" s="117"/>
      <c r="E140" s="361"/>
      <c r="F140" s="117"/>
      <c r="G140" s="117"/>
      <c r="H140" s="117"/>
      <c r="I140" s="117"/>
      <c r="J140" s="117"/>
      <c r="K140" s="117"/>
      <c r="L140" s="117"/>
      <c r="M140" s="117"/>
      <c r="N140" s="117"/>
      <c r="O140" s="117"/>
      <c r="P140" s="117"/>
      <c r="Q140" s="117"/>
      <c r="R140" s="117"/>
      <c r="S140" s="117"/>
      <c r="T140" s="117"/>
      <c r="U140" s="117"/>
      <c r="V140" s="117"/>
      <c r="W140" s="117"/>
      <c r="X140" s="117"/>
      <c r="Y140" s="117"/>
    </row>
    <row r="141">
      <c r="A141" s="117"/>
      <c r="B141" s="724"/>
      <c r="C141" s="725"/>
      <c r="D141" s="117"/>
      <c r="E141" s="361"/>
      <c r="F141" s="117"/>
      <c r="G141" s="117"/>
      <c r="H141" s="117"/>
      <c r="I141" s="117"/>
      <c r="J141" s="117"/>
      <c r="K141" s="117"/>
      <c r="L141" s="117"/>
      <c r="M141" s="117"/>
      <c r="N141" s="117"/>
      <c r="O141" s="117"/>
      <c r="P141" s="117"/>
      <c r="Q141" s="117"/>
      <c r="R141" s="117"/>
      <c r="S141" s="117"/>
      <c r="T141" s="117"/>
      <c r="U141" s="117"/>
      <c r="V141" s="117"/>
      <c r="W141" s="117"/>
      <c r="X141" s="117"/>
      <c r="Y141" s="117"/>
    </row>
    <row r="142">
      <c r="A142" s="117"/>
      <c r="B142" s="724"/>
      <c r="C142" s="725"/>
      <c r="D142" s="117"/>
      <c r="E142" s="361"/>
      <c r="F142" s="117"/>
      <c r="G142" s="117"/>
      <c r="H142" s="117"/>
      <c r="I142" s="117"/>
      <c r="J142" s="117"/>
      <c r="K142" s="117"/>
      <c r="L142" s="117"/>
      <c r="M142" s="117"/>
      <c r="N142" s="117"/>
      <c r="O142" s="117"/>
      <c r="P142" s="117"/>
      <c r="Q142" s="117"/>
      <c r="R142" s="117"/>
      <c r="S142" s="117"/>
      <c r="T142" s="117"/>
      <c r="U142" s="117"/>
      <c r="V142" s="117"/>
      <c r="W142" s="117"/>
      <c r="X142" s="117"/>
      <c r="Y142" s="117"/>
    </row>
    <row r="143">
      <c r="A143" s="117"/>
      <c r="B143" s="724"/>
      <c r="C143" s="725"/>
      <c r="D143" s="117"/>
      <c r="E143" s="361"/>
      <c r="F143" s="117"/>
      <c r="G143" s="117"/>
      <c r="H143" s="117"/>
      <c r="I143" s="117"/>
      <c r="J143" s="117"/>
      <c r="K143" s="117"/>
      <c r="L143" s="117"/>
      <c r="M143" s="117"/>
      <c r="N143" s="117"/>
      <c r="O143" s="117"/>
      <c r="P143" s="117"/>
      <c r="Q143" s="117"/>
      <c r="R143" s="117"/>
      <c r="S143" s="117"/>
      <c r="T143" s="117"/>
      <c r="U143" s="117"/>
      <c r="V143" s="117"/>
      <c r="W143" s="117"/>
      <c r="X143" s="117"/>
      <c r="Y143" s="117"/>
    </row>
    <row r="144">
      <c r="A144" s="117"/>
      <c r="B144" s="724"/>
      <c r="C144" s="725"/>
      <c r="D144" s="117"/>
      <c r="E144" s="361"/>
      <c r="F144" s="117"/>
      <c r="G144" s="117"/>
      <c r="H144" s="117"/>
      <c r="I144" s="117"/>
      <c r="J144" s="117"/>
      <c r="K144" s="117"/>
      <c r="L144" s="117"/>
      <c r="M144" s="117"/>
      <c r="N144" s="117"/>
      <c r="O144" s="117"/>
      <c r="P144" s="117"/>
      <c r="Q144" s="117"/>
      <c r="R144" s="117"/>
      <c r="S144" s="117"/>
      <c r="T144" s="117"/>
      <c r="U144" s="117"/>
      <c r="V144" s="117"/>
      <c r="W144" s="117"/>
      <c r="X144" s="117"/>
      <c r="Y144" s="117"/>
    </row>
    <row r="145">
      <c r="A145" s="117"/>
      <c r="B145" s="724"/>
      <c r="C145" s="725"/>
      <c r="D145" s="117"/>
      <c r="E145" s="361"/>
      <c r="F145" s="117"/>
      <c r="G145" s="117"/>
      <c r="H145" s="117"/>
      <c r="I145" s="117"/>
      <c r="J145" s="117"/>
      <c r="K145" s="117"/>
      <c r="L145" s="117"/>
      <c r="M145" s="117"/>
      <c r="N145" s="117"/>
      <c r="O145" s="117"/>
      <c r="P145" s="117"/>
      <c r="Q145" s="117"/>
      <c r="R145" s="117"/>
      <c r="S145" s="117"/>
      <c r="T145" s="117"/>
      <c r="U145" s="117"/>
      <c r="V145" s="117"/>
      <c r="W145" s="117"/>
      <c r="X145" s="117"/>
      <c r="Y145" s="117"/>
    </row>
    <row r="146">
      <c r="A146" s="117"/>
      <c r="B146" s="724"/>
      <c r="C146" s="725"/>
      <c r="D146" s="117"/>
      <c r="E146" s="361"/>
      <c r="F146" s="117"/>
      <c r="G146" s="117"/>
      <c r="H146" s="117"/>
      <c r="I146" s="117"/>
      <c r="J146" s="117"/>
      <c r="K146" s="117"/>
      <c r="L146" s="117"/>
      <c r="M146" s="117"/>
      <c r="N146" s="117"/>
      <c r="O146" s="117"/>
      <c r="P146" s="117"/>
      <c r="Q146" s="117"/>
      <c r="R146" s="117"/>
      <c r="S146" s="117"/>
      <c r="T146" s="117"/>
      <c r="U146" s="117"/>
      <c r="V146" s="117"/>
      <c r="W146" s="117"/>
      <c r="X146" s="117"/>
      <c r="Y146" s="117"/>
    </row>
    <row r="147">
      <c r="A147" s="117"/>
      <c r="B147" s="724"/>
      <c r="C147" s="725"/>
      <c r="D147" s="117"/>
      <c r="E147" s="361"/>
      <c r="F147" s="117"/>
      <c r="G147" s="117"/>
      <c r="H147" s="117"/>
      <c r="I147" s="117"/>
      <c r="J147" s="117"/>
      <c r="K147" s="117"/>
      <c r="L147" s="117"/>
      <c r="M147" s="117"/>
      <c r="N147" s="117"/>
      <c r="O147" s="117"/>
      <c r="P147" s="117"/>
      <c r="Q147" s="117"/>
      <c r="R147" s="117"/>
      <c r="S147" s="117"/>
      <c r="T147" s="117"/>
      <c r="U147" s="117"/>
      <c r="V147" s="117"/>
      <c r="W147" s="117"/>
      <c r="X147" s="117"/>
      <c r="Y147" s="117"/>
    </row>
    <row r="148">
      <c r="A148" s="117"/>
      <c r="B148" s="724"/>
      <c r="C148" s="725"/>
      <c r="D148" s="117"/>
      <c r="E148" s="361"/>
      <c r="F148" s="117"/>
      <c r="G148" s="117"/>
      <c r="H148" s="117"/>
      <c r="I148" s="117"/>
      <c r="J148" s="117"/>
      <c r="K148" s="117"/>
      <c r="L148" s="117"/>
      <c r="M148" s="117"/>
      <c r="N148" s="117"/>
      <c r="O148" s="117"/>
      <c r="P148" s="117"/>
      <c r="Q148" s="117"/>
      <c r="R148" s="117"/>
      <c r="S148" s="117"/>
      <c r="T148" s="117"/>
      <c r="U148" s="117"/>
      <c r="V148" s="117"/>
      <c r="W148" s="117"/>
      <c r="X148" s="117"/>
      <c r="Y148" s="117"/>
    </row>
    <row r="149">
      <c r="A149" s="117"/>
      <c r="B149" s="724"/>
      <c r="C149" s="725"/>
      <c r="D149" s="117"/>
      <c r="E149" s="361"/>
      <c r="F149" s="117"/>
      <c r="G149" s="117"/>
      <c r="H149" s="117"/>
      <c r="I149" s="117"/>
      <c r="J149" s="117"/>
      <c r="K149" s="117"/>
      <c r="L149" s="117"/>
      <c r="M149" s="117"/>
      <c r="N149" s="117"/>
      <c r="O149" s="117"/>
      <c r="P149" s="117"/>
      <c r="Q149" s="117"/>
      <c r="R149" s="117"/>
      <c r="S149" s="117"/>
      <c r="T149" s="117"/>
      <c r="U149" s="117"/>
      <c r="V149" s="117"/>
      <c r="W149" s="117"/>
      <c r="X149" s="117"/>
      <c r="Y149" s="117"/>
    </row>
    <row r="150">
      <c r="A150" s="117"/>
      <c r="B150" s="724"/>
      <c r="C150" s="725"/>
      <c r="D150" s="117"/>
      <c r="E150" s="361"/>
      <c r="F150" s="117"/>
      <c r="G150" s="117"/>
      <c r="H150" s="117"/>
      <c r="I150" s="117"/>
      <c r="J150" s="117"/>
      <c r="K150" s="117"/>
      <c r="L150" s="117"/>
      <c r="M150" s="117"/>
      <c r="N150" s="117"/>
      <c r="O150" s="117"/>
      <c r="P150" s="117"/>
      <c r="Q150" s="117"/>
      <c r="R150" s="117"/>
      <c r="S150" s="117"/>
      <c r="T150" s="117"/>
      <c r="U150" s="117"/>
      <c r="V150" s="117"/>
      <c r="W150" s="117"/>
      <c r="X150" s="117"/>
      <c r="Y150" s="117"/>
    </row>
    <row r="151">
      <c r="A151" s="117"/>
      <c r="B151" s="724"/>
      <c r="C151" s="725"/>
      <c r="D151" s="117"/>
      <c r="E151" s="361"/>
      <c r="F151" s="117"/>
      <c r="G151" s="117"/>
      <c r="H151" s="117"/>
      <c r="I151" s="117"/>
      <c r="J151" s="117"/>
      <c r="K151" s="117"/>
      <c r="L151" s="117"/>
      <c r="M151" s="117"/>
      <c r="N151" s="117"/>
      <c r="O151" s="117"/>
      <c r="P151" s="117"/>
      <c r="Q151" s="117"/>
      <c r="R151" s="117"/>
      <c r="S151" s="117"/>
      <c r="T151" s="117"/>
      <c r="U151" s="117"/>
      <c r="V151" s="117"/>
      <c r="W151" s="117"/>
      <c r="X151" s="117"/>
      <c r="Y151" s="117"/>
    </row>
    <row r="152">
      <c r="A152" s="117"/>
      <c r="B152" s="724"/>
      <c r="C152" s="725"/>
      <c r="D152" s="117"/>
      <c r="E152" s="361"/>
      <c r="F152" s="117"/>
      <c r="G152" s="117"/>
      <c r="H152" s="117"/>
      <c r="I152" s="117"/>
      <c r="J152" s="117"/>
      <c r="K152" s="117"/>
      <c r="L152" s="117"/>
      <c r="M152" s="117"/>
      <c r="N152" s="117"/>
      <c r="O152" s="117"/>
      <c r="P152" s="117"/>
      <c r="Q152" s="117"/>
      <c r="R152" s="117"/>
      <c r="S152" s="117"/>
      <c r="T152" s="117"/>
      <c r="U152" s="117"/>
      <c r="V152" s="117"/>
      <c r="W152" s="117"/>
      <c r="X152" s="117"/>
      <c r="Y152" s="117"/>
    </row>
    <row r="153">
      <c r="A153" s="117"/>
      <c r="B153" s="724"/>
      <c r="C153" s="725"/>
      <c r="D153" s="117"/>
      <c r="E153" s="361"/>
      <c r="F153" s="117"/>
      <c r="G153" s="117"/>
      <c r="H153" s="117"/>
      <c r="I153" s="117"/>
      <c r="J153" s="117"/>
      <c r="K153" s="117"/>
      <c r="L153" s="117"/>
      <c r="M153" s="117"/>
      <c r="N153" s="117"/>
      <c r="O153" s="117"/>
      <c r="P153" s="117"/>
      <c r="Q153" s="117"/>
      <c r="R153" s="117"/>
      <c r="S153" s="117"/>
      <c r="T153" s="117"/>
      <c r="U153" s="117"/>
      <c r="V153" s="117"/>
      <c r="W153" s="117"/>
      <c r="X153" s="117"/>
      <c r="Y153" s="117"/>
    </row>
    <row r="154">
      <c r="A154" s="117"/>
      <c r="B154" s="724"/>
      <c r="C154" s="725"/>
      <c r="D154" s="117"/>
      <c r="E154" s="361"/>
      <c r="F154" s="117"/>
      <c r="G154" s="117"/>
      <c r="H154" s="117"/>
      <c r="I154" s="117"/>
      <c r="J154" s="117"/>
      <c r="K154" s="117"/>
      <c r="L154" s="117"/>
      <c r="M154" s="117"/>
      <c r="N154" s="117"/>
      <c r="O154" s="117"/>
      <c r="P154" s="117"/>
      <c r="Q154" s="117"/>
      <c r="R154" s="117"/>
      <c r="S154" s="117"/>
      <c r="T154" s="117"/>
      <c r="U154" s="117"/>
      <c r="V154" s="117"/>
      <c r="W154" s="117"/>
      <c r="X154" s="117"/>
      <c r="Y154" s="117"/>
    </row>
    <row r="155">
      <c r="A155" s="117"/>
      <c r="B155" s="724"/>
      <c r="C155" s="725"/>
      <c r="D155" s="117"/>
      <c r="E155" s="361"/>
      <c r="F155" s="117"/>
      <c r="G155" s="117"/>
      <c r="H155" s="117"/>
      <c r="I155" s="117"/>
      <c r="J155" s="117"/>
      <c r="K155" s="117"/>
      <c r="L155" s="117"/>
      <c r="M155" s="117"/>
      <c r="N155" s="117"/>
      <c r="O155" s="117"/>
      <c r="P155" s="117"/>
      <c r="Q155" s="117"/>
      <c r="R155" s="117"/>
      <c r="S155" s="117"/>
      <c r="T155" s="117"/>
      <c r="U155" s="117"/>
      <c r="V155" s="117"/>
      <c r="W155" s="117"/>
      <c r="X155" s="117"/>
      <c r="Y155" s="117"/>
    </row>
    <row r="156">
      <c r="A156" s="117"/>
      <c r="B156" s="724"/>
      <c r="C156" s="725"/>
      <c r="D156" s="117"/>
      <c r="E156" s="361"/>
      <c r="F156" s="117"/>
      <c r="G156" s="117"/>
      <c r="H156" s="117"/>
      <c r="I156" s="117"/>
      <c r="J156" s="117"/>
      <c r="K156" s="117"/>
      <c r="L156" s="117"/>
      <c r="M156" s="117"/>
      <c r="N156" s="117"/>
      <c r="O156" s="117"/>
      <c r="P156" s="117"/>
      <c r="Q156" s="117"/>
      <c r="R156" s="117"/>
      <c r="S156" s="117"/>
      <c r="T156" s="117"/>
      <c r="U156" s="117"/>
      <c r="V156" s="117"/>
      <c r="W156" s="117"/>
      <c r="X156" s="117"/>
      <c r="Y156" s="117"/>
    </row>
    <row r="157">
      <c r="A157" s="117"/>
      <c r="B157" s="724"/>
      <c r="C157" s="725"/>
      <c r="D157" s="117"/>
      <c r="E157" s="361"/>
      <c r="F157" s="117"/>
      <c r="G157" s="117"/>
      <c r="H157" s="117"/>
      <c r="I157" s="117"/>
      <c r="J157" s="117"/>
      <c r="K157" s="117"/>
      <c r="L157" s="117"/>
      <c r="M157" s="117"/>
      <c r="N157" s="117"/>
      <c r="O157" s="117"/>
      <c r="P157" s="117"/>
      <c r="Q157" s="117"/>
      <c r="R157" s="117"/>
      <c r="S157" s="117"/>
      <c r="T157" s="117"/>
      <c r="U157" s="117"/>
      <c r="V157" s="117"/>
      <c r="W157" s="117"/>
      <c r="X157" s="117"/>
      <c r="Y157" s="117"/>
    </row>
    <row r="158">
      <c r="A158" s="117"/>
      <c r="B158" s="724"/>
      <c r="C158" s="725"/>
      <c r="D158" s="117"/>
      <c r="E158" s="361"/>
      <c r="F158" s="117"/>
      <c r="G158" s="117"/>
      <c r="H158" s="117"/>
      <c r="I158" s="117"/>
      <c r="J158" s="117"/>
      <c r="K158" s="117"/>
      <c r="L158" s="117"/>
      <c r="M158" s="117"/>
      <c r="N158" s="117"/>
      <c r="O158" s="117"/>
      <c r="P158" s="117"/>
      <c r="Q158" s="117"/>
      <c r="R158" s="117"/>
      <c r="S158" s="117"/>
      <c r="T158" s="117"/>
      <c r="U158" s="117"/>
      <c r="V158" s="117"/>
      <c r="W158" s="117"/>
      <c r="X158" s="117"/>
      <c r="Y158" s="117"/>
    </row>
    <row r="159">
      <c r="A159" s="117"/>
      <c r="B159" s="724"/>
      <c r="C159" s="725"/>
      <c r="D159" s="117"/>
      <c r="E159" s="361"/>
      <c r="F159" s="117"/>
      <c r="G159" s="117"/>
      <c r="H159" s="117"/>
      <c r="I159" s="117"/>
      <c r="J159" s="117"/>
      <c r="K159" s="117"/>
      <c r="L159" s="117"/>
      <c r="M159" s="117"/>
      <c r="N159" s="117"/>
      <c r="O159" s="117"/>
      <c r="P159" s="117"/>
      <c r="Q159" s="117"/>
      <c r="R159" s="117"/>
      <c r="S159" s="117"/>
      <c r="T159" s="117"/>
      <c r="U159" s="117"/>
      <c r="V159" s="117"/>
      <c r="W159" s="117"/>
      <c r="X159" s="117"/>
      <c r="Y159" s="117"/>
    </row>
    <row r="160">
      <c r="A160" s="117"/>
      <c r="B160" s="724"/>
      <c r="C160" s="725"/>
      <c r="D160" s="117"/>
      <c r="E160" s="361"/>
      <c r="F160" s="117"/>
      <c r="G160" s="117"/>
      <c r="H160" s="117"/>
      <c r="I160" s="117"/>
      <c r="J160" s="117"/>
      <c r="K160" s="117"/>
      <c r="L160" s="117"/>
      <c r="M160" s="117"/>
      <c r="N160" s="117"/>
      <c r="O160" s="117"/>
      <c r="P160" s="117"/>
      <c r="Q160" s="117"/>
      <c r="R160" s="117"/>
      <c r="S160" s="117"/>
      <c r="T160" s="117"/>
      <c r="U160" s="117"/>
      <c r="V160" s="117"/>
      <c r="W160" s="117"/>
      <c r="X160" s="117"/>
      <c r="Y160" s="117"/>
    </row>
    <row r="161">
      <c r="A161" s="117"/>
      <c r="B161" s="724"/>
      <c r="C161" s="725"/>
      <c r="D161" s="117"/>
      <c r="E161" s="361"/>
      <c r="F161" s="117"/>
      <c r="G161" s="117"/>
      <c r="H161" s="117"/>
      <c r="I161" s="117"/>
      <c r="J161" s="117"/>
      <c r="K161" s="117"/>
      <c r="L161" s="117"/>
      <c r="M161" s="117"/>
      <c r="N161" s="117"/>
      <c r="O161" s="117"/>
      <c r="P161" s="117"/>
      <c r="Q161" s="117"/>
      <c r="R161" s="117"/>
      <c r="S161" s="117"/>
      <c r="T161" s="117"/>
      <c r="U161" s="117"/>
      <c r="V161" s="117"/>
      <c r="W161" s="117"/>
      <c r="X161" s="117"/>
      <c r="Y161" s="117"/>
    </row>
    <row r="162">
      <c r="A162" s="117"/>
      <c r="B162" s="724"/>
      <c r="C162" s="725"/>
      <c r="D162" s="117"/>
      <c r="E162" s="361"/>
      <c r="F162" s="117"/>
      <c r="G162" s="117"/>
      <c r="H162" s="117"/>
      <c r="I162" s="117"/>
      <c r="J162" s="117"/>
      <c r="K162" s="117"/>
      <c r="L162" s="117"/>
      <c r="M162" s="117"/>
      <c r="N162" s="117"/>
      <c r="O162" s="117"/>
      <c r="P162" s="117"/>
      <c r="Q162" s="117"/>
      <c r="R162" s="117"/>
      <c r="S162" s="117"/>
      <c r="T162" s="117"/>
      <c r="U162" s="117"/>
      <c r="V162" s="117"/>
      <c r="W162" s="117"/>
      <c r="X162" s="117"/>
      <c r="Y162" s="117"/>
    </row>
    <row r="163">
      <c r="A163" s="117"/>
      <c r="B163" s="724"/>
      <c r="C163" s="725"/>
      <c r="D163" s="117"/>
      <c r="E163" s="361"/>
      <c r="F163" s="117"/>
      <c r="G163" s="117"/>
      <c r="H163" s="117"/>
      <c r="I163" s="117"/>
      <c r="J163" s="117"/>
      <c r="K163" s="117"/>
      <c r="L163" s="117"/>
      <c r="M163" s="117"/>
      <c r="N163" s="117"/>
      <c r="O163" s="117"/>
      <c r="P163" s="117"/>
      <c r="Q163" s="117"/>
      <c r="R163" s="117"/>
      <c r="S163" s="117"/>
      <c r="T163" s="117"/>
      <c r="U163" s="117"/>
      <c r="V163" s="117"/>
      <c r="W163" s="117"/>
      <c r="X163" s="117"/>
      <c r="Y163" s="117"/>
    </row>
    <row r="164">
      <c r="A164" s="117"/>
      <c r="B164" s="724"/>
      <c r="C164" s="725"/>
      <c r="D164" s="117"/>
      <c r="E164" s="361"/>
      <c r="F164" s="117"/>
      <c r="G164" s="117"/>
      <c r="H164" s="117"/>
      <c r="I164" s="117"/>
      <c r="J164" s="117"/>
      <c r="K164" s="117"/>
      <c r="L164" s="117"/>
      <c r="M164" s="117"/>
      <c r="N164" s="117"/>
      <c r="O164" s="117"/>
      <c r="P164" s="117"/>
      <c r="Q164" s="117"/>
      <c r="R164" s="117"/>
      <c r="S164" s="117"/>
      <c r="T164" s="117"/>
      <c r="U164" s="117"/>
      <c r="V164" s="117"/>
      <c r="W164" s="117"/>
      <c r="X164" s="117"/>
      <c r="Y164" s="117"/>
    </row>
    <row r="165">
      <c r="A165" s="117"/>
      <c r="B165" s="724"/>
      <c r="C165" s="725"/>
      <c r="D165" s="117"/>
      <c r="E165" s="361"/>
      <c r="F165" s="117"/>
      <c r="G165" s="117"/>
      <c r="H165" s="117"/>
      <c r="I165" s="117"/>
      <c r="J165" s="117"/>
      <c r="K165" s="117"/>
      <c r="L165" s="117"/>
      <c r="M165" s="117"/>
      <c r="N165" s="117"/>
      <c r="O165" s="117"/>
      <c r="P165" s="117"/>
      <c r="Q165" s="117"/>
      <c r="R165" s="117"/>
      <c r="S165" s="117"/>
      <c r="T165" s="117"/>
      <c r="U165" s="117"/>
      <c r="V165" s="117"/>
      <c r="W165" s="117"/>
      <c r="X165" s="117"/>
      <c r="Y165" s="117"/>
    </row>
    <row r="166">
      <c r="A166" s="117"/>
      <c r="B166" s="724"/>
      <c r="C166" s="725"/>
      <c r="D166" s="117"/>
      <c r="E166" s="361"/>
      <c r="F166" s="117"/>
      <c r="G166" s="117"/>
      <c r="H166" s="117"/>
      <c r="I166" s="117"/>
      <c r="J166" s="117"/>
      <c r="K166" s="117"/>
      <c r="L166" s="117"/>
      <c r="M166" s="117"/>
      <c r="N166" s="117"/>
      <c r="O166" s="117"/>
      <c r="P166" s="117"/>
      <c r="Q166" s="117"/>
      <c r="R166" s="117"/>
      <c r="S166" s="117"/>
      <c r="T166" s="117"/>
      <c r="U166" s="117"/>
      <c r="V166" s="117"/>
      <c r="W166" s="117"/>
      <c r="X166" s="117"/>
      <c r="Y166" s="117"/>
    </row>
    <row r="167">
      <c r="A167" s="117"/>
      <c r="B167" s="724"/>
      <c r="C167" s="725"/>
      <c r="D167" s="117"/>
      <c r="E167" s="361"/>
      <c r="F167" s="117"/>
      <c r="G167" s="117"/>
      <c r="H167" s="117"/>
      <c r="I167" s="117"/>
      <c r="J167" s="117"/>
      <c r="K167" s="117"/>
      <c r="L167" s="117"/>
      <c r="M167" s="117"/>
      <c r="N167" s="117"/>
      <c r="O167" s="117"/>
      <c r="P167" s="117"/>
      <c r="Q167" s="117"/>
      <c r="R167" s="117"/>
      <c r="S167" s="117"/>
      <c r="T167" s="117"/>
      <c r="U167" s="117"/>
      <c r="V167" s="117"/>
      <c r="W167" s="117"/>
      <c r="X167" s="117"/>
      <c r="Y167" s="117"/>
    </row>
    <row r="168">
      <c r="A168" s="117"/>
      <c r="B168" s="724"/>
      <c r="C168" s="725"/>
      <c r="D168" s="117"/>
      <c r="E168" s="361"/>
      <c r="F168" s="117"/>
      <c r="G168" s="117"/>
      <c r="H168" s="117"/>
      <c r="I168" s="117"/>
      <c r="J168" s="117"/>
      <c r="K168" s="117"/>
      <c r="L168" s="117"/>
      <c r="M168" s="117"/>
      <c r="N168" s="117"/>
      <c r="O168" s="117"/>
      <c r="P168" s="117"/>
      <c r="Q168" s="117"/>
      <c r="R168" s="117"/>
      <c r="S168" s="117"/>
      <c r="T168" s="117"/>
      <c r="U168" s="117"/>
      <c r="V168" s="117"/>
      <c r="W168" s="117"/>
      <c r="X168" s="117"/>
      <c r="Y168" s="117"/>
    </row>
    <row r="169">
      <c r="A169" s="117"/>
      <c r="B169" s="724"/>
      <c r="C169" s="725"/>
      <c r="D169" s="117"/>
      <c r="E169" s="361"/>
      <c r="F169" s="117"/>
      <c r="G169" s="117"/>
      <c r="H169" s="117"/>
      <c r="I169" s="117"/>
      <c r="J169" s="117"/>
      <c r="K169" s="117"/>
      <c r="L169" s="117"/>
      <c r="M169" s="117"/>
      <c r="N169" s="117"/>
      <c r="O169" s="117"/>
      <c r="P169" s="117"/>
      <c r="Q169" s="117"/>
      <c r="R169" s="117"/>
      <c r="S169" s="117"/>
      <c r="T169" s="117"/>
      <c r="U169" s="117"/>
      <c r="V169" s="117"/>
      <c r="W169" s="117"/>
      <c r="X169" s="117"/>
      <c r="Y169" s="117"/>
    </row>
    <row r="170">
      <c r="A170" s="117"/>
      <c r="B170" s="724"/>
      <c r="C170" s="725"/>
      <c r="D170" s="117"/>
      <c r="E170" s="361"/>
      <c r="F170" s="117"/>
      <c r="G170" s="117"/>
      <c r="H170" s="117"/>
      <c r="I170" s="117"/>
      <c r="J170" s="117"/>
      <c r="K170" s="117"/>
      <c r="L170" s="117"/>
      <c r="M170" s="117"/>
      <c r="N170" s="117"/>
      <c r="O170" s="117"/>
      <c r="P170" s="117"/>
      <c r="Q170" s="117"/>
      <c r="R170" s="117"/>
      <c r="S170" s="117"/>
      <c r="T170" s="117"/>
      <c r="U170" s="117"/>
      <c r="V170" s="117"/>
      <c r="W170" s="117"/>
      <c r="X170" s="117"/>
      <c r="Y170" s="117"/>
    </row>
    <row r="171">
      <c r="A171" s="117"/>
      <c r="B171" s="724"/>
      <c r="C171" s="725"/>
      <c r="D171" s="117"/>
      <c r="E171" s="361"/>
      <c r="F171" s="117"/>
      <c r="G171" s="117"/>
      <c r="H171" s="117"/>
      <c r="I171" s="117"/>
      <c r="J171" s="117"/>
      <c r="K171" s="117"/>
      <c r="L171" s="117"/>
      <c r="M171" s="117"/>
      <c r="N171" s="117"/>
      <c r="O171" s="117"/>
      <c r="P171" s="117"/>
      <c r="Q171" s="117"/>
      <c r="R171" s="117"/>
      <c r="S171" s="117"/>
      <c r="T171" s="117"/>
      <c r="U171" s="117"/>
      <c r="V171" s="117"/>
      <c r="W171" s="117"/>
      <c r="X171" s="117"/>
      <c r="Y171" s="117"/>
    </row>
    <row r="172">
      <c r="A172" s="117"/>
      <c r="B172" s="724"/>
      <c r="C172" s="725"/>
      <c r="D172" s="117"/>
      <c r="E172" s="361"/>
      <c r="F172" s="117"/>
      <c r="G172" s="117"/>
      <c r="H172" s="117"/>
      <c r="I172" s="117"/>
      <c r="J172" s="117"/>
      <c r="K172" s="117"/>
      <c r="L172" s="117"/>
      <c r="M172" s="117"/>
      <c r="N172" s="117"/>
      <c r="O172" s="117"/>
      <c r="P172" s="117"/>
      <c r="Q172" s="117"/>
      <c r="R172" s="117"/>
      <c r="S172" s="117"/>
      <c r="T172" s="117"/>
      <c r="U172" s="117"/>
      <c r="V172" s="117"/>
      <c r="W172" s="117"/>
      <c r="X172" s="117"/>
      <c r="Y172" s="117"/>
    </row>
    <row r="173">
      <c r="A173" s="117"/>
      <c r="B173" s="724"/>
      <c r="C173" s="725"/>
      <c r="D173" s="117"/>
      <c r="E173" s="361"/>
      <c r="F173" s="117"/>
      <c r="G173" s="117"/>
      <c r="H173" s="117"/>
      <c r="I173" s="117"/>
      <c r="J173" s="117"/>
      <c r="K173" s="117"/>
      <c r="L173" s="117"/>
      <c r="M173" s="117"/>
      <c r="N173" s="117"/>
      <c r="O173" s="117"/>
      <c r="P173" s="117"/>
      <c r="Q173" s="117"/>
      <c r="R173" s="117"/>
      <c r="S173" s="117"/>
      <c r="T173" s="117"/>
      <c r="U173" s="117"/>
      <c r="V173" s="117"/>
      <c r="W173" s="117"/>
      <c r="X173" s="117"/>
      <c r="Y173" s="117"/>
    </row>
    <row r="174">
      <c r="A174" s="117"/>
      <c r="B174" s="724"/>
      <c r="C174" s="725"/>
      <c r="D174" s="117"/>
      <c r="E174" s="361"/>
      <c r="F174" s="117"/>
      <c r="G174" s="117"/>
      <c r="H174" s="117"/>
      <c r="I174" s="117"/>
      <c r="J174" s="117"/>
      <c r="K174" s="117"/>
      <c r="L174" s="117"/>
      <c r="M174" s="117"/>
      <c r="N174" s="117"/>
      <c r="O174" s="117"/>
      <c r="P174" s="117"/>
      <c r="Q174" s="117"/>
      <c r="R174" s="117"/>
      <c r="S174" s="117"/>
      <c r="T174" s="117"/>
      <c r="U174" s="117"/>
      <c r="V174" s="117"/>
      <c r="W174" s="117"/>
      <c r="X174" s="117"/>
      <c r="Y174" s="117"/>
    </row>
    <row r="175">
      <c r="A175" s="117"/>
      <c r="B175" s="724"/>
      <c r="C175" s="725"/>
      <c r="D175" s="117"/>
      <c r="E175" s="361"/>
      <c r="F175" s="117"/>
      <c r="G175" s="117"/>
      <c r="H175" s="117"/>
      <c r="I175" s="117"/>
      <c r="J175" s="117"/>
      <c r="K175" s="117"/>
      <c r="L175" s="117"/>
      <c r="M175" s="117"/>
      <c r="N175" s="117"/>
      <c r="O175" s="117"/>
      <c r="P175" s="117"/>
      <c r="Q175" s="117"/>
      <c r="R175" s="117"/>
      <c r="S175" s="117"/>
      <c r="T175" s="117"/>
      <c r="U175" s="117"/>
      <c r="V175" s="117"/>
      <c r="W175" s="117"/>
      <c r="X175" s="117"/>
      <c r="Y175" s="117"/>
    </row>
    <row r="176">
      <c r="A176" s="117"/>
      <c r="B176" s="724"/>
      <c r="C176" s="725"/>
      <c r="D176" s="117"/>
      <c r="E176" s="361"/>
      <c r="F176" s="117"/>
      <c r="G176" s="117"/>
      <c r="H176" s="117"/>
      <c r="I176" s="117"/>
      <c r="J176" s="117"/>
      <c r="K176" s="117"/>
      <c r="L176" s="117"/>
      <c r="M176" s="117"/>
      <c r="N176" s="117"/>
      <c r="O176" s="117"/>
      <c r="P176" s="117"/>
      <c r="Q176" s="117"/>
      <c r="R176" s="117"/>
      <c r="S176" s="117"/>
      <c r="T176" s="117"/>
      <c r="U176" s="117"/>
      <c r="V176" s="117"/>
      <c r="W176" s="117"/>
      <c r="X176" s="117"/>
      <c r="Y176" s="117"/>
    </row>
    <row r="177">
      <c r="A177" s="117"/>
      <c r="B177" s="724"/>
      <c r="C177" s="725"/>
      <c r="D177" s="117"/>
      <c r="E177" s="361"/>
      <c r="F177" s="117"/>
      <c r="G177" s="117"/>
      <c r="H177" s="117"/>
      <c r="I177" s="117"/>
      <c r="J177" s="117"/>
      <c r="K177" s="117"/>
      <c r="L177" s="117"/>
      <c r="M177" s="117"/>
      <c r="N177" s="117"/>
      <c r="O177" s="117"/>
      <c r="P177" s="117"/>
      <c r="Q177" s="117"/>
      <c r="R177" s="117"/>
      <c r="S177" s="117"/>
      <c r="T177" s="117"/>
      <c r="U177" s="117"/>
      <c r="V177" s="117"/>
      <c r="W177" s="117"/>
      <c r="X177" s="117"/>
      <c r="Y177" s="117"/>
    </row>
    <row r="178">
      <c r="A178" s="117"/>
      <c r="B178" s="724"/>
      <c r="C178" s="725"/>
      <c r="D178" s="117"/>
      <c r="E178" s="361"/>
      <c r="F178" s="117"/>
      <c r="G178" s="117"/>
      <c r="H178" s="117"/>
      <c r="I178" s="117"/>
      <c r="J178" s="117"/>
      <c r="K178" s="117"/>
      <c r="L178" s="117"/>
      <c r="M178" s="117"/>
      <c r="N178" s="117"/>
      <c r="O178" s="117"/>
      <c r="P178" s="117"/>
      <c r="Q178" s="117"/>
      <c r="R178" s="117"/>
      <c r="S178" s="117"/>
      <c r="T178" s="117"/>
      <c r="U178" s="117"/>
      <c r="V178" s="117"/>
      <c r="W178" s="117"/>
      <c r="X178" s="117"/>
      <c r="Y178" s="117"/>
    </row>
    <row r="179">
      <c r="A179" s="117"/>
      <c r="B179" s="724"/>
      <c r="C179" s="725"/>
      <c r="D179" s="117"/>
      <c r="E179" s="361"/>
      <c r="F179" s="117"/>
      <c r="G179" s="117"/>
      <c r="H179" s="117"/>
      <c r="I179" s="117"/>
      <c r="J179" s="117"/>
      <c r="K179" s="117"/>
      <c r="L179" s="117"/>
      <c r="M179" s="117"/>
      <c r="N179" s="117"/>
      <c r="O179" s="117"/>
      <c r="P179" s="117"/>
      <c r="Q179" s="117"/>
      <c r="R179" s="117"/>
      <c r="S179" s="117"/>
      <c r="T179" s="117"/>
      <c r="U179" s="117"/>
      <c r="V179" s="117"/>
      <c r="W179" s="117"/>
      <c r="X179" s="117"/>
      <c r="Y179" s="117"/>
    </row>
    <row r="180">
      <c r="A180" s="117"/>
      <c r="B180" s="724"/>
      <c r="C180" s="725"/>
      <c r="D180" s="117"/>
      <c r="E180" s="361"/>
      <c r="F180" s="117"/>
      <c r="G180" s="117"/>
      <c r="H180" s="117"/>
      <c r="I180" s="117"/>
      <c r="J180" s="117"/>
      <c r="K180" s="117"/>
      <c r="L180" s="117"/>
      <c r="M180" s="117"/>
      <c r="N180" s="117"/>
      <c r="O180" s="117"/>
      <c r="P180" s="117"/>
      <c r="Q180" s="117"/>
      <c r="R180" s="117"/>
      <c r="S180" s="117"/>
      <c r="T180" s="117"/>
      <c r="U180" s="117"/>
      <c r="V180" s="117"/>
      <c r="W180" s="117"/>
      <c r="X180" s="117"/>
      <c r="Y180" s="117"/>
    </row>
    <row r="181">
      <c r="A181" s="117"/>
      <c r="B181" s="724"/>
      <c r="C181" s="725"/>
      <c r="D181" s="117"/>
      <c r="E181" s="361"/>
      <c r="F181" s="117"/>
      <c r="G181" s="117"/>
      <c r="H181" s="117"/>
      <c r="I181" s="117"/>
      <c r="J181" s="117"/>
      <c r="K181" s="117"/>
      <c r="L181" s="117"/>
      <c r="M181" s="117"/>
      <c r="N181" s="117"/>
      <c r="O181" s="117"/>
      <c r="P181" s="117"/>
      <c r="Q181" s="117"/>
      <c r="R181" s="117"/>
      <c r="S181" s="117"/>
      <c r="T181" s="117"/>
      <c r="U181" s="117"/>
      <c r="V181" s="117"/>
      <c r="W181" s="117"/>
      <c r="X181" s="117"/>
      <c r="Y181" s="117"/>
    </row>
    <row r="182">
      <c r="A182" s="117"/>
      <c r="B182" s="724"/>
      <c r="C182" s="725"/>
      <c r="D182" s="117"/>
      <c r="E182" s="361"/>
      <c r="F182" s="117"/>
      <c r="G182" s="117"/>
      <c r="H182" s="117"/>
      <c r="I182" s="117"/>
      <c r="J182" s="117"/>
      <c r="K182" s="117"/>
      <c r="L182" s="117"/>
      <c r="M182" s="117"/>
      <c r="N182" s="117"/>
      <c r="O182" s="117"/>
      <c r="P182" s="117"/>
      <c r="Q182" s="117"/>
      <c r="R182" s="117"/>
      <c r="S182" s="117"/>
      <c r="T182" s="117"/>
      <c r="U182" s="117"/>
      <c r="V182" s="117"/>
      <c r="W182" s="117"/>
      <c r="X182" s="117"/>
      <c r="Y182" s="117"/>
    </row>
    <row r="183">
      <c r="A183" s="117"/>
      <c r="B183" s="724"/>
      <c r="C183" s="725"/>
      <c r="D183" s="117"/>
      <c r="E183" s="361"/>
      <c r="F183" s="117"/>
      <c r="G183" s="117"/>
      <c r="H183" s="117"/>
      <c r="I183" s="117"/>
      <c r="J183" s="117"/>
      <c r="K183" s="117"/>
      <c r="L183" s="117"/>
      <c r="M183" s="117"/>
      <c r="N183" s="117"/>
      <c r="O183" s="117"/>
      <c r="P183" s="117"/>
      <c r="Q183" s="117"/>
      <c r="R183" s="117"/>
      <c r="S183" s="117"/>
      <c r="T183" s="117"/>
      <c r="U183" s="117"/>
      <c r="V183" s="117"/>
      <c r="W183" s="117"/>
      <c r="X183" s="117"/>
      <c r="Y183" s="117"/>
    </row>
    <row r="184">
      <c r="A184" s="117"/>
      <c r="B184" s="724"/>
      <c r="C184" s="725"/>
      <c r="D184" s="117"/>
      <c r="E184" s="361"/>
      <c r="F184" s="117"/>
      <c r="G184" s="117"/>
      <c r="H184" s="117"/>
      <c r="I184" s="117"/>
      <c r="J184" s="117"/>
      <c r="K184" s="117"/>
      <c r="L184" s="117"/>
      <c r="M184" s="117"/>
      <c r="N184" s="117"/>
      <c r="O184" s="117"/>
      <c r="P184" s="117"/>
      <c r="Q184" s="117"/>
      <c r="R184" s="117"/>
      <c r="S184" s="117"/>
      <c r="T184" s="117"/>
      <c r="U184" s="117"/>
      <c r="V184" s="117"/>
      <c r="W184" s="117"/>
      <c r="X184" s="117"/>
      <c r="Y184" s="117"/>
    </row>
    <row r="185">
      <c r="A185" s="117"/>
      <c r="B185" s="724"/>
      <c r="C185" s="725"/>
      <c r="D185" s="117"/>
      <c r="E185" s="361"/>
      <c r="F185" s="117"/>
      <c r="G185" s="117"/>
      <c r="H185" s="117"/>
      <c r="I185" s="117"/>
      <c r="J185" s="117"/>
      <c r="K185" s="117"/>
      <c r="L185" s="117"/>
      <c r="M185" s="117"/>
      <c r="N185" s="117"/>
      <c r="O185" s="117"/>
      <c r="P185" s="117"/>
      <c r="Q185" s="117"/>
      <c r="R185" s="117"/>
      <c r="S185" s="117"/>
      <c r="T185" s="117"/>
      <c r="U185" s="117"/>
      <c r="V185" s="117"/>
      <c r="W185" s="117"/>
      <c r="X185" s="117"/>
      <c r="Y185" s="117"/>
    </row>
    <row r="186">
      <c r="A186" s="117"/>
      <c r="B186" s="724"/>
      <c r="C186" s="725"/>
      <c r="D186" s="117"/>
      <c r="E186" s="361"/>
      <c r="F186" s="117"/>
      <c r="G186" s="117"/>
      <c r="H186" s="117"/>
      <c r="I186" s="117"/>
      <c r="J186" s="117"/>
      <c r="K186" s="117"/>
      <c r="L186" s="117"/>
      <c r="M186" s="117"/>
      <c r="N186" s="117"/>
      <c r="O186" s="117"/>
      <c r="P186" s="117"/>
      <c r="Q186" s="117"/>
      <c r="R186" s="117"/>
      <c r="S186" s="117"/>
      <c r="T186" s="117"/>
      <c r="U186" s="117"/>
      <c r="V186" s="117"/>
      <c r="W186" s="117"/>
      <c r="X186" s="117"/>
      <c r="Y186" s="117"/>
    </row>
    <row r="187">
      <c r="A187" s="117"/>
      <c r="B187" s="724"/>
      <c r="C187" s="725"/>
      <c r="D187" s="117"/>
      <c r="E187" s="361"/>
      <c r="F187" s="117"/>
      <c r="G187" s="117"/>
      <c r="H187" s="117"/>
      <c r="I187" s="117"/>
      <c r="J187" s="117"/>
      <c r="K187" s="117"/>
      <c r="L187" s="117"/>
      <c r="M187" s="117"/>
      <c r="N187" s="117"/>
      <c r="O187" s="117"/>
      <c r="P187" s="117"/>
      <c r="Q187" s="117"/>
      <c r="R187" s="117"/>
      <c r="S187" s="117"/>
      <c r="T187" s="117"/>
      <c r="U187" s="117"/>
      <c r="V187" s="117"/>
      <c r="W187" s="117"/>
      <c r="X187" s="117"/>
      <c r="Y187" s="117"/>
    </row>
    <row r="188">
      <c r="A188" s="117"/>
      <c r="B188" s="724"/>
      <c r="C188" s="725"/>
      <c r="D188" s="117"/>
      <c r="E188" s="361"/>
      <c r="F188" s="117"/>
      <c r="G188" s="117"/>
      <c r="H188" s="117"/>
      <c r="I188" s="117"/>
      <c r="J188" s="117"/>
      <c r="K188" s="117"/>
      <c r="L188" s="117"/>
      <c r="M188" s="117"/>
      <c r="N188" s="117"/>
      <c r="O188" s="117"/>
      <c r="P188" s="117"/>
      <c r="Q188" s="117"/>
      <c r="R188" s="117"/>
      <c r="S188" s="117"/>
      <c r="T188" s="117"/>
      <c r="U188" s="117"/>
      <c r="V188" s="117"/>
      <c r="W188" s="117"/>
      <c r="X188" s="117"/>
      <c r="Y188" s="117"/>
    </row>
    <row r="189">
      <c r="A189" s="117"/>
      <c r="B189" s="724"/>
      <c r="C189" s="725"/>
      <c r="D189" s="117"/>
      <c r="E189" s="361"/>
      <c r="F189" s="117"/>
      <c r="G189" s="117"/>
      <c r="H189" s="117"/>
      <c r="I189" s="117"/>
      <c r="J189" s="117"/>
      <c r="K189" s="117"/>
      <c r="L189" s="117"/>
      <c r="M189" s="117"/>
      <c r="N189" s="117"/>
      <c r="O189" s="117"/>
      <c r="P189" s="117"/>
      <c r="Q189" s="117"/>
      <c r="R189" s="117"/>
      <c r="S189" s="117"/>
      <c r="T189" s="117"/>
      <c r="U189" s="117"/>
      <c r="V189" s="117"/>
      <c r="W189" s="117"/>
      <c r="X189" s="117"/>
      <c r="Y189" s="117"/>
    </row>
    <row r="190">
      <c r="A190" s="117"/>
      <c r="B190" s="724"/>
      <c r="C190" s="725"/>
      <c r="D190" s="117"/>
      <c r="E190" s="361"/>
      <c r="F190" s="117"/>
      <c r="G190" s="117"/>
      <c r="H190" s="117"/>
      <c r="I190" s="117"/>
      <c r="J190" s="117"/>
      <c r="K190" s="117"/>
      <c r="L190" s="117"/>
      <c r="M190" s="117"/>
      <c r="N190" s="117"/>
      <c r="O190" s="117"/>
      <c r="P190" s="117"/>
      <c r="Q190" s="117"/>
      <c r="R190" s="117"/>
      <c r="S190" s="117"/>
      <c r="T190" s="117"/>
      <c r="U190" s="117"/>
      <c r="V190" s="117"/>
      <c r="W190" s="117"/>
      <c r="X190" s="117"/>
      <c r="Y190" s="117"/>
    </row>
    <row r="191">
      <c r="A191" s="117"/>
      <c r="B191" s="724"/>
      <c r="C191" s="725"/>
      <c r="D191" s="117"/>
      <c r="E191" s="361"/>
      <c r="F191" s="117"/>
      <c r="G191" s="117"/>
      <c r="H191" s="117"/>
      <c r="I191" s="117"/>
      <c r="J191" s="117"/>
      <c r="K191" s="117"/>
      <c r="L191" s="117"/>
      <c r="M191" s="117"/>
      <c r="N191" s="117"/>
      <c r="O191" s="117"/>
      <c r="P191" s="117"/>
      <c r="Q191" s="117"/>
      <c r="R191" s="117"/>
      <c r="S191" s="117"/>
      <c r="T191" s="117"/>
      <c r="U191" s="117"/>
      <c r="V191" s="117"/>
      <c r="W191" s="117"/>
      <c r="X191" s="117"/>
      <c r="Y191" s="117"/>
    </row>
    <row r="192">
      <c r="A192" s="117"/>
      <c r="B192" s="724"/>
      <c r="C192" s="725"/>
      <c r="D192" s="117"/>
      <c r="E192" s="361"/>
      <c r="F192" s="117"/>
      <c r="G192" s="117"/>
      <c r="H192" s="117"/>
      <c r="I192" s="117"/>
      <c r="J192" s="117"/>
      <c r="K192" s="117"/>
      <c r="L192" s="117"/>
      <c r="M192" s="117"/>
      <c r="N192" s="117"/>
      <c r="O192" s="117"/>
      <c r="P192" s="117"/>
      <c r="Q192" s="117"/>
      <c r="R192" s="117"/>
      <c r="S192" s="117"/>
      <c r="T192" s="117"/>
      <c r="U192" s="117"/>
      <c r="V192" s="117"/>
      <c r="W192" s="117"/>
      <c r="X192" s="117"/>
      <c r="Y192" s="117"/>
    </row>
    <row r="193">
      <c r="A193" s="117"/>
      <c r="B193" s="724"/>
      <c r="C193" s="725"/>
      <c r="D193" s="117"/>
      <c r="E193" s="361"/>
      <c r="F193" s="117"/>
      <c r="G193" s="117"/>
      <c r="H193" s="117"/>
      <c r="I193" s="117"/>
      <c r="J193" s="117"/>
      <c r="K193" s="117"/>
      <c r="L193" s="117"/>
      <c r="M193" s="117"/>
      <c r="N193" s="117"/>
      <c r="O193" s="117"/>
      <c r="P193" s="117"/>
      <c r="Q193" s="117"/>
      <c r="R193" s="117"/>
      <c r="S193" s="117"/>
      <c r="T193" s="117"/>
      <c r="U193" s="117"/>
      <c r="V193" s="117"/>
      <c r="W193" s="117"/>
      <c r="X193" s="117"/>
      <c r="Y193" s="117"/>
    </row>
    <row r="194">
      <c r="A194" s="117"/>
      <c r="B194" s="724"/>
      <c r="C194" s="725"/>
      <c r="D194" s="117"/>
      <c r="E194" s="361"/>
      <c r="F194" s="117"/>
      <c r="G194" s="117"/>
      <c r="H194" s="117"/>
      <c r="I194" s="117"/>
      <c r="J194" s="117"/>
      <c r="K194" s="117"/>
      <c r="L194" s="117"/>
      <c r="M194" s="117"/>
      <c r="N194" s="117"/>
      <c r="O194" s="117"/>
      <c r="P194" s="117"/>
      <c r="Q194" s="117"/>
      <c r="R194" s="117"/>
      <c r="S194" s="117"/>
      <c r="T194" s="117"/>
      <c r="U194" s="117"/>
      <c r="V194" s="117"/>
      <c r="W194" s="117"/>
      <c r="X194" s="117"/>
      <c r="Y194" s="117"/>
    </row>
    <row r="195">
      <c r="A195" s="117"/>
      <c r="B195" s="724"/>
      <c r="C195" s="725"/>
      <c r="D195" s="117"/>
      <c r="E195" s="361"/>
      <c r="F195" s="117"/>
      <c r="G195" s="117"/>
      <c r="H195" s="117"/>
      <c r="I195" s="117"/>
      <c r="J195" s="117"/>
      <c r="K195" s="117"/>
      <c r="L195" s="117"/>
      <c r="M195" s="117"/>
      <c r="N195" s="117"/>
      <c r="O195" s="117"/>
      <c r="P195" s="117"/>
      <c r="Q195" s="117"/>
      <c r="R195" s="117"/>
      <c r="S195" s="117"/>
      <c r="T195" s="117"/>
      <c r="U195" s="117"/>
      <c r="V195" s="117"/>
      <c r="W195" s="117"/>
      <c r="X195" s="117"/>
      <c r="Y195" s="117"/>
    </row>
    <row r="196">
      <c r="A196" s="117"/>
      <c r="B196" s="724"/>
      <c r="C196" s="725"/>
      <c r="D196" s="117"/>
      <c r="E196" s="361"/>
      <c r="F196" s="117"/>
      <c r="G196" s="117"/>
      <c r="H196" s="117"/>
      <c r="I196" s="117"/>
      <c r="J196" s="117"/>
      <c r="K196" s="117"/>
      <c r="L196" s="117"/>
      <c r="M196" s="117"/>
      <c r="N196" s="117"/>
      <c r="O196" s="117"/>
      <c r="P196" s="117"/>
      <c r="Q196" s="117"/>
      <c r="R196" s="117"/>
      <c r="S196" s="117"/>
      <c r="T196" s="117"/>
      <c r="U196" s="117"/>
      <c r="V196" s="117"/>
      <c r="W196" s="117"/>
      <c r="X196" s="117"/>
      <c r="Y196" s="117"/>
    </row>
    <row r="197">
      <c r="A197" s="117"/>
      <c r="B197" s="724"/>
      <c r="C197" s="725"/>
      <c r="D197" s="117"/>
      <c r="E197" s="361"/>
      <c r="F197" s="117"/>
      <c r="G197" s="117"/>
      <c r="H197" s="117"/>
      <c r="I197" s="117"/>
      <c r="J197" s="117"/>
      <c r="K197" s="117"/>
      <c r="L197" s="117"/>
      <c r="M197" s="117"/>
      <c r="N197" s="117"/>
      <c r="O197" s="117"/>
      <c r="P197" s="117"/>
      <c r="Q197" s="117"/>
      <c r="R197" s="117"/>
      <c r="S197" s="117"/>
      <c r="T197" s="117"/>
      <c r="U197" s="117"/>
      <c r="V197" s="117"/>
      <c r="W197" s="117"/>
      <c r="X197" s="117"/>
      <c r="Y197" s="117"/>
    </row>
    <row r="198">
      <c r="A198" s="117"/>
      <c r="B198" s="724"/>
      <c r="C198" s="725"/>
      <c r="D198" s="117"/>
      <c r="E198" s="361"/>
      <c r="F198" s="117"/>
      <c r="G198" s="117"/>
      <c r="H198" s="117"/>
      <c r="I198" s="117"/>
      <c r="J198" s="117"/>
      <c r="K198" s="117"/>
      <c r="L198" s="117"/>
      <c r="M198" s="117"/>
      <c r="N198" s="117"/>
      <c r="O198" s="117"/>
      <c r="P198" s="117"/>
      <c r="Q198" s="117"/>
      <c r="R198" s="117"/>
      <c r="S198" s="117"/>
      <c r="T198" s="117"/>
      <c r="U198" s="117"/>
      <c r="V198" s="117"/>
      <c r="W198" s="117"/>
      <c r="X198" s="117"/>
      <c r="Y198" s="117"/>
    </row>
    <row r="199">
      <c r="A199" s="117"/>
      <c r="B199" s="724"/>
      <c r="C199" s="725"/>
      <c r="D199" s="117"/>
      <c r="E199" s="361"/>
      <c r="F199" s="117"/>
      <c r="G199" s="117"/>
      <c r="H199" s="117"/>
      <c r="I199" s="117"/>
      <c r="J199" s="117"/>
      <c r="K199" s="117"/>
      <c r="L199" s="117"/>
      <c r="M199" s="117"/>
      <c r="N199" s="117"/>
      <c r="O199" s="117"/>
      <c r="P199" s="117"/>
      <c r="Q199" s="117"/>
      <c r="R199" s="117"/>
      <c r="S199" s="117"/>
      <c r="T199" s="117"/>
      <c r="U199" s="117"/>
      <c r="V199" s="117"/>
      <c r="W199" s="117"/>
      <c r="X199" s="117"/>
      <c r="Y199" s="117"/>
    </row>
    <row r="200">
      <c r="A200" s="117"/>
      <c r="B200" s="724"/>
      <c r="C200" s="725"/>
      <c r="D200" s="117"/>
      <c r="E200" s="361"/>
      <c r="F200" s="117"/>
      <c r="G200" s="117"/>
      <c r="H200" s="117"/>
      <c r="I200" s="117"/>
      <c r="J200" s="117"/>
      <c r="K200" s="117"/>
      <c r="L200" s="117"/>
      <c r="M200" s="117"/>
      <c r="N200" s="117"/>
      <c r="O200" s="117"/>
      <c r="P200" s="117"/>
      <c r="Q200" s="117"/>
      <c r="R200" s="117"/>
      <c r="S200" s="117"/>
      <c r="T200" s="117"/>
      <c r="U200" s="117"/>
      <c r="V200" s="117"/>
      <c r="W200" s="117"/>
      <c r="X200" s="117"/>
      <c r="Y200" s="117"/>
    </row>
    <row r="201">
      <c r="A201" s="117"/>
      <c r="B201" s="724"/>
      <c r="C201" s="725"/>
      <c r="D201" s="117"/>
      <c r="E201" s="361"/>
      <c r="F201" s="117"/>
      <c r="G201" s="117"/>
      <c r="H201" s="117"/>
      <c r="I201" s="117"/>
      <c r="J201" s="117"/>
      <c r="K201" s="117"/>
      <c r="L201" s="117"/>
      <c r="M201" s="117"/>
      <c r="N201" s="117"/>
      <c r="O201" s="117"/>
      <c r="P201" s="117"/>
      <c r="Q201" s="117"/>
      <c r="R201" s="117"/>
      <c r="S201" s="117"/>
      <c r="T201" s="117"/>
      <c r="U201" s="117"/>
      <c r="V201" s="117"/>
      <c r="W201" s="117"/>
      <c r="X201" s="117"/>
      <c r="Y201" s="117"/>
    </row>
    <row r="202">
      <c r="A202" s="117"/>
      <c r="B202" s="724"/>
      <c r="C202" s="725"/>
      <c r="D202" s="117"/>
      <c r="E202" s="361"/>
      <c r="F202" s="117"/>
      <c r="G202" s="117"/>
      <c r="H202" s="117"/>
      <c r="I202" s="117"/>
      <c r="J202" s="117"/>
      <c r="K202" s="117"/>
      <c r="L202" s="117"/>
      <c r="M202" s="117"/>
      <c r="N202" s="117"/>
      <c r="O202" s="117"/>
      <c r="P202" s="117"/>
      <c r="Q202" s="117"/>
      <c r="R202" s="117"/>
      <c r="S202" s="117"/>
      <c r="T202" s="117"/>
      <c r="U202" s="117"/>
      <c r="V202" s="117"/>
      <c r="W202" s="117"/>
      <c r="X202" s="117"/>
      <c r="Y202" s="117"/>
    </row>
    <row r="203">
      <c r="A203" s="117"/>
      <c r="B203" s="724"/>
      <c r="C203" s="725"/>
      <c r="D203" s="117"/>
      <c r="E203" s="361"/>
      <c r="F203" s="117"/>
      <c r="G203" s="117"/>
      <c r="H203" s="117"/>
      <c r="I203" s="117"/>
      <c r="J203" s="117"/>
      <c r="K203" s="117"/>
      <c r="L203" s="117"/>
      <c r="M203" s="117"/>
      <c r="N203" s="117"/>
      <c r="O203" s="117"/>
      <c r="P203" s="117"/>
      <c r="Q203" s="117"/>
      <c r="R203" s="117"/>
      <c r="S203" s="117"/>
      <c r="T203" s="117"/>
      <c r="U203" s="117"/>
      <c r="V203" s="117"/>
      <c r="W203" s="117"/>
      <c r="X203" s="117"/>
      <c r="Y203" s="117"/>
    </row>
    <row r="204">
      <c r="A204" s="117"/>
      <c r="B204" s="724"/>
      <c r="C204" s="725"/>
      <c r="D204" s="117"/>
      <c r="E204" s="361"/>
      <c r="F204" s="117"/>
      <c r="G204" s="117"/>
      <c r="H204" s="117"/>
      <c r="I204" s="117"/>
      <c r="J204" s="117"/>
      <c r="K204" s="117"/>
      <c r="L204" s="117"/>
      <c r="M204" s="117"/>
      <c r="N204" s="117"/>
      <c r="O204" s="117"/>
      <c r="P204" s="117"/>
      <c r="Q204" s="117"/>
      <c r="R204" s="117"/>
      <c r="S204" s="117"/>
      <c r="T204" s="117"/>
      <c r="U204" s="117"/>
      <c r="V204" s="117"/>
      <c r="W204" s="117"/>
      <c r="X204" s="117"/>
      <c r="Y204" s="117"/>
    </row>
    <row r="205">
      <c r="A205" s="117"/>
      <c r="B205" s="724"/>
      <c r="C205" s="725"/>
      <c r="D205" s="117"/>
      <c r="E205" s="361"/>
      <c r="F205" s="117"/>
      <c r="G205" s="117"/>
      <c r="H205" s="117"/>
      <c r="I205" s="117"/>
      <c r="J205" s="117"/>
      <c r="K205" s="117"/>
      <c r="L205" s="117"/>
      <c r="M205" s="117"/>
      <c r="N205" s="117"/>
      <c r="O205" s="117"/>
      <c r="P205" s="117"/>
      <c r="Q205" s="117"/>
      <c r="R205" s="117"/>
      <c r="S205" s="117"/>
      <c r="T205" s="117"/>
      <c r="U205" s="117"/>
      <c r="V205" s="117"/>
      <c r="W205" s="117"/>
      <c r="X205" s="117"/>
      <c r="Y205" s="117"/>
    </row>
    <row r="206">
      <c r="A206" s="117"/>
      <c r="B206" s="724"/>
      <c r="C206" s="725"/>
      <c r="D206" s="117"/>
      <c r="E206" s="361"/>
      <c r="F206" s="117"/>
      <c r="G206" s="117"/>
      <c r="H206" s="117"/>
      <c r="I206" s="117"/>
      <c r="J206" s="117"/>
      <c r="K206" s="117"/>
      <c r="L206" s="117"/>
      <c r="M206" s="117"/>
      <c r="N206" s="117"/>
      <c r="O206" s="117"/>
      <c r="P206" s="117"/>
      <c r="Q206" s="117"/>
      <c r="R206" s="117"/>
      <c r="S206" s="117"/>
      <c r="T206" s="117"/>
      <c r="U206" s="117"/>
      <c r="V206" s="117"/>
      <c r="W206" s="117"/>
      <c r="X206" s="117"/>
      <c r="Y206" s="117"/>
    </row>
    <row r="207">
      <c r="A207" s="117"/>
      <c r="B207" s="724"/>
      <c r="C207" s="725"/>
      <c r="D207" s="117"/>
      <c r="E207" s="361"/>
      <c r="F207" s="117"/>
      <c r="G207" s="117"/>
      <c r="H207" s="117"/>
      <c r="I207" s="117"/>
      <c r="J207" s="117"/>
      <c r="K207" s="117"/>
      <c r="L207" s="117"/>
      <c r="M207" s="117"/>
      <c r="N207" s="117"/>
      <c r="O207" s="117"/>
      <c r="P207" s="117"/>
      <c r="Q207" s="117"/>
      <c r="R207" s="117"/>
      <c r="S207" s="117"/>
      <c r="T207" s="117"/>
      <c r="U207" s="117"/>
      <c r="V207" s="117"/>
      <c r="W207" s="117"/>
      <c r="X207" s="117"/>
      <c r="Y207" s="117"/>
    </row>
    <row r="208">
      <c r="A208" s="117"/>
      <c r="B208" s="724"/>
      <c r="C208" s="725"/>
      <c r="D208" s="117"/>
      <c r="E208" s="361"/>
      <c r="F208" s="117"/>
      <c r="G208" s="117"/>
      <c r="H208" s="117"/>
      <c r="I208" s="117"/>
      <c r="J208" s="117"/>
      <c r="K208" s="117"/>
      <c r="L208" s="117"/>
      <c r="M208" s="117"/>
      <c r="N208" s="117"/>
      <c r="O208" s="117"/>
      <c r="P208" s="117"/>
      <c r="Q208" s="117"/>
      <c r="R208" s="117"/>
      <c r="S208" s="117"/>
      <c r="T208" s="117"/>
      <c r="U208" s="117"/>
      <c r="V208" s="117"/>
      <c r="W208" s="117"/>
      <c r="X208" s="117"/>
      <c r="Y208" s="117"/>
    </row>
    <row r="209">
      <c r="A209" s="117"/>
      <c r="B209" s="724"/>
      <c r="C209" s="725"/>
      <c r="D209" s="117"/>
      <c r="E209" s="361"/>
      <c r="F209" s="117"/>
      <c r="G209" s="117"/>
      <c r="H209" s="117"/>
      <c r="I209" s="117"/>
      <c r="J209" s="117"/>
      <c r="K209" s="117"/>
      <c r="L209" s="117"/>
      <c r="M209" s="117"/>
      <c r="N209" s="117"/>
      <c r="O209" s="117"/>
      <c r="P209" s="117"/>
      <c r="Q209" s="117"/>
      <c r="R209" s="117"/>
      <c r="S209" s="117"/>
      <c r="T209" s="117"/>
      <c r="U209" s="117"/>
      <c r="V209" s="117"/>
      <c r="W209" s="117"/>
      <c r="X209" s="117"/>
      <c r="Y209" s="117"/>
    </row>
    <row r="210">
      <c r="A210" s="117"/>
      <c r="B210" s="724"/>
      <c r="C210" s="725"/>
      <c r="D210" s="117"/>
      <c r="E210" s="361"/>
      <c r="F210" s="117"/>
      <c r="G210" s="117"/>
      <c r="H210" s="117"/>
      <c r="I210" s="117"/>
      <c r="J210" s="117"/>
      <c r="K210" s="117"/>
      <c r="L210" s="117"/>
      <c r="M210" s="117"/>
      <c r="N210" s="117"/>
      <c r="O210" s="117"/>
      <c r="P210" s="117"/>
      <c r="Q210" s="117"/>
      <c r="R210" s="117"/>
      <c r="S210" s="117"/>
      <c r="T210" s="117"/>
      <c r="U210" s="117"/>
      <c r="V210" s="117"/>
      <c r="W210" s="117"/>
      <c r="X210" s="117"/>
      <c r="Y210" s="117"/>
    </row>
    <row r="211">
      <c r="A211" s="117"/>
      <c r="B211" s="724"/>
      <c r="C211" s="725"/>
      <c r="D211" s="117"/>
      <c r="E211" s="361"/>
      <c r="F211" s="117"/>
      <c r="G211" s="117"/>
      <c r="H211" s="117"/>
      <c r="I211" s="117"/>
      <c r="J211" s="117"/>
      <c r="K211" s="117"/>
      <c r="L211" s="117"/>
      <c r="M211" s="117"/>
      <c r="N211" s="117"/>
      <c r="O211" s="117"/>
      <c r="P211" s="117"/>
      <c r="Q211" s="117"/>
      <c r="R211" s="117"/>
      <c r="S211" s="117"/>
      <c r="T211" s="117"/>
      <c r="U211" s="117"/>
      <c r="V211" s="117"/>
      <c r="W211" s="117"/>
      <c r="X211" s="117"/>
      <c r="Y211" s="117"/>
    </row>
    <row r="212">
      <c r="A212" s="117"/>
      <c r="B212" s="724"/>
      <c r="C212" s="725"/>
      <c r="D212" s="117"/>
      <c r="E212" s="361"/>
      <c r="F212" s="117"/>
      <c r="G212" s="117"/>
      <c r="H212" s="117"/>
      <c r="I212" s="117"/>
      <c r="J212" s="117"/>
      <c r="K212" s="117"/>
      <c r="L212" s="117"/>
      <c r="M212" s="117"/>
      <c r="N212" s="117"/>
      <c r="O212" s="117"/>
      <c r="P212" s="117"/>
      <c r="Q212" s="117"/>
      <c r="R212" s="117"/>
      <c r="S212" s="117"/>
      <c r="T212" s="117"/>
      <c r="U212" s="117"/>
      <c r="V212" s="117"/>
      <c r="W212" s="117"/>
      <c r="X212" s="117"/>
      <c r="Y212" s="117"/>
    </row>
    <row r="213">
      <c r="A213" s="117"/>
      <c r="B213" s="724"/>
      <c r="C213" s="725"/>
      <c r="D213" s="117"/>
      <c r="E213" s="361"/>
      <c r="F213" s="117"/>
      <c r="G213" s="117"/>
      <c r="H213" s="117"/>
      <c r="I213" s="117"/>
      <c r="J213" s="117"/>
      <c r="K213" s="117"/>
      <c r="L213" s="117"/>
      <c r="M213" s="117"/>
      <c r="N213" s="117"/>
      <c r="O213" s="117"/>
      <c r="P213" s="117"/>
      <c r="Q213" s="117"/>
      <c r="R213" s="117"/>
      <c r="S213" s="117"/>
      <c r="T213" s="117"/>
      <c r="U213" s="117"/>
      <c r="V213" s="117"/>
      <c r="W213" s="117"/>
      <c r="X213" s="117"/>
      <c r="Y213" s="117"/>
    </row>
    <row r="214">
      <c r="A214" s="117"/>
      <c r="B214" s="724"/>
      <c r="C214" s="725"/>
      <c r="D214" s="117"/>
      <c r="E214" s="361"/>
      <c r="F214" s="117"/>
      <c r="G214" s="117"/>
      <c r="H214" s="117"/>
      <c r="I214" s="117"/>
      <c r="J214" s="117"/>
      <c r="K214" s="117"/>
      <c r="L214" s="117"/>
      <c r="M214" s="117"/>
      <c r="N214" s="117"/>
      <c r="O214" s="117"/>
      <c r="P214" s="117"/>
      <c r="Q214" s="117"/>
      <c r="R214" s="117"/>
      <c r="S214" s="117"/>
      <c r="T214" s="117"/>
      <c r="U214" s="117"/>
      <c r="V214" s="117"/>
      <c r="W214" s="117"/>
      <c r="X214" s="117"/>
      <c r="Y214" s="117"/>
    </row>
    <row r="215">
      <c r="A215" s="117"/>
      <c r="B215" s="724"/>
      <c r="C215" s="725"/>
      <c r="D215" s="117"/>
      <c r="E215" s="361"/>
      <c r="F215" s="117"/>
      <c r="G215" s="117"/>
      <c r="H215" s="117"/>
      <c r="I215" s="117"/>
      <c r="J215" s="117"/>
      <c r="K215" s="117"/>
      <c r="L215" s="117"/>
      <c r="M215" s="117"/>
      <c r="N215" s="117"/>
      <c r="O215" s="117"/>
      <c r="P215" s="117"/>
      <c r="Q215" s="117"/>
      <c r="R215" s="117"/>
      <c r="S215" s="117"/>
      <c r="T215" s="117"/>
      <c r="U215" s="117"/>
      <c r="V215" s="117"/>
      <c r="W215" s="117"/>
      <c r="X215" s="117"/>
      <c r="Y215" s="117"/>
    </row>
    <row r="216">
      <c r="A216" s="117"/>
      <c r="B216" s="724"/>
      <c r="C216" s="725"/>
      <c r="D216" s="117"/>
      <c r="E216" s="361"/>
      <c r="F216" s="117"/>
      <c r="G216" s="117"/>
      <c r="H216" s="117"/>
      <c r="I216" s="117"/>
      <c r="J216" s="117"/>
      <c r="K216" s="117"/>
      <c r="L216" s="117"/>
      <c r="M216" s="117"/>
      <c r="N216" s="117"/>
      <c r="O216" s="117"/>
      <c r="P216" s="117"/>
      <c r="Q216" s="117"/>
      <c r="R216" s="117"/>
      <c r="S216" s="117"/>
      <c r="T216" s="117"/>
      <c r="U216" s="117"/>
      <c r="V216" s="117"/>
      <c r="W216" s="117"/>
      <c r="X216" s="117"/>
      <c r="Y216" s="117"/>
    </row>
    <row r="217">
      <c r="A217" s="117"/>
      <c r="B217" s="724"/>
      <c r="C217" s="725"/>
      <c r="D217" s="117"/>
      <c r="E217" s="361"/>
      <c r="F217" s="117"/>
      <c r="G217" s="117"/>
      <c r="H217" s="117"/>
      <c r="I217" s="117"/>
      <c r="J217" s="117"/>
      <c r="K217" s="117"/>
      <c r="L217" s="117"/>
      <c r="M217" s="117"/>
      <c r="N217" s="117"/>
      <c r="O217" s="117"/>
      <c r="P217" s="117"/>
      <c r="Q217" s="117"/>
      <c r="R217" s="117"/>
      <c r="S217" s="117"/>
      <c r="T217" s="117"/>
      <c r="U217" s="117"/>
      <c r="V217" s="117"/>
      <c r="W217" s="117"/>
      <c r="X217" s="117"/>
      <c r="Y217" s="117"/>
    </row>
    <row r="218">
      <c r="A218" s="117"/>
      <c r="B218" s="724"/>
      <c r="C218" s="725"/>
      <c r="D218" s="117"/>
      <c r="E218" s="361"/>
      <c r="F218" s="117"/>
      <c r="G218" s="117"/>
      <c r="H218" s="117"/>
      <c r="I218" s="117"/>
      <c r="J218" s="117"/>
      <c r="K218" s="117"/>
      <c r="L218" s="117"/>
      <c r="M218" s="117"/>
      <c r="N218" s="117"/>
      <c r="O218" s="117"/>
      <c r="P218" s="117"/>
      <c r="Q218" s="117"/>
      <c r="R218" s="117"/>
      <c r="S218" s="117"/>
      <c r="T218" s="117"/>
      <c r="U218" s="117"/>
      <c r="V218" s="117"/>
      <c r="W218" s="117"/>
      <c r="X218" s="117"/>
      <c r="Y218" s="117"/>
    </row>
    <row r="219">
      <c r="A219" s="117"/>
      <c r="B219" s="724"/>
      <c r="C219" s="725"/>
      <c r="D219" s="117"/>
      <c r="E219" s="361"/>
      <c r="F219" s="117"/>
      <c r="G219" s="117"/>
      <c r="H219" s="117"/>
      <c r="I219" s="117"/>
      <c r="J219" s="117"/>
      <c r="K219" s="117"/>
      <c r="L219" s="117"/>
      <c r="M219" s="117"/>
      <c r="N219" s="117"/>
      <c r="O219" s="117"/>
      <c r="P219" s="117"/>
      <c r="Q219" s="117"/>
      <c r="R219" s="117"/>
      <c r="S219" s="117"/>
      <c r="T219" s="117"/>
      <c r="U219" s="117"/>
      <c r="V219" s="117"/>
      <c r="W219" s="117"/>
      <c r="X219" s="117"/>
      <c r="Y219" s="117"/>
    </row>
    <row r="220">
      <c r="A220" s="117"/>
      <c r="B220" s="724"/>
      <c r="C220" s="725"/>
      <c r="D220" s="117"/>
      <c r="E220" s="361"/>
      <c r="F220" s="117"/>
      <c r="G220" s="117"/>
      <c r="H220" s="117"/>
      <c r="I220" s="117"/>
      <c r="J220" s="117"/>
      <c r="K220" s="117"/>
      <c r="L220" s="117"/>
      <c r="M220" s="117"/>
      <c r="N220" s="117"/>
      <c r="O220" s="117"/>
      <c r="P220" s="117"/>
      <c r="Q220" s="117"/>
      <c r="R220" s="117"/>
      <c r="S220" s="117"/>
      <c r="T220" s="117"/>
      <c r="U220" s="117"/>
      <c r="V220" s="117"/>
      <c r="W220" s="117"/>
      <c r="X220" s="117"/>
      <c r="Y220" s="117"/>
    </row>
    <row r="221">
      <c r="A221" s="117"/>
      <c r="B221" s="724"/>
      <c r="C221" s="725"/>
      <c r="D221" s="117"/>
      <c r="E221" s="361"/>
      <c r="F221" s="117"/>
      <c r="G221" s="117"/>
      <c r="H221" s="117"/>
      <c r="I221" s="117"/>
      <c r="J221" s="117"/>
      <c r="K221" s="117"/>
      <c r="L221" s="117"/>
      <c r="M221" s="117"/>
      <c r="N221" s="117"/>
      <c r="O221" s="117"/>
      <c r="P221" s="117"/>
      <c r="Q221" s="117"/>
      <c r="R221" s="117"/>
      <c r="S221" s="117"/>
      <c r="T221" s="117"/>
      <c r="U221" s="117"/>
      <c r="V221" s="117"/>
      <c r="W221" s="117"/>
      <c r="X221" s="117"/>
      <c r="Y221" s="117"/>
    </row>
    <row r="222">
      <c r="A222" s="117"/>
      <c r="B222" s="724"/>
      <c r="C222" s="725"/>
      <c r="D222" s="117"/>
      <c r="E222" s="361"/>
      <c r="F222" s="117"/>
      <c r="G222" s="117"/>
      <c r="H222" s="117"/>
      <c r="I222" s="117"/>
      <c r="J222" s="117"/>
      <c r="K222" s="117"/>
      <c r="L222" s="117"/>
      <c r="M222" s="117"/>
      <c r="N222" s="117"/>
      <c r="O222" s="117"/>
      <c r="P222" s="117"/>
      <c r="Q222" s="117"/>
      <c r="R222" s="117"/>
      <c r="S222" s="117"/>
      <c r="T222" s="117"/>
      <c r="U222" s="117"/>
      <c r="V222" s="117"/>
      <c r="W222" s="117"/>
      <c r="X222" s="117"/>
      <c r="Y222" s="117"/>
    </row>
    <row r="223">
      <c r="A223" s="117"/>
      <c r="B223" s="724"/>
      <c r="C223" s="725"/>
      <c r="D223" s="117"/>
      <c r="E223" s="361"/>
      <c r="F223" s="117"/>
      <c r="G223" s="117"/>
      <c r="H223" s="117"/>
      <c r="I223" s="117"/>
      <c r="J223" s="117"/>
      <c r="K223" s="117"/>
      <c r="L223" s="117"/>
      <c r="M223" s="117"/>
      <c r="N223" s="117"/>
      <c r="O223" s="117"/>
      <c r="P223" s="117"/>
      <c r="Q223" s="117"/>
      <c r="R223" s="117"/>
      <c r="S223" s="117"/>
      <c r="T223" s="117"/>
      <c r="U223" s="117"/>
      <c r="V223" s="117"/>
      <c r="W223" s="117"/>
      <c r="X223" s="117"/>
      <c r="Y223" s="117"/>
    </row>
    <row r="224">
      <c r="A224" s="117"/>
      <c r="B224" s="724"/>
      <c r="C224" s="725"/>
      <c r="D224" s="117"/>
      <c r="E224" s="361"/>
      <c r="F224" s="117"/>
      <c r="G224" s="117"/>
      <c r="H224" s="117"/>
      <c r="I224" s="117"/>
      <c r="J224" s="117"/>
      <c r="K224" s="117"/>
      <c r="L224" s="117"/>
      <c r="M224" s="117"/>
      <c r="N224" s="117"/>
      <c r="O224" s="117"/>
      <c r="P224" s="117"/>
      <c r="Q224" s="117"/>
      <c r="R224" s="117"/>
      <c r="S224" s="117"/>
      <c r="T224" s="117"/>
      <c r="U224" s="117"/>
      <c r="V224" s="117"/>
      <c r="W224" s="117"/>
      <c r="X224" s="117"/>
      <c r="Y224" s="117"/>
    </row>
    <row r="225">
      <c r="A225" s="117"/>
      <c r="B225" s="724"/>
      <c r="C225" s="725"/>
      <c r="D225" s="117"/>
      <c r="E225" s="361"/>
      <c r="F225" s="117"/>
      <c r="G225" s="117"/>
      <c r="H225" s="117"/>
      <c r="I225" s="117"/>
      <c r="J225" s="117"/>
      <c r="K225" s="117"/>
      <c r="L225" s="117"/>
      <c r="M225" s="117"/>
      <c r="N225" s="117"/>
      <c r="O225" s="117"/>
      <c r="P225" s="117"/>
      <c r="Q225" s="117"/>
      <c r="R225" s="117"/>
      <c r="S225" s="117"/>
      <c r="T225" s="117"/>
      <c r="U225" s="117"/>
      <c r="V225" s="117"/>
      <c r="W225" s="117"/>
      <c r="X225" s="117"/>
      <c r="Y225" s="117"/>
    </row>
    <row r="226">
      <c r="A226" s="117"/>
      <c r="B226" s="724"/>
      <c r="C226" s="725"/>
      <c r="D226" s="117"/>
      <c r="E226" s="361"/>
      <c r="F226" s="117"/>
      <c r="G226" s="117"/>
      <c r="H226" s="117"/>
      <c r="I226" s="117"/>
      <c r="J226" s="117"/>
      <c r="K226" s="117"/>
      <c r="L226" s="117"/>
      <c r="M226" s="117"/>
      <c r="N226" s="117"/>
      <c r="O226" s="117"/>
      <c r="P226" s="117"/>
      <c r="Q226" s="117"/>
      <c r="R226" s="117"/>
      <c r="S226" s="117"/>
      <c r="T226" s="117"/>
      <c r="U226" s="117"/>
      <c r="V226" s="117"/>
      <c r="W226" s="117"/>
      <c r="X226" s="117"/>
      <c r="Y226" s="117"/>
    </row>
    <row r="227">
      <c r="A227" s="117"/>
      <c r="B227" s="724"/>
      <c r="C227" s="725"/>
      <c r="D227" s="117"/>
      <c r="E227" s="361"/>
      <c r="F227" s="117"/>
      <c r="G227" s="117"/>
      <c r="H227" s="117"/>
      <c r="I227" s="117"/>
      <c r="J227" s="117"/>
      <c r="K227" s="117"/>
      <c r="L227" s="117"/>
      <c r="M227" s="117"/>
      <c r="N227" s="117"/>
      <c r="O227" s="117"/>
      <c r="P227" s="117"/>
      <c r="Q227" s="117"/>
      <c r="R227" s="117"/>
      <c r="S227" s="117"/>
      <c r="T227" s="117"/>
      <c r="U227" s="117"/>
      <c r="V227" s="117"/>
      <c r="W227" s="117"/>
      <c r="X227" s="117"/>
      <c r="Y227" s="117"/>
    </row>
    <row r="228">
      <c r="A228" s="117"/>
      <c r="B228" s="724"/>
      <c r="C228" s="725"/>
      <c r="D228" s="117"/>
      <c r="E228" s="361"/>
      <c r="F228" s="117"/>
      <c r="G228" s="117"/>
      <c r="H228" s="117"/>
      <c r="I228" s="117"/>
      <c r="J228" s="117"/>
      <c r="K228" s="117"/>
      <c r="L228" s="117"/>
      <c r="M228" s="117"/>
      <c r="N228" s="117"/>
      <c r="O228" s="117"/>
      <c r="P228" s="117"/>
      <c r="Q228" s="117"/>
      <c r="R228" s="117"/>
      <c r="S228" s="117"/>
      <c r="T228" s="117"/>
      <c r="U228" s="117"/>
      <c r="V228" s="117"/>
      <c r="W228" s="117"/>
      <c r="X228" s="117"/>
      <c r="Y228" s="117"/>
    </row>
    <row r="229">
      <c r="A229" s="117"/>
      <c r="B229" s="724"/>
      <c r="C229" s="725"/>
      <c r="D229" s="117"/>
      <c r="E229" s="361"/>
      <c r="F229" s="117"/>
      <c r="G229" s="117"/>
      <c r="H229" s="117"/>
      <c r="I229" s="117"/>
      <c r="J229" s="117"/>
      <c r="K229" s="117"/>
      <c r="L229" s="117"/>
      <c r="M229" s="117"/>
      <c r="N229" s="117"/>
      <c r="O229" s="117"/>
      <c r="P229" s="117"/>
      <c r="Q229" s="117"/>
      <c r="R229" s="117"/>
      <c r="S229" s="117"/>
      <c r="T229" s="117"/>
      <c r="U229" s="117"/>
      <c r="V229" s="117"/>
      <c r="W229" s="117"/>
      <c r="X229" s="117"/>
      <c r="Y229" s="117"/>
    </row>
    <row r="230">
      <c r="A230" s="117"/>
      <c r="B230" s="724"/>
      <c r="C230" s="725"/>
      <c r="D230" s="117"/>
      <c r="E230" s="361"/>
      <c r="F230" s="117"/>
      <c r="G230" s="117"/>
      <c r="H230" s="117"/>
      <c r="I230" s="117"/>
      <c r="J230" s="117"/>
      <c r="K230" s="117"/>
      <c r="L230" s="117"/>
      <c r="M230" s="117"/>
      <c r="N230" s="117"/>
      <c r="O230" s="117"/>
      <c r="P230" s="117"/>
      <c r="Q230" s="117"/>
      <c r="R230" s="117"/>
      <c r="S230" s="117"/>
      <c r="T230" s="117"/>
      <c r="U230" s="117"/>
      <c r="V230" s="117"/>
      <c r="W230" s="117"/>
      <c r="X230" s="117"/>
      <c r="Y230" s="117"/>
    </row>
    <row r="231">
      <c r="A231" s="117"/>
      <c r="B231" s="724"/>
      <c r="C231" s="725"/>
      <c r="D231" s="117"/>
      <c r="E231" s="361"/>
      <c r="F231" s="117"/>
      <c r="G231" s="117"/>
      <c r="H231" s="117"/>
      <c r="I231" s="117"/>
      <c r="J231" s="117"/>
      <c r="K231" s="117"/>
      <c r="L231" s="117"/>
      <c r="M231" s="117"/>
      <c r="N231" s="117"/>
      <c r="O231" s="117"/>
      <c r="P231" s="117"/>
      <c r="Q231" s="117"/>
      <c r="R231" s="117"/>
      <c r="S231" s="117"/>
      <c r="T231" s="117"/>
      <c r="U231" s="117"/>
      <c r="V231" s="117"/>
      <c r="W231" s="117"/>
      <c r="X231" s="117"/>
      <c r="Y231" s="117"/>
    </row>
    <row r="232">
      <c r="A232" s="117"/>
      <c r="B232" s="724"/>
      <c r="C232" s="725"/>
      <c r="D232" s="117"/>
      <c r="E232" s="361"/>
      <c r="F232" s="117"/>
      <c r="G232" s="117"/>
      <c r="H232" s="117"/>
      <c r="I232" s="117"/>
      <c r="J232" s="117"/>
      <c r="K232" s="117"/>
      <c r="L232" s="117"/>
      <c r="M232" s="117"/>
      <c r="N232" s="117"/>
      <c r="O232" s="117"/>
      <c r="P232" s="117"/>
      <c r="Q232" s="117"/>
      <c r="R232" s="117"/>
      <c r="S232" s="117"/>
      <c r="T232" s="117"/>
      <c r="U232" s="117"/>
      <c r="V232" s="117"/>
      <c r="W232" s="117"/>
      <c r="X232" s="117"/>
      <c r="Y232" s="117"/>
    </row>
    <row r="233">
      <c r="A233" s="117"/>
      <c r="B233" s="724"/>
      <c r="C233" s="725"/>
      <c r="D233" s="117"/>
      <c r="E233" s="361"/>
      <c r="F233" s="117"/>
      <c r="G233" s="117"/>
      <c r="H233" s="117"/>
      <c r="I233" s="117"/>
      <c r="J233" s="117"/>
      <c r="K233" s="117"/>
      <c r="L233" s="117"/>
      <c r="M233" s="117"/>
      <c r="N233" s="117"/>
      <c r="O233" s="117"/>
      <c r="P233" s="117"/>
      <c r="Q233" s="117"/>
      <c r="R233" s="117"/>
      <c r="S233" s="117"/>
      <c r="T233" s="117"/>
      <c r="U233" s="117"/>
      <c r="V233" s="117"/>
      <c r="W233" s="117"/>
      <c r="X233" s="117"/>
      <c r="Y233" s="117"/>
    </row>
    <row r="234">
      <c r="A234" s="117"/>
      <c r="B234" s="724"/>
      <c r="C234" s="725"/>
      <c r="D234" s="117"/>
      <c r="E234" s="361"/>
      <c r="F234" s="117"/>
      <c r="G234" s="117"/>
      <c r="H234" s="117"/>
      <c r="I234" s="117"/>
      <c r="J234" s="117"/>
      <c r="K234" s="117"/>
      <c r="L234" s="117"/>
      <c r="M234" s="117"/>
      <c r="N234" s="117"/>
      <c r="O234" s="117"/>
      <c r="P234" s="117"/>
      <c r="Q234" s="117"/>
      <c r="R234" s="117"/>
      <c r="S234" s="117"/>
      <c r="T234" s="117"/>
      <c r="U234" s="117"/>
      <c r="V234" s="117"/>
      <c r="W234" s="117"/>
      <c r="X234" s="117"/>
      <c r="Y234" s="117"/>
    </row>
    <row r="235">
      <c r="A235" s="117"/>
      <c r="B235" s="724"/>
      <c r="C235" s="725"/>
      <c r="D235" s="117"/>
      <c r="E235" s="361"/>
      <c r="F235" s="117"/>
      <c r="G235" s="117"/>
      <c r="H235" s="117"/>
      <c r="I235" s="117"/>
      <c r="J235" s="117"/>
      <c r="K235" s="117"/>
      <c r="L235" s="117"/>
      <c r="M235" s="117"/>
      <c r="N235" s="117"/>
      <c r="O235" s="117"/>
      <c r="P235" s="117"/>
      <c r="Q235" s="117"/>
      <c r="R235" s="117"/>
      <c r="S235" s="117"/>
      <c r="T235" s="117"/>
      <c r="U235" s="117"/>
      <c r="V235" s="117"/>
      <c r="W235" s="117"/>
      <c r="X235" s="117"/>
      <c r="Y235" s="117"/>
    </row>
    <row r="236">
      <c r="A236" s="117"/>
      <c r="B236" s="724"/>
      <c r="C236" s="725"/>
      <c r="D236" s="117"/>
      <c r="E236" s="361"/>
      <c r="F236" s="117"/>
      <c r="G236" s="117"/>
      <c r="H236" s="117"/>
      <c r="I236" s="117"/>
      <c r="J236" s="117"/>
      <c r="K236" s="117"/>
      <c r="L236" s="117"/>
      <c r="M236" s="117"/>
      <c r="N236" s="117"/>
      <c r="O236" s="117"/>
      <c r="P236" s="117"/>
      <c r="Q236" s="117"/>
      <c r="R236" s="117"/>
      <c r="S236" s="117"/>
      <c r="T236" s="117"/>
      <c r="U236" s="117"/>
      <c r="V236" s="117"/>
      <c r="W236" s="117"/>
      <c r="X236" s="117"/>
      <c r="Y236" s="117"/>
    </row>
    <row r="237">
      <c r="A237" s="117"/>
      <c r="B237" s="724"/>
      <c r="C237" s="725"/>
      <c r="D237" s="117"/>
      <c r="E237" s="361"/>
      <c r="F237" s="117"/>
      <c r="G237" s="117"/>
      <c r="H237" s="117"/>
      <c r="I237" s="117"/>
      <c r="J237" s="117"/>
      <c r="K237" s="117"/>
      <c r="L237" s="117"/>
      <c r="M237" s="117"/>
      <c r="N237" s="117"/>
      <c r="O237" s="117"/>
      <c r="P237" s="117"/>
      <c r="Q237" s="117"/>
      <c r="R237" s="117"/>
      <c r="S237" s="117"/>
      <c r="T237" s="117"/>
      <c r="U237" s="117"/>
      <c r="V237" s="117"/>
      <c r="W237" s="117"/>
      <c r="X237" s="117"/>
      <c r="Y237" s="117"/>
    </row>
    <row r="238">
      <c r="A238" s="117"/>
      <c r="B238" s="724"/>
      <c r="C238" s="725"/>
      <c r="D238" s="117"/>
      <c r="E238" s="361"/>
      <c r="F238" s="117"/>
      <c r="G238" s="117"/>
      <c r="H238" s="117"/>
      <c r="I238" s="117"/>
      <c r="J238" s="117"/>
      <c r="K238" s="117"/>
      <c r="L238" s="117"/>
      <c r="M238" s="117"/>
      <c r="N238" s="117"/>
      <c r="O238" s="117"/>
      <c r="P238" s="117"/>
      <c r="Q238" s="117"/>
      <c r="R238" s="117"/>
      <c r="S238" s="117"/>
      <c r="T238" s="117"/>
      <c r="U238" s="117"/>
      <c r="V238" s="117"/>
      <c r="W238" s="117"/>
      <c r="X238" s="117"/>
      <c r="Y238" s="117"/>
    </row>
    <row r="239">
      <c r="A239" s="117"/>
      <c r="B239" s="724"/>
      <c r="C239" s="725"/>
      <c r="D239" s="117"/>
      <c r="E239" s="361"/>
      <c r="F239" s="117"/>
      <c r="G239" s="117"/>
      <c r="H239" s="117"/>
      <c r="I239" s="117"/>
      <c r="J239" s="117"/>
      <c r="K239" s="117"/>
      <c r="L239" s="117"/>
      <c r="M239" s="117"/>
      <c r="N239" s="117"/>
      <c r="O239" s="117"/>
      <c r="P239" s="117"/>
      <c r="Q239" s="117"/>
      <c r="R239" s="117"/>
      <c r="S239" s="117"/>
      <c r="T239" s="117"/>
      <c r="U239" s="117"/>
      <c r="V239" s="117"/>
      <c r="W239" s="117"/>
      <c r="X239" s="117"/>
      <c r="Y239" s="117"/>
    </row>
    <row r="240">
      <c r="A240" s="117"/>
      <c r="B240" s="724"/>
      <c r="C240" s="725"/>
      <c r="D240" s="117"/>
      <c r="E240" s="361"/>
      <c r="F240" s="117"/>
      <c r="G240" s="117"/>
      <c r="H240" s="117"/>
      <c r="I240" s="117"/>
      <c r="J240" s="117"/>
      <c r="K240" s="117"/>
      <c r="L240" s="117"/>
      <c r="M240" s="117"/>
      <c r="N240" s="117"/>
      <c r="O240" s="117"/>
      <c r="P240" s="117"/>
      <c r="Q240" s="117"/>
      <c r="R240" s="117"/>
      <c r="S240" s="117"/>
      <c r="T240" s="117"/>
      <c r="U240" s="117"/>
      <c r="V240" s="117"/>
      <c r="W240" s="117"/>
      <c r="X240" s="117"/>
      <c r="Y240" s="117"/>
    </row>
    <row r="241">
      <c r="A241" s="117"/>
      <c r="B241" s="724"/>
      <c r="C241" s="725"/>
      <c r="D241" s="117"/>
      <c r="E241" s="361"/>
      <c r="F241" s="117"/>
      <c r="G241" s="117"/>
      <c r="H241" s="117"/>
      <c r="I241" s="117"/>
      <c r="J241" s="117"/>
      <c r="K241" s="117"/>
      <c r="L241" s="117"/>
      <c r="M241" s="117"/>
      <c r="N241" s="117"/>
      <c r="O241" s="117"/>
      <c r="P241" s="117"/>
      <c r="Q241" s="117"/>
      <c r="R241" s="117"/>
      <c r="S241" s="117"/>
      <c r="T241" s="117"/>
      <c r="U241" s="117"/>
      <c r="V241" s="117"/>
      <c r="W241" s="117"/>
      <c r="X241" s="117"/>
      <c r="Y241" s="117"/>
    </row>
    <row r="242">
      <c r="A242" s="117"/>
      <c r="B242" s="724"/>
      <c r="C242" s="725"/>
      <c r="D242" s="117"/>
      <c r="E242" s="361"/>
      <c r="F242" s="117"/>
      <c r="G242" s="117"/>
      <c r="H242" s="117"/>
      <c r="I242" s="117"/>
      <c r="J242" s="117"/>
      <c r="K242" s="117"/>
      <c r="L242" s="117"/>
      <c r="M242" s="117"/>
      <c r="N242" s="117"/>
      <c r="O242" s="117"/>
      <c r="P242" s="117"/>
      <c r="Q242" s="117"/>
      <c r="R242" s="117"/>
      <c r="S242" s="117"/>
      <c r="T242" s="117"/>
      <c r="U242" s="117"/>
      <c r="V242" s="117"/>
      <c r="W242" s="117"/>
      <c r="X242" s="117"/>
      <c r="Y242" s="117"/>
    </row>
    <row r="243">
      <c r="A243" s="117"/>
      <c r="B243" s="724"/>
      <c r="C243" s="725"/>
      <c r="D243" s="117"/>
      <c r="E243" s="361"/>
      <c r="F243" s="117"/>
      <c r="G243" s="117"/>
      <c r="H243" s="117"/>
      <c r="I243" s="117"/>
      <c r="J243" s="117"/>
      <c r="K243" s="117"/>
      <c r="L243" s="117"/>
      <c r="M243" s="117"/>
      <c r="N243" s="117"/>
      <c r="O243" s="117"/>
      <c r="P243" s="117"/>
      <c r="Q243" s="117"/>
      <c r="R243" s="117"/>
      <c r="S243" s="117"/>
      <c r="T243" s="117"/>
      <c r="U243" s="117"/>
      <c r="V243" s="117"/>
      <c r="W243" s="117"/>
      <c r="X243" s="117"/>
      <c r="Y243" s="117"/>
    </row>
    <row r="244">
      <c r="A244" s="117"/>
      <c r="B244" s="724"/>
      <c r="C244" s="725"/>
      <c r="D244" s="117"/>
      <c r="E244" s="361"/>
      <c r="F244" s="117"/>
      <c r="G244" s="117"/>
      <c r="H244" s="117"/>
      <c r="I244" s="117"/>
      <c r="J244" s="117"/>
      <c r="K244" s="117"/>
      <c r="L244" s="117"/>
      <c r="M244" s="117"/>
      <c r="N244" s="117"/>
      <c r="O244" s="117"/>
      <c r="P244" s="117"/>
      <c r="Q244" s="117"/>
      <c r="R244" s="117"/>
      <c r="S244" s="117"/>
      <c r="T244" s="117"/>
      <c r="U244" s="117"/>
      <c r="V244" s="117"/>
      <c r="W244" s="117"/>
      <c r="X244" s="117"/>
      <c r="Y244" s="117"/>
    </row>
    <row r="245">
      <c r="A245" s="117"/>
      <c r="B245" s="724"/>
      <c r="C245" s="725"/>
      <c r="D245" s="117"/>
      <c r="E245" s="361"/>
      <c r="F245" s="117"/>
      <c r="G245" s="117"/>
      <c r="H245" s="117"/>
      <c r="I245" s="117"/>
      <c r="J245" s="117"/>
      <c r="K245" s="117"/>
      <c r="L245" s="117"/>
      <c r="M245" s="117"/>
      <c r="N245" s="117"/>
      <c r="O245" s="117"/>
      <c r="P245" s="117"/>
      <c r="Q245" s="117"/>
      <c r="R245" s="117"/>
      <c r="S245" s="117"/>
      <c r="T245" s="117"/>
      <c r="U245" s="117"/>
      <c r="V245" s="117"/>
      <c r="W245" s="117"/>
      <c r="X245" s="117"/>
      <c r="Y245" s="117"/>
    </row>
    <row r="246">
      <c r="A246" s="117"/>
      <c r="B246" s="724"/>
      <c r="C246" s="725"/>
      <c r="D246" s="117"/>
      <c r="E246" s="361"/>
      <c r="F246" s="117"/>
      <c r="G246" s="117"/>
      <c r="H246" s="117"/>
      <c r="I246" s="117"/>
      <c r="J246" s="117"/>
      <c r="K246" s="117"/>
      <c r="L246" s="117"/>
      <c r="M246" s="117"/>
      <c r="N246" s="117"/>
      <c r="O246" s="117"/>
      <c r="P246" s="117"/>
      <c r="Q246" s="117"/>
      <c r="R246" s="117"/>
      <c r="S246" s="117"/>
      <c r="T246" s="117"/>
      <c r="U246" s="117"/>
      <c r="V246" s="117"/>
      <c r="W246" s="117"/>
      <c r="X246" s="117"/>
      <c r="Y246" s="117"/>
    </row>
    <row r="247">
      <c r="A247" s="117"/>
      <c r="B247" s="724"/>
      <c r="C247" s="725"/>
      <c r="D247" s="117"/>
      <c r="E247" s="361"/>
      <c r="F247" s="117"/>
      <c r="G247" s="117"/>
      <c r="H247" s="117"/>
      <c r="I247" s="117"/>
      <c r="J247" s="117"/>
      <c r="K247" s="117"/>
      <c r="L247" s="117"/>
      <c r="M247" s="117"/>
      <c r="N247" s="117"/>
      <c r="O247" s="117"/>
      <c r="P247" s="117"/>
      <c r="Q247" s="117"/>
      <c r="R247" s="117"/>
      <c r="S247" s="117"/>
      <c r="T247" s="117"/>
      <c r="U247" s="117"/>
      <c r="V247" s="117"/>
      <c r="W247" s="117"/>
      <c r="X247" s="117"/>
      <c r="Y247" s="117"/>
    </row>
    <row r="248">
      <c r="A248" s="117"/>
      <c r="B248" s="724"/>
      <c r="C248" s="725"/>
      <c r="D248" s="117"/>
      <c r="E248" s="361"/>
      <c r="F248" s="117"/>
      <c r="G248" s="117"/>
      <c r="H248" s="117"/>
      <c r="I248" s="117"/>
      <c r="J248" s="117"/>
      <c r="K248" s="117"/>
      <c r="L248" s="117"/>
      <c r="M248" s="117"/>
      <c r="N248" s="117"/>
      <c r="O248" s="117"/>
      <c r="P248" s="117"/>
      <c r="Q248" s="117"/>
      <c r="R248" s="117"/>
      <c r="S248" s="117"/>
      <c r="T248" s="117"/>
      <c r="U248" s="117"/>
      <c r="V248" s="117"/>
      <c r="W248" s="117"/>
      <c r="X248" s="117"/>
      <c r="Y248" s="117"/>
    </row>
    <row r="249">
      <c r="A249" s="117"/>
      <c r="B249" s="724"/>
      <c r="C249" s="725"/>
      <c r="D249" s="117"/>
      <c r="E249" s="361"/>
      <c r="F249" s="117"/>
      <c r="G249" s="117"/>
      <c r="H249" s="117"/>
      <c r="I249" s="117"/>
      <c r="J249" s="117"/>
      <c r="K249" s="117"/>
      <c r="L249" s="117"/>
      <c r="M249" s="117"/>
      <c r="N249" s="117"/>
      <c r="O249" s="117"/>
      <c r="P249" s="117"/>
      <c r="Q249" s="117"/>
      <c r="R249" s="117"/>
      <c r="S249" s="117"/>
      <c r="T249" s="117"/>
      <c r="U249" s="117"/>
      <c r="V249" s="117"/>
      <c r="W249" s="117"/>
      <c r="X249" s="117"/>
      <c r="Y249" s="117"/>
    </row>
    <row r="250">
      <c r="A250" s="117"/>
      <c r="B250" s="724"/>
      <c r="C250" s="725"/>
      <c r="D250" s="117"/>
      <c r="E250" s="361"/>
      <c r="F250" s="117"/>
      <c r="G250" s="117"/>
      <c r="H250" s="117"/>
      <c r="I250" s="117"/>
      <c r="J250" s="117"/>
      <c r="K250" s="117"/>
      <c r="L250" s="117"/>
      <c r="M250" s="117"/>
      <c r="N250" s="117"/>
      <c r="O250" s="117"/>
      <c r="P250" s="117"/>
      <c r="Q250" s="117"/>
      <c r="R250" s="117"/>
      <c r="S250" s="117"/>
      <c r="T250" s="117"/>
      <c r="U250" s="117"/>
      <c r="V250" s="117"/>
      <c r="W250" s="117"/>
      <c r="X250" s="117"/>
      <c r="Y250" s="117"/>
    </row>
    <row r="251">
      <c r="A251" s="117"/>
      <c r="B251" s="724"/>
      <c r="C251" s="725"/>
      <c r="D251" s="117"/>
      <c r="E251" s="361"/>
      <c r="F251" s="117"/>
      <c r="G251" s="117"/>
      <c r="H251" s="117"/>
      <c r="I251" s="117"/>
      <c r="J251" s="117"/>
      <c r="K251" s="117"/>
      <c r="L251" s="117"/>
      <c r="M251" s="117"/>
      <c r="N251" s="117"/>
      <c r="O251" s="117"/>
      <c r="P251" s="117"/>
      <c r="Q251" s="117"/>
      <c r="R251" s="117"/>
      <c r="S251" s="117"/>
      <c r="T251" s="117"/>
      <c r="U251" s="117"/>
      <c r="V251" s="117"/>
      <c r="W251" s="117"/>
      <c r="X251" s="117"/>
      <c r="Y251" s="117"/>
    </row>
    <row r="252">
      <c r="A252" s="117"/>
      <c r="B252" s="724"/>
      <c r="C252" s="725"/>
      <c r="D252" s="117"/>
      <c r="E252" s="361"/>
      <c r="F252" s="117"/>
      <c r="G252" s="117"/>
      <c r="H252" s="117"/>
      <c r="I252" s="117"/>
      <c r="J252" s="117"/>
      <c r="K252" s="117"/>
      <c r="L252" s="117"/>
      <c r="M252" s="117"/>
      <c r="N252" s="117"/>
      <c r="O252" s="117"/>
      <c r="P252" s="117"/>
      <c r="Q252" s="117"/>
      <c r="R252" s="117"/>
      <c r="S252" s="117"/>
      <c r="T252" s="117"/>
      <c r="U252" s="117"/>
      <c r="V252" s="117"/>
      <c r="W252" s="117"/>
      <c r="X252" s="117"/>
      <c r="Y252" s="117"/>
    </row>
    <row r="253">
      <c r="A253" s="117"/>
      <c r="B253" s="724"/>
      <c r="C253" s="725"/>
      <c r="D253" s="117"/>
      <c r="E253" s="361"/>
      <c r="F253" s="117"/>
      <c r="G253" s="117"/>
      <c r="H253" s="117"/>
      <c r="I253" s="117"/>
      <c r="J253" s="117"/>
      <c r="K253" s="117"/>
      <c r="L253" s="117"/>
      <c r="M253" s="117"/>
      <c r="N253" s="117"/>
      <c r="O253" s="117"/>
      <c r="P253" s="117"/>
      <c r="Q253" s="117"/>
      <c r="R253" s="117"/>
      <c r="S253" s="117"/>
      <c r="T253" s="117"/>
      <c r="U253" s="117"/>
      <c r="V253" s="117"/>
      <c r="W253" s="117"/>
      <c r="X253" s="117"/>
      <c r="Y253" s="117"/>
    </row>
    <row r="254">
      <c r="A254" s="117"/>
      <c r="B254" s="724"/>
      <c r="C254" s="725"/>
      <c r="D254" s="117"/>
      <c r="E254" s="361"/>
      <c r="F254" s="117"/>
      <c r="G254" s="117"/>
      <c r="H254" s="117"/>
      <c r="I254" s="117"/>
      <c r="J254" s="117"/>
      <c r="K254" s="117"/>
      <c r="L254" s="117"/>
      <c r="M254" s="117"/>
      <c r="N254" s="117"/>
      <c r="O254" s="117"/>
      <c r="P254" s="117"/>
      <c r="Q254" s="117"/>
      <c r="R254" s="117"/>
      <c r="S254" s="117"/>
      <c r="T254" s="117"/>
      <c r="U254" s="117"/>
      <c r="V254" s="117"/>
      <c r="W254" s="117"/>
      <c r="X254" s="117"/>
      <c r="Y254" s="117"/>
    </row>
    <row r="255">
      <c r="A255" s="117"/>
      <c r="B255" s="724"/>
      <c r="C255" s="725"/>
      <c r="D255" s="117"/>
      <c r="E255" s="361"/>
      <c r="F255" s="117"/>
      <c r="G255" s="117"/>
      <c r="H255" s="117"/>
      <c r="I255" s="117"/>
      <c r="J255" s="117"/>
      <c r="K255" s="117"/>
      <c r="L255" s="117"/>
      <c r="M255" s="117"/>
      <c r="N255" s="117"/>
      <c r="O255" s="117"/>
      <c r="P255" s="117"/>
      <c r="Q255" s="117"/>
      <c r="R255" s="117"/>
      <c r="S255" s="117"/>
      <c r="T255" s="117"/>
      <c r="U255" s="117"/>
      <c r="V255" s="117"/>
      <c r="W255" s="117"/>
      <c r="X255" s="117"/>
      <c r="Y255" s="117"/>
    </row>
    <row r="256">
      <c r="A256" s="117"/>
      <c r="B256" s="724"/>
      <c r="C256" s="725"/>
      <c r="D256" s="117"/>
      <c r="E256" s="361"/>
      <c r="F256" s="117"/>
      <c r="G256" s="117"/>
      <c r="H256" s="117"/>
      <c r="I256" s="117"/>
      <c r="J256" s="117"/>
      <c r="K256" s="117"/>
      <c r="L256" s="117"/>
      <c r="M256" s="117"/>
      <c r="N256" s="117"/>
      <c r="O256" s="117"/>
      <c r="P256" s="117"/>
      <c r="Q256" s="117"/>
      <c r="R256" s="117"/>
      <c r="S256" s="117"/>
      <c r="T256" s="117"/>
      <c r="U256" s="117"/>
      <c r="V256" s="117"/>
      <c r="W256" s="117"/>
      <c r="X256" s="117"/>
      <c r="Y256" s="117"/>
    </row>
    <row r="257">
      <c r="A257" s="117"/>
      <c r="B257" s="724"/>
      <c r="C257" s="725"/>
      <c r="D257" s="117"/>
      <c r="E257" s="361"/>
      <c r="F257" s="117"/>
      <c r="G257" s="117"/>
      <c r="H257" s="117"/>
      <c r="I257" s="117"/>
      <c r="J257" s="117"/>
      <c r="K257" s="117"/>
      <c r="L257" s="117"/>
      <c r="M257" s="117"/>
      <c r="N257" s="117"/>
      <c r="O257" s="117"/>
      <c r="P257" s="117"/>
      <c r="Q257" s="117"/>
      <c r="R257" s="117"/>
      <c r="S257" s="117"/>
      <c r="T257" s="117"/>
      <c r="U257" s="117"/>
      <c r="V257" s="117"/>
      <c r="W257" s="117"/>
      <c r="X257" s="117"/>
      <c r="Y257" s="117"/>
    </row>
    <row r="258">
      <c r="A258" s="117"/>
      <c r="B258" s="724"/>
      <c r="C258" s="725"/>
      <c r="D258" s="117"/>
      <c r="E258" s="361"/>
      <c r="F258" s="117"/>
      <c r="G258" s="117"/>
      <c r="H258" s="117"/>
      <c r="I258" s="117"/>
      <c r="J258" s="117"/>
      <c r="K258" s="117"/>
      <c r="L258" s="117"/>
      <c r="M258" s="117"/>
      <c r="N258" s="117"/>
      <c r="O258" s="117"/>
      <c r="P258" s="117"/>
      <c r="Q258" s="117"/>
      <c r="R258" s="117"/>
      <c r="S258" s="117"/>
      <c r="T258" s="117"/>
      <c r="U258" s="117"/>
      <c r="V258" s="117"/>
      <c r="W258" s="117"/>
      <c r="X258" s="117"/>
      <c r="Y258" s="117"/>
    </row>
    <row r="259">
      <c r="A259" s="117"/>
      <c r="B259" s="724"/>
      <c r="C259" s="725"/>
      <c r="D259" s="117"/>
      <c r="E259" s="361"/>
      <c r="F259" s="117"/>
      <c r="G259" s="117"/>
      <c r="H259" s="117"/>
      <c r="I259" s="117"/>
      <c r="J259" s="117"/>
      <c r="K259" s="117"/>
      <c r="L259" s="117"/>
      <c r="M259" s="117"/>
      <c r="N259" s="117"/>
      <c r="O259" s="117"/>
      <c r="P259" s="117"/>
      <c r="Q259" s="117"/>
      <c r="R259" s="117"/>
      <c r="S259" s="117"/>
      <c r="T259" s="117"/>
      <c r="U259" s="117"/>
      <c r="V259" s="117"/>
      <c r="W259" s="117"/>
      <c r="X259" s="117"/>
      <c r="Y259" s="117"/>
    </row>
    <row r="260">
      <c r="A260" s="117"/>
      <c r="B260" s="724"/>
      <c r="C260" s="725"/>
      <c r="D260" s="117"/>
      <c r="E260" s="361"/>
      <c r="F260" s="117"/>
      <c r="G260" s="117"/>
      <c r="H260" s="117"/>
      <c r="I260" s="117"/>
      <c r="J260" s="117"/>
      <c r="K260" s="117"/>
      <c r="L260" s="117"/>
      <c r="M260" s="117"/>
      <c r="N260" s="117"/>
      <c r="O260" s="117"/>
      <c r="P260" s="117"/>
      <c r="Q260" s="117"/>
      <c r="R260" s="117"/>
      <c r="S260" s="117"/>
      <c r="T260" s="117"/>
      <c r="U260" s="117"/>
      <c r="V260" s="117"/>
      <c r="W260" s="117"/>
      <c r="X260" s="117"/>
      <c r="Y260" s="117"/>
    </row>
    <row r="261">
      <c r="A261" s="117"/>
      <c r="B261" s="724"/>
      <c r="C261" s="725"/>
      <c r="D261" s="117"/>
      <c r="E261" s="361"/>
      <c r="F261" s="117"/>
      <c r="G261" s="117"/>
      <c r="H261" s="117"/>
      <c r="I261" s="117"/>
      <c r="J261" s="117"/>
      <c r="K261" s="117"/>
      <c r="L261" s="117"/>
      <c r="M261" s="117"/>
      <c r="N261" s="117"/>
      <c r="O261" s="117"/>
      <c r="P261" s="117"/>
      <c r="Q261" s="117"/>
      <c r="R261" s="117"/>
      <c r="S261" s="117"/>
      <c r="T261" s="117"/>
      <c r="U261" s="117"/>
      <c r="V261" s="117"/>
      <c r="W261" s="117"/>
      <c r="X261" s="117"/>
      <c r="Y261" s="117"/>
    </row>
    <row r="262">
      <c r="A262" s="117"/>
      <c r="B262" s="724"/>
      <c r="C262" s="725"/>
      <c r="D262" s="117"/>
      <c r="E262" s="361"/>
      <c r="F262" s="117"/>
      <c r="G262" s="117"/>
      <c r="H262" s="117"/>
      <c r="I262" s="117"/>
      <c r="J262" s="117"/>
      <c r="K262" s="117"/>
      <c r="L262" s="117"/>
      <c r="M262" s="117"/>
      <c r="N262" s="117"/>
      <c r="O262" s="117"/>
      <c r="P262" s="117"/>
      <c r="Q262" s="117"/>
      <c r="R262" s="117"/>
      <c r="S262" s="117"/>
      <c r="T262" s="117"/>
      <c r="U262" s="117"/>
      <c r="V262" s="117"/>
      <c r="W262" s="117"/>
      <c r="X262" s="117"/>
      <c r="Y262" s="117"/>
    </row>
    <row r="263">
      <c r="A263" s="117"/>
      <c r="B263" s="724"/>
      <c r="C263" s="725"/>
      <c r="D263" s="117"/>
      <c r="E263" s="361"/>
      <c r="F263" s="117"/>
      <c r="G263" s="117"/>
      <c r="H263" s="117"/>
      <c r="I263" s="117"/>
      <c r="J263" s="117"/>
      <c r="K263" s="117"/>
      <c r="L263" s="117"/>
      <c r="M263" s="117"/>
      <c r="N263" s="117"/>
      <c r="O263" s="117"/>
      <c r="P263" s="117"/>
      <c r="Q263" s="117"/>
      <c r="R263" s="117"/>
      <c r="S263" s="117"/>
      <c r="T263" s="117"/>
      <c r="U263" s="117"/>
      <c r="V263" s="117"/>
      <c r="W263" s="117"/>
      <c r="X263" s="117"/>
      <c r="Y263" s="117"/>
    </row>
    <row r="264">
      <c r="A264" s="117"/>
      <c r="B264" s="724"/>
      <c r="C264" s="725"/>
      <c r="D264" s="117"/>
      <c r="E264" s="361"/>
      <c r="F264" s="117"/>
      <c r="G264" s="117"/>
      <c r="H264" s="117"/>
      <c r="I264" s="117"/>
      <c r="J264" s="117"/>
      <c r="K264" s="117"/>
      <c r="L264" s="117"/>
      <c r="M264" s="117"/>
      <c r="N264" s="117"/>
      <c r="O264" s="117"/>
      <c r="P264" s="117"/>
      <c r="Q264" s="117"/>
      <c r="R264" s="117"/>
      <c r="S264" s="117"/>
      <c r="T264" s="117"/>
      <c r="U264" s="117"/>
      <c r="V264" s="117"/>
      <c r="W264" s="117"/>
      <c r="X264" s="117"/>
      <c r="Y264" s="117"/>
    </row>
    <row r="265">
      <c r="A265" s="117"/>
      <c r="B265" s="724"/>
      <c r="C265" s="725"/>
      <c r="D265" s="117"/>
      <c r="E265" s="361"/>
      <c r="F265" s="117"/>
      <c r="G265" s="117"/>
      <c r="H265" s="117"/>
      <c r="I265" s="117"/>
      <c r="J265" s="117"/>
      <c r="K265" s="117"/>
      <c r="L265" s="117"/>
      <c r="M265" s="117"/>
      <c r="N265" s="117"/>
      <c r="O265" s="117"/>
      <c r="P265" s="117"/>
      <c r="Q265" s="117"/>
      <c r="R265" s="117"/>
      <c r="S265" s="117"/>
      <c r="T265" s="117"/>
      <c r="U265" s="117"/>
      <c r="V265" s="117"/>
      <c r="W265" s="117"/>
      <c r="X265" s="117"/>
      <c r="Y265" s="117"/>
    </row>
    <row r="266">
      <c r="A266" s="117"/>
      <c r="B266" s="724"/>
      <c r="C266" s="725"/>
      <c r="D266" s="117"/>
      <c r="E266" s="361"/>
      <c r="F266" s="117"/>
      <c r="G266" s="117"/>
      <c r="H266" s="117"/>
      <c r="I266" s="117"/>
      <c r="J266" s="117"/>
      <c r="K266" s="117"/>
      <c r="L266" s="117"/>
      <c r="M266" s="117"/>
      <c r="N266" s="117"/>
      <c r="O266" s="117"/>
      <c r="P266" s="117"/>
      <c r="Q266" s="117"/>
      <c r="R266" s="117"/>
      <c r="S266" s="117"/>
      <c r="T266" s="117"/>
      <c r="U266" s="117"/>
      <c r="V266" s="117"/>
      <c r="W266" s="117"/>
      <c r="X266" s="117"/>
      <c r="Y266" s="117"/>
    </row>
    <row r="267">
      <c r="A267" s="117"/>
      <c r="B267" s="724"/>
      <c r="C267" s="725"/>
      <c r="D267" s="117"/>
      <c r="E267" s="361"/>
      <c r="F267" s="117"/>
      <c r="G267" s="117"/>
      <c r="H267" s="117"/>
      <c r="I267" s="117"/>
      <c r="J267" s="117"/>
      <c r="K267" s="117"/>
      <c r="L267" s="117"/>
      <c r="M267" s="117"/>
      <c r="N267" s="117"/>
      <c r="O267" s="117"/>
      <c r="P267" s="117"/>
      <c r="Q267" s="117"/>
      <c r="R267" s="117"/>
      <c r="S267" s="117"/>
      <c r="T267" s="117"/>
      <c r="U267" s="117"/>
      <c r="V267" s="117"/>
      <c r="W267" s="117"/>
      <c r="X267" s="117"/>
      <c r="Y267" s="117"/>
    </row>
    <row r="268">
      <c r="A268" s="117"/>
      <c r="B268" s="724"/>
      <c r="C268" s="725"/>
      <c r="D268" s="117"/>
      <c r="E268" s="361"/>
      <c r="F268" s="117"/>
      <c r="G268" s="117"/>
      <c r="H268" s="117"/>
      <c r="I268" s="117"/>
      <c r="J268" s="117"/>
      <c r="K268" s="117"/>
      <c r="L268" s="117"/>
      <c r="M268" s="117"/>
      <c r="N268" s="117"/>
      <c r="O268" s="117"/>
      <c r="P268" s="117"/>
      <c r="Q268" s="117"/>
      <c r="R268" s="117"/>
      <c r="S268" s="117"/>
      <c r="T268" s="117"/>
      <c r="U268" s="117"/>
      <c r="V268" s="117"/>
      <c r="W268" s="117"/>
      <c r="X268" s="117"/>
      <c r="Y268" s="117"/>
    </row>
    <row r="269">
      <c r="A269" s="117"/>
      <c r="B269" s="724"/>
      <c r="C269" s="725"/>
      <c r="D269" s="117"/>
      <c r="E269" s="361"/>
      <c r="F269" s="117"/>
      <c r="G269" s="117"/>
      <c r="H269" s="117"/>
      <c r="I269" s="117"/>
      <c r="J269" s="117"/>
      <c r="K269" s="117"/>
      <c r="L269" s="117"/>
      <c r="M269" s="117"/>
      <c r="N269" s="117"/>
      <c r="O269" s="117"/>
      <c r="P269" s="117"/>
      <c r="Q269" s="117"/>
      <c r="R269" s="117"/>
      <c r="S269" s="117"/>
      <c r="T269" s="117"/>
      <c r="U269" s="117"/>
      <c r="V269" s="117"/>
      <c r="W269" s="117"/>
      <c r="X269" s="117"/>
      <c r="Y269" s="117"/>
    </row>
    <row r="270">
      <c r="A270" s="117"/>
      <c r="B270" s="724"/>
      <c r="C270" s="725"/>
      <c r="D270" s="117"/>
      <c r="E270" s="361"/>
      <c r="F270" s="117"/>
      <c r="G270" s="117"/>
      <c r="H270" s="117"/>
      <c r="I270" s="117"/>
      <c r="J270" s="117"/>
      <c r="K270" s="117"/>
      <c r="L270" s="117"/>
      <c r="M270" s="117"/>
      <c r="N270" s="117"/>
      <c r="O270" s="117"/>
      <c r="P270" s="117"/>
      <c r="Q270" s="117"/>
      <c r="R270" s="117"/>
      <c r="S270" s="117"/>
      <c r="T270" s="117"/>
      <c r="U270" s="117"/>
      <c r="V270" s="117"/>
      <c r="W270" s="117"/>
      <c r="X270" s="117"/>
      <c r="Y270" s="117"/>
    </row>
    <row r="271">
      <c r="A271" s="117"/>
      <c r="B271" s="724"/>
      <c r="C271" s="725"/>
      <c r="D271" s="117"/>
      <c r="E271" s="361"/>
      <c r="F271" s="117"/>
      <c r="G271" s="117"/>
      <c r="H271" s="117"/>
      <c r="I271" s="117"/>
      <c r="J271" s="117"/>
      <c r="K271" s="117"/>
      <c r="L271" s="117"/>
      <c r="M271" s="117"/>
      <c r="N271" s="117"/>
      <c r="O271" s="117"/>
      <c r="P271" s="117"/>
      <c r="Q271" s="117"/>
      <c r="R271" s="117"/>
      <c r="S271" s="117"/>
      <c r="T271" s="117"/>
      <c r="U271" s="117"/>
      <c r="V271" s="117"/>
      <c r="W271" s="117"/>
      <c r="X271" s="117"/>
      <c r="Y271" s="117"/>
    </row>
    <row r="272">
      <c r="A272" s="117"/>
      <c r="B272" s="724"/>
      <c r="C272" s="725"/>
      <c r="D272" s="117"/>
      <c r="E272" s="361"/>
      <c r="F272" s="117"/>
      <c r="G272" s="117"/>
      <c r="H272" s="117"/>
      <c r="I272" s="117"/>
      <c r="J272" s="117"/>
      <c r="K272" s="117"/>
      <c r="L272" s="117"/>
      <c r="M272" s="117"/>
      <c r="N272" s="117"/>
      <c r="O272" s="117"/>
      <c r="P272" s="117"/>
      <c r="Q272" s="117"/>
      <c r="R272" s="117"/>
      <c r="S272" s="117"/>
      <c r="T272" s="117"/>
      <c r="U272" s="117"/>
      <c r="V272" s="117"/>
      <c r="W272" s="117"/>
      <c r="X272" s="117"/>
      <c r="Y272" s="117"/>
    </row>
    <row r="273">
      <c r="A273" s="117"/>
      <c r="B273" s="724"/>
      <c r="C273" s="725"/>
      <c r="D273" s="117"/>
      <c r="E273" s="361"/>
      <c r="F273" s="117"/>
      <c r="G273" s="117"/>
      <c r="H273" s="117"/>
      <c r="I273" s="117"/>
      <c r="J273" s="117"/>
      <c r="K273" s="117"/>
      <c r="L273" s="117"/>
      <c r="M273" s="117"/>
      <c r="N273" s="117"/>
      <c r="O273" s="117"/>
      <c r="P273" s="117"/>
      <c r="Q273" s="117"/>
      <c r="R273" s="117"/>
      <c r="S273" s="117"/>
      <c r="T273" s="117"/>
      <c r="U273" s="117"/>
      <c r="V273" s="117"/>
      <c r="W273" s="117"/>
      <c r="X273" s="117"/>
      <c r="Y273" s="117"/>
    </row>
    <row r="274">
      <c r="A274" s="117"/>
      <c r="B274" s="724"/>
      <c r="C274" s="725"/>
      <c r="D274" s="117"/>
      <c r="E274" s="361"/>
      <c r="F274" s="117"/>
      <c r="G274" s="117"/>
      <c r="H274" s="117"/>
      <c r="I274" s="117"/>
      <c r="J274" s="117"/>
      <c r="K274" s="117"/>
      <c r="L274" s="117"/>
      <c r="M274" s="117"/>
      <c r="N274" s="117"/>
      <c r="O274" s="117"/>
      <c r="P274" s="117"/>
      <c r="Q274" s="117"/>
      <c r="R274" s="117"/>
      <c r="S274" s="117"/>
      <c r="T274" s="117"/>
      <c r="U274" s="117"/>
      <c r="V274" s="117"/>
      <c r="W274" s="117"/>
      <c r="X274" s="117"/>
      <c r="Y274" s="117"/>
    </row>
    <row r="275">
      <c r="A275" s="117"/>
      <c r="B275" s="724"/>
      <c r="C275" s="725"/>
      <c r="D275" s="117"/>
      <c r="E275" s="361"/>
      <c r="F275" s="117"/>
      <c r="G275" s="117"/>
      <c r="H275" s="117"/>
      <c r="I275" s="117"/>
      <c r="J275" s="117"/>
      <c r="K275" s="117"/>
      <c r="L275" s="117"/>
      <c r="M275" s="117"/>
      <c r="N275" s="117"/>
      <c r="O275" s="117"/>
      <c r="P275" s="117"/>
      <c r="Q275" s="117"/>
      <c r="R275" s="117"/>
      <c r="S275" s="117"/>
      <c r="T275" s="117"/>
      <c r="U275" s="117"/>
      <c r="V275" s="117"/>
      <c r="W275" s="117"/>
      <c r="X275" s="117"/>
      <c r="Y275" s="117"/>
    </row>
    <row r="276">
      <c r="A276" s="117"/>
      <c r="B276" s="724"/>
      <c r="C276" s="725"/>
      <c r="D276" s="117"/>
      <c r="E276" s="361"/>
      <c r="F276" s="117"/>
      <c r="G276" s="117"/>
      <c r="H276" s="117"/>
      <c r="I276" s="117"/>
      <c r="J276" s="117"/>
      <c r="K276" s="117"/>
      <c r="L276" s="117"/>
      <c r="M276" s="117"/>
      <c r="N276" s="117"/>
      <c r="O276" s="117"/>
      <c r="P276" s="117"/>
      <c r="Q276" s="117"/>
      <c r="R276" s="117"/>
      <c r="S276" s="117"/>
      <c r="T276" s="117"/>
      <c r="U276" s="117"/>
      <c r="V276" s="117"/>
      <c r="W276" s="117"/>
      <c r="X276" s="117"/>
      <c r="Y276" s="117"/>
    </row>
    <row r="277">
      <c r="A277" s="117"/>
      <c r="B277" s="724"/>
      <c r="C277" s="725"/>
      <c r="D277" s="117"/>
      <c r="E277" s="361"/>
      <c r="F277" s="117"/>
      <c r="G277" s="117"/>
      <c r="H277" s="117"/>
      <c r="I277" s="117"/>
      <c r="J277" s="117"/>
      <c r="K277" s="117"/>
      <c r="L277" s="117"/>
      <c r="M277" s="117"/>
      <c r="N277" s="117"/>
      <c r="O277" s="117"/>
      <c r="P277" s="117"/>
      <c r="Q277" s="117"/>
      <c r="R277" s="117"/>
      <c r="S277" s="117"/>
      <c r="T277" s="117"/>
      <c r="U277" s="117"/>
      <c r="V277" s="117"/>
      <c r="W277" s="117"/>
      <c r="X277" s="117"/>
      <c r="Y277" s="117"/>
    </row>
    <row r="278">
      <c r="A278" s="117"/>
      <c r="B278" s="724"/>
      <c r="C278" s="725"/>
      <c r="D278" s="117"/>
      <c r="E278" s="361"/>
      <c r="F278" s="117"/>
      <c r="G278" s="117"/>
      <c r="H278" s="117"/>
      <c r="I278" s="117"/>
      <c r="J278" s="117"/>
      <c r="K278" s="117"/>
      <c r="L278" s="117"/>
      <c r="M278" s="117"/>
      <c r="N278" s="117"/>
      <c r="O278" s="117"/>
      <c r="P278" s="117"/>
      <c r="Q278" s="117"/>
      <c r="R278" s="117"/>
      <c r="S278" s="117"/>
      <c r="T278" s="117"/>
      <c r="U278" s="117"/>
      <c r="V278" s="117"/>
      <c r="W278" s="117"/>
      <c r="X278" s="117"/>
      <c r="Y278" s="117"/>
    </row>
    <row r="279">
      <c r="A279" s="117"/>
      <c r="B279" s="724"/>
      <c r="C279" s="725"/>
      <c r="D279" s="117"/>
      <c r="E279" s="361"/>
      <c r="F279" s="117"/>
      <c r="G279" s="117"/>
      <c r="H279" s="117"/>
      <c r="I279" s="117"/>
      <c r="J279" s="117"/>
      <c r="K279" s="117"/>
      <c r="L279" s="117"/>
      <c r="M279" s="117"/>
      <c r="N279" s="117"/>
      <c r="O279" s="117"/>
      <c r="P279" s="117"/>
      <c r="Q279" s="117"/>
      <c r="R279" s="117"/>
      <c r="S279" s="117"/>
      <c r="T279" s="117"/>
      <c r="U279" s="117"/>
      <c r="V279" s="117"/>
      <c r="W279" s="117"/>
      <c r="X279" s="117"/>
      <c r="Y279" s="117"/>
    </row>
    <row r="280">
      <c r="A280" s="117"/>
      <c r="B280" s="724"/>
      <c r="C280" s="725"/>
      <c r="D280" s="117"/>
      <c r="E280" s="361"/>
      <c r="F280" s="117"/>
      <c r="G280" s="117"/>
      <c r="H280" s="117"/>
      <c r="I280" s="117"/>
      <c r="J280" s="117"/>
      <c r="K280" s="117"/>
      <c r="L280" s="117"/>
      <c r="M280" s="117"/>
      <c r="N280" s="117"/>
      <c r="O280" s="117"/>
      <c r="P280" s="117"/>
      <c r="Q280" s="117"/>
      <c r="R280" s="117"/>
      <c r="S280" s="117"/>
      <c r="T280" s="117"/>
      <c r="U280" s="117"/>
      <c r="V280" s="117"/>
      <c r="W280" s="117"/>
      <c r="X280" s="117"/>
      <c r="Y280" s="117"/>
    </row>
    <row r="281">
      <c r="A281" s="117"/>
      <c r="B281" s="724"/>
      <c r="C281" s="725"/>
      <c r="D281" s="117"/>
      <c r="E281" s="361"/>
      <c r="F281" s="117"/>
      <c r="G281" s="117"/>
      <c r="H281" s="117"/>
      <c r="I281" s="117"/>
      <c r="J281" s="117"/>
      <c r="K281" s="117"/>
      <c r="L281" s="117"/>
      <c r="M281" s="117"/>
      <c r="N281" s="117"/>
      <c r="O281" s="117"/>
      <c r="P281" s="117"/>
      <c r="Q281" s="117"/>
      <c r="R281" s="117"/>
      <c r="S281" s="117"/>
      <c r="T281" s="117"/>
      <c r="U281" s="117"/>
      <c r="V281" s="117"/>
      <c r="W281" s="117"/>
      <c r="X281" s="117"/>
      <c r="Y281" s="117"/>
    </row>
    <row r="282">
      <c r="A282" s="117"/>
      <c r="B282" s="724"/>
      <c r="C282" s="725"/>
      <c r="D282" s="117"/>
      <c r="E282" s="361"/>
      <c r="F282" s="117"/>
      <c r="G282" s="117"/>
      <c r="H282" s="117"/>
      <c r="I282" s="117"/>
      <c r="J282" s="117"/>
      <c r="K282" s="117"/>
      <c r="L282" s="117"/>
      <c r="M282" s="117"/>
      <c r="N282" s="117"/>
      <c r="O282" s="117"/>
      <c r="P282" s="117"/>
      <c r="Q282" s="117"/>
      <c r="R282" s="117"/>
      <c r="S282" s="117"/>
      <c r="T282" s="117"/>
      <c r="U282" s="117"/>
      <c r="V282" s="117"/>
      <c r="W282" s="117"/>
      <c r="X282" s="117"/>
      <c r="Y282" s="117"/>
    </row>
    <row r="283">
      <c r="A283" s="117"/>
      <c r="B283" s="724"/>
      <c r="C283" s="725"/>
      <c r="D283" s="117"/>
      <c r="E283" s="361"/>
      <c r="F283" s="117"/>
      <c r="G283" s="117"/>
      <c r="H283" s="117"/>
      <c r="I283" s="117"/>
      <c r="J283" s="117"/>
      <c r="K283" s="117"/>
      <c r="L283" s="117"/>
      <c r="M283" s="117"/>
      <c r="N283" s="117"/>
      <c r="O283" s="117"/>
      <c r="P283" s="117"/>
      <c r="Q283" s="117"/>
      <c r="R283" s="117"/>
      <c r="S283" s="117"/>
      <c r="T283" s="117"/>
      <c r="U283" s="117"/>
      <c r="V283" s="117"/>
      <c r="W283" s="117"/>
      <c r="X283" s="117"/>
      <c r="Y283" s="117"/>
    </row>
    <row r="284">
      <c r="A284" s="117"/>
      <c r="B284" s="724"/>
      <c r="C284" s="725"/>
      <c r="D284" s="117"/>
      <c r="E284" s="361"/>
      <c r="F284" s="117"/>
      <c r="G284" s="117"/>
      <c r="H284" s="117"/>
      <c r="I284" s="117"/>
      <c r="J284" s="117"/>
      <c r="K284" s="117"/>
      <c r="L284" s="117"/>
      <c r="M284" s="117"/>
      <c r="N284" s="117"/>
      <c r="O284" s="117"/>
      <c r="P284" s="117"/>
      <c r="Q284" s="117"/>
      <c r="R284" s="117"/>
      <c r="S284" s="117"/>
      <c r="T284" s="117"/>
      <c r="U284" s="117"/>
      <c r="V284" s="117"/>
      <c r="W284" s="117"/>
      <c r="X284" s="117"/>
      <c r="Y284" s="117"/>
    </row>
    <row r="285">
      <c r="A285" s="117"/>
      <c r="B285" s="724"/>
      <c r="C285" s="725"/>
      <c r="D285" s="117"/>
      <c r="E285" s="361"/>
      <c r="F285" s="117"/>
      <c r="G285" s="117"/>
      <c r="H285" s="117"/>
      <c r="I285" s="117"/>
      <c r="J285" s="117"/>
      <c r="K285" s="117"/>
      <c r="L285" s="117"/>
      <c r="M285" s="117"/>
      <c r="N285" s="117"/>
      <c r="O285" s="117"/>
      <c r="P285" s="117"/>
      <c r="Q285" s="117"/>
      <c r="R285" s="117"/>
      <c r="S285" s="117"/>
      <c r="T285" s="117"/>
      <c r="U285" s="117"/>
      <c r="V285" s="117"/>
      <c r="W285" s="117"/>
      <c r="X285" s="117"/>
      <c r="Y285" s="117"/>
    </row>
    <row r="286">
      <c r="A286" s="117"/>
      <c r="B286" s="724"/>
      <c r="C286" s="725"/>
      <c r="D286" s="117"/>
      <c r="E286" s="361"/>
      <c r="F286" s="117"/>
      <c r="G286" s="117"/>
      <c r="H286" s="117"/>
      <c r="I286" s="117"/>
      <c r="J286" s="117"/>
      <c r="K286" s="117"/>
      <c r="L286" s="117"/>
      <c r="M286" s="117"/>
      <c r="N286" s="117"/>
      <c r="O286" s="117"/>
      <c r="P286" s="117"/>
      <c r="Q286" s="117"/>
      <c r="R286" s="117"/>
      <c r="S286" s="117"/>
      <c r="T286" s="117"/>
      <c r="U286" s="117"/>
      <c r="V286" s="117"/>
      <c r="W286" s="117"/>
      <c r="X286" s="117"/>
      <c r="Y286" s="117"/>
    </row>
    <row r="287">
      <c r="A287" s="117"/>
      <c r="B287" s="724"/>
      <c r="C287" s="725"/>
      <c r="D287" s="117"/>
      <c r="E287" s="361"/>
      <c r="F287" s="117"/>
      <c r="G287" s="117"/>
      <c r="H287" s="117"/>
      <c r="I287" s="117"/>
      <c r="J287" s="117"/>
      <c r="K287" s="117"/>
      <c r="L287" s="117"/>
      <c r="M287" s="117"/>
      <c r="N287" s="117"/>
      <c r="O287" s="117"/>
      <c r="P287" s="117"/>
      <c r="Q287" s="117"/>
      <c r="R287" s="117"/>
      <c r="S287" s="117"/>
      <c r="T287" s="117"/>
      <c r="U287" s="117"/>
      <c r="V287" s="117"/>
      <c r="W287" s="117"/>
      <c r="X287" s="117"/>
      <c r="Y287" s="117"/>
    </row>
    <row r="288">
      <c r="A288" s="117"/>
      <c r="B288" s="724"/>
      <c r="C288" s="725"/>
      <c r="D288" s="117"/>
      <c r="E288" s="361"/>
      <c r="F288" s="117"/>
      <c r="G288" s="117"/>
      <c r="H288" s="117"/>
      <c r="I288" s="117"/>
      <c r="J288" s="117"/>
      <c r="K288" s="117"/>
      <c r="L288" s="117"/>
      <c r="M288" s="117"/>
      <c r="N288" s="117"/>
      <c r="O288" s="117"/>
      <c r="P288" s="117"/>
      <c r="Q288" s="117"/>
      <c r="R288" s="117"/>
      <c r="S288" s="117"/>
      <c r="T288" s="117"/>
      <c r="U288" s="117"/>
      <c r="V288" s="117"/>
      <c r="W288" s="117"/>
      <c r="X288" s="117"/>
      <c r="Y288" s="117"/>
    </row>
    <row r="289">
      <c r="A289" s="117"/>
      <c r="B289" s="724"/>
      <c r="C289" s="725"/>
      <c r="D289" s="117"/>
      <c r="E289" s="361"/>
      <c r="F289" s="117"/>
      <c r="G289" s="117"/>
      <c r="H289" s="117"/>
      <c r="I289" s="117"/>
      <c r="J289" s="117"/>
      <c r="K289" s="117"/>
      <c r="L289" s="117"/>
      <c r="M289" s="117"/>
      <c r="N289" s="117"/>
      <c r="O289" s="117"/>
      <c r="P289" s="117"/>
      <c r="Q289" s="117"/>
      <c r="R289" s="117"/>
      <c r="S289" s="117"/>
      <c r="T289" s="117"/>
      <c r="U289" s="117"/>
      <c r="V289" s="117"/>
      <c r="W289" s="117"/>
      <c r="X289" s="117"/>
      <c r="Y289" s="117"/>
    </row>
    <row r="290">
      <c r="A290" s="117"/>
      <c r="B290" s="724"/>
      <c r="C290" s="725"/>
      <c r="D290" s="117"/>
      <c r="E290" s="361"/>
      <c r="F290" s="117"/>
      <c r="G290" s="117"/>
      <c r="H290" s="117"/>
      <c r="I290" s="117"/>
      <c r="J290" s="117"/>
      <c r="K290" s="117"/>
      <c r="L290" s="117"/>
      <c r="M290" s="117"/>
      <c r="N290" s="117"/>
      <c r="O290" s="117"/>
      <c r="P290" s="117"/>
      <c r="Q290" s="117"/>
      <c r="R290" s="117"/>
      <c r="S290" s="117"/>
      <c r="T290" s="117"/>
      <c r="U290" s="117"/>
      <c r="V290" s="117"/>
      <c r="W290" s="117"/>
      <c r="X290" s="117"/>
      <c r="Y290" s="117"/>
    </row>
    <row r="291">
      <c r="A291" s="117"/>
      <c r="B291" s="724"/>
      <c r="C291" s="725"/>
      <c r="D291" s="117"/>
      <c r="E291" s="361"/>
      <c r="F291" s="117"/>
      <c r="G291" s="117"/>
      <c r="H291" s="117"/>
      <c r="I291" s="117"/>
      <c r="J291" s="117"/>
      <c r="K291" s="117"/>
      <c r="L291" s="117"/>
      <c r="M291" s="117"/>
      <c r="N291" s="117"/>
      <c r="O291" s="117"/>
      <c r="P291" s="117"/>
      <c r="Q291" s="117"/>
      <c r="R291" s="117"/>
      <c r="S291" s="117"/>
      <c r="T291" s="117"/>
      <c r="U291" s="117"/>
      <c r="V291" s="117"/>
      <c r="W291" s="117"/>
      <c r="X291" s="117"/>
      <c r="Y291" s="117"/>
    </row>
    <row r="292">
      <c r="A292" s="117"/>
      <c r="B292" s="724"/>
      <c r="C292" s="725"/>
      <c r="D292" s="117"/>
      <c r="E292" s="361"/>
      <c r="F292" s="117"/>
      <c r="G292" s="117"/>
      <c r="H292" s="117"/>
      <c r="I292" s="117"/>
      <c r="J292" s="117"/>
      <c r="K292" s="117"/>
      <c r="L292" s="117"/>
      <c r="M292" s="117"/>
      <c r="N292" s="117"/>
      <c r="O292" s="117"/>
      <c r="P292" s="117"/>
      <c r="Q292" s="117"/>
      <c r="R292" s="117"/>
      <c r="S292" s="117"/>
      <c r="T292" s="117"/>
      <c r="U292" s="117"/>
      <c r="V292" s="117"/>
      <c r="W292" s="117"/>
      <c r="X292" s="117"/>
      <c r="Y292" s="117"/>
    </row>
    <row r="293">
      <c r="A293" s="117"/>
      <c r="B293" s="724"/>
      <c r="C293" s="725"/>
      <c r="D293" s="117"/>
      <c r="E293" s="361"/>
      <c r="F293" s="117"/>
      <c r="G293" s="117"/>
      <c r="H293" s="117"/>
      <c r="I293" s="117"/>
      <c r="J293" s="117"/>
      <c r="K293" s="117"/>
      <c r="L293" s="117"/>
      <c r="M293" s="117"/>
      <c r="N293" s="117"/>
      <c r="O293" s="117"/>
      <c r="P293" s="117"/>
      <c r="Q293" s="117"/>
      <c r="R293" s="117"/>
      <c r="S293" s="117"/>
      <c r="T293" s="117"/>
      <c r="U293" s="117"/>
      <c r="V293" s="117"/>
      <c r="W293" s="117"/>
      <c r="X293" s="117"/>
      <c r="Y293" s="117"/>
    </row>
    <row r="294">
      <c r="A294" s="117"/>
      <c r="B294" s="724"/>
      <c r="C294" s="725"/>
      <c r="D294" s="117"/>
      <c r="E294" s="361"/>
      <c r="F294" s="117"/>
      <c r="G294" s="117"/>
      <c r="H294" s="117"/>
      <c r="I294" s="117"/>
      <c r="J294" s="117"/>
      <c r="K294" s="117"/>
      <c r="L294" s="117"/>
      <c r="M294" s="117"/>
      <c r="N294" s="117"/>
      <c r="O294" s="117"/>
      <c r="P294" s="117"/>
      <c r="Q294" s="117"/>
      <c r="R294" s="117"/>
      <c r="S294" s="117"/>
      <c r="T294" s="117"/>
      <c r="U294" s="117"/>
      <c r="V294" s="117"/>
      <c r="W294" s="117"/>
      <c r="X294" s="117"/>
      <c r="Y294" s="117"/>
    </row>
    <row r="295">
      <c r="A295" s="117"/>
      <c r="B295" s="724"/>
      <c r="C295" s="725"/>
      <c r="D295" s="117"/>
      <c r="E295" s="361"/>
      <c r="F295" s="117"/>
      <c r="G295" s="117"/>
      <c r="H295" s="117"/>
      <c r="I295" s="117"/>
      <c r="J295" s="117"/>
      <c r="K295" s="117"/>
      <c r="L295" s="117"/>
      <c r="M295" s="117"/>
      <c r="N295" s="117"/>
      <c r="O295" s="117"/>
      <c r="P295" s="117"/>
      <c r="Q295" s="117"/>
      <c r="R295" s="117"/>
      <c r="S295" s="117"/>
      <c r="T295" s="117"/>
      <c r="U295" s="117"/>
      <c r="V295" s="117"/>
      <c r="W295" s="117"/>
      <c r="X295" s="117"/>
      <c r="Y295" s="117"/>
    </row>
    <row r="296">
      <c r="A296" s="117"/>
      <c r="B296" s="724"/>
      <c r="C296" s="725"/>
      <c r="D296" s="117"/>
      <c r="E296" s="361"/>
      <c r="F296" s="117"/>
      <c r="G296" s="117"/>
      <c r="H296" s="117"/>
      <c r="I296" s="117"/>
      <c r="J296" s="117"/>
      <c r="K296" s="117"/>
      <c r="L296" s="117"/>
      <c r="M296" s="117"/>
      <c r="N296" s="117"/>
      <c r="O296" s="117"/>
      <c r="P296" s="117"/>
      <c r="Q296" s="117"/>
      <c r="R296" s="117"/>
      <c r="S296" s="117"/>
      <c r="T296" s="117"/>
      <c r="U296" s="117"/>
      <c r="V296" s="117"/>
      <c r="W296" s="117"/>
      <c r="X296" s="117"/>
      <c r="Y296" s="117"/>
    </row>
    <row r="297">
      <c r="A297" s="117"/>
      <c r="B297" s="724"/>
      <c r="C297" s="725"/>
      <c r="D297" s="117"/>
      <c r="E297" s="361"/>
      <c r="F297" s="117"/>
      <c r="G297" s="117"/>
      <c r="H297" s="117"/>
      <c r="I297" s="117"/>
      <c r="J297" s="117"/>
      <c r="K297" s="117"/>
      <c r="L297" s="117"/>
      <c r="M297" s="117"/>
      <c r="N297" s="117"/>
      <c r="O297" s="117"/>
      <c r="P297" s="117"/>
      <c r="Q297" s="117"/>
      <c r="R297" s="117"/>
      <c r="S297" s="117"/>
      <c r="T297" s="117"/>
      <c r="U297" s="117"/>
      <c r="V297" s="117"/>
      <c r="W297" s="117"/>
      <c r="X297" s="117"/>
      <c r="Y297" s="117"/>
    </row>
    <row r="298">
      <c r="A298" s="117"/>
      <c r="B298" s="724"/>
      <c r="C298" s="725"/>
      <c r="D298" s="117"/>
      <c r="E298" s="361"/>
      <c r="F298" s="117"/>
      <c r="G298" s="117"/>
      <c r="H298" s="117"/>
      <c r="I298" s="117"/>
      <c r="J298" s="117"/>
      <c r="K298" s="117"/>
      <c r="L298" s="117"/>
      <c r="M298" s="117"/>
      <c r="N298" s="117"/>
      <c r="O298" s="117"/>
      <c r="P298" s="117"/>
      <c r="Q298" s="117"/>
      <c r="R298" s="117"/>
      <c r="S298" s="117"/>
      <c r="T298" s="117"/>
      <c r="U298" s="117"/>
      <c r="V298" s="117"/>
      <c r="W298" s="117"/>
      <c r="X298" s="117"/>
      <c r="Y298" s="117"/>
    </row>
    <row r="299">
      <c r="A299" s="117"/>
      <c r="B299" s="724"/>
      <c r="C299" s="725"/>
      <c r="D299" s="117"/>
      <c r="E299" s="361"/>
      <c r="F299" s="117"/>
      <c r="G299" s="117"/>
      <c r="H299" s="117"/>
      <c r="I299" s="117"/>
      <c r="J299" s="117"/>
      <c r="K299" s="117"/>
      <c r="L299" s="117"/>
      <c r="M299" s="117"/>
      <c r="N299" s="117"/>
      <c r="O299" s="117"/>
      <c r="P299" s="117"/>
      <c r="Q299" s="117"/>
      <c r="R299" s="117"/>
      <c r="S299" s="117"/>
      <c r="T299" s="117"/>
      <c r="U299" s="117"/>
      <c r="V299" s="117"/>
      <c r="W299" s="117"/>
      <c r="X299" s="117"/>
      <c r="Y299" s="117"/>
    </row>
    <row r="300">
      <c r="A300" s="117"/>
      <c r="B300" s="724"/>
      <c r="C300" s="725"/>
      <c r="D300" s="117"/>
      <c r="E300" s="361"/>
      <c r="F300" s="117"/>
      <c r="G300" s="117"/>
      <c r="H300" s="117"/>
      <c r="I300" s="117"/>
      <c r="J300" s="117"/>
      <c r="K300" s="117"/>
      <c r="L300" s="117"/>
      <c r="M300" s="117"/>
      <c r="N300" s="117"/>
      <c r="O300" s="117"/>
      <c r="P300" s="117"/>
      <c r="Q300" s="117"/>
      <c r="R300" s="117"/>
      <c r="S300" s="117"/>
      <c r="T300" s="117"/>
      <c r="U300" s="117"/>
      <c r="V300" s="117"/>
      <c r="W300" s="117"/>
      <c r="X300" s="117"/>
      <c r="Y300" s="117"/>
    </row>
    <row r="301">
      <c r="A301" s="117"/>
      <c r="B301" s="724"/>
      <c r="C301" s="725"/>
      <c r="D301" s="117"/>
      <c r="E301" s="361"/>
      <c r="F301" s="117"/>
      <c r="G301" s="117"/>
      <c r="H301" s="117"/>
      <c r="I301" s="117"/>
      <c r="J301" s="117"/>
      <c r="K301" s="117"/>
      <c r="L301" s="117"/>
      <c r="M301" s="117"/>
      <c r="N301" s="117"/>
      <c r="O301" s="117"/>
      <c r="P301" s="117"/>
      <c r="Q301" s="117"/>
      <c r="R301" s="117"/>
      <c r="S301" s="117"/>
      <c r="T301" s="117"/>
      <c r="U301" s="117"/>
      <c r="V301" s="117"/>
      <c r="W301" s="117"/>
      <c r="X301" s="117"/>
      <c r="Y301" s="117"/>
    </row>
    <row r="302">
      <c r="A302" s="117"/>
      <c r="B302" s="724"/>
      <c r="C302" s="725"/>
      <c r="D302" s="117"/>
      <c r="E302" s="361"/>
      <c r="F302" s="117"/>
      <c r="G302" s="117"/>
      <c r="H302" s="117"/>
      <c r="I302" s="117"/>
      <c r="J302" s="117"/>
      <c r="K302" s="117"/>
      <c r="L302" s="117"/>
      <c r="M302" s="117"/>
      <c r="N302" s="117"/>
      <c r="O302" s="117"/>
      <c r="P302" s="117"/>
      <c r="Q302" s="117"/>
      <c r="R302" s="117"/>
      <c r="S302" s="117"/>
      <c r="T302" s="117"/>
      <c r="U302" s="117"/>
      <c r="V302" s="117"/>
      <c r="W302" s="117"/>
      <c r="X302" s="117"/>
      <c r="Y302" s="117"/>
    </row>
    <row r="303">
      <c r="A303" s="117"/>
      <c r="B303" s="724"/>
      <c r="C303" s="725"/>
      <c r="D303" s="117"/>
      <c r="E303" s="361"/>
      <c r="F303" s="117"/>
      <c r="G303" s="117"/>
      <c r="H303" s="117"/>
      <c r="I303" s="117"/>
      <c r="J303" s="117"/>
      <c r="K303" s="117"/>
      <c r="L303" s="117"/>
      <c r="M303" s="117"/>
      <c r="N303" s="117"/>
      <c r="O303" s="117"/>
      <c r="P303" s="117"/>
      <c r="Q303" s="117"/>
      <c r="R303" s="117"/>
      <c r="S303" s="117"/>
      <c r="T303" s="117"/>
      <c r="U303" s="117"/>
      <c r="V303" s="117"/>
      <c r="W303" s="117"/>
      <c r="X303" s="117"/>
      <c r="Y303" s="117"/>
    </row>
    <row r="304">
      <c r="A304" s="117"/>
      <c r="B304" s="724"/>
      <c r="C304" s="725"/>
      <c r="D304" s="117"/>
      <c r="E304" s="361"/>
      <c r="F304" s="117"/>
      <c r="G304" s="117"/>
      <c r="H304" s="117"/>
      <c r="I304" s="117"/>
      <c r="J304" s="117"/>
      <c r="K304" s="117"/>
      <c r="L304" s="117"/>
      <c r="M304" s="117"/>
      <c r="N304" s="117"/>
      <c r="O304" s="117"/>
      <c r="P304" s="117"/>
      <c r="Q304" s="117"/>
      <c r="R304" s="117"/>
      <c r="S304" s="117"/>
      <c r="T304" s="117"/>
      <c r="U304" s="117"/>
      <c r="V304" s="117"/>
      <c r="W304" s="117"/>
      <c r="X304" s="117"/>
      <c r="Y304" s="117"/>
    </row>
    <row r="305">
      <c r="A305" s="117"/>
      <c r="B305" s="724"/>
      <c r="C305" s="725"/>
      <c r="D305" s="117"/>
      <c r="E305" s="361"/>
      <c r="F305" s="117"/>
      <c r="G305" s="117"/>
      <c r="H305" s="117"/>
      <c r="I305" s="117"/>
      <c r="J305" s="117"/>
      <c r="K305" s="117"/>
      <c r="L305" s="117"/>
      <c r="M305" s="117"/>
      <c r="N305" s="117"/>
      <c r="O305" s="117"/>
      <c r="P305" s="117"/>
      <c r="Q305" s="117"/>
      <c r="R305" s="117"/>
      <c r="S305" s="117"/>
      <c r="T305" s="117"/>
      <c r="U305" s="117"/>
      <c r="V305" s="117"/>
      <c r="W305" s="117"/>
      <c r="X305" s="117"/>
      <c r="Y305" s="117"/>
    </row>
    <row r="306">
      <c r="A306" s="117"/>
      <c r="B306" s="724"/>
      <c r="C306" s="725"/>
      <c r="D306" s="117"/>
      <c r="E306" s="361"/>
      <c r="F306" s="117"/>
      <c r="G306" s="117"/>
      <c r="H306" s="117"/>
      <c r="I306" s="117"/>
      <c r="J306" s="117"/>
      <c r="K306" s="117"/>
      <c r="L306" s="117"/>
      <c r="M306" s="117"/>
      <c r="N306" s="117"/>
      <c r="O306" s="117"/>
      <c r="P306" s="117"/>
      <c r="Q306" s="117"/>
      <c r="R306" s="117"/>
      <c r="S306" s="117"/>
      <c r="T306" s="117"/>
      <c r="U306" s="117"/>
      <c r="V306" s="117"/>
      <c r="W306" s="117"/>
      <c r="X306" s="117"/>
      <c r="Y306" s="117"/>
    </row>
    <row r="307">
      <c r="A307" s="117"/>
      <c r="B307" s="724"/>
      <c r="C307" s="725"/>
      <c r="D307" s="117"/>
      <c r="E307" s="361"/>
      <c r="F307" s="117"/>
      <c r="G307" s="117"/>
      <c r="H307" s="117"/>
      <c r="I307" s="117"/>
      <c r="J307" s="117"/>
      <c r="K307" s="117"/>
      <c r="L307" s="117"/>
      <c r="M307" s="117"/>
      <c r="N307" s="117"/>
      <c r="O307" s="117"/>
      <c r="P307" s="117"/>
      <c r="Q307" s="117"/>
      <c r="R307" s="117"/>
      <c r="S307" s="117"/>
      <c r="T307" s="117"/>
      <c r="U307" s="117"/>
      <c r="V307" s="117"/>
      <c r="W307" s="117"/>
      <c r="X307" s="117"/>
      <c r="Y307" s="117"/>
    </row>
    <row r="308">
      <c r="A308" s="117"/>
      <c r="B308" s="724"/>
      <c r="C308" s="725"/>
      <c r="D308" s="117"/>
      <c r="E308" s="361"/>
      <c r="F308" s="117"/>
      <c r="G308" s="117"/>
      <c r="H308" s="117"/>
      <c r="I308" s="117"/>
      <c r="J308" s="117"/>
      <c r="K308" s="117"/>
      <c r="L308" s="117"/>
      <c r="M308" s="117"/>
      <c r="N308" s="117"/>
      <c r="O308" s="117"/>
      <c r="P308" s="117"/>
      <c r="Q308" s="117"/>
      <c r="R308" s="117"/>
      <c r="S308" s="117"/>
      <c r="T308" s="117"/>
      <c r="U308" s="117"/>
      <c r="V308" s="117"/>
      <c r="W308" s="117"/>
      <c r="X308" s="117"/>
      <c r="Y308" s="117"/>
    </row>
    <row r="309">
      <c r="A309" s="117"/>
      <c r="B309" s="724"/>
      <c r="C309" s="725"/>
      <c r="D309" s="117"/>
      <c r="E309" s="361"/>
      <c r="F309" s="117"/>
      <c r="G309" s="117"/>
      <c r="H309" s="117"/>
      <c r="I309" s="117"/>
      <c r="J309" s="117"/>
      <c r="K309" s="117"/>
      <c r="L309" s="117"/>
      <c r="M309" s="117"/>
      <c r="N309" s="117"/>
      <c r="O309" s="117"/>
      <c r="P309" s="117"/>
      <c r="Q309" s="117"/>
      <c r="R309" s="117"/>
      <c r="S309" s="117"/>
      <c r="T309" s="117"/>
      <c r="U309" s="117"/>
      <c r="V309" s="117"/>
      <c r="W309" s="117"/>
      <c r="X309" s="117"/>
      <c r="Y309" s="117"/>
    </row>
    <row r="310">
      <c r="A310" s="117"/>
      <c r="B310" s="724"/>
      <c r="C310" s="725"/>
      <c r="D310" s="117"/>
      <c r="E310" s="361"/>
      <c r="F310" s="117"/>
      <c r="G310" s="117"/>
      <c r="H310" s="117"/>
      <c r="I310" s="117"/>
      <c r="J310" s="117"/>
      <c r="K310" s="117"/>
      <c r="L310" s="117"/>
      <c r="M310" s="117"/>
      <c r="N310" s="117"/>
      <c r="O310" s="117"/>
      <c r="P310" s="117"/>
      <c r="Q310" s="117"/>
      <c r="R310" s="117"/>
      <c r="S310" s="117"/>
      <c r="T310" s="117"/>
      <c r="U310" s="117"/>
      <c r="V310" s="117"/>
      <c r="W310" s="117"/>
      <c r="X310" s="117"/>
      <c r="Y310" s="117"/>
    </row>
    <row r="311">
      <c r="A311" s="117"/>
      <c r="B311" s="724"/>
      <c r="C311" s="725"/>
      <c r="D311" s="117"/>
      <c r="E311" s="361"/>
      <c r="F311" s="117"/>
      <c r="G311" s="117"/>
      <c r="H311" s="117"/>
      <c r="I311" s="117"/>
      <c r="J311" s="117"/>
      <c r="K311" s="117"/>
      <c r="L311" s="117"/>
      <c r="M311" s="117"/>
      <c r="N311" s="117"/>
      <c r="O311" s="117"/>
      <c r="P311" s="117"/>
      <c r="Q311" s="117"/>
      <c r="R311" s="117"/>
      <c r="S311" s="117"/>
      <c r="T311" s="117"/>
      <c r="U311" s="117"/>
      <c r="V311" s="117"/>
      <c r="W311" s="117"/>
      <c r="X311" s="117"/>
      <c r="Y311" s="117"/>
    </row>
    <row r="312">
      <c r="A312" s="117"/>
      <c r="B312" s="724"/>
      <c r="C312" s="725"/>
      <c r="D312" s="117"/>
      <c r="E312" s="361"/>
      <c r="F312" s="117"/>
      <c r="G312" s="117"/>
      <c r="H312" s="117"/>
      <c r="I312" s="117"/>
      <c r="J312" s="117"/>
      <c r="K312" s="117"/>
      <c r="L312" s="117"/>
      <c r="M312" s="117"/>
      <c r="N312" s="117"/>
      <c r="O312" s="117"/>
      <c r="P312" s="117"/>
      <c r="Q312" s="117"/>
      <c r="R312" s="117"/>
      <c r="S312" s="117"/>
      <c r="T312" s="117"/>
      <c r="U312" s="117"/>
      <c r="V312" s="117"/>
      <c r="W312" s="117"/>
      <c r="X312" s="117"/>
      <c r="Y312" s="117"/>
    </row>
    <row r="313">
      <c r="A313" s="117"/>
      <c r="B313" s="724"/>
      <c r="C313" s="725"/>
      <c r="D313" s="117"/>
      <c r="E313" s="361"/>
      <c r="F313" s="117"/>
      <c r="G313" s="117"/>
      <c r="H313" s="117"/>
      <c r="I313" s="117"/>
      <c r="J313" s="117"/>
      <c r="K313" s="117"/>
      <c r="L313" s="117"/>
      <c r="M313" s="117"/>
      <c r="N313" s="117"/>
      <c r="O313" s="117"/>
      <c r="P313" s="117"/>
      <c r="Q313" s="117"/>
      <c r="R313" s="117"/>
      <c r="S313" s="117"/>
      <c r="T313" s="117"/>
      <c r="U313" s="117"/>
      <c r="V313" s="117"/>
      <c r="W313" s="117"/>
      <c r="X313" s="117"/>
      <c r="Y313" s="117"/>
    </row>
    <row r="314">
      <c r="A314" s="117"/>
      <c r="B314" s="724"/>
      <c r="C314" s="725"/>
      <c r="D314" s="117"/>
      <c r="E314" s="361"/>
      <c r="F314" s="117"/>
      <c r="G314" s="117"/>
      <c r="H314" s="117"/>
      <c r="I314" s="117"/>
      <c r="J314" s="117"/>
      <c r="K314" s="117"/>
      <c r="L314" s="117"/>
      <c r="M314" s="117"/>
      <c r="N314" s="117"/>
      <c r="O314" s="117"/>
      <c r="P314" s="117"/>
      <c r="Q314" s="117"/>
      <c r="R314" s="117"/>
      <c r="S314" s="117"/>
      <c r="T314" s="117"/>
      <c r="U314" s="117"/>
      <c r="V314" s="117"/>
      <c r="W314" s="117"/>
      <c r="X314" s="117"/>
      <c r="Y314" s="117"/>
    </row>
    <row r="315">
      <c r="A315" s="117"/>
      <c r="B315" s="724"/>
      <c r="C315" s="725"/>
      <c r="D315" s="117"/>
      <c r="E315" s="361"/>
      <c r="F315" s="117"/>
      <c r="G315" s="117"/>
      <c r="H315" s="117"/>
      <c r="I315" s="117"/>
      <c r="J315" s="117"/>
      <c r="K315" s="117"/>
      <c r="L315" s="117"/>
      <c r="M315" s="117"/>
      <c r="N315" s="117"/>
      <c r="O315" s="117"/>
      <c r="P315" s="117"/>
      <c r="Q315" s="117"/>
      <c r="R315" s="117"/>
      <c r="S315" s="117"/>
      <c r="T315" s="117"/>
      <c r="U315" s="117"/>
      <c r="V315" s="117"/>
      <c r="W315" s="117"/>
      <c r="X315" s="117"/>
      <c r="Y315" s="117"/>
    </row>
    <row r="316">
      <c r="A316" s="117"/>
      <c r="B316" s="724"/>
      <c r="C316" s="725"/>
      <c r="D316" s="117"/>
      <c r="E316" s="361"/>
      <c r="F316" s="117"/>
      <c r="G316" s="117"/>
      <c r="H316" s="117"/>
      <c r="I316" s="117"/>
      <c r="J316" s="117"/>
      <c r="K316" s="117"/>
      <c r="L316" s="117"/>
      <c r="M316" s="117"/>
      <c r="N316" s="117"/>
      <c r="O316" s="117"/>
      <c r="P316" s="117"/>
      <c r="Q316" s="117"/>
      <c r="R316" s="117"/>
      <c r="S316" s="117"/>
      <c r="T316" s="117"/>
      <c r="U316" s="117"/>
      <c r="V316" s="117"/>
      <c r="W316" s="117"/>
      <c r="X316" s="117"/>
      <c r="Y316" s="117"/>
    </row>
    <row r="317">
      <c r="A317" s="117"/>
      <c r="B317" s="724"/>
      <c r="C317" s="725"/>
      <c r="D317" s="117"/>
      <c r="E317" s="361"/>
      <c r="F317" s="117"/>
      <c r="G317" s="117"/>
      <c r="H317" s="117"/>
      <c r="I317" s="117"/>
      <c r="J317" s="117"/>
      <c r="K317" s="117"/>
      <c r="L317" s="117"/>
      <c r="M317" s="117"/>
      <c r="N317" s="117"/>
      <c r="O317" s="117"/>
      <c r="P317" s="117"/>
      <c r="Q317" s="117"/>
      <c r="R317" s="117"/>
      <c r="S317" s="117"/>
      <c r="T317" s="117"/>
      <c r="U317" s="117"/>
      <c r="V317" s="117"/>
      <c r="W317" s="117"/>
      <c r="X317" s="117"/>
      <c r="Y317" s="117"/>
    </row>
    <row r="318">
      <c r="A318" s="117"/>
      <c r="B318" s="724"/>
      <c r="C318" s="725"/>
      <c r="D318" s="117"/>
      <c r="E318" s="361"/>
      <c r="F318" s="117"/>
      <c r="G318" s="117"/>
      <c r="H318" s="117"/>
      <c r="I318" s="117"/>
      <c r="J318" s="117"/>
      <c r="K318" s="117"/>
      <c r="L318" s="117"/>
      <c r="M318" s="117"/>
      <c r="N318" s="117"/>
      <c r="O318" s="117"/>
      <c r="P318" s="117"/>
      <c r="Q318" s="117"/>
      <c r="R318" s="117"/>
      <c r="S318" s="117"/>
      <c r="T318" s="117"/>
      <c r="U318" s="117"/>
      <c r="V318" s="117"/>
      <c r="W318" s="117"/>
      <c r="X318" s="117"/>
      <c r="Y318" s="117"/>
    </row>
    <row r="319">
      <c r="A319" s="117"/>
      <c r="B319" s="724"/>
      <c r="C319" s="725"/>
      <c r="D319" s="117"/>
      <c r="E319" s="361"/>
      <c r="F319" s="117"/>
      <c r="G319" s="117"/>
      <c r="H319" s="117"/>
      <c r="I319" s="117"/>
      <c r="J319" s="117"/>
      <c r="K319" s="117"/>
      <c r="L319" s="117"/>
      <c r="M319" s="117"/>
      <c r="N319" s="117"/>
      <c r="O319" s="117"/>
      <c r="P319" s="117"/>
      <c r="Q319" s="117"/>
      <c r="R319" s="117"/>
      <c r="S319" s="117"/>
      <c r="T319" s="117"/>
      <c r="U319" s="117"/>
      <c r="V319" s="117"/>
      <c r="W319" s="117"/>
      <c r="X319" s="117"/>
      <c r="Y319" s="117"/>
    </row>
    <row r="320">
      <c r="A320" s="117"/>
      <c r="B320" s="724"/>
      <c r="C320" s="725"/>
      <c r="D320" s="117"/>
      <c r="E320" s="361"/>
      <c r="F320" s="117"/>
      <c r="G320" s="117"/>
      <c r="H320" s="117"/>
      <c r="I320" s="117"/>
      <c r="J320" s="117"/>
      <c r="K320" s="117"/>
      <c r="L320" s="117"/>
      <c r="M320" s="117"/>
      <c r="N320" s="117"/>
      <c r="O320" s="117"/>
      <c r="P320" s="117"/>
      <c r="Q320" s="117"/>
      <c r="R320" s="117"/>
      <c r="S320" s="117"/>
      <c r="T320" s="117"/>
      <c r="U320" s="117"/>
      <c r="V320" s="117"/>
      <c r="W320" s="117"/>
      <c r="X320" s="117"/>
      <c r="Y320" s="117"/>
    </row>
    <row r="321">
      <c r="A321" s="117"/>
      <c r="B321" s="724"/>
      <c r="C321" s="725"/>
      <c r="D321" s="117"/>
      <c r="E321" s="361"/>
      <c r="F321" s="117"/>
      <c r="G321" s="117"/>
      <c r="H321" s="117"/>
      <c r="I321" s="117"/>
      <c r="J321" s="117"/>
      <c r="K321" s="117"/>
      <c r="L321" s="117"/>
      <c r="M321" s="117"/>
      <c r="N321" s="117"/>
      <c r="O321" s="117"/>
      <c r="P321" s="117"/>
      <c r="Q321" s="117"/>
      <c r="R321" s="117"/>
      <c r="S321" s="117"/>
      <c r="T321" s="117"/>
      <c r="U321" s="117"/>
      <c r="V321" s="117"/>
      <c r="W321" s="117"/>
      <c r="X321" s="117"/>
      <c r="Y321" s="117"/>
    </row>
    <row r="322">
      <c r="A322" s="117"/>
      <c r="B322" s="724"/>
      <c r="C322" s="725"/>
      <c r="D322" s="117"/>
      <c r="E322" s="361"/>
      <c r="F322" s="117"/>
      <c r="G322" s="117"/>
      <c r="H322" s="117"/>
      <c r="I322" s="117"/>
      <c r="J322" s="117"/>
      <c r="K322" s="117"/>
      <c r="L322" s="117"/>
      <c r="M322" s="117"/>
      <c r="N322" s="117"/>
      <c r="O322" s="117"/>
      <c r="P322" s="117"/>
      <c r="Q322" s="117"/>
      <c r="R322" s="117"/>
      <c r="S322" s="117"/>
      <c r="T322" s="117"/>
      <c r="U322" s="117"/>
      <c r="V322" s="117"/>
      <c r="W322" s="117"/>
      <c r="X322" s="117"/>
      <c r="Y322" s="117"/>
    </row>
    <row r="323">
      <c r="A323" s="117"/>
      <c r="B323" s="724"/>
      <c r="C323" s="725"/>
      <c r="D323" s="117"/>
      <c r="E323" s="361"/>
      <c r="F323" s="117"/>
      <c r="G323" s="117"/>
      <c r="H323" s="117"/>
      <c r="I323" s="117"/>
      <c r="J323" s="117"/>
      <c r="K323" s="117"/>
      <c r="L323" s="117"/>
      <c r="M323" s="117"/>
      <c r="N323" s="117"/>
      <c r="O323" s="117"/>
      <c r="P323" s="117"/>
      <c r="Q323" s="117"/>
      <c r="R323" s="117"/>
      <c r="S323" s="117"/>
      <c r="T323" s="117"/>
      <c r="U323" s="117"/>
      <c r="V323" s="117"/>
      <c r="W323" s="117"/>
      <c r="X323" s="117"/>
      <c r="Y323" s="117"/>
    </row>
    <row r="324">
      <c r="A324" s="117"/>
      <c r="B324" s="724"/>
      <c r="C324" s="725"/>
      <c r="D324" s="117"/>
      <c r="E324" s="361"/>
      <c r="F324" s="117"/>
      <c r="G324" s="117"/>
      <c r="H324" s="117"/>
      <c r="I324" s="117"/>
      <c r="J324" s="117"/>
      <c r="K324" s="117"/>
      <c r="L324" s="117"/>
      <c r="M324" s="117"/>
      <c r="N324" s="117"/>
      <c r="O324" s="117"/>
      <c r="P324" s="117"/>
      <c r="Q324" s="117"/>
      <c r="R324" s="117"/>
      <c r="S324" s="117"/>
      <c r="T324" s="117"/>
      <c r="U324" s="117"/>
      <c r="V324" s="117"/>
      <c r="W324" s="117"/>
      <c r="X324" s="117"/>
      <c r="Y324" s="117"/>
    </row>
    <row r="325">
      <c r="A325" s="117"/>
      <c r="B325" s="724"/>
      <c r="C325" s="725"/>
      <c r="D325" s="117"/>
      <c r="E325" s="361"/>
      <c r="F325" s="117"/>
      <c r="G325" s="117"/>
      <c r="H325" s="117"/>
      <c r="I325" s="117"/>
      <c r="J325" s="117"/>
      <c r="K325" s="117"/>
      <c r="L325" s="117"/>
      <c r="M325" s="117"/>
      <c r="N325" s="117"/>
      <c r="O325" s="117"/>
      <c r="P325" s="117"/>
      <c r="Q325" s="117"/>
      <c r="R325" s="117"/>
      <c r="S325" s="117"/>
      <c r="T325" s="117"/>
      <c r="U325" s="117"/>
      <c r="V325" s="117"/>
      <c r="W325" s="117"/>
      <c r="X325" s="117"/>
      <c r="Y325" s="117"/>
    </row>
    <row r="326">
      <c r="A326" s="117"/>
      <c r="B326" s="724"/>
      <c r="C326" s="725"/>
      <c r="D326" s="117"/>
      <c r="E326" s="361"/>
      <c r="F326" s="117"/>
      <c r="G326" s="117"/>
      <c r="H326" s="117"/>
      <c r="I326" s="117"/>
      <c r="J326" s="117"/>
      <c r="K326" s="117"/>
      <c r="L326" s="117"/>
      <c r="M326" s="117"/>
      <c r="N326" s="117"/>
      <c r="O326" s="117"/>
      <c r="P326" s="117"/>
      <c r="Q326" s="117"/>
      <c r="R326" s="117"/>
      <c r="S326" s="117"/>
      <c r="T326" s="117"/>
      <c r="U326" s="117"/>
      <c r="V326" s="117"/>
      <c r="W326" s="117"/>
      <c r="X326" s="117"/>
      <c r="Y326" s="117"/>
    </row>
    <row r="327">
      <c r="A327" s="117"/>
      <c r="B327" s="724"/>
      <c r="C327" s="725"/>
      <c r="D327" s="117"/>
      <c r="E327" s="361"/>
      <c r="F327" s="117"/>
      <c r="G327" s="117"/>
      <c r="H327" s="117"/>
      <c r="I327" s="117"/>
      <c r="J327" s="117"/>
      <c r="K327" s="117"/>
      <c r="L327" s="117"/>
      <c r="M327" s="117"/>
      <c r="N327" s="117"/>
      <c r="O327" s="117"/>
      <c r="P327" s="117"/>
      <c r="Q327" s="117"/>
      <c r="R327" s="117"/>
      <c r="S327" s="117"/>
      <c r="T327" s="117"/>
      <c r="U327" s="117"/>
      <c r="V327" s="117"/>
      <c r="W327" s="117"/>
      <c r="X327" s="117"/>
      <c r="Y327" s="117"/>
    </row>
    <row r="328">
      <c r="A328" s="117"/>
      <c r="B328" s="724"/>
      <c r="C328" s="725"/>
      <c r="D328" s="117"/>
      <c r="E328" s="361"/>
      <c r="F328" s="117"/>
      <c r="G328" s="117"/>
      <c r="H328" s="117"/>
      <c r="I328" s="117"/>
      <c r="J328" s="117"/>
      <c r="K328" s="117"/>
      <c r="L328" s="117"/>
      <c r="M328" s="117"/>
      <c r="N328" s="117"/>
      <c r="O328" s="117"/>
      <c r="P328" s="117"/>
      <c r="Q328" s="117"/>
      <c r="R328" s="117"/>
      <c r="S328" s="117"/>
      <c r="T328" s="117"/>
      <c r="U328" s="117"/>
      <c r="V328" s="117"/>
      <c r="W328" s="117"/>
      <c r="X328" s="117"/>
      <c r="Y328" s="117"/>
    </row>
    <row r="329">
      <c r="A329" s="117"/>
      <c r="B329" s="724"/>
      <c r="C329" s="725"/>
      <c r="D329" s="117"/>
      <c r="E329" s="361"/>
      <c r="F329" s="117"/>
      <c r="G329" s="117"/>
      <c r="H329" s="117"/>
      <c r="I329" s="117"/>
      <c r="J329" s="117"/>
      <c r="K329" s="117"/>
      <c r="L329" s="117"/>
      <c r="M329" s="117"/>
      <c r="N329" s="117"/>
      <c r="O329" s="117"/>
      <c r="P329" s="117"/>
      <c r="Q329" s="117"/>
      <c r="R329" s="117"/>
      <c r="S329" s="117"/>
      <c r="T329" s="117"/>
      <c r="U329" s="117"/>
      <c r="V329" s="117"/>
      <c r="W329" s="117"/>
      <c r="X329" s="117"/>
      <c r="Y329" s="117"/>
    </row>
    <row r="330">
      <c r="A330" s="117"/>
      <c r="B330" s="724"/>
      <c r="C330" s="725"/>
      <c r="D330" s="117"/>
      <c r="E330" s="361"/>
      <c r="F330" s="117"/>
      <c r="G330" s="117"/>
      <c r="H330" s="117"/>
      <c r="I330" s="117"/>
      <c r="J330" s="117"/>
      <c r="K330" s="117"/>
      <c r="L330" s="117"/>
      <c r="M330" s="117"/>
      <c r="N330" s="117"/>
      <c r="O330" s="117"/>
      <c r="P330" s="117"/>
      <c r="Q330" s="117"/>
      <c r="R330" s="117"/>
      <c r="S330" s="117"/>
      <c r="T330" s="117"/>
      <c r="U330" s="117"/>
      <c r="V330" s="117"/>
      <c r="W330" s="117"/>
      <c r="X330" s="117"/>
      <c r="Y330" s="117"/>
    </row>
    <row r="331">
      <c r="A331" s="117"/>
      <c r="B331" s="724"/>
      <c r="C331" s="725"/>
      <c r="D331" s="117"/>
      <c r="E331" s="361"/>
      <c r="F331" s="117"/>
      <c r="G331" s="117"/>
      <c r="H331" s="117"/>
      <c r="I331" s="117"/>
      <c r="J331" s="117"/>
      <c r="K331" s="117"/>
      <c r="L331" s="117"/>
      <c r="M331" s="117"/>
      <c r="N331" s="117"/>
      <c r="O331" s="117"/>
      <c r="P331" s="117"/>
      <c r="Q331" s="117"/>
      <c r="R331" s="117"/>
      <c r="S331" s="117"/>
      <c r="T331" s="117"/>
      <c r="U331" s="117"/>
      <c r="V331" s="117"/>
      <c r="W331" s="117"/>
      <c r="X331" s="117"/>
      <c r="Y331" s="117"/>
    </row>
    <row r="332">
      <c r="A332" s="117"/>
      <c r="B332" s="724"/>
      <c r="C332" s="725"/>
      <c r="D332" s="117"/>
      <c r="E332" s="361"/>
      <c r="F332" s="117"/>
      <c r="G332" s="117"/>
      <c r="H332" s="117"/>
      <c r="I332" s="117"/>
      <c r="J332" s="117"/>
      <c r="K332" s="117"/>
      <c r="L332" s="117"/>
      <c r="M332" s="117"/>
      <c r="N332" s="117"/>
      <c r="O332" s="117"/>
      <c r="P332" s="117"/>
      <c r="Q332" s="117"/>
      <c r="R332" s="117"/>
      <c r="S332" s="117"/>
      <c r="T332" s="117"/>
      <c r="U332" s="117"/>
      <c r="V332" s="117"/>
      <c r="W332" s="117"/>
      <c r="X332" s="117"/>
      <c r="Y332" s="117"/>
    </row>
    <row r="333">
      <c r="A333" s="117"/>
      <c r="B333" s="724"/>
      <c r="C333" s="725"/>
      <c r="D333" s="117"/>
      <c r="E333" s="361"/>
      <c r="F333" s="117"/>
      <c r="G333" s="117"/>
      <c r="H333" s="117"/>
      <c r="I333" s="117"/>
      <c r="J333" s="117"/>
      <c r="K333" s="117"/>
      <c r="L333" s="117"/>
      <c r="M333" s="117"/>
      <c r="N333" s="117"/>
      <c r="O333" s="117"/>
      <c r="P333" s="117"/>
      <c r="Q333" s="117"/>
      <c r="R333" s="117"/>
      <c r="S333" s="117"/>
      <c r="T333" s="117"/>
      <c r="U333" s="117"/>
      <c r="V333" s="117"/>
      <c r="W333" s="117"/>
      <c r="X333" s="117"/>
      <c r="Y333" s="117"/>
    </row>
    <row r="334">
      <c r="A334" s="117"/>
      <c r="B334" s="724"/>
      <c r="C334" s="725"/>
      <c r="D334" s="117"/>
      <c r="E334" s="361"/>
      <c r="F334" s="117"/>
      <c r="G334" s="117"/>
      <c r="H334" s="117"/>
      <c r="I334" s="117"/>
      <c r="J334" s="117"/>
      <c r="K334" s="117"/>
      <c r="L334" s="117"/>
      <c r="M334" s="117"/>
      <c r="N334" s="117"/>
      <c r="O334" s="117"/>
      <c r="P334" s="117"/>
      <c r="Q334" s="117"/>
      <c r="R334" s="117"/>
      <c r="S334" s="117"/>
      <c r="T334" s="117"/>
      <c r="U334" s="117"/>
      <c r="V334" s="117"/>
      <c r="W334" s="117"/>
      <c r="X334" s="117"/>
      <c r="Y334" s="117"/>
    </row>
    <row r="335">
      <c r="A335" s="117"/>
      <c r="B335" s="724"/>
      <c r="C335" s="725"/>
      <c r="D335" s="117"/>
      <c r="E335" s="361"/>
      <c r="F335" s="117"/>
      <c r="G335" s="117"/>
      <c r="H335" s="117"/>
      <c r="I335" s="117"/>
      <c r="J335" s="117"/>
      <c r="K335" s="117"/>
      <c r="L335" s="117"/>
      <c r="M335" s="117"/>
      <c r="N335" s="117"/>
      <c r="O335" s="117"/>
      <c r="P335" s="117"/>
      <c r="Q335" s="117"/>
      <c r="R335" s="117"/>
      <c r="S335" s="117"/>
      <c r="T335" s="117"/>
      <c r="U335" s="117"/>
      <c r="V335" s="117"/>
      <c r="W335" s="117"/>
      <c r="X335" s="117"/>
      <c r="Y335" s="117"/>
    </row>
    <row r="336">
      <c r="A336" s="117"/>
      <c r="B336" s="724"/>
      <c r="C336" s="725"/>
      <c r="D336" s="117"/>
      <c r="E336" s="361"/>
      <c r="F336" s="117"/>
      <c r="G336" s="117"/>
      <c r="H336" s="117"/>
      <c r="I336" s="117"/>
      <c r="J336" s="117"/>
      <c r="K336" s="117"/>
      <c r="L336" s="117"/>
      <c r="M336" s="117"/>
      <c r="N336" s="117"/>
      <c r="O336" s="117"/>
      <c r="P336" s="117"/>
      <c r="Q336" s="117"/>
      <c r="R336" s="117"/>
      <c r="S336" s="117"/>
      <c r="T336" s="117"/>
      <c r="U336" s="117"/>
      <c r="V336" s="117"/>
      <c r="W336" s="117"/>
      <c r="X336" s="117"/>
      <c r="Y336" s="117"/>
    </row>
    <row r="337">
      <c r="A337" s="117"/>
      <c r="B337" s="724"/>
      <c r="C337" s="725"/>
      <c r="D337" s="117"/>
      <c r="E337" s="361"/>
      <c r="F337" s="117"/>
      <c r="G337" s="117"/>
      <c r="H337" s="117"/>
      <c r="I337" s="117"/>
      <c r="J337" s="117"/>
      <c r="K337" s="117"/>
      <c r="L337" s="117"/>
      <c r="M337" s="117"/>
      <c r="N337" s="117"/>
      <c r="O337" s="117"/>
      <c r="P337" s="117"/>
      <c r="Q337" s="117"/>
      <c r="R337" s="117"/>
      <c r="S337" s="117"/>
      <c r="T337" s="117"/>
      <c r="U337" s="117"/>
      <c r="V337" s="117"/>
      <c r="W337" s="117"/>
      <c r="X337" s="117"/>
      <c r="Y337" s="117"/>
    </row>
    <row r="338">
      <c r="A338" s="117"/>
      <c r="B338" s="724"/>
      <c r="C338" s="725"/>
      <c r="D338" s="117"/>
      <c r="E338" s="361"/>
      <c r="F338" s="117"/>
      <c r="G338" s="117"/>
      <c r="H338" s="117"/>
      <c r="I338" s="117"/>
      <c r="J338" s="117"/>
      <c r="K338" s="117"/>
      <c r="L338" s="117"/>
      <c r="M338" s="117"/>
      <c r="N338" s="117"/>
      <c r="O338" s="117"/>
      <c r="P338" s="117"/>
      <c r="Q338" s="117"/>
      <c r="R338" s="117"/>
      <c r="S338" s="117"/>
      <c r="T338" s="117"/>
      <c r="U338" s="117"/>
      <c r="V338" s="117"/>
      <c r="W338" s="117"/>
      <c r="X338" s="117"/>
      <c r="Y338" s="117"/>
    </row>
    <row r="339">
      <c r="A339" s="117"/>
      <c r="B339" s="724"/>
      <c r="C339" s="725"/>
      <c r="D339" s="117"/>
      <c r="E339" s="361"/>
      <c r="F339" s="117"/>
      <c r="G339" s="117"/>
      <c r="H339" s="117"/>
      <c r="I339" s="117"/>
      <c r="J339" s="117"/>
      <c r="K339" s="117"/>
      <c r="L339" s="117"/>
      <c r="M339" s="117"/>
      <c r="N339" s="117"/>
      <c r="O339" s="117"/>
      <c r="P339" s="117"/>
      <c r="Q339" s="117"/>
      <c r="R339" s="117"/>
      <c r="S339" s="117"/>
      <c r="T339" s="117"/>
      <c r="U339" s="117"/>
      <c r="V339" s="117"/>
      <c r="W339" s="117"/>
      <c r="X339" s="117"/>
      <c r="Y339" s="117"/>
    </row>
    <row r="340">
      <c r="A340" s="117"/>
      <c r="B340" s="724"/>
      <c r="C340" s="725"/>
      <c r="D340" s="117"/>
      <c r="E340" s="361"/>
      <c r="F340" s="117"/>
      <c r="G340" s="117"/>
      <c r="H340" s="117"/>
      <c r="I340" s="117"/>
      <c r="J340" s="117"/>
      <c r="K340" s="117"/>
      <c r="L340" s="117"/>
      <c r="M340" s="117"/>
      <c r="N340" s="117"/>
      <c r="O340" s="117"/>
      <c r="P340" s="117"/>
      <c r="Q340" s="117"/>
      <c r="R340" s="117"/>
      <c r="S340" s="117"/>
      <c r="T340" s="117"/>
      <c r="U340" s="117"/>
      <c r="V340" s="117"/>
      <c r="W340" s="117"/>
      <c r="X340" s="117"/>
      <c r="Y340" s="117"/>
    </row>
    <row r="341">
      <c r="A341" s="117"/>
      <c r="B341" s="724"/>
      <c r="C341" s="725"/>
      <c r="D341" s="117"/>
      <c r="E341" s="361"/>
      <c r="F341" s="117"/>
      <c r="G341" s="117"/>
      <c r="H341" s="117"/>
      <c r="I341" s="117"/>
      <c r="J341" s="117"/>
      <c r="K341" s="117"/>
      <c r="L341" s="117"/>
      <c r="M341" s="117"/>
      <c r="N341" s="117"/>
      <c r="O341" s="117"/>
      <c r="P341" s="117"/>
      <c r="Q341" s="117"/>
      <c r="R341" s="117"/>
      <c r="S341" s="117"/>
      <c r="T341" s="117"/>
      <c r="U341" s="117"/>
      <c r="V341" s="117"/>
      <c r="W341" s="117"/>
      <c r="X341" s="117"/>
      <c r="Y341" s="117"/>
    </row>
    <row r="342">
      <c r="A342" s="117"/>
      <c r="B342" s="724"/>
      <c r="C342" s="725"/>
      <c r="D342" s="117"/>
      <c r="E342" s="361"/>
      <c r="F342" s="117"/>
      <c r="G342" s="117"/>
      <c r="H342" s="117"/>
      <c r="I342" s="117"/>
      <c r="J342" s="117"/>
      <c r="K342" s="117"/>
      <c r="L342" s="117"/>
      <c r="M342" s="117"/>
      <c r="N342" s="117"/>
      <c r="O342" s="117"/>
      <c r="P342" s="117"/>
      <c r="Q342" s="117"/>
      <c r="R342" s="117"/>
      <c r="S342" s="117"/>
      <c r="T342" s="117"/>
      <c r="U342" s="117"/>
      <c r="V342" s="117"/>
      <c r="W342" s="117"/>
      <c r="X342" s="117"/>
      <c r="Y342" s="117"/>
    </row>
    <row r="343">
      <c r="A343" s="117"/>
      <c r="B343" s="724"/>
      <c r="C343" s="725"/>
      <c r="D343" s="117"/>
      <c r="E343" s="361"/>
      <c r="F343" s="117"/>
      <c r="G343" s="117"/>
      <c r="H343" s="117"/>
      <c r="I343" s="117"/>
      <c r="J343" s="117"/>
      <c r="K343" s="117"/>
      <c r="L343" s="117"/>
      <c r="M343" s="117"/>
      <c r="N343" s="117"/>
      <c r="O343" s="117"/>
      <c r="P343" s="117"/>
      <c r="Q343" s="117"/>
      <c r="R343" s="117"/>
      <c r="S343" s="117"/>
      <c r="T343" s="117"/>
      <c r="U343" s="117"/>
      <c r="V343" s="117"/>
      <c r="W343" s="117"/>
      <c r="X343" s="117"/>
      <c r="Y343" s="117"/>
    </row>
    <row r="344">
      <c r="A344" s="117"/>
      <c r="B344" s="724"/>
      <c r="C344" s="725"/>
      <c r="D344" s="117"/>
      <c r="E344" s="361"/>
      <c r="F344" s="117"/>
      <c r="G344" s="117"/>
      <c r="H344" s="117"/>
      <c r="I344" s="117"/>
      <c r="J344" s="117"/>
      <c r="K344" s="117"/>
      <c r="L344" s="117"/>
      <c r="M344" s="117"/>
      <c r="N344" s="117"/>
      <c r="O344" s="117"/>
      <c r="P344" s="117"/>
      <c r="Q344" s="117"/>
      <c r="R344" s="117"/>
      <c r="S344" s="117"/>
      <c r="T344" s="117"/>
      <c r="U344" s="117"/>
      <c r="V344" s="117"/>
      <c r="W344" s="117"/>
      <c r="X344" s="117"/>
      <c r="Y344" s="117"/>
    </row>
    <row r="345">
      <c r="A345" s="117"/>
      <c r="B345" s="724"/>
      <c r="C345" s="725"/>
      <c r="D345" s="117"/>
      <c r="E345" s="361"/>
      <c r="F345" s="117"/>
      <c r="G345" s="117"/>
      <c r="H345" s="117"/>
      <c r="I345" s="117"/>
      <c r="J345" s="117"/>
      <c r="K345" s="117"/>
      <c r="L345" s="117"/>
      <c r="M345" s="117"/>
      <c r="N345" s="117"/>
      <c r="O345" s="117"/>
      <c r="P345" s="117"/>
      <c r="Q345" s="117"/>
      <c r="R345" s="117"/>
      <c r="S345" s="117"/>
      <c r="T345" s="117"/>
      <c r="U345" s="117"/>
      <c r="V345" s="117"/>
      <c r="W345" s="117"/>
      <c r="X345" s="117"/>
      <c r="Y345" s="117"/>
    </row>
    <row r="346">
      <c r="A346" s="117"/>
      <c r="B346" s="724"/>
      <c r="C346" s="725"/>
      <c r="D346" s="117"/>
      <c r="E346" s="361"/>
      <c r="F346" s="117"/>
      <c r="G346" s="117"/>
      <c r="H346" s="117"/>
      <c r="I346" s="117"/>
      <c r="J346" s="117"/>
      <c r="K346" s="117"/>
      <c r="L346" s="117"/>
      <c r="M346" s="117"/>
      <c r="N346" s="117"/>
      <c r="O346" s="117"/>
      <c r="P346" s="117"/>
      <c r="Q346" s="117"/>
      <c r="R346" s="117"/>
      <c r="S346" s="117"/>
      <c r="T346" s="117"/>
      <c r="U346" s="117"/>
      <c r="V346" s="117"/>
      <c r="W346" s="117"/>
      <c r="X346" s="117"/>
      <c r="Y346" s="117"/>
    </row>
    <row r="347">
      <c r="A347" s="117"/>
      <c r="B347" s="724"/>
      <c r="C347" s="725"/>
      <c r="D347" s="117"/>
      <c r="E347" s="361"/>
      <c r="F347" s="117"/>
      <c r="G347" s="117"/>
      <c r="H347" s="117"/>
      <c r="I347" s="117"/>
      <c r="J347" s="117"/>
      <c r="K347" s="117"/>
      <c r="L347" s="117"/>
      <c r="M347" s="117"/>
      <c r="N347" s="117"/>
      <c r="O347" s="117"/>
      <c r="P347" s="117"/>
      <c r="Q347" s="117"/>
      <c r="R347" s="117"/>
      <c r="S347" s="117"/>
      <c r="T347" s="117"/>
      <c r="U347" s="117"/>
      <c r="V347" s="117"/>
      <c r="W347" s="117"/>
      <c r="X347" s="117"/>
      <c r="Y347" s="117"/>
    </row>
    <row r="348">
      <c r="A348" s="117"/>
      <c r="B348" s="724"/>
      <c r="C348" s="725"/>
      <c r="D348" s="117"/>
      <c r="E348" s="361"/>
      <c r="F348" s="117"/>
      <c r="G348" s="117"/>
      <c r="H348" s="117"/>
      <c r="I348" s="117"/>
      <c r="J348" s="117"/>
      <c r="K348" s="117"/>
      <c r="L348" s="117"/>
      <c r="M348" s="117"/>
      <c r="N348" s="117"/>
      <c r="O348" s="117"/>
      <c r="P348" s="117"/>
      <c r="Q348" s="117"/>
      <c r="R348" s="117"/>
      <c r="S348" s="117"/>
      <c r="T348" s="117"/>
      <c r="U348" s="117"/>
      <c r="V348" s="117"/>
      <c r="W348" s="117"/>
      <c r="X348" s="117"/>
      <c r="Y348" s="117"/>
    </row>
    <row r="349">
      <c r="A349" s="117"/>
      <c r="B349" s="724"/>
      <c r="C349" s="725"/>
      <c r="D349" s="117"/>
      <c r="E349" s="361"/>
      <c r="F349" s="117"/>
      <c r="G349" s="117"/>
      <c r="H349" s="117"/>
      <c r="I349" s="117"/>
      <c r="J349" s="117"/>
      <c r="K349" s="117"/>
      <c r="L349" s="117"/>
      <c r="M349" s="117"/>
      <c r="N349" s="117"/>
      <c r="O349" s="117"/>
      <c r="P349" s="117"/>
      <c r="Q349" s="117"/>
      <c r="R349" s="117"/>
      <c r="S349" s="117"/>
      <c r="T349" s="117"/>
      <c r="U349" s="117"/>
      <c r="V349" s="117"/>
      <c r="W349" s="117"/>
      <c r="X349" s="117"/>
      <c r="Y349" s="117"/>
    </row>
    <row r="350">
      <c r="A350" s="117"/>
      <c r="B350" s="724"/>
      <c r="C350" s="725"/>
      <c r="D350" s="117"/>
      <c r="E350" s="361"/>
      <c r="F350" s="117"/>
      <c r="G350" s="117"/>
      <c r="H350" s="117"/>
      <c r="I350" s="117"/>
      <c r="J350" s="117"/>
      <c r="K350" s="117"/>
      <c r="L350" s="117"/>
      <c r="M350" s="117"/>
      <c r="N350" s="117"/>
      <c r="O350" s="117"/>
      <c r="P350" s="117"/>
      <c r="Q350" s="117"/>
      <c r="R350" s="117"/>
      <c r="S350" s="117"/>
      <c r="T350" s="117"/>
      <c r="U350" s="117"/>
      <c r="V350" s="117"/>
      <c r="W350" s="117"/>
      <c r="X350" s="117"/>
      <c r="Y350" s="117"/>
    </row>
    <row r="351">
      <c r="A351" s="117"/>
      <c r="B351" s="724"/>
      <c r="C351" s="725"/>
      <c r="D351" s="117"/>
      <c r="E351" s="361"/>
      <c r="F351" s="117"/>
      <c r="G351" s="117"/>
      <c r="H351" s="117"/>
      <c r="I351" s="117"/>
      <c r="J351" s="117"/>
      <c r="K351" s="117"/>
      <c r="L351" s="117"/>
      <c r="M351" s="117"/>
      <c r="N351" s="117"/>
      <c r="O351" s="117"/>
      <c r="P351" s="117"/>
      <c r="Q351" s="117"/>
      <c r="R351" s="117"/>
      <c r="S351" s="117"/>
      <c r="T351" s="117"/>
      <c r="U351" s="117"/>
      <c r="V351" s="117"/>
      <c r="W351" s="117"/>
      <c r="X351" s="117"/>
      <c r="Y351" s="117"/>
    </row>
    <row r="352">
      <c r="A352" s="117"/>
      <c r="B352" s="724"/>
      <c r="C352" s="725"/>
      <c r="D352" s="117"/>
      <c r="E352" s="361"/>
      <c r="F352" s="117"/>
      <c r="G352" s="117"/>
      <c r="H352" s="117"/>
      <c r="I352" s="117"/>
      <c r="J352" s="117"/>
      <c r="K352" s="117"/>
      <c r="L352" s="117"/>
      <c r="M352" s="117"/>
      <c r="N352" s="117"/>
      <c r="O352" s="117"/>
      <c r="P352" s="117"/>
      <c r="Q352" s="117"/>
      <c r="R352" s="117"/>
      <c r="S352" s="117"/>
      <c r="T352" s="117"/>
      <c r="U352" s="117"/>
      <c r="V352" s="117"/>
      <c r="W352" s="117"/>
      <c r="X352" s="117"/>
      <c r="Y352" s="117"/>
    </row>
    <row r="353">
      <c r="A353" s="117"/>
      <c r="B353" s="724"/>
      <c r="C353" s="725"/>
      <c r="D353" s="117"/>
      <c r="E353" s="361"/>
      <c r="F353" s="117"/>
      <c r="G353" s="117"/>
      <c r="H353" s="117"/>
      <c r="I353" s="117"/>
      <c r="J353" s="117"/>
      <c r="K353" s="117"/>
      <c r="L353" s="117"/>
      <c r="M353" s="117"/>
      <c r="N353" s="117"/>
      <c r="O353" s="117"/>
      <c r="P353" s="117"/>
      <c r="Q353" s="117"/>
      <c r="R353" s="117"/>
      <c r="S353" s="117"/>
      <c r="T353" s="117"/>
      <c r="U353" s="117"/>
      <c r="V353" s="117"/>
      <c r="W353" s="117"/>
      <c r="X353" s="117"/>
      <c r="Y353" s="117"/>
    </row>
    <row r="354">
      <c r="A354" s="117"/>
      <c r="B354" s="724"/>
      <c r="C354" s="725"/>
      <c r="D354" s="117"/>
      <c r="E354" s="361"/>
      <c r="F354" s="117"/>
      <c r="G354" s="117"/>
      <c r="H354" s="117"/>
      <c r="I354" s="117"/>
      <c r="J354" s="117"/>
      <c r="K354" s="117"/>
      <c r="L354" s="117"/>
      <c r="M354" s="117"/>
      <c r="N354" s="117"/>
      <c r="O354" s="117"/>
      <c r="P354" s="117"/>
      <c r="Q354" s="117"/>
      <c r="R354" s="117"/>
      <c r="S354" s="117"/>
      <c r="T354" s="117"/>
      <c r="U354" s="117"/>
      <c r="V354" s="117"/>
      <c r="W354" s="117"/>
      <c r="X354" s="117"/>
      <c r="Y354" s="117"/>
    </row>
    <row r="355">
      <c r="A355" s="117"/>
      <c r="B355" s="724"/>
      <c r="C355" s="725"/>
      <c r="D355" s="117"/>
      <c r="E355" s="361"/>
      <c r="F355" s="117"/>
      <c r="G355" s="117"/>
      <c r="H355" s="117"/>
      <c r="I355" s="117"/>
      <c r="J355" s="117"/>
      <c r="K355" s="117"/>
      <c r="L355" s="117"/>
      <c r="M355" s="117"/>
      <c r="N355" s="117"/>
      <c r="O355" s="117"/>
      <c r="P355" s="117"/>
      <c r="Q355" s="117"/>
      <c r="R355" s="117"/>
      <c r="S355" s="117"/>
      <c r="T355" s="117"/>
      <c r="U355" s="117"/>
      <c r="V355" s="117"/>
      <c r="W355" s="117"/>
      <c r="X355" s="117"/>
      <c r="Y355" s="117"/>
    </row>
    <row r="356">
      <c r="A356" s="117"/>
      <c r="B356" s="724"/>
      <c r="C356" s="725"/>
      <c r="D356" s="117"/>
      <c r="E356" s="361"/>
      <c r="F356" s="117"/>
      <c r="G356" s="117"/>
      <c r="H356" s="117"/>
      <c r="I356" s="117"/>
      <c r="J356" s="117"/>
      <c r="K356" s="117"/>
      <c r="L356" s="117"/>
      <c r="M356" s="117"/>
      <c r="N356" s="117"/>
      <c r="O356" s="117"/>
      <c r="P356" s="117"/>
      <c r="Q356" s="117"/>
      <c r="R356" s="117"/>
      <c r="S356" s="117"/>
      <c r="T356" s="117"/>
      <c r="U356" s="117"/>
      <c r="V356" s="117"/>
      <c r="W356" s="117"/>
      <c r="X356" s="117"/>
      <c r="Y356" s="117"/>
    </row>
    <row r="357">
      <c r="A357" s="117"/>
      <c r="B357" s="724"/>
      <c r="C357" s="725"/>
      <c r="D357" s="117"/>
      <c r="E357" s="361"/>
      <c r="F357" s="117"/>
      <c r="G357" s="117"/>
      <c r="H357" s="117"/>
      <c r="I357" s="117"/>
      <c r="J357" s="117"/>
      <c r="K357" s="117"/>
      <c r="L357" s="117"/>
      <c r="M357" s="117"/>
      <c r="N357" s="117"/>
      <c r="O357" s="117"/>
      <c r="P357" s="117"/>
      <c r="Q357" s="117"/>
      <c r="R357" s="117"/>
      <c r="S357" s="117"/>
      <c r="T357" s="117"/>
      <c r="U357" s="117"/>
      <c r="V357" s="117"/>
      <c r="W357" s="117"/>
      <c r="X357" s="117"/>
      <c r="Y357" s="117"/>
    </row>
    <row r="358">
      <c r="A358" s="117"/>
      <c r="B358" s="724"/>
      <c r="C358" s="725"/>
      <c r="D358" s="117"/>
      <c r="E358" s="361"/>
      <c r="F358" s="117"/>
      <c r="G358" s="117"/>
      <c r="H358" s="117"/>
      <c r="I358" s="117"/>
      <c r="J358" s="117"/>
      <c r="K358" s="117"/>
      <c r="L358" s="117"/>
      <c r="M358" s="117"/>
      <c r="N358" s="117"/>
      <c r="O358" s="117"/>
      <c r="P358" s="117"/>
      <c r="Q358" s="117"/>
      <c r="R358" s="117"/>
      <c r="S358" s="117"/>
      <c r="T358" s="117"/>
      <c r="U358" s="117"/>
      <c r="V358" s="117"/>
      <c r="W358" s="117"/>
      <c r="X358" s="117"/>
      <c r="Y358" s="117"/>
    </row>
    <row r="359">
      <c r="A359" s="117"/>
      <c r="B359" s="724"/>
      <c r="C359" s="725"/>
      <c r="D359" s="117"/>
      <c r="E359" s="361"/>
      <c r="F359" s="117"/>
      <c r="G359" s="117"/>
      <c r="H359" s="117"/>
      <c r="I359" s="117"/>
      <c r="J359" s="117"/>
      <c r="K359" s="117"/>
      <c r="L359" s="117"/>
      <c r="M359" s="117"/>
      <c r="N359" s="117"/>
      <c r="O359" s="117"/>
      <c r="P359" s="117"/>
      <c r="Q359" s="117"/>
      <c r="R359" s="117"/>
      <c r="S359" s="117"/>
      <c r="T359" s="117"/>
      <c r="U359" s="117"/>
      <c r="V359" s="117"/>
      <c r="W359" s="117"/>
      <c r="X359" s="117"/>
      <c r="Y359" s="117"/>
    </row>
    <row r="360">
      <c r="A360" s="117"/>
      <c r="B360" s="724"/>
      <c r="C360" s="725"/>
      <c r="D360" s="117"/>
      <c r="E360" s="361"/>
      <c r="F360" s="117"/>
      <c r="G360" s="117"/>
      <c r="H360" s="117"/>
      <c r="I360" s="117"/>
      <c r="J360" s="117"/>
      <c r="K360" s="117"/>
      <c r="L360" s="117"/>
      <c r="M360" s="117"/>
      <c r="N360" s="117"/>
      <c r="O360" s="117"/>
      <c r="P360" s="117"/>
      <c r="Q360" s="117"/>
      <c r="R360" s="117"/>
      <c r="S360" s="117"/>
      <c r="T360" s="117"/>
      <c r="U360" s="117"/>
      <c r="V360" s="117"/>
      <c r="W360" s="117"/>
      <c r="X360" s="117"/>
      <c r="Y360" s="117"/>
    </row>
    <row r="361">
      <c r="A361" s="117"/>
      <c r="B361" s="724"/>
      <c r="C361" s="725"/>
      <c r="D361" s="117"/>
      <c r="E361" s="361"/>
      <c r="F361" s="117"/>
      <c r="G361" s="117"/>
      <c r="H361" s="117"/>
      <c r="I361" s="117"/>
      <c r="J361" s="117"/>
      <c r="K361" s="117"/>
      <c r="L361" s="117"/>
      <c r="M361" s="117"/>
      <c r="N361" s="117"/>
      <c r="O361" s="117"/>
      <c r="P361" s="117"/>
      <c r="Q361" s="117"/>
      <c r="R361" s="117"/>
      <c r="S361" s="117"/>
      <c r="T361" s="117"/>
      <c r="U361" s="117"/>
      <c r="V361" s="117"/>
      <c r="W361" s="117"/>
      <c r="X361" s="117"/>
      <c r="Y361" s="117"/>
    </row>
    <row r="362">
      <c r="A362" s="117"/>
      <c r="B362" s="724"/>
      <c r="C362" s="725"/>
      <c r="D362" s="117"/>
      <c r="E362" s="361"/>
      <c r="F362" s="117"/>
      <c r="G362" s="117"/>
      <c r="H362" s="117"/>
      <c r="I362" s="117"/>
      <c r="J362" s="117"/>
      <c r="K362" s="117"/>
      <c r="L362" s="117"/>
      <c r="M362" s="117"/>
      <c r="N362" s="117"/>
      <c r="O362" s="117"/>
      <c r="P362" s="117"/>
      <c r="Q362" s="117"/>
      <c r="R362" s="117"/>
      <c r="S362" s="117"/>
      <c r="T362" s="117"/>
      <c r="U362" s="117"/>
      <c r="V362" s="117"/>
      <c r="W362" s="117"/>
      <c r="X362" s="117"/>
      <c r="Y362" s="117"/>
    </row>
    <row r="363">
      <c r="A363" s="117"/>
      <c r="B363" s="724"/>
      <c r="C363" s="725"/>
      <c r="D363" s="117"/>
      <c r="E363" s="361"/>
      <c r="F363" s="117"/>
      <c r="G363" s="117"/>
      <c r="H363" s="117"/>
      <c r="I363" s="117"/>
      <c r="J363" s="117"/>
      <c r="K363" s="117"/>
      <c r="L363" s="117"/>
      <c r="M363" s="117"/>
      <c r="N363" s="117"/>
      <c r="O363" s="117"/>
      <c r="P363" s="117"/>
      <c r="Q363" s="117"/>
      <c r="R363" s="117"/>
      <c r="S363" s="117"/>
      <c r="T363" s="117"/>
      <c r="U363" s="117"/>
      <c r="V363" s="117"/>
      <c r="W363" s="117"/>
      <c r="X363" s="117"/>
      <c r="Y363" s="117"/>
    </row>
    <row r="364">
      <c r="A364" s="117"/>
      <c r="B364" s="724"/>
      <c r="C364" s="725"/>
      <c r="D364" s="117"/>
      <c r="E364" s="361"/>
      <c r="F364" s="117"/>
      <c r="G364" s="117"/>
      <c r="H364" s="117"/>
      <c r="I364" s="117"/>
      <c r="J364" s="117"/>
      <c r="K364" s="117"/>
      <c r="L364" s="117"/>
      <c r="M364" s="117"/>
      <c r="N364" s="117"/>
      <c r="O364" s="117"/>
      <c r="P364" s="117"/>
      <c r="Q364" s="117"/>
      <c r="R364" s="117"/>
      <c r="S364" s="117"/>
      <c r="T364" s="117"/>
      <c r="U364" s="117"/>
      <c r="V364" s="117"/>
      <c r="W364" s="117"/>
      <c r="X364" s="117"/>
      <c r="Y364" s="117"/>
    </row>
    <row r="365">
      <c r="A365" s="117"/>
      <c r="B365" s="724"/>
      <c r="C365" s="725"/>
      <c r="D365" s="117"/>
      <c r="E365" s="361"/>
      <c r="F365" s="117"/>
      <c r="G365" s="117"/>
      <c r="H365" s="117"/>
      <c r="I365" s="117"/>
      <c r="J365" s="117"/>
      <c r="K365" s="117"/>
      <c r="L365" s="117"/>
      <c r="M365" s="117"/>
      <c r="N365" s="117"/>
      <c r="O365" s="117"/>
      <c r="P365" s="117"/>
      <c r="Q365" s="117"/>
      <c r="R365" s="117"/>
      <c r="S365" s="117"/>
      <c r="T365" s="117"/>
      <c r="U365" s="117"/>
      <c r="V365" s="117"/>
      <c r="W365" s="117"/>
      <c r="X365" s="117"/>
      <c r="Y365" s="117"/>
    </row>
    <row r="366">
      <c r="A366" s="117"/>
      <c r="B366" s="724"/>
      <c r="C366" s="725"/>
      <c r="D366" s="117"/>
      <c r="E366" s="361"/>
      <c r="F366" s="117"/>
      <c r="G366" s="117"/>
      <c r="H366" s="117"/>
      <c r="I366" s="117"/>
      <c r="J366" s="117"/>
      <c r="K366" s="117"/>
      <c r="L366" s="117"/>
      <c r="M366" s="117"/>
      <c r="N366" s="117"/>
      <c r="O366" s="117"/>
      <c r="P366" s="117"/>
      <c r="Q366" s="117"/>
      <c r="R366" s="117"/>
      <c r="S366" s="117"/>
      <c r="T366" s="117"/>
      <c r="U366" s="117"/>
      <c r="V366" s="117"/>
      <c r="W366" s="117"/>
      <c r="X366" s="117"/>
      <c r="Y366" s="117"/>
    </row>
    <row r="367">
      <c r="A367" s="117"/>
      <c r="B367" s="724"/>
      <c r="C367" s="725"/>
      <c r="D367" s="117"/>
      <c r="E367" s="361"/>
      <c r="F367" s="117"/>
      <c r="G367" s="117"/>
      <c r="H367" s="117"/>
      <c r="I367" s="117"/>
      <c r="J367" s="117"/>
      <c r="K367" s="117"/>
      <c r="L367" s="117"/>
      <c r="M367" s="117"/>
      <c r="N367" s="117"/>
      <c r="O367" s="117"/>
      <c r="P367" s="117"/>
      <c r="Q367" s="117"/>
      <c r="R367" s="117"/>
      <c r="S367" s="117"/>
      <c r="T367" s="117"/>
      <c r="U367" s="117"/>
      <c r="V367" s="117"/>
      <c r="W367" s="117"/>
      <c r="X367" s="117"/>
      <c r="Y367" s="117"/>
    </row>
    <row r="368">
      <c r="A368" s="117"/>
      <c r="B368" s="724"/>
      <c r="C368" s="725"/>
      <c r="D368" s="117"/>
      <c r="E368" s="361"/>
      <c r="F368" s="117"/>
      <c r="G368" s="117"/>
      <c r="H368" s="117"/>
      <c r="I368" s="117"/>
      <c r="J368" s="117"/>
      <c r="K368" s="117"/>
      <c r="L368" s="117"/>
      <c r="M368" s="117"/>
      <c r="N368" s="117"/>
      <c r="O368" s="117"/>
      <c r="P368" s="117"/>
      <c r="Q368" s="117"/>
      <c r="R368" s="117"/>
      <c r="S368" s="117"/>
      <c r="T368" s="117"/>
      <c r="U368" s="117"/>
      <c r="V368" s="117"/>
      <c r="W368" s="117"/>
      <c r="X368" s="117"/>
      <c r="Y368" s="117"/>
    </row>
    <row r="369">
      <c r="A369" s="117"/>
      <c r="B369" s="724"/>
      <c r="C369" s="725"/>
      <c r="D369" s="117"/>
      <c r="E369" s="361"/>
      <c r="F369" s="117"/>
      <c r="G369" s="117"/>
      <c r="H369" s="117"/>
      <c r="I369" s="117"/>
      <c r="J369" s="117"/>
      <c r="K369" s="117"/>
      <c r="L369" s="117"/>
      <c r="M369" s="117"/>
      <c r="N369" s="117"/>
      <c r="O369" s="117"/>
      <c r="P369" s="117"/>
      <c r="Q369" s="117"/>
      <c r="R369" s="117"/>
      <c r="S369" s="117"/>
      <c r="T369" s="117"/>
      <c r="U369" s="117"/>
      <c r="V369" s="117"/>
      <c r="W369" s="117"/>
      <c r="X369" s="117"/>
      <c r="Y369" s="117"/>
    </row>
    <row r="370">
      <c r="A370" s="117"/>
      <c r="B370" s="724"/>
      <c r="C370" s="725"/>
      <c r="D370" s="117"/>
      <c r="E370" s="361"/>
      <c r="F370" s="117"/>
      <c r="G370" s="117"/>
      <c r="H370" s="117"/>
      <c r="I370" s="117"/>
      <c r="J370" s="117"/>
      <c r="K370" s="117"/>
      <c r="L370" s="117"/>
      <c r="M370" s="117"/>
      <c r="N370" s="117"/>
      <c r="O370" s="117"/>
      <c r="P370" s="117"/>
      <c r="Q370" s="117"/>
      <c r="R370" s="117"/>
      <c r="S370" s="117"/>
      <c r="T370" s="117"/>
      <c r="U370" s="117"/>
      <c r="V370" s="117"/>
      <c r="W370" s="117"/>
      <c r="X370" s="117"/>
      <c r="Y370" s="117"/>
    </row>
    <row r="371">
      <c r="A371" s="117"/>
      <c r="B371" s="724"/>
      <c r="C371" s="725"/>
      <c r="D371" s="117"/>
      <c r="E371" s="361"/>
      <c r="F371" s="117"/>
      <c r="G371" s="117"/>
      <c r="H371" s="117"/>
      <c r="I371" s="117"/>
      <c r="J371" s="117"/>
      <c r="K371" s="117"/>
      <c r="L371" s="117"/>
      <c r="M371" s="117"/>
      <c r="N371" s="117"/>
      <c r="O371" s="117"/>
      <c r="P371" s="117"/>
      <c r="Q371" s="117"/>
      <c r="R371" s="117"/>
      <c r="S371" s="117"/>
      <c r="T371" s="117"/>
      <c r="U371" s="117"/>
      <c r="V371" s="117"/>
      <c r="W371" s="117"/>
      <c r="X371" s="117"/>
      <c r="Y371" s="117"/>
    </row>
    <row r="372">
      <c r="A372" s="117"/>
      <c r="B372" s="724"/>
      <c r="C372" s="725"/>
      <c r="D372" s="117"/>
      <c r="E372" s="361"/>
      <c r="F372" s="117"/>
      <c r="G372" s="117"/>
      <c r="H372" s="117"/>
      <c r="I372" s="117"/>
      <c r="J372" s="117"/>
      <c r="K372" s="117"/>
      <c r="L372" s="117"/>
      <c r="M372" s="117"/>
      <c r="N372" s="117"/>
      <c r="O372" s="117"/>
      <c r="P372" s="117"/>
      <c r="Q372" s="117"/>
      <c r="R372" s="117"/>
      <c r="S372" s="117"/>
      <c r="T372" s="117"/>
      <c r="U372" s="117"/>
      <c r="V372" s="117"/>
      <c r="W372" s="117"/>
      <c r="X372" s="117"/>
      <c r="Y372" s="117"/>
    </row>
    <row r="373">
      <c r="A373" s="117"/>
      <c r="B373" s="724"/>
      <c r="C373" s="725"/>
      <c r="D373" s="117"/>
      <c r="E373" s="361"/>
      <c r="F373" s="117"/>
      <c r="G373" s="117"/>
      <c r="H373" s="117"/>
      <c r="I373" s="117"/>
      <c r="J373" s="117"/>
      <c r="K373" s="117"/>
      <c r="L373" s="117"/>
      <c r="M373" s="117"/>
      <c r="N373" s="117"/>
      <c r="O373" s="117"/>
      <c r="P373" s="117"/>
      <c r="Q373" s="117"/>
      <c r="R373" s="117"/>
      <c r="S373" s="117"/>
      <c r="T373" s="117"/>
      <c r="U373" s="117"/>
      <c r="V373" s="117"/>
      <c r="W373" s="117"/>
      <c r="X373" s="117"/>
      <c r="Y373" s="117"/>
    </row>
    <row r="374">
      <c r="A374" s="117"/>
      <c r="B374" s="724"/>
      <c r="C374" s="725"/>
      <c r="D374" s="117"/>
      <c r="E374" s="361"/>
      <c r="F374" s="117"/>
      <c r="G374" s="117"/>
      <c r="H374" s="117"/>
      <c r="I374" s="117"/>
      <c r="J374" s="117"/>
      <c r="K374" s="117"/>
      <c r="L374" s="117"/>
      <c r="M374" s="117"/>
      <c r="N374" s="117"/>
      <c r="O374" s="117"/>
      <c r="P374" s="117"/>
      <c r="Q374" s="117"/>
      <c r="R374" s="117"/>
      <c r="S374" s="117"/>
      <c r="T374" s="117"/>
      <c r="U374" s="117"/>
      <c r="V374" s="117"/>
      <c r="W374" s="117"/>
      <c r="X374" s="117"/>
      <c r="Y374" s="117"/>
    </row>
    <row r="375">
      <c r="A375" s="117"/>
      <c r="B375" s="724"/>
      <c r="C375" s="725"/>
      <c r="D375" s="117"/>
      <c r="E375" s="361"/>
      <c r="F375" s="117"/>
      <c r="G375" s="117"/>
      <c r="H375" s="117"/>
      <c r="I375" s="117"/>
      <c r="J375" s="117"/>
      <c r="K375" s="117"/>
      <c r="L375" s="117"/>
      <c r="M375" s="117"/>
      <c r="N375" s="117"/>
      <c r="O375" s="117"/>
      <c r="P375" s="117"/>
      <c r="Q375" s="117"/>
      <c r="R375" s="117"/>
      <c r="S375" s="117"/>
      <c r="T375" s="117"/>
      <c r="U375" s="117"/>
      <c r="V375" s="117"/>
      <c r="W375" s="117"/>
      <c r="X375" s="117"/>
      <c r="Y375" s="117"/>
    </row>
    <row r="376">
      <c r="A376" s="117"/>
      <c r="B376" s="724"/>
      <c r="C376" s="725"/>
      <c r="D376" s="117"/>
      <c r="E376" s="361"/>
      <c r="F376" s="117"/>
      <c r="G376" s="117"/>
      <c r="H376" s="117"/>
      <c r="I376" s="117"/>
      <c r="J376" s="117"/>
      <c r="K376" s="117"/>
      <c r="L376" s="117"/>
      <c r="M376" s="117"/>
      <c r="N376" s="117"/>
      <c r="O376" s="117"/>
      <c r="P376" s="117"/>
      <c r="Q376" s="117"/>
      <c r="R376" s="117"/>
      <c r="S376" s="117"/>
      <c r="T376" s="117"/>
      <c r="U376" s="117"/>
      <c r="V376" s="117"/>
      <c r="W376" s="117"/>
      <c r="X376" s="117"/>
      <c r="Y376" s="117"/>
    </row>
    <row r="377">
      <c r="A377" s="117"/>
      <c r="B377" s="724"/>
      <c r="C377" s="725"/>
      <c r="D377" s="117"/>
      <c r="E377" s="361"/>
      <c r="F377" s="117"/>
      <c r="G377" s="117"/>
      <c r="H377" s="117"/>
      <c r="I377" s="117"/>
      <c r="J377" s="117"/>
      <c r="K377" s="117"/>
      <c r="L377" s="117"/>
      <c r="M377" s="117"/>
      <c r="N377" s="117"/>
      <c r="O377" s="117"/>
      <c r="P377" s="117"/>
      <c r="Q377" s="117"/>
      <c r="R377" s="117"/>
      <c r="S377" s="117"/>
      <c r="T377" s="117"/>
      <c r="U377" s="117"/>
      <c r="V377" s="117"/>
      <c r="W377" s="117"/>
      <c r="X377" s="117"/>
      <c r="Y377" s="117"/>
    </row>
    <row r="378">
      <c r="A378" s="117"/>
      <c r="B378" s="724"/>
      <c r="C378" s="725"/>
      <c r="D378" s="117"/>
      <c r="E378" s="361"/>
      <c r="F378" s="117"/>
      <c r="G378" s="117"/>
      <c r="H378" s="117"/>
      <c r="I378" s="117"/>
      <c r="J378" s="117"/>
      <c r="K378" s="117"/>
      <c r="L378" s="117"/>
      <c r="M378" s="117"/>
      <c r="N378" s="117"/>
      <c r="O378" s="117"/>
      <c r="P378" s="117"/>
      <c r="Q378" s="117"/>
      <c r="R378" s="117"/>
      <c r="S378" s="117"/>
      <c r="T378" s="117"/>
      <c r="U378" s="117"/>
      <c r="V378" s="117"/>
      <c r="W378" s="117"/>
      <c r="X378" s="117"/>
      <c r="Y378" s="117"/>
    </row>
    <row r="379">
      <c r="A379" s="117"/>
      <c r="B379" s="724"/>
      <c r="C379" s="725"/>
      <c r="D379" s="117"/>
      <c r="E379" s="361"/>
      <c r="F379" s="117"/>
      <c r="G379" s="117"/>
      <c r="H379" s="117"/>
      <c r="I379" s="117"/>
      <c r="J379" s="117"/>
      <c r="K379" s="117"/>
      <c r="L379" s="117"/>
      <c r="M379" s="117"/>
      <c r="N379" s="117"/>
      <c r="O379" s="117"/>
      <c r="P379" s="117"/>
      <c r="Q379" s="117"/>
      <c r="R379" s="117"/>
      <c r="S379" s="117"/>
      <c r="T379" s="117"/>
      <c r="U379" s="117"/>
      <c r="V379" s="117"/>
      <c r="W379" s="117"/>
      <c r="X379" s="117"/>
      <c r="Y379" s="117"/>
    </row>
    <row r="380">
      <c r="A380" s="117"/>
      <c r="B380" s="724"/>
      <c r="C380" s="725"/>
      <c r="D380" s="117"/>
      <c r="E380" s="361"/>
      <c r="F380" s="117"/>
      <c r="G380" s="117"/>
      <c r="H380" s="117"/>
      <c r="I380" s="117"/>
      <c r="J380" s="117"/>
      <c r="K380" s="117"/>
      <c r="L380" s="117"/>
      <c r="M380" s="117"/>
      <c r="N380" s="117"/>
      <c r="O380" s="117"/>
      <c r="P380" s="117"/>
      <c r="Q380" s="117"/>
      <c r="R380" s="117"/>
      <c r="S380" s="117"/>
      <c r="T380" s="117"/>
      <c r="U380" s="117"/>
      <c r="V380" s="117"/>
      <c r="W380" s="117"/>
      <c r="X380" s="117"/>
      <c r="Y380" s="117"/>
    </row>
    <row r="381">
      <c r="A381" s="117"/>
      <c r="B381" s="724"/>
      <c r="C381" s="725"/>
      <c r="D381" s="117"/>
      <c r="E381" s="361"/>
      <c r="F381" s="117"/>
      <c r="G381" s="117"/>
      <c r="H381" s="117"/>
      <c r="I381" s="117"/>
      <c r="J381" s="117"/>
      <c r="K381" s="117"/>
      <c r="L381" s="117"/>
      <c r="M381" s="117"/>
      <c r="N381" s="117"/>
      <c r="O381" s="117"/>
      <c r="P381" s="117"/>
      <c r="Q381" s="117"/>
      <c r="R381" s="117"/>
      <c r="S381" s="117"/>
      <c r="T381" s="117"/>
      <c r="U381" s="117"/>
      <c r="V381" s="117"/>
      <c r="W381" s="117"/>
      <c r="X381" s="117"/>
      <c r="Y381" s="117"/>
    </row>
    <row r="382">
      <c r="A382" s="117"/>
      <c r="B382" s="724"/>
      <c r="C382" s="725"/>
      <c r="D382" s="117"/>
      <c r="E382" s="361"/>
      <c r="F382" s="117"/>
      <c r="G382" s="117"/>
      <c r="H382" s="117"/>
      <c r="I382" s="117"/>
      <c r="J382" s="117"/>
      <c r="K382" s="117"/>
      <c r="L382" s="117"/>
      <c r="M382" s="117"/>
      <c r="N382" s="117"/>
      <c r="O382" s="117"/>
      <c r="P382" s="117"/>
      <c r="Q382" s="117"/>
      <c r="R382" s="117"/>
      <c r="S382" s="117"/>
      <c r="T382" s="117"/>
      <c r="U382" s="117"/>
      <c r="V382" s="117"/>
      <c r="W382" s="117"/>
      <c r="X382" s="117"/>
      <c r="Y382" s="117"/>
    </row>
    <row r="383">
      <c r="A383" s="117"/>
      <c r="B383" s="724"/>
      <c r="C383" s="725"/>
      <c r="D383" s="117"/>
      <c r="E383" s="361"/>
      <c r="F383" s="117"/>
      <c r="G383" s="117"/>
      <c r="H383" s="117"/>
      <c r="I383" s="117"/>
      <c r="J383" s="117"/>
      <c r="K383" s="117"/>
      <c r="L383" s="117"/>
      <c r="M383" s="117"/>
      <c r="N383" s="117"/>
      <c r="O383" s="117"/>
      <c r="P383" s="117"/>
      <c r="Q383" s="117"/>
      <c r="R383" s="117"/>
      <c r="S383" s="117"/>
      <c r="T383" s="117"/>
      <c r="U383" s="117"/>
      <c r="V383" s="117"/>
      <c r="W383" s="117"/>
      <c r="X383" s="117"/>
      <c r="Y383" s="117"/>
    </row>
    <row r="384">
      <c r="A384" s="117"/>
      <c r="B384" s="724"/>
      <c r="C384" s="725"/>
      <c r="D384" s="117"/>
      <c r="E384" s="361"/>
      <c r="F384" s="117"/>
      <c r="G384" s="117"/>
      <c r="H384" s="117"/>
      <c r="I384" s="117"/>
      <c r="J384" s="117"/>
      <c r="K384" s="117"/>
      <c r="L384" s="117"/>
      <c r="M384" s="117"/>
      <c r="N384" s="117"/>
      <c r="O384" s="117"/>
      <c r="P384" s="117"/>
      <c r="Q384" s="117"/>
      <c r="R384" s="117"/>
      <c r="S384" s="117"/>
      <c r="T384" s="117"/>
      <c r="U384" s="117"/>
      <c r="V384" s="117"/>
      <c r="W384" s="117"/>
      <c r="X384" s="117"/>
      <c r="Y384" s="117"/>
    </row>
    <row r="385">
      <c r="A385" s="117"/>
      <c r="B385" s="724"/>
      <c r="C385" s="725"/>
      <c r="D385" s="117"/>
      <c r="E385" s="361"/>
      <c r="F385" s="117"/>
      <c r="G385" s="117"/>
      <c r="H385" s="117"/>
      <c r="I385" s="117"/>
      <c r="J385" s="117"/>
      <c r="K385" s="117"/>
      <c r="L385" s="117"/>
      <c r="M385" s="117"/>
      <c r="N385" s="117"/>
      <c r="O385" s="117"/>
      <c r="P385" s="117"/>
      <c r="Q385" s="117"/>
      <c r="R385" s="117"/>
      <c r="S385" s="117"/>
      <c r="T385" s="117"/>
      <c r="U385" s="117"/>
      <c r="V385" s="117"/>
      <c r="W385" s="117"/>
      <c r="X385" s="117"/>
      <c r="Y385" s="117"/>
    </row>
    <row r="386">
      <c r="A386" s="117"/>
      <c r="B386" s="724"/>
      <c r="C386" s="725"/>
      <c r="D386" s="117"/>
      <c r="E386" s="361"/>
      <c r="F386" s="117"/>
      <c r="G386" s="117"/>
      <c r="H386" s="117"/>
      <c r="I386" s="117"/>
      <c r="J386" s="117"/>
      <c r="K386" s="117"/>
      <c r="L386" s="117"/>
      <c r="M386" s="117"/>
      <c r="N386" s="117"/>
      <c r="O386" s="117"/>
      <c r="P386" s="117"/>
      <c r="Q386" s="117"/>
      <c r="R386" s="117"/>
      <c r="S386" s="117"/>
      <c r="T386" s="117"/>
      <c r="U386" s="117"/>
      <c r="V386" s="117"/>
      <c r="W386" s="117"/>
      <c r="X386" s="117"/>
      <c r="Y386" s="117"/>
    </row>
    <row r="387">
      <c r="A387" s="117"/>
      <c r="B387" s="724"/>
      <c r="C387" s="725"/>
      <c r="D387" s="117"/>
      <c r="E387" s="361"/>
      <c r="F387" s="117"/>
      <c r="G387" s="117"/>
      <c r="H387" s="117"/>
      <c r="I387" s="117"/>
      <c r="J387" s="117"/>
      <c r="K387" s="117"/>
      <c r="L387" s="117"/>
      <c r="M387" s="117"/>
      <c r="N387" s="117"/>
      <c r="O387" s="117"/>
      <c r="P387" s="117"/>
      <c r="Q387" s="117"/>
      <c r="R387" s="117"/>
      <c r="S387" s="117"/>
      <c r="T387" s="117"/>
      <c r="U387" s="117"/>
      <c r="V387" s="117"/>
      <c r="W387" s="117"/>
      <c r="X387" s="117"/>
      <c r="Y387" s="117"/>
    </row>
    <row r="388">
      <c r="A388" s="117"/>
      <c r="B388" s="724"/>
      <c r="C388" s="725"/>
      <c r="D388" s="117"/>
      <c r="E388" s="361"/>
      <c r="F388" s="117"/>
      <c r="G388" s="117"/>
      <c r="H388" s="117"/>
      <c r="I388" s="117"/>
      <c r="J388" s="117"/>
      <c r="K388" s="117"/>
      <c r="L388" s="117"/>
      <c r="M388" s="117"/>
      <c r="N388" s="117"/>
      <c r="O388" s="117"/>
      <c r="P388" s="117"/>
      <c r="Q388" s="117"/>
      <c r="R388" s="117"/>
      <c r="S388" s="117"/>
      <c r="T388" s="117"/>
      <c r="U388" s="117"/>
      <c r="V388" s="117"/>
      <c r="W388" s="117"/>
      <c r="X388" s="117"/>
      <c r="Y388" s="117"/>
    </row>
    <row r="389">
      <c r="A389" s="117"/>
      <c r="B389" s="724"/>
      <c r="C389" s="725"/>
      <c r="D389" s="117"/>
      <c r="E389" s="361"/>
      <c r="F389" s="117"/>
      <c r="G389" s="117"/>
      <c r="H389" s="117"/>
      <c r="I389" s="117"/>
      <c r="J389" s="117"/>
      <c r="K389" s="117"/>
      <c r="L389" s="117"/>
      <c r="M389" s="117"/>
      <c r="N389" s="117"/>
      <c r="O389" s="117"/>
      <c r="P389" s="117"/>
      <c r="Q389" s="117"/>
      <c r="R389" s="117"/>
      <c r="S389" s="117"/>
      <c r="T389" s="117"/>
      <c r="U389" s="117"/>
      <c r="V389" s="117"/>
      <c r="W389" s="117"/>
      <c r="X389" s="117"/>
      <c r="Y389" s="117"/>
    </row>
    <row r="390">
      <c r="A390" s="117"/>
      <c r="B390" s="724"/>
      <c r="C390" s="725"/>
      <c r="D390" s="117"/>
      <c r="E390" s="361"/>
      <c r="F390" s="117"/>
      <c r="G390" s="117"/>
      <c r="H390" s="117"/>
      <c r="I390" s="117"/>
      <c r="J390" s="117"/>
      <c r="K390" s="117"/>
      <c r="L390" s="117"/>
      <c r="M390" s="117"/>
      <c r="N390" s="117"/>
      <c r="O390" s="117"/>
      <c r="P390" s="117"/>
      <c r="Q390" s="117"/>
      <c r="R390" s="117"/>
      <c r="S390" s="117"/>
      <c r="T390" s="117"/>
      <c r="U390" s="117"/>
      <c r="V390" s="117"/>
      <c r="W390" s="117"/>
      <c r="X390" s="117"/>
      <c r="Y390" s="117"/>
    </row>
    <row r="391">
      <c r="A391" s="117"/>
      <c r="B391" s="724"/>
      <c r="C391" s="725"/>
      <c r="D391" s="117"/>
      <c r="E391" s="361"/>
      <c r="F391" s="117"/>
      <c r="G391" s="117"/>
      <c r="H391" s="117"/>
      <c r="I391" s="117"/>
      <c r="J391" s="117"/>
      <c r="K391" s="117"/>
      <c r="L391" s="117"/>
      <c r="M391" s="117"/>
      <c r="N391" s="117"/>
      <c r="O391" s="117"/>
      <c r="P391" s="117"/>
      <c r="Q391" s="117"/>
      <c r="R391" s="117"/>
      <c r="S391" s="117"/>
      <c r="T391" s="117"/>
      <c r="U391" s="117"/>
      <c r="V391" s="117"/>
      <c r="W391" s="117"/>
      <c r="X391" s="117"/>
      <c r="Y391" s="117"/>
    </row>
    <row r="392">
      <c r="A392" s="117"/>
      <c r="B392" s="724"/>
      <c r="C392" s="725"/>
      <c r="D392" s="117"/>
      <c r="E392" s="361"/>
      <c r="F392" s="117"/>
      <c r="G392" s="117"/>
      <c r="H392" s="117"/>
      <c r="I392" s="117"/>
      <c r="J392" s="117"/>
      <c r="K392" s="117"/>
      <c r="L392" s="117"/>
      <c r="M392" s="117"/>
      <c r="N392" s="117"/>
      <c r="O392" s="117"/>
      <c r="P392" s="117"/>
      <c r="Q392" s="117"/>
      <c r="R392" s="117"/>
      <c r="S392" s="117"/>
      <c r="T392" s="117"/>
      <c r="U392" s="117"/>
      <c r="V392" s="117"/>
      <c r="W392" s="117"/>
      <c r="X392" s="117"/>
      <c r="Y392" s="117"/>
    </row>
    <row r="393">
      <c r="A393" s="117"/>
      <c r="B393" s="724"/>
      <c r="C393" s="725"/>
      <c r="D393" s="117"/>
      <c r="E393" s="361"/>
      <c r="F393" s="117"/>
      <c r="G393" s="117"/>
      <c r="H393" s="117"/>
      <c r="I393" s="117"/>
      <c r="J393" s="117"/>
      <c r="K393" s="117"/>
      <c r="L393" s="117"/>
      <c r="M393" s="117"/>
      <c r="N393" s="117"/>
      <c r="O393" s="117"/>
      <c r="P393" s="117"/>
      <c r="Q393" s="117"/>
      <c r="R393" s="117"/>
      <c r="S393" s="117"/>
      <c r="T393" s="117"/>
      <c r="U393" s="117"/>
      <c r="V393" s="117"/>
      <c r="W393" s="117"/>
      <c r="X393" s="117"/>
      <c r="Y393" s="117"/>
    </row>
    <row r="394">
      <c r="A394" s="117"/>
      <c r="B394" s="724"/>
      <c r="C394" s="725"/>
      <c r="D394" s="117"/>
      <c r="E394" s="361"/>
      <c r="F394" s="117"/>
      <c r="G394" s="117"/>
      <c r="H394" s="117"/>
      <c r="I394" s="117"/>
      <c r="J394" s="117"/>
      <c r="K394" s="117"/>
      <c r="L394" s="117"/>
      <c r="M394" s="117"/>
      <c r="N394" s="117"/>
      <c r="O394" s="117"/>
      <c r="P394" s="117"/>
      <c r="Q394" s="117"/>
      <c r="R394" s="117"/>
      <c r="S394" s="117"/>
      <c r="T394" s="117"/>
      <c r="U394" s="117"/>
      <c r="V394" s="117"/>
      <c r="W394" s="117"/>
      <c r="X394" s="117"/>
      <c r="Y394" s="117"/>
    </row>
    <row r="395">
      <c r="A395" s="117"/>
      <c r="B395" s="724"/>
      <c r="C395" s="725"/>
      <c r="D395" s="117"/>
      <c r="E395" s="361"/>
      <c r="F395" s="117"/>
      <c r="G395" s="117"/>
      <c r="H395" s="117"/>
      <c r="I395" s="117"/>
      <c r="J395" s="117"/>
      <c r="K395" s="117"/>
      <c r="L395" s="117"/>
      <c r="M395" s="117"/>
      <c r="N395" s="117"/>
      <c r="O395" s="117"/>
      <c r="P395" s="117"/>
      <c r="Q395" s="117"/>
      <c r="R395" s="117"/>
      <c r="S395" s="117"/>
      <c r="T395" s="117"/>
      <c r="U395" s="117"/>
      <c r="V395" s="117"/>
      <c r="W395" s="117"/>
      <c r="X395" s="117"/>
      <c r="Y395" s="117"/>
    </row>
    <row r="396">
      <c r="A396" s="117"/>
      <c r="B396" s="724"/>
      <c r="C396" s="725"/>
      <c r="D396" s="117"/>
      <c r="E396" s="361"/>
      <c r="F396" s="117"/>
      <c r="G396" s="117"/>
      <c r="H396" s="117"/>
      <c r="I396" s="117"/>
      <c r="J396" s="117"/>
      <c r="K396" s="117"/>
      <c r="L396" s="117"/>
      <c r="M396" s="117"/>
      <c r="N396" s="117"/>
      <c r="O396" s="117"/>
      <c r="P396" s="117"/>
      <c r="Q396" s="117"/>
      <c r="R396" s="117"/>
      <c r="S396" s="117"/>
      <c r="T396" s="117"/>
      <c r="U396" s="117"/>
      <c r="V396" s="117"/>
      <c r="W396" s="117"/>
      <c r="X396" s="117"/>
      <c r="Y396" s="117"/>
    </row>
    <row r="397">
      <c r="A397" s="117"/>
      <c r="B397" s="724"/>
      <c r="C397" s="725"/>
      <c r="D397" s="117"/>
      <c r="E397" s="361"/>
      <c r="F397" s="117"/>
      <c r="G397" s="117"/>
      <c r="H397" s="117"/>
      <c r="I397" s="117"/>
      <c r="J397" s="117"/>
      <c r="K397" s="117"/>
      <c r="L397" s="117"/>
      <c r="M397" s="117"/>
      <c r="N397" s="117"/>
      <c r="O397" s="117"/>
      <c r="P397" s="117"/>
      <c r="Q397" s="117"/>
      <c r="R397" s="117"/>
      <c r="S397" s="117"/>
      <c r="T397" s="117"/>
      <c r="U397" s="117"/>
      <c r="V397" s="117"/>
      <c r="W397" s="117"/>
      <c r="X397" s="117"/>
      <c r="Y397" s="117"/>
    </row>
    <row r="398">
      <c r="A398" s="117"/>
      <c r="B398" s="724"/>
      <c r="C398" s="725"/>
      <c r="D398" s="117"/>
      <c r="E398" s="361"/>
      <c r="F398" s="117"/>
      <c r="G398" s="117"/>
      <c r="H398" s="117"/>
      <c r="I398" s="117"/>
      <c r="J398" s="117"/>
      <c r="K398" s="117"/>
      <c r="L398" s="117"/>
      <c r="M398" s="117"/>
      <c r="N398" s="117"/>
      <c r="O398" s="117"/>
      <c r="P398" s="117"/>
      <c r="Q398" s="117"/>
      <c r="R398" s="117"/>
      <c r="S398" s="117"/>
      <c r="T398" s="117"/>
      <c r="U398" s="117"/>
      <c r="V398" s="117"/>
      <c r="W398" s="117"/>
      <c r="X398" s="117"/>
      <c r="Y398" s="117"/>
    </row>
    <row r="399">
      <c r="A399" s="117"/>
      <c r="B399" s="724"/>
      <c r="C399" s="725"/>
      <c r="D399" s="117"/>
      <c r="E399" s="361"/>
      <c r="F399" s="117"/>
      <c r="G399" s="117"/>
      <c r="H399" s="117"/>
      <c r="I399" s="117"/>
      <c r="J399" s="117"/>
      <c r="K399" s="117"/>
      <c r="L399" s="117"/>
      <c r="M399" s="117"/>
      <c r="N399" s="117"/>
      <c r="O399" s="117"/>
      <c r="P399" s="117"/>
      <c r="Q399" s="117"/>
      <c r="R399" s="117"/>
      <c r="S399" s="117"/>
      <c r="T399" s="117"/>
      <c r="U399" s="117"/>
      <c r="V399" s="117"/>
      <c r="W399" s="117"/>
      <c r="X399" s="117"/>
      <c r="Y399" s="117"/>
    </row>
    <row r="400">
      <c r="A400" s="117"/>
      <c r="B400" s="724"/>
      <c r="C400" s="725"/>
      <c r="D400" s="117"/>
      <c r="E400" s="361"/>
      <c r="F400" s="117"/>
      <c r="G400" s="117"/>
      <c r="H400" s="117"/>
      <c r="I400" s="117"/>
      <c r="J400" s="117"/>
      <c r="K400" s="117"/>
      <c r="L400" s="117"/>
      <c r="M400" s="117"/>
      <c r="N400" s="117"/>
      <c r="O400" s="117"/>
      <c r="P400" s="117"/>
      <c r="Q400" s="117"/>
      <c r="R400" s="117"/>
      <c r="S400" s="117"/>
      <c r="T400" s="117"/>
      <c r="U400" s="117"/>
      <c r="V400" s="117"/>
      <c r="W400" s="117"/>
      <c r="X400" s="117"/>
      <c r="Y400" s="117"/>
    </row>
    <row r="401">
      <c r="A401" s="117"/>
      <c r="B401" s="724"/>
      <c r="C401" s="725"/>
      <c r="D401" s="117"/>
      <c r="E401" s="361"/>
      <c r="F401" s="117"/>
      <c r="G401" s="117"/>
      <c r="H401" s="117"/>
      <c r="I401" s="117"/>
      <c r="J401" s="117"/>
      <c r="K401" s="117"/>
      <c r="L401" s="117"/>
      <c r="M401" s="117"/>
      <c r="N401" s="117"/>
      <c r="O401" s="117"/>
      <c r="P401" s="117"/>
      <c r="Q401" s="117"/>
      <c r="R401" s="117"/>
      <c r="S401" s="117"/>
      <c r="T401" s="117"/>
      <c r="U401" s="117"/>
      <c r="V401" s="117"/>
      <c r="W401" s="117"/>
      <c r="X401" s="117"/>
      <c r="Y401" s="117"/>
    </row>
    <row r="402">
      <c r="A402" s="117"/>
      <c r="B402" s="724"/>
      <c r="C402" s="725"/>
      <c r="D402" s="117"/>
      <c r="E402" s="361"/>
      <c r="F402" s="117"/>
      <c r="G402" s="117"/>
      <c r="H402" s="117"/>
      <c r="I402" s="117"/>
      <c r="J402" s="117"/>
      <c r="K402" s="117"/>
      <c r="L402" s="117"/>
      <c r="M402" s="117"/>
      <c r="N402" s="117"/>
      <c r="O402" s="117"/>
      <c r="P402" s="117"/>
      <c r="Q402" s="117"/>
      <c r="R402" s="117"/>
      <c r="S402" s="117"/>
      <c r="T402" s="117"/>
      <c r="U402" s="117"/>
      <c r="V402" s="117"/>
      <c r="W402" s="117"/>
      <c r="X402" s="117"/>
      <c r="Y402" s="117"/>
    </row>
    <row r="403">
      <c r="A403" s="117"/>
      <c r="B403" s="724"/>
      <c r="C403" s="725"/>
      <c r="D403" s="117"/>
      <c r="E403" s="361"/>
      <c r="F403" s="117"/>
      <c r="G403" s="117"/>
      <c r="H403" s="117"/>
      <c r="I403" s="117"/>
      <c r="J403" s="117"/>
      <c r="K403" s="117"/>
      <c r="L403" s="117"/>
      <c r="M403" s="117"/>
      <c r="N403" s="117"/>
      <c r="O403" s="117"/>
      <c r="P403" s="117"/>
      <c r="Q403" s="117"/>
      <c r="R403" s="117"/>
      <c r="S403" s="117"/>
      <c r="T403" s="117"/>
      <c r="U403" s="117"/>
      <c r="V403" s="117"/>
      <c r="W403" s="117"/>
      <c r="X403" s="117"/>
      <c r="Y403" s="117"/>
    </row>
    <row r="404">
      <c r="A404" s="117"/>
      <c r="B404" s="724"/>
      <c r="C404" s="725"/>
      <c r="D404" s="117"/>
      <c r="E404" s="361"/>
      <c r="F404" s="117"/>
      <c r="G404" s="117"/>
      <c r="H404" s="117"/>
      <c r="I404" s="117"/>
      <c r="J404" s="117"/>
      <c r="K404" s="117"/>
      <c r="L404" s="117"/>
      <c r="M404" s="117"/>
      <c r="N404" s="117"/>
      <c r="O404" s="117"/>
      <c r="P404" s="117"/>
      <c r="Q404" s="117"/>
      <c r="R404" s="117"/>
      <c r="S404" s="117"/>
      <c r="T404" s="117"/>
      <c r="U404" s="117"/>
      <c r="V404" s="117"/>
      <c r="W404" s="117"/>
      <c r="X404" s="117"/>
      <c r="Y404" s="117"/>
    </row>
    <row r="405">
      <c r="A405" s="117"/>
      <c r="B405" s="724"/>
      <c r="C405" s="725"/>
      <c r="D405" s="117"/>
      <c r="E405" s="361"/>
      <c r="F405" s="117"/>
      <c r="G405" s="117"/>
      <c r="H405" s="117"/>
      <c r="I405" s="117"/>
      <c r="J405" s="117"/>
      <c r="K405" s="117"/>
      <c r="L405" s="117"/>
      <c r="M405" s="117"/>
      <c r="N405" s="117"/>
      <c r="O405" s="117"/>
      <c r="P405" s="117"/>
      <c r="Q405" s="117"/>
      <c r="R405" s="117"/>
      <c r="S405" s="117"/>
      <c r="T405" s="117"/>
      <c r="U405" s="117"/>
      <c r="V405" s="117"/>
      <c r="W405" s="117"/>
      <c r="X405" s="117"/>
      <c r="Y405" s="117"/>
    </row>
    <row r="406">
      <c r="A406" s="117"/>
      <c r="B406" s="724"/>
      <c r="C406" s="725"/>
      <c r="D406" s="117"/>
      <c r="E406" s="361"/>
      <c r="F406" s="117"/>
      <c r="G406" s="117"/>
      <c r="H406" s="117"/>
      <c r="I406" s="117"/>
      <c r="J406" s="117"/>
      <c r="K406" s="117"/>
      <c r="L406" s="117"/>
      <c r="M406" s="117"/>
      <c r="N406" s="117"/>
      <c r="O406" s="117"/>
      <c r="P406" s="117"/>
      <c r="Q406" s="117"/>
      <c r="R406" s="117"/>
      <c r="S406" s="117"/>
      <c r="T406" s="117"/>
      <c r="U406" s="117"/>
      <c r="V406" s="117"/>
      <c r="W406" s="117"/>
      <c r="X406" s="117"/>
      <c r="Y406" s="117"/>
    </row>
    <row r="407">
      <c r="A407" s="117"/>
      <c r="B407" s="724"/>
      <c r="C407" s="725"/>
      <c r="D407" s="117"/>
      <c r="E407" s="361"/>
      <c r="F407" s="117"/>
      <c r="G407" s="117"/>
      <c r="H407" s="117"/>
      <c r="I407" s="117"/>
      <c r="J407" s="117"/>
      <c r="K407" s="117"/>
      <c r="L407" s="117"/>
      <c r="M407" s="117"/>
      <c r="N407" s="117"/>
      <c r="O407" s="117"/>
      <c r="P407" s="117"/>
      <c r="Q407" s="117"/>
      <c r="R407" s="117"/>
      <c r="S407" s="117"/>
      <c r="T407" s="117"/>
      <c r="U407" s="117"/>
      <c r="V407" s="117"/>
      <c r="W407" s="117"/>
      <c r="X407" s="117"/>
      <c r="Y407" s="117"/>
    </row>
    <row r="408">
      <c r="A408" s="117"/>
      <c r="B408" s="724"/>
      <c r="C408" s="725"/>
      <c r="D408" s="117"/>
      <c r="E408" s="361"/>
      <c r="F408" s="117"/>
      <c r="G408" s="117"/>
      <c r="H408" s="117"/>
      <c r="I408" s="117"/>
      <c r="J408" s="117"/>
      <c r="K408" s="117"/>
      <c r="L408" s="117"/>
      <c r="M408" s="117"/>
      <c r="N408" s="117"/>
      <c r="O408" s="117"/>
      <c r="P408" s="117"/>
      <c r="Q408" s="117"/>
      <c r="R408" s="117"/>
      <c r="S408" s="117"/>
      <c r="T408" s="117"/>
      <c r="U408" s="117"/>
      <c r="V408" s="117"/>
      <c r="W408" s="117"/>
      <c r="X408" s="117"/>
      <c r="Y408" s="117"/>
    </row>
    <row r="409">
      <c r="A409" s="117"/>
      <c r="B409" s="724"/>
      <c r="C409" s="725"/>
      <c r="D409" s="117"/>
      <c r="E409" s="361"/>
      <c r="F409" s="117"/>
      <c r="G409" s="117"/>
      <c r="H409" s="117"/>
      <c r="I409" s="117"/>
      <c r="J409" s="117"/>
      <c r="K409" s="117"/>
      <c r="L409" s="117"/>
      <c r="M409" s="117"/>
      <c r="N409" s="117"/>
      <c r="O409" s="117"/>
      <c r="P409" s="117"/>
      <c r="Q409" s="117"/>
      <c r="R409" s="117"/>
      <c r="S409" s="117"/>
      <c r="T409" s="117"/>
      <c r="U409" s="117"/>
      <c r="V409" s="117"/>
      <c r="W409" s="117"/>
      <c r="X409" s="117"/>
      <c r="Y409" s="117"/>
    </row>
    <row r="410">
      <c r="A410" s="117"/>
      <c r="B410" s="724"/>
      <c r="C410" s="725"/>
      <c r="D410" s="117"/>
      <c r="E410" s="361"/>
      <c r="F410" s="117"/>
      <c r="G410" s="117"/>
      <c r="H410" s="117"/>
      <c r="I410" s="117"/>
      <c r="J410" s="117"/>
      <c r="K410" s="117"/>
      <c r="L410" s="117"/>
      <c r="M410" s="117"/>
      <c r="N410" s="117"/>
      <c r="O410" s="117"/>
      <c r="P410" s="117"/>
      <c r="Q410" s="117"/>
      <c r="R410" s="117"/>
      <c r="S410" s="117"/>
      <c r="T410" s="117"/>
      <c r="U410" s="117"/>
      <c r="V410" s="117"/>
      <c r="W410" s="117"/>
      <c r="X410" s="117"/>
      <c r="Y410" s="117"/>
    </row>
    <row r="411">
      <c r="A411" s="117"/>
      <c r="B411" s="724"/>
      <c r="C411" s="725"/>
      <c r="D411" s="117"/>
      <c r="E411" s="361"/>
      <c r="F411" s="117"/>
      <c r="G411" s="117"/>
      <c r="H411" s="117"/>
      <c r="I411" s="117"/>
      <c r="J411" s="117"/>
      <c r="K411" s="117"/>
      <c r="L411" s="117"/>
      <c r="M411" s="117"/>
      <c r="N411" s="117"/>
      <c r="O411" s="117"/>
      <c r="P411" s="117"/>
      <c r="Q411" s="117"/>
      <c r="R411" s="117"/>
      <c r="S411" s="117"/>
      <c r="T411" s="117"/>
      <c r="U411" s="117"/>
      <c r="V411" s="117"/>
      <c r="W411" s="117"/>
      <c r="X411" s="117"/>
      <c r="Y411" s="117"/>
    </row>
    <row r="412">
      <c r="A412" s="117"/>
      <c r="B412" s="724"/>
      <c r="C412" s="725"/>
      <c r="D412" s="117"/>
      <c r="E412" s="361"/>
      <c r="F412" s="117"/>
      <c r="G412" s="117"/>
      <c r="H412" s="117"/>
      <c r="I412" s="117"/>
      <c r="J412" s="117"/>
      <c r="K412" s="117"/>
      <c r="L412" s="117"/>
      <c r="M412" s="117"/>
      <c r="N412" s="117"/>
      <c r="O412" s="117"/>
      <c r="P412" s="117"/>
      <c r="Q412" s="117"/>
      <c r="R412" s="117"/>
      <c r="S412" s="117"/>
      <c r="T412" s="117"/>
      <c r="U412" s="117"/>
      <c r="V412" s="117"/>
      <c r="W412" s="117"/>
      <c r="X412" s="117"/>
      <c r="Y412" s="117"/>
    </row>
    <row r="413">
      <c r="A413" s="117"/>
      <c r="B413" s="724"/>
      <c r="C413" s="725"/>
      <c r="D413" s="117"/>
      <c r="E413" s="361"/>
      <c r="F413" s="117"/>
      <c r="G413" s="117"/>
      <c r="H413" s="117"/>
      <c r="I413" s="117"/>
      <c r="J413" s="117"/>
      <c r="K413" s="117"/>
      <c r="L413" s="117"/>
      <c r="M413" s="117"/>
      <c r="N413" s="117"/>
      <c r="O413" s="117"/>
      <c r="P413" s="117"/>
      <c r="Q413" s="117"/>
      <c r="R413" s="117"/>
      <c r="S413" s="117"/>
      <c r="T413" s="117"/>
      <c r="U413" s="117"/>
      <c r="V413" s="117"/>
      <c r="W413" s="117"/>
      <c r="X413" s="117"/>
      <c r="Y413" s="117"/>
    </row>
    <row r="414">
      <c r="A414" s="117"/>
      <c r="B414" s="724"/>
      <c r="C414" s="725"/>
      <c r="D414" s="117"/>
      <c r="E414" s="361"/>
      <c r="F414" s="117"/>
      <c r="G414" s="117"/>
      <c r="H414" s="117"/>
      <c r="I414" s="117"/>
      <c r="J414" s="117"/>
      <c r="K414" s="117"/>
      <c r="L414" s="117"/>
      <c r="M414" s="117"/>
      <c r="N414" s="117"/>
      <c r="O414" s="117"/>
      <c r="P414" s="117"/>
      <c r="Q414" s="117"/>
      <c r="R414" s="117"/>
      <c r="S414" s="117"/>
      <c r="T414" s="117"/>
      <c r="U414" s="117"/>
      <c r="V414" s="117"/>
      <c r="W414" s="117"/>
      <c r="X414" s="117"/>
      <c r="Y414" s="117"/>
    </row>
    <row r="415">
      <c r="A415" s="117"/>
      <c r="B415" s="724"/>
      <c r="C415" s="725"/>
      <c r="D415" s="117"/>
      <c r="E415" s="361"/>
      <c r="F415" s="117"/>
      <c r="G415" s="117"/>
      <c r="H415" s="117"/>
      <c r="I415" s="117"/>
      <c r="J415" s="117"/>
      <c r="K415" s="117"/>
      <c r="L415" s="117"/>
      <c r="M415" s="117"/>
      <c r="N415" s="117"/>
      <c r="O415" s="117"/>
      <c r="P415" s="117"/>
      <c r="Q415" s="117"/>
      <c r="R415" s="117"/>
      <c r="S415" s="117"/>
      <c r="T415" s="117"/>
      <c r="U415" s="117"/>
      <c r="V415" s="117"/>
      <c r="W415" s="117"/>
      <c r="X415" s="117"/>
      <c r="Y415" s="117"/>
    </row>
    <row r="416">
      <c r="A416" s="117"/>
      <c r="B416" s="724"/>
      <c r="C416" s="725"/>
      <c r="D416" s="117"/>
      <c r="E416" s="361"/>
      <c r="F416" s="117"/>
      <c r="G416" s="117"/>
      <c r="H416" s="117"/>
      <c r="I416" s="117"/>
      <c r="J416" s="117"/>
      <c r="K416" s="117"/>
      <c r="L416" s="117"/>
      <c r="M416" s="117"/>
      <c r="N416" s="117"/>
      <c r="O416" s="117"/>
      <c r="P416" s="117"/>
      <c r="Q416" s="117"/>
      <c r="R416" s="117"/>
      <c r="S416" s="117"/>
      <c r="T416" s="117"/>
      <c r="U416" s="117"/>
      <c r="V416" s="117"/>
      <c r="W416" s="117"/>
      <c r="X416" s="117"/>
      <c r="Y416" s="117"/>
    </row>
    <row r="417">
      <c r="A417" s="117"/>
      <c r="B417" s="724"/>
      <c r="C417" s="725"/>
      <c r="D417" s="117"/>
      <c r="E417" s="361"/>
      <c r="F417" s="117"/>
      <c r="G417" s="117"/>
      <c r="H417" s="117"/>
      <c r="I417" s="117"/>
      <c r="J417" s="117"/>
      <c r="K417" s="117"/>
      <c r="L417" s="117"/>
      <c r="M417" s="117"/>
      <c r="N417" s="117"/>
      <c r="O417" s="117"/>
      <c r="P417" s="117"/>
      <c r="Q417" s="117"/>
      <c r="R417" s="117"/>
      <c r="S417" s="117"/>
      <c r="T417" s="117"/>
      <c r="U417" s="117"/>
      <c r="V417" s="117"/>
      <c r="W417" s="117"/>
      <c r="X417" s="117"/>
      <c r="Y417" s="117"/>
    </row>
    <row r="418">
      <c r="A418" s="117"/>
      <c r="B418" s="724"/>
      <c r="C418" s="725"/>
      <c r="D418" s="117"/>
      <c r="E418" s="361"/>
      <c r="F418" s="117"/>
      <c r="G418" s="117"/>
      <c r="H418" s="117"/>
      <c r="I418" s="117"/>
      <c r="J418" s="117"/>
      <c r="K418" s="117"/>
      <c r="L418" s="117"/>
      <c r="M418" s="117"/>
      <c r="N418" s="117"/>
      <c r="O418" s="117"/>
      <c r="P418" s="117"/>
      <c r="Q418" s="117"/>
      <c r="R418" s="117"/>
      <c r="S418" s="117"/>
      <c r="T418" s="117"/>
      <c r="U418" s="117"/>
      <c r="V418" s="117"/>
      <c r="W418" s="117"/>
      <c r="X418" s="117"/>
      <c r="Y418" s="117"/>
    </row>
    <row r="419">
      <c r="A419" s="117"/>
      <c r="B419" s="724"/>
      <c r="C419" s="725"/>
      <c r="D419" s="117"/>
      <c r="E419" s="361"/>
      <c r="F419" s="117"/>
      <c r="G419" s="117"/>
      <c r="H419" s="117"/>
      <c r="I419" s="117"/>
      <c r="J419" s="117"/>
      <c r="K419" s="117"/>
      <c r="L419" s="117"/>
      <c r="M419" s="117"/>
      <c r="N419" s="117"/>
      <c r="O419" s="117"/>
      <c r="P419" s="117"/>
      <c r="Q419" s="117"/>
      <c r="R419" s="117"/>
      <c r="S419" s="117"/>
      <c r="T419" s="117"/>
      <c r="U419" s="117"/>
      <c r="V419" s="117"/>
      <c r="W419" s="117"/>
      <c r="X419" s="117"/>
      <c r="Y419" s="117"/>
    </row>
    <row r="420">
      <c r="A420" s="117"/>
      <c r="B420" s="724"/>
      <c r="C420" s="725"/>
      <c r="D420" s="117"/>
      <c r="E420" s="361"/>
      <c r="F420" s="117"/>
      <c r="G420" s="117"/>
      <c r="H420" s="117"/>
      <c r="I420" s="117"/>
      <c r="J420" s="117"/>
      <c r="K420" s="117"/>
      <c r="L420" s="117"/>
      <c r="M420" s="117"/>
      <c r="N420" s="117"/>
      <c r="O420" s="117"/>
      <c r="P420" s="117"/>
      <c r="Q420" s="117"/>
      <c r="R420" s="117"/>
      <c r="S420" s="117"/>
      <c r="T420" s="117"/>
      <c r="U420" s="117"/>
      <c r="V420" s="117"/>
      <c r="W420" s="117"/>
      <c r="X420" s="117"/>
      <c r="Y420" s="117"/>
    </row>
    <row r="421">
      <c r="A421" s="117"/>
      <c r="B421" s="724"/>
      <c r="C421" s="725"/>
      <c r="D421" s="117"/>
      <c r="E421" s="361"/>
      <c r="F421" s="117"/>
      <c r="G421" s="117"/>
      <c r="H421" s="117"/>
      <c r="I421" s="117"/>
      <c r="J421" s="117"/>
      <c r="K421" s="117"/>
      <c r="L421" s="117"/>
      <c r="M421" s="117"/>
      <c r="N421" s="117"/>
      <c r="O421" s="117"/>
      <c r="P421" s="117"/>
      <c r="Q421" s="117"/>
      <c r="R421" s="117"/>
      <c r="S421" s="117"/>
      <c r="T421" s="117"/>
      <c r="U421" s="117"/>
      <c r="V421" s="117"/>
      <c r="W421" s="117"/>
      <c r="X421" s="117"/>
      <c r="Y421" s="117"/>
    </row>
    <row r="422">
      <c r="A422" s="117"/>
      <c r="B422" s="724"/>
      <c r="C422" s="725"/>
      <c r="D422" s="117"/>
      <c r="E422" s="361"/>
      <c r="F422" s="117"/>
      <c r="G422" s="117"/>
      <c r="H422" s="117"/>
      <c r="I422" s="117"/>
      <c r="J422" s="117"/>
      <c r="K422" s="117"/>
      <c r="L422" s="117"/>
      <c r="M422" s="117"/>
      <c r="N422" s="117"/>
      <c r="O422" s="117"/>
      <c r="P422" s="117"/>
      <c r="Q422" s="117"/>
      <c r="R422" s="117"/>
      <c r="S422" s="117"/>
      <c r="T422" s="117"/>
      <c r="U422" s="117"/>
      <c r="V422" s="117"/>
      <c r="W422" s="117"/>
      <c r="X422" s="117"/>
      <c r="Y422" s="117"/>
    </row>
    <row r="423">
      <c r="A423" s="117"/>
      <c r="B423" s="724"/>
      <c r="C423" s="725"/>
      <c r="D423" s="117"/>
      <c r="E423" s="361"/>
      <c r="F423" s="117"/>
      <c r="G423" s="117"/>
      <c r="H423" s="117"/>
      <c r="I423" s="117"/>
      <c r="J423" s="117"/>
      <c r="K423" s="117"/>
      <c r="L423" s="117"/>
      <c r="M423" s="117"/>
      <c r="N423" s="117"/>
      <c r="O423" s="117"/>
      <c r="P423" s="117"/>
      <c r="Q423" s="117"/>
      <c r="R423" s="117"/>
      <c r="S423" s="117"/>
      <c r="T423" s="117"/>
      <c r="U423" s="117"/>
      <c r="V423" s="117"/>
      <c r="W423" s="117"/>
      <c r="X423" s="117"/>
      <c r="Y423" s="117"/>
    </row>
    <row r="424">
      <c r="A424" s="117"/>
      <c r="B424" s="724"/>
      <c r="C424" s="725"/>
      <c r="D424" s="117"/>
      <c r="E424" s="361"/>
      <c r="F424" s="117"/>
      <c r="G424" s="117"/>
      <c r="H424" s="117"/>
      <c r="I424" s="117"/>
      <c r="J424" s="117"/>
      <c r="K424" s="117"/>
      <c r="L424" s="117"/>
      <c r="M424" s="117"/>
      <c r="N424" s="117"/>
      <c r="O424" s="117"/>
      <c r="P424" s="117"/>
      <c r="Q424" s="117"/>
      <c r="R424" s="117"/>
      <c r="S424" s="117"/>
      <c r="T424" s="117"/>
      <c r="U424" s="117"/>
      <c r="V424" s="117"/>
      <c r="W424" s="117"/>
      <c r="X424" s="117"/>
      <c r="Y424" s="117"/>
    </row>
    <row r="425">
      <c r="A425" s="117"/>
      <c r="B425" s="724"/>
      <c r="C425" s="725"/>
      <c r="D425" s="117"/>
      <c r="E425" s="361"/>
      <c r="F425" s="117"/>
      <c r="G425" s="117"/>
      <c r="H425" s="117"/>
      <c r="I425" s="117"/>
      <c r="J425" s="117"/>
      <c r="K425" s="117"/>
      <c r="L425" s="117"/>
      <c r="M425" s="117"/>
      <c r="N425" s="117"/>
      <c r="O425" s="117"/>
      <c r="P425" s="117"/>
      <c r="Q425" s="117"/>
      <c r="R425" s="117"/>
      <c r="S425" s="117"/>
      <c r="T425" s="117"/>
      <c r="U425" s="117"/>
      <c r="V425" s="117"/>
      <c r="W425" s="117"/>
      <c r="X425" s="117"/>
      <c r="Y425" s="117"/>
    </row>
    <row r="426">
      <c r="A426" s="117"/>
      <c r="B426" s="724"/>
      <c r="C426" s="725"/>
      <c r="D426" s="117"/>
      <c r="E426" s="361"/>
      <c r="F426" s="117"/>
      <c r="G426" s="117"/>
      <c r="H426" s="117"/>
      <c r="I426" s="117"/>
      <c r="J426" s="117"/>
      <c r="K426" s="117"/>
      <c r="L426" s="117"/>
      <c r="M426" s="117"/>
      <c r="N426" s="117"/>
      <c r="O426" s="117"/>
      <c r="P426" s="117"/>
      <c r="Q426" s="117"/>
      <c r="R426" s="117"/>
      <c r="S426" s="117"/>
      <c r="T426" s="117"/>
      <c r="U426" s="117"/>
      <c r="V426" s="117"/>
      <c r="W426" s="117"/>
      <c r="X426" s="117"/>
      <c r="Y426" s="117"/>
    </row>
    <row r="427">
      <c r="A427" s="117"/>
      <c r="B427" s="724"/>
      <c r="C427" s="725"/>
      <c r="D427" s="117"/>
      <c r="E427" s="361"/>
      <c r="F427" s="117"/>
      <c r="G427" s="117"/>
      <c r="H427" s="117"/>
      <c r="I427" s="117"/>
      <c r="J427" s="117"/>
      <c r="K427" s="117"/>
      <c r="L427" s="117"/>
      <c r="M427" s="117"/>
      <c r="N427" s="117"/>
      <c r="O427" s="117"/>
      <c r="P427" s="117"/>
      <c r="Q427" s="117"/>
      <c r="R427" s="117"/>
      <c r="S427" s="117"/>
      <c r="T427" s="117"/>
      <c r="U427" s="117"/>
      <c r="V427" s="117"/>
      <c r="W427" s="117"/>
      <c r="X427" s="117"/>
      <c r="Y427" s="117"/>
    </row>
    <row r="428">
      <c r="A428" s="117"/>
      <c r="B428" s="724"/>
      <c r="C428" s="725"/>
      <c r="D428" s="117"/>
      <c r="E428" s="361"/>
      <c r="F428" s="117"/>
      <c r="G428" s="117"/>
      <c r="H428" s="117"/>
      <c r="I428" s="117"/>
      <c r="J428" s="117"/>
      <c r="K428" s="117"/>
      <c r="L428" s="117"/>
      <c r="M428" s="117"/>
      <c r="N428" s="117"/>
      <c r="O428" s="117"/>
      <c r="P428" s="117"/>
      <c r="Q428" s="117"/>
      <c r="R428" s="117"/>
      <c r="S428" s="117"/>
      <c r="T428" s="117"/>
      <c r="U428" s="117"/>
      <c r="V428" s="117"/>
      <c r="W428" s="117"/>
      <c r="X428" s="117"/>
      <c r="Y428" s="117"/>
    </row>
    <row r="429">
      <c r="A429" s="117"/>
      <c r="B429" s="724"/>
      <c r="C429" s="725"/>
      <c r="D429" s="117"/>
      <c r="E429" s="361"/>
      <c r="F429" s="117"/>
      <c r="G429" s="117"/>
      <c r="H429" s="117"/>
      <c r="I429" s="117"/>
      <c r="J429" s="117"/>
      <c r="K429" s="117"/>
      <c r="L429" s="117"/>
      <c r="M429" s="117"/>
      <c r="N429" s="117"/>
      <c r="O429" s="117"/>
      <c r="P429" s="117"/>
      <c r="Q429" s="117"/>
      <c r="R429" s="117"/>
      <c r="S429" s="117"/>
      <c r="T429" s="117"/>
      <c r="U429" s="117"/>
      <c r="V429" s="117"/>
      <c r="W429" s="117"/>
      <c r="X429" s="117"/>
      <c r="Y429" s="117"/>
    </row>
    <row r="430">
      <c r="A430" s="117"/>
      <c r="B430" s="724"/>
      <c r="C430" s="725"/>
      <c r="D430" s="117"/>
      <c r="E430" s="361"/>
      <c r="F430" s="117"/>
      <c r="G430" s="117"/>
      <c r="H430" s="117"/>
      <c r="I430" s="117"/>
      <c r="J430" s="117"/>
      <c r="K430" s="117"/>
      <c r="L430" s="117"/>
      <c r="M430" s="117"/>
      <c r="N430" s="117"/>
      <c r="O430" s="117"/>
      <c r="P430" s="117"/>
      <c r="Q430" s="117"/>
      <c r="R430" s="117"/>
      <c r="S430" s="117"/>
      <c r="T430" s="117"/>
      <c r="U430" s="117"/>
      <c r="V430" s="117"/>
      <c r="W430" s="117"/>
      <c r="X430" s="117"/>
      <c r="Y430" s="117"/>
    </row>
    <row r="431">
      <c r="A431" s="117"/>
      <c r="B431" s="724"/>
      <c r="C431" s="725"/>
      <c r="D431" s="117"/>
      <c r="E431" s="361"/>
      <c r="F431" s="117"/>
      <c r="G431" s="117"/>
      <c r="H431" s="117"/>
      <c r="I431" s="117"/>
      <c r="J431" s="117"/>
      <c r="K431" s="117"/>
      <c r="L431" s="117"/>
      <c r="M431" s="117"/>
      <c r="N431" s="117"/>
      <c r="O431" s="117"/>
      <c r="P431" s="117"/>
      <c r="Q431" s="117"/>
      <c r="R431" s="117"/>
      <c r="S431" s="117"/>
      <c r="T431" s="117"/>
      <c r="U431" s="117"/>
      <c r="V431" s="117"/>
      <c r="W431" s="117"/>
      <c r="X431" s="117"/>
      <c r="Y431" s="117"/>
    </row>
    <row r="432">
      <c r="A432" s="117"/>
      <c r="B432" s="724"/>
      <c r="C432" s="725"/>
      <c r="D432" s="117"/>
      <c r="E432" s="361"/>
      <c r="F432" s="117"/>
      <c r="G432" s="117"/>
      <c r="H432" s="117"/>
      <c r="I432" s="117"/>
      <c r="J432" s="117"/>
      <c r="K432" s="117"/>
      <c r="L432" s="117"/>
      <c r="M432" s="117"/>
      <c r="N432" s="117"/>
      <c r="O432" s="117"/>
      <c r="P432" s="117"/>
      <c r="Q432" s="117"/>
      <c r="R432" s="117"/>
      <c r="S432" s="117"/>
      <c r="T432" s="117"/>
      <c r="U432" s="117"/>
      <c r="V432" s="117"/>
      <c r="W432" s="117"/>
      <c r="X432" s="117"/>
      <c r="Y432" s="117"/>
    </row>
    <row r="433">
      <c r="A433" s="117"/>
      <c r="B433" s="724"/>
      <c r="C433" s="725"/>
      <c r="D433" s="117"/>
      <c r="E433" s="361"/>
      <c r="F433" s="117"/>
      <c r="G433" s="117"/>
      <c r="H433" s="117"/>
      <c r="I433" s="117"/>
      <c r="J433" s="117"/>
      <c r="K433" s="117"/>
      <c r="L433" s="117"/>
      <c r="M433" s="117"/>
      <c r="N433" s="117"/>
      <c r="O433" s="117"/>
      <c r="P433" s="117"/>
      <c r="Q433" s="117"/>
      <c r="R433" s="117"/>
      <c r="S433" s="117"/>
      <c r="T433" s="117"/>
      <c r="U433" s="117"/>
      <c r="V433" s="117"/>
      <c r="W433" s="117"/>
      <c r="X433" s="117"/>
      <c r="Y433" s="117"/>
    </row>
    <row r="434">
      <c r="A434" s="117"/>
      <c r="B434" s="724"/>
      <c r="C434" s="725"/>
      <c r="D434" s="117"/>
      <c r="E434" s="361"/>
      <c r="F434" s="117"/>
      <c r="G434" s="117"/>
      <c r="H434" s="117"/>
      <c r="I434" s="117"/>
      <c r="J434" s="117"/>
      <c r="K434" s="117"/>
      <c r="L434" s="117"/>
      <c r="M434" s="117"/>
      <c r="N434" s="117"/>
      <c r="O434" s="117"/>
      <c r="P434" s="117"/>
      <c r="Q434" s="117"/>
      <c r="R434" s="117"/>
      <c r="S434" s="117"/>
      <c r="T434" s="117"/>
      <c r="U434" s="117"/>
      <c r="V434" s="117"/>
      <c r="W434" s="117"/>
      <c r="X434" s="117"/>
      <c r="Y434" s="117"/>
    </row>
    <row r="435">
      <c r="A435" s="117"/>
      <c r="B435" s="724"/>
      <c r="C435" s="725"/>
      <c r="D435" s="117"/>
      <c r="E435" s="361"/>
      <c r="F435" s="117"/>
      <c r="G435" s="117"/>
      <c r="H435" s="117"/>
      <c r="I435" s="117"/>
      <c r="J435" s="117"/>
      <c r="K435" s="117"/>
      <c r="L435" s="117"/>
      <c r="M435" s="117"/>
      <c r="N435" s="117"/>
      <c r="O435" s="117"/>
      <c r="P435" s="117"/>
      <c r="Q435" s="117"/>
      <c r="R435" s="117"/>
      <c r="S435" s="117"/>
      <c r="T435" s="117"/>
      <c r="U435" s="117"/>
      <c r="V435" s="117"/>
      <c r="W435" s="117"/>
      <c r="X435" s="117"/>
      <c r="Y435" s="117"/>
    </row>
    <row r="436">
      <c r="A436" s="117"/>
      <c r="B436" s="724"/>
      <c r="C436" s="725"/>
      <c r="D436" s="117"/>
      <c r="E436" s="361"/>
      <c r="F436" s="117"/>
      <c r="G436" s="117"/>
      <c r="H436" s="117"/>
      <c r="I436" s="117"/>
      <c r="J436" s="117"/>
      <c r="K436" s="117"/>
      <c r="L436" s="117"/>
      <c r="M436" s="117"/>
      <c r="N436" s="117"/>
      <c r="O436" s="117"/>
      <c r="P436" s="117"/>
      <c r="Q436" s="117"/>
      <c r="R436" s="117"/>
      <c r="S436" s="117"/>
      <c r="T436" s="117"/>
      <c r="U436" s="117"/>
      <c r="V436" s="117"/>
      <c r="W436" s="117"/>
      <c r="X436" s="117"/>
      <c r="Y436" s="117"/>
    </row>
    <row r="437">
      <c r="A437" s="117"/>
      <c r="B437" s="724"/>
      <c r="C437" s="725"/>
      <c r="D437" s="117"/>
      <c r="E437" s="361"/>
      <c r="F437" s="117"/>
      <c r="G437" s="117"/>
      <c r="H437" s="117"/>
      <c r="I437" s="117"/>
      <c r="J437" s="117"/>
      <c r="K437" s="117"/>
      <c r="L437" s="117"/>
      <c r="M437" s="117"/>
      <c r="N437" s="117"/>
      <c r="O437" s="117"/>
      <c r="P437" s="117"/>
      <c r="Q437" s="117"/>
      <c r="R437" s="117"/>
      <c r="S437" s="117"/>
      <c r="T437" s="117"/>
      <c r="U437" s="117"/>
      <c r="V437" s="117"/>
      <c r="W437" s="117"/>
      <c r="X437" s="117"/>
      <c r="Y437" s="117"/>
    </row>
    <row r="438">
      <c r="A438" s="117"/>
      <c r="B438" s="724"/>
      <c r="C438" s="725"/>
      <c r="D438" s="117"/>
      <c r="E438" s="361"/>
      <c r="F438" s="117"/>
      <c r="G438" s="117"/>
      <c r="H438" s="117"/>
      <c r="I438" s="117"/>
      <c r="J438" s="117"/>
      <c r="K438" s="117"/>
      <c r="L438" s="117"/>
      <c r="M438" s="117"/>
      <c r="N438" s="117"/>
      <c r="O438" s="117"/>
      <c r="P438" s="117"/>
      <c r="Q438" s="117"/>
      <c r="R438" s="117"/>
      <c r="S438" s="117"/>
      <c r="T438" s="117"/>
      <c r="U438" s="117"/>
      <c r="V438" s="117"/>
      <c r="W438" s="117"/>
      <c r="X438" s="117"/>
      <c r="Y438" s="117"/>
    </row>
    <row r="439">
      <c r="A439" s="117"/>
      <c r="B439" s="724"/>
      <c r="C439" s="725"/>
      <c r="D439" s="117"/>
      <c r="E439" s="361"/>
      <c r="F439" s="117"/>
      <c r="G439" s="117"/>
      <c r="H439" s="117"/>
      <c r="I439" s="117"/>
      <c r="J439" s="117"/>
      <c r="K439" s="117"/>
      <c r="L439" s="117"/>
      <c r="M439" s="117"/>
      <c r="N439" s="117"/>
      <c r="O439" s="117"/>
      <c r="P439" s="117"/>
      <c r="Q439" s="117"/>
      <c r="R439" s="117"/>
      <c r="S439" s="117"/>
      <c r="T439" s="117"/>
      <c r="U439" s="117"/>
      <c r="V439" s="117"/>
      <c r="W439" s="117"/>
      <c r="X439" s="117"/>
      <c r="Y439" s="117"/>
    </row>
    <row r="440">
      <c r="A440" s="117"/>
      <c r="B440" s="724"/>
      <c r="C440" s="725"/>
      <c r="D440" s="117"/>
      <c r="E440" s="361"/>
      <c r="F440" s="117"/>
      <c r="G440" s="117"/>
      <c r="H440" s="117"/>
      <c r="I440" s="117"/>
      <c r="J440" s="117"/>
      <c r="K440" s="117"/>
      <c r="L440" s="117"/>
      <c r="M440" s="117"/>
      <c r="N440" s="117"/>
      <c r="O440" s="117"/>
      <c r="P440" s="117"/>
      <c r="Q440" s="117"/>
      <c r="R440" s="117"/>
      <c r="S440" s="117"/>
      <c r="T440" s="117"/>
      <c r="U440" s="117"/>
      <c r="V440" s="117"/>
      <c r="W440" s="117"/>
      <c r="X440" s="117"/>
      <c r="Y440" s="117"/>
    </row>
    <row r="441">
      <c r="A441" s="117"/>
      <c r="B441" s="724"/>
      <c r="C441" s="725"/>
      <c r="D441" s="117"/>
      <c r="E441" s="361"/>
      <c r="F441" s="117"/>
      <c r="G441" s="117"/>
      <c r="H441" s="117"/>
      <c r="I441" s="117"/>
      <c r="J441" s="117"/>
      <c r="K441" s="117"/>
      <c r="L441" s="117"/>
      <c r="M441" s="117"/>
      <c r="N441" s="117"/>
      <c r="O441" s="117"/>
      <c r="P441" s="117"/>
      <c r="Q441" s="117"/>
      <c r="R441" s="117"/>
      <c r="S441" s="117"/>
      <c r="T441" s="117"/>
      <c r="U441" s="117"/>
      <c r="V441" s="117"/>
      <c r="W441" s="117"/>
      <c r="X441" s="117"/>
      <c r="Y441" s="117"/>
    </row>
    <row r="442">
      <c r="A442" s="117"/>
      <c r="B442" s="724"/>
      <c r="C442" s="725"/>
      <c r="D442" s="117"/>
      <c r="E442" s="361"/>
      <c r="F442" s="117"/>
      <c r="G442" s="117"/>
      <c r="H442" s="117"/>
      <c r="I442" s="117"/>
      <c r="J442" s="117"/>
      <c r="K442" s="117"/>
      <c r="L442" s="117"/>
      <c r="M442" s="117"/>
      <c r="N442" s="117"/>
      <c r="O442" s="117"/>
      <c r="P442" s="117"/>
      <c r="Q442" s="117"/>
      <c r="R442" s="117"/>
      <c r="S442" s="117"/>
      <c r="T442" s="117"/>
      <c r="U442" s="117"/>
      <c r="V442" s="117"/>
      <c r="W442" s="117"/>
      <c r="X442" s="117"/>
      <c r="Y442" s="117"/>
    </row>
    <row r="443">
      <c r="A443" s="117"/>
      <c r="B443" s="724"/>
      <c r="C443" s="725"/>
      <c r="D443" s="117"/>
      <c r="E443" s="361"/>
      <c r="F443" s="117"/>
      <c r="G443" s="117"/>
      <c r="H443" s="117"/>
      <c r="I443" s="117"/>
      <c r="J443" s="117"/>
      <c r="K443" s="117"/>
      <c r="L443" s="117"/>
      <c r="M443" s="117"/>
      <c r="N443" s="117"/>
      <c r="O443" s="117"/>
      <c r="P443" s="117"/>
      <c r="Q443" s="117"/>
      <c r="R443" s="117"/>
      <c r="S443" s="117"/>
      <c r="T443" s="117"/>
      <c r="U443" s="117"/>
      <c r="V443" s="117"/>
      <c r="W443" s="117"/>
      <c r="X443" s="117"/>
      <c r="Y443" s="117"/>
    </row>
    <row r="444">
      <c r="A444" s="117"/>
      <c r="B444" s="724"/>
      <c r="C444" s="725"/>
      <c r="D444" s="117"/>
      <c r="E444" s="361"/>
      <c r="F444" s="117"/>
      <c r="G444" s="117"/>
      <c r="H444" s="117"/>
      <c r="I444" s="117"/>
      <c r="J444" s="117"/>
      <c r="K444" s="117"/>
      <c r="L444" s="117"/>
      <c r="M444" s="117"/>
      <c r="N444" s="117"/>
      <c r="O444" s="117"/>
      <c r="P444" s="117"/>
      <c r="Q444" s="117"/>
      <c r="R444" s="117"/>
      <c r="S444" s="117"/>
      <c r="T444" s="117"/>
      <c r="U444" s="117"/>
      <c r="V444" s="117"/>
      <c r="W444" s="117"/>
      <c r="X444" s="117"/>
      <c r="Y444" s="117"/>
    </row>
    <row r="445">
      <c r="A445" s="117"/>
      <c r="B445" s="724"/>
      <c r="C445" s="725"/>
      <c r="D445" s="117"/>
      <c r="E445" s="361"/>
      <c r="F445" s="117"/>
      <c r="G445" s="117"/>
      <c r="H445" s="117"/>
      <c r="I445" s="117"/>
      <c r="J445" s="117"/>
      <c r="K445" s="117"/>
      <c r="L445" s="117"/>
      <c r="M445" s="117"/>
      <c r="N445" s="117"/>
      <c r="O445" s="117"/>
      <c r="P445" s="117"/>
      <c r="Q445" s="117"/>
      <c r="R445" s="117"/>
      <c r="S445" s="117"/>
      <c r="T445" s="117"/>
      <c r="U445" s="117"/>
      <c r="V445" s="117"/>
      <c r="W445" s="117"/>
      <c r="X445" s="117"/>
      <c r="Y445" s="117"/>
    </row>
    <row r="446">
      <c r="A446" s="117"/>
      <c r="B446" s="724"/>
      <c r="C446" s="725"/>
      <c r="D446" s="117"/>
      <c r="E446" s="361"/>
      <c r="F446" s="117"/>
      <c r="G446" s="117"/>
      <c r="H446" s="117"/>
      <c r="I446" s="117"/>
      <c r="J446" s="117"/>
      <c r="K446" s="117"/>
      <c r="L446" s="117"/>
      <c r="M446" s="117"/>
      <c r="N446" s="117"/>
      <c r="O446" s="117"/>
      <c r="P446" s="117"/>
      <c r="Q446" s="117"/>
      <c r="R446" s="117"/>
      <c r="S446" s="117"/>
      <c r="T446" s="117"/>
      <c r="U446" s="117"/>
      <c r="V446" s="117"/>
      <c r="W446" s="117"/>
      <c r="X446" s="117"/>
      <c r="Y446" s="117"/>
    </row>
    <row r="447">
      <c r="A447" s="117"/>
      <c r="B447" s="724"/>
      <c r="C447" s="725"/>
      <c r="D447" s="117"/>
      <c r="E447" s="361"/>
      <c r="F447" s="117"/>
      <c r="G447" s="117"/>
      <c r="H447" s="117"/>
      <c r="I447" s="117"/>
      <c r="J447" s="117"/>
      <c r="K447" s="117"/>
      <c r="L447" s="117"/>
      <c r="M447" s="117"/>
      <c r="N447" s="117"/>
      <c r="O447" s="117"/>
      <c r="P447" s="117"/>
      <c r="Q447" s="117"/>
      <c r="R447" s="117"/>
      <c r="S447" s="117"/>
      <c r="T447" s="117"/>
      <c r="U447" s="117"/>
      <c r="V447" s="117"/>
      <c r="W447" s="117"/>
      <c r="X447" s="117"/>
      <c r="Y447" s="117"/>
    </row>
    <row r="448">
      <c r="A448" s="117"/>
      <c r="B448" s="724"/>
      <c r="C448" s="725"/>
      <c r="D448" s="117"/>
      <c r="E448" s="361"/>
      <c r="F448" s="117"/>
      <c r="G448" s="117"/>
      <c r="H448" s="117"/>
      <c r="I448" s="117"/>
      <c r="J448" s="117"/>
      <c r="K448" s="117"/>
      <c r="L448" s="117"/>
      <c r="M448" s="117"/>
      <c r="N448" s="117"/>
      <c r="O448" s="117"/>
      <c r="P448" s="117"/>
      <c r="Q448" s="117"/>
      <c r="R448" s="117"/>
      <c r="S448" s="117"/>
      <c r="T448" s="117"/>
      <c r="U448" s="117"/>
      <c r="V448" s="117"/>
      <c r="W448" s="117"/>
      <c r="X448" s="117"/>
      <c r="Y448" s="117"/>
    </row>
    <row r="449">
      <c r="A449" s="117"/>
      <c r="B449" s="724"/>
      <c r="C449" s="725"/>
      <c r="D449" s="117"/>
      <c r="E449" s="361"/>
      <c r="F449" s="117"/>
      <c r="G449" s="117"/>
      <c r="H449" s="117"/>
      <c r="I449" s="117"/>
      <c r="J449" s="117"/>
      <c r="K449" s="117"/>
      <c r="L449" s="117"/>
      <c r="M449" s="117"/>
      <c r="N449" s="117"/>
      <c r="O449" s="117"/>
      <c r="P449" s="117"/>
      <c r="Q449" s="117"/>
      <c r="R449" s="117"/>
      <c r="S449" s="117"/>
      <c r="T449" s="117"/>
      <c r="U449" s="117"/>
      <c r="V449" s="117"/>
      <c r="W449" s="117"/>
      <c r="X449" s="117"/>
      <c r="Y449" s="117"/>
    </row>
    <row r="450">
      <c r="A450" s="117"/>
      <c r="B450" s="724"/>
      <c r="C450" s="725"/>
      <c r="D450" s="117"/>
      <c r="E450" s="361"/>
      <c r="F450" s="117"/>
      <c r="G450" s="117"/>
      <c r="H450" s="117"/>
      <c r="I450" s="117"/>
      <c r="J450" s="117"/>
      <c r="K450" s="117"/>
      <c r="L450" s="117"/>
      <c r="M450" s="117"/>
      <c r="N450" s="117"/>
      <c r="O450" s="117"/>
      <c r="P450" s="117"/>
      <c r="Q450" s="117"/>
      <c r="R450" s="117"/>
      <c r="S450" s="117"/>
      <c r="T450" s="117"/>
      <c r="U450" s="117"/>
      <c r="V450" s="117"/>
      <c r="W450" s="117"/>
      <c r="X450" s="117"/>
      <c r="Y450" s="117"/>
    </row>
    <row r="451">
      <c r="A451" s="117"/>
      <c r="B451" s="724"/>
      <c r="C451" s="725"/>
      <c r="D451" s="117"/>
      <c r="E451" s="361"/>
      <c r="F451" s="117"/>
      <c r="G451" s="117"/>
      <c r="H451" s="117"/>
      <c r="I451" s="117"/>
      <c r="J451" s="117"/>
      <c r="K451" s="117"/>
      <c r="L451" s="117"/>
      <c r="M451" s="117"/>
      <c r="N451" s="117"/>
      <c r="O451" s="117"/>
      <c r="P451" s="117"/>
      <c r="Q451" s="117"/>
      <c r="R451" s="117"/>
      <c r="S451" s="117"/>
      <c r="T451" s="117"/>
      <c r="U451" s="117"/>
      <c r="V451" s="117"/>
      <c r="W451" s="117"/>
      <c r="X451" s="117"/>
      <c r="Y451" s="117"/>
    </row>
    <row r="452">
      <c r="A452" s="117"/>
      <c r="B452" s="724"/>
      <c r="C452" s="725"/>
      <c r="D452" s="117"/>
      <c r="E452" s="361"/>
      <c r="F452" s="117"/>
      <c r="G452" s="117"/>
      <c r="H452" s="117"/>
      <c r="I452" s="117"/>
      <c r="J452" s="117"/>
      <c r="K452" s="117"/>
      <c r="L452" s="117"/>
      <c r="M452" s="117"/>
      <c r="N452" s="117"/>
      <c r="O452" s="117"/>
      <c r="P452" s="117"/>
      <c r="Q452" s="117"/>
      <c r="R452" s="117"/>
      <c r="S452" s="117"/>
      <c r="T452" s="117"/>
      <c r="U452" s="117"/>
      <c r="V452" s="117"/>
      <c r="W452" s="117"/>
      <c r="X452" s="117"/>
      <c r="Y452" s="117"/>
    </row>
    <row r="453">
      <c r="A453" s="117"/>
      <c r="B453" s="724"/>
      <c r="C453" s="725"/>
      <c r="D453" s="117"/>
      <c r="E453" s="361"/>
      <c r="F453" s="117"/>
      <c r="G453" s="117"/>
      <c r="H453" s="117"/>
      <c r="I453" s="117"/>
      <c r="J453" s="117"/>
      <c r="K453" s="117"/>
      <c r="L453" s="117"/>
      <c r="M453" s="117"/>
      <c r="N453" s="117"/>
      <c r="O453" s="117"/>
      <c r="P453" s="117"/>
      <c r="Q453" s="117"/>
      <c r="R453" s="117"/>
      <c r="S453" s="117"/>
      <c r="T453" s="117"/>
      <c r="U453" s="117"/>
      <c r="V453" s="117"/>
      <c r="W453" s="117"/>
      <c r="X453" s="117"/>
      <c r="Y453" s="117"/>
    </row>
    <row r="454">
      <c r="A454" s="117"/>
      <c r="B454" s="724"/>
      <c r="C454" s="725"/>
      <c r="D454" s="117"/>
      <c r="E454" s="361"/>
      <c r="F454" s="117"/>
      <c r="G454" s="117"/>
      <c r="H454" s="117"/>
      <c r="I454" s="117"/>
      <c r="J454" s="117"/>
      <c r="K454" s="117"/>
      <c r="L454" s="117"/>
      <c r="M454" s="117"/>
      <c r="N454" s="117"/>
      <c r="O454" s="117"/>
      <c r="P454" s="117"/>
      <c r="Q454" s="117"/>
      <c r="R454" s="117"/>
      <c r="S454" s="117"/>
      <c r="T454" s="117"/>
      <c r="U454" s="117"/>
      <c r="V454" s="117"/>
      <c r="W454" s="117"/>
      <c r="X454" s="117"/>
      <c r="Y454" s="117"/>
    </row>
    <row r="455">
      <c r="A455" s="117"/>
      <c r="B455" s="724"/>
      <c r="C455" s="725"/>
      <c r="D455" s="117"/>
      <c r="E455" s="361"/>
      <c r="F455" s="117"/>
      <c r="G455" s="117"/>
      <c r="H455" s="117"/>
      <c r="I455" s="117"/>
      <c r="J455" s="117"/>
      <c r="K455" s="117"/>
      <c r="L455" s="117"/>
      <c r="M455" s="117"/>
      <c r="N455" s="117"/>
      <c r="O455" s="117"/>
      <c r="P455" s="117"/>
      <c r="Q455" s="117"/>
      <c r="R455" s="117"/>
      <c r="S455" s="117"/>
      <c r="T455" s="117"/>
      <c r="U455" s="117"/>
      <c r="V455" s="117"/>
      <c r="W455" s="117"/>
      <c r="X455" s="117"/>
      <c r="Y455" s="117"/>
    </row>
    <row r="456">
      <c r="A456" s="117"/>
      <c r="B456" s="724"/>
      <c r="C456" s="725"/>
      <c r="D456" s="117"/>
      <c r="E456" s="361"/>
      <c r="F456" s="117"/>
      <c r="G456" s="117"/>
      <c r="H456" s="117"/>
      <c r="I456" s="117"/>
      <c r="J456" s="117"/>
      <c r="K456" s="117"/>
      <c r="L456" s="117"/>
      <c r="M456" s="117"/>
      <c r="N456" s="117"/>
      <c r="O456" s="117"/>
      <c r="P456" s="117"/>
      <c r="Q456" s="117"/>
      <c r="R456" s="117"/>
      <c r="S456" s="117"/>
      <c r="T456" s="117"/>
      <c r="U456" s="117"/>
      <c r="V456" s="117"/>
      <c r="W456" s="117"/>
      <c r="X456" s="117"/>
      <c r="Y456" s="117"/>
    </row>
    <row r="457">
      <c r="A457" s="117"/>
      <c r="B457" s="724"/>
      <c r="C457" s="725"/>
      <c r="D457" s="117"/>
      <c r="E457" s="361"/>
      <c r="F457" s="117"/>
      <c r="G457" s="117"/>
      <c r="H457" s="117"/>
      <c r="I457" s="117"/>
      <c r="J457" s="117"/>
      <c r="K457" s="117"/>
      <c r="L457" s="117"/>
      <c r="M457" s="117"/>
      <c r="N457" s="117"/>
      <c r="O457" s="117"/>
      <c r="P457" s="117"/>
      <c r="Q457" s="117"/>
      <c r="R457" s="117"/>
      <c r="S457" s="117"/>
      <c r="T457" s="117"/>
      <c r="U457" s="117"/>
      <c r="V457" s="117"/>
      <c r="W457" s="117"/>
      <c r="X457" s="117"/>
      <c r="Y457" s="117"/>
    </row>
    <row r="458">
      <c r="A458" s="117"/>
      <c r="B458" s="724"/>
      <c r="C458" s="725"/>
      <c r="D458" s="117"/>
      <c r="E458" s="361"/>
      <c r="F458" s="117"/>
      <c r="G458" s="117"/>
      <c r="H458" s="117"/>
      <c r="I458" s="117"/>
      <c r="J458" s="117"/>
      <c r="K458" s="117"/>
      <c r="L458" s="117"/>
      <c r="M458" s="117"/>
      <c r="N458" s="117"/>
      <c r="O458" s="117"/>
      <c r="P458" s="117"/>
      <c r="Q458" s="117"/>
      <c r="R458" s="117"/>
      <c r="S458" s="117"/>
      <c r="T458" s="117"/>
      <c r="U458" s="117"/>
      <c r="V458" s="117"/>
      <c r="W458" s="117"/>
      <c r="X458" s="117"/>
      <c r="Y458" s="117"/>
    </row>
    <row r="459">
      <c r="A459" s="117"/>
      <c r="B459" s="724"/>
      <c r="C459" s="725"/>
      <c r="D459" s="117"/>
      <c r="E459" s="361"/>
      <c r="F459" s="117"/>
      <c r="G459" s="117"/>
      <c r="H459" s="117"/>
      <c r="I459" s="117"/>
      <c r="J459" s="117"/>
      <c r="K459" s="117"/>
      <c r="L459" s="117"/>
      <c r="M459" s="117"/>
      <c r="N459" s="117"/>
      <c r="O459" s="117"/>
      <c r="P459" s="117"/>
      <c r="Q459" s="117"/>
      <c r="R459" s="117"/>
      <c r="S459" s="117"/>
      <c r="T459" s="117"/>
      <c r="U459" s="117"/>
      <c r="V459" s="117"/>
      <c r="W459" s="117"/>
      <c r="X459" s="117"/>
      <c r="Y459" s="117"/>
    </row>
    <row r="460">
      <c r="A460" s="117"/>
      <c r="B460" s="724"/>
      <c r="C460" s="725"/>
      <c r="D460" s="117"/>
      <c r="E460" s="361"/>
      <c r="F460" s="117"/>
      <c r="G460" s="117"/>
      <c r="H460" s="117"/>
      <c r="I460" s="117"/>
      <c r="J460" s="117"/>
      <c r="K460" s="117"/>
      <c r="L460" s="117"/>
      <c r="M460" s="117"/>
      <c r="N460" s="117"/>
      <c r="O460" s="117"/>
      <c r="P460" s="117"/>
      <c r="Q460" s="117"/>
      <c r="R460" s="117"/>
      <c r="S460" s="117"/>
      <c r="T460" s="117"/>
      <c r="U460" s="117"/>
      <c r="V460" s="117"/>
      <c r="W460" s="117"/>
      <c r="X460" s="117"/>
      <c r="Y460" s="117"/>
    </row>
    <row r="461">
      <c r="A461" s="117"/>
      <c r="B461" s="724"/>
      <c r="C461" s="725"/>
      <c r="D461" s="117"/>
      <c r="E461" s="361"/>
      <c r="F461" s="117"/>
      <c r="G461" s="117"/>
      <c r="H461" s="117"/>
      <c r="I461" s="117"/>
      <c r="J461" s="117"/>
      <c r="K461" s="117"/>
      <c r="L461" s="117"/>
      <c r="M461" s="117"/>
      <c r="N461" s="117"/>
      <c r="O461" s="117"/>
      <c r="P461" s="117"/>
      <c r="Q461" s="117"/>
      <c r="R461" s="117"/>
      <c r="S461" s="117"/>
      <c r="T461" s="117"/>
      <c r="U461" s="117"/>
      <c r="V461" s="117"/>
      <c r="W461" s="117"/>
      <c r="X461" s="117"/>
      <c r="Y461" s="117"/>
    </row>
    <row r="462">
      <c r="A462" s="117"/>
      <c r="B462" s="724"/>
      <c r="C462" s="725"/>
      <c r="D462" s="117"/>
      <c r="E462" s="361"/>
      <c r="F462" s="117"/>
      <c r="G462" s="117"/>
      <c r="H462" s="117"/>
      <c r="I462" s="117"/>
      <c r="J462" s="117"/>
      <c r="K462" s="117"/>
      <c r="L462" s="117"/>
      <c r="M462" s="117"/>
      <c r="N462" s="117"/>
      <c r="O462" s="117"/>
      <c r="P462" s="117"/>
      <c r="Q462" s="117"/>
      <c r="R462" s="117"/>
      <c r="S462" s="117"/>
      <c r="T462" s="117"/>
      <c r="U462" s="117"/>
      <c r="V462" s="117"/>
      <c r="W462" s="117"/>
      <c r="X462" s="117"/>
      <c r="Y462" s="117"/>
    </row>
    <row r="463">
      <c r="A463" s="117"/>
      <c r="B463" s="724"/>
      <c r="C463" s="725"/>
      <c r="D463" s="117"/>
      <c r="E463" s="361"/>
      <c r="F463" s="117"/>
      <c r="G463" s="117"/>
      <c r="H463" s="117"/>
      <c r="I463" s="117"/>
      <c r="J463" s="117"/>
      <c r="K463" s="117"/>
      <c r="L463" s="117"/>
      <c r="M463" s="117"/>
      <c r="N463" s="117"/>
      <c r="O463" s="117"/>
      <c r="P463" s="117"/>
      <c r="Q463" s="117"/>
      <c r="R463" s="117"/>
      <c r="S463" s="117"/>
      <c r="T463" s="117"/>
      <c r="U463" s="117"/>
      <c r="V463" s="117"/>
      <c r="W463" s="117"/>
      <c r="X463" s="117"/>
      <c r="Y463" s="117"/>
    </row>
    <row r="464">
      <c r="A464" s="117"/>
      <c r="B464" s="724"/>
      <c r="C464" s="725"/>
      <c r="D464" s="117"/>
      <c r="E464" s="361"/>
      <c r="F464" s="117"/>
      <c r="G464" s="117"/>
      <c r="H464" s="117"/>
      <c r="I464" s="117"/>
      <c r="J464" s="117"/>
      <c r="K464" s="117"/>
      <c r="L464" s="117"/>
      <c r="M464" s="117"/>
      <c r="N464" s="117"/>
      <c r="O464" s="117"/>
      <c r="P464" s="117"/>
      <c r="Q464" s="117"/>
      <c r="R464" s="117"/>
      <c r="S464" s="117"/>
      <c r="T464" s="117"/>
      <c r="U464" s="117"/>
      <c r="V464" s="117"/>
      <c r="W464" s="117"/>
      <c r="X464" s="117"/>
      <c r="Y464" s="117"/>
    </row>
    <row r="465">
      <c r="A465" s="117"/>
      <c r="B465" s="724"/>
      <c r="C465" s="725"/>
      <c r="D465" s="117"/>
      <c r="E465" s="361"/>
      <c r="F465" s="117"/>
      <c r="G465" s="117"/>
      <c r="H465" s="117"/>
      <c r="I465" s="117"/>
      <c r="J465" s="117"/>
      <c r="K465" s="117"/>
      <c r="L465" s="117"/>
      <c r="M465" s="117"/>
      <c r="N465" s="117"/>
      <c r="O465" s="117"/>
      <c r="P465" s="117"/>
      <c r="Q465" s="117"/>
      <c r="R465" s="117"/>
      <c r="S465" s="117"/>
      <c r="T465" s="117"/>
      <c r="U465" s="117"/>
      <c r="V465" s="117"/>
      <c r="W465" s="117"/>
      <c r="X465" s="117"/>
      <c r="Y465" s="117"/>
    </row>
    <row r="466">
      <c r="A466" s="117"/>
      <c r="B466" s="724"/>
      <c r="C466" s="725"/>
      <c r="D466" s="117"/>
      <c r="E466" s="361"/>
      <c r="F466" s="117"/>
      <c r="G466" s="117"/>
      <c r="H466" s="117"/>
      <c r="I466" s="117"/>
      <c r="J466" s="117"/>
      <c r="K466" s="117"/>
      <c r="L466" s="117"/>
      <c r="M466" s="117"/>
      <c r="N466" s="117"/>
      <c r="O466" s="117"/>
      <c r="P466" s="117"/>
      <c r="Q466" s="117"/>
      <c r="R466" s="117"/>
      <c r="S466" s="117"/>
      <c r="T466" s="117"/>
      <c r="U466" s="117"/>
      <c r="V466" s="117"/>
      <c r="W466" s="117"/>
      <c r="X466" s="117"/>
      <c r="Y466" s="117"/>
    </row>
    <row r="467">
      <c r="A467" s="117"/>
      <c r="B467" s="724"/>
      <c r="C467" s="725"/>
      <c r="D467" s="117"/>
      <c r="E467" s="361"/>
      <c r="F467" s="117"/>
      <c r="G467" s="117"/>
      <c r="H467" s="117"/>
      <c r="I467" s="117"/>
      <c r="J467" s="117"/>
      <c r="K467" s="117"/>
      <c r="L467" s="117"/>
      <c r="M467" s="117"/>
      <c r="N467" s="117"/>
      <c r="O467" s="117"/>
      <c r="P467" s="117"/>
      <c r="Q467" s="117"/>
      <c r="R467" s="117"/>
      <c r="S467" s="117"/>
      <c r="T467" s="117"/>
      <c r="U467" s="117"/>
      <c r="V467" s="117"/>
      <c r="W467" s="117"/>
      <c r="X467" s="117"/>
      <c r="Y467" s="117"/>
    </row>
    <row r="468">
      <c r="A468" s="117"/>
      <c r="B468" s="724"/>
      <c r="C468" s="725"/>
      <c r="D468" s="117"/>
      <c r="E468" s="361"/>
      <c r="F468" s="117"/>
      <c r="G468" s="117"/>
      <c r="H468" s="117"/>
      <c r="I468" s="117"/>
      <c r="J468" s="117"/>
      <c r="K468" s="117"/>
      <c r="L468" s="117"/>
      <c r="M468" s="117"/>
      <c r="N468" s="117"/>
      <c r="O468" s="117"/>
      <c r="P468" s="117"/>
      <c r="Q468" s="117"/>
      <c r="R468" s="117"/>
      <c r="S468" s="117"/>
      <c r="T468" s="117"/>
      <c r="U468" s="117"/>
      <c r="V468" s="117"/>
      <c r="W468" s="117"/>
      <c r="X468" s="117"/>
      <c r="Y468" s="117"/>
    </row>
    <row r="469">
      <c r="A469" s="117"/>
      <c r="B469" s="724"/>
      <c r="C469" s="725"/>
      <c r="D469" s="117"/>
      <c r="E469" s="361"/>
      <c r="F469" s="117"/>
      <c r="G469" s="117"/>
      <c r="H469" s="117"/>
      <c r="I469" s="117"/>
      <c r="J469" s="117"/>
      <c r="K469" s="117"/>
      <c r="L469" s="117"/>
      <c r="M469" s="117"/>
      <c r="N469" s="117"/>
      <c r="O469" s="117"/>
      <c r="P469" s="117"/>
      <c r="Q469" s="117"/>
      <c r="R469" s="117"/>
      <c r="S469" s="117"/>
      <c r="T469" s="117"/>
      <c r="U469" s="117"/>
      <c r="V469" s="117"/>
      <c r="W469" s="117"/>
      <c r="X469" s="117"/>
      <c r="Y469" s="117"/>
    </row>
    <row r="470">
      <c r="A470" s="117"/>
      <c r="B470" s="724"/>
      <c r="C470" s="725"/>
      <c r="D470" s="117"/>
      <c r="E470" s="361"/>
      <c r="F470" s="117"/>
      <c r="G470" s="117"/>
      <c r="H470" s="117"/>
      <c r="I470" s="117"/>
      <c r="J470" s="117"/>
      <c r="K470" s="117"/>
      <c r="L470" s="117"/>
      <c r="M470" s="117"/>
      <c r="N470" s="117"/>
      <c r="O470" s="117"/>
      <c r="P470" s="117"/>
      <c r="Q470" s="117"/>
      <c r="R470" s="117"/>
      <c r="S470" s="117"/>
      <c r="T470" s="117"/>
      <c r="U470" s="117"/>
      <c r="V470" s="117"/>
      <c r="W470" s="117"/>
      <c r="X470" s="117"/>
      <c r="Y470" s="117"/>
    </row>
    <row r="471">
      <c r="A471" s="117"/>
      <c r="B471" s="724"/>
      <c r="C471" s="725"/>
      <c r="D471" s="117"/>
      <c r="E471" s="361"/>
      <c r="F471" s="117"/>
      <c r="G471" s="117"/>
      <c r="H471" s="117"/>
      <c r="I471" s="117"/>
      <c r="J471" s="117"/>
      <c r="K471" s="117"/>
      <c r="L471" s="117"/>
      <c r="M471" s="117"/>
      <c r="N471" s="117"/>
      <c r="O471" s="117"/>
      <c r="P471" s="117"/>
      <c r="Q471" s="117"/>
      <c r="R471" s="117"/>
      <c r="S471" s="117"/>
      <c r="T471" s="117"/>
      <c r="U471" s="117"/>
      <c r="V471" s="117"/>
      <c r="W471" s="117"/>
      <c r="X471" s="117"/>
      <c r="Y471" s="117"/>
    </row>
    <row r="472">
      <c r="A472" s="117"/>
      <c r="B472" s="724"/>
      <c r="C472" s="725"/>
      <c r="D472" s="117"/>
      <c r="E472" s="361"/>
      <c r="F472" s="117"/>
      <c r="G472" s="117"/>
      <c r="H472" s="117"/>
      <c r="I472" s="117"/>
      <c r="J472" s="117"/>
      <c r="K472" s="117"/>
      <c r="L472" s="117"/>
      <c r="M472" s="117"/>
      <c r="N472" s="117"/>
      <c r="O472" s="117"/>
      <c r="P472" s="117"/>
      <c r="Q472" s="117"/>
      <c r="R472" s="117"/>
      <c r="S472" s="117"/>
      <c r="T472" s="117"/>
      <c r="U472" s="117"/>
      <c r="V472" s="117"/>
      <c r="W472" s="117"/>
      <c r="X472" s="117"/>
      <c r="Y472" s="117"/>
    </row>
    <row r="473">
      <c r="A473" s="117"/>
      <c r="B473" s="724"/>
      <c r="C473" s="725"/>
      <c r="D473" s="117"/>
      <c r="E473" s="361"/>
      <c r="F473" s="117"/>
      <c r="G473" s="117"/>
      <c r="H473" s="117"/>
      <c r="I473" s="117"/>
      <c r="J473" s="117"/>
      <c r="K473" s="117"/>
      <c r="L473" s="117"/>
      <c r="M473" s="117"/>
      <c r="N473" s="117"/>
      <c r="O473" s="117"/>
      <c r="P473" s="117"/>
      <c r="Q473" s="117"/>
      <c r="R473" s="117"/>
      <c r="S473" s="117"/>
      <c r="T473" s="117"/>
      <c r="U473" s="117"/>
      <c r="V473" s="117"/>
      <c r="W473" s="117"/>
      <c r="X473" s="117"/>
      <c r="Y473" s="117"/>
    </row>
    <row r="474">
      <c r="A474" s="117"/>
      <c r="B474" s="724"/>
      <c r="C474" s="725"/>
      <c r="D474" s="117"/>
      <c r="E474" s="361"/>
      <c r="F474" s="117"/>
      <c r="G474" s="117"/>
      <c r="H474" s="117"/>
      <c r="I474" s="117"/>
      <c r="J474" s="117"/>
      <c r="K474" s="117"/>
      <c r="L474" s="117"/>
      <c r="M474" s="117"/>
      <c r="N474" s="117"/>
      <c r="O474" s="117"/>
      <c r="P474" s="117"/>
      <c r="Q474" s="117"/>
      <c r="R474" s="117"/>
      <c r="S474" s="117"/>
      <c r="T474" s="117"/>
      <c r="U474" s="117"/>
      <c r="V474" s="117"/>
      <c r="W474" s="117"/>
      <c r="X474" s="117"/>
      <c r="Y474" s="117"/>
    </row>
    <row r="475">
      <c r="A475" s="117"/>
      <c r="B475" s="724"/>
      <c r="C475" s="725"/>
      <c r="D475" s="117"/>
      <c r="E475" s="361"/>
      <c r="F475" s="117"/>
      <c r="G475" s="117"/>
      <c r="H475" s="117"/>
      <c r="I475" s="117"/>
      <c r="J475" s="117"/>
      <c r="K475" s="117"/>
      <c r="L475" s="117"/>
      <c r="M475" s="117"/>
      <c r="N475" s="117"/>
      <c r="O475" s="117"/>
      <c r="P475" s="117"/>
      <c r="Q475" s="117"/>
      <c r="R475" s="117"/>
      <c r="S475" s="117"/>
      <c r="T475" s="117"/>
      <c r="U475" s="117"/>
      <c r="V475" s="117"/>
      <c r="W475" s="117"/>
      <c r="X475" s="117"/>
      <c r="Y475" s="117"/>
    </row>
    <row r="476">
      <c r="A476" s="117"/>
      <c r="B476" s="724"/>
      <c r="C476" s="725"/>
      <c r="D476" s="117"/>
      <c r="E476" s="361"/>
      <c r="F476" s="117"/>
      <c r="G476" s="117"/>
      <c r="H476" s="117"/>
      <c r="I476" s="117"/>
      <c r="J476" s="117"/>
      <c r="K476" s="117"/>
      <c r="L476" s="117"/>
      <c r="M476" s="117"/>
      <c r="N476" s="117"/>
      <c r="O476" s="117"/>
      <c r="P476" s="117"/>
      <c r="Q476" s="117"/>
      <c r="R476" s="117"/>
      <c r="S476" s="117"/>
      <c r="T476" s="117"/>
      <c r="U476" s="117"/>
      <c r="V476" s="117"/>
      <c r="W476" s="117"/>
      <c r="X476" s="117"/>
      <c r="Y476" s="117"/>
    </row>
    <row r="477">
      <c r="A477" s="117"/>
      <c r="B477" s="724"/>
      <c r="C477" s="725"/>
      <c r="D477" s="117"/>
      <c r="E477" s="361"/>
      <c r="F477" s="117"/>
      <c r="G477" s="117"/>
      <c r="H477" s="117"/>
      <c r="I477" s="117"/>
      <c r="J477" s="117"/>
      <c r="K477" s="117"/>
      <c r="L477" s="117"/>
      <c r="M477" s="117"/>
      <c r="N477" s="117"/>
      <c r="O477" s="117"/>
      <c r="P477" s="117"/>
      <c r="Q477" s="117"/>
      <c r="R477" s="117"/>
      <c r="S477" s="117"/>
      <c r="T477" s="117"/>
      <c r="U477" s="117"/>
      <c r="V477" s="117"/>
      <c r="W477" s="117"/>
      <c r="X477" s="117"/>
      <c r="Y477" s="117"/>
    </row>
    <row r="478">
      <c r="A478" s="117"/>
      <c r="B478" s="724"/>
      <c r="C478" s="725"/>
      <c r="D478" s="117"/>
      <c r="E478" s="361"/>
      <c r="F478" s="117"/>
      <c r="G478" s="117"/>
      <c r="H478" s="117"/>
      <c r="I478" s="117"/>
      <c r="J478" s="117"/>
      <c r="K478" s="117"/>
      <c r="L478" s="117"/>
      <c r="M478" s="117"/>
      <c r="N478" s="117"/>
      <c r="O478" s="117"/>
      <c r="P478" s="117"/>
      <c r="Q478" s="117"/>
      <c r="R478" s="117"/>
      <c r="S478" s="117"/>
      <c r="T478" s="117"/>
      <c r="U478" s="117"/>
      <c r="V478" s="117"/>
      <c r="W478" s="117"/>
      <c r="X478" s="117"/>
      <c r="Y478" s="117"/>
    </row>
    <row r="479">
      <c r="A479" s="117"/>
      <c r="B479" s="724"/>
      <c r="C479" s="725"/>
      <c r="D479" s="117"/>
      <c r="E479" s="361"/>
      <c r="F479" s="117"/>
      <c r="G479" s="117"/>
      <c r="H479" s="117"/>
      <c r="I479" s="117"/>
      <c r="J479" s="117"/>
      <c r="K479" s="117"/>
      <c r="L479" s="117"/>
      <c r="M479" s="117"/>
      <c r="N479" s="117"/>
      <c r="O479" s="117"/>
      <c r="P479" s="117"/>
      <c r="Q479" s="117"/>
      <c r="R479" s="117"/>
      <c r="S479" s="117"/>
      <c r="T479" s="117"/>
      <c r="U479" s="117"/>
      <c r="V479" s="117"/>
      <c r="W479" s="117"/>
      <c r="X479" s="117"/>
      <c r="Y479" s="117"/>
    </row>
    <row r="480">
      <c r="A480" s="117"/>
      <c r="B480" s="724"/>
      <c r="C480" s="725"/>
      <c r="D480" s="117"/>
      <c r="E480" s="361"/>
      <c r="F480" s="117"/>
      <c r="G480" s="117"/>
      <c r="H480" s="117"/>
      <c r="I480" s="117"/>
      <c r="J480" s="117"/>
      <c r="K480" s="117"/>
      <c r="L480" s="117"/>
      <c r="M480" s="117"/>
      <c r="N480" s="117"/>
      <c r="O480" s="117"/>
      <c r="P480" s="117"/>
      <c r="Q480" s="117"/>
      <c r="R480" s="117"/>
      <c r="S480" s="117"/>
      <c r="T480" s="117"/>
      <c r="U480" s="117"/>
      <c r="V480" s="117"/>
      <c r="W480" s="117"/>
      <c r="X480" s="117"/>
      <c r="Y480" s="117"/>
    </row>
    <row r="481">
      <c r="A481" s="117"/>
      <c r="B481" s="724"/>
      <c r="C481" s="725"/>
      <c r="D481" s="117"/>
      <c r="E481" s="361"/>
      <c r="F481" s="117"/>
      <c r="G481" s="117"/>
      <c r="H481" s="117"/>
      <c r="I481" s="117"/>
      <c r="J481" s="117"/>
      <c r="K481" s="117"/>
      <c r="L481" s="117"/>
      <c r="M481" s="117"/>
      <c r="N481" s="117"/>
      <c r="O481" s="117"/>
      <c r="P481" s="117"/>
      <c r="Q481" s="117"/>
      <c r="R481" s="117"/>
      <c r="S481" s="117"/>
      <c r="T481" s="117"/>
      <c r="U481" s="117"/>
      <c r="V481" s="117"/>
      <c r="W481" s="117"/>
      <c r="X481" s="117"/>
      <c r="Y481" s="117"/>
    </row>
    <row r="482">
      <c r="A482" s="117"/>
      <c r="B482" s="724"/>
      <c r="C482" s="725"/>
      <c r="D482" s="117"/>
      <c r="E482" s="361"/>
      <c r="F482" s="117"/>
      <c r="G482" s="117"/>
      <c r="H482" s="117"/>
      <c r="I482" s="117"/>
      <c r="J482" s="117"/>
      <c r="K482" s="117"/>
      <c r="L482" s="117"/>
      <c r="M482" s="117"/>
      <c r="N482" s="117"/>
      <c r="O482" s="117"/>
      <c r="P482" s="117"/>
      <c r="Q482" s="117"/>
      <c r="R482" s="117"/>
      <c r="S482" s="117"/>
      <c r="T482" s="117"/>
      <c r="U482" s="117"/>
      <c r="V482" s="117"/>
      <c r="W482" s="117"/>
      <c r="X482" s="117"/>
      <c r="Y482" s="117"/>
    </row>
    <row r="483">
      <c r="A483" s="117"/>
      <c r="B483" s="724"/>
      <c r="C483" s="725"/>
      <c r="D483" s="117"/>
      <c r="E483" s="361"/>
      <c r="F483" s="117"/>
      <c r="G483" s="117"/>
      <c r="H483" s="117"/>
      <c r="I483" s="117"/>
      <c r="J483" s="117"/>
      <c r="K483" s="117"/>
      <c r="L483" s="117"/>
      <c r="M483" s="117"/>
      <c r="N483" s="117"/>
      <c r="O483" s="117"/>
      <c r="P483" s="117"/>
      <c r="Q483" s="117"/>
      <c r="R483" s="117"/>
      <c r="S483" s="117"/>
      <c r="T483" s="117"/>
      <c r="U483" s="117"/>
      <c r="V483" s="117"/>
      <c r="W483" s="117"/>
      <c r="X483" s="117"/>
      <c r="Y483" s="117"/>
    </row>
    <row r="484">
      <c r="A484" s="117"/>
      <c r="B484" s="724"/>
      <c r="C484" s="725"/>
      <c r="D484" s="117"/>
      <c r="E484" s="361"/>
      <c r="F484" s="117"/>
      <c r="G484" s="117"/>
      <c r="H484" s="117"/>
      <c r="I484" s="117"/>
      <c r="J484" s="117"/>
      <c r="K484" s="117"/>
      <c r="L484" s="117"/>
      <c r="M484" s="117"/>
      <c r="N484" s="117"/>
      <c r="O484" s="117"/>
      <c r="P484" s="117"/>
      <c r="Q484" s="117"/>
      <c r="R484" s="117"/>
      <c r="S484" s="117"/>
      <c r="T484" s="117"/>
      <c r="U484" s="117"/>
      <c r="V484" s="117"/>
      <c r="W484" s="117"/>
      <c r="X484" s="117"/>
      <c r="Y484" s="117"/>
    </row>
    <row r="485">
      <c r="A485" s="117"/>
      <c r="B485" s="724"/>
      <c r="C485" s="725"/>
      <c r="D485" s="117"/>
      <c r="E485" s="361"/>
      <c r="F485" s="117"/>
      <c r="G485" s="117"/>
      <c r="H485" s="117"/>
      <c r="I485" s="117"/>
      <c r="J485" s="117"/>
      <c r="K485" s="117"/>
      <c r="L485" s="117"/>
      <c r="M485" s="117"/>
      <c r="N485" s="117"/>
      <c r="O485" s="117"/>
      <c r="P485" s="117"/>
      <c r="Q485" s="117"/>
      <c r="R485" s="117"/>
      <c r="S485" s="117"/>
      <c r="T485" s="117"/>
      <c r="U485" s="117"/>
      <c r="V485" s="117"/>
      <c r="W485" s="117"/>
      <c r="X485" s="117"/>
      <c r="Y485" s="117"/>
    </row>
    <row r="486">
      <c r="A486" s="117"/>
      <c r="B486" s="724"/>
      <c r="C486" s="725"/>
      <c r="D486" s="117"/>
      <c r="E486" s="361"/>
      <c r="F486" s="117"/>
      <c r="G486" s="117"/>
      <c r="H486" s="117"/>
      <c r="I486" s="117"/>
      <c r="J486" s="117"/>
      <c r="K486" s="117"/>
      <c r="L486" s="117"/>
      <c r="M486" s="117"/>
      <c r="N486" s="117"/>
      <c r="O486" s="117"/>
      <c r="P486" s="117"/>
      <c r="Q486" s="117"/>
      <c r="R486" s="117"/>
      <c r="S486" s="117"/>
      <c r="T486" s="117"/>
      <c r="U486" s="117"/>
      <c r="V486" s="117"/>
      <c r="W486" s="117"/>
      <c r="X486" s="117"/>
      <c r="Y486" s="117"/>
    </row>
    <row r="487">
      <c r="A487" s="117"/>
      <c r="B487" s="724"/>
      <c r="C487" s="725"/>
      <c r="D487" s="117"/>
      <c r="E487" s="361"/>
      <c r="F487" s="117"/>
      <c r="G487" s="117"/>
      <c r="H487" s="117"/>
      <c r="I487" s="117"/>
      <c r="J487" s="117"/>
      <c r="K487" s="117"/>
      <c r="L487" s="117"/>
      <c r="M487" s="117"/>
      <c r="N487" s="117"/>
      <c r="O487" s="117"/>
      <c r="P487" s="117"/>
      <c r="Q487" s="117"/>
      <c r="R487" s="117"/>
      <c r="S487" s="117"/>
      <c r="T487" s="117"/>
      <c r="U487" s="117"/>
      <c r="V487" s="117"/>
      <c r="W487" s="117"/>
      <c r="X487" s="117"/>
      <c r="Y487" s="117"/>
    </row>
    <row r="488">
      <c r="A488" s="117"/>
      <c r="B488" s="724"/>
      <c r="C488" s="725"/>
      <c r="D488" s="117"/>
      <c r="E488" s="361"/>
      <c r="F488" s="117"/>
      <c r="G488" s="117"/>
      <c r="H488" s="117"/>
      <c r="I488" s="117"/>
      <c r="J488" s="117"/>
      <c r="K488" s="117"/>
      <c r="L488" s="117"/>
      <c r="M488" s="117"/>
      <c r="N488" s="117"/>
      <c r="O488" s="117"/>
      <c r="P488" s="117"/>
      <c r="Q488" s="117"/>
      <c r="R488" s="117"/>
      <c r="S488" s="117"/>
      <c r="T488" s="117"/>
      <c r="U488" s="117"/>
      <c r="V488" s="117"/>
      <c r="W488" s="117"/>
      <c r="X488" s="117"/>
      <c r="Y488" s="117"/>
    </row>
    <row r="489">
      <c r="A489" s="117"/>
      <c r="B489" s="724"/>
      <c r="C489" s="725"/>
      <c r="D489" s="117"/>
      <c r="E489" s="361"/>
      <c r="F489" s="117"/>
      <c r="G489" s="117"/>
      <c r="H489" s="117"/>
      <c r="I489" s="117"/>
      <c r="J489" s="117"/>
      <c r="K489" s="117"/>
      <c r="L489" s="117"/>
      <c r="M489" s="117"/>
      <c r="N489" s="117"/>
      <c r="O489" s="117"/>
      <c r="P489" s="117"/>
      <c r="Q489" s="117"/>
      <c r="R489" s="117"/>
      <c r="S489" s="117"/>
      <c r="T489" s="117"/>
      <c r="U489" s="117"/>
      <c r="V489" s="117"/>
      <c r="W489" s="117"/>
      <c r="X489" s="117"/>
      <c r="Y489" s="117"/>
    </row>
    <row r="490">
      <c r="A490" s="117"/>
      <c r="B490" s="724"/>
      <c r="C490" s="725"/>
      <c r="D490" s="117"/>
      <c r="E490" s="361"/>
      <c r="F490" s="117"/>
      <c r="G490" s="117"/>
      <c r="H490" s="117"/>
      <c r="I490" s="117"/>
      <c r="J490" s="117"/>
      <c r="K490" s="117"/>
      <c r="L490" s="117"/>
      <c r="M490" s="117"/>
      <c r="N490" s="117"/>
      <c r="O490" s="117"/>
      <c r="P490" s="117"/>
      <c r="Q490" s="117"/>
      <c r="R490" s="117"/>
      <c r="S490" s="117"/>
      <c r="T490" s="117"/>
      <c r="U490" s="117"/>
      <c r="V490" s="117"/>
      <c r="W490" s="117"/>
      <c r="X490" s="117"/>
      <c r="Y490" s="117"/>
    </row>
    <row r="491">
      <c r="A491" s="117"/>
      <c r="B491" s="724"/>
      <c r="C491" s="725"/>
      <c r="D491" s="117"/>
      <c r="E491" s="361"/>
      <c r="F491" s="117"/>
      <c r="G491" s="117"/>
      <c r="H491" s="117"/>
      <c r="I491" s="117"/>
      <c r="J491" s="117"/>
      <c r="K491" s="117"/>
      <c r="L491" s="117"/>
      <c r="M491" s="117"/>
      <c r="N491" s="117"/>
      <c r="O491" s="117"/>
      <c r="P491" s="117"/>
      <c r="Q491" s="117"/>
      <c r="R491" s="117"/>
      <c r="S491" s="117"/>
      <c r="T491" s="117"/>
      <c r="U491" s="117"/>
      <c r="V491" s="117"/>
      <c r="W491" s="117"/>
      <c r="X491" s="117"/>
      <c r="Y491" s="117"/>
    </row>
    <row r="492">
      <c r="A492" s="117"/>
      <c r="B492" s="724"/>
      <c r="C492" s="725"/>
      <c r="D492" s="117"/>
      <c r="E492" s="361"/>
      <c r="F492" s="117"/>
      <c r="G492" s="117"/>
      <c r="H492" s="117"/>
      <c r="I492" s="117"/>
      <c r="J492" s="117"/>
      <c r="K492" s="117"/>
      <c r="L492" s="117"/>
      <c r="M492" s="117"/>
      <c r="N492" s="117"/>
      <c r="O492" s="117"/>
      <c r="P492" s="117"/>
      <c r="Q492" s="117"/>
      <c r="R492" s="117"/>
      <c r="S492" s="117"/>
      <c r="T492" s="117"/>
      <c r="U492" s="117"/>
      <c r="V492" s="117"/>
      <c r="W492" s="117"/>
      <c r="X492" s="117"/>
      <c r="Y492" s="117"/>
    </row>
    <row r="493">
      <c r="A493" s="117"/>
      <c r="B493" s="724"/>
      <c r="C493" s="725"/>
      <c r="D493" s="117"/>
      <c r="E493" s="361"/>
      <c r="F493" s="117"/>
      <c r="G493" s="117"/>
      <c r="H493" s="117"/>
      <c r="I493" s="117"/>
      <c r="J493" s="117"/>
      <c r="K493" s="117"/>
      <c r="L493" s="117"/>
      <c r="M493" s="117"/>
      <c r="N493" s="117"/>
      <c r="O493" s="117"/>
      <c r="P493" s="117"/>
      <c r="Q493" s="117"/>
      <c r="R493" s="117"/>
      <c r="S493" s="117"/>
      <c r="T493" s="117"/>
      <c r="U493" s="117"/>
      <c r="V493" s="117"/>
      <c r="W493" s="117"/>
      <c r="X493" s="117"/>
      <c r="Y493" s="117"/>
    </row>
    <row r="494">
      <c r="A494" s="117"/>
      <c r="B494" s="724"/>
      <c r="C494" s="725"/>
      <c r="D494" s="117"/>
      <c r="E494" s="361"/>
      <c r="F494" s="117"/>
      <c r="G494" s="117"/>
      <c r="H494" s="117"/>
      <c r="I494" s="117"/>
      <c r="J494" s="117"/>
      <c r="K494" s="117"/>
      <c r="L494" s="117"/>
      <c r="M494" s="117"/>
      <c r="N494" s="117"/>
      <c r="O494" s="117"/>
      <c r="P494" s="117"/>
      <c r="Q494" s="117"/>
      <c r="R494" s="117"/>
      <c r="S494" s="117"/>
      <c r="T494" s="117"/>
      <c r="U494" s="117"/>
      <c r="V494" s="117"/>
      <c r="W494" s="117"/>
      <c r="X494" s="117"/>
      <c r="Y494" s="117"/>
    </row>
    <row r="495">
      <c r="A495" s="117"/>
      <c r="B495" s="724"/>
      <c r="C495" s="725"/>
      <c r="D495" s="117"/>
      <c r="E495" s="361"/>
      <c r="F495" s="117"/>
      <c r="G495" s="117"/>
      <c r="H495" s="117"/>
      <c r="I495" s="117"/>
      <c r="J495" s="117"/>
      <c r="K495" s="117"/>
      <c r="L495" s="117"/>
      <c r="M495" s="117"/>
      <c r="N495" s="117"/>
      <c r="O495" s="117"/>
      <c r="P495" s="117"/>
      <c r="Q495" s="117"/>
      <c r="R495" s="117"/>
      <c r="S495" s="117"/>
      <c r="T495" s="117"/>
      <c r="U495" s="117"/>
      <c r="V495" s="117"/>
      <c r="W495" s="117"/>
      <c r="X495" s="117"/>
      <c r="Y495" s="117"/>
    </row>
    <row r="496">
      <c r="A496" s="117"/>
      <c r="B496" s="724"/>
      <c r="C496" s="725"/>
      <c r="D496" s="117"/>
      <c r="E496" s="361"/>
      <c r="F496" s="117"/>
      <c r="G496" s="117"/>
      <c r="H496" s="117"/>
      <c r="I496" s="117"/>
      <c r="J496" s="117"/>
      <c r="K496" s="117"/>
      <c r="L496" s="117"/>
      <c r="M496" s="117"/>
      <c r="N496" s="117"/>
      <c r="O496" s="117"/>
      <c r="P496" s="117"/>
      <c r="Q496" s="117"/>
      <c r="R496" s="117"/>
      <c r="S496" s="117"/>
      <c r="T496" s="117"/>
      <c r="U496" s="117"/>
      <c r="V496" s="117"/>
      <c r="W496" s="117"/>
      <c r="X496" s="117"/>
      <c r="Y496" s="117"/>
    </row>
    <row r="497">
      <c r="A497" s="117"/>
      <c r="B497" s="724"/>
      <c r="C497" s="725"/>
      <c r="D497" s="117"/>
      <c r="E497" s="361"/>
      <c r="F497" s="117"/>
      <c r="G497" s="117"/>
      <c r="H497" s="117"/>
      <c r="I497" s="117"/>
      <c r="J497" s="117"/>
      <c r="K497" s="117"/>
      <c r="L497" s="117"/>
      <c r="M497" s="117"/>
      <c r="N497" s="117"/>
      <c r="O497" s="117"/>
      <c r="P497" s="117"/>
      <c r="Q497" s="117"/>
      <c r="R497" s="117"/>
      <c r="S497" s="117"/>
      <c r="T497" s="117"/>
      <c r="U497" s="117"/>
      <c r="V497" s="117"/>
      <c r="W497" s="117"/>
      <c r="X497" s="117"/>
      <c r="Y497" s="117"/>
    </row>
    <row r="498">
      <c r="A498" s="117"/>
      <c r="B498" s="724"/>
      <c r="C498" s="725"/>
      <c r="D498" s="117"/>
      <c r="E498" s="361"/>
      <c r="F498" s="117"/>
      <c r="G498" s="117"/>
      <c r="H498" s="117"/>
      <c r="I498" s="117"/>
      <c r="J498" s="117"/>
      <c r="K498" s="117"/>
      <c r="L498" s="117"/>
      <c r="M498" s="117"/>
      <c r="N498" s="117"/>
      <c r="O498" s="117"/>
      <c r="P498" s="117"/>
      <c r="Q498" s="117"/>
      <c r="R498" s="117"/>
      <c r="S498" s="117"/>
      <c r="T498" s="117"/>
      <c r="U498" s="117"/>
      <c r="V498" s="117"/>
      <c r="W498" s="117"/>
      <c r="X498" s="117"/>
      <c r="Y498" s="117"/>
    </row>
    <row r="499">
      <c r="A499" s="117"/>
      <c r="B499" s="724"/>
      <c r="C499" s="725"/>
      <c r="D499" s="117"/>
      <c r="E499" s="361"/>
      <c r="F499" s="117"/>
      <c r="G499" s="117"/>
      <c r="H499" s="117"/>
      <c r="I499" s="117"/>
      <c r="J499" s="117"/>
      <c r="K499" s="117"/>
      <c r="L499" s="117"/>
      <c r="M499" s="117"/>
      <c r="N499" s="117"/>
      <c r="O499" s="117"/>
      <c r="P499" s="117"/>
      <c r="Q499" s="117"/>
      <c r="R499" s="117"/>
      <c r="S499" s="117"/>
      <c r="T499" s="117"/>
      <c r="U499" s="117"/>
      <c r="V499" s="117"/>
      <c r="W499" s="117"/>
      <c r="X499" s="117"/>
      <c r="Y499" s="117"/>
    </row>
    <row r="500">
      <c r="A500" s="117"/>
      <c r="B500" s="724"/>
      <c r="C500" s="725"/>
      <c r="D500" s="117"/>
      <c r="E500" s="361"/>
      <c r="F500" s="117"/>
      <c r="G500" s="117"/>
      <c r="H500" s="117"/>
      <c r="I500" s="117"/>
      <c r="J500" s="117"/>
      <c r="K500" s="117"/>
      <c r="L500" s="117"/>
      <c r="M500" s="117"/>
      <c r="N500" s="117"/>
      <c r="O500" s="117"/>
      <c r="P500" s="117"/>
      <c r="Q500" s="117"/>
      <c r="R500" s="117"/>
      <c r="S500" s="117"/>
      <c r="T500" s="117"/>
      <c r="U500" s="117"/>
      <c r="V500" s="117"/>
      <c r="W500" s="117"/>
      <c r="X500" s="117"/>
      <c r="Y500" s="117"/>
    </row>
    <row r="501">
      <c r="A501" s="117"/>
      <c r="B501" s="724"/>
      <c r="C501" s="725"/>
      <c r="D501" s="117"/>
      <c r="E501" s="361"/>
      <c r="F501" s="117"/>
      <c r="G501" s="117"/>
      <c r="H501" s="117"/>
      <c r="I501" s="117"/>
      <c r="J501" s="117"/>
      <c r="K501" s="117"/>
      <c r="L501" s="117"/>
      <c r="M501" s="117"/>
      <c r="N501" s="117"/>
      <c r="O501" s="117"/>
      <c r="P501" s="117"/>
      <c r="Q501" s="117"/>
      <c r="R501" s="117"/>
      <c r="S501" s="117"/>
      <c r="T501" s="117"/>
      <c r="U501" s="117"/>
      <c r="V501" s="117"/>
      <c r="W501" s="117"/>
      <c r="X501" s="117"/>
      <c r="Y501" s="117"/>
    </row>
    <row r="502">
      <c r="A502" s="117"/>
      <c r="B502" s="724"/>
      <c r="C502" s="725"/>
      <c r="D502" s="117"/>
      <c r="E502" s="361"/>
      <c r="F502" s="117"/>
      <c r="G502" s="117"/>
      <c r="H502" s="117"/>
      <c r="I502" s="117"/>
      <c r="J502" s="117"/>
      <c r="K502" s="117"/>
      <c r="L502" s="117"/>
      <c r="M502" s="117"/>
      <c r="N502" s="117"/>
      <c r="O502" s="117"/>
      <c r="P502" s="117"/>
      <c r="Q502" s="117"/>
      <c r="R502" s="117"/>
      <c r="S502" s="117"/>
      <c r="T502" s="117"/>
      <c r="U502" s="117"/>
      <c r="V502" s="117"/>
      <c r="W502" s="117"/>
      <c r="X502" s="117"/>
      <c r="Y502" s="117"/>
    </row>
    <row r="503">
      <c r="A503" s="117"/>
      <c r="B503" s="724"/>
      <c r="C503" s="725"/>
      <c r="D503" s="117"/>
      <c r="E503" s="361"/>
      <c r="F503" s="117"/>
      <c r="G503" s="117"/>
      <c r="H503" s="117"/>
      <c r="I503" s="117"/>
      <c r="J503" s="117"/>
      <c r="K503" s="117"/>
      <c r="L503" s="117"/>
      <c r="M503" s="117"/>
      <c r="N503" s="117"/>
      <c r="O503" s="117"/>
      <c r="P503" s="117"/>
      <c r="Q503" s="117"/>
      <c r="R503" s="117"/>
      <c r="S503" s="117"/>
      <c r="T503" s="117"/>
      <c r="U503" s="117"/>
      <c r="V503" s="117"/>
      <c r="W503" s="117"/>
      <c r="X503" s="117"/>
      <c r="Y503" s="117"/>
    </row>
    <row r="504">
      <c r="A504" s="117"/>
      <c r="B504" s="724"/>
      <c r="C504" s="725"/>
      <c r="D504" s="117"/>
      <c r="E504" s="361"/>
      <c r="F504" s="117"/>
      <c r="G504" s="117"/>
      <c r="H504" s="117"/>
      <c r="I504" s="117"/>
      <c r="J504" s="117"/>
      <c r="K504" s="117"/>
      <c r="L504" s="117"/>
      <c r="M504" s="117"/>
      <c r="N504" s="117"/>
      <c r="O504" s="117"/>
      <c r="P504" s="117"/>
      <c r="Q504" s="117"/>
      <c r="R504" s="117"/>
      <c r="S504" s="117"/>
      <c r="T504" s="117"/>
      <c r="U504" s="117"/>
      <c r="V504" s="117"/>
      <c r="W504" s="117"/>
      <c r="X504" s="117"/>
      <c r="Y504" s="117"/>
    </row>
    <row r="505">
      <c r="A505" s="117"/>
      <c r="B505" s="724"/>
      <c r="C505" s="725"/>
      <c r="D505" s="117"/>
      <c r="E505" s="361"/>
      <c r="F505" s="117"/>
      <c r="G505" s="117"/>
      <c r="H505" s="117"/>
      <c r="I505" s="117"/>
      <c r="J505" s="117"/>
      <c r="K505" s="117"/>
      <c r="L505" s="117"/>
      <c r="M505" s="117"/>
      <c r="N505" s="117"/>
      <c r="O505" s="117"/>
      <c r="P505" s="117"/>
      <c r="Q505" s="117"/>
      <c r="R505" s="117"/>
      <c r="S505" s="117"/>
      <c r="T505" s="117"/>
      <c r="U505" s="117"/>
      <c r="V505" s="117"/>
      <c r="W505" s="117"/>
      <c r="X505" s="117"/>
      <c r="Y505" s="117"/>
    </row>
    <row r="506">
      <c r="A506" s="117"/>
      <c r="B506" s="724"/>
      <c r="C506" s="725"/>
      <c r="D506" s="117"/>
      <c r="E506" s="361"/>
      <c r="F506" s="117"/>
      <c r="G506" s="117"/>
      <c r="H506" s="117"/>
      <c r="I506" s="117"/>
      <c r="J506" s="117"/>
      <c r="K506" s="117"/>
      <c r="L506" s="117"/>
      <c r="M506" s="117"/>
      <c r="N506" s="117"/>
      <c r="O506" s="117"/>
      <c r="P506" s="117"/>
      <c r="Q506" s="117"/>
      <c r="R506" s="117"/>
      <c r="S506" s="117"/>
      <c r="T506" s="117"/>
      <c r="U506" s="117"/>
      <c r="V506" s="117"/>
      <c r="W506" s="117"/>
      <c r="X506" s="117"/>
      <c r="Y506" s="117"/>
    </row>
    <row r="507">
      <c r="A507" s="117"/>
      <c r="B507" s="724"/>
      <c r="C507" s="725"/>
      <c r="D507" s="117"/>
      <c r="E507" s="361"/>
      <c r="F507" s="117"/>
      <c r="G507" s="117"/>
      <c r="H507" s="117"/>
      <c r="I507" s="117"/>
      <c r="J507" s="117"/>
      <c r="K507" s="117"/>
      <c r="L507" s="117"/>
      <c r="M507" s="117"/>
      <c r="N507" s="117"/>
      <c r="O507" s="117"/>
      <c r="P507" s="117"/>
      <c r="Q507" s="117"/>
      <c r="R507" s="117"/>
      <c r="S507" s="117"/>
      <c r="T507" s="117"/>
      <c r="U507" s="117"/>
      <c r="V507" s="117"/>
      <c r="W507" s="117"/>
      <c r="X507" s="117"/>
      <c r="Y507" s="117"/>
    </row>
    <row r="508">
      <c r="A508" s="117"/>
      <c r="B508" s="724"/>
      <c r="C508" s="725"/>
      <c r="D508" s="117"/>
      <c r="E508" s="361"/>
      <c r="F508" s="117"/>
      <c r="G508" s="117"/>
      <c r="H508" s="117"/>
      <c r="I508" s="117"/>
      <c r="J508" s="117"/>
      <c r="K508" s="117"/>
      <c r="L508" s="117"/>
      <c r="M508" s="117"/>
      <c r="N508" s="117"/>
      <c r="O508" s="117"/>
      <c r="P508" s="117"/>
      <c r="Q508" s="117"/>
      <c r="R508" s="117"/>
      <c r="S508" s="117"/>
      <c r="T508" s="117"/>
      <c r="U508" s="117"/>
      <c r="V508" s="117"/>
      <c r="W508" s="117"/>
      <c r="X508" s="117"/>
      <c r="Y508" s="117"/>
    </row>
    <row r="509">
      <c r="A509" s="117"/>
      <c r="B509" s="724"/>
      <c r="C509" s="725"/>
      <c r="D509" s="117"/>
      <c r="E509" s="361"/>
      <c r="F509" s="117"/>
      <c r="G509" s="117"/>
      <c r="H509" s="117"/>
      <c r="I509" s="117"/>
      <c r="J509" s="117"/>
      <c r="K509" s="117"/>
      <c r="L509" s="117"/>
      <c r="M509" s="117"/>
      <c r="N509" s="117"/>
      <c r="O509" s="117"/>
      <c r="P509" s="117"/>
      <c r="Q509" s="117"/>
      <c r="R509" s="117"/>
      <c r="S509" s="117"/>
      <c r="T509" s="117"/>
      <c r="U509" s="117"/>
      <c r="V509" s="117"/>
      <c r="W509" s="117"/>
      <c r="X509" s="117"/>
      <c r="Y509" s="117"/>
    </row>
    <row r="510">
      <c r="A510" s="117"/>
      <c r="B510" s="724"/>
      <c r="C510" s="725"/>
      <c r="D510" s="117"/>
      <c r="E510" s="361"/>
      <c r="F510" s="117"/>
      <c r="G510" s="117"/>
      <c r="H510" s="117"/>
      <c r="I510" s="117"/>
      <c r="J510" s="117"/>
      <c r="K510" s="117"/>
      <c r="L510" s="117"/>
      <c r="M510" s="117"/>
      <c r="N510" s="117"/>
      <c r="O510" s="117"/>
      <c r="P510" s="117"/>
      <c r="Q510" s="117"/>
      <c r="R510" s="117"/>
      <c r="S510" s="117"/>
      <c r="T510" s="117"/>
      <c r="U510" s="117"/>
      <c r="V510" s="117"/>
      <c r="W510" s="117"/>
      <c r="X510" s="117"/>
      <c r="Y510" s="117"/>
    </row>
    <row r="511">
      <c r="A511" s="117"/>
      <c r="B511" s="724"/>
      <c r="C511" s="725"/>
      <c r="D511" s="117"/>
      <c r="E511" s="361"/>
      <c r="F511" s="117"/>
      <c r="G511" s="117"/>
      <c r="H511" s="117"/>
      <c r="I511" s="117"/>
      <c r="J511" s="117"/>
      <c r="K511" s="117"/>
      <c r="L511" s="117"/>
      <c r="M511" s="117"/>
      <c r="N511" s="117"/>
      <c r="O511" s="117"/>
      <c r="P511" s="117"/>
      <c r="Q511" s="117"/>
      <c r="R511" s="117"/>
      <c r="S511" s="117"/>
      <c r="T511" s="117"/>
      <c r="U511" s="117"/>
      <c r="V511" s="117"/>
      <c r="W511" s="117"/>
      <c r="X511" s="117"/>
      <c r="Y511" s="117"/>
    </row>
    <row r="512">
      <c r="A512" s="117"/>
      <c r="B512" s="724"/>
      <c r="C512" s="725"/>
      <c r="D512" s="117"/>
      <c r="E512" s="361"/>
      <c r="F512" s="117"/>
      <c r="G512" s="117"/>
      <c r="H512" s="117"/>
      <c r="I512" s="117"/>
      <c r="J512" s="117"/>
      <c r="K512" s="117"/>
      <c r="L512" s="117"/>
      <c r="M512" s="117"/>
      <c r="N512" s="117"/>
      <c r="O512" s="117"/>
      <c r="P512" s="117"/>
      <c r="Q512" s="117"/>
      <c r="R512" s="117"/>
      <c r="S512" s="117"/>
      <c r="T512" s="117"/>
      <c r="U512" s="117"/>
      <c r="V512" s="117"/>
      <c r="W512" s="117"/>
      <c r="X512" s="117"/>
      <c r="Y512" s="117"/>
    </row>
    <row r="513">
      <c r="A513" s="117"/>
      <c r="B513" s="724"/>
      <c r="C513" s="725"/>
      <c r="D513" s="117"/>
      <c r="E513" s="361"/>
      <c r="F513" s="117"/>
      <c r="G513" s="117"/>
      <c r="H513" s="117"/>
      <c r="I513" s="117"/>
      <c r="J513" s="117"/>
      <c r="K513" s="117"/>
      <c r="L513" s="117"/>
      <c r="M513" s="117"/>
      <c r="N513" s="117"/>
      <c r="O513" s="117"/>
      <c r="P513" s="117"/>
      <c r="Q513" s="117"/>
      <c r="R513" s="117"/>
      <c r="S513" s="117"/>
      <c r="T513" s="117"/>
      <c r="U513" s="117"/>
      <c r="V513" s="117"/>
      <c r="W513" s="117"/>
      <c r="X513" s="117"/>
      <c r="Y513" s="117"/>
    </row>
    <row r="514">
      <c r="A514" s="117"/>
      <c r="B514" s="724"/>
      <c r="C514" s="725"/>
      <c r="D514" s="117"/>
      <c r="E514" s="361"/>
      <c r="F514" s="117"/>
      <c r="G514" s="117"/>
      <c r="H514" s="117"/>
      <c r="I514" s="117"/>
      <c r="J514" s="117"/>
      <c r="K514" s="117"/>
      <c r="L514" s="117"/>
      <c r="M514" s="117"/>
      <c r="N514" s="117"/>
      <c r="O514" s="117"/>
      <c r="P514" s="117"/>
      <c r="Q514" s="117"/>
      <c r="R514" s="117"/>
      <c r="S514" s="117"/>
      <c r="T514" s="117"/>
      <c r="U514" s="117"/>
      <c r="V514" s="117"/>
      <c r="W514" s="117"/>
      <c r="X514" s="117"/>
      <c r="Y514" s="117"/>
    </row>
    <row r="515">
      <c r="A515" s="117"/>
      <c r="B515" s="724"/>
      <c r="C515" s="725"/>
      <c r="D515" s="117"/>
      <c r="E515" s="361"/>
      <c r="F515" s="117"/>
      <c r="G515" s="117"/>
      <c r="H515" s="117"/>
      <c r="I515" s="117"/>
      <c r="J515" s="117"/>
      <c r="K515" s="117"/>
      <c r="L515" s="117"/>
      <c r="M515" s="117"/>
      <c r="N515" s="117"/>
      <c r="O515" s="117"/>
      <c r="P515" s="117"/>
      <c r="Q515" s="117"/>
      <c r="R515" s="117"/>
      <c r="S515" s="117"/>
      <c r="T515" s="117"/>
      <c r="U515" s="117"/>
      <c r="V515" s="117"/>
      <c r="W515" s="117"/>
      <c r="X515" s="117"/>
      <c r="Y515" s="117"/>
    </row>
    <row r="516">
      <c r="A516" s="117"/>
      <c r="B516" s="724"/>
      <c r="C516" s="725"/>
      <c r="D516" s="117"/>
      <c r="E516" s="361"/>
      <c r="F516" s="117"/>
      <c r="G516" s="117"/>
      <c r="H516" s="117"/>
      <c r="I516" s="117"/>
      <c r="J516" s="117"/>
      <c r="K516" s="117"/>
      <c r="L516" s="117"/>
      <c r="M516" s="117"/>
      <c r="N516" s="117"/>
      <c r="O516" s="117"/>
      <c r="P516" s="117"/>
      <c r="Q516" s="117"/>
      <c r="R516" s="117"/>
      <c r="S516" s="117"/>
      <c r="T516" s="117"/>
      <c r="U516" s="117"/>
      <c r="V516" s="117"/>
      <c r="W516" s="117"/>
      <c r="X516" s="117"/>
      <c r="Y516" s="117"/>
    </row>
    <row r="517">
      <c r="A517" s="117"/>
      <c r="B517" s="724"/>
      <c r="C517" s="725"/>
      <c r="D517" s="117"/>
      <c r="E517" s="361"/>
      <c r="F517" s="117"/>
      <c r="G517" s="117"/>
      <c r="H517" s="117"/>
      <c r="I517" s="117"/>
      <c r="J517" s="117"/>
      <c r="K517" s="117"/>
      <c r="L517" s="117"/>
      <c r="M517" s="117"/>
      <c r="N517" s="117"/>
      <c r="O517" s="117"/>
      <c r="P517" s="117"/>
      <c r="Q517" s="117"/>
      <c r="R517" s="117"/>
      <c r="S517" s="117"/>
      <c r="T517" s="117"/>
      <c r="U517" s="117"/>
      <c r="V517" s="117"/>
      <c r="W517" s="117"/>
      <c r="X517" s="117"/>
      <c r="Y517" s="117"/>
    </row>
    <row r="518">
      <c r="A518" s="117"/>
      <c r="B518" s="724"/>
      <c r="C518" s="725"/>
      <c r="D518" s="117"/>
      <c r="E518" s="361"/>
      <c r="F518" s="117"/>
      <c r="G518" s="117"/>
      <c r="H518" s="117"/>
      <c r="I518" s="117"/>
      <c r="J518" s="117"/>
      <c r="K518" s="117"/>
      <c r="L518" s="117"/>
      <c r="M518" s="117"/>
      <c r="N518" s="117"/>
      <c r="O518" s="117"/>
      <c r="P518" s="117"/>
      <c r="Q518" s="117"/>
      <c r="R518" s="117"/>
      <c r="S518" s="117"/>
      <c r="T518" s="117"/>
      <c r="U518" s="117"/>
      <c r="V518" s="117"/>
      <c r="W518" s="117"/>
      <c r="X518" s="117"/>
      <c r="Y518" s="117"/>
    </row>
    <row r="519">
      <c r="A519" s="117"/>
      <c r="B519" s="724"/>
      <c r="C519" s="725"/>
      <c r="D519" s="117"/>
      <c r="E519" s="361"/>
      <c r="F519" s="117"/>
      <c r="G519" s="117"/>
      <c r="H519" s="117"/>
      <c r="I519" s="117"/>
      <c r="J519" s="117"/>
      <c r="K519" s="117"/>
      <c r="L519" s="117"/>
      <c r="M519" s="117"/>
      <c r="N519" s="117"/>
      <c r="O519" s="117"/>
      <c r="P519" s="117"/>
      <c r="Q519" s="117"/>
      <c r="R519" s="117"/>
      <c r="S519" s="117"/>
      <c r="T519" s="117"/>
      <c r="U519" s="117"/>
      <c r="V519" s="117"/>
      <c r="W519" s="117"/>
      <c r="X519" s="117"/>
      <c r="Y519" s="117"/>
    </row>
    <row r="520">
      <c r="A520" s="117"/>
      <c r="B520" s="724"/>
      <c r="C520" s="725"/>
      <c r="D520" s="117"/>
      <c r="E520" s="361"/>
      <c r="F520" s="117"/>
      <c r="G520" s="117"/>
      <c r="H520" s="117"/>
      <c r="I520" s="117"/>
      <c r="J520" s="117"/>
      <c r="K520" s="117"/>
      <c r="L520" s="117"/>
      <c r="M520" s="117"/>
      <c r="N520" s="117"/>
      <c r="O520" s="117"/>
      <c r="P520" s="117"/>
      <c r="Q520" s="117"/>
      <c r="R520" s="117"/>
      <c r="S520" s="117"/>
      <c r="T520" s="117"/>
      <c r="U520" s="117"/>
      <c r="V520" s="117"/>
      <c r="W520" s="117"/>
      <c r="X520" s="117"/>
      <c r="Y520" s="117"/>
    </row>
    <row r="521">
      <c r="A521" s="117"/>
      <c r="B521" s="724"/>
      <c r="C521" s="725"/>
      <c r="D521" s="117"/>
      <c r="E521" s="361"/>
      <c r="F521" s="117"/>
      <c r="G521" s="117"/>
      <c r="H521" s="117"/>
      <c r="I521" s="117"/>
      <c r="J521" s="117"/>
      <c r="K521" s="117"/>
      <c r="L521" s="117"/>
      <c r="M521" s="117"/>
      <c r="N521" s="117"/>
      <c r="O521" s="117"/>
      <c r="P521" s="117"/>
      <c r="Q521" s="117"/>
      <c r="R521" s="117"/>
      <c r="S521" s="117"/>
      <c r="T521" s="117"/>
      <c r="U521" s="117"/>
      <c r="V521" s="117"/>
      <c r="W521" s="117"/>
      <c r="X521" s="117"/>
      <c r="Y521" s="117"/>
    </row>
    <row r="522">
      <c r="A522" s="117"/>
      <c r="B522" s="724"/>
      <c r="C522" s="725"/>
      <c r="D522" s="117"/>
      <c r="E522" s="361"/>
      <c r="F522" s="117"/>
      <c r="G522" s="117"/>
      <c r="H522" s="117"/>
      <c r="I522" s="117"/>
      <c r="J522" s="117"/>
      <c r="K522" s="117"/>
      <c r="L522" s="117"/>
      <c r="M522" s="117"/>
      <c r="N522" s="117"/>
      <c r="O522" s="117"/>
      <c r="P522" s="117"/>
      <c r="Q522" s="117"/>
      <c r="R522" s="117"/>
      <c r="S522" s="117"/>
      <c r="T522" s="117"/>
      <c r="U522" s="117"/>
      <c r="V522" s="117"/>
      <c r="W522" s="117"/>
      <c r="X522" s="117"/>
      <c r="Y522" s="117"/>
    </row>
    <row r="523">
      <c r="A523" s="117"/>
      <c r="B523" s="724"/>
      <c r="C523" s="725"/>
      <c r="D523" s="117"/>
      <c r="E523" s="361"/>
      <c r="F523" s="117"/>
      <c r="G523" s="117"/>
      <c r="H523" s="117"/>
      <c r="I523" s="117"/>
      <c r="J523" s="117"/>
      <c r="K523" s="117"/>
      <c r="L523" s="117"/>
      <c r="M523" s="117"/>
      <c r="N523" s="117"/>
      <c r="O523" s="117"/>
      <c r="P523" s="117"/>
      <c r="Q523" s="117"/>
      <c r="R523" s="117"/>
      <c r="S523" s="117"/>
      <c r="T523" s="117"/>
      <c r="U523" s="117"/>
      <c r="V523" s="117"/>
      <c r="W523" s="117"/>
      <c r="X523" s="117"/>
      <c r="Y523" s="117"/>
    </row>
    <row r="524">
      <c r="A524" s="117"/>
      <c r="B524" s="724"/>
      <c r="C524" s="725"/>
      <c r="D524" s="117"/>
      <c r="E524" s="361"/>
      <c r="F524" s="117"/>
      <c r="G524" s="117"/>
      <c r="H524" s="117"/>
      <c r="I524" s="117"/>
      <c r="J524" s="117"/>
      <c r="K524" s="117"/>
      <c r="L524" s="117"/>
      <c r="M524" s="117"/>
      <c r="N524" s="117"/>
      <c r="O524" s="117"/>
      <c r="P524" s="117"/>
      <c r="Q524" s="117"/>
      <c r="R524" s="117"/>
      <c r="S524" s="117"/>
      <c r="T524" s="117"/>
      <c r="U524" s="117"/>
      <c r="V524" s="117"/>
      <c r="W524" s="117"/>
      <c r="X524" s="117"/>
      <c r="Y524" s="117"/>
    </row>
    <row r="525">
      <c r="A525" s="117"/>
      <c r="B525" s="724"/>
      <c r="C525" s="725"/>
      <c r="D525" s="117"/>
      <c r="E525" s="361"/>
      <c r="F525" s="117"/>
      <c r="G525" s="117"/>
      <c r="H525" s="117"/>
      <c r="I525" s="117"/>
      <c r="J525" s="117"/>
      <c r="K525" s="117"/>
      <c r="L525" s="117"/>
      <c r="M525" s="117"/>
      <c r="N525" s="117"/>
      <c r="O525" s="117"/>
      <c r="P525" s="117"/>
      <c r="Q525" s="117"/>
      <c r="R525" s="117"/>
      <c r="S525" s="117"/>
      <c r="T525" s="117"/>
      <c r="U525" s="117"/>
      <c r="V525" s="117"/>
      <c r="W525" s="117"/>
      <c r="X525" s="117"/>
      <c r="Y525" s="117"/>
    </row>
    <row r="526">
      <c r="A526" s="117"/>
      <c r="B526" s="724"/>
      <c r="C526" s="725"/>
      <c r="D526" s="117"/>
      <c r="E526" s="361"/>
      <c r="F526" s="117"/>
      <c r="G526" s="117"/>
      <c r="H526" s="117"/>
      <c r="I526" s="117"/>
      <c r="J526" s="117"/>
      <c r="K526" s="117"/>
      <c r="L526" s="117"/>
      <c r="M526" s="117"/>
      <c r="N526" s="117"/>
      <c r="O526" s="117"/>
      <c r="P526" s="117"/>
      <c r="Q526" s="117"/>
      <c r="R526" s="117"/>
      <c r="S526" s="117"/>
      <c r="T526" s="117"/>
      <c r="U526" s="117"/>
      <c r="V526" s="117"/>
      <c r="W526" s="117"/>
      <c r="X526" s="117"/>
      <c r="Y526" s="117"/>
    </row>
    <row r="527">
      <c r="A527" s="117"/>
      <c r="B527" s="724"/>
      <c r="C527" s="725"/>
      <c r="D527" s="117"/>
      <c r="E527" s="361"/>
      <c r="F527" s="117"/>
      <c r="G527" s="117"/>
      <c r="H527" s="117"/>
      <c r="I527" s="117"/>
      <c r="J527" s="117"/>
      <c r="K527" s="117"/>
      <c r="L527" s="117"/>
      <c r="M527" s="117"/>
      <c r="N527" s="117"/>
      <c r="O527" s="117"/>
      <c r="P527" s="117"/>
      <c r="Q527" s="117"/>
      <c r="R527" s="117"/>
      <c r="S527" s="117"/>
      <c r="T527" s="117"/>
      <c r="U527" s="117"/>
      <c r="V527" s="117"/>
      <c r="W527" s="117"/>
      <c r="X527" s="117"/>
      <c r="Y527" s="117"/>
    </row>
    <row r="528">
      <c r="A528" s="117"/>
      <c r="B528" s="724"/>
      <c r="C528" s="725"/>
      <c r="D528" s="117"/>
      <c r="E528" s="361"/>
      <c r="F528" s="117"/>
      <c r="G528" s="117"/>
      <c r="H528" s="117"/>
      <c r="I528" s="117"/>
      <c r="J528" s="117"/>
      <c r="K528" s="117"/>
      <c r="L528" s="117"/>
      <c r="M528" s="117"/>
      <c r="N528" s="117"/>
      <c r="O528" s="117"/>
      <c r="P528" s="117"/>
      <c r="Q528" s="117"/>
      <c r="R528" s="117"/>
      <c r="S528" s="117"/>
      <c r="T528" s="117"/>
      <c r="U528" s="117"/>
      <c r="V528" s="117"/>
      <c r="W528" s="117"/>
      <c r="X528" s="117"/>
      <c r="Y528" s="117"/>
    </row>
    <row r="529">
      <c r="A529" s="117"/>
      <c r="B529" s="724"/>
      <c r="C529" s="725"/>
      <c r="D529" s="117"/>
      <c r="E529" s="361"/>
      <c r="F529" s="117"/>
      <c r="G529" s="117"/>
      <c r="H529" s="117"/>
      <c r="I529" s="117"/>
      <c r="J529" s="117"/>
      <c r="K529" s="117"/>
      <c r="L529" s="117"/>
      <c r="M529" s="117"/>
      <c r="N529" s="117"/>
      <c r="O529" s="117"/>
      <c r="P529" s="117"/>
      <c r="Q529" s="117"/>
      <c r="R529" s="117"/>
      <c r="S529" s="117"/>
      <c r="T529" s="117"/>
      <c r="U529" s="117"/>
      <c r="V529" s="117"/>
      <c r="W529" s="117"/>
      <c r="X529" s="117"/>
      <c r="Y529" s="117"/>
    </row>
    <row r="530">
      <c r="A530" s="117"/>
      <c r="B530" s="724"/>
      <c r="C530" s="725"/>
      <c r="D530" s="117"/>
      <c r="E530" s="361"/>
      <c r="F530" s="117"/>
      <c r="G530" s="117"/>
      <c r="H530" s="117"/>
      <c r="I530" s="117"/>
      <c r="J530" s="117"/>
      <c r="K530" s="117"/>
      <c r="L530" s="117"/>
      <c r="M530" s="117"/>
      <c r="N530" s="117"/>
      <c r="O530" s="117"/>
      <c r="P530" s="117"/>
      <c r="Q530" s="117"/>
      <c r="R530" s="117"/>
      <c r="S530" s="117"/>
      <c r="T530" s="117"/>
      <c r="U530" s="117"/>
      <c r="V530" s="117"/>
      <c r="W530" s="117"/>
      <c r="X530" s="117"/>
      <c r="Y530" s="117"/>
    </row>
    <row r="531">
      <c r="A531" s="117"/>
      <c r="B531" s="724"/>
      <c r="C531" s="725"/>
      <c r="D531" s="117"/>
      <c r="E531" s="361"/>
      <c r="F531" s="117"/>
      <c r="G531" s="117"/>
      <c r="H531" s="117"/>
      <c r="I531" s="117"/>
      <c r="J531" s="117"/>
      <c r="K531" s="117"/>
      <c r="L531" s="117"/>
      <c r="M531" s="117"/>
      <c r="N531" s="117"/>
      <c r="O531" s="117"/>
      <c r="P531" s="117"/>
      <c r="Q531" s="117"/>
      <c r="R531" s="117"/>
      <c r="S531" s="117"/>
      <c r="T531" s="117"/>
      <c r="U531" s="117"/>
      <c r="V531" s="117"/>
      <c r="W531" s="117"/>
      <c r="X531" s="117"/>
      <c r="Y531" s="117"/>
    </row>
    <row r="532">
      <c r="A532" s="117"/>
      <c r="B532" s="724"/>
      <c r="C532" s="725"/>
      <c r="D532" s="117"/>
      <c r="E532" s="361"/>
      <c r="F532" s="117"/>
      <c r="G532" s="117"/>
      <c r="H532" s="117"/>
      <c r="I532" s="117"/>
      <c r="J532" s="117"/>
      <c r="K532" s="117"/>
      <c r="L532" s="117"/>
      <c r="M532" s="117"/>
      <c r="N532" s="117"/>
      <c r="O532" s="117"/>
      <c r="P532" s="117"/>
      <c r="Q532" s="117"/>
      <c r="R532" s="117"/>
      <c r="S532" s="117"/>
      <c r="T532" s="117"/>
      <c r="U532" s="117"/>
      <c r="V532" s="117"/>
      <c r="W532" s="117"/>
      <c r="X532" s="117"/>
      <c r="Y532" s="117"/>
    </row>
    <row r="533">
      <c r="A533" s="117"/>
      <c r="B533" s="724"/>
      <c r="C533" s="725"/>
      <c r="D533" s="117"/>
      <c r="E533" s="361"/>
      <c r="F533" s="117"/>
      <c r="G533" s="117"/>
      <c r="H533" s="117"/>
      <c r="I533" s="117"/>
      <c r="J533" s="117"/>
      <c r="K533" s="117"/>
      <c r="L533" s="117"/>
      <c r="M533" s="117"/>
      <c r="N533" s="117"/>
      <c r="O533" s="117"/>
      <c r="P533" s="117"/>
      <c r="Q533" s="117"/>
      <c r="R533" s="117"/>
      <c r="S533" s="117"/>
      <c r="T533" s="117"/>
      <c r="U533" s="117"/>
      <c r="V533" s="117"/>
      <c r="W533" s="117"/>
      <c r="X533" s="117"/>
      <c r="Y533" s="117"/>
    </row>
    <row r="534">
      <c r="A534" s="117"/>
      <c r="B534" s="724"/>
      <c r="C534" s="725"/>
      <c r="D534" s="117"/>
      <c r="E534" s="361"/>
      <c r="F534" s="117"/>
      <c r="G534" s="117"/>
      <c r="H534" s="117"/>
      <c r="I534" s="117"/>
      <c r="J534" s="117"/>
      <c r="K534" s="117"/>
      <c r="L534" s="117"/>
      <c r="M534" s="117"/>
      <c r="N534" s="117"/>
      <c r="O534" s="117"/>
      <c r="P534" s="117"/>
      <c r="Q534" s="117"/>
      <c r="R534" s="117"/>
      <c r="S534" s="117"/>
      <c r="T534" s="117"/>
      <c r="U534" s="117"/>
      <c r="V534" s="117"/>
      <c r="W534" s="117"/>
      <c r="X534" s="117"/>
      <c r="Y534" s="117"/>
    </row>
    <row r="535">
      <c r="A535" s="117"/>
      <c r="B535" s="724"/>
      <c r="C535" s="725"/>
      <c r="D535" s="117"/>
      <c r="E535" s="361"/>
      <c r="F535" s="117"/>
      <c r="G535" s="117"/>
      <c r="H535" s="117"/>
      <c r="I535" s="117"/>
      <c r="J535" s="117"/>
      <c r="K535" s="117"/>
      <c r="L535" s="117"/>
      <c r="M535" s="117"/>
      <c r="N535" s="117"/>
      <c r="O535" s="117"/>
      <c r="P535" s="117"/>
      <c r="Q535" s="117"/>
      <c r="R535" s="117"/>
      <c r="S535" s="117"/>
      <c r="T535" s="117"/>
      <c r="U535" s="117"/>
      <c r="V535" s="117"/>
      <c r="W535" s="117"/>
      <c r="X535" s="117"/>
      <c r="Y535" s="117"/>
    </row>
    <row r="536">
      <c r="A536" s="117"/>
      <c r="B536" s="724"/>
      <c r="C536" s="725"/>
      <c r="D536" s="117"/>
      <c r="E536" s="361"/>
      <c r="F536" s="117"/>
      <c r="G536" s="117"/>
      <c r="H536" s="117"/>
      <c r="I536" s="117"/>
      <c r="J536" s="117"/>
      <c r="K536" s="117"/>
      <c r="L536" s="117"/>
      <c r="M536" s="117"/>
      <c r="N536" s="117"/>
      <c r="O536" s="117"/>
      <c r="P536" s="117"/>
      <c r="Q536" s="117"/>
      <c r="R536" s="117"/>
      <c r="S536" s="117"/>
      <c r="T536" s="117"/>
      <c r="U536" s="117"/>
      <c r="V536" s="117"/>
      <c r="W536" s="117"/>
      <c r="X536" s="117"/>
      <c r="Y536" s="117"/>
    </row>
    <row r="537">
      <c r="A537" s="117"/>
      <c r="B537" s="724"/>
      <c r="C537" s="725"/>
      <c r="D537" s="117"/>
      <c r="E537" s="361"/>
      <c r="F537" s="117"/>
      <c r="G537" s="117"/>
      <c r="H537" s="117"/>
      <c r="I537" s="117"/>
      <c r="J537" s="117"/>
      <c r="K537" s="117"/>
      <c r="L537" s="117"/>
      <c r="M537" s="117"/>
      <c r="N537" s="117"/>
      <c r="O537" s="117"/>
      <c r="P537" s="117"/>
      <c r="Q537" s="117"/>
      <c r="R537" s="117"/>
      <c r="S537" s="117"/>
      <c r="T537" s="117"/>
      <c r="U537" s="117"/>
      <c r="V537" s="117"/>
      <c r="W537" s="117"/>
      <c r="X537" s="117"/>
      <c r="Y537" s="117"/>
    </row>
    <row r="538">
      <c r="A538" s="117"/>
      <c r="B538" s="724"/>
      <c r="C538" s="725"/>
      <c r="D538" s="117"/>
      <c r="E538" s="361"/>
      <c r="F538" s="117"/>
      <c r="G538" s="117"/>
      <c r="H538" s="117"/>
      <c r="I538" s="117"/>
      <c r="J538" s="117"/>
      <c r="K538" s="117"/>
      <c r="L538" s="117"/>
      <c r="M538" s="117"/>
      <c r="N538" s="117"/>
      <c r="O538" s="117"/>
      <c r="P538" s="117"/>
      <c r="Q538" s="117"/>
      <c r="R538" s="117"/>
      <c r="S538" s="117"/>
      <c r="T538" s="117"/>
      <c r="U538" s="117"/>
      <c r="V538" s="117"/>
      <c r="W538" s="117"/>
      <c r="X538" s="117"/>
      <c r="Y538" s="117"/>
    </row>
    <row r="539">
      <c r="A539" s="117"/>
      <c r="B539" s="724"/>
      <c r="C539" s="725"/>
      <c r="D539" s="117"/>
      <c r="E539" s="361"/>
      <c r="F539" s="117"/>
      <c r="G539" s="117"/>
      <c r="H539" s="117"/>
      <c r="I539" s="117"/>
      <c r="J539" s="117"/>
      <c r="K539" s="117"/>
      <c r="L539" s="117"/>
      <c r="M539" s="117"/>
      <c r="N539" s="117"/>
      <c r="O539" s="117"/>
      <c r="P539" s="117"/>
      <c r="Q539" s="117"/>
      <c r="R539" s="117"/>
      <c r="S539" s="117"/>
      <c r="T539" s="117"/>
      <c r="U539" s="117"/>
      <c r="V539" s="117"/>
      <c r="W539" s="117"/>
      <c r="X539" s="117"/>
      <c r="Y539" s="117"/>
    </row>
    <row r="540">
      <c r="A540" s="117"/>
      <c r="B540" s="724"/>
      <c r="C540" s="725"/>
      <c r="D540" s="117"/>
      <c r="E540" s="361"/>
      <c r="F540" s="117"/>
      <c r="G540" s="117"/>
      <c r="H540" s="117"/>
      <c r="I540" s="117"/>
      <c r="J540" s="117"/>
      <c r="K540" s="117"/>
      <c r="L540" s="117"/>
      <c r="M540" s="117"/>
      <c r="N540" s="117"/>
      <c r="O540" s="117"/>
      <c r="P540" s="117"/>
      <c r="Q540" s="117"/>
      <c r="R540" s="117"/>
      <c r="S540" s="117"/>
      <c r="T540" s="117"/>
      <c r="U540" s="117"/>
      <c r="V540" s="117"/>
      <c r="W540" s="117"/>
      <c r="X540" s="117"/>
      <c r="Y540" s="117"/>
    </row>
    <row r="541">
      <c r="A541" s="117"/>
      <c r="B541" s="724"/>
      <c r="C541" s="725"/>
      <c r="D541" s="117"/>
      <c r="E541" s="361"/>
      <c r="F541" s="117"/>
      <c r="G541" s="117"/>
      <c r="H541" s="117"/>
      <c r="I541" s="117"/>
      <c r="J541" s="117"/>
      <c r="K541" s="117"/>
      <c r="L541" s="117"/>
      <c r="M541" s="117"/>
      <c r="N541" s="117"/>
      <c r="O541" s="117"/>
      <c r="P541" s="117"/>
      <c r="Q541" s="117"/>
      <c r="R541" s="117"/>
      <c r="S541" s="117"/>
      <c r="T541" s="117"/>
      <c r="U541" s="117"/>
      <c r="V541" s="117"/>
      <c r="W541" s="117"/>
      <c r="X541" s="117"/>
      <c r="Y541" s="117"/>
    </row>
    <row r="542">
      <c r="A542" s="117"/>
      <c r="B542" s="724"/>
      <c r="C542" s="725"/>
      <c r="D542" s="117"/>
      <c r="E542" s="361"/>
      <c r="F542" s="117"/>
      <c r="G542" s="117"/>
      <c r="H542" s="117"/>
      <c r="I542" s="117"/>
      <c r="J542" s="117"/>
      <c r="K542" s="117"/>
      <c r="L542" s="117"/>
      <c r="M542" s="117"/>
      <c r="N542" s="117"/>
      <c r="O542" s="117"/>
      <c r="P542" s="117"/>
      <c r="Q542" s="117"/>
      <c r="R542" s="117"/>
      <c r="S542" s="117"/>
      <c r="T542" s="117"/>
      <c r="U542" s="117"/>
      <c r="V542" s="117"/>
      <c r="W542" s="117"/>
      <c r="X542" s="117"/>
      <c r="Y542" s="117"/>
    </row>
    <row r="543">
      <c r="A543" s="117"/>
      <c r="B543" s="724"/>
      <c r="C543" s="725"/>
      <c r="D543" s="117"/>
      <c r="E543" s="361"/>
      <c r="F543" s="117"/>
      <c r="G543" s="117"/>
      <c r="H543" s="117"/>
      <c r="I543" s="117"/>
      <c r="J543" s="117"/>
      <c r="K543" s="117"/>
      <c r="L543" s="117"/>
      <c r="M543" s="117"/>
      <c r="N543" s="117"/>
      <c r="O543" s="117"/>
      <c r="P543" s="117"/>
      <c r="Q543" s="117"/>
      <c r="R543" s="117"/>
      <c r="S543" s="117"/>
      <c r="T543" s="117"/>
      <c r="U543" s="117"/>
      <c r="V543" s="117"/>
      <c r="W543" s="117"/>
      <c r="X543" s="117"/>
      <c r="Y543" s="117"/>
    </row>
    <row r="544">
      <c r="A544" s="117"/>
      <c r="B544" s="724"/>
      <c r="C544" s="725"/>
      <c r="D544" s="117"/>
      <c r="E544" s="361"/>
      <c r="F544" s="117"/>
      <c r="G544" s="117"/>
      <c r="H544" s="117"/>
      <c r="I544" s="117"/>
      <c r="J544" s="117"/>
      <c r="K544" s="117"/>
      <c r="L544" s="117"/>
      <c r="M544" s="117"/>
      <c r="N544" s="117"/>
      <c r="O544" s="117"/>
      <c r="P544" s="117"/>
      <c r="Q544" s="117"/>
      <c r="R544" s="117"/>
      <c r="S544" s="117"/>
      <c r="T544" s="117"/>
      <c r="U544" s="117"/>
      <c r="V544" s="117"/>
      <c r="W544" s="117"/>
      <c r="X544" s="117"/>
      <c r="Y544" s="117"/>
    </row>
    <row r="545">
      <c r="A545" s="117"/>
      <c r="B545" s="724"/>
      <c r="C545" s="725"/>
      <c r="D545" s="117"/>
      <c r="E545" s="361"/>
      <c r="F545" s="117"/>
      <c r="G545" s="117"/>
      <c r="H545" s="117"/>
      <c r="I545" s="117"/>
      <c r="J545" s="117"/>
      <c r="K545" s="117"/>
      <c r="L545" s="117"/>
      <c r="M545" s="117"/>
      <c r="N545" s="117"/>
      <c r="O545" s="117"/>
      <c r="P545" s="117"/>
      <c r="Q545" s="117"/>
      <c r="R545" s="117"/>
      <c r="S545" s="117"/>
      <c r="T545" s="117"/>
      <c r="U545" s="117"/>
      <c r="V545" s="117"/>
      <c r="W545" s="117"/>
      <c r="X545" s="117"/>
      <c r="Y545" s="117"/>
    </row>
    <row r="546">
      <c r="A546" s="117"/>
      <c r="B546" s="724"/>
      <c r="C546" s="725"/>
      <c r="D546" s="117"/>
      <c r="E546" s="361"/>
      <c r="F546" s="117"/>
      <c r="G546" s="117"/>
      <c r="H546" s="117"/>
      <c r="I546" s="117"/>
      <c r="J546" s="117"/>
      <c r="K546" s="117"/>
      <c r="L546" s="117"/>
      <c r="M546" s="117"/>
      <c r="N546" s="117"/>
      <c r="O546" s="117"/>
      <c r="P546" s="117"/>
      <c r="Q546" s="117"/>
      <c r="R546" s="117"/>
      <c r="S546" s="117"/>
      <c r="T546" s="117"/>
      <c r="U546" s="117"/>
      <c r="V546" s="117"/>
      <c r="W546" s="117"/>
      <c r="X546" s="117"/>
      <c r="Y546" s="117"/>
    </row>
    <row r="547">
      <c r="A547" s="117"/>
      <c r="B547" s="724"/>
      <c r="C547" s="725"/>
      <c r="D547" s="117"/>
      <c r="E547" s="361"/>
      <c r="F547" s="117"/>
      <c r="G547" s="117"/>
      <c r="H547" s="117"/>
      <c r="I547" s="117"/>
      <c r="J547" s="117"/>
      <c r="K547" s="117"/>
      <c r="L547" s="117"/>
      <c r="M547" s="117"/>
      <c r="N547" s="117"/>
      <c r="O547" s="117"/>
      <c r="P547" s="117"/>
      <c r="Q547" s="117"/>
      <c r="R547" s="117"/>
      <c r="S547" s="117"/>
      <c r="T547" s="117"/>
      <c r="U547" s="117"/>
      <c r="V547" s="117"/>
      <c r="W547" s="117"/>
      <c r="X547" s="117"/>
      <c r="Y547" s="117"/>
    </row>
    <row r="548">
      <c r="A548" s="117"/>
      <c r="B548" s="724"/>
      <c r="C548" s="725"/>
      <c r="D548" s="117"/>
      <c r="E548" s="361"/>
      <c r="F548" s="117"/>
      <c r="G548" s="117"/>
      <c r="H548" s="117"/>
      <c r="I548" s="117"/>
      <c r="J548" s="117"/>
      <c r="K548" s="117"/>
      <c r="L548" s="117"/>
      <c r="M548" s="117"/>
      <c r="N548" s="117"/>
      <c r="O548" s="117"/>
      <c r="P548" s="117"/>
      <c r="Q548" s="117"/>
      <c r="R548" s="117"/>
      <c r="S548" s="117"/>
      <c r="T548" s="117"/>
      <c r="U548" s="117"/>
      <c r="V548" s="117"/>
      <c r="W548" s="117"/>
      <c r="X548" s="117"/>
      <c r="Y548" s="117"/>
    </row>
    <row r="549">
      <c r="A549" s="117"/>
      <c r="B549" s="724"/>
      <c r="C549" s="725"/>
      <c r="D549" s="117"/>
      <c r="E549" s="361"/>
      <c r="F549" s="117"/>
      <c r="G549" s="117"/>
      <c r="H549" s="117"/>
      <c r="I549" s="117"/>
      <c r="J549" s="117"/>
      <c r="K549" s="117"/>
      <c r="L549" s="117"/>
      <c r="M549" s="117"/>
      <c r="N549" s="117"/>
      <c r="O549" s="117"/>
      <c r="P549" s="117"/>
      <c r="Q549" s="117"/>
      <c r="R549" s="117"/>
      <c r="S549" s="117"/>
      <c r="T549" s="117"/>
      <c r="U549" s="117"/>
      <c r="V549" s="117"/>
      <c r="W549" s="117"/>
      <c r="X549" s="117"/>
      <c r="Y549" s="117"/>
    </row>
    <row r="550">
      <c r="A550" s="117"/>
      <c r="B550" s="724"/>
      <c r="C550" s="725"/>
      <c r="D550" s="117"/>
      <c r="E550" s="361"/>
      <c r="F550" s="117"/>
      <c r="G550" s="117"/>
      <c r="H550" s="117"/>
      <c r="I550" s="117"/>
      <c r="J550" s="117"/>
      <c r="K550" s="117"/>
      <c r="L550" s="117"/>
      <c r="M550" s="117"/>
      <c r="N550" s="117"/>
      <c r="O550" s="117"/>
      <c r="P550" s="117"/>
      <c r="Q550" s="117"/>
      <c r="R550" s="117"/>
      <c r="S550" s="117"/>
      <c r="T550" s="117"/>
      <c r="U550" s="117"/>
      <c r="V550" s="117"/>
      <c r="W550" s="117"/>
      <c r="X550" s="117"/>
      <c r="Y550" s="117"/>
    </row>
    <row r="551">
      <c r="A551" s="117"/>
      <c r="B551" s="724"/>
      <c r="C551" s="725"/>
      <c r="D551" s="117"/>
      <c r="E551" s="361"/>
      <c r="F551" s="117"/>
      <c r="G551" s="117"/>
      <c r="H551" s="117"/>
      <c r="I551" s="117"/>
      <c r="J551" s="117"/>
      <c r="K551" s="117"/>
      <c r="L551" s="117"/>
      <c r="M551" s="117"/>
      <c r="N551" s="117"/>
      <c r="O551" s="117"/>
      <c r="P551" s="117"/>
      <c r="Q551" s="117"/>
      <c r="R551" s="117"/>
      <c r="S551" s="117"/>
      <c r="T551" s="117"/>
      <c r="U551" s="117"/>
      <c r="V551" s="117"/>
      <c r="W551" s="117"/>
      <c r="X551" s="117"/>
      <c r="Y551" s="117"/>
    </row>
    <row r="552">
      <c r="A552" s="117"/>
      <c r="B552" s="724"/>
      <c r="C552" s="725"/>
      <c r="D552" s="117"/>
      <c r="E552" s="361"/>
      <c r="F552" s="117"/>
      <c r="G552" s="117"/>
      <c r="H552" s="117"/>
      <c r="I552" s="117"/>
      <c r="J552" s="117"/>
      <c r="K552" s="117"/>
      <c r="L552" s="117"/>
      <c r="M552" s="117"/>
      <c r="N552" s="117"/>
      <c r="O552" s="117"/>
      <c r="P552" s="117"/>
      <c r="Q552" s="117"/>
      <c r="R552" s="117"/>
      <c r="S552" s="117"/>
      <c r="T552" s="117"/>
      <c r="U552" s="117"/>
      <c r="V552" s="117"/>
      <c r="W552" s="117"/>
      <c r="X552" s="117"/>
      <c r="Y552" s="117"/>
    </row>
    <row r="553">
      <c r="A553" s="117"/>
      <c r="B553" s="724"/>
      <c r="C553" s="725"/>
      <c r="D553" s="117"/>
      <c r="E553" s="361"/>
      <c r="F553" s="117"/>
      <c r="G553" s="117"/>
      <c r="H553" s="117"/>
      <c r="I553" s="117"/>
      <c r="J553" s="117"/>
      <c r="K553" s="117"/>
      <c r="L553" s="117"/>
      <c r="M553" s="117"/>
      <c r="N553" s="117"/>
      <c r="O553" s="117"/>
      <c r="P553" s="117"/>
      <c r="Q553" s="117"/>
      <c r="R553" s="117"/>
      <c r="S553" s="117"/>
      <c r="T553" s="117"/>
      <c r="U553" s="117"/>
      <c r="V553" s="117"/>
      <c r="W553" s="117"/>
      <c r="X553" s="117"/>
      <c r="Y553" s="117"/>
    </row>
    <row r="554">
      <c r="A554" s="117"/>
      <c r="B554" s="724"/>
      <c r="C554" s="725"/>
      <c r="D554" s="117"/>
      <c r="E554" s="361"/>
      <c r="F554" s="117"/>
      <c r="G554" s="117"/>
      <c r="H554" s="117"/>
      <c r="I554" s="117"/>
      <c r="J554" s="117"/>
      <c r="K554" s="117"/>
      <c r="L554" s="117"/>
      <c r="M554" s="117"/>
      <c r="N554" s="117"/>
      <c r="O554" s="117"/>
      <c r="P554" s="117"/>
      <c r="Q554" s="117"/>
      <c r="R554" s="117"/>
      <c r="S554" s="117"/>
      <c r="T554" s="117"/>
      <c r="U554" s="117"/>
      <c r="V554" s="117"/>
      <c r="W554" s="117"/>
      <c r="X554" s="117"/>
      <c r="Y554" s="117"/>
    </row>
    <row r="555">
      <c r="A555" s="117"/>
      <c r="B555" s="724"/>
      <c r="C555" s="725"/>
      <c r="D555" s="117"/>
      <c r="E555" s="361"/>
      <c r="F555" s="117"/>
      <c r="G555" s="117"/>
      <c r="H555" s="117"/>
      <c r="I555" s="117"/>
      <c r="J555" s="117"/>
      <c r="K555" s="117"/>
      <c r="L555" s="117"/>
      <c r="M555" s="117"/>
      <c r="N555" s="117"/>
      <c r="O555" s="117"/>
      <c r="P555" s="117"/>
      <c r="Q555" s="117"/>
      <c r="R555" s="117"/>
      <c r="S555" s="117"/>
      <c r="T555" s="117"/>
      <c r="U555" s="117"/>
      <c r="V555" s="117"/>
      <c r="W555" s="117"/>
      <c r="X555" s="117"/>
      <c r="Y555" s="117"/>
    </row>
    <row r="556">
      <c r="A556" s="117"/>
      <c r="B556" s="724"/>
      <c r="C556" s="725"/>
      <c r="D556" s="117"/>
      <c r="E556" s="361"/>
      <c r="F556" s="117"/>
      <c r="G556" s="117"/>
      <c r="H556" s="117"/>
      <c r="I556" s="117"/>
      <c r="J556" s="117"/>
      <c r="K556" s="117"/>
      <c r="L556" s="117"/>
      <c r="M556" s="117"/>
      <c r="N556" s="117"/>
      <c r="O556" s="117"/>
      <c r="P556" s="117"/>
      <c r="Q556" s="117"/>
      <c r="R556" s="117"/>
      <c r="S556" s="117"/>
      <c r="T556" s="117"/>
      <c r="U556" s="117"/>
      <c r="V556" s="117"/>
      <c r="W556" s="117"/>
      <c r="X556" s="117"/>
      <c r="Y556" s="117"/>
    </row>
    <row r="557">
      <c r="A557" s="117"/>
      <c r="B557" s="724"/>
      <c r="C557" s="725"/>
      <c r="D557" s="117"/>
      <c r="E557" s="361"/>
      <c r="F557" s="117"/>
      <c r="G557" s="117"/>
      <c r="H557" s="117"/>
      <c r="I557" s="117"/>
      <c r="J557" s="117"/>
      <c r="K557" s="117"/>
      <c r="L557" s="117"/>
      <c r="M557" s="117"/>
      <c r="N557" s="117"/>
      <c r="O557" s="117"/>
      <c r="P557" s="117"/>
      <c r="Q557" s="117"/>
      <c r="R557" s="117"/>
      <c r="S557" s="117"/>
      <c r="T557" s="117"/>
      <c r="U557" s="117"/>
      <c r="V557" s="117"/>
      <c r="W557" s="117"/>
      <c r="X557" s="117"/>
      <c r="Y557" s="117"/>
    </row>
    <row r="558">
      <c r="A558" s="117"/>
      <c r="B558" s="724"/>
      <c r="C558" s="725"/>
      <c r="D558" s="117"/>
      <c r="E558" s="361"/>
      <c r="F558" s="117"/>
      <c r="G558" s="117"/>
      <c r="H558" s="117"/>
      <c r="I558" s="117"/>
      <c r="J558" s="117"/>
      <c r="K558" s="117"/>
      <c r="L558" s="117"/>
      <c r="M558" s="117"/>
      <c r="N558" s="117"/>
      <c r="O558" s="117"/>
      <c r="P558" s="117"/>
      <c r="Q558" s="117"/>
      <c r="R558" s="117"/>
      <c r="S558" s="117"/>
      <c r="T558" s="117"/>
      <c r="U558" s="117"/>
      <c r="V558" s="117"/>
      <c r="W558" s="117"/>
      <c r="X558" s="117"/>
      <c r="Y558" s="117"/>
    </row>
    <row r="559">
      <c r="A559" s="117"/>
      <c r="B559" s="724"/>
      <c r="C559" s="725"/>
      <c r="D559" s="117"/>
      <c r="E559" s="361"/>
      <c r="F559" s="117"/>
      <c r="G559" s="117"/>
      <c r="H559" s="117"/>
      <c r="I559" s="117"/>
      <c r="J559" s="117"/>
      <c r="K559" s="117"/>
      <c r="L559" s="117"/>
      <c r="M559" s="117"/>
      <c r="N559" s="117"/>
      <c r="O559" s="117"/>
      <c r="P559" s="117"/>
      <c r="Q559" s="117"/>
      <c r="R559" s="117"/>
      <c r="S559" s="117"/>
      <c r="T559" s="117"/>
      <c r="U559" s="117"/>
      <c r="V559" s="117"/>
      <c r="W559" s="117"/>
      <c r="X559" s="117"/>
      <c r="Y559" s="117"/>
    </row>
    <row r="560">
      <c r="A560" s="117"/>
      <c r="B560" s="724"/>
      <c r="C560" s="725"/>
      <c r="D560" s="117"/>
      <c r="E560" s="361"/>
      <c r="F560" s="117"/>
      <c r="G560" s="117"/>
      <c r="H560" s="117"/>
      <c r="I560" s="117"/>
      <c r="J560" s="117"/>
      <c r="K560" s="117"/>
      <c r="L560" s="117"/>
      <c r="M560" s="117"/>
      <c r="N560" s="117"/>
      <c r="O560" s="117"/>
      <c r="P560" s="117"/>
      <c r="Q560" s="117"/>
      <c r="R560" s="117"/>
      <c r="S560" s="117"/>
      <c r="T560" s="117"/>
      <c r="U560" s="117"/>
      <c r="V560" s="117"/>
      <c r="W560" s="117"/>
      <c r="X560" s="117"/>
      <c r="Y560" s="117"/>
    </row>
    <row r="561">
      <c r="A561" s="117"/>
      <c r="B561" s="724"/>
      <c r="C561" s="725"/>
      <c r="D561" s="117"/>
      <c r="E561" s="361"/>
      <c r="F561" s="117"/>
      <c r="G561" s="117"/>
      <c r="H561" s="117"/>
      <c r="I561" s="117"/>
      <c r="J561" s="117"/>
      <c r="K561" s="117"/>
      <c r="L561" s="117"/>
      <c r="M561" s="117"/>
      <c r="N561" s="117"/>
      <c r="O561" s="117"/>
      <c r="P561" s="117"/>
      <c r="Q561" s="117"/>
      <c r="R561" s="117"/>
      <c r="S561" s="117"/>
      <c r="T561" s="117"/>
      <c r="U561" s="117"/>
      <c r="V561" s="117"/>
      <c r="W561" s="117"/>
      <c r="X561" s="117"/>
      <c r="Y561" s="117"/>
    </row>
    <row r="562">
      <c r="A562" s="117"/>
      <c r="B562" s="724"/>
      <c r="C562" s="725"/>
      <c r="D562" s="117"/>
      <c r="E562" s="361"/>
      <c r="F562" s="117"/>
      <c r="G562" s="117"/>
      <c r="H562" s="117"/>
      <c r="I562" s="117"/>
      <c r="J562" s="117"/>
      <c r="K562" s="117"/>
      <c r="L562" s="117"/>
      <c r="M562" s="117"/>
      <c r="N562" s="117"/>
      <c r="O562" s="117"/>
      <c r="P562" s="117"/>
      <c r="Q562" s="117"/>
      <c r="R562" s="117"/>
      <c r="S562" s="117"/>
      <c r="T562" s="117"/>
      <c r="U562" s="117"/>
      <c r="V562" s="117"/>
      <c r="W562" s="117"/>
      <c r="X562" s="117"/>
      <c r="Y562" s="117"/>
    </row>
    <row r="563">
      <c r="A563" s="117"/>
      <c r="B563" s="724"/>
      <c r="C563" s="725"/>
      <c r="D563" s="117"/>
      <c r="E563" s="361"/>
      <c r="F563" s="117"/>
      <c r="G563" s="117"/>
      <c r="H563" s="117"/>
      <c r="I563" s="117"/>
      <c r="J563" s="117"/>
      <c r="K563" s="117"/>
      <c r="L563" s="117"/>
      <c r="M563" s="117"/>
      <c r="N563" s="117"/>
      <c r="O563" s="117"/>
      <c r="P563" s="117"/>
      <c r="Q563" s="117"/>
      <c r="R563" s="117"/>
      <c r="S563" s="117"/>
      <c r="T563" s="117"/>
      <c r="U563" s="117"/>
      <c r="V563" s="117"/>
      <c r="W563" s="117"/>
      <c r="X563" s="117"/>
      <c r="Y563" s="117"/>
    </row>
    <row r="564">
      <c r="A564" s="117"/>
      <c r="B564" s="724"/>
      <c r="C564" s="725"/>
      <c r="D564" s="117"/>
      <c r="E564" s="361"/>
      <c r="F564" s="117"/>
      <c r="G564" s="117"/>
      <c r="H564" s="117"/>
      <c r="I564" s="117"/>
      <c r="J564" s="117"/>
      <c r="K564" s="117"/>
      <c r="L564" s="117"/>
      <c r="M564" s="117"/>
      <c r="N564" s="117"/>
      <c r="O564" s="117"/>
      <c r="P564" s="117"/>
      <c r="Q564" s="117"/>
      <c r="R564" s="117"/>
      <c r="S564" s="117"/>
      <c r="T564" s="117"/>
      <c r="U564" s="117"/>
      <c r="V564" s="117"/>
      <c r="W564" s="117"/>
      <c r="X564" s="117"/>
      <c r="Y564" s="117"/>
    </row>
    <row r="565">
      <c r="A565" s="117"/>
      <c r="B565" s="724"/>
      <c r="C565" s="725"/>
      <c r="D565" s="117"/>
      <c r="E565" s="361"/>
      <c r="F565" s="117"/>
      <c r="G565" s="117"/>
      <c r="H565" s="117"/>
      <c r="I565" s="117"/>
      <c r="J565" s="117"/>
      <c r="K565" s="117"/>
      <c r="L565" s="117"/>
      <c r="M565" s="117"/>
      <c r="N565" s="117"/>
      <c r="O565" s="117"/>
      <c r="P565" s="117"/>
      <c r="Q565" s="117"/>
      <c r="R565" s="117"/>
      <c r="S565" s="117"/>
      <c r="T565" s="117"/>
      <c r="U565" s="117"/>
      <c r="V565" s="117"/>
      <c r="W565" s="117"/>
      <c r="X565" s="117"/>
      <c r="Y565" s="117"/>
    </row>
    <row r="566">
      <c r="A566" s="117"/>
      <c r="B566" s="724"/>
      <c r="C566" s="725"/>
      <c r="D566" s="117"/>
      <c r="E566" s="361"/>
      <c r="F566" s="117"/>
      <c r="G566" s="117"/>
      <c r="H566" s="117"/>
      <c r="I566" s="117"/>
      <c r="J566" s="117"/>
      <c r="K566" s="117"/>
      <c r="L566" s="117"/>
      <c r="M566" s="117"/>
      <c r="N566" s="117"/>
      <c r="O566" s="117"/>
      <c r="P566" s="117"/>
      <c r="Q566" s="117"/>
      <c r="R566" s="117"/>
      <c r="S566" s="117"/>
      <c r="T566" s="117"/>
      <c r="U566" s="117"/>
      <c r="V566" s="117"/>
      <c r="W566" s="117"/>
      <c r="X566" s="117"/>
      <c r="Y566" s="117"/>
    </row>
    <row r="567">
      <c r="A567" s="117"/>
      <c r="B567" s="724"/>
      <c r="C567" s="725"/>
      <c r="D567" s="117"/>
      <c r="E567" s="361"/>
      <c r="F567" s="117"/>
      <c r="G567" s="117"/>
      <c r="H567" s="117"/>
      <c r="I567" s="117"/>
      <c r="J567" s="117"/>
      <c r="K567" s="117"/>
      <c r="L567" s="117"/>
      <c r="M567" s="117"/>
      <c r="N567" s="117"/>
      <c r="O567" s="117"/>
      <c r="P567" s="117"/>
      <c r="Q567" s="117"/>
      <c r="R567" s="117"/>
      <c r="S567" s="117"/>
      <c r="T567" s="117"/>
      <c r="U567" s="117"/>
      <c r="V567" s="117"/>
      <c r="W567" s="117"/>
      <c r="X567" s="117"/>
      <c r="Y567" s="117"/>
    </row>
    <row r="568">
      <c r="A568" s="117"/>
      <c r="B568" s="724"/>
      <c r="C568" s="725"/>
      <c r="D568" s="117"/>
      <c r="E568" s="361"/>
      <c r="F568" s="117"/>
      <c r="G568" s="117"/>
      <c r="H568" s="117"/>
      <c r="I568" s="117"/>
      <c r="J568" s="117"/>
      <c r="K568" s="117"/>
      <c r="L568" s="117"/>
      <c r="M568" s="117"/>
      <c r="N568" s="117"/>
      <c r="O568" s="117"/>
      <c r="P568" s="117"/>
      <c r="Q568" s="117"/>
      <c r="R568" s="117"/>
      <c r="S568" s="117"/>
      <c r="T568" s="117"/>
      <c r="U568" s="117"/>
      <c r="V568" s="117"/>
      <c r="W568" s="117"/>
      <c r="X568" s="117"/>
      <c r="Y568" s="117"/>
    </row>
    <row r="569">
      <c r="A569" s="117"/>
      <c r="B569" s="724"/>
      <c r="C569" s="725"/>
      <c r="D569" s="117"/>
      <c r="E569" s="361"/>
      <c r="F569" s="117"/>
      <c r="G569" s="117"/>
      <c r="H569" s="117"/>
      <c r="I569" s="117"/>
      <c r="J569" s="117"/>
      <c r="K569" s="117"/>
      <c r="L569" s="117"/>
      <c r="M569" s="117"/>
      <c r="N569" s="117"/>
      <c r="O569" s="117"/>
      <c r="P569" s="117"/>
      <c r="Q569" s="117"/>
      <c r="R569" s="117"/>
      <c r="S569" s="117"/>
      <c r="T569" s="117"/>
      <c r="U569" s="117"/>
      <c r="V569" s="117"/>
      <c r="W569" s="117"/>
      <c r="X569" s="117"/>
      <c r="Y569" s="117"/>
    </row>
    <row r="570">
      <c r="A570" s="117"/>
      <c r="B570" s="724"/>
      <c r="C570" s="725"/>
      <c r="D570" s="117"/>
      <c r="E570" s="361"/>
      <c r="F570" s="117"/>
      <c r="G570" s="117"/>
      <c r="H570" s="117"/>
      <c r="I570" s="117"/>
      <c r="J570" s="117"/>
      <c r="K570" s="117"/>
      <c r="L570" s="117"/>
      <c r="M570" s="117"/>
      <c r="N570" s="117"/>
      <c r="O570" s="117"/>
      <c r="P570" s="117"/>
      <c r="Q570" s="117"/>
      <c r="R570" s="117"/>
      <c r="S570" s="117"/>
      <c r="T570" s="117"/>
      <c r="U570" s="117"/>
      <c r="V570" s="117"/>
      <c r="W570" s="117"/>
      <c r="X570" s="117"/>
      <c r="Y570" s="117"/>
    </row>
    <row r="571">
      <c r="A571" s="117"/>
      <c r="B571" s="724"/>
      <c r="C571" s="725"/>
      <c r="D571" s="117"/>
      <c r="E571" s="361"/>
      <c r="F571" s="117"/>
      <c r="G571" s="117"/>
      <c r="H571" s="117"/>
      <c r="I571" s="117"/>
      <c r="J571" s="117"/>
      <c r="K571" s="117"/>
      <c r="L571" s="117"/>
      <c r="M571" s="117"/>
      <c r="N571" s="117"/>
      <c r="O571" s="117"/>
      <c r="P571" s="117"/>
      <c r="Q571" s="117"/>
      <c r="R571" s="117"/>
      <c r="S571" s="117"/>
      <c r="T571" s="117"/>
      <c r="U571" s="117"/>
      <c r="V571" s="117"/>
      <c r="W571" s="117"/>
      <c r="X571" s="117"/>
      <c r="Y571" s="117"/>
    </row>
    <row r="572">
      <c r="A572" s="117"/>
      <c r="B572" s="724"/>
      <c r="C572" s="725"/>
      <c r="D572" s="117"/>
      <c r="E572" s="361"/>
      <c r="F572" s="117"/>
      <c r="G572" s="117"/>
      <c r="H572" s="117"/>
      <c r="I572" s="117"/>
      <c r="J572" s="117"/>
      <c r="K572" s="117"/>
      <c r="L572" s="117"/>
      <c r="M572" s="117"/>
      <c r="N572" s="117"/>
      <c r="O572" s="117"/>
      <c r="P572" s="117"/>
      <c r="Q572" s="117"/>
      <c r="R572" s="117"/>
      <c r="S572" s="117"/>
      <c r="T572" s="117"/>
      <c r="U572" s="117"/>
      <c r="V572" s="117"/>
      <c r="W572" s="117"/>
      <c r="X572" s="117"/>
      <c r="Y572" s="117"/>
    </row>
    <row r="573">
      <c r="A573" s="117"/>
      <c r="B573" s="724"/>
      <c r="C573" s="725"/>
      <c r="D573" s="117"/>
      <c r="E573" s="361"/>
      <c r="F573" s="117"/>
      <c r="G573" s="117"/>
      <c r="H573" s="117"/>
      <c r="I573" s="117"/>
      <c r="J573" s="117"/>
      <c r="K573" s="117"/>
      <c r="L573" s="117"/>
      <c r="M573" s="117"/>
      <c r="N573" s="117"/>
      <c r="O573" s="117"/>
      <c r="P573" s="117"/>
      <c r="Q573" s="117"/>
      <c r="R573" s="117"/>
      <c r="S573" s="117"/>
      <c r="T573" s="117"/>
      <c r="U573" s="117"/>
      <c r="V573" s="117"/>
      <c r="W573" s="117"/>
      <c r="X573" s="117"/>
      <c r="Y573" s="117"/>
    </row>
    <row r="574">
      <c r="A574" s="117"/>
      <c r="B574" s="724"/>
      <c r="C574" s="725"/>
      <c r="D574" s="117"/>
      <c r="E574" s="361"/>
      <c r="F574" s="117"/>
      <c r="G574" s="117"/>
      <c r="H574" s="117"/>
      <c r="I574" s="117"/>
      <c r="J574" s="117"/>
      <c r="K574" s="117"/>
      <c r="L574" s="117"/>
      <c r="M574" s="117"/>
      <c r="N574" s="117"/>
      <c r="O574" s="117"/>
      <c r="P574" s="117"/>
      <c r="Q574" s="117"/>
      <c r="R574" s="117"/>
      <c r="S574" s="117"/>
      <c r="T574" s="117"/>
      <c r="U574" s="117"/>
      <c r="V574" s="117"/>
      <c r="W574" s="117"/>
      <c r="X574" s="117"/>
      <c r="Y574" s="117"/>
    </row>
    <row r="575">
      <c r="A575" s="117"/>
      <c r="B575" s="724"/>
      <c r="C575" s="725"/>
      <c r="D575" s="117"/>
      <c r="E575" s="361"/>
      <c r="F575" s="117"/>
      <c r="G575" s="117"/>
      <c r="H575" s="117"/>
      <c r="I575" s="117"/>
      <c r="J575" s="117"/>
      <c r="K575" s="117"/>
      <c r="L575" s="117"/>
      <c r="M575" s="117"/>
      <c r="N575" s="117"/>
      <c r="O575" s="117"/>
      <c r="P575" s="117"/>
      <c r="Q575" s="117"/>
      <c r="R575" s="117"/>
      <c r="S575" s="117"/>
      <c r="T575" s="117"/>
      <c r="U575" s="117"/>
      <c r="V575" s="117"/>
      <c r="W575" s="117"/>
      <c r="X575" s="117"/>
      <c r="Y575" s="117"/>
    </row>
    <row r="576">
      <c r="A576" s="117"/>
      <c r="B576" s="724"/>
      <c r="C576" s="725"/>
      <c r="D576" s="117"/>
      <c r="E576" s="361"/>
      <c r="F576" s="117"/>
      <c r="G576" s="117"/>
      <c r="H576" s="117"/>
      <c r="I576" s="117"/>
      <c r="J576" s="117"/>
      <c r="K576" s="117"/>
      <c r="L576" s="117"/>
      <c r="M576" s="117"/>
      <c r="N576" s="117"/>
      <c r="O576" s="117"/>
      <c r="P576" s="117"/>
      <c r="Q576" s="117"/>
      <c r="R576" s="117"/>
      <c r="S576" s="117"/>
      <c r="T576" s="117"/>
      <c r="U576" s="117"/>
      <c r="V576" s="117"/>
      <c r="W576" s="117"/>
      <c r="X576" s="117"/>
      <c r="Y576" s="117"/>
    </row>
    <row r="577">
      <c r="A577" s="117"/>
      <c r="B577" s="724"/>
      <c r="C577" s="725"/>
      <c r="D577" s="117"/>
      <c r="E577" s="361"/>
      <c r="F577" s="117"/>
      <c r="G577" s="117"/>
      <c r="H577" s="117"/>
      <c r="I577" s="117"/>
      <c r="J577" s="117"/>
      <c r="K577" s="117"/>
      <c r="L577" s="117"/>
      <c r="M577" s="117"/>
      <c r="N577" s="117"/>
      <c r="O577" s="117"/>
      <c r="P577" s="117"/>
      <c r="Q577" s="117"/>
      <c r="R577" s="117"/>
      <c r="S577" s="117"/>
      <c r="T577" s="117"/>
      <c r="U577" s="117"/>
      <c r="V577" s="117"/>
      <c r="W577" s="117"/>
      <c r="X577" s="117"/>
      <c r="Y577" s="117"/>
    </row>
    <row r="578">
      <c r="A578" s="117"/>
      <c r="B578" s="724"/>
      <c r="C578" s="725"/>
      <c r="D578" s="117"/>
      <c r="E578" s="361"/>
      <c r="F578" s="117"/>
      <c r="G578" s="117"/>
      <c r="H578" s="117"/>
      <c r="I578" s="117"/>
      <c r="J578" s="117"/>
      <c r="K578" s="117"/>
      <c r="L578" s="117"/>
      <c r="M578" s="117"/>
      <c r="N578" s="117"/>
      <c r="O578" s="117"/>
      <c r="P578" s="117"/>
      <c r="Q578" s="117"/>
      <c r="R578" s="117"/>
      <c r="S578" s="117"/>
      <c r="T578" s="117"/>
      <c r="U578" s="117"/>
      <c r="V578" s="117"/>
      <c r="W578" s="117"/>
      <c r="X578" s="117"/>
      <c r="Y578" s="117"/>
    </row>
    <row r="579">
      <c r="A579" s="117"/>
      <c r="B579" s="724"/>
      <c r="C579" s="725"/>
      <c r="D579" s="117"/>
      <c r="E579" s="361"/>
      <c r="F579" s="117"/>
      <c r="G579" s="117"/>
      <c r="H579" s="117"/>
      <c r="I579" s="117"/>
      <c r="J579" s="117"/>
      <c r="K579" s="117"/>
      <c r="L579" s="117"/>
      <c r="M579" s="117"/>
      <c r="N579" s="117"/>
      <c r="O579" s="117"/>
      <c r="P579" s="117"/>
      <c r="Q579" s="117"/>
      <c r="R579" s="117"/>
      <c r="S579" s="117"/>
      <c r="T579" s="117"/>
      <c r="U579" s="117"/>
      <c r="V579" s="117"/>
      <c r="W579" s="117"/>
      <c r="X579" s="117"/>
      <c r="Y579" s="117"/>
    </row>
    <row r="580">
      <c r="A580" s="117"/>
      <c r="B580" s="724"/>
      <c r="C580" s="725"/>
      <c r="D580" s="117"/>
      <c r="E580" s="361"/>
      <c r="F580" s="117"/>
      <c r="G580" s="117"/>
      <c r="H580" s="117"/>
      <c r="I580" s="117"/>
      <c r="J580" s="117"/>
      <c r="K580" s="117"/>
      <c r="L580" s="117"/>
      <c r="M580" s="117"/>
      <c r="N580" s="117"/>
      <c r="O580" s="117"/>
      <c r="P580" s="117"/>
      <c r="Q580" s="117"/>
      <c r="R580" s="117"/>
      <c r="S580" s="117"/>
      <c r="T580" s="117"/>
      <c r="U580" s="117"/>
      <c r="V580" s="117"/>
      <c r="W580" s="117"/>
      <c r="X580" s="117"/>
      <c r="Y580" s="117"/>
    </row>
    <row r="581">
      <c r="A581" s="117"/>
      <c r="B581" s="724"/>
      <c r="C581" s="725"/>
      <c r="D581" s="117"/>
      <c r="E581" s="361"/>
      <c r="F581" s="117"/>
      <c r="G581" s="117"/>
      <c r="H581" s="117"/>
      <c r="I581" s="117"/>
      <c r="J581" s="117"/>
      <c r="K581" s="117"/>
      <c r="L581" s="117"/>
      <c r="M581" s="117"/>
      <c r="N581" s="117"/>
      <c r="O581" s="117"/>
      <c r="P581" s="117"/>
      <c r="Q581" s="117"/>
      <c r="R581" s="117"/>
      <c r="S581" s="117"/>
      <c r="T581" s="117"/>
      <c r="U581" s="117"/>
      <c r="V581" s="117"/>
      <c r="W581" s="117"/>
      <c r="X581" s="117"/>
      <c r="Y581" s="117"/>
    </row>
    <row r="582">
      <c r="A582" s="117"/>
      <c r="B582" s="724"/>
      <c r="C582" s="725"/>
      <c r="D582" s="117"/>
      <c r="E582" s="361"/>
      <c r="F582" s="117"/>
      <c r="G582" s="117"/>
      <c r="H582" s="117"/>
      <c r="I582" s="117"/>
      <c r="J582" s="117"/>
      <c r="K582" s="117"/>
      <c r="L582" s="117"/>
      <c r="M582" s="117"/>
      <c r="N582" s="117"/>
      <c r="O582" s="117"/>
      <c r="P582" s="117"/>
      <c r="Q582" s="117"/>
      <c r="R582" s="117"/>
      <c r="S582" s="117"/>
      <c r="T582" s="117"/>
      <c r="U582" s="117"/>
      <c r="V582" s="117"/>
      <c r="W582" s="117"/>
      <c r="X582" s="117"/>
      <c r="Y582" s="117"/>
    </row>
    <row r="583">
      <c r="A583" s="117"/>
      <c r="B583" s="724"/>
      <c r="C583" s="725"/>
      <c r="D583" s="117"/>
      <c r="E583" s="361"/>
      <c r="F583" s="117"/>
      <c r="G583" s="117"/>
      <c r="H583" s="117"/>
      <c r="I583" s="117"/>
      <c r="J583" s="117"/>
      <c r="K583" s="117"/>
      <c r="L583" s="117"/>
      <c r="M583" s="117"/>
      <c r="N583" s="117"/>
      <c r="O583" s="117"/>
      <c r="P583" s="117"/>
      <c r="Q583" s="117"/>
      <c r="R583" s="117"/>
      <c r="S583" s="117"/>
      <c r="T583" s="117"/>
      <c r="U583" s="117"/>
      <c r="V583" s="117"/>
      <c r="W583" s="117"/>
      <c r="X583" s="117"/>
      <c r="Y583" s="117"/>
    </row>
    <row r="584">
      <c r="A584" s="117"/>
      <c r="B584" s="724"/>
      <c r="C584" s="725"/>
      <c r="D584" s="117"/>
      <c r="E584" s="361"/>
      <c r="F584" s="117"/>
      <c r="G584" s="117"/>
      <c r="H584" s="117"/>
      <c r="I584" s="117"/>
      <c r="J584" s="117"/>
      <c r="K584" s="117"/>
      <c r="L584" s="117"/>
      <c r="M584" s="117"/>
      <c r="N584" s="117"/>
      <c r="O584" s="117"/>
      <c r="P584" s="117"/>
      <c r="Q584" s="117"/>
      <c r="R584" s="117"/>
      <c r="S584" s="117"/>
      <c r="T584" s="117"/>
      <c r="U584" s="117"/>
      <c r="V584" s="117"/>
      <c r="W584" s="117"/>
      <c r="X584" s="117"/>
      <c r="Y584" s="117"/>
    </row>
    <row r="585">
      <c r="A585" s="117"/>
      <c r="B585" s="724"/>
      <c r="C585" s="725"/>
      <c r="D585" s="117"/>
      <c r="E585" s="361"/>
      <c r="F585" s="117"/>
      <c r="G585" s="117"/>
      <c r="H585" s="117"/>
      <c r="I585" s="117"/>
      <c r="J585" s="117"/>
      <c r="K585" s="117"/>
      <c r="L585" s="117"/>
      <c r="M585" s="117"/>
      <c r="N585" s="117"/>
      <c r="O585" s="117"/>
      <c r="P585" s="117"/>
      <c r="Q585" s="117"/>
      <c r="R585" s="117"/>
      <c r="S585" s="117"/>
      <c r="T585" s="117"/>
      <c r="U585" s="117"/>
      <c r="V585" s="117"/>
      <c r="W585" s="117"/>
      <c r="X585" s="117"/>
      <c r="Y585" s="117"/>
    </row>
    <row r="586">
      <c r="A586" s="117"/>
      <c r="B586" s="724"/>
      <c r="C586" s="725"/>
      <c r="D586" s="117"/>
      <c r="E586" s="361"/>
      <c r="F586" s="117"/>
      <c r="G586" s="117"/>
      <c r="H586" s="117"/>
      <c r="I586" s="117"/>
      <c r="J586" s="117"/>
      <c r="K586" s="117"/>
      <c r="L586" s="117"/>
      <c r="M586" s="117"/>
      <c r="N586" s="117"/>
      <c r="O586" s="117"/>
      <c r="P586" s="117"/>
      <c r="Q586" s="117"/>
      <c r="R586" s="117"/>
      <c r="S586" s="117"/>
      <c r="T586" s="117"/>
      <c r="U586" s="117"/>
      <c r="V586" s="117"/>
      <c r="W586" s="117"/>
      <c r="X586" s="117"/>
      <c r="Y586" s="117"/>
    </row>
    <row r="587">
      <c r="A587" s="117"/>
      <c r="B587" s="724"/>
      <c r="C587" s="725"/>
      <c r="D587" s="117"/>
      <c r="E587" s="361"/>
      <c r="F587" s="117"/>
      <c r="G587" s="117"/>
      <c r="H587" s="117"/>
      <c r="I587" s="117"/>
      <c r="J587" s="117"/>
      <c r="K587" s="117"/>
      <c r="L587" s="117"/>
      <c r="M587" s="117"/>
      <c r="N587" s="117"/>
      <c r="O587" s="117"/>
      <c r="P587" s="117"/>
      <c r="Q587" s="117"/>
      <c r="R587" s="117"/>
      <c r="S587" s="117"/>
      <c r="T587" s="117"/>
      <c r="U587" s="117"/>
      <c r="V587" s="117"/>
      <c r="W587" s="117"/>
      <c r="X587" s="117"/>
      <c r="Y587" s="117"/>
    </row>
    <row r="588">
      <c r="A588" s="117"/>
      <c r="B588" s="724"/>
      <c r="C588" s="725"/>
      <c r="D588" s="117"/>
      <c r="E588" s="361"/>
      <c r="F588" s="117"/>
      <c r="G588" s="117"/>
      <c r="H588" s="117"/>
      <c r="I588" s="117"/>
      <c r="J588" s="117"/>
      <c r="K588" s="117"/>
      <c r="L588" s="117"/>
      <c r="M588" s="117"/>
      <c r="N588" s="117"/>
      <c r="O588" s="117"/>
      <c r="P588" s="117"/>
      <c r="Q588" s="117"/>
      <c r="R588" s="117"/>
      <c r="S588" s="117"/>
      <c r="T588" s="117"/>
      <c r="U588" s="117"/>
      <c r="V588" s="117"/>
      <c r="W588" s="117"/>
      <c r="X588" s="117"/>
      <c r="Y588" s="117"/>
    </row>
    <row r="589">
      <c r="A589" s="117"/>
      <c r="B589" s="724"/>
      <c r="C589" s="725"/>
      <c r="D589" s="117"/>
      <c r="E589" s="361"/>
      <c r="F589" s="117"/>
      <c r="G589" s="117"/>
      <c r="H589" s="117"/>
      <c r="I589" s="117"/>
      <c r="J589" s="117"/>
      <c r="K589" s="117"/>
      <c r="L589" s="117"/>
      <c r="M589" s="117"/>
      <c r="N589" s="117"/>
      <c r="O589" s="117"/>
      <c r="P589" s="117"/>
      <c r="Q589" s="117"/>
      <c r="R589" s="117"/>
      <c r="S589" s="117"/>
      <c r="T589" s="117"/>
      <c r="U589" s="117"/>
      <c r="V589" s="117"/>
      <c r="W589" s="117"/>
      <c r="X589" s="117"/>
      <c r="Y589" s="117"/>
    </row>
    <row r="590">
      <c r="A590" s="117"/>
      <c r="B590" s="724"/>
      <c r="C590" s="725"/>
      <c r="D590" s="117"/>
      <c r="E590" s="361"/>
      <c r="F590" s="117"/>
      <c r="G590" s="117"/>
      <c r="H590" s="117"/>
      <c r="I590" s="117"/>
      <c r="J590" s="117"/>
      <c r="K590" s="117"/>
      <c r="L590" s="117"/>
      <c r="M590" s="117"/>
      <c r="N590" s="117"/>
      <c r="O590" s="117"/>
      <c r="P590" s="117"/>
      <c r="Q590" s="117"/>
      <c r="R590" s="117"/>
      <c r="S590" s="117"/>
      <c r="T590" s="117"/>
      <c r="U590" s="117"/>
      <c r="V590" s="117"/>
      <c r="W590" s="117"/>
      <c r="X590" s="117"/>
      <c r="Y590" s="117"/>
    </row>
    <row r="591">
      <c r="A591" s="117"/>
      <c r="B591" s="724"/>
      <c r="C591" s="725"/>
      <c r="D591" s="117"/>
      <c r="E591" s="361"/>
      <c r="F591" s="117"/>
      <c r="G591" s="117"/>
      <c r="H591" s="117"/>
      <c r="I591" s="117"/>
      <c r="J591" s="117"/>
      <c r="K591" s="117"/>
      <c r="L591" s="117"/>
      <c r="M591" s="117"/>
      <c r="N591" s="117"/>
      <c r="O591" s="117"/>
      <c r="P591" s="117"/>
      <c r="Q591" s="117"/>
      <c r="R591" s="117"/>
      <c r="S591" s="117"/>
      <c r="T591" s="117"/>
      <c r="U591" s="117"/>
      <c r="V591" s="117"/>
      <c r="W591" s="117"/>
      <c r="X591" s="117"/>
      <c r="Y591" s="117"/>
    </row>
    <row r="592">
      <c r="A592" s="117"/>
      <c r="B592" s="724"/>
      <c r="C592" s="725"/>
      <c r="D592" s="117"/>
      <c r="E592" s="361"/>
      <c r="F592" s="117"/>
      <c r="G592" s="117"/>
      <c r="H592" s="117"/>
      <c r="I592" s="117"/>
      <c r="J592" s="117"/>
      <c r="K592" s="117"/>
      <c r="L592" s="117"/>
      <c r="M592" s="117"/>
      <c r="N592" s="117"/>
      <c r="O592" s="117"/>
      <c r="P592" s="117"/>
      <c r="Q592" s="117"/>
      <c r="R592" s="117"/>
      <c r="S592" s="117"/>
      <c r="T592" s="117"/>
      <c r="U592" s="117"/>
      <c r="V592" s="117"/>
      <c r="W592" s="117"/>
      <c r="X592" s="117"/>
      <c r="Y592" s="117"/>
    </row>
    <row r="593">
      <c r="A593" s="117"/>
      <c r="B593" s="724"/>
      <c r="C593" s="725"/>
      <c r="D593" s="117"/>
      <c r="E593" s="361"/>
      <c r="F593" s="117"/>
      <c r="G593" s="117"/>
      <c r="H593" s="117"/>
      <c r="I593" s="117"/>
      <c r="J593" s="117"/>
      <c r="K593" s="117"/>
      <c r="L593" s="117"/>
      <c r="M593" s="117"/>
      <c r="N593" s="117"/>
      <c r="O593" s="117"/>
      <c r="P593" s="117"/>
      <c r="Q593" s="117"/>
      <c r="R593" s="117"/>
      <c r="S593" s="117"/>
      <c r="T593" s="117"/>
      <c r="U593" s="117"/>
      <c r="V593" s="117"/>
      <c r="W593" s="117"/>
      <c r="X593" s="117"/>
      <c r="Y593" s="117"/>
    </row>
    <row r="594">
      <c r="A594" s="117"/>
      <c r="B594" s="724"/>
      <c r="C594" s="725"/>
      <c r="D594" s="117"/>
      <c r="E594" s="361"/>
      <c r="F594" s="117"/>
      <c r="G594" s="117"/>
      <c r="H594" s="117"/>
      <c r="I594" s="117"/>
      <c r="J594" s="117"/>
      <c r="K594" s="117"/>
      <c r="L594" s="117"/>
      <c r="M594" s="117"/>
      <c r="N594" s="117"/>
      <c r="O594" s="117"/>
      <c r="P594" s="117"/>
      <c r="Q594" s="117"/>
      <c r="R594" s="117"/>
      <c r="S594" s="117"/>
      <c r="T594" s="117"/>
      <c r="U594" s="117"/>
      <c r="V594" s="117"/>
      <c r="W594" s="117"/>
      <c r="X594" s="117"/>
      <c r="Y594" s="117"/>
    </row>
    <row r="595">
      <c r="A595" s="117"/>
      <c r="B595" s="724"/>
      <c r="C595" s="725"/>
      <c r="D595" s="117"/>
      <c r="E595" s="361"/>
      <c r="F595" s="117"/>
      <c r="G595" s="117"/>
      <c r="H595" s="117"/>
      <c r="I595" s="117"/>
      <c r="J595" s="117"/>
      <c r="K595" s="117"/>
      <c r="L595" s="117"/>
      <c r="M595" s="117"/>
      <c r="N595" s="117"/>
      <c r="O595" s="117"/>
      <c r="P595" s="117"/>
      <c r="Q595" s="117"/>
      <c r="R595" s="117"/>
      <c r="S595" s="117"/>
      <c r="T595" s="117"/>
      <c r="U595" s="117"/>
      <c r="V595" s="117"/>
      <c r="W595" s="117"/>
      <c r="X595" s="117"/>
      <c r="Y595" s="117"/>
    </row>
    <row r="596">
      <c r="A596" s="117"/>
      <c r="B596" s="724"/>
      <c r="C596" s="725"/>
      <c r="D596" s="117"/>
      <c r="E596" s="361"/>
      <c r="F596" s="117"/>
      <c r="G596" s="117"/>
      <c r="H596" s="117"/>
      <c r="I596" s="117"/>
      <c r="J596" s="117"/>
      <c r="K596" s="117"/>
      <c r="L596" s="117"/>
      <c r="M596" s="117"/>
      <c r="N596" s="117"/>
      <c r="O596" s="117"/>
      <c r="P596" s="117"/>
      <c r="Q596" s="117"/>
      <c r="R596" s="117"/>
      <c r="S596" s="117"/>
      <c r="T596" s="117"/>
      <c r="U596" s="117"/>
      <c r="V596" s="117"/>
      <c r="W596" s="117"/>
      <c r="X596" s="117"/>
      <c r="Y596" s="117"/>
    </row>
    <row r="597">
      <c r="A597" s="117"/>
      <c r="B597" s="724"/>
      <c r="C597" s="725"/>
      <c r="D597" s="117"/>
      <c r="E597" s="361"/>
      <c r="F597" s="117"/>
      <c r="G597" s="117"/>
      <c r="H597" s="117"/>
      <c r="I597" s="117"/>
      <c r="J597" s="117"/>
      <c r="K597" s="117"/>
      <c r="L597" s="117"/>
      <c r="M597" s="117"/>
      <c r="N597" s="117"/>
      <c r="O597" s="117"/>
      <c r="P597" s="117"/>
      <c r="Q597" s="117"/>
      <c r="R597" s="117"/>
      <c r="S597" s="117"/>
      <c r="T597" s="117"/>
      <c r="U597" s="117"/>
      <c r="V597" s="117"/>
      <c r="W597" s="117"/>
      <c r="X597" s="117"/>
      <c r="Y597" s="117"/>
    </row>
    <row r="598">
      <c r="A598" s="117"/>
      <c r="B598" s="724"/>
      <c r="C598" s="725"/>
      <c r="D598" s="117"/>
      <c r="E598" s="361"/>
      <c r="F598" s="117"/>
      <c r="G598" s="117"/>
      <c r="H598" s="117"/>
      <c r="I598" s="117"/>
      <c r="J598" s="117"/>
      <c r="K598" s="117"/>
      <c r="L598" s="117"/>
      <c r="M598" s="117"/>
      <c r="N598" s="117"/>
      <c r="O598" s="117"/>
      <c r="P598" s="117"/>
      <c r="Q598" s="117"/>
      <c r="R598" s="117"/>
      <c r="S598" s="117"/>
      <c r="T598" s="117"/>
      <c r="U598" s="117"/>
      <c r="V598" s="117"/>
      <c r="W598" s="117"/>
      <c r="X598" s="117"/>
      <c r="Y598" s="117"/>
    </row>
    <row r="599">
      <c r="A599" s="117"/>
      <c r="B599" s="724"/>
      <c r="C599" s="725"/>
      <c r="D599" s="117"/>
      <c r="E599" s="361"/>
      <c r="F599" s="117"/>
      <c r="G599" s="117"/>
      <c r="H599" s="117"/>
      <c r="I599" s="117"/>
      <c r="J599" s="117"/>
      <c r="K599" s="117"/>
      <c r="L599" s="117"/>
      <c r="M599" s="117"/>
      <c r="N599" s="117"/>
      <c r="O599" s="117"/>
      <c r="P599" s="117"/>
      <c r="Q599" s="117"/>
      <c r="R599" s="117"/>
      <c r="S599" s="117"/>
      <c r="T599" s="117"/>
      <c r="U599" s="117"/>
      <c r="V599" s="117"/>
      <c r="W599" s="117"/>
      <c r="X599" s="117"/>
      <c r="Y599" s="117"/>
    </row>
    <row r="600">
      <c r="A600" s="117"/>
      <c r="B600" s="724"/>
      <c r="C600" s="725"/>
      <c r="D600" s="117"/>
      <c r="E600" s="361"/>
      <c r="F600" s="117"/>
      <c r="G600" s="117"/>
      <c r="H600" s="117"/>
      <c r="I600" s="117"/>
      <c r="J600" s="117"/>
      <c r="K600" s="117"/>
      <c r="L600" s="117"/>
      <c r="M600" s="117"/>
      <c r="N600" s="117"/>
      <c r="O600" s="117"/>
      <c r="P600" s="117"/>
      <c r="Q600" s="117"/>
      <c r="R600" s="117"/>
      <c r="S600" s="117"/>
      <c r="T600" s="117"/>
      <c r="U600" s="117"/>
      <c r="V600" s="117"/>
      <c r="W600" s="117"/>
      <c r="X600" s="117"/>
      <c r="Y600" s="117"/>
    </row>
    <row r="601">
      <c r="A601" s="117"/>
      <c r="B601" s="724"/>
      <c r="C601" s="725"/>
      <c r="D601" s="117"/>
      <c r="E601" s="361"/>
      <c r="F601" s="117"/>
      <c r="G601" s="117"/>
      <c r="H601" s="117"/>
      <c r="I601" s="117"/>
      <c r="J601" s="117"/>
      <c r="K601" s="117"/>
      <c r="L601" s="117"/>
      <c r="M601" s="117"/>
      <c r="N601" s="117"/>
      <c r="O601" s="117"/>
      <c r="P601" s="117"/>
      <c r="Q601" s="117"/>
      <c r="R601" s="117"/>
      <c r="S601" s="117"/>
      <c r="T601" s="117"/>
      <c r="U601" s="117"/>
      <c r="V601" s="117"/>
      <c r="W601" s="117"/>
      <c r="X601" s="117"/>
      <c r="Y601" s="117"/>
    </row>
    <row r="602">
      <c r="A602" s="117"/>
      <c r="B602" s="724"/>
      <c r="C602" s="725"/>
      <c r="D602" s="117"/>
      <c r="E602" s="361"/>
      <c r="F602" s="117"/>
      <c r="G602" s="117"/>
      <c r="H602" s="117"/>
      <c r="I602" s="117"/>
      <c r="J602" s="117"/>
      <c r="K602" s="117"/>
      <c r="L602" s="117"/>
      <c r="M602" s="117"/>
      <c r="N602" s="117"/>
      <c r="O602" s="117"/>
      <c r="P602" s="117"/>
      <c r="Q602" s="117"/>
      <c r="R602" s="117"/>
      <c r="S602" s="117"/>
      <c r="T602" s="117"/>
      <c r="U602" s="117"/>
      <c r="V602" s="117"/>
      <c r="W602" s="117"/>
      <c r="X602" s="117"/>
      <c r="Y602" s="117"/>
    </row>
    <row r="603">
      <c r="A603" s="117"/>
      <c r="B603" s="724"/>
      <c r="C603" s="725"/>
      <c r="D603" s="117"/>
      <c r="E603" s="361"/>
      <c r="F603" s="117"/>
      <c r="G603" s="117"/>
      <c r="H603" s="117"/>
      <c r="I603" s="117"/>
      <c r="J603" s="117"/>
      <c r="K603" s="117"/>
      <c r="L603" s="117"/>
      <c r="M603" s="117"/>
      <c r="N603" s="117"/>
      <c r="O603" s="117"/>
      <c r="P603" s="117"/>
      <c r="Q603" s="117"/>
      <c r="R603" s="117"/>
      <c r="S603" s="117"/>
      <c r="T603" s="117"/>
      <c r="U603" s="117"/>
      <c r="V603" s="117"/>
      <c r="W603" s="117"/>
      <c r="X603" s="117"/>
      <c r="Y603" s="117"/>
    </row>
    <row r="604">
      <c r="A604" s="117"/>
      <c r="B604" s="724"/>
      <c r="C604" s="725"/>
      <c r="D604" s="117"/>
      <c r="E604" s="361"/>
      <c r="F604" s="117"/>
      <c r="G604" s="117"/>
      <c r="H604" s="117"/>
      <c r="I604" s="117"/>
      <c r="J604" s="117"/>
      <c r="K604" s="117"/>
      <c r="L604" s="117"/>
      <c r="M604" s="117"/>
      <c r="N604" s="117"/>
      <c r="O604" s="117"/>
      <c r="P604" s="117"/>
      <c r="Q604" s="117"/>
      <c r="R604" s="117"/>
      <c r="S604" s="117"/>
      <c r="T604" s="117"/>
      <c r="U604" s="117"/>
      <c r="V604" s="117"/>
      <c r="W604" s="117"/>
      <c r="X604" s="117"/>
      <c r="Y604" s="117"/>
    </row>
    <row r="605">
      <c r="A605" s="117"/>
      <c r="B605" s="724"/>
      <c r="C605" s="725"/>
      <c r="D605" s="117"/>
      <c r="E605" s="361"/>
      <c r="F605" s="117"/>
      <c r="G605" s="117"/>
      <c r="H605" s="117"/>
      <c r="I605" s="117"/>
      <c r="J605" s="117"/>
      <c r="K605" s="117"/>
      <c r="L605" s="117"/>
      <c r="M605" s="117"/>
      <c r="N605" s="117"/>
      <c r="O605" s="117"/>
      <c r="P605" s="117"/>
      <c r="Q605" s="117"/>
      <c r="R605" s="117"/>
      <c r="S605" s="117"/>
      <c r="T605" s="117"/>
      <c r="U605" s="117"/>
      <c r="V605" s="117"/>
      <c r="W605" s="117"/>
      <c r="X605" s="117"/>
      <c r="Y605" s="117"/>
    </row>
    <row r="606">
      <c r="A606" s="117"/>
      <c r="B606" s="724"/>
      <c r="C606" s="725"/>
      <c r="D606" s="117"/>
      <c r="E606" s="361"/>
      <c r="F606" s="117"/>
      <c r="G606" s="117"/>
      <c r="H606" s="117"/>
      <c r="I606" s="117"/>
      <c r="J606" s="117"/>
      <c r="K606" s="117"/>
      <c r="L606" s="117"/>
      <c r="M606" s="117"/>
      <c r="N606" s="117"/>
      <c r="O606" s="117"/>
      <c r="P606" s="117"/>
      <c r="Q606" s="117"/>
      <c r="R606" s="117"/>
      <c r="S606" s="117"/>
      <c r="T606" s="117"/>
      <c r="U606" s="117"/>
      <c r="V606" s="117"/>
      <c r="W606" s="117"/>
      <c r="X606" s="117"/>
      <c r="Y606" s="117"/>
    </row>
    <row r="607">
      <c r="A607" s="117"/>
      <c r="B607" s="724"/>
      <c r="C607" s="725"/>
      <c r="D607" s="117"/>
      <c r="E607" s="361"/>
      <c r="F607" s="117"/>
      <c r="G607" s="117"/>
      <c r="H607" s="117"/>
      <c r="I607" s="117"/>
      <c r="J607" s="117"/>
      <c r="K607" s="117"/>
      <c r="L607" s="117"/>
      <c r="M607" s="117"/>
      <c r="N607" s="117"/>
      <c r="O607" s="117"/>
      <c r="P607" s="117"/>
      <c r="Q607" s="117"/>
      <c r="R607" s="117"/>
      <c r="S607" s="117"/>
      <c r="T607" s="117"/>
      <c r="U607" s="117"/>
      <c r="V607" s="117"/>
      <c r="W607" s="117"/>
      <c r="X607" s="117"/>
      <c r="Y607" s="117"/>
    </row>
    <row r="608">
      <c r="A608" s="117"/>
      <c r="B608" s="724"/>
      <c r="C608" s="725"/>
      <c r="D608" s="117"/>
      <c r="E608" s="361"/>
      <c r="F608" s="117"/>
      <c r="G608" s="117"/>
      <c r="H608" s="117"/>
      <c r="I608" s="117"/>
      <c r="J608" s="117"/>
      <c r="K608" s="117"/>
      <c r="L608" s="117"/>
      <c r="M608" s="117"/>
      <c r="N608" s="117"/>
      <c r="O608" s="117"/>
      <c r="P608" s="117"/>
      <c r="Q608" s="117"/>
      <c r="R608" s="117"/>
      <c r="S608" s="117"/>
      <c r="T608" s="117"/>
      <c r="U608" s="117"/>
      <c r="V608" s="117"/>
      <c r="W608" s="117"/>
      <c r="X608" s="117"/>
      <c r="Y608" s="117"/>
    </row>
    <row r="609">
      <c r="A609" s="117"/>
      <c r="B609" s="724"/>
      <c r="C609" s="725"/>
      <c r="D609" s="117"/>
      <c r="E609" s="361"/>
      <c r="F609" s="117"/>
      <c r="G609" s="117"/>
      <c r="H609" s="117"/>
      <c r="I609" s="117"/>
      <c r="J609" s="117"/>
      <c r="K609" s="117"/>
      <c r="L609" s="117"/>
      <c r="M609" s="117"/>
      <c r="N609" s="117"/>
      <c r="O609" s="117"/>
      <c r="P609" s="117"/>
      <c r="Q609" s="117"/>
      <c r="R609" s="117"/>
      <c r="S609" s="117"/>
      <c r="T609" s="117"/>
      <c r="U609" s="117"/>
      <c r="V609" s="117"/>
      <c r="W609" s="117"/>
      <c r="X609" s="117"/>
      <c r="Y609" s="117"/>
    </row>
    <row r="610">
      <c r="A610" s="117"/>
      <c r="B610" s="724"/>
      <c r="C610" s="725"/>
      <c r="D610" s="117"/>
      <c r="E610" s="361"/>
      <c r="F610" s="117"/>
      <c r="G610" s="117"/>
      <c r="H610" s="117"/>
      <c r="I610" s="117"/>
      <c r="J610" s="117"/>
      <c r="K610" s="117"/>
      <c r="L610" s="117"/>
      <c r="M610" s="117"/>
      <c r="N610" s="117"/>
      <c r="O610" s="117"/>
      <c r="P610" s="117"/>
      <c r="Q610" s="117"/>
      <c r="R610" s="117"/>
      <c r="S610" s="117"/>
      <c r="T610" s="117"/>
      <c r="U610" s="117"/>
      <c r="V610" s="117"/>
      <c r="W610" s="117"/>
      <c r="X610" s="117"/>
      <c r="Y610" s="117"/>
    </row>
    <row r="611">
      <c r="A611" s="117"/>
      <c r="B611" s="724"/>
      <c r="C611" s="725"/>
      <c r="D611" s="117"/>
      <c r="E611" s="361"/>
      <c r="F611" s="117"/>
      <c r="G611" s="117"/>
      <c r="H611" s="117"/>
      <c r="I611" s="117"/>
      <c r="J611" s="117"/>
      <c r="K611" s="117"/>
      <c r="L611" s="117"/>
      <c r="M611" s="117"/>
      <c r="N611" s="117"/>
      <c r="O611" s="117"/>
      <c r="P611" s="117"/>
      <c r="Q611" s="117"/>
      <c r="R611" s="117"/>
      <c r="S611" s="117"/>
      <c r="T611" s="117"/>
      <c r="U611" s="117"/>
      <c r="V611" s="117"/>
      <c r="W611" s="117"/>
      <c r="X611" s="117"/>
      <c r="Y611" s="117"/>
    </row>
    <row r="612">
      <c r="A612" s="117"/>
      <c r="B612" s="724"/>
      <c r="C612" s="725"/>
      <c r="D612" s="117"/>
      <c r="E612" s="361"/>
      <c r="F612" s="117"/>
      <c r="G612" s="117"/>
      <c r="H612" s="117"/>
      <c r="I612" s="117"/>
      <c r="J612" s="117"/>
      <c r="K612" s="117"/>
      <c r="L612" s="117"/>
      <c r="M612" s="117"/>
      <c r="N612" s="117"/>
      <c r="O612" s="117"/>
      <c r="P612" s="117"/>
      <c r="Q612" s="117"/>
      <c r="R612" s="117"/>
      <c r="S612" s="117"/>
      <c r="T612" s="117"/>
      <c r="U612" s="117"/>
      <c r="V612" s="117"/>
      <c r="W612" s="117"/>
      <c r="X612" s="117"/>
      <c r="Y612" s="117"/>
    </row>
    <row r="613">
      <c r="A613" s="117"/>
      <c r="B613" s="724"/>
      <c r="C613" s="725"/>
      <c r="D613" s="117"/>
      <c r="E613" s="361"/>
      <c r="F613" s="117"/>
      <c r="G613" s="117"/>
      <c r="H613" s="117"/>
      <c r="I613" s="117"/>
      <c r="J613" s="117"/>
      <c r="K613" s="117"/>
      <c r="L613" s="117"/>
      <c r="M613" s="117"/>
      <c r="N613" s="117"/>
      <c r="O613" s="117"/>
      <c r="P613" s="117"/>
      <c r="Q613" s="117"/>
      <c r="R613" s="117"/>
      <c r="S613" s="117"/>
      <c r="T613" s="117"/>
      <c r="U613" s="117"/>
      <c r="V613" s="117"/>
      <c r="W613" s="117"/>
      <c r="X613" s="117"/>
      <c r="Y613" s="117"/>
    </row>
    <row r="614">
      <c r="A614" s="117"/>
      <c r="B614" s="724"/>
      <c r="C614" s="725"/>
      <c r="D614" s="117"/>
      <c r="E614" s="361"/>
      <c r="F614" s="117"/>
      <c r="G614" s="117"/>
      <c r="H614" s="117"/>
      <c r="I614" s="117"/>
      <c r="J614" s="117"/>
      <c r="K614" s="117"/>
      <c r="L614" s="117"/>
      <c r="M614" s="117"/>
      <c r="N614" s="117"/>
      <c r="O614" s="117"/>
      <c r="P614" s="117"/>
      <c r="Q614" s="117"/>
      <c r="R614" s="117"/>
      <c r="S614" s="117"/>
      <c r="T614" s="117"/>
      <c r="U614" s="117"/>
      <c r="V614" s="117"/>
      <c r="W614" s="117"/>
      <c r="X614" s="117"/>
      <c r="Y614" s="117"/>
    </row>
    <row r="615">
      <c r="A615" s="117"/>
      <c r="B615" s="724"/>
      <c r="C615" s="725"/>
      <c r="D615" s="117"/>
      <c r="E615" s="361"/>
      <c r="F615" s="117"/>
      <c r="G615" s="117"/>
      <c r="H615" s="117"/>
      <c r="I615" s="117"/>
      <c r="J615" s="117"/>
      <c r="K615" s="117"/>
      <c r="L615" s="117"/>
      <c r="M615" s="117"/>
      <c r="N615" s="117"/>
      <c r="O615" s="117"/>
      <c r="P615" s="117"/>
      <c r="Q615" s="117"/>
      <c r="R615" s="117"/>
      <c r="S615" s="117"/>
      <c r="T615" s="117"/>
      <c r="U615" s="117"/>
      <c r="V615" s="117"/>
      <c r="W615" s="117"/>
      <c r="X615" s="117"/>
      <c r="Y615" s="117"/>
    </row>
    <row r="616">
      <c r="A616" s="117"/>
      <c r="B616" s="724"/>
      <c r="C616" s="725"/>
      <c r="D616" s="117"/>
      <c r="E616" s="361"/>
      <c r="F616" s="117"/>
      <c r="G616" s="117"/>
      <c r="H616" s="117"/>
      <c r="I616" s="117"/>
      <c r="J616" s="117"/>
      <c r="K616" s="117"/>
      <c r="L616" s="117"/>
      <c r="M616" s="117"/>
      <c r="N616" s="117"/>
      <c r="O616" s="117"/>
      <c r="P616" s="117"/>
      <c r="Q616" s="117"/>
      <c r="R616" s="117"/>
      <c r="S616" s="117"/>
      <c r="T616" s="117"/>
      <c r="U616" s="117"/>
      <c r="V616" s="117"/>
      <c r="W616" s="117"/>
      <c r="X616" s="117"/>
      <c r="Y616" s="117"/>
    </row>
    <row r="617">
      <c r="A617" s="117"/>
      <c r="B617" s="724"/>
      <c r="C617" s="725"/>
      <c r="D617" s="117"/>
      <c r="E617" s="361"/>
      <c r="F617" s="117"/>
      <c r="G617" s="117"/>
      <c r="H617" s="117"/>
      <c r="I617" s="117"/>
      <c r="J617" s="117"/>
      <c r="K617" s="117"/>
      <c r="L617" s="117"/>
      <c r="M617" s="117"/>
      <c r="N617" s="117"/>
      <c r="O617" s="117"/>
      <c r="P617" s="117"/>
      <c r="Q617" s="117"/>
      <c r="R617" s="117"/>
      <c r="S617" s="117"/>
      <c r="T617" s="117"/>
      <c r="U617" s="117"/>
      <c r="V617" s="117"/>
      <c r="W617" s="117"/>
      <c r="X617" s="117"/>
      <c r="Y617" s="117"/>
    </row>
    <row r="618">
      <c r="A618" s="117"/>
      <c r="B618" s="724"/>
      <c r="C618" s="725"/>
      <c r="D618" s="117"/>
      <c r="E618" s="361"/>
      <c r="F618" s="117"/>
      <c r="G618" s="117"/>
      <c r="H618" s="117"/>
      <c r="I618" s="117"/>
      <c r="J618" s="117"/>
      <c r="K618" s="117"/>
      <c r="L618" s="117"/>
      <c r="M618" s="117"/>
      <c r="N618" s="117"/>
      <c r="O618" s="117"/>
      <c r="P618" s="117"/>
      <c r="Q618" s="117"/>
      <c r="R618" s="117"/>
      <c r="S618" s="117"/>
      <c r="T618" s="117"/>
      <c r="U618" s="117"/>
      <c r="V618" s="117"/>
      <c r="W618" s="117"/>
      <c r="X618" s="117"/>
      <c r="Y618" s="117"/>
    </row>
    <row r="619">
      <c r="A619" s="117"/>
      <c r="B619" s="724"/>
      <c r="C619" s="725"/>
      <c r="D619" s="117"/>
      <c r="E619" s="361"/>
      <c r="F619" s="117"/>
      <c r="G619" s="117"/>
      <c r="H619" s="117"/>
      <c r="I619" s="117"/>
      <c r="J619" s="117"/>
      <c r="K619" s="117"/>
      <c r="L619" s="117"/>
      <c r="M619" s="117"/>
      <c r="N619" s="117"/>
      <c r="O619" s="117"/>
      <c r="P619" s="117"/>
      <c r="Q619" s="117"/>
      <c r="R619" s="117"/>
      <c r="S619" s="117"/>
      <c r="T619" s="117"/>
      <c r="U619" s="117"/>
      <c r="V619" s="117"/>
      <c r="W619" s="117"/>
      <c r="X619" s="117"/>
      <c r="Y619" s="117"/>
    </row>
    <row r="620">
      <c r="A620" s="117"/>
      <c r="B620" s="724"/>
      <c r="C620" s="725"/>
      <c r="D620" s="117"/>
      <c r="E620" s="361"/>
      <c r="F620" s="117"/>
      <c r="G620" s="117"/>
      <c r="H620" s="117"/>
      <c r="I620" s="117"/>
      <c r="J620" s="117"/>
      <c r="K620" s="117"/>
      <c r="L620" s="117"/>
      <c r="M620" s="117"/>
      <c r="N620" s="117"/>
      <c r="O620" s="117"/>
      <c r="P620" s="117"/>
      <c r="Q620" s="117"/>
      <c r="R620" s="117"/>
      <c r="S620" s="117"/>
      <c r="T620" s="117"/>
      <c r="U620" s="117"/>
      <c r="V620" s="117"/>
      <c r="W620" s="117"/>
      <c r="X620" s="117"/>
      <c r="Y620" s="117"/>
    </row>
    <row r="621">
      <c r="A621" s="117"/>
      <c r="B621" s="724"/>
      <c r="C621" s="725"/>
      <c r="D621" s="117"/>
      <c r="E621" s="361"/>
      <c r="F621" s="117"/>
      <c r="G621" s="117"/>
      <c r="H621" s="117"/>
      <c r="I621" s="117"/>
      <c r="J621" s="117"/>
      <c r="K621" s="117"/>
      <c r="L621" s="117"/>
      <c r="M621" s="117"/>
      <c r="N621" s="117"/>
      <c r="O621" s="117"/>
      <c r="P621" s="117"/>
      <c r="Q621" s="117"/>
      <c r="R621" s="117"/>
      <c r="S621" s="117"/>
      <c r="T621" s="117"/>
      <c r="U621" s="117"/>
      <c r="V621" s="117"/>
      <c r="W621" s="117"/>
      <c r="X621" s="117"/>
      <c r="Y621" s="117"/>
    </row>
    <row r="622">
      <c r="A622" s="117"/>
      <c r="B622" s="724"/>
      <c r="C622" s="725"/>
      <c r="D622" s="117"/>
      <c r="E622" s="361"/>
      <c r="F622" s="117"/>
      <c r="G622" s="117"/>
      <c r="H622" s="117"/>
      <c r="I622" s="117"/>
      <c r="J622" s="117"/>
      <c r="K622" s="117"/>
      <c r="L622" s="117"/>
      <c r="M622" s="117"/>
      <c r="N622" s="117"/>
      <c r="O622" s="117"/>
      <c r="P622" s="117"/>
      <c r="Q622" s="117"/>
      <c r="R622" s="117"/>
      <c r="S622" s="117"/>
      <c r="T622" s="117"/>
      <c r="U622" s="117"/>
      <c r="V622" s="117"/>
      <c r="W622" s="117"/>
      <c r="X622" s="117"/>
      <c r="Y622" s="117"/>
    </row>
    <row r="623">
      <c r="A623" s="117"/>
      <c r="B623" s="724"/>
      <c r="C623" s="725"/>
      <c r="D623" s="117"/>
      <c r="E623" s="361"/>
      <c r="F623" s="117"/>
      <c r="G623" s="117"/>
      <c r="H623" s="117"/>
      <c r="I623" s="117"/>
      <c r="J623" s="117"/>
      <c r="K623" s="117"/>
      <c r="L623" s="117"/>
      <c r="M623" s="117"/>
      <c r="N623" s="117"/>
      <c r="O623" s="117"/>
      <c r="P623" s="117"/>
      <c r="Q623" s="117"/>
      <c r="R623" s="117"/>
      <c r="S623" s="117"/>
      <c r="T623" s="117"/>
      <c r="U623" s="117"/>
      <c r="V623" s="117"/>
      <c r="W623" s="117"/>
      <c r="X623" s="117"/>
      <c r="Y623" s="117"/>
    </row>
    <row r="624">
      <c r="A624" s="117"/>
      <c r="B624" s="724"/>
      <c r="C624" s="725"/>
      <c r="D624" s="117"/>
      <c r="E624" s="361"/>
      <c r="F624" s="117"/>
      <c r="G624" s="117"/>
      <c r="H624" s="117"/>
      <c r="I624" s="117"/>
      <c r="J624" s="117"/>
      <c r="K624" s="117"/>
      <c r="L624" s="117"/>
      <c r="M624" s="117"/>
      <c r="N624" s="117"/>
      <c r="O624" s="117"/>
      <c r="P624" s="117"/>
      <c r="Q624" s="117"/>
      <c r="R624" s="117"/>
      <c r="S624" s="117"/>
      <c r="T624" s="117"/>
      <c r="U624" s="117"/>
      <c r="V624" s="117"/>
      <c r="W624" s="117"/>
      <c r="X624" s="117"/>
      <c r="Y624" s="117"/>
    </row>
    <row r="625">
      <c r="A625" s="117"/>
      <c r="B625" s="724"/>
      <c r="C625" s="725"/>
      <c r="D625" s="117"/>
      <c r="E625" s="361"/>
      <c r="F625" s="117"/>
      <c r="G625" s="117"/>
      <c r="H625" s="117"/>
      <c r="I625" s="117"/>
      <c r="J625" s="117"/>
      <c r="K625" s="117"/>
      <c r="L625" s="117"/>
      <c r="M625" s="117"/>
      <c r="N625" s="117"/>
      <c r="O625" s="117"/>
      <c r="P625" s="117"/>
      <c r="Q625" s="117"/>
      <c r="R625" s="117"/>
      <c r="S625" s="117"/>
      <c r="T625" s="117"/>
      <c r="U625" s="117"/>
      <c r="V625" s="117"/>
      <c r="W625" s="117"/>
      <c r="X625" s="117"/>
      <c r="Y625" s="117"/>
    </row>
    <row r="626">
      <c r="A626" s="117"/>
      <c r="B626" s="724"/>
      <c r="C626" s="725"/>
      <c r="D626" s="117"/>
      <c r="E626" s="361"/>
      <c r="F626" s="117"/>
      <c r="G626" s="117"/>
      <c r="H626" s="117"/>
      <c r="I626" s="117"/>
      <c r="J626" s="117"/>
      <c r="K626" s="117"/>
      <c r="L626" s="117"/>
      <c r="M626" s="117"/>
      <c r="N626" s="117"/>
      <c r="O626" s="117"/>
      <c r="P626" s="117"/>
      <c r="Q626" s="117"/>
      <c r="R626" s="117"/>
      <c r="S626" s="117"/>
      <c r="T626" s="117"/>
      <c r="U626" s="117"/>
      <c r="V626" s="117"/>
      <c r="W626" s="117"/>
      <c r="X626" s="117"/>
      <c r="Y626" s="117"/>
    </row>
    <row r="627">
      <c r="A627" s="117"/>
      <c r="B627" s="724"/>
      <c r="C627" s="725"/>
      <c r="D627" s="117"/>
      <c r="E627" s="361"/>
      <c r="F627" s="117"/>
      <c r="G627" s="117"/>
      <c r="H627" s="117"/>
      <c r="I627" s="117"/>
      <c r="J627" s="117"/>
      <c r="K627" s="117"/>
      <c r="L627" s="117"/>
      <c r="M627" s="117"/>
      <c r="N627" s="117"/>
      <c r="O627" s="117"/>
      <c r="P627" s="117"/>
      <c r="Q627" s="117"/>
      <c r="R627" s="117"/>
      <c r="S627" s="117"/>
      <c r="T627" s="117"/>
      <c r="U627" s="117"/>
      <c r="V627" s="117"/>
      <c r="W627" s="117"/>
      <c r="X627" s="117"/>
      <c r="Y627" s="117"/>
    </row>
    <row r="628">
      <c r="A628" s="117"/>
      <c r="B628" s="724"/>
      <c r="C628" s="725"/>
      <c r="D628" s="117"/>
      <c r="E628" s="361"/>
      <c r="F628" s="117"/>
      <c r="G628" s="117"/>
      <c r="H628" s="117"/>
      <c r="I628" s="117"/>
      <c r="J628" s="117"/>
      <c r="K628" s="117"/>
      <c r="L628" s="117"/>
      <c r="M628" s="117"/>
      <c r="N628" s="117"/>
      <c r="O628" s="117"/>
      <c r="P628" s="117"/>
      <c r="Q628" s="117"/>
      <c r="R628" s="117"/>
      <c r="S628" s="117"/>
      <c r="T628" s="117"/>
      <c r="U628" s="117"/>
      <c r="V628" s="117"/>
      <c r="W628" s="117"/>
      <c r="X628" s="117"/>
      <c r="Y628" s="117"/>
    </row>
    <row r="629">
      <c r="A629" s="117"/>
      <c r="B629" s="724"/>
      <c r="C629" s="725"/>
      <c r="D629" s="117"/>
      <c r="E629" s="361"/>
      <c r="F629" s="117"/>
      <c r="G629" s="117"/>
      <c r="H629" s="117"/>
      <c r="I629" s="117"/>
      <c r="J629" s="117"/>
      <c r="K629" s="117"/>
      <c r="L629" s="117"/>
      <c r="M629" s="117"/>
      <c r="N629" s="117"/>
      <c r="O629" s="117"/>
      <c r="P629" s="117"/>
      <c r="Q629" s="117"/>
      <c r="R629" s="117"/>
      <c r="S629" s="117"/>
      <c r="T629" s="117"/>
      <c r="U629" s="117"/>
      <c r="V629" s="117"/>
      <c r="W629" s="117"/>
      <c r="X629" s="117"/>
      <c r="Y629" s="117"/>
    </row>
    <row r="630">
      <c r="A630" s="117"/>
      <c r="B630" s="724"/>
      <c r="C630" s="725"/>
      <c r="D630" s="117"/>
      <c r="E630" s="361"/>
      <c r="F630" s="117"/>
      <c r="G630" s="117"/>
      <c r="H630" s="117"/>
      <c r="I630" s="117"/>
      <c r="J630" s="117"/>
      <c r="K630" s="117"/>
      <c r="L630" s="117"/>
      <c r="M630" s="117"/>
      <c r="N630" s="117"/>
      <c r="O630" s="117"/>
      <c r="P630" s="117"/>
      <c r="Q630" s="117"/>
      <c r="R630" s="117"/>
      <c r="S630" s="117"/>
      <c r="T630" s="117"/>
      <c r="U630" s="117"/>
      <c r="V630" s="117"/>
      <c r="W630" s="117"/>
      <c r="X630" s="117"/>
      <c r="Y630" s="117"/>
    </row>
    <row r="631">
      <c r="A631" s="117"/>
      <c r="B631" s="724"/>
      <c r="C631" s="725"/>
      <c r="D631" s="117"/>
      <c r="E631" s="361"/>
      <c r="F631" s="117"/>
      <c r="G631" s="117"/>
      <c r="H631" s="117"/>
      <c r="I631" s="117"/>
      <c r="J631" s="117"/>
      <c r="K631" s="117"/>
      <c r="L631" s="117"/>
      <c r="M631" s="117"/>
      <c r="N631" s="117"/>
      <c r="O631" s="117"/>
      <c r="P631" s="117"/>
      <c r="Q631" s="117"/>
      <c r="R631" s="117"/>
      <c r="S631" s="117"/>
      <c r="T631" s="117"/>
      <c r="U631" s="117"/>
      <c r="V631" s="117"/>
      <c r="W631" s="117"/>
      <c r="X631" s="117"/>
      <c r="Y631" s="117"/>
    </row>
    <row r="632">
      <c r="A632" s="117"/>
      <c r="B632" s="724"/>
      <c r="C632" s="725"/>
      <c r="D632" s="117"/>
      <c r="E632" s="361"/>
      <c r="F632" s="117"/>
      <c r="G632" s="117"/>
      <c r="H632" s="117"/>
      <c r="I632" s="117"/>
      <c r="J632" s="117"/>
      <c r="K632" s="117"/>
      <c r="L632" s="117"/>
      <c r="M632" s="117"/>
      <c r="N632" s="117"/>
      <c r="O632" s="117"/>
      <c r="P632" s="117"/>
      <c r="Q632" s="117"/>
      <c r="R632" s="117"/>
      <c r="S632" s="117"/>
      <c r="T632" s="117"/>
      <c r="U632" s="117"/>
      <c r="V632" s="117"/>
      <c r="W632" s="117"/>
      <c r="X632" s="117"/>
      <c r="Y632" s="117"/>
    </row>
    <row r="633">
      <c r="A633" s="117"/>
      <c r="B633" s="724"/>
      <c r="C633" s="725"/>
      <c r="D633" s="117"/>
      <c r="E633" s="361"/>
      <c r="F633" s="117"/>
      <c r="G633" s="117"/>
      <c r="H633" s="117"/>
      <c r="I633" s="117"/>
      <c r="J633" s="117"/>
      <c r="K633" s="117"/>
      <c r="L633" s="117"/>
      <c r="M633" s="117"/>
      <c r="N633" s="117"/>
      <c r="O633" s="117"/>
      <c r="P633" s="117"/>
      <c r="Q633" s="117"/>
      <c r="R633" s="117"/>
      <c r="S633" s="117"/>
      <c r="T633" s="117"/>
      <c r="U633" s="117"/>
      <c r="V633" s="117"/>
      <c r="W633" s="117"/>
      <c r="X633" s="117"/>
      <c r="Y633" s="117"/>
    </row>
    <row r="634">
      <c r="A634" s="117"/>
      <c r="B634" s="724"/>
      <c r="C634" s="725"/>
      <c r="D634" s="117"/>
      <c r="E634" s="361"/>
      <c r="F634" s="117"/>
      <c r="G634" s="117"/>
      <c r="H634" s="117"/>
      <c r="I634" s="117"/>
      <c r="J634" s="117"/>
      <c r="K634" s="117"/>
      <c r="L634" s="117"/>
      <c r="M634" s="117"/>
      <c r="N634" s="117"/>
      <c r="O634" s="117"/>
      <c r="P634" s="117"/>
      <c r="Q634" s="117"/>
      <c r="R634" s="117"/>
      <c r="S634" s="117"/>
      <c r="T634" s="117"/>
      <c r="U634" s="117"/>
      <c r="V634" s="117"/>
      <c r="W634" s="117"/>
      <c r="X634" s="117"/>
      <c r="Y634" s="117"/>
    </row>
    <row r="635">
      <c r="A635" s="117"/>
      <c r="B635" s="724"/>
      <c r="C635" s="725"/>
      <c r="D635" s="117"/>
      <c r="E635" s="361"/>
      <c r="F635" s="117"/>
      <c r="G635" s="117"/>
      <c r="H635" s="117"/>
      <c r="I635" s="117"/>
      <c r="J635" s="117"/>
      <c r="K635" s="117"/>
      <c r="L635" s="117"/>
      <c r="M635" s="117"/>
      <c r="N635" s="117"/>
      <c r="O635" s="117"/>
      <c r="P635" s="117"/>
      <c r="Q635" s="117"/>
      <c r="R635" s="117"/>
      <c r="S635" s="117"/>
      <c r="T635" s="117"/>
      <c r="U635" s="117"/>
      <c r="V635" s="117"/>
      <c r="W635" s="117"/>
      <c r="X635" s="117"/>
      <c r="Y635" s="117"/>
    </row>
    <row r="636">
      <c r="A636" s="117"/>
      <c r="B636" s="724"/>
      <c r="C636" s="725"/>
      <c r="D636" s="117"/>
      <c r="E636" s="361"/>
      <c r="F636" s="117"/>
      <c r="G636" s="117"/>
      <c r="H636" s="117"/>
      <c r="I636" s="117"/>
      <c r="J636" s="117"/>
      <c r="K636" s="117"/>
      <c r="L636" s="117"/>
      <c r="M636" s="117"/>
      <c r="N636" s="117"/>
      <c r="O636" s="117"/>
      <c r="P636" s="117"/>
      <c r="Q636" s="117"/>
      <c r="R636" s="117"/>
      <c r="S636" s="117"/>
      <c r="T636" s="117"/>
      <c r="U636" s="117"/>
      <c r="V636" s="117"/>
      <c r="W636" s="117"/>
      <c r="X636" s="117"/>
      <c r="Y636" s="117"/>
    </row>
    <row r="637">
      <c r="A637" s="117"/>
      <c r="B637" s="724"/>
      <c r="C637" s="725"/>
      <c r="D637" s="117"/>
      <c r="E637" s="361"/>
      <c r="F637" s="117"/>
      <c r="G637" s="117"/>
      <c r="H637" s="117"/>
      <c r="I637" s="117"/>
      <c r="J637" s="117"/>
      <c r="K637" s="117"/>
      <c r="L637" s="117"/>
      <c r="M637" s="117"/>
      <c r="N637" s="117"/>
      <c r="O637" s="117"/>
      <c r="P637" s="117"/>
      <c r="Q637" s="117"/>
      <c r="R637" s="117"/>
      <c r="S637" s="117"/>
      <c r="T637" s="117"/>
      <c r="U637" s="117"/>
      <c r="V637" s="117"/>
      <c r="W637" s="117"/>
      <c r="X637" s="117"/>
      <c r="Y637" s="117"/>
    </row>
    <row r="638">
      <c r="A638" s="117"/>
      <c r="B638" s="724"/>
      <c r="C638" s="725"/>
      <c r="D638" s="117"/>
      <c r="E638" s="361"/>
      <c r="F638" s="117"/>
      <c r="G638" s="117"/>
      <c r="H638" s="117"/>
      <c r="I638" s="117"/>
      <c r="J638" s="117"/>
      <c r="K638" s="117"/>
      <c r="L638" s="117"/>
      <c r="M638" s="117"/>
      <c r="N638" s="117"/>
      <c r="O638" s="117"/>
      <c r="P638" s="117"/>
      <c r="Q638" s="117"/>
      <c r="R638" s="117"/>
      <c r="S638" s="117"/>
      <c r="T638" s="117"/>
      <c r="U638" s="117"/>
      <c r="V638" s="117"/>
      <c r="W638" s="117"/>
      <c r="X638" s="117"/>
      <c r="Y638" s="117"/>
    </row>
    <row r="639">
      <c r="A639" s="117"/>
      <c r="B639" s="724"/>
      <c r="C639" s="725"/>
      <c r="D639" s="117"/>
      <c r="E639" s="361"/>
      <c r="F639" s="117"/>
      <c r="G639" s="117"/>
      <c r="H639" s="117"/>
      <c r="I639" s="117"/>
      <c r="J639" s="117"/>
      <c r="K639" s="117"/>
      <c r="L639" s="117"/>
      <c r="M639" s="117"/>
      <c r="N639" s="117"/>
      <c r="O639" s="117"/>
      <c r="P639" s="117"/>
      <c r="Q639" s="117"/>
      <c r="R639" s="117"/>
      <c r="S639" s="117"/>
      <c r="T639" s="117"/>
      <c r="U639" s="117"/>
      <c r="V639" s="117"/>
      <c r="W639" s="117"/>
      <c r="X639" s="117"/>
      <c r="Y639" s="117"/>
    </row>
    <row r="640">
      <c r="A640" s="117"/>
      <c r="B640" s="724"/>
      <c r="C640" s="725"/>
      <c r="D640" s="117"/>
      <c r="E640" s="361"/>
      <c r="F640" s="117"/>
      <c r="G640" s="117"/>
      <c r="H640" s="117"/>
      <c r="I640" s="117"/>
      <c r="J640" s="117"/>
      <c r="K640" s="117"/>
      <c r="L640" s="117"/>
      <c r="M640" s="117"/>
      <c r="N640" s="117"/>
      <c r="O640" s="117"/>
      <c r="P640" s="117"/>
      <c r="Q640" s="117"/>
      <c r="R640" s="117"/>
      <c r="S640" s="117"/>
      <c r="T640" s="117"/>
      <c r="U640" s="117"/>
      <c r="V640" s="117"/>
      <c r="W640" s="117"/>
      <c r="X640" s="117"/>
      <c r="Y640" s="117"/>
    </row>
    <row r="641">
      <c r="A641" s="117"/>
      <c r="B641" s="724"/>
      <c r="C641" s="725"/>
      <c r="D641" s="117"/>
      <c r="E641" s="361"/>
      <c r="F641" s="117"/>
      <c r="G641" s="117"/>
      <c r="H641" s="117"/>
      <c r="I641" s="117"/>
      <c r="J641" s="117"/>
      <c r="K641" s="117"/>
      <c r="L641" s="117"/>
      <c r="M641" s="117"/>
      <c r="N641" s="117"/>
      <c r="O641" s="117"/>
      <c r="P641" s="117"/>
      <c r="Q641" s="117"/>
      <c r="R641" s="117"/>
      <c r="S641" s="117"/>
      <c r="T641" s="117"/>
      <c r="U641" s="117"/>
      <c r="V641" s="117"/>
      <c r="W641" s="117"/>
      <c r="X641" s="117"/>
      <c r="Y641" s="117"/>
    </row>
    <row r="642">
      <c r="A642" s="117"/>
      <c r="B642" s="724"/>
      <c r="C642" s="725"/>
      <c r="D642" s="117"/>
      <c r="E642" s="361"/>
      <c r="F642" s="117"/>
      <c r="G642" s="117"/>
      <c r="H642" s="117"/>
      <c r="I642" s="117"/>
      <c r="J642" s="117"/>
      <c r="K642" s="117"/>
      <c r="L642" s="117"/>
      <c r="M642" s="117"/>
      <c r="N642" s="117"/>
      <c r="O642" s="117"/>
      <c r="P642" s="117"/>
      <c r="Q642" s="117"/>
      <c r="R642" s="117"/>
      <c r="S642" s="117"/>
      <c r="T642" s="117"/>
      <c r="U642" s="117"/>
      <c r="V642" s="117"/>
      <c r="W642" s="117"/>
      <c r="X642" s="117"/>
      <c r="Y642" s="117"/>
    </row>
    <row r="643">
      <c r="A643" s="117"/>
      <c r="B643" s="724"/>
      <c r="C643" s="725"/>
      <c r="D643" s="117"/>
      <c r="E643" s="361"/>
      <c r="F643" s="117"/>
      <c r="G643" s="117"/>
      <c r="H643" s="117"/>
      <c r="I643" s="117"/>
      <c r="J643" s="117"/>
      <c r="K643" s="117"/>
      <c r="L643" s="117"/>
      <c r="M643" s="117"/>
      <c r="N643" s="117"/>
      <c r="O643" s="117"/>
      <c r="P643" s="117"/>
      <c r="Q643" s="117"/>
      <c r="R643" s="117"/>
      <c r="S643" s="117"/>
      <c r="T643" s="117"/>
      <c r="U643" s="117"/>
      <c r="V643" s="117"/>
      <c r="W643" s="117"/>
      <c r="X643" s="117"/>
      <c r="Y643" s="117"/>
    </row>
    <row r="644">
      <c r="A644" s="117"/>
      <c r="B644" s="724"/>
      <c r="C644" s="725"/>
      <c r="D644" s="117"/>
      <c r="E644" s="361"/>
      <c r="F644" s="117"/>
      <c r="G644" s="117"/>
      <c r="H644" s="117"/>
      <c r="I644" s="117"/>
      <c r="J644" s="117"/>
      <c r="K644" s="117"/>
      <c r="L644" s="117"/>
      <c r="M644" s="117"/>
      <c r="N644" s="117"/>
      <c r="O644" s="117"/>
      <c r="P644" s="117"/>
      <c r="Q644" s="117"/>
      <c r="R644" s="117"/>
      <c r="S644" s="117"/>
      <c r="T644" s="117"/>
      <c r="U644" s="117"/>
      <c r="V644" s="117"/>
      <c r="W644" s="117"/>
      <c r="X644" s="117"/>
      <c r="Y644" s="117"/>
    </row>
    <row r="645">
      <c r="A645" s="117"/>
      <c r="B645" s="724"/>
      <c r="C645" s="725"/>
      <c r="D645" s="117"/>
      <c r="E645" s="361"/>
      <c r="F645" s="117"/>
      <c r="G645" s="117"/>
      <c r="H645" s="117"/>
      <c r="I645" s="117"/>
      <c r="J645" s="117"/>
      <c r="K645" s="117"/>
      <c r="L645" s="117"/>
      <c r="M645" s="117"/>
      <c r="N645" s="117"/>
      <c r="O645" s="117"/>
      <c r="P645" s="117"/>
      <c r="Q645" s="117"/>
      <c r="R645" s="117"/>
      <c r="S645" s="117"/>
      <c r="T645" s="117"/>
      <c r="U645" s="117"/>
      <c r="V645" s="117"/>
      <c r="W645" s="117"/>
      <c r="X645" s="117"/>
      <c r="Y645" s="117"/>
    </row>
    <row r="646">
      <c r="A646" s="117"/>
      <c r="B646" s="724"/>
      <c r="C646" s="725"/>
      <c r="D646" s="117"/>
      <c r="E646" s="361"/>
      <c r="F646" s="117"/>
      <c r="G646" s="117"/>
      <c r="H646" s="117"/>
      <c r="I646" s="117"/>
      <c r="J646" s="117"/>
      <c r="K646" s="117"/>
      <c r="L646" s="117"/>
      <c r="M646" s="117"/>
      <c r="N646" s="117"/>
      <c r="O646" s="117"/>
      <c r="P646" s="117"/>
      <c r="Q646" s="117"/>
      <c r="R646" s="117"/>
      <c r="S646" s="117"/>
      <c r="T646" s="117"/>
      <c r="U646" s="117"/>
      <c r="V646" s="117"/>
      <c r="W646" s="117"/>
      <c r="X646" s="117"/>
      <c r="Y646" s="117"/>
    </row>
    <row r="647">
      <c r="A647" s="117"/>
      <c r="B647" s="724"/>
      <c r="C647" s="725"/>
      <c r="D647" s="117"/>
      <c r="E647" s="361"/>
      <c r="F647" s="117"/>
      <c r="G647" s="117"/>
      <c r="H647" s="117"/>
      <c r="I647" s="117"/>
      <c r="J647" s="117"/>
      <c r="K647" s="117"/>
      <c r="L647" s="117"/>
      <c r="M647" s="117"/>
      <c r="N647" s="117"/>
      <c r="O647" s="117"/>
      <c r="P647" s="117"/>
      <c r="Q647" s="117"/>
      <c r="R647" s="117"/>
      <c r="S647" s="117"/>
      <c r="T647" s="117"/>
      <c r="U647" s="117"/>
      <c r="V647" s="117"/>
      <c r="W647" s="117"/>
      <c r="X647" s="117"/>
      <c r="Y647" s="117"/>
    </row>
    <row r="648">
      <c r="A648" s="117"/>
      <c r="B648" s="724"/>
      <c r="C648" s="725"/>
      <c r="D648" s="117"/>
      <c r="E648" s="361"/>
      <c r="F648" s="117"/>
      <c r="G648" s="117"/>
      <c r="H648" s="117"/>
      <c r="I648" s="117"/>
      <c r="J648" s="117"/>
      <c r="K648" s="117"/>
      <c r="L648" s="117"/>
      <c r="M648" s="117"/>
      <c r="N648" s="117"/>
      <c r="O648" s="117"/>
      <c r="P648" s="117"/>
      <c r="Q648" s="117"/>
      <c r="R648" s="117"/>
      <c r="S648" s="117"/>
      <c r="T648" s="117"/>
      <c r="U648" s="117"/>
      <c r="V648" s="117"/>
      <c r="W648" s="117"/>
      <c r="X648" s="117"/>
      <c r="Y648" s="117"/>
    </row>
    <row r="649">
      <c r="A649" s="117"/>
      <c r="B649" s="724"/>
      <c r="C649" s="725"/>
      <c r="D649" s="117"/>
      <c r="E649" s="361"/>
      <c r="F649" s="117"/>
      <c r="G649" s="117"/>
      <c r="H649" s="117"/>
      <c r="I649" s="117"/>
      <c r="J649" s="117"/>
      <c r="K649" s="117"/>
      <c r="L649" s="117"/>
      <c r="M649" s="117"/>
      <c r="N649" s="117"/>
      <c r="O649" s="117"/>
      <c r="P649" s="117"/>
      <c r="Q649" s="117"/>
      <c r="R649" s="117"/>
      <c r="S649" s="117"/>
      <c r="T649" s="117"/>
      <c r="U649" s="117"/>
      <c r="V649" s="117"/>
      <c r="W649" s="117"/>
      <c r="X649" s="117"/>
      <c r="Y649" s="117"/>
    </row>
    <row r="650">
      <c r="A650" s="117"/>
      <c r="B650" s="724"/>
      <c r="C650" s="725"/>
      <c r="D650" s="117"/>
      <c r="E650" s="361"/>
      <c r="F650" s="117"/>
      <c r="G650" s="117"/>
      <c r="H650" s="117"/>
      <c r="I650" s="117"/>
      <c r="J650" s="117"/>
      <c r="K650" s="117"/>
      <c r="L650" s="117"/>
      <c r="M650" s="117"/>
      <c r="N650" s="117"/>
      <c r="O650" s="117"/>
      <c r="P650" s="117"/>
      <c r="Q650" s="117"/>
      <c r="R650" s="117"/>
      <c r="S650" s="117"/>
      <c r="T650" s="117"/>
      <c r="U650" s="117"/>
      <c r="V650" s="117"/>
      <c r="W650" s="117"/>
      <c r="X650" s="117"/>
      <c r="Y650" s="117"/>
    </row>
    <row r="651">
      <c r="A651" s="117"/>
      <c r="B651" s="724"/>
      <c r="C651" s="725"/>
      <c r="D651" s="117"/>
      <c r="E651" s="361"/>
      <c r="F651" s="117"/>
      <c r="G651" s="117"/>
      <c r="H651" s="117"/>
      <c r="I651" s="117"/>
      <c r="J651" s="117"/>
      <c r="K651" s="117"/>
      <c r="L651" s="117"/>
      <c r="M651" s="117"/>
      <c r="N651" s="117"/>
      <c r="O651" s="117"/>
      <c r="P651" s="117"/>
      <c r="Q651" s="117"/>
      <c r="R651" s="117"/>
      <c r="S651" s="117"/>
      <c r="T651" s="117"/>
      <c r="U651" s="117"/>
      <c r="V651" s="117"/>
      <c r="W651" s="117"/>
      <c r="X651" s="117"/>
      <c r="Y651" s="117"/>
    </row>
    <row r="652">
      <c r="A652" s="117"/>
      <c r="B652" s="724"/>
      <c r="C652" s="725"/>
      <c r="D652" s="117"/>
      <c r="E652" s="361"/>
      <c r="F652" s="117"/>
      <c r="G652" s="117"/>
      <c r="H652" s="117"/>
      <c r="I652" s="117"/>
      <c r="J652" s="117"/>
      <c r="K652" s="117"/>
      <c r="L652" s="117"/>
      <c r="M652" s="117"/>
      <c r="N652" s="117"/>
      <c r="O652" s="117"/>
      <c r="P652" s="117"/>
      <c r="Q652" s="117"/>
      <c r="R652" s="117"/>
      <c r="S652" s="117"/>
      <c r="T652" s="117"/>
      <c r="U652" s="117"/>
      <c r="V652" s="117"/>
      <c r="W652" s="117"/>
      <c r="X652" s="117"/>
      <c r="Y652" s="117"/>
    </row>
    <row r="653">
      <c r="A653" s="117"/>
      <c r="B653" s="724"/>
      <c r="C653" s="725"/>
      <c r="D653" s="117"/>
      <c r="E653" s="361"/>
      <c r="F653" s="117"/>
      <c r="G653" s="117"/>
      <c r="H653" s="117"/>
      <c r="I653" s="117"/>
      <c r="J653" s="117"/>
      <c r="K653" s="117"/>
      <c r="L653" s="117"/>
      <c r="M653" s="117"/>
      <c r="N653" s="117"/>
      <c r="O653" s="117"/>
      <c r="P653" s="117"/>
      <c r="Q653" s="117"/>
      <c r="R653" s="117"/>
      <c r="S653" s="117"/>
      <c r="T653" s="117"/>
      <c r="U653" s="117"/>
      <c r="V653" s="117"/>
      <c r="W653" s="117"/>
      <c r="X653" s="117"/>
      <c r="Y653" s="117"/>
    </row>
    <row r="654">
      <c r="A654" s="117"/>
      <c r="B654" s="724"/>
      <c r="C654" s="725"/>
      <c r="D654" s="117"/>
      <c r="E654" s="361"/>
      <c r="F654" s="117"/>
      <c r="G654" s="117"/>
      <c r="H654" s="117"/>
      <c r="I654" s="117"/>
      <c r="J654" s="117"/>
      <c r="K654" s="117"/>
      <c r="L654" s="117"/>
      <c r="M654" s="117"/>
      <c r="N654" s="117"/>
      <c r="O654" s="117"/>
      <c r="P654" s="117"/>
      <c r="Q654" s="117"/>
      <c r="R654" s="117"/>
      <c r="S654" s="117"/>
      <c r="T654" s="117"/>
      <c r="U654" s="117"/>
      <c r="V654" s="117"/>
      <c r="W654" s="117"/>
      <c r="X654" s="117"/>
      <c r="Y654" s="117"/>
    </row>
    <row r="655">
      <c r="A655" s="117"/>
      <c r="B655" s="724"/>
      <c r="C655" s="725"/>
      <c r="D655" s="117"/>
      <c r="E655" s="361"/>
      <c r="F655" s="117"/>
      <c r="G655" s="117"/>
      <c r="H655" s="117"/>
      <c r="I655" s="117"/>
      <c r="J655" s="117"/>
      <c r="K655" s="117"/>
      <c r="L655" s="117"/>
      <c r="M655" s="117"/>
      <c r="N655" s="117"/>
      <c r="O655" s="117"/>
      <c r="P655" s="117"/>
      <c r="Q655" s="117"/>
      <c r="R655" s="117"/>
      <c r="S655" s="117"/>
      <c r="T655" s="117"/>
      <c r="U655" s="117"/>
      <c r="V655" s="117"/>
      <c r="W655" s="117"/>
      <c r="X655" s="117"/>
      <c r="Y655" s="117"/>
    </row>
    <row r="656">
      <c r="A656" s="117"/>
      <c r="B656" s="724"/>
      <c r="C656" s="725"/>
      <c r="D656" s="117"/>
      <c r="E656" s="361"/>
      <c r="F656" s="117"/>
      <c r="G656" s="117"/>
      <c r="H656" s="117"/>
      <c r="I656" s="117"/>
      <c r="J656" s="117"/>
      <c r="K656" s="117"/>
      <c r="L656" s="117"/>
      <c r="M656" s="117"/>
      <c r="N656" s="117"/>
      <c r="O656" s="117"/>
      <c r="P656" s="117"/>
      <c r="Q656" s="117"/>
      <c r="R656" s="117"/>
      <c r="S656" s="117"/>
      <c r="T656" s="117"/>
      <c r="U656" s="117"/>
      <c r="V656" s="117"/>
      <c r="W656" s="117"/>
      <c r="X656" s="117"/>
      <c r="Y656" s="117"/>
    </row>
    <row r="657">
      <c r="A657" s="117"/>
      <c r="B657" s="724"/>
      <c r="C657" s="725"/>
      <c r="D657" s="117"/>
      <c r="E657" s="361"/>
      <c r="F657" s="117"/>
      <c r="G657" s="117"/>
      <c r="H657" s="117"/>
      <c r="I657" s="117"/>
      <c r="J657" s="117"/>
      <c r="K657" s="117"/>
      <c r="L657" s="117"/>
      <c r="M657" s="117"/>
      <c r="N657" s="117"/>
      <c r="O657" s="117"/>
      <c r="P657" s="117"/>
      <c r="Q657" s="117"/>
      <c r="R657" s="117"/>
      <c r="S657" s="117"/>
      <c r="T657" s="117"/>
      <c r="U657" s="117"/>
      <c r="V657" s="117"/>
      <c r="W657" s="117"/>
      <c r="X657" s="117"/>
      <c r="Y657" s="117"/>
    </row>
    <row r="658">
      <c r="A658" s="117"/>
      <c r="B658" s="724"/>
      <c r="C658" s="725"/>
      <c r="D658" s="117"/>
      <c r="E658" s="361"/>
      <c r="F658" s="117"/>
      <c r="G658" s="117"/>
      <c r="H658" s="117"/>
      <c r="I658" s="117"/>
      <c r="J658" s="117"/>
      <c r="K658" s="117"/>
      <c r="L658" s="117"/>
      <c r="M658" s="117"/>
      <c r="N658" s="117"/>
      <c r="O658" s="117"/>
      <c r="P658" s="117"/>
      <c r="Q658" s="117"/>
      <c r="R658" s="117"/>
      <c r="S658" s="117"/>
      <c r="T658" s="117"/>
      <c r="U658" s="117"/>
      <c r="V658" s="117"/>
      <c r="W658" s="117"/>
      <c r="X658" s="117"/>
      <c r="Y658" s="117"/>
    </row>
    <row r="659">
      <c r="A659" s="117"/>
      <c r="B659" s="724"/>
      <c r="C659" s="725"/>
      <c r="D659" s="117"/>
      <c r="E659" s="361"/>
      <c r="F659" s="117"/>
      <c r="G659" s="117"/>
      <c r="H659" s="117"/>
      <c r="I659" s="117"/>
      <c r="J659" s="117"/>
      <c r="K659" s="117"/>
      <c r="L659" s="117"/>
      <c r="M659" s="117"/>
      <c r="N659" s="117"/>
      <c r="O659" s="117"/>
      <c r="P659" s="117"/>
      <c r="Q659" s="117"/>
      <c r="R659" s="117"/>
      <c r="S659" s="117"/>
      <c r="T659" s="117"/>
      <c r="U659" s="117"/>
      <c r="V659" s="117"/>
      <c r="W659" s="117"/>
      <c r="X659" s="117"/>
      <c r="Y659" s="117"/>
    </row>
    <row r="660">
      <c r="A660" s="117"/>
      <c r="B660" s="724"/>
      <c r="C660" s="725"/>
      <c r="D660" s="117"/>
      <c r="E660" s="361"/>
      <c r="F660" s="117"/>
      <c r="G660" s="117"/>
      <c r="H660" s="117"/>
      <c r="I660" s="117"/>
      <c r="J660" s="117"/>
      <c r="K660" s="117"/>
      <c r="L660" s="117"/>
      <c r="M660" s="117"/>
      <c r="N660" s="117"/>
      <c r="O660" s="117"/>
      <c r="P660" s="117"/>
      <c r="Q660" s="117"/>
      <c r="R660" s="117"/>
      <c r="S660" s="117"/>
      <c r="T660" s="117"/>
      <c r="U660" s="117"/>
      <c r="V660" s="117"/>
      <c r="W660" s="117"/>
      <c r="X660" s="117"/>
      <c r="Y660" s="117"/>
    </row>
    <row r="661">
      <c r="A661" s="117"/>
      <c r="B661" s="724"/>
      <c r="C661" s="725"/>
      <c r="D661" s="117"/>
      <c r="E661" s="361"/>
      <c r="F661" s="117"/>
      <c r="G661" s="117"/>
      <c r="H661" s="117"/>
      <c r="I661" s="117"/>
      <c r="J661" s="117"/>
      <c r="K661" s="117"/>
      <c r="L661" s="117"/>
      <c r="M661" s="117"/>
      <c r="N661" s="117"/>
      <c r="O661" s="117"/>
      <c r="P661" s="117"/>
      <c r="Q661" s="117"/>
      <c r="R661" s="117"/>
      <c r="S661" s="117"/>
      <c r="T661" s="117"/>
      <c r="U661" s="117"/>
      <c r="V661" s="117"/>
      <c r="W661" s="117"/>
      <c r="X661" s="117"/>
      <c r="Y661" s="117"/>
    </row>
    <row r="662">
      <c r="A662" s="117"/>
      <c r="B662" s="724"/>
      <c r="C662" s="725"/>
      <c r="D662" s="117"/>
      <c r="E662" s="361"/>
      <c r="F662" s="117"/>
      <c r="G662" s="117"/>
      <c r="H662" s="117"/>
      <c r="I662" s="117"/>
      <c r="J662" s="117"/>
      <c r="K662" s="117"/>
      <c r="L662" s="117"/>
      <c r="M662" s="117"/>
      <c r="N662" s="117"/>
      <c r="O662" s="117"/>
      <c r="P662" s="117"/>
      <c r="Q662" s="117"/>
      <c r="R662" s="117"/>
      <c r="S662" s="117"/>
      <c r="T662" s="117"/>
      <c r="U662" s="117"/>
      <c r="V662" s="117"/>
      <c r="W662" s="117"/>
      <c r="X662" s="117"/>
      <c r="Y662" s="117"/>
    </row>
    <row r="663">
      <c r="A663" s="117"/>
      <c r="B663" s="724"/>
      <c r="C663" s="725"/>
      <c r="D663" s="117"/>
      <c r="E663" s="361"/>
      <c r="F663" s="117"/>
      <c r="G663" s="117"/>
      <c r="H663" s="117"/>
      <c r="I663" s="117"/>
      <c r="J663" s="117"/>
      <c r="K663" s="117"/>
      <c r="L663" s="117"/>
      <c r="M663" s="117"/>
      <c r="N663" s="117"/>
      <c r="O663" s="117"/>
      <c r="P663" s="117"/>
      <c r="Q663" s="117"/>
      <c r="R663" s="117"/>
      <c r="S663" s="117"/>
      <c r="T663" s="117"/>
      <c r="U663" s="117"/>
      <c r="V663" s="117"/>
      <c r="W663" s="117"/>
      <c r="X663" s="117"/>
      <c r="Y663" s="117"/>
    </row>
    <row r="664">
      <c r="A664" s="117"/>
      <c r="B664" s="724"/>
      <c r="C664" s="725"/>
      <c r="D664" s="117"/>
      <c r="E664" s="361"/>
      <c r="F664" s="117"/>
      <c r="G664" s="117"/>
      <c r="H664" s="117"/>
      <c r="I664" s="117"/>
      <c r="J664" s="117"/>
      <c r="K664" s="117"/>
      <c r="L664" s="117"/>
      <c r="M664" s="117"/>
      <c r="N664" s="117"/>
      <c r="O664" s="117"/>
      <c r="P664" s="117"/>
      <c r="Q664" s="117"/>
      <c r="R664" s="117"/>
      <c r="S664" s="117"/>
      <c r="T664" s="117"/>
      <c r="U664" s="117"/>
      <c r="V664" s="117"/>
      <c r="W664" s="117"/>
      <c r="X664" s="117"/>
      <c r="Y664" s="117"/>
    </row>
    <row r="665">
      <c r="A665" s="117"/>
      <c r="B665" s="724"/>
      <c r="C665" s="725"/>
      <c r="D665" s="117"/>
      <c r="E665" s="361"/>
      <c r="F665" s="117"/>
      <c r="G665" s="117"/>
      <c r="H665" s="117"/>
      <c r="I665" s="117"/>
      <c r="J665" s="117"/>
      <c r="K665" s="117"/>
      <c r="L665" s="117"/>
      <c r="M665" s="117"/>
      <c r="N665" s="117"/>
      <c r="O665" s="117"/>
      <c r="P665" s="117"/>
      <c r="Q665" s="117"/>
      <c r="R665" s="117"/>
      <c r="S665" s="117"/>
      <c r="T665" s="117"/>
      <c r="U665" s="117"/>
      <c r="V665" s="117"/>
      <c r="W665" s="117"/>
      <c r="X665" s="117"/>
      <c r="Y665" s="117"/>
    </row>
    <row r="666">
      <c r="A666" s="117"/>
      <c r="B666" s="724"/>
      <c r="C666" s="725"/>
      <c r="D666" s="117"/>
      <c r="E666" s="361"/>
      <c r="F666" s="117"/>
      <c r="G666" s="117"/>
      <c r="H666" s="117"/>
      <c r="I666" s="117"/>
      <c r="J666" s="117"/>
      <c r="K666" s="117"/>
      <c r="L666" s="117"/>
      <c r="M666" s="117"/>
      <c r="N666" s="117"/>
      <c r="O666" s="117"/>
      <c r="P666" s="117"/>
      <c r="Q666" s="117"/>
      <c r="R666" s="117"/>
      <c r="S666" s="117"/>
      <c r="T666" s="117"/>
      <c r="U666" s="117"/>
      <c r="V666" s="117"/>
      <c r="W666" s="117"/>
      <c r="X666" s="117"/>
      <c r="Y666" s="117"/>
    </row>
    <row r="667">
      <c r="A667" s="117"/>
      <c r="B667" s="724"/>
      <c r="C667" s="725"/>
      <c r="D667" s="117"/>
      <c r="E667" s="361"/>
      <c r="F667" s="117"/>
      <c r="G667" s="117"/>
      <c r="H667" s="117"/>
      <c r="I667" s="117"/>
      <c r="J667" s="117"/>
      <c r="K667" s="117"/>
      <c r="L667" s="117"/>
      <c r="M667" s="117"/>
      <c r="N667" s="117"/>
      <c r="O667" s="117"/>
      <c r="P667" s="117"/>
      <c r="Q667" s="117"/>
      <c r="R667" s="117"/>
      <c r="S667" s="117"/>
      <c r="T667" s="117"/>
      <c r="U667" s="117"/>
      <c r="V667" s="117"/>
      <c r="W667" s="117"/>
      <c r="X667" s="117"/>
      <c r="Y667" s="117"/>
    </row>
    <row r="668">
      <c r="A668" s="117"/>
      <c r="B668" s="724"/>
      <c r="C668" s="725"/>
      <c r="D668" s="117"/>
      <c r="E668" s="361"/>
      <c r="F668" s="117"/>
      <c r="G668" s="117"/>
      <c r="H668" s="117"/>
      <c r="I668" s="117"/>
      <c r="J668" s="117"/>
      <c r="K668" s="117"/>
      <c r="L668" s="117"/>
      <c r="M668" s="117"/>
      <c r="N668" s="117"/>
      <c r="O668" s="117"/>
      <c r="P668" s="117"/>
      <c r="Q668" s="117"/>
      <c r="R668" s="117"/>
      <c r="S668" s="117"/>
      <c r="T668" s="117"/>
      <c r="U668" s="117"/>
      <c r="V668" s="117"/>
      <c r="W668" s="117"/>
      <c r="X668" s="117"/>
      <c r="Y668" s="117"/>
    </row>
    <row r="669">
      <c r="A669" s="117"/>
      <c r="B669" s="724"/>
      <c r="C669" s="725"/>
      <c r="D669" s="117"/>
      <c r="E669" s="361"/>
      <c r="F669" s="117"/>
      <c r="G669" s="117"/>
      <c r="H669" s="117"/>
      <c r="I669" s="117"/>
      <c r="J669" s="117"/>
      <c r="K669" s="117"/>
      <c r="L669" s="117"/>
      <c r="M669" s="117"/>
      <c r="N669" s="117"/>
      <c r="O669" s="117"/>
      <c r="P669" s="117"/>
      <c r="Q669" s="117"/>
      <c r="R669" s="117"/>
      <c r="S669" s="117"/>
      <c r="T669" s="117"/>
      <c r="U669" s="117"/>
      <c r="V669" s="117"/>
      <c r="W669" s="117"/>
      <c r="X669" s="117"/>
      <c r="Y669" s="117"/>
    </row>
    <row r="670">
      <c r="A670" s="117"/>
      <c r="B670" s="724"/>
      <c r="C670" s="725"/>
      <c r="D670" s="117"/>
      <c r="E670" s="361"/>
      <c r="F670" s="117"/>
      <c r="G670" s="117"/>
      <c r="H670" s="117"/>
      <c r="I670" s="117"/>
      <c r="J670" s="117"/>
      <c r="K670" s="117"/>
      <c r="L670" s="117"/>
      <c r="M670" s="117"/>
      <c r="N670" s="117"/>
      <c r="O670" s="117"/>
      <c r="P670" s="117"/>
      <c r="Q670" s="117"/>
      <c r="R670" s="117"/>
      <c r="S670" s="117"/>
      <c r="T670" s="117"/>
      <c r="U670" s="117"/>
      <c r="V670" s="117"/>
      <c r="W670" s="117"/>
      <c r="X670" s="117"/>
      <c r="Y670" s="117"/>
    </row>
    <row r="671">
      <c r="A671" s="117"/>
      <c r="B671" s="724"/>
      <c r="C671" s="725"/>
      <c r="D671" s="117"/>
      <c r="E671" s="361"/>
      <c r="F671" s="117"/>
      <c r="G671" s="117"/>
      <c r="H671" s="117"/>
      <c r="I671" s="117"/>
      <c r="J671" s="117"/>
      <c r="K671" s="117"/>
      <c r="L671" s="117"/>
      <c r="M671" s="117"/>
      <c r="N671" s="117"/>
      <c r="O671" s="117"/>
      <c r="P671" s="117"/>
      <c r="Q671" s="117"/>
      <c r="R671" s="117"/>
      <c r="S671" s="117"/>
      <c r="T671" s="117"/>
      <c r="U671" s="117"/>
      <c r="V671" s="117"/>
      <c r="W671" s="117"/>
      <c r="X671" s="117"/>
      <c r="Y671" s="117"/>
    </row>
    <row r="672">
      <c r="A672" s="117"/>
      <c r="B672" s="724"/>
      <c r="C672" s="725"/>
      <c r="D672" s="117"/>
      <c r="E672" s="361"/>
      <c r="F672" s="117"/>
      <c r="G672" s="117"/>
      <c r="H672" s="117"/>
      <c r="I672" s="117"/>
      <c r="J672" s="117"/>
      <c r="K672" s="117"/>
      <c r="L672" s="117"/>
      <c r="M672" s="117"/>
      <c r="N672" s="117"/>
      <c r="O672" s="117"/>
      <c r="P672" s="117"/>
      <c r="Q672" s="117"/>
      <c r="R672" s="117"/>
      <c r="S672" s="117"/>
      <c r="T672" s="117"/>
      <c r="U672" s="117"/>
      <c r="V672" s="117"/>
      <c r="W672" s="117"/>
      <c r="X672" s="117"/>
      <c r="Y672" s="117"/>
    </row>
    <row r="673">
      <c r="A673" s="117"/>
      <c r="B673" s="724"/>
      <c r="C673" s="725"/>
      <c r="D673" s="117"/>
      <c r="E673" s="361"/>
      <c r="F673" s="117"/>
      <c r="G673" s="117"/>
      <c r="H673" s="117"/>
      <c r="I673" s="117"/>
      <c r="J673" s="117"/>
      <c r="K673" s="117"/>
      <c r="L673" s="117"/>
      <c r="M673" s="117"/>
      <c r="N673" s="117"/>
      <c r="O673" s="117"/>
      <c r="P673" s="117"/>
      <c r="Q673" s="117"/>
      <c r="R673" s="117"/>
      <c r="S673" s="117"/>
      <c r="T673" s="117"/>
      <c r="U673" s="117"/>
      <c r="V673" s="117"/>
      <c r="W673" s="117"/>
      <c r="X673" s="117"/>
      <c r="Y673" s="117"/>
    </row>
    <row r="674">
      <c r="A674" s="117"/>
      <c r="B674" s="724"/>
      <c r="C674" s="725"/>
      <c r="D674" s="117"/>
      <c r="E674" s="361"/>
      <c r="F674" s="117"/>
      <c r="G674" s="117"/>
      <c r="H674" s="117"/>
      <c r="I674" s="117"/>
      <c r="J674" s="117"/>
      <c r="K674" s="117"/>
      <c r="L674" s="117"/>
      <c r="M674" s="117"/>
      <c r="N674" s="117"/>
      <c r="O674" s="117"/>
      <c r="P674" s="117"/>
      <c r="Q674" s="117"/>
      <c r="R674" s="117"/>
      <c r="S674" s="117"/>
      <c r="T674" s="117"/>
      <c r="U674" s="117"/>
      <c r="V674" s="117"/>
      <c r="W674" s="117"/>
      <c r="X674" s="117"/>
      <c r="Y674" s="117"/>
    </row>
    <row r="675">
      <c r="A675" s="117"/>
      <c r="B675" s="724"/>
      <c r="C675" s="725"/>
      <c r="D675" s="117"/>
      <c r="E675" s="361"/>
      <c r="F675" s="117"/>
      <c r="G675" s="117"/>
      <c r="H675" s="117"/>
      <c r="I675" s="117"/>
      <c r="J675" s="117"/>
      <c r="K675" s="117"/>
      <c r="L675" s="117"/>
      <c r="M675" s="117"/>
      <c r="N675" s="117"/>
      <c r="O675" s="117"/>
      <c r="P675" s="117"/>
      <c r="Q675" s="117"/>
      <c r="R675" s="117"/>
      <c r="S675" s="117"/>
      <c r="T675" s="117"/>
      <c r="U675" s="117"/>
      <c r="V675" s="117"/>
      <c r="W675" s="117"/>
      <c r="X675" s="117"/>
      <c r="Y675" s="117"/>
    </row>
    <row r="676">
      <c r="A676" s="117"/>
      <c r="B676" s="724"/>
      <c r="C676" s="725"/>
      <c r="D676" s="117"/>
      <c r="E676" s="361"/>
      <c r="F676" s="117"/>
      <c r="G676" s="117"/>
      <c r="H676" s="117"/>
      <c r="I676" s="117"/>
      <c r="J676" s="117"/>
      <c r="K676" s="117"/>
      <c r="L676" s="117"/>
      <c r="M676" s="117"/>
      <c r="N676" s="117"/>
      <c r="O676" s="117"/>
      <c r="P676" s="117"/>
      <c r="Q676" s="117"/>
      <c r="R676" s="117"/>
      <c r="S676" s="117"/>
      <c r="T676" s="117"/>
      <c r="U676" s="117"/>
      <c r="V676" s="117"/>
      <c r="W676" s="117"/>
      <c r="X676" s="117"/>
      <c r="Y676" s="117"/>
    </row>
    <row r="677">
      <c r="A677" s="117"/>
      <c r="B677" s="724"/>
      <c r="C677" s="725"/>
      <c r="D677" s="117"/>
      <c r="E677" s="361"/>
      <c r="F677" s="117"/>
      <c r="G677" s="117"/>
      <c r="H677" s="117"/>
      <c r="I677" s="117"/>
      <c r="J677" s="117"/>
      <c r="K677" s="117"/>
      <c r="L677" s="117"/>
      <c r="M677" s="117"/>
      <c r="N677" s="117"/>
      <c r="O677" s="117"/>
      <c r="P677" s="117"/>
      <c r="Q677" s="117"/>
      <c r="R677" s="117"/>
      <c r="S677" s="117"/>
      <c r="T677" s="117"/>
      <c r="U677" s="117"/>
      <c r="V677" s="117"/>
      <c r="W677" s="117"/>
      <c r="X677" s="117"/>
      <c r="Y677" s="117"/>
    </row>
    <row r="678">
      <c r="A678" s="117"/>
      <c r="B678" s="724"/>
      <c r="C678" s="725"/>
      <c r="D678" s="117"/>
      <c r="E678" s="361"/>
      <c r="F678" s="117"/>
      <c r="G678" s="117"/>
      <c r="H678" s="117"/>
      <c r="I678" s="117"/>
      <c r="J678" s="117"/>
      <c r="K678" s="117"/>
      <c r="L678" s="117"/>
      <c r="M678" s="117"/>
      <c r="N678" s="117"/>
      <c r="O678" s="117"/>
      <c r="P678" s="117"/>
      <c r="Q678" s="117"/>
      <c r="R678" s="117"/>
      <c r="S678" s="117"/>
      <c r="T678" s="117"/>
      <c r="U678" s="117"/>
      <c r="V678" s="117"/>
      <c r="W678" s="117"/>
      <c r="X678" s="117"/>
      <c r="Y678" s="117"/>
    </row>
    <row r="679">
      <c r="A679" s="117"/>
      <c r="B679" s="724"/>
      <c r="C679" s="725"/>
      <c r="D679" s="117"/>
      <c r="E679" s="361"/>
      <c r="F679" s="117"/>
      <c r="G679" s="117"/>
      <c r="H679" s="117"/>
      <c r="I679" s="117"/>
      <c r="J679" s="117"/>
      <c r="K679" s="117"/>
      <c r="L679" s="117"/>
      <c r="M679" s="117"/>
      <c r="N679" s="117"/>
      <c r="O679" s="117"/>
      <c r="P679" s="117"/>
      <c r="Q679" s="117"/>
      <c r="R679" s="117"/>
      <c r="S679" s="117"/>
      <c r="T679" s="117"/>
      <c r="U679" s="117"/>
      <c r="V679" s="117"/>
      <c r="W679" s="117"/>
      <c r="X679" s="117"/>
      <c r="Y679" s="117"/>
    </row>
    <row r="680">
      <c r="A680" s="117"/>
      <c r="B680" s="724"/>
      <c r="C680" s="725"/>
      <c r="D680" s="117"/>
      <c r="E680" s="361"/>
      <c r="F680" s="117"/>
      <c r="G680" s="117"/>
      <c r="H680" s="117"/>
      <c r="I680" s="117"/>
      <c r="J680" s="117"/>
      <c r="K680" s="117"/>
      <c r="L680" s="117"/>
      <c r="M680" s="117"/>
      <c r="N680" s="117"/>
      <c r="O680" s="117"/>
      <c r="P680" s="117"/>
      <c r="Q680" s="117"/>
      <c r="R680" s="117"/>
      <c r="S680" s="117"/>
      <c r="T680" s="117"/>
      <c r="U680" s="117"/>
      <c r="V680" s="117"/>
      <c r="W680" s="117"/>
      <c r="X680" s="117"/>
      <c r="Y680" s="117"/>
    </row>
    <row r="681">
      <c r="A681" s="117"/>
      <c r="B681" s="724"/>
      <c r="C681" s="725"/>
      <c r="D681" s="117"/>
      <c r="E681" s="361"/>
      <c r="F681" s="117"/>
      <c r="G681" s="117"/>
      <c r="H681" s="117"/>
      <c r="I681" s="117"/>
      <c r="J681" s="117"/>
      <c r="K681" s="117"/>
      <c r="L681" s="117"/>
      <c r="M681" s="117"/>
      <c r="N681" s="117"/>
      <c r="O681" s="117"/>
      <c r="P681" s="117"/>
      <c r="Q681" s="117"/>
      <c r="R681" s="117"/>
      <c r="S681" s="117"/>
      <c r="T681" s="117"/>
      <c r="U681" s="117"/>
      <c r="V681" s="117"/>
      <c r="W681" s="117"/>
      <c r="X681" s="117"/>
      <c r="Y681" s="117"/>
    </row>
    <row r="682">
      <c r="A682" s="117"/>
      <c r="B682" s="724"/>
      <c r="C682" s="725"/>
      <c r="D682" s="117"/>
      <c r="E682" s="361"/>
      <c r="F682" s="117"/>
      <c r="G682" s="117"/>
      <c r="H682" s="117"/>
      <c r="I682" s="117"/>
      <c r="J682" s="117"/>
      <c r="K682" s="117"/>
      <c r="L682" s="117"/>
      <c r="M682" s="117"/>
      <c r="N682" s="117"/>
      <c r="O682" s="117"/>
      <c r="P682" s="117"/>
      <c r="Q682" s="117"/>
      <c r="R682" s="117"/>
      <c r="S682" s="117"/>
      <c r="T682" s="117"/>
      <c r="U682" s="117"/>
      <c r="V682" s="117"/>
      <c r="W682" s="117"/>
      <c r="X682" s="117"/>
      <c r="Y682" s="117"/>
    </row>
    <row r="683">
      <c r="A683" s="117"/>
      <c r="B683" s="724"/>
      <c r="C683" s="725"/>
      <c r="D683" s="117"/>
      <c r="E683" s="361"/>
      <c r="F683" s="117"/>
      <c r="G683" s="117"/>
      <c r="H683" s="117"/>
      <c r="I683" s="117"/>
      <c r="J683" s="117"/>
      <c r="K683" s="117"/>
      <c r="L683" s="117"/>
      <c r="M683" s="117"/>
      <c r="N683" s="117"/>
      <c r="O683" s="117"/>
      <c r="P683" s="117"/>
      <c r="Q683" s="117"/>
      <c r="R683" s="117"/>
      <c r="S683" s="117"/>
      <c r="T683" s="117"/>
      <c r="U683" s="117"/>
      <c r="V683" s="117"/>
      <c r="W683" s="117"/>
      <c r="X683" s="117"/>
      <c r="Y683" s="117"/>
    </row>
    <row r="684">
      <c r="A684" s="117"/>
      <c r="B684" s="724"/>
      <c r="C684" s="725"/>
      <c r="D684" s="117"/>
      <c r="E684" s="361"/>
      <c r="F684" s="117"/>
      <c r="G684" s="117"/>
      <c r="H684" s="117"/>
      <c r="I684" s="117"/>
      <c r="J684" s="117"/>
      <c r="K684" s="117"/>
      <c r="L684" s="117"/>
      <c r="M684" s="117"/>
      <c r="N684" s="117"/>
      <c r="O684" s="117"/>
      <c r="P684" s="117"/>
      <c r="Q684" s="117"/>
      <c r="R684" s="117"/>
      <c r="S684" s="117"/>
      <c r="T684" s="117"/>
      <c r="U684" s="117"/>
      <c r="V684" s="117"/>
      <c r="W684" s="117"/>
      <c r="X684" s="117"/>
      <c r="Y684" s="117"/>
    </row>
    <row r="685">
      <c r="A685" s="117"/>
      <c r="B685" s="724"/>
      <c r="C685" s="725"/>
      <c r="D685" s="117"/>
      <c r="E685" s="361"/>
      <c r="F685" s="117"/>
      <c r="G685" s="117"/>
      <c r="H685" s="117"/>
      <c r="I685" s="117"/>
      <c r="J685" s="117"/>
      <c r="K685" s="117"/>
      <c r="L685" s="117"/>
      <c r="M685" s="117"/>
      <c r="N685" s="117"/>
      <c r="O685" s="117"/>
      <c r="P685" s="117"/>
      <c r="Q685" s="117"/>
      <c r="R685" s="117"/>
      <c r="S685" s="117"/>
      <c r="T685" s="117"/>
      <c r="U685" s="117"/>
      <c r="V685" s="117"/>
      <c r="W685" s="117"/>
      <c r="X685" s="117"/>
      <c r="Y685" s="117"/>
    </row>
    <row r="686">
      <c r="A686" s="117"/>
      <c r="B686" s="724"/>
      <c r="C686" s="725"/>
      <c r="D686" s="117"/>
      <c r="E686" s="361"/>
      <c r="F686" s="117"/>
      <c r="G686" s="117"/>
      <c r="H686" s="117"/>
      <c r="I686" s="117"/>
      <c r="J686" s="117"/>
      <c r="K686" s="117"/>
      <c r="L686" s="117"/>
      <c r="M686" s="117"/>
      <c r="N686" s="117"/>
      <c r="O686" s="117"/>
      <c r="P686" s="117"/>
      <c r="Q686" s="117"/>
      <c r="R686" s="117"/>
      <c r="S686" s="117"/>
      <c r="T686" s="117"/>
      <c r="U686" s="117"/>
      <c r="V686" s="117"/>
      <c r="W686" s="117"/>
      <c r="X686" s="117"/>
      <c r="Y686" s="117"/>
    </row>
    <row r="687">
      <c r="A687" s="117"/>
      <c r="B687" s="724"/>
      <c r="C687" s="725"/>
      <c r="D687" s="117"/>
      <c r="E687" s="361"/>
      <c r="F687" s="117"/>
      <c r="G687" s="117"/>
      <c r="H687" s="117"/>
      <c r="I687" s="117"/>
      <c r="J687" s="117"/>
      <c r="K687" s="117"/>
      <c r="L687" s="117"/>
      <c r="M687" s="117"/>
      <c r="N687" s="117"/>
      <c r="O687" s="117"/>
      <c r="P687" s="117"/>
      <c r="Q687" s="117"/>
      <c r="R687" s="117"/>
      <c r="S687" s="117"/>
      <c r="T687" s="117"/>
      <c r="U687" s="117"/>
      <c r="V687" s="117"/>
      <c r="W687" s="117"/>
      <c r="X687" s="117"/>
      <c r="Y687" s="117"/>
    </row>
    <row r="688">
      <c r="A688" s="117"/>
      <c r="B688" s="724"/>
      <c r="C688" s="725"/>
      <c r="D688" s="117"/>
      <c r="E688" s="361"/>
      <c r="F688" s="117"/>
      <c r="G688" s="117"/>
      <c r="H688" s="117"/>
      <c r="I688" s="117"/>
      <c r="J688" s="117"/>
      <c r="K688" s="117"/>
      <c r="L688" s="117"/>
      <c r="M688" s="117"/>
      <c r="N688" s="117"/>
      <c r="O688" s="117"/>
      <c r="P688" s="117"/>
      <c r="Q688" s="117"/>
      <c r="R688" s="117"/>
      <c r="S688" s="117"/>
      <c r="T688" s="117"/>
      <c r="U688" s="117"/>
      <c r="V688" s="117"/>
      <c r="W688" s="117"/>
      <c r="X688" s="117"/>
      <c r="Y688" s="117"/>
    </row>
    <row r="689">
      <c r="A689" s="117"/>
      <c r="B689" s="724"/>
      <c r="C689" s="725"/>
      <c r="D689" s="117"/>
      <c r="E689" s="361"/>
      <c r="F689" s="117"/>
      <c r="G689" s="117"/>
      <c r="H689" s="117"/>
      <c r="I689" s="117"/>
      <c r="J689" s="117"/>
      <c r="K689" s="117"/>
      <c r="L689" s="117"/>
      <c r="M689" s="117"/>
      <c r="N689" s="117"/>
      <c r="O689" s="117"/>
      <c r="P689" s="117"/>
      <c r="Q689" s="117"/>
      <c r="R689" s="117"/>
      <c r="S689" s="117"/>
      <c r="T689" s="117"/>
      <c r="U689" s="117"/>
      <c r="V689" s="117"/>
      <c r="W689" s="117"/>
      <c r="X689" s="117"/>
      <c r="Y689" s="117"/>
    </row>
    <row r="690">
      <c r="A690" s="117"/>
      <c r="B690" s="724"/>
      <c r="C690" s="725"/>
      <c r="D690" s="117"/>
      <c r="E690" s="361"/>
      <c r="F690" s="117"/>
      <c r="G690" s="117"/>
      <c r="H690" s="117"/>
      <c r="I690" s="117"/>
      <c r="J690" s="117"/>
      <c r="K690" s="117"/>
      <c r="L690" s="117"/>
      <c r="M690" s="117"/>
      <c r="N690" s="117"/>
      <c r="O690" s="117"/>
      <c r="P690" s="117"/>
      <c r="Q690" s="117"/>
      <c r="R690" s="117"/>
      <c r="S690" s="117"/>
      <c r="T690" s="117"/>
      <c r="U690" s="117"/>
      <c r="V690" s="117"/>
      <c r="W690" s="117"/>
      <c r="X690" s="117"/>
      <c r="Y690" s="117"/>
    </row>
    <row r="691">
      <c r="A691" s="117"/>
      <c r="B691" s="724"/>
      <c r="C691" s="725"/>
      <c r="D691" s="117"/>
      <c r="E691" s="361"/>
      <c r="F691" s="117"/>
      <c r="G691" s="117"/>
      <c r="H691" s="117"/>
      <c r="I691" s="117"/>
      <c r="J691" s="117"/>
      <c r="K691" s="117"/>
      <c r="L691" s="117"/>
      <c r="M691" s="117"/>
      <c r="N691" s="117"/>
      <c r="O691" s="117"/>
      <c r="P691" s="117"/>
      <c r="Q691" s="117"/>
      <c r="R691" s="117"/>
      <c r="S691" s="117"/>
      <c r="T691" s="117"/>
      <c r="U691" s="117"/>
      <c r="V691" s="117"/>
      <c r="W691" s="117"/>
      <c r="X691" s="117"/>
      <c r="Y691" s="117"/>
    </row>
    <row r="692">
      <c r="A692" s="117"/>
      <c r="B692" s="724"/>
      <c r="C692" s="725"/>
      <c r="D692" s="117"/>
      <c r="E692" s="361"/>
      <c r="F692" s="117"/>
      <c r="G692" s="117"/>
      <c r="H692" s="117"/>
      <c r="I692" s="117"/>
      <c r="J692" s="117"/>
      <c r="K692" s="117"/>
      <c r="L692" s="117"/>
      <c r="M692" s="117"/>
      <c r="N692" s="117"/>
      <c r="O692" s="117"/>
      <c r="P692" s="117"/>
      <c r="Q692" s="117"/>
      <c r="R692" s="117"/>
      <c r="S692" s="117"/>
      <c r="T692" s="117"/>
      <c r="U692" s="117"/>
      <c r="V692" s="117"/>
      <c r="W692" s="117"/>
      <c r="X692" s="117"/>
      <c r="Y692" s="117"/>
    </row>
    <row r="693">
      <c r="A693" s="117"/>
      <c r="B693" s="724"/>
      <c r="C693" s="725"/>
      <c r="D693" s="117"/>
      <c r="E693" s="361"/>
      <c r="F693" s="117"/>
      <c r="G693" s="117"/>
      <c r="H693" s="117"/>
      <c r="I693" s="117"/>
      <c r="J693" s="117"/>
      <c r="K693" s="117"/>
      <c r="L693" s="117"/>
      <c r="M693" s="117"/>
      <c r="N693" s="117"/>
      <c r="O693" s="117"/>
      <c r="P693" s="117"/>
      <c r="Q693" s="117"/>
      <c r="R693" s="117"/>
      <c r="S693" s="117"/>
      <c r="T693" s="117"/>
      <c r="U693" s="117"/>
      <c r="V693" s="117"/>
      <c r="W693" s="117"/>
      <c r="X693" s="117"/>
      <c r="Y693" s="117"/>
    </row>
    <row r="694">
      <c r="A694" s="117"/>
      <c r="B694" s="724"/>
      <c r="C694" s="725"/>
      <c r="D694" s="117"/>
      <c r="E694" s="361"/>
      <c r="F694" s="117"/>
      <c r="G694" s="117"/>
      <c r="H694" s="117"/>
      <c r="I694" s="117"/>
      <c r="J694" s="117"/>
      <c r="K694" s="117"/>
      <c r="L694" s="117"/>
      <c r="M694" s="117"/>
      <c r="N694" s="117"/>
      <c r="O694" s="117"/>
      <c r="P694" s="117"/>
      <c r="Q694" s="117"/>
      <c r="R694" s="117"/>
      <c r="S694" s="117"/>
      <c r="T694" s="117"/>
      <c r="U694" s="117"/>
      <c r="V694" s="117"/>
      <c r="W694" s="117"/>
      <c r="X694" s="117"/>
      <c r="Y694" s="117"/>
    </row>
    <row r="695">
      <c r="A695" s="117"/>
      <c r="B695" s="724"/>
      <c r="C695" s="725"/>
      <c r="D695" s="117"/>
      <c r="E695" s="361"/>
      <c r="F695" s="117"/>
      <c r="G695" s="117"/>
      <c r="H695" s="117"/>
      <c r="I695" s="117"/>
      <c r="J695" s="117"/>
      <c r="K695" s="117"/>
      <c r="L695" s="117"/>
      <c r="M695" s="117"/>
      <c r="N695" s="117"/>
      <c r="O695" s="117"/>
      <c r="P695" s="117"/>
      <c r="Q695" s="117"/>
      <c r="R695" s="117"/>
      <c r="S695" s="117"/>
      <c r="T695" s="117"/>
      <c r="U695" s="117"/>
      <c r="V695" s="117"/>
      <c r="W695" s="117"/>
      <c r="X695" s="117"/>
      <c r="Y695" s="117"/>
    </row>
    <row r="696">
      <c r="A696" s="117"/>
      <c r="B696" s="724"/>
      <c r="C696" s="725"/>
      <c r="D696" s="117"/>
      <c r="E696" s="361"/>
      <c r="F696" s="117"/>
      <c r="G696" s="117"/>
      <c r="H696" s="117"/>
      <c r="I696" s="117"/>
      <c r="J696" s="117"/>
      <c r="K696" s="117"/>
      <c r="L696" s="117"/>
      <c r="M696" s="117"/>
      <c r="N696" s="117"/>
      <c r="O696" s="117"/>
      <c r="P696" s="117"/>
      <c r="Q696" s="117"/>
      <c r="R696" s="117"/>
      <c r="S696" s="117"/>
      <c r="T696" s="117"/>
      <c r="U696" s="117"/>
      <c r="V696" s="117"/>
      <c r="W696" s="117"/>
      <c r="X696" s="117"/>
      <c r="Y696" s="117"/>
    </row>
    <row r="697">
      <c r="A697" s="117"/>
      <c r="B697" s="724"/>
      <c r="C697" s="725"/>
      <c r="D697" s="117"/>
      <c r="E697" s="361"/>
      <c r="F697" s="117"/>
      <c r="G697" s="117"/>
      <c r="H697" s="117"/>
      <c r="I697" s="117"/>
      <c r="J697" s="117"/>
      <c r="K697" s="117"/>
      <c r="L697" s="117"/>
      <c r="M697" s="117"/>
      <c r="N697" s="117"/>
      <c r="O697" s="117"/>
      <c r="P697" s="117"/>
      <c r="Q697" s="117"/>
      <c r="R697" s="117"/>
      <c r="S697" s="117"/>
      <c r="T697" s="117"/>
      <c r="U697" s="117"/>
      <c r="V697" s="117"/>
      <c r="W697" s="117"/>
      <c r="X697" s="117"/>
      <c r="Y697" s="117"/>
    </row>
    <row r="698">
      <c r="A698" s="117"/>
      <c r="B698" s="724"/>
      <c r="C698" s="725"/>
      <c r="D698" s="117"/>
      <c r="E698" s="361"/>
      <c r="F698" s="117"/>
      <c r="G698" s="117"/>
      <c r="H698" s="117"/>
      <c r="I698" s="117"/>
      <c r="J698" s="117"/>
      <c r="K698" s="117"/>
      <c r="L698" s="117"/>
      <c r="M698" s="117"/>
      <c r="N698" s="117"/>
      <c r="O698" s="117"/>
      <c r="P698" s="117"/>
      <c r="Q698" s="117"/>
      <c r="R698" s="117"/>
      <c r="S698" s="117"/>
      <c r="T698" s="117"/>
      <c r="U698" s="117"/>
      <c r="V698" s="117"/>
      <c r="W698" s="117"/>
      <c r="X698" s="117"/>
      <c r="Y698" s="117"/>
    </row>
    <row r="699">
      <c r="A699" s="117"/>
      <c r="B699" s="724"/>
      <c r="C699" s="725"/>
      <c r="D699" s="117"/>
      <c r="E699" s="361"/>
      <c r="F699" s="117"/>
      <c r="G699" s="117"/>
      <c r="H699" s="117"/>
      <c r="I699" s="117"/>
      <c r="J699" s="117"/>
      <c r="K699" s="117"/>
      <c r="L699" s="117"/>
      <c r="M699" s="117"/>
      <c r="N699" s="117"/>
      <c r="O699" s="117"/>
      <c r="P699" s="117"/>
      <c r="Q699" s="117"/>
      <c r="R699" s="117"/>
      <c r="S699" s="117"/>
      <c r="T699" s="117"/>
      <c r="U699" s="117"/>
      <c r="V699" s="117"/>
      <c r="W699" s="117"/>
      <c r="X699" s="117"/>
      <c r="Y699" s="117"/>
    </row>
    <row r="700">
      <c r="A700" s="117"/>
      <c r="B700" s="724"/>
      <c r="C700" s="725"/>
      <c r="D700" s="117"/>
      <c r="E700" s="361"/>
      <c r="F700" s="117"/>
      <c r="G700" s="117"/>
      <c r="H700" s="117"/>
      <c r="I700" s="117"/>
      <c r="J700" s="117"/>
      <c r="K700" s="117"/>
      <c r="L700" s="117"/>
      <c r="M700" s="117"/>
      <c r="N700" s="117"/>
      <c r="O700" s="117"/>
      <c r="P700" s="117"/>
      <c r="Q700" s="117"/>
      <c r="R700" s="117"/>
      <c r="S700" s="117"/>
      <c r="T700" s="117"/>
      <c r="U700" s="117"/>
      <c r="V700" s="117"/>
      <c r="W700" s="117"/>
      <c r="X700" s="117"/>
      <c r="Y700" s="117"/>
    </row>
    <row r="701">
      <c r="A701" s="117"/>
      <c r="B701" s="724"/>
      <c r="C701" s="725"/>
      <c r="D701" s="117"/>
      <c r="E701" s="361"/>
      <c r="F701" s="117"/>
      <c r="G701" s="117"/>
      <c r="H701" s="117"/>
      <c r="I701" s="117"/>
      <c r="J701" s="117"/>
      <c r="K701" s="117"/>
      <c r="L701" s="117"/>
      <c r="M701" s="117"/>
      <c r="N701" s="117"/>
      <c r="O701" s="117"/>
      <c r="P701" s="117"/>
      <c r="Q701" s="117"/>
      <c r="R701" s="117"/>
      <c r="S701" s="117"/>
      <c r="T701" s="117"/>
      <c r="U701" s="117"/>
      <c r="V701" s="117"/>
      <c r="W701" s="117"/>
      <c r="X701" s="117"/>
      <c r="Y701" s="117"/>
    </row>
    <row r="702">
      <c r="A702" s="117"/>
      <c r="B702" s="724"/>
      <c r="C702" s="725"/>
      <c r="D702" s="117"/>
      <c r="E702" s="361"/>
      <c r="F702" s="117"/>
      <c r="G702" s="117"/>
      <c r="H702" s="117"/>
      <c r="I702" s="117"/>
      <c r="J702" s="117"/>
      <c r="K702" s="117"/>
      <c r="L702" s="117"/>
      <c r="M702" s="117"/>
      <c r="N702" s="117"/>
      <c r="O702" s="117"/>
      <c r="P702" s="117"/>
      <c r="Q702" s="117"/>
      <c r="R702" s="117"/>
      <c r="S702" s="117"/>
      <c r="T702" s="117"/>
      <c r="U702" s="117"/>
      <c r="V702" s="117"/>
      <c r="W702" s="117"/>
      <c r="X702" s="117"/>
      <c r="Y702" s="117"/>
    </row>
    <row r="703">
      <c r="A703" s="117"/>
      <c r="B703" s="724"/>
      <c r="C703" s="725"/>
      <c r="D703" s="117"/>
      <c r="E703" s="361"/>
      <c r="F703" s="117"/>
      <c r="G703" s="117"/>
      <c r="H703" s="117"/>
      <c r="I703" s="117"/>
      <c r="J703" s="117"/>
      <c r="K703" s="117"/>
      <c r="L703" s="117"/>
      <c r="M703" s="117"/>
      <c r="N703" s="117"/>
      <c r="O703" s="117"/>
      <c r="P703" s="117"/>
      <c r="Q703" s="117"/>
      <c r="R703" s="117"/>
      <c r="S703" s="117"/>
      <c r="T703" s="117"/>
      <c r="U703" s="117"/>
      <c r="V703" s="117"/>
      <c r="W703" s="117"/>
      <c r="X703" s="117"/>
      <c r="Y703" s="117"/>
    </row>
    <row r="704">
      <c r="A704" s="117"/>
      <c r="B704" s="724"/>
      <c r="C704" s="725"/>
      <c r="D704" s="117"/>
      <c r="E704" s="361"/>
      <c r="F704" s="117"/>
      <c r="G704" s="117"/>
      <c r="H704" s="117"/>
      <c r="I704" s="117"/>
      <c r="J704" s="117"/>
      <c r="K704" s="117"/>
      <c r="L704" s="117"/>
      <c r="M704" s="117"/>
      <c r="N704" s="117"/>
      <c r="O704" s="117"/>
      <c r="P704" s="117"/>
      <c r="Q704" s="117"/>
      <c r="R704" s="117"/>
      <c r="S704" s="117"/>
      <c r="T704" s="117"/>
      <c r="U704" s="117"/>
      <c r="V704" s="117"/>
      <c r="W704" s="117"/>
      <c r="X704" s="117"/>
      <c r="Y704" s="117"/>
    </row>
    <row r="705">
      <c r="A705" s="117"/>
      <c r="B705" s="724"/>
      <c r="C705" s="725"/>
      <c r="D705" s="117"/>
      <c r="E705" s="361"/>
      <c r="F705" s="117"/>
      <c r="G705" s="117"/>
      <c r="H705" s="117"/>
      <c r="I705" s="117"/>
      <c r="J705" s="117"/>
      <c r="K705" s="117"/>
      <c r="L705" s="117"/>
      <c r="M705" s="117"/>
      <c r="N705" s="117"/>
      <c r="O705" s="117"/>
      <c r="P705" s="117"/>
      <c r="Q705" s="117"/>
      <c r="R705" s="117"/>
      <c r="S705" s="117"/>
      <c r="T705" s="117"/>
      <c r="U705" s="117"/>
      <c r="V705" s="117"/>
      <c r="W705" s="117"/>
      <c r="X705" s="117"/>
      <c r="Y705" s="117"/>
    </row>
    <row r="706">
      <c r="A706" s="117"/>
      <c r="B706" s="724"/>
      <c r="C706" s="725"/>
      <c r="D706" s="117"/>
      <c r="E706" s="361"/>
      <c r="F706" s="117"/>
      <c r="G706" s="117"/>
      <c r="H706" s="117"/>
      <c r="I706" s="117"/>
      <c r="J706" s="117"/>
      <c r="K706" s="117"/>
      <c r="L706" s="117"/>
      <c r="M706" s="117"/>
      <c r="N706" s="117"/>
      <c r="O706" s="117"/>
      <c r="P706" s="117"/>
      <c r="Q706" s="117"/>
      <c r="R706" s="117"/>
      <c r="S706" s="117"/>
      <c r="T706" s="117"/>
      <c r="U706" s="117"/>
      <c r="V706" s="117"/>
      <c r="W706" s="117"/>
      <c r="X706" s="117"/>
      <c r="Y706" s="117"/>
    </row>
    <row r="707">
      <c r="A707" s="117"/>
      <c r="B707" s="724"/>
      <c r="C707" s="725"/>
      <c r="D707" s="117"/>
      <c r="E707" s="361"/>
      <c r="F707" s="117"/>
      <c r="G707" s="117"/>
      <c r="H707" s="117"/>
      <c r="I707" s="117"/>
      <c r="J707" s="117"/>
      <c r="K707" s="117"/>
      <c r="L707" s="117"/>
      <c r="M707" s="117"/>
      <c r="N707" s="117"/>
      <c r="O707" s="117"/>
      <c r="P707" s="117"/>
      <c r="Q707" s="117"/>
      <c r="R707" s="117"/>
      <c r="S707" s="117"/>
      <c r="T707" s="117"/>
      <c r="U707" s="117"/>
      <c r="V707" s="117"/>
      <c r="W707" s="117"/>
      <c r="X707" s="117"/>
      <c r="Y707" s="117"/>
    </row>
    <row r="708">
      <c r="A708" s="117"/>
      <c r="B708" s="724"/>
      <c r="C708" s="725"/>
      <c r="D708" s="117"/>
      <c r="E708" s="361"/>
      <c r="F708" s="117"/>
      <c r="G708" s="117"/>
      <c r="H708" s="117"/>
      <c r="I708" s="117"/>
      <c r="J708" s="117"/>
      <c r="K708" s="117"/>
      <c r="L708" s="117"/>
      <c r="M708" s="117"/>
      <c r="N708" s="117"/>
      <c r="O708" s="117"/>
      <c r="P708" s="117"/>
      <c r="Q708" s="117"/>
      <c r="R708" s="117"/>
      <c r="S708" s="117"/>
      <c r="T708" s="117"/>
      <c r="U708" s="117"/>
      <c r="V708" s="117"/>
      <c r="W708" s="117"/>
      <c r="X708" s="117"/>
      <c r="Y708" s="117"/>
    </row>
    <row r="709">
      <c r="A709" s="117"/>
      <c r="B709" s="724"/>
      <c r="C709" s="725"/>
      <c r="D709" s="117"/>
      <c r="E709" s="361"/>
      <c r="F709" s="117"/>
      <c r="G709" s="117"/>
      <c r="H709" s="117"/>
      <c r="I709" s="117"/>
      <c r="J709" s="117"/>
      <c r="K709" s="117"/>
      <c r="L709" s="117"/>
      <c r="M709" s="117"/>
      <c r="N709" s="117"/>
      <c r="O709" s="117"/>
      <c r="P709" s="117"/>
      <c r="Q709" s="117"/>
      <c r="R709" s="117"/>
      <c r="S709" s="117"/>
      <c r="T709" s="117"/>
      <c r="U709" s="117"/>
      <c r="V709" s="117"/>
      <c r="W709" s="117"/>
      <c r="X709" s="117"/>
      <c r="Y709" s="117"/>
    </row>
    <row r="710">
      <c r="A710" s="117"/>
      <c r="B710" s="724"/>
      <c r="C710" s="725"/>
      <c r="D710" s="117"/>
      <c r="E710" s="361"/>
      <c r="F710" s="117"/>
      <c r="G710" s="117"/>
      <c r="H710" s="117"/>
      <c r="I710" s="117"/>
      <c r="J710" s="117"/>
      <c r="K710" s="117"/>
      <c r="L710" s="117"/>
      <c r="M710" s="117"/>
      <c r="N710" s="117"/>
      <c r="O710" s="117"/>
      <c r="P710" s="117"/>
      <c r="Q710" s="117"/>
      <c r="R710" s="117"/>
      <c r="S710" s="117"/>
      <c r="T710" s="117"/>
      <c r="U710" s="117"/>
      <c r="V710" s="117"/>
      <c r="W710" s="117"/>
      <c r="X710" s="117"/>
      <c r="Y710" s="117"/>
    </row>
    <row r="711">
      <c r="A711" s="117"/>
      <c r="B711" s="724"/>
      <c r="C711" s="725"/>
      <c r="D711" s="117"/>
      <c r="E711" s="361"/>
      <c r="F711" s="117"/>
      <c r="G711" s="117"/>
      <c r="H711" s="117"/>
      <c r="I711" s="117"/>
      <c r="J711" s="117"/>
      <c r="K711" s="117"/>
      <c r="L711" s="117"/>
      <c r="M711" s="117"/>
      <c r="N711" s="117"/>
      <c r="O711" s="117"/>
      <c r="P711" s="117"/>
      <c r="Q711" s="117"/>
      <c r="R711" s="117"/>
      <c r="S711" s="117"/>
      <c r="T711" s="117"/>
      <c r="U711" s="117"/>
      <c r="V711" s="117"/>
      <c r="W711" s="117"/>
      <c r="X711" s="117"/>
      <c r="Y711" s="117"/>
    </row>
    <row r="712">
      <c r="A712" s="117"/>
      <c r="B712" s="724"/>
      <c r="C712" s="725"/>
      <c r="D712" s="117"/>
      <c r="E712" s="361"/>
      <c r="F712" s="117"/>
      <c r="G712" s="117"/>
      <c r="H712" s="117"/>
      <c r="I712" s="117"/>
      <c r="J712" s="117"/>
      <c r="K712" s="117"/>
      <c r="L712" s="117"/>
      <c r="M712" s="117"/>
      <c r="N712" s="117"/>
      <c r="O712" s="117"/>
      <c r="P712" s="117"/>
      <c r="Q712" s="117"/>
      <c r="R712" s="117"/>
      <c r="S712" s="117"/>
      <c r="T712" s="117"/>
      <c r="U712" s="117"/>
      <c r="V712" s="117"/>
      <c r="W712" s="117"/>
      <c r="X712" s="117"/>
      <c r="Y712" s="117"/>
    </row>
    <row r="713">
      <c r="A713" s="117"/>
      <c r="B713" s="724"/>
      <c r="C713" s="725"/>
      <c r="D713" s="117"/>
      <c r="E713" s="361"/>
      <c r="F713" s="117"/>
      <c r="G713" s="117"/>
      <c r="H713" s="117"/>
      <c r="I713" s="117"/>
      <c r="J713" s="117"/>
      <c r="K713" s="117"/>
      <c r="L713" s="117"/>
      <c r="M713" s="117"/>
      <c r="N713" s="117"/>
      <c r="O713" s="117"/>
      <c r="P713" s="117"/>
      <c r="Q713" s="117"/>
      <c r="R713" s="117"/>
      <c r="S713" s="117"/>
      <c r="T713" s="117"/>
      <c r="U713" s="117"/>
      <c r="V713" s="117"/>
      <c r="W713" s="117"/>
      <c r="X713" s="117"/>
      <c r="Y713" s="117"/>
    </row>
    <row r="714">
      <c r="A714" s="117"/>
      <c r="B714" s="724"/>
      <c r="C714" s="725"/>
      <c r="D714" s="117"/>
      <c r="E714" s="361"/>
      <c r="F714" s="117"/>
      <c r="G714" s="117"/>
      <c r="H714" s="117"/>
      <c r="I714" s="117"/>
      <c r="J714" s="117"/>
      <c r="K714" s="117"/>
      <c r="L714" s="117"/>
      <c r="M714" s="117"/>
      <c r="N714" s="117"/>
      <c r="O714" s="117"/>
      <c r="P714" s="117"/>
      <c r="Q714" s="117"/>
      <c r="R714" s="117"/>
      <c r="S714" s="117"/>
      <c r="T714" s="117"/>
      <c r="U714" s="117"/>
      <c r="V714" s="117"/>
      <c r="W714" s="117"/>
      <c r="X714" s="117"/>
      <c r="Y714" s="117"/>
    </row>
    <row r="715">
      <c r="A715" s="117"/>
      <c r="B715" s="724"/>
      <c r="C715" s="725"/>
      <c r="D715" s="117"/>
      <c r="E715" s="361"/>
      <c r="F715" s="117"/>
      <c r="G715" s="117"/>
      <c r="H715" s="117"/>
      <c r="I715" s="117"/>
      <c r="J715" s="117"/>
      <c r="K715" s="117"/>
      <c r="L715" s="117"/>
      <c r="M715" s="117"/>
      <c r="N715" s="117"/>
      <c r="O715" s="117"/>
      <c r="P715" s="117"/>
      <c r="Q715" s="117"/>
      <c r="R715" s="117"/>
      <c r="S715" s="117"/>
      <c r="T715" s="117"/>
      <c r="U715" s="117"/>
      <c r="V715" s="117"/>
      <c r="W715" s="117"/>
      <c r="X715" s="117"/>
      <c r="Y715" s="117"/>
    </row>
    <row r="716">
      <c r="A716" s="117"/>
      <c r="B716" s="724"/>
      <c r="C716" s="725"/>
      <c r="D716" s="117"/>
      <c r="E716" s="361"/>
      <c r="F716" s="117"/>
      <c r="G716" s="117"/>
      <c r="H716" s="117"/>
      <c r="I716" s="117"/>
      <c r="J716" s="117"/>
      <c r="K716" s="117"/>
      <c r="L716" s="117"/>
      <c r="M716" s="117"/>
      <c r="N716" s="117"/>
      <c r="O716" s="117"/>
      <c r="P716" s="117"/>
      <c r="Q716" s="117"/>
      <c r="R716" s="117"/>
      <c r="S716" s="117"/>
      <c r="T716" s="117"/>
      <c r="U716" s="117"/>
      <c r="V716" s="117"/>
      <c r="W716" s="117"/>
      <c r="X716" s="117"/>
      <c r="Y716" s="117"/>
    </row>
    <row r="717">
      <c r="A717" s="117"/>
      <c r="B717" s="724"/>
      <c r="C717" s="725"/>
      <c r="D717" s="117"/>
      <c r="E717" s="361"/>
      <c r="F717" s="117"/>
      <c r="G717" s="117"/>
      <c r="H717" s="117"/>
      <c r="I717" s="117"/>
      <c r="J717" s="117"/>
      <c r="K717" s="117"/>
      <c r="L717" s="117"/>
      <c r="M717" s="117"/>
      <c r="N717" s="117"/>
      <c r="O717" s="117"/>
      <c r="P717" s="117"/>
      <c r="Q717" s="117"/>
      <c r="R717" s="117"/>
      <c r="S717" s="117"/>
      <c r="T717" s="117"/>
      <c r="U717" s="117"/>
      <c r="V717" s="117"/>
      <c r="W717" s="117"/>
      <c r="X717" s="117"/>
      <c r="Y717" s="117"/>
    </row>
    <row r="718">
      <c r="A718" s="117"/>
      <c r="B718" s="724"/>
      <c r="C718" s="725"/>
      <c r="D718" s="117"/>
      <c r="E718" s="361"/>
      <c r="F718" s="117"/>
      <c r="G718" s="117"/>
      <c r="H718" s="117"/>
      <c r="I718" s="117"/>
      <c r="J718" s="117"/>
      <c r="K718" s="117"/>
      <c r="L718" s="117"/>
      <c r="M718" s="117"/>
      <c r="N718" s="117"/>
      <c r="O718" s="117"/>
      <c r="P718" s="117"/>
      <c r="Q718" s="117"/>
      <c r="R718" s="117"/>
      <c r="S718" s="117"/>
      <c r="T718" s="117"/>
      <c r="U718" s="117"/>
      <c r="V718" s="117"/>
      <c r="W718" s="117"/>
      <c r="X718" s="117"/>
      <c r="Y718" s="117"/>
    </row>
    <row r="719">
      <c r="A719" s="117"/>
      <c r="B719" s="724"/>
      <c r="C719" s="725"/>
      <c r="D719" s="117"/>
      <c r="E719" s="361"/>
      <c r="F719" s="117"/>
      <c r="G719" s="117"/>
      <c r="H719" s="117"/>
      <c r="I719" s="117"/>
      <c r="J719" s="117"/>
      <c r="K719" s="117"/>
      <c r="L719" s="117"/>
      <c r="M719" s="117"/>
      <c r="N719" s="117"/>
      <c r="O719" s="117"/>
      <c r="P719" s="117"/>
      <c r="Q719" s="117"/>
      <c r="R719" s="117"/>
      <c r="S719" s="117"/>
      <c r="T719" s="117"/>
      <c r="U719" s="117"/>
      <c r="V719" s="117"/>
      <c r="W719" s="117"/>
      <c r="X719" s="117"/>
      <c r="Y719" s="117"/>
    </row>
    <row r="720">
      <c r="A720" s="117"/>
      <c r="B720" s="724"/>
      <c r="C720" s="725"/>
      <c r="D720" s="117"/>
      <c r="E720" s="361"/>
      <c r="F720" s="117"/>
      <c r="G720" s="117"/>
      <c r="H720" s="117"/>
      <c r="I720" s="117"/>
      <c r="J720" s="117"/>
      <c r="K720" s="117"/>
      <c r="L720" s="117"/>
      <c r="M720" s="117"/>
      <c r="N720" s="117"/>
      <c r="O720" s="117"/>
      <c r="P720" s="117"/>
      <c r="Q720" s="117"/>
      <c r="R720" s="117"/>
      <c r="S720" s="117"/>
      <c r="T720" s="117"/>
      <c r="U720" s="117"/>
      <c r="V720" s="117"/>
      <c r="W720" s="117"/>
      <c r="X720" s="117"/>
      <c r="Y720" s="117"/>
    </row>
    <row r="721">
      <c r="A721" s="117"/>
      <c r="B721" s="724"/>
      <c r="C721" s="725"/>
      <c r="D721" s="117"/>
      <c r="E721" s="361"/>
      <c r="F721" s="117"/>
      <c r="G721" s="117"/>
      <c r="H721" s="117"/>
      <c r="I721" s="117"/>
      <c r="J721" s="117"/>
      <c r="K721" s="117"/>
      <c r="L721" s="117"/>
      <c r="M721" s="117"/>
      <c r="N721" s="117"/>
      <c r="O721" s="117"/>
      <c r="P721" s="117"/>
      <c r="Q721" s="117"/>
      <c r="R721" s="117"/>
      <c r="S721" s="117"/>
      <c r="T721" s="117"/>
      <c r="U721" s="117"/>
      <c r="V721" s="117"/>
      <c r="W721" s="117"/>
      <c r="X721" s="117"/>
      <c r="Y721" s="117"/>
    </row>
    <row r="722">
      <c r="A722" s="117"/>
      <c r="B722" s="724"/>
      <c r="C722" s="725"/>
      <c r="D722" s="117"/>
      <c r="E722" s="361"/>
      <c r="F722" s="117"/>
      <c r="G722" s="117"/>
      <c r="H722" s="117"/>
      <c r="I722" s="117"/>
      <c r="J722" s="117"/>
      <c r="K722" s="117"/>
      <c r="L722" s="117"/>
      <c r="M722" s="117"/>
      <c r="N722" s="117"/>
      <c r="O722" s="117"/>
      <c r="P722" s="117"/>
      <c r="Q722" s="117"/>
      <c r="R722" s="117"/>
      <c r="S722" s="117"/>
      <c r="T722" s="117"/>
      <c r="U722" s="117"/>
      <c r="V722" s="117"/>
      <c r="W722" s="117"/>
      <c r="X722" s="117"/>
      <c r="Y722" s="117"/>
    </row>
    <row r="723">
      <c r="A723" s="117"/>
      <c r="B723" s="724"/>
      <c r="C723" s="725"/>
      <c r="D723" s="117"/>
      <c r="E723" s="361"/>
      <c r="F723" s="117"/>
      <c r="G723" s="117"/>
      <c r="H723" s="117"/>
      <c r="I723" s="117"/>
      <c r="J723" s="117"/>
      <c r="K723" s="117"/>
      <c r="L723" s="117"/>
      <c r="M723" s="117"/>
      <c r="N723" s="117"/>
      <c r="O723" s="117"/>
      <c r="P723" s="117"/>
      <c r="Q723" s="117"/>
      <c r="R723" s="117"/>
      <c r="S723" s="117"/>
      <c r="T723" s="117"/>
      <c r="U723" s="117"/>
      <c r="V723" s="117"/>
      <c r="W723" s="117"/>
      <c r="X723" s="117"/>
      <c r="Y723" s="117"/>
    </row>
    <row r="724">
      <c r="A724" s="117"/>
      <c r="B724" s="724"/>
      <c r="C724" s="725"/>
      <c r="D724" s="117"/>
      <c r="E724" s="361"/>
      <c r="F724" s="117"/>
      <c r="G724" s="117"/>
      <c r="H724" s="117"/>
      <c r="I724" s="117"/>
      <c r="J724" s="117"/>
      <c r="K724" s="117"/>
      <c r="L724" s="117"/>
      <c r="M724" s="117"/>
      <c r="N724" s="117"/>
      <c r="O724" s="117"/>
      <c r="P724" s="117"/>
      <c r="Q724" s="117"/>
      <c r="R724" s="117"/>
      <c r="S724" s="117"/>
      <c r="T724" s="117"/>
      <c r="U724" s="117"/>
      <c r="V724" s="117"/>
      <c r="W724" s="117"/>
      <c r="X724" s="117"/>
      <c r="Y724" s="117"/>
    </row>
    <row r="725">
      <c r="A725" s="117"/>
      <c r="B725" s="724"/>
      <c r="C725" s="725"/>
      <c r="D725" s="117"/>
      <c r="E725" s="361"/>
      <c r="F725" s="117"/>
      <c r="G725" s="117"/>
      <c r="H725" s="117"/>
      <c r="I725" s="117"/>
      <c r="J725" s="117"/>
      <c r="K725" s="117"/>
      <c r="L725" s="117"/>
      <c r="M725" s="117"/>
      <c r="N725" s="117"/>
      <c r="O725" s="117"/>
      <c r="P725" s="117"/>
      <c r="Q725" s="117"/>
      <c r="R725" s="117"/>
      <c r="S725" s="117"/>
      <c r="T725" s="117"/>
      <c r="U725" s="117"/>
      <c r="V725" s="117"/>
      <c r="W725" s="117"/>
      <c r="X725" s="117"/>
      <c r="Y725" s="117"/>
    </row>
    <row r="726">
      <c r="A726" s="117"/>
      <c r="B726" s="724"/>
      <c r="C726" s="725"/>
      <c r="D726" s="117"/>
      <c r="E726" s="361"/>
      <c r="F726" s="117"/>
      <c r="G726" s="117"/>
      <c r="H726" s="117"/>
      <c r="I726" s="117"/>
      <c r="J726" s="117"/>
      <c r="K726" s="117"/>
      <c r="L726" s="117"/>
      <c r="M726" s="117"/>
      <c r="N726" s="117"/>
      <c r="O726" s="117"/>
      <c r="P726" s="117"/>
      <c r="Q726" s="117"/>
      <c r="R726" s="117"/>
      <c r="S726" s="117"/>
      <c r="T726" s="117"/>
      <c r="U726" s="117"/>
      <c r="V726" s="117"/>
      <c r="W726" s="117"/>
      <c r="X726" s="117"/>
      <c r="Y726" s="117"/>
    </row>
    <row r="727">
      <c r="A727" s="117"/>
      <c r="B727" s="724"/>
      <c r="C727" s="725"/>
      <c r="D727" s="117"/>
      <c r="E727" s="361"/>
      <c r="F727" s="117"/>
      <c r="G727" s="117"/>
      <c r="H727" s="117"/>
      <c r="I727" s="117"/>
      <c r="J727" s="117"/>
      <c r="K727" s="117"/>
      <c r="L727" s="117"/>
      <c r="M727" s="117"/>
      <c r="N727" s="117"/>
      <c r="O727" s="117"/>
      <c r="P727" s="117"/>
      <c r="Q727" s="117"/>
      <c r="R727" s="117"/>
      <c r="S727" s="117"/>
      <c r="T727" s="117"/>
      <c r="U727" s="117"/>
      <c r="V727" s="117"/>
      <c r="W727" s="117"/>
      <c r="X727" s="117"/>
      <c r="Y727" s="117"/>
    </row>
    <row r="728">
      <c r="A728" s="117"/>
      <c r="B728" s="724"/>
      <c r="C728" s="725"/>
      <c r="D728" s="117"/>
      <c r="E728" s="361"/>
      <c r="F728" s="117"/>
      <c r="G728" s="117"/>
      <c r="H728" s="117"/>
      <c r="I728" s="117"/>
      <c r="J728" s="117"/>
      <c r="K728" s="117"/>
      <c r="L728" s="117"/>
      <c r="M728" s="117"/>
      <c r="N728" s="117"/>
      <c r="O728" s="117"/>
      <c r="P728" s="117"/>
      <c r="Q728" s="117"/>
      <c r="R728" s="117"/>
      <c r="S728" s="117"/>
      <c r="T728" s="117"/>
      <c r="U728" s="117"/>
      <c r="V728" s="117"/>
      <c r="W728" s="117"/>
      <c r="X728" s="117"/>
      <c r="Y728" s="117"/>
    </row>
    <row r="729">
      <c r="A729" s="117"/>
      <c r="B729" s="724"/>
      <c r="C729" s="725"/>
      <c r="D729" s="117"/>
      <c r="E729" s="361"/>
      <c r="F729" s="117"/>
      <c r="G729" s="117"/>
      <c r="H729" s="117"/>
      <c r="I729" s="117"/>
      <c r="J729" s="117"/>
      <c r="K729" s="117"/>
      <c r="L729" s="117"/>
      <c r="M729" s="117"/>
      <c r="N729" s="117"/>
      <c r="O729" s="117"/>
      <c r="P729" s="117"/>
      <c r="Q729" s="117"/>
      <c r="R729" s="117"/>
      <c r="S729" s="117"/>
      <c r="T729" s="117"/>
      <c r="U729" s="117"/>
      <c r="V729" s="117"/>
      <c r="W729" s="117"/>
      <c r="X729" s="117"/>
      <c r="Y729" s="117"/>
    </row>
    <row r="730">
      <c r="A730" s="117"/>
      <c r="B730" s="724"/>
      <c r="C730" s="725"/>
      <c r="D730" s="117"/>
      <c r="E730" s="361"/>
      <c r="F730" s="117"/>
      <c r="G730" s="117"/>
      <c r="H730" s="117"/>
      <c r="I730" s="117"/>
      <c r="J730" s="117"/>
      <c r="K730" s="117"/>
      <c r="L730" s="117"/>
      <c r="M730" s="117"/>
      <c r="N730" s="117"/>
      <c r="O730" s="117"/>
      <c r="P730" s="117"/>
      <c r="Q730" s="117"/>
      <c r="R730" s="117"/>
      <c r="S730" s="117"/>
      <c r="T730" s="117"/>
      <c r="U730" s="117"/>
      <c r="V730" s="117"/>
      <c r="W730" s="117"/>
      <c r="X730" s="117"/>
      <c r="Y730" s="117"/>
    </row>
    <row r="731">
      <c r="A731" s="117"/>
      <c r="B731" s="724"/>
      <c r="C731" s="725"/>
      <c r="D731" s="117"/>
      <c r="E731" s="361"/>
      <c r="F731" s="117"/>
      <c r="G731" s="117"/>
      <c r="H731" s="117"/>
      <c r="I731" s="117"/>
      <c r="J731" s="117"/>
      <c r="K731" s="117"/>
      <c r="L731" s="117"/>
      <c r="M731" s="117"/>
      <c r="N731" s="117"/>
      <c r="O731" s="117"/>
      <c r="P731" s="117"/>
      <c r="Q731" s="117"/>
      <c r="R731" s="117"/>
      <c r="S731" s="117"/>
      <c r="T731" s="117"/>
      <c r="U731" s="117"/>
      <c r="V731" s="117"/>
      <c r="W731" s="117"/>
      <c r="X731" s="117"/>
      <c r="Y731" s="117"/>
    </row>
    <row r="732">
      <c r="A732" s="117"/>
      <c r="B732" s="724"/>
      <c r="C732" s="725"/>
      <c r="D732" s="117"/>
      <c r="E732" s="361"/>
      <c r="F732" s="117"/>
      <c r="G732" s="117"/>
      <c r="H732" s="117"/>
      <c r="I732" s="117"/>
      <c r="J732" s="117"/>
      <c r="K732" s="117"/>
      <c r="L732" s="117"/>
      <c r="M732" s="117"/>
      <c r="N732" s="117"/>
      <c r="O732" s="117"/>
      <c r="P732" s="117"/>
      <c r="Q732" s="117"/>
      <c r="R732" s="117"/>
      <c r="S732" s="117"/>
      <c r="T732" s="117"/>
      <c r="U732" s="117"/>
      <c r="V732" s="117"/>
      <c r="W732" s="117"/>
      <c r="X732" s="117"/>
      <c r="Y732" s="117"/>
    </row>
    <row r="733">
      <c r="A733" s="117"/>
      <c r="B733" s="724"/>
      <c r="C733" s="725"/>
      <c r="D733" s="117"/>
      <c r="E733" s="361"/>
      <c r="F733" s="117"/>
      <c r="G733" s="117"/>
      <c r="H733" s="117"/>
      <c r="I733" s="117"/>
      <c r="J733" s="117"/>
      <c r="K733" s="117"/>
      <c r="L733" s="117"/>
      <c r="M733" s="117"/>
      <c r="N733" s="117"/>
      <c r="O733" s="117"/>
      <c r="P733" s="117"/>
      <c r="Q733" s="117"/>
      <c r="R733" s="117"/>
      <c r="S733" s="117"/>
      <c r="T733" s="117"/>
      <c r="U733" s="117"/>
      <c r="V733" s="117"/>
      <c r="W733" s="117"/>
      <c r="X733" s="117"/>
      <c r="Y733" s="117"/>
    </row>
    <row r="734">
      <c r="A734" s="117"/>
      <c r="B734" s="724"/>
      <c r="C734" s="725"/>
      <c r="D734" s="117"/>
      <c r="E734" s="361"/>
      <c r="F734" s="117"/>
      <c r="G734" s="117"/>
      <c r="H734" s="117"/>
      <c r="I734" s="117"/>
      <c r="J734" s="117"/>
      <c r="K734" s="117"/>
      <c r="L734" s="117"/>
      <c r="M734" s="117"/>
      <c r="N734" s="117"/>
      <c r="O734" s="117"/>
      <c r="P734" s="117"/>
      <c r="Q734" s="117"/>
      <c r="R734" s="117"/>
      <c r="S734" s="117"/>
      <c r="T734" s="117"/>
      <c r="U734" s="117"/>
      <c r="V734" s="117"/>
      <c r="W734" s="117"/>
      <c r="X734" s="117"/>
      <c r="Y734" s="117"/>
    </row>
    <row r="735">
      <c r="A735" s="117"/>
      <c r="B735" s="724"/>
      <c r="C735" s="725"/>
      <c r="D735" s="117"/>
      <c r="E735" s="361"/>
      <c r="F735" s="117"/>
      <c r="G735" s="117"/>
      <c r="H735" s="117"/>
      <c r="I735" s="117"/>
      <c r="J735" s="117"/>
      <c r="K735" s="117"/>
      <c r="L735" s="117"/>
      <c r="M735" s="117"/>
      <c r="N735" s="117"/>
      <c r="O735" s="117"/>
      <c r="P735" s="117"/>
      <c r="Q735" s="117"/>
      <c r="R735" s="117"/>
      <c r="S735" s="117"/>
      <c r="T735" s="117"/>
      <c r="U735" s="117"/>
      <c r="V735" s="117"/>
      <c r="W735" s="117"/>
      <c r="X735" s="117"/>
      <c r="Y735" s="117"/>
    </row>
    <row r="736">
      <c r="A736" s="117"/>
      <c r="B736" s="724"/>
      <c r="C736" s="725"/>
      <c r="D736" s="117"/>
      <c r="E736" s="361"/>
      <c r="F736" s="117"/>
      <c r="G736" s="117"/>
      <c r="H736" s="117"/>
      <c r="I736" s="117"/>
      <c r="J736" s="117"/>
      <c r="K736" s="117"/>
      <c r="L736" s="117"/>
      <c r="M736" s="117"/>
      <c r="N736" s="117"/>
      <c r="O736" s="117"/>
      <c r="P736" s="117"/>
      <c r="Q736" s="117"/>
      <c r="R736" s="117"/>
      <c r="S736" s="117"/>
      <c r="T736" s="117"/>
      <c r="U736" s="117"/>
      <c r="V736" s="117"/>
      <c r="W736" s="117"/>
      <c r="X736" s="117"/>
      <c r="Y736" s="117"/>
    </row>
    <row r="737">
      <c r="A737" s="117"/>
      <c r="B737" s="724"/>
      <c r="C737" s="725"/>
      <c r="D737" s="117"/>
      <c r="E737" s="361"/>
      <c r="F737" s="117"/>
      <c r="G737" s="117"/>
      <c r="H737" s="117"/>
      <c r="I737" s="117"/>
      <c r="J737" s="117"/>
      <c r="K737" s="117"/>
      <c r="L737" s="117"/>
      <c r="M737" s="117"/>
      <c r="N737" s="117"/>
      <c r="O737" s="117"/>
      <c r="P737" s="117"/>
      <c r="Q737" s="117"/>
      <c r="R737" s="117"/>
      <c r="S737" s="117"/>
      <c r="T737" s="117"/>
      <c r="U737" s="117"/>
      <c r="V737" s="117"/>
      <c r="W737" s="117"/>
      <c r="X737" s="117"/>
      <c r="Y737" s="117"/>
    </row>
    <row r="738">
      <c r="A738" s="117"/>
      <c r="B738" s="724"/>
      <c r="C738" s="725"/>
      <c r="D738" s="117"/>
      <c r="E738" s="361"/>
      <c r="F738" s="117"/>
      <c r="G738" s="117"/>
      <c r="H738" s="117"/>
      <c r="I738" s="117"/>
      <c r="J738" s="117"/>
      <c r="K738" s="117"/>
      <c r="L738" s="117"/>
      <c r="M738" s="117"/>
      <c r="N738" s="117"/>
      <c r="O738" s="117"/>
      <c r="P738" s="117"/>
      <c r="Q738" s="117"/>
      <c r="R738" s="117"/>
      <c r="S738" s="117"/>
      <c r="T738" s="117"/>
      <c r="U738" s="117"/>
      <c r="V738" s="117"/>
      <c r="W738" s="117"/>
      <c r="X738" s="117"/>
      <c r="Y738" s="117"/>
    </row>
    <row r="739">
      <c r="A739" s="117"/>
      <c r="B739" s="724"/>
      <c r="C739" s="725"/>
      <c r="D739" s="117"/>
      <c r="E739" s="361"/>
      <c r="F739" s="117"/>
      <c r="G739" s="117"/>
      <c r="H739" s="117"/>
      <c r="I739" s="117"/>
      <c r="J739" s="117"/>
      <c r="K739" s="117"/>
      <c r="L739" s="117"/>
      <c r="M739" s="117"/>
      <c r="N739" s="117"/>
      <c r="O739" s="117"/>
      <c r="P739" s="117"/>
      <c r="Q739" s="117"/>
      <c r="R739" s="117"/>
      <c r="S739" s="117"/>
      <c r="T739" s="117"/>
      <c r="U739" s="117"/>
      <c r="V739" s="117"/>
      <c r="W739" s="117"/>
      <c r="X739" s="117"/>
      <c r="Y739" s="117"/>
    </row>
    <row r="740">
      <c r="A740" s="117"/>
      <c r="B740" s="724"/>
      <c r="C740" s="725"/>
      <c r="D740" s="117"/>
      <c r="E740" s="361"/>
      <c r="F740" s="117"/>
      <c r="G740" s="117"/>
      <c r="H740" s="117"/>
      <c r="I740" s="117"/>
      <c r="J740" s="117"/>
      <c r="K740" s="117"/>
      <c r="L740" s="117"/>
      <c r="M740" s="117"/>
      <c r="N740" s="117"/>
      <c r="O740" s="117"/>
      <c r="P740" s="117"/>
      <c r="Q740" s="117"/>
      <c r="R740" s="117"/>
      <c r="S740" s="117"/>
      <c r="T740" s="117"/>
      <c r="U740" s="117"/>
      <c r="V740" s="117"/>
      <c r="W740" s="117"/>
      <c r="X740" s="117"/>
      <c r="Y740" s="117"/>
    </row>
    <row r="741">
      <c r="A741" s="117"/>
      <c r="B741" s="724"/>
      <c r="C741" s="725"/>
      <c r="D741" s="117"/>
      <c r="E741" s="361"/>
      <c r="F741" s="117"/>
      <c r="G741" s="117"/>
      <c r="H741" s="117"/>
      <c r="I741" s="117"/>
      <c r="J741" s="117"/>
      <c r="K741" s="117"/>
      <c r="L741" s="117"/>
      <c r="M741" s="117"/>
      <c r="N741" s="117"/>
      <c r="O741" s="117"/>
      <c r="P741" s="117"/>
      <c r="Q741" s="117"/>
      <c r="R741" s="117"/>
      <c r="S741" s="117"/>
      <c r="T741" s="117"/>
      <c r="U741" s="117"/>
      <c r="V741" s="117"/>
      <c r="W741" s="117"/>
      <c r="X741" s="117"/>
      <c r="Y741" s="117"/>
    </row>
    <row r="742">
      <c r="A742" s="117"/>
      <c r="B742" s="724"/>
      <c r="C742" s="725"/>
      <c r="D742" s="117"/>
      <c r="E742" s="361"/>
      <c r="F742" s="117"/>
      <c r="G742" s="117"/>
      <c r="H742" s="117"/>
      <c r="I742" s="117"/>
      <c r="J742" s="117"/>
      <c r="K742" s="117"/>
      <c r="L742" s="117"/>
      <c r="M742" s="117"/>
      <c r="N742" s="117"/>
      <c r="O742" s="117"/>
      <c r="P742" s="117"/>
      <c r="Q742" s="117"/>
      <c r="R742" s="117"/>
      <c r="S742" s="117"/>
      <c r="T742" s="117"/>
      <c r="U742" s="117"/>
      <c r="V742" s="117"/>
      <c r="W742" s="117"/>
      <c r="X742" s="117"/>
      <c r="Y742" s="117"/>
    </row>
    <row r="743">
      <c r="A743" s="117"/>
      <c r="B743" s="724"/>
      <c r="C743" s="725"/>
      <c r="D743" s="117"/>
      <c r="E743" s="361"/>
      <c r="F743" s="117"/>
      <c r="G743" s="117"/>
      <c r="H743" s="117"/>
      <c r="I743" s="117"/>
      <c r="J743" s="117"/>
      <c r="K743" s="117"/>
      <c r="L743" s="117"/>
      <c r="M743" s="117"/>
      <c r="N743" s="117"/>
      <c r="O743" s="117"/>
      <c r="P743" s="117"/>
      <c r="Q743" s="117"/>
      <c r="R743" s="117"/>
      <c r="S743" s="117"/>
      <c r="T743" s="117"/>
      <c r="U743" s="117"/>
      <c r="V743" s="117"/>
      <c r="W743" s="117"/>
      <c r="X743" s="117"/>
      <c r="Y743" s="117"/>
    </row>
    <row r="744">
      <c r="A744" s="117"/>
      <c r="B744" s="724"/>
      <c r="C744" s="725"/>
      <c r="D744" s="117"/>
      <c r="E744" s="361"/>
      <c r="F744" s="117"/>
      <c r="G744" s="117"/>
      <c r="H744" s="117"/>
      <c r="I744" s="117"/>
      <c r="J744" s="117"/>
      <c r="K744" s="117"/>
      <c r="L744" s="117"/>
      <c r="M744" s="117"/>
      <c r="N744" s="117"/>
      <c r="O744" s="117"/>
      <c r="P744" s="117"/>
      <c r="Q744" s="117"/>
      <c r="R744" s="117"/>
      <c r="S744" s="117"/>
      <c r="T744" s="117"/>
      <c r="U744" s="117"/>
      <c r="V744" s="117"/>
      <c r="W744" s="117"/>
      <c r="X744" s="117"/>
      <c r="Y744" s="117"/>
    </row>
    <row r="745">
      <c r="A745" s="117"/>
      <c r="B745" s="724"/>
      <c r="C745" s="725"/>
      <c r="D745" s="117"/>
      <c r="E745" s="361"/>
      <c r="F745" s="117"/>
      <c r="G745" s="117"/>
      <c r="H745" s="117"/>
      <c r="I745" s="117"/>
      <c r="J745" s="117"/>
      <c r="K745" s="117"/>
      <c r="L745" s="117"/>
      <c r="M745" s="117"/>
      <c r="N745" s="117"/>
      <c r="O745" s="117"/>
      <c r="P745" s="117"/>
      <c r="Q745" s="117"/>
      <c r="R745" s="117"/>
      <c r="S745" s="117"/>
      <c r="T745" s="117"/>
      <c r="U745" s="117"/>
      <c r="V745" s="117"/>
      <c r="W745" s="117"/>
      <c r="X745" s="117"/>
      <c r="Y745" s="117"/>
    </row>
    <row r="746">
      <c r="A746" s="117"/>
      <c r="B746" s="724"/>
      <c r="C746" s="725"/>
      <c r="D746" s="117"/>
      <c r="E746" s="361"/>
      <c r="F746" s="117"/>
      <c r="G746" s="117"/>
      <c r="H746" s="117"/>
      <c r="I746" s="117"/>
      <c r="J746" s="117"/>
      <c r="K746" s="117"/>
      <c r="L746" s="117"/>
      <c r="M746" s="117"/>
      <c r="N746" s="117"/>
      <c r="O746" s="117"/>
      <c r="P746" s="117"/>
      <c r="Q746" s="117"/>
      <c r="R746" s="117"/>
      <c r="S746" s="117"/>
      <c r="T746" s="117"/>
      <c r="U746" s="117"/>
      <c r="V746" s="117"/>
      <c r="W746" s="117"/>
      <c r="X746" s="117"/>
      <c r="Y746" s="117"/>
    </row>
    <row r="747">
      <c r="A747" s="117"/>
      <c r="B747" s="724"/>
      <c r="C747" s="725"/>
      <c r="D747" s="117"/>
      <c r="E747" s="361"/>
      <c r="F747" s="117"/>
      <c r="G747" s="117"/>
      <c r="H747" s="117"/>
      <c r="I747" s="117"/>
      <c r="J747" s="117"/>
      <c r="K747" s="117"/>
      <c r="L747" s="117"/>
      <c r="M747" s="117"/>
      <c r="N747" s="117"/>
      <c r="O747" s="117"/>
      <c r="P747" s="117"/>
      <c r="Q747" s="117"/>
      <c r="R747" s="117"/>
      <c r="S747" s="117"/>
      <c r="T747" s="117"/>
      <c r="U747" s="117"/>
      <c r="V747" s="117"/>
      <c r="W747" s="117"/>
      <c r="X747" s="117"/>
      <c r="Y747" s="117"/>
    </row>
    <row r="748">
      <c r="A748" s="117"/>
      <c r="B748" s="724"/>
      <c r="C748" s="725"/>
      <c r="D748" s="117"/>
      <c r="E748" s="361"/>
      <c r="F748" s="117"/>
      <c r="G748" s="117"/>
      <c r="H748" s="117"/>
      <c r="I748" s="117"/>
      <c r="J748" s="117"/>
      <c r="K748" s="117"/>
      <c r="L748" s="117"/>
      <c r="M748" s="117"/>
      <c r="N748" s="117"/>
      <c r="O748" s="117"/>
      <c r="P748" s="117"/>
      <c r="Q748" s="117"/>
      <c r="R748" s="117"/>
      <c r="S748" s="117"/>
      <c r="T748" s="117"/>
      <c r="U748" s="117"/>
      <c r="V748" s="117"/>
      <c r="W748" s="117"/>
      <c r="X748" s="117"/>
      <c r="Y748" s="117"/>
    </row>
    <row r="749">
      <c r="A749" s="117"/>
      <c r="B749" s="724"/>
      <c r="C749" s="725"/>
      <c r="D749" s="117"/>
      <c r="E749" s="361"/>
      <c r="F749" s="117"/>
      <c r="G749" s="117"/>
      <c r="H749" s="117"/>
      <c r="I749" s="117"/>
      <c r="J749" s="117"/>
      <c r="K749" s="117"/>
      <c r="L749" s="117"/>
      <c r="M749" s="117"/>
      <c r="N749" s="117"/>
      <c r="O749" s="117"/>
      <c r="P749" s="117"/>
      <c r="Q749" s="117"/>
      <c r="R749" s="117"/>
      <c r="S749" s="117"/>
      <c r="T749" s="117"/>
      <c r="U749" s="117"/>
      <c r="V749" s="117"/>
      <c r="W749" s="117"/>
      <c r="X749" s="117"/>
      <c r="Y749" s="117"/>
    </row>
    <row r="750">
      <c r="A750" s="117"/>
      <c r="B750" s="724"/>
      <c r="C750" s="725"/>
      <c r="D750" s="117"/>
      <c r="E750" s="361"/>
      <c r="F750" s="117"/>
      <c r="G750" s="117"/>
      <c r="H750" s="117"/>
      <c r="I750" s="117"/>
      <c r="J750" s="117"/>
      <c r="K750" s="117"/>
      <c r="L750" s="117"/>
      <c r="M750" s="117"/>
      <c r="N750" s="117"/>
      <c r="O750" s="117"/>
      <c r="P750" s="117"/>
      <c r="Q750" s="117"/>
      <c r="R750" s="117"/>
      <c r="S750" s="117"/>
      <c r="T750" s="117"/>
      <c r="U750" s="117"/>
      <c r="V750" s="117"/>
      <c r="W750" s="117"/>
      <c r="X750" s="117"/>
      <c r="Y750" s="117"/>
    </row>
    <row r="751">
      <c r="A751" s="117"/>
      <c r="B751" s="724"/>
      <c r="C751" s="725"/>
      <c r="D751" s="117"/>
      <c r="E751" s="361"/>
      <c r="F751" s="117"/>
      <c r="G751" s="117"/>
      <c r="H751" s="117"/>
      <c r="I751" s="117"/>
      <c r="J751" s="117"/>
      <c r="K751" s="117"/>
      <c r="L751" s="117"/>
      <c r="M751" s="117"/>
      <c r="N751" s="117"/>
      <c r="O751" s="117"/>
      <c r="P751" s="117"/>
      <c r="Q751" s="117"/>
      <c r="R751" s="117"/>
      <c r="S751" s="117"/>
      <c r="T751" s="117"/>
      <c r="U751" s="117"/>
      <c r="V751" s="117"/>
      <c r="W751" s="117"/>
      <c r="X751" s="117"/>
      <c r="Y751" s="117"/>
    </row>
    <row r="752">
      <c r="A752" s="117"/>
      <c r="B752" s="724"/>
      <c r="C752" s="725"/>
      <c r="D752" s="117"/>
      <c r="E752" s="361"/>
      <c r="F752" s="117"/>
      <c r="G752" s="117"/>
      <c r="H752" s="117"/>
      <c r="I752" s="117"/>
      <c r="J752" s="117"/>
      <c r="K752" s="117"/>
      <c r="L752" s="117"/>
      <c r="M752" s="117"/>
      <c r="N752" s="117"/>
      <c r="O752" s="117"/>
      <c r="P752" s="117"/>
      <c r="Q752" s="117"/>
      <c r="R752" s="117"/>
      <c r="S752" s="117"/>
      <c r="T752" s="117"/>
      <c r="U752" s="117"/>
      <c r="V752" s="117"/>
      <c r="W752" s="117"/>
      <c r="X752" s="117"/>
      <c r="Y752" s="117"/>
    </row>
    <row r="753">
      <c r="A753" s="117"/>
      <c r="B753" s="724"/>
      <c r="C753" s="725"/>
      <c r="D753" s="117"/>
      <c r="E753" s="361"/>
      <c r="F753" s="117"/>
      <c r="G753" s="117"/>
      <c r="H753" s="117"/>
      <c r="I753" s="117"/>
      <c r="J753" s="117"/>
      <c r="K753" s="117"/>
      <c r="L753" s="117"/>
      <c r="M753" s="117"/>
      <c r="N753" s="117"/>
      <c r="O753" s="117"/>
      <c r="P753" s="117"/>
      <c r="Q753" s="117"/>
      <c r="R753" s="117"/>
      <c r="S753" s="117"/>
      <c r="T753" s="117"/>
      <c r="U753" s="117"/>
      <c r="V753" s="117"/>
      <c r="W753" s="117"/>
      <c r="X753" s="117"/>
      <c r="Y753" s="117"/>
    </row>
    <row r="754">
      <c r="A754" s="117"/>
      <c r="B754" s="724"/>
      <c r="C754" s="725"/>
      <c r="D754" s="117"/>
      <c r="E754" s="361"/>
      <c r="F754" s="117"/>
      <c r="G754" s="117"/>
      <c r="H754" s="117"/>
      <c r="I754" s="117"/>
      <c r="J754" s="117"/>
      <c r="K754" s="117"/>
      <c r="L754" s="117"/>
      <c r="M754" s="117"/>
      <c r="N754" s="117"/>
      <c r="O754" s="117"/>
      <c r="P754" s="117"/>
      <c r="Q754" s="117"/>
      <c r="R754" s="117"/>
      <c r="S754" s="117"/>
      <c r="T754" s="117"/>
      <c r="U754" s="117"/>
      <c r="V754" s="117"/>
      <c r="W754" s="117"/>
      <c r="X754" s="117"/>
      <c r="Y754" s="117"/>
    </row>
    <row r="755">
      <c r="A755" s="117"/>
      <c r="B755" s="724"/>
      <c r="C755" s="725"/>
      <c r="D755" s="117"/>
      <c r="E755" s="361"/>
      <c r="F755" s="117"/>
      <c r="G755" s="117"/>
      <c r="H755" s="117"/>
      <c r="I755" s="117"/>
      <c r="J755" s="117"/>
      <c r="K755" s="117"/>
      <c r="L755" s="117"/>
      <c r="M755" s="117"/>
      <c r="N755" s="117"/>
      <c r="O755" s="117"/>
      <c r="P755" s="117"/>
      <c r="Q755" s="117"/>
      <c r="R755" s="117"/>
      <c r="S755" s="117"/>
      <c r="T755" s="117"/>
      <c r="U755" s="117"/>
      <c r="V755" s="117"/>
      <c r="W755" s="117"/>
      <c r="X755" s="117"/>
      <c r="Y755" s="117"/>
    </row>
    <row r="756">
      <c r="A756" s="117"/>
      <c r="B756" s="724"/>
      <c r="C756" s="725"/>
      <c r="D756" s="117"/>
      <c r="E756" s="361"/>
      <c r="F756" s="117"/>
      <c r="G756" s="117"/>
      <c r="H756" s="117"/>
      <c r="I756" s="117"/>
      <c r="J756" s="117"/>
      <c r="K756" s="117"/>
      <c r="L756" s="117"/>
      <c r="M756" s="117"/>
      <c r="N756" s="117"/>
      <c r="O756" s="117"/>
      <c r="P756" s="117"/>
      <c r="Q756" s="117"/>
      <c r="R756" s="117"/>
      <c r="S756" s="117"/>
      <c r="T756" s="117"/>
      <c r="U756" s="117"/>
      <c r="V756" s="117"/>
      <c r="W756" s="117"/>
      <c r="X756" s="117"/>
      <c r="Y756" s="117"/>
    </row>
    <row r="757">
      <c r="A757" s="117"/>
      <c r="B757" s="724"/>
      <c r="C757" s="725"/>
      <c r="D757" s="117"/>
      <c r="E757" s="361"/>
      <c r="F757" s="117"/>
      <c r="G757" s="117"/>
      <c r="H757" s="117"/>
      <c r="I757" s="117"/>
      <c r="J757" s="117"/>
      <c r="K757" s="117"/>
      <c r="L757" s="117"/>
      <c r="M757" s="117"/>
      <c r="N757" s="117"/>
      <c r="O757" s="117"/>
      <c r="P757" s="117"/>
      <c r="Q757" s="117"/>
      <c r="R757" s="117"/>
      <c r="S757" s="117"/>
      <c r="T757" s="117"/>
      <c r="U757" s="117"/>
      <c r="V757" s="117"/>
      <c r="W757" s="117"/>
      <c r="X757" s="117"/>
      <c r="Y757" s="117"/>
    </row>
    <row r="758">
      <c r="A758" s="117"/>
      <c r="B758" s="724"/>
      <c r="C758" s="725"/>
      <c r="D758" s="117"/>
      <c r="E758" s="361"/>
      <c r="F758" s="117"/>
      <c r="G758" s="117"/>
      <c r="H758" s="117"/>
      <c r="I758" s="117"/>
      <c r="J758" s="117"/>
      <c r="K758" s="117"/>
      <c r="L758" s="117"/>
      <c r="M758" s="117"/>
      <c r="N758" s="117"/>
      <c r="O758" s="117"/>
      <c r="P758" s="117"/>
      <c r="Q758" s="117"/>
      <c r="R758" s="117"/>
      <c r="S758" s="117"/>
      <c r="T758" s="117"/>
      <c r="U758" s="117"/>
      <c r="V758" s="117"/>
      <c r="W758" s="117"/>
      <c r="X758" s="117"/>
      <c r="Y758" s="117"/>
    </row>
    <row r="759">
      <c r="A759" s="117"/>
      <c r="B759" s="724"/>
      <c r="C759" s="725"/>
      <c r="D759" s="117"/>
      <c r="E759" s="361"/>
      <c r="F759" s="117"/>
      <c r="G759" s="117"/>
      <c r="H759" s="117"/>
      <c r="I759" s="117"/>
      <c r="J759" s="117"/>
      <c r="K759" s="117"/>
      <c r="L759" s="117"/>
      <c r="M759" s="117"/>
      <c r="N759" s="117"/>
      <c r="O759" s="117"/>
      <c r="P759" s="117"/>
      <c r="Q759" s="117"/>
      <c r="R759" s="117"/>
      <c r="S759" s="117"/>
      <c r="T759" s="117"/>
      <c r="U759" s="117"/>
      <c r="V759" s="117"/>
      <c r="W759" s="117"/>
      <c r="X759" s="117"/>
      <c r="Y759" s="117"/>
    </row>
    <row r="760">
      <c r="A760" s="117"/>
      <c r="B760" s="724"/>
      <c r="C760" s="725"/>
      <c r="D760" s="117"/>
      <c r="E760" s="361"/>
      <c r="F760" s="117"/>
      <c r="G760" s="117"/>
      <c r="H760" s="117"/>
      <c r="I760" s="117"/>
      <c r="J760" s="117"/>
      <c r="K760" s="117"/>
      <c r="L760" s="117"/>
      <c r="M760" s="117"/>
      <c r="N760" s="117"/>
      <c r="O760" s="117"/>
      <c r="P760" s="117"/>
      <c r="Q760" s="117"/>
      <c r="R760" s="117"/>
      <c r="S760" s="117"/>
      <c r="T760" s="117"/>
      <c r="U760" s="117"/>
      <c r="V760" s="117"/>
      <c r="W760" s="117"/>
      <c r="X760" s="117"/>
      <c r="Y760" s="117"/>
    </row>
    <row r="761">
      <c r="A761" s="117"/>
      <c r="B761" s="724"/>
      <c r="C761" s="725"/>
      <c r="D761" s="117"/>
      <c r="E761" s="361"/>
      <c r="F761" s="117"/>
      <c r="G761" s="117"/>
      <c r="H761" s="117"/>
      <c r="I761" s="117"/>
      <c r="J761" s="117"/>
      <c r="K761" s="117"/>
      <c r="L761" s="117"/>
      <c r="M761" s="117"/>
      <c r="N761" s="117"/>
      <c r="O761" s="117"/>
      <c r="P761" s="117"/>
      <c r="Q761" s="117"/>
      <c r="R761" s="117"/>
      <c r="S761" s="117"/>
      <c r="T761" s="117"/>
      <c r="U761" s="117"/>
      <c r="V761" s="117"/>
      <c r="W761" s="117"/>
      <c r="X761" s="117"/>
      <c r="Y761" s="117"/>
    </row>
    <row r="762">
      <c r="A762" s="117"/>
      <c r="B762" s="724"/>
      <c r="C762" s="725"/>
      <c r="D762" s="117"/>
      <c r="E762" s="361"/>
      <c r="F762" s="117"/>
      <c r="G762" s="117"/>
      <c r="H762" s="117"/>
      <c r="I762" s="117"/>
      <c r="J762" s="117"/>
      <c r="K762" s="117"/>
      <c r="L762" s="117"/>
      <c r="M762" s="117"/>
      <c r="N762" s="117"/>
      <c r="O762" s="117"/>
      <c r="P762" s="117"/>
      <c r="Q762" s="117"/>
      <c r="R762" s="117"/>
      <c r="S762" s="117"/>
      <c r="T762" s="117"/>
      <c r="U762" s="117"/>
      <c r="V762" s="117"/>
      <c r="W762" s="117"/>
      <c r="X762" s="117"/>
      <c r="Y762" s="117"/>
    </row>
    <row r="763">
      <c r="A763" s="117"/>
      <c r="B763" s="724"/>
      <c r="C763" s="725"/>
      <c r="D763" s="117"/>
      <c r="E763" s="361"/>
      <c r="F763" s="117"/>
      <c r="G763" s="117"/>
      <c r="H763" s="117"/>
      <c r="I763" s="117"/>
      <c r="J763" s="117"/>
      <c r="K763" s="117"/>
      <c r="L763" s="117"/>
      <c r="M763" s="117"/>
      <c r="N763" s="117"/>
      <c r="O763" s="117"/>
      <c r="P763" s="117"/>
      <c r="Q763" s="117"/>
      <c r="R763" s="117"/>
      <c r="S763" s="117"/>
      <c r="T763" s="117"/>
      <c r="U763" s="117"/>
      <c r="V763" s="117"/>
      <c r="W763" s="117"/>
      <c r="X763" s="117"/>
      <c r="Y763" s="117"/>
    </row>
    <row r="764">
      <c r="A764" s="117"/>
      <c r="B764" s="724"/>
      <c r="C764" s="725"/>
      <c r="D764" s="117"/>
      <c r="E764" s="361"/>
      <c r="F764" s="117"/>
      <c r="G764" s="117"/>
      <c r="H764" s="117"/>
      <c r="I764" s="117"/>
      <c r="J764" s="117"/>
      <c r="K764" s="117"/>
      <c r="L764" s="117"/>
      <c r="M764" s="117"/>
      <c r="N764" s="117"/>
      <c r="O764" s="117"/>
      <c r="P764" s="117"/>
      <c r="Q764" s="117"/>
      <c r="R764" s="117"/>
      <c r="S764" s="117"/>
      <c r="T764" s="117"/>
      <c r="U764" s="117"/>
      <c r="V764" s="117"/>
      <c r="W764" s="117"/>
      <c r="X764" s="117"/>
      <c r="Y764" s="117"/>
    </row>
    <row r="765">
      <c r="A765" s="117"/>
      <c r="B765" s="724"/>
      <c r="C765" s="725"/>
      <c r="D765" s="117"/>
      <c r="E765" s="361"/>
      <c r="F765" s="117"/>
      <c r="G765" s="117"/>
      <c r="H765" s="117"/>
      <c r="I765" s="117"/>
      <c r="J765" s="117"/>
      <c r="K765" s="117"/>
      <c r="L765" s="117"/>
      <c r="M765" s="117"/>
      <c r="N765" s="117"/>
      <c r="O765" s="117"/>
      <c r="P765" s="117"/>
      <c r="Q765" s="117"/>
      <c r="R765" s="117"/>
      <c r="S765" s="117"/>
      <c r="T765" s="117"/>
      <c r="U765" s="117"/>
      <c r="V765" s="117"/>
      <c r="W765" s="117"/>
      <c r="X765" s="117"/>
      <c r="Y765" s="117"/>
    </row>
    <row r="766">
      <c r="A766" s="117"/>
      <c r="B766" s="724"/>
      <c r="C766" s="725"/>
      <c r="D766" s="117"/>
      <c r="E766" s="361"/>
      <c r="F766" s="117"/>
      <c r="G766" s="117"/>
      <c r="H766" s="117"/>
      <c r="I766" s="117"/>
      <c r="J766" s="117"/>
      <c r="K766" s="117"/>
      <c r="L766" s="117"/>
      <c r="M766" s="117"/>
      <c r="N766" s="117"/>
      <c r="O766" s="117"/>
      <c r="P766" s="117"/>
      <c r="Q766" s="117"/>
      <c r="R766" s="117"/>
      <c r="S766" s="117"/>
      <c r="T766" s="117"/>
      <c r="U766" s="117"/>
      <c r="V766" s="117"/>
      <c r="W766" s="117"/>
      <c r="X766" s="117"/>
      <c r="Y766" s="117"/>
    </row>
    <row r="767">
      <c r="A767" s="117"/>
      <c r="B767" s="724"/>
      <c r="C767" s="725"/>
      <c r="D767" s="117"/>
      <c r="E767" s="361"/>
      <c r="F767" s="117"/>
      <c r="G767" s="117"/>
      <c r="H767" s="117"/>
      <c r="I767" s="117"/>
      <c r="J767" s="117"/>
      <c r="K767" s="117"/>
      <c r="L767" s="117"/>
      <c r="M767" s="117"/>
      <c r="N767" s="117"/>
      <c r="O767" s="117"/>
      <c r="P767" s="117"/>
      <c r="Q767" s="117"/>
      <c r="R767" s="117"/>
      <c r="S767" s="117"/>
      <c r="T767" s="117"/>
      <c r="U767" s="117"/>
      <c r="V767" s="117"/>
      <c r="W767" s="117"/>
      <c r="X767" s="117"/>
      <c r="Y767" s="117"/>
    </row>
    <row r="768">
      <c r="A768" s="117"/>
      <c r="B768" s="724"/>
      <c r="C768" s="725"/>
      <c r="D768" s="117"/>
      <c r="E768" s="361"/>
      <c r="F768" s="117"/>
      <c r="G768" s="117"/>
      <c r="H768" s="117"/>
      <c r="I768" s="117"/>
      <c r="J768" s="117"/>
      <c r="K768" s="117"/>
      <c r="L768" s="117"/>
      <c r="M768" s="117"/>
      <c r="N768" s="117"/>
      <c r="O768" s="117"/>
      <c r="P768" s="117"/>
      <c r="Q768" s="117"/>
      <c r="R768" s="117"/>
      <c r="S768" s="117"/>
      <c r="T768" s="117"/>
      <c r="U768" s="117"/>
      <c r="V768" s="117"/>
      <c r="W768" s="117"/>
      <c r="X768" s="117"/>
      <c r="Y768" s="117"/>
    </row>
    <row r="769">
      <c r="A769" s="117"/>
      <c r="B769" s="724"/>
      <c r="C769" s="725"/>
      <c r="D769" s="117"/>
      <c r="E769" s="361"/>
      <c r="F769" s="117"/>
      <c r="G769" s="117"/>
      <c r="H769" s="117"/>
      <c r="I769" s="117"/>
      <c r="J769" s="117"/>
      <c r="K769" s="117"/>
      <c r="L769" s="117"/>
      <c r="M769" s="117"/>
      <c r="N769" s="117"/>
      <c r="O769" s="117"/>
      <c r="P769" s="117"/>
      <c r="Q769" s="117"/>
      <c r="R769" s="117"/>
      <c r="S769" s="117"/>
      <c r="T769" s="117"/>
      <c r="U769" s="117"/>
      <c r="V769" s="117"/>
      <c r="W769" s="117"/>
      <c r="X769" s="117"/>
      <c r="Y769" s="117"/>
    </row>
    <row r="770">
      <c r="A770" s="117"/>
      <c r="B770" s="724"/>
      <c r="C770" s="725"/>
      <c r="D770" s="117"/>
      <c r="E770" s="361"/>
      <c r="F770" s="117"/>
      <c r="G770" s="117"/>
      <c r="H770" s="117"/>
      <c r="I770" s="117"/>
      <c r="J770" s="117"/>
      <c r="K770" s="117"/>
      <c r="L770" s="117"/>
      <c r="M770" s="117"/>
      <c r="N770" s="117"/>
      <c r="O770" s="117"/>
      <c r="P770" s="117"/>
      <c r="Q770" s="117"/>
      <c r="R770" s="117"/>
      <c r="S770" s="117"/>
      <c r="T770" s="117"/>
      <c r="U770" s="117"/>
      <c r="V770" s="117"/>
      <c r="W770" s="117"/>
      <c r="X770" s="117"/>
      <c r="Y770" s="117"/>
    </row>
    <row r="771">
      <c r="A771" s="117"/>
      <c r="B771" s="724"/>
      <c r="C771" s="725"/>
      <c r="D771" s="117"/>
      <c r="E771" s="361"/>
      <c r="F771" s="117"/>
      <c r="G771" s="117"/>
      <c r="H771" s="117"/>
      <c r="I771" s="117"/>
      <c r="J771" s="117"/>
      <c r="K771" s="117"/>
      <c r="L771" s="117"/>
      <c r="M771" s="117"/>
      <c r="N771" s="117"/>
      <c r="O771" s="117"/>
      <c r="P771" s="117"/>
      <c r="Q771" s="117"/>
      <c r="R771" s="117"/>
      <c r="S771" s="117"/>
      <c r="T771" s="117"/>
      <c r="U771" s="117"/>
      <c r="V771" s="117"/>
      <c r="W771" s="117"/>
      <c r="X771" s="117"/>
      <c r="Y771" s="117"/>
    </row>
    <row r="772">
      <c r="A772" s="117"/>
      <c r="B772" s="724"/>
      <c r="C772" s="725"/>
      <c r="D772" s="117"/>
      <c r="E772" s="361"/>
      <c r="F772" s="117"/>
      <c r="G772" s="117"/>
      <c r="H772" s="117"/>
      <c r="I772" s="117"/>
      <c r="J772" s="117"/>
      <c r="K772" s="117"/>
      <c r="L772" s="117"/>
      <c r="M772" s="117"/>
      <c r="N772" s="117"/>
      <c r="O772" s="117"/>
      <c r="P772" s="117"/>
      <c r="Q772" s="117"/>
      <c r="R772" s="117"/>
      <c r="S772" s="117"/>
      <c r="T772" s="117"/>
      <c r="U772" s="117"/>
      <c r="V772" s="117"/>
      <c r="W772" s="117"/>
      <c r="X772" s="117"/>
      <c r="Y772" s="117"/>
    </row>
    <row r="773">
      <c r="A773" s="117"/>
      <c r="B773" s="724"/>
      <c r="C773" s="725"/>
      <c r="D773" s="117"/>
      <c r="E773" s="361"/>
      <c r="F773" s="117"/>
      <c r="G773" s="117"/>
      <c r="H773" s="117"/>
      <c r="I773" s="117"/>
      <c r="J773" s="117"/>
      <c r="K773" s="117"/>
      <c r="L773" s="117"/>
      <c r="M773" s="117"/>
      <c r="N773" s="117"/>
      <c r="O773" s="117"/>
      <c r="P773" s="117"/>
      <c r="Q773" s="117"/>
      <c r="R773" s="117"/>
      <c r="S773" s="117"/>
      <c r="T773" s="117"/>
      <c r="U773" s="117"/>
      <c r="V773" s="117"/>
      <c r="W773" s="117"/>
      <c r="X773" s="117"/>
      <c r="Y773" s="117"/>
    </row>
    <row r="774">
      <c r="A774" s="117"/>
      <c r="B774" s="724"/>
      <c r="C774" s="725"/>
      <c r="D774" s="117"/>
      <c r="E774" s="361"/>
      <c r="F774" s="117"/>
      <c r="G774" s="117"/>
      <c r="H774" s="117"/>
      <c r="I774" s="117"/>
      <c r="J774" s="117"/>
      <c r="K774" s="117"/>
      <c r="L774" s="117"/>
      <c r="M774" s="117"/>
      <c r="N774" s="117"/>
      <c r="O774" s="117"/>
      <c r="P774" s="117"/>
      <c r="Q774" s="117"/>
      <c r="R774" s="117"/>
      <c r="S774" s="117"/>
      <c r="T774" s="117"/>
      <c r="U774" s="117"/>
      <c r="V774" s="117"/>
      <c r="W774" s="117"/>
      <c r="X774" s="117"/>
      <c r="Y774" s="117"/>
    </row>
    <row r="775">
      <c r="A775" s="117"/>
      <c r="B775" s="724"/>
      <c r="C775" s="725"/>
      <c r="D775" s="117"/>
      <c r="E775" s="361"/>
      <c r="F775" s="117"/>
      <c r="G775" s="117"/>
      <c r="H775" s="117"/>
      <c r="I775" s="117"/>
      <c r="J775" s="117"/>
      <c r="K775" s="117"/>
      <c r="L775" s="117"/>
      <c r="M775" s="117"/>
      <c r="N775" s="117"/>
      <c r="O775" s="117"/>
      <c r="P775" s="117"/>
      <c r="Q775" s="117"/>
      <c r="R775" s="117"/>
      <c r="S775" s="117"/>
      <c r="T775" s="117"/>
      <c r="U775" s="117"/>
      <c r="V775" s="117"/>
      <c r="W775" s="117"/>
      <c r="X775" s="117"/>
      <c r="Y775" s="117"/>
    </row>
    <row r="776">
      <c r="A776" s="117"/>
      <c r="B776" s="724"/>
      <c r="C776" s="725"/>
      <c r="D776" s="117"/>
      <c r="E776" s="361"/>
      <c r="F776" s="117"/>
      <c r="G776" s="117"/>
      <c r="H776" s="117"/>
      <c r="I776" s="117"/>
      <c r="J776" s="117"/>
      <c r="K776" s="117"/>
      <c r="L776" s="117"/>
      <c r="M776" s="117"/>
      <c r="N776" s="117"/>
      <c r="O776" s="117"/>
      <c r="P776" s="117"/>
      <c r="Q776" s="117"/>
      <c r="R776" s="117"/>
      <c r="S776" s="117"/>
      <c r="T776" s="117"/>
      <c r="U776" s="117"/>
      <c r="V776" s="117"/>
      <c r="W776" s="117"/>
      <c r="X776" s="117"/>
      <c r="Y776" s="117"/>
    </row>
    <row r="777">
      <c r="A777" s="117"/>
      <c r="B777" s="724"/>
      <c r="C777" s="725"/>
      <c r="D777" s="117"/>
      <c r="E777" s="361"/>
      <c r="F777" s="117"/>
      <c r="G777" s="117"/>
      <c r="H777" s="117"/>
      <c r="I777" s="117"/>
      <c r="J777" s="117"/>
      <c r="K777" s="117"/>
      <c r="L777" s="117"/>
      <c r="M777" s="117"/>
      <c r="N777" s="117"/>
      <c r="O777" s="117"/>
      <c r="P777" s="117"/>
      <c r="Q777" s="117"/>
      <c r="R777" s="117"/>
      <c r="S777" s="117"/>
      <c r="T777" s="117"/>
      <c r="U777" s="117"/>
      <c r="V777" s="117"/>
      <c r="W777" s="117"/>
      <c r="X777" s="117"/>
      <c r="Y777" s="117"/>
    </row>
    <row r="778">
      <c r="A778" s="117"/>
      <c r="B778" s="724"/>
      <c r="C778" s="725"/>
      <c r="D778" s="117"/>
      <c r="E778" s="361"/>
      <c r="F778" s="117"/>
      <c r="G778" s="117"/>
      <c r="H778" s="117"/>
      <c r="I778" s="117"/>
      <c r="J778" s="117"/>
      <c r="K778" s="117"/>
      <c r="L778" s="117"/>
      <c r="M778" s="117"/>
      <c r="N778" s="117"/>
      <c r="O778" s="117"/>
      <c r="P778" s="117"/>
      <c r="Q778" s="117"/>
      <c r="R778" s="117"/>
      <c r="S778" s="117"/>
      <c r="T778" s="117"/>
      <c r="U778" s="117"/>
      <c r="V778" s="117"/>
      <c r="W778" s="117"/>
      <c r="X778" s="117"/>
      <c r="Y778" s="117"/>
    </row>
    <row r="779">
      <c r="A779" s="117"/>
      <c r="B779" s="724"/>
      <c r="C779" s="725"/>
      <c r="D779" s="117"/>
      <c r="E779" s="361"/>
      <c r="F779" s="117"/>
      <c r="G779" s="117"/>
      <c r="H779" s="117"/>
      <c r="I779" s="117"/>
      <c r="J779" s="117"/>
      <c r="K779" s="117"/>
      <c r="L779" s="117"/>
      <c r="M779" s="117"/>
      <c r="N779" s="117"/>
      <c r="O779" s="117"/>
      <c r="P779" s="117"/>
      <c r="Q779" s="117"/>
      <c r="R779" s="117"/>
      <c r="S779" s="117"/>
      <c r="T779" s="117"/>
      <c r="U779" s="117"/>
      <c r="V779" s="117"/>
      <c r="W779" s="117"/>
      <c r="X779" s="117"/>
      <c r="Y779" s="117"/>
    </row>
    <row r="780">
      <c r="A780" s="117"/>
      <c r="B780" s="724"/>
      <c r="C780" s="725"/>
      <c r="D780" s="117"/>
      <c r="E780" s="361"/>
      <c r="F780" s="117"/>
      <c r="G780" s="117"/>
      <c r="H780" s="117"/>
      <c r="I780" s="117"/>
      <c r="J780" s="117"/>
      <c r="K780" s="117"/>
      <c r="L780" s="117"/>
      <c r="M780" s="117"/>
      <c r="N780" s="117"/>
      <c r="O780" s="117"/>
      <c r="P780" s="117"/>
      <c r="Q780" s="117"/>
      <c r="R780" s="117"/>
      <c r="S780" s="117"/>
      <c r="T780" s="117"/>
      <c r="U780" s="117"/>
      <c r="V780" s="117"/>
      <c r="W780" s="117"/>
      <c r="X780" s="117"/>
      <c r="Y780" s="117"/>
    </row>
    <row r="781">
      <c r="A781" s="117"/>
      <c r="B781" s="724"/>
      <c r="C781" s="725"/>
      <c r="D781" s="117"/>
      <c r="E781" s="361"/>
      <c r="F781" s="117"/>
      <c r="G781" s="117"/>
      <c r="H781" s="117"/>
      <c r="I781" s="117"/>
      <c r="J781" s="117"/>
      <c r="K781" s="117"/>
      <c r="L781" s="117"/>
      <c r="M781" s="117"/>
      <c r="N781" s="117"/>
      <c r="O781" s="117"/>
      <c r="P781" s="117"/>
      <c r="Q781" s="117"/>
      <c r="R781" s="117"/>
      <c r="S781" s="117"/>
      <c r="T781" s="117"/>
      <c r="U781" s="117"/>
      <c r="V781" s="117"/>
      <c r="W781" s="117"/>
      <c r="X781" s="117"/>
      <c r="Y781" s="117"/>
    </row>
    <row r="782">
      <c r="A782" s="117"/>
      <c r="B782" s="724"/>
      <c r="C782" s="725"/>
      <c r="D782" s="117"/>
      <c r="E782" s="361"/>
      <c r="F782" s="117"/>
      <c r="G782" s="117"/>
      <c r="H782" s="117"/>
      <c r="I782" s="117"/>
      <c r="J782" s="117"/>
      <c r="K782" s="117"/>
      <c r="L782" s="117"/>
      <c r="M782" s="117"/>
      <c r="N782" s="117"/>
      <c r="O782" s="117"/>
      <c r="P782" s="117"/>
      <c r="Q782" s="117"/>
      <c r="R782" s="117"/>
      <c r="S782" s="117"/>
      <c r="T782" s="117"/>
      <c r="U782" s="117"/>
      <c r="V782" s="117"/>
      <c r="W782" s="117"/>
      <c r="X782" s="117"/>
      <c r="Y782" s="117"/>
    </row>
    <row r="783">
      <c r="A783" s="117"/>
      <c r="B783" s="724"/>
      <c r="C783" s="725"/>
      <c r="D783" s="117"/>
      <c r="E783" s="361"/>
      <c r="F783" s="117"/>
      <c r="G783" s="117"/>
      <c r="H783" s="117"/>
      <c r="I783" s="117"/>
      <c r="J783" s="117"/>
      <c r="K783" s="117"/>
      <c r="L783" s="117"/>
      <c r="M783" s="117"/>
      <c r="N783" s="117"/>
      <c r="O783" s="117"/>
      <c r="P783" s="117"/>
      <c r="Q783" s="117"/>
      <c r="R783" s="117"/>
      <c r="S783" s="117"/>
      <c r="T783" s="117"/>
      <c r="U783" s="117"/>
      <c r="V783" s="117"/>
      <c r="W783" s="117"/>
      <c r="X783" s="117"/>
      <c r="Y783" s="117"/>
    </row>
    <row r="784">
      <c r="A784" s="117"/>
      <c r="B784" s="724"/>
      <c r="C784" s="725"/>
      <c r="D784" s="117"/>
      <c r="E784" s="361"/>
      <c r="F784" s="117"/>
      <c r="G784" s="117"/>
      <c r="H784" s="117"/>
      <c r="I784" s="117"/>
      <c r="J784" s="117"/>
      <c r="K784" s="117"/>
      <c r="L784" s="117"/>
      <c r="M784" s="117"/>
      <c r="N784" s="117"/>
      <c r="O784" s="117"/>
      <c r="P784" s="117"/>
      <c r="Q784" s="117"/>
      <c r="R784" s="117"/>
      <c r="S784" s="117"/>
      <c r="T784" s="117"/>
      <c r="U784" s="117"/>
      <c r="V784" s="117"/>
      <c r="W784" s="117"/>
      <c r="X784" s="117"/>
      <c r="Y784" s="117"/>
    </row>
    <row r="785">
      <c r="A785" s="117"/>
      <c r="B785" s="724"/>
      <c r="C785" s="725"/>
      <c r="D785" s="117"/>
      <c r="E785" s="361"/>
      <c r="F785" s="117"/>
      <c r="G785" s="117"/>
      <c r="H785" s="117"/>
      <c r="I785" s="117"/>
      <c r="J785" s="117"/>
      <c r="K785" s="117"/>
      <c r="L785" s="117"/>
      <c r="M785" s="117"/>
      <c r="N785" s="117"/>
      <c r="O785" s="117"/>
      <c r="P785" s="117"/>
      <c r="Q785" s="117"/>
      <c r="R785" s="117"/>
      <c r="S785" s="117"/>
      <c r="T785" s="117"/>
      <c r="U785" s="117"/>
      <c r="V785" s="117"/>
      <c r="W785" s="117"/>
      <c r="X785" s="117"/>
      <c r="Y785" s="117"/>
    </row>
    <row r="786">
      <c r="A786" s="117"/>
      <c r="B786" s="724"/>
      <c r="C786" s="725"/>
      <c r="D786" s="117"/>
      <c r="E786" s="361"/>
      <c r="F786" s="117"/>
      <c r="G786" s="117"/>
      <c r="H786" s="117"/>
      <c r="I786" s="117"/>
      <c r="J786" s="117"/>
      <c r="K786" s="117"/>
      <c r="L786" s="117"/>
      <c r="M786" s="117"/>
      <c r="N786" s="117"/>
      <c r="O786" s="117"/>
      <c r="P786" s="117"/>
      <c r="Q786" s="117"/>
      <c r="R786" s="117"/>
      <c r="S786" s="117"/>
      <c r="T786" s="117"/>
      <c r="U786" s="117"/>
      <c r="V786" s="117"/>
      <c r="W786" s="117"/>
      <c r="X786" s="117"/>
      <c r="Y786" s="117"/>
    </row>
    <row r="787">
      <c r="A787" s="117"/>
      <c r="B787" s="724"/>
      <c r="C787" s="725"/>
      <c r="D787" s="117"/>
      <c r="E787" s="361"/>
      <c r="F787" s="117"/>
      <c r="G787" s="117"/>
      <c r="H787" s="117"/>
      <c r="I787" s="117"/>
      <c r="J787" s="117"/>
      <c r="K787" s="117"/>
      <c r="L787" s="117"/>
      <c r="M787" s="117"/>
      <c r="N787" s="117"/>
      <c r="O787" s="117"/>
      <c r="P787" s="117"/>
      <c r="Q787" s="117"/>
      <c r="R787" s="117"/>
      <c r="S787" s="117"/>
      <c r="T787" s="117"/>
      <c r="U787" s="117"/>
      <c r="V787" s="117"/>
      <c r="W787" s="117"/>
      <c r="X787" s="117"/>
      <c r="Y787" s="117"/>
    </row>
    <row r="788">
      <c r="A788" s="117"/>
      <c r="B788" s="724"/>
      <c r="C788" s="725"/>
      <c r="D788" s="117"/>
      <c r="E788" s="361"/>
      <c r="F788" s="117"/>
      <c r="G788" s="117"/>
      <c r="H788" s="117"/>
      <c r="I788" s="117"/>
      <c r="J788" s="117"/>
      <c r="K788" s="117"/>
      <c r="L788" s="117"/>
      <c r="M788" s="117"/>
      <c r="N788" s="117"/>
      <c r="O788" s="117"/>
      <c r="P788" s="117"/>
      <c r="Q788" s="117"/>
      <c r="R788" s="117"/>
      <c r="S788" s="117"/>
      <c r="T788" s="117"/>
      <c r="U788" s="117"/>
      <c r="V788" s="117"/>
      <c r="W788" s="117"/>
      <c r="X788" s="117"/>
      <c r="Y788" s="117"/>
    </row>
    <row r="789">
      <c r="A789" s="117"/>
      <c r="B789" s="724"/>
      <c r="C789" s="725"/>
      <c r="D789" s="117"/>
      <c r="E789" s="361"/>
      <c r="F789" s="117"/>
      <c r="G789" s="117"/>
      <c r="H789" s="117"/>
      <c r="I789" s="117"/>
      <c r="J789" s="117"/>
      <c r="K789" s="117"/>
      <c r="L789" s="117"/>
      <c r="M789" s="117"/>
      <c r="N789" s="117"/>
      <c r="O789" s="117"/>
      <c r="P789" s="117"/>
      <c r="Q789" s="117"/>
      <c r="R789" s="117"/>
      <c r="S789" s="117"/>
      <c r="T789" s="117"/>
      <c r="U789" s="117"/>
      <c r="V789" s="117"/>
      <c r="W789" s="117"/>
      <c r="X789" s="117"/>
      <c r="Y789" s="117"/>
    </row>
    <row r="790">
      <c r="A790" s="117"/>
      <c r="B790" s="724"/>
      <c r="C790" s="725"/>
      <c r="D790" s="117"/>
      <c r="E790" s="361"/>
      <c r="F790" s="117"/>
      <c r="G790" s="117"/>
      <c r="H790" s="117"/>
      <c r="I790" s="117"/>
      <c r="J790" s="117"/>
      <c r="K790" s="117"/>
      <c r="L790" s="117"/>
      <c r="M790" s="117"/>
      <c r="N790" s="117"/>
      <c r="O790" s="117"/>
      <c r="P790" s="117"/>
      <c r="Q790" s="117"/>
      <c r="R790" s="117"/>
      <c r="S790" s="117"/>
      <c r="T790" s="117"/>
      <c r="U790" s="117"/>
      <c r="V790" s="117"/>
      <c r="W790" s="117"/>
      <c r="X790" s="117"/>
      <c r="Y790" s="117"/>
    </row>
    <row r="791">
      <c r="A791" s="117"/>
      <c r="B791" s="724"/>
      <c r="C791" s="725"/>
      <c r="D791" s="117"/>
      <c r="E791" s="361"/>
      <c r="F791" s="117"/>
      <c r="G791" s="117"/>
      <c r="H791" s="117"/>
      <c r="I791" s="117"/>
      <c r="J791" s="117"/>
      <c r="K791" s="117"/>
      <c r="L791" s="117"/>
      <c r="M791" s="117"/>
      <c r="N791" s="117"/>
      <c r="O791" s="117"/>
      <c r="P791" s="117"/>
      <c r="Q791" s="117"/>
      <c r="R791" s="117"/>
      <c r="S791" s="117"/>
      <c r="T791" s="117"/>
      <c r="U791" s="117"/>
      <c r="V791" s="117"/>
      <c r="W791" s="117"/>
      <c r="X791" s="117"/>
      <c r="Y791" s="117"/>
    </row>
    <row r="792">
      <c r="A792" s="117"/>
      <c r="B792" s="724"/>
      <c r="C792" s="725"/>
      <c r="D792" s="117"/>
      <c r="E792" s="361"/>
      <c r="F792" s="117"/>
      <c r="G792" s="117"/>
      <c r="H792" s="117"/>
      <c r="I792" s="117"/>
      <c r="J792" s="117"/>
      <c r="K792" s="117"/>
      <c r="L792" s="117"/>
      <c r="M792" s="117"/>
      <c r="N792" s="117"/>
      <c r="O792" s="117"/>
      <c r="P792" s="117"/>
      <c r="Q792" s="117"/>
      <c r="R792" s="117"/>
      <c r="S792" s="117"/>
      <c r="T792" s="117"/>
      <c r="U792" s="117"/>
      <c r="V792" s="117"/>
      <c r="W792" s="117"/>
      <c r="X792" s="117"/>
      <c r="Y792" s="117"/>
    </row>
    <row r="793">
      <c r="A793" s="117"/>
      <c r="B793" s="724"/>
      <c r="C793" s="725"/>
      <c r="D793" s="117"/>
      <c r="E793" s="361"/>
      <c r="F793" s="117"/>
      <c r="G793" s="117"/>
      <c r="H793" s="117"/>
      <c r="I793" s="117"/>
      <c r="J793" s="117"/>
      <c r="K793" s="117"/>
      <c r="L793" s="117"/>
      <c r="M793" s="117"/>
      <c r="N793" s="117"/>
      <c r="O793" s="117"/>
      <c r="P793" s="117"/>
      <c r="Q793" s="117"/>
      <c r="R793" s="117"/>
      <c r="S793" s="117"/>
      <c r="T793" s="117"/>
      <c r="U793" s="117"/>
      <c r="V793" s="117"/>
      <c r="W793" s="117"/>
      <c r="X793" s="117"/>
      <c r="Y793" s="117"/>
    </row>
    <row r="794">
      <c r="A794" s="117"/>
      <c r="B794" s="724"/>
      <c r="C794" s="725"/>
      <c r="D794" s="117"/>
      <c r="E794" s="361"/>
      <c r="F794" s="117"/>
      <c r="G794" s="117"/>
      <c r="H794" s="117"/>
      <c r="I794" s="117"/>
      <c r="J794" s="117"/>
      <c r="K794" s="117"/>
      <c r="L794" s="117"/>
      <c r="M794" s="117"/>
      <c r="N794" s="117"/>
      <c r="O794" s="117"/>
      <c r="P794" s="117"/>
      <c r="Q794" s="117"/>
      <c r="R794" s="117"/>
      <c r="S794" s="117"/>
      <c r="T794" s="117"/>
      <c r="U794" s="117"/>
      <c r="V794" s="117"/>
      <c r="W794" s="117"/>
      <c r="X794" s="117"/>
      <c r="Y794" s="117"/>
    </row>
    <row r="795">
      <c r="A795" s="117"/>
      <c r="B795" s="724"/>
      <c r="C795" s="725"/>
      <c r="D795" s="117"/>
      <c r="E795" s="361"/>
      <c r="F795" s="117"/>
      <c r="G795" s="117"/>
      <c r="H795" s="117"/>
      <c r="I795" s="117"/>
      <c r="J795" s="117"/>
      <c r="K795" s="117"/>
      <c r="L795" s="117"/>
      <c r="M795" s="117"/>
      <c r="N795" s="117"/>
      <c r="O795" s="117"/>
      <c r="P795" s="117"/>
      <c r="Q795" s="117"/>
      <c r="R795" s="117"/>
      <c r="S795" s="117"/>
      <c r="T795" s="117"/>
      <c r="U795" s="117"/>
      <c r="V795" s="117"/>
      <c r="W795" s="117"/>
      <c r="X795" s="117"/>
      <c r="Y795" s="117"/>
    </row>
    <row r="796">
      <c r="A796" s="117"/>
      <c r="B796" s="724"/>
      <c r="C796" s="725"/>
      <c r="D796" s="117"/>
      <c r="E796" s="361"/>
      <c r="F796" s="117"/>
      <c r="G796" s="117"/>
      <c r="H796" s="117"/>
      <c r="I796" s="117"/>
      <c r="J796" s="117"/>
      <c r="K796" s="117"/>
      <c r="L796" s="117"/>
      <c r="M796" s="117"/>
      <c r="N796" s="117"/>
      <c r="O796" s="117"/>
      <c r="P796" s="117"/>
      <c r="Q796" s="117"/>
      <c r="R796" s="117"/>
      <c r="S796" s="117"/>
      <c r="T796" s="117"/>
      <c r="U796" s="117"/>
      <c r="V796" s="117"/>
      <c r="W796" s="117"/>
      <c r="X796" s="117"/>
      <c r="Y796" s="117"/>
    </row>
    <row r="797">
      <c r="A797" s="117"/>
      <c r="B797" s="724"/>
      <c r="C797" s="725"/>
      <c r="D797" s="117"/>
      <c r="E797" s="361"/>
      <c r="F797" s="117"/>
      <c r="G797" s="117"/>
      <c r="H797" s="117"/>
      <c r="I797" s="117"/>
      <c r="J797" s="117"/>
      <c r="K797" s="117"/>
      <c r="L797" s="117"/>
      <c r="M797" s="117"/>
      <c r="N797" s="117"/>
      <c r="O797" s="117"/>
      <c r="P797" s="117"/>
      <c r="Q797" s="117"/>
      <c r="R797" s="117"/>
      <c r="S797" s="117"/>
      <c r="T797" s="117"/>
      <c r="U797" s="117"/>
      <c r="V797" s="117"/>
      <c r="W797" s="117"/>
      <c r="X797" s="117"/>
      <c r="Y797" s="117"/>
    </row>
    <row r="798">
      <c r="A798" s="117"/>
      <c r="B798" s="724"/>
      <c r="C798" s="725"/>
      <c r="D798" s="117"/>
      <c r="E798" s="361"/>
      <c r="F798" s="117"/>
      <c r="G798" s="117"/>
      <c r="H798" s="117"/>
      <c r="I798" s="117"/>
      <c r="J798" s="117"/>
      <c r="K798" s="117"/>
      <c r="L798" s="117"/>
      <c r="M798" s="117"/>
      <c r="N798" s="117"/>
      <c r="O798" s="117"/>
      <c r="P798" s="117"/>
      <c r="Q798" s="117"/>
      <c r="R798" s="117"/>
      <c r="S798" s="117"/>
      <c r="T798" s="117"/>
      <c r="U798" s="117"/>
      <c r="V798" s="117"/>
      <c r="W798" s="117"/>
      <c r="X798" s="117"/>
      <c r="Y798" s="117"/>
    </row>
    <row r="799">
      <c r="A799" s="117"/>
      <c r="B799" s="724"/>
      <c r="C799" s="725"/>
      <c r="D799" s="117"/>
      <c r="E799" s="361"/>
      <c r="F799" s="117"/>
      <c r="G799" s="117"/>
      <c r="H799" s="117"/>
      <c r="I799" s="117"/>
      <c r="J799" s="117"/>
      <c r="K799" s="117"/>
      <c r="L799" s="117"/>
      <c r="M799" s="117"/>
      <c r="N799" s="117"/>
      <c r="O799" s="117"/>
      <c r="P799" s="117"/>
      <c r="Q799" s="117"/>
      <c r="R799" s="117"/>
      <c r="S799" s="117"/>
      <c r="T799" s="117"/>
      <c r="U799" s="117"/>
      <c r="V799" s="117"/>
      <c r="W799" s="117"/>
      <c r="X799" s="117"/>
      <c r="Y799" s="117"/>
    </row>
    <row r="800">
      <c r="A800" s="117"/>
      <c r="B800" s="724"/>
      <c r="C800" s="725"/>
      <c r="D800" s="117"/>
      <c r="E800" s="361"/>
      <c r="F800" s="117"/>
      <c r="G800" s="117"/>
      <c r="H800" s="117"/>
      <c r="I800" s="117"/>
      <c r="J800" s="117"/>
      <c r="K800" s="117"/>
      <c r="L800" s="117"/>
      <c r="M800" s="117"/>
      <c r="N800" s="117"/>
      <c r="O800" s="117"/>
      <c r="P800" s="117"/>
      <c r="Q800" s="117"/>
      <c r="R800" s="117"/>
      <c r="S800" s="117"/>
      <c r="T800" s="117"/>
      <c r="U800" s="117"/>
      <c r="V800" s="117"/>
      <c r="W800" s="117"/>
      <c r="X800" s="117"/>
      <c r="Y800" s="117"/>
    </row>
    <row r="801">
      <c r="A801" s="117"/>
      <c r="B801" s="724"/>
      <c r="C801" s="725"/>
      <c r="D801" s="117"/>
      <c r="E801" s="361"/>
      <c r="F801" s="117"/>
      <c r="G801" s="117"/>
      <c r="H801" s="117"/>
      <c r="I801" s="117"/>
      <c r="J801" s="117"/>
      <c r="K801" s="117"/>
      <c r="L801" s="117"/>
      <c r="M801" s="117"/>
      <c r="N801" s="117"/>
      <c r="O801" s="117"/>
      <c r="P801" s="117"/>
      <c r="Q801" s="117"/>
      <c r="R801" s="117"/>
      <c r="S801" s="117"/>
      <c r="T801" s="117"/>
      <c r="U801" s="117"/>
      <c r="V801" s="117"/>
      <c r="W801" s="117"/>
      <c r="X801" s="117"/>
      <c r="Y801" s="117"/>
    </row>
    <row r="802">
      <c r="A802" s="117"/>
      <c r="B802" s="724"/>
      <c r="C802" s="725"/>
      <c r="D802" s="117"/>
      <c r="E802" s="361"/>
      <c r="F802" s="117"/>
      <c r="G802" s="117"/>
      <c r="H802" s="117"/>
      <c r="I802" s="117"/>
      <c r="J802" s="117"/>
      <c r="K802" s="117"/>
      <c r="L802" s="117"/>
      <c r="M802" s="117"/>
      <c r="N802" s="117"/>
      <c r="O802" s="117"/>
      <c r="P802" s="117"/>
      <c r="Q802" s="117"/>
      <c r="R802" s="117"/>
      <c r="S802" s="117"/>
      <c r="T802" s="117"/>
      <c r="U802" s="117"/>
      <c r="V802" s="117"/>
      <c r="W802" s="117"/>
      <c r="X802" s="117"/>
      <c r="Y802" s="117"/>
    </row>
    <row r="803">
      <c r="A803" s="117"/>
      <c r="B803" s="724"/>
      <c r="C803" s="725"/>
      <c r="D803" s="117"/>
      <c r="E803" s="361"/>
      <c r="F803" s="117"/>
      <c r="G803" s="117"/>
      <c r="H803" s="117"/>
      <c r="I803" s="117"/>
      <c r="J803" s="117"/>
      <c r="K803" s="117"/>
      <c r="L803" s="117"/>
      <c r="M803" s="117"/>
      <c r="N803" s="117"/>
      <c r="O803" s="117"/>
      <c r="P803" s="117"/>
      <c r="Q803" s="117"/>
      <c r="R803" s="117"/>
      <c r="S803" s="117"/>
      <c r="T803" s="117"/>
      <c r="U803" s="117"/>
      <c r="V803" s="117"/>
      <c r="W803" s="117"/>
      <c r="X803" s="117"/>
      <c r="Y803" s="117"/>
    </row>
    <row r="804">
      <c r="A804" s="117"/>
      <c r="B804" s="724"/>
      <c r="C804" s="725"/>
      <c r="D804" s="117"/>
      <c r="E804" s="361"/>
      <c r="F804" s="117"/>
      <c r="G804" s="117"/>
      <c r="H804" s="117"/>
      <c r="I804" s="117"/>
      <c r="J804" s="117"/>
      <c r="K804" s="117"/>
      <c r="L804" s="117"/>
      <c r="M804" s="117"/>
      <c r="N804" s="117"/>
      <c r="O804" s="117"/>
      <c r="P804" s="117"/>
      <c r="Q804" s="117"/>
      <c r="R804" s="117"/>
      <c r="S804" s="117"/>
      <c r="T804" s="117"/>
      <c r="U804" s="117"/>
      <c r="V804" s="117"/>
      <c r="W804" s="117"/>
      <c r="X804" s="117"/>
      <c r="Y804" s="117"/>
    </row>
    <row r="805">
      <c r="A805" s="117"/>
      <c r="B805" s="724"/>
      <c r="C805" s="725"/>
      <c r="D805" s="117"/>
      <c r="E805" s="361"/>
      <c r="F805" s="117"/>
      <c r="G805" s="117"/>
      <c r="H805" s="117"/>
      <c r="I805" s="117"/>
      <c r="J805" s="117"/>
      <c r="K805" s="117"/>
      <c r="L805" s="117"/>
      <c r="M805" s="117"/>
      <c r="N805" s="117"/>
      <c r="O805" s="117"/>
      <c r="P805" s="117"/>
      <c r="Q805" s="117"/>
      <c r="R805" s="117"/>
      <c r="S805" s="117"/>
      <c r="T805" s="117"/>
      <c r="U805" s="117"/>
      <c r="V805" s="117"/>
      <c r="W805" s="117"/>
      <c r="X805" s="117"/>
      <c r="Y805" s="117"/>
    </row>
    <row r="806">
      <c r="A806" s="117"/>
      <c r="B806" s="724"/>
      <c r="C806" s="725"/>
      <c r="D806" s="117"/>
      <c r="E806" s="361"/>
      <c r="F806" s="117"/>
      <c r="G806" s="117"/>
      <c r="H806" s="117"/>
      <c r="I806" s="117"/>
      <c r="J806" s="117"/>
      <c r="K806" s="117"/>
      <c r="L806" s="117"/>
      <c r="M806" s="117"/>
      <c r="N806" s="117"/>
      <c r="O806" s="117"/>
      <c r="P806" s="117"/>
      <c r="Q806" s="117"/>
      <c r="R806" s="117"/>
      <c r="S806" s="117"/>
      <c r="T806" s="117"/>
      <c r="U806" s="117"/>
      <c r="V806" s="117"/>
      <c r="W806" s="117"/>
      <c r="X806" s="117"/>
      <c r="Y806" s="117"/>
    </row>
    <row r="807">
      <c r="A807" s="117"/>
      <c r="B807" s="724"/>
      <c r="C807" s="725"/>
      <c r="D807" s="117"/>
      <c r="E807" s="361"/>
      <c r="F807" s="117"/>
      <c r="G807" s="117"/>
      <c r="H807" s="117"/>
      <c r="I807" s="117"/>
      <c r="J807" s="117"/>
      <c r="K807" s="117"/>
      <c r="L807" s="117"/>
      <c r="M807" s="117"/>
      <c r="N807" s="117"/>
      <c r="O807" s="117"/>
      <c r="P807" s="117"/>
      <c r="Q807" s="117"/>
      <c r="R807" s="117"/>
      <c r="S807" s="117"/>
      <c r="T807" s="117"/>
      <c r="U807" s="117"/>
      <c r="V807" s="117"/>
      <c r="W807" s="117"/>
      <c r="X807" s="117"/>
      <c r="Y807" s="117"/>
    </row>
    <row r="808">
      <c r="A808" s="117"/>
      <c r="B808" s="724"/>
      <c r="C808" s="725"/>
      <c r="D808" s="117"/>
      <c r="E808" s="361"/>
      <c r="F808" s="117"/>
      <c r="G808" s="117"/>
      <c r="H808" s="117"/>
      <c r="I808" s="117"/>
      <c r="J808" s="117"/>
      <c r="K808" s="117"/>
      <c r="L808" s="117"/>
      <c r="M808" s="117"/>
      <c r="N808" s="117"/>
      <c r="O808" s="117"/>
      <c r="P808" s="117"/>
      <c r="Q808" s="117"/>
      <c r="R808" s="117"/>
      <c r="S808" s="117"/>
      <c r="T808" s="117"/>
      <c r="U808" s="117"/>
      <c r="V808" s="117"/>
      <c r="W808" s="117"/>
      <c r="X808" s="117"/>
      <c r="Y808" s="117"/>
    </row>
    <row r="809">
      <c r="A809" s="117"/>
      <c r="B809" s="724"/>
      <c r="C809" s="725"/>
      <c r="D809" s="117"/>
      <c r="E809" s="361"/>
      <c r="F809" s="117"/>
      <c r="G809" s="117"/>
      <c r="H809" s="117"/>
      <c r="I809" s="117"/>
      <c r="J809" s="117"/>
      <c r="K809" s="117"/>
      <c r="L809" s="117"/>
      <c r="M809" s="117"/>
      <c r="N809" s="117"/>
      <c r="O809" s="117"/>
      <c r="P809" s="117"/>
      <c r="Q809" s="117"/>
      <c r="R809" s="117"/>
      <c r="S809" s="117"/>
      <c r="T809" s="117"/>
      <c r="U809" s="117"/>
      <c r="V809" s="117"/>
      <c r="W809" s="117"/>
      <c r="X809" s="117"/>
      <c r="Y809" s="117"/>
    </row>
    <row r="810">
      <c r="A810" s="117"/>
      <c r="B810" s="724"/>
      <c r="C810" s="725"/>
      <c r="D810" s="117"/>
      <c r="E810" s="361"/>
      <c r="F810" s="117"/>
      <c r="G810" s="117"/>
      <c r="H810" s="117"/>
      <c r="I810" s="117"/>
      <c r="J810" s="117"/>
      <c r="K810" s="117"/>
      <c r="L810" s="117"/>
      <c r="M810" s="117"/>
      <c r="N810" s="117"/>
      <c r="O810" s="117"/>
      <c r="P810" s="117"/>
      <c r="Q810" s="117"/>
      <c r="R810" s="117"/>
      <c r="S810" s="117"/>
      <c r="T810" s="117"/>
      <c r="U810" s="117"/>
      <c r="V810" s="117"/>
      <c r="W810" s="117"/>
      <c r="X810" s="117"/>
      <c r="Y810" s="117"/>
    </row>
    <row r="811">
      <c r="A811" s="117"/>
      <c r="B811" s="724"/>
      <c r="C811" s="725"/>
      <c r="D811" s="117"/>
      <c r="E811" s="361"/>
      <c r="F811" s="117"/>
      <c r="G811" s="117"/>
      <c r="H811" s="117"/>
      <c r="I811" s="117"/>
      <c r="J811" s="117"/>
      <c r="K811" s="117"/>
      <c r="L811" s="117"/>
      <c r="M811" s="117"/>
      <c r="N811" s="117"/>
      <c r="O811" s="117"/>
      <c r="P811" s="117"/>
      <c r="Q811" s="117"/>
      <c r="R811" s="117"/>
      <c r="S811" s="117"/>
      <c r="T811" s="117"/>
      <c r="U811" s="117"/>
      <c r="V811" s="117"/>
      <c r="W811" s="117"/>
      <c r="X811" s="117"/>
      <c r="Y811" s="117"/>
    </row>
    <row r="812">
      <c r="A812" s="117"/>
      <c r="B812" s="724"/>
      <c r="C812" s="725"/>
      <c r="D812" s="117"/>
      <c r="E812" s="361"/>
      <c r="F812" s="117"/>
      <c r="G812" s="117"/>
      <c r="H812" s="117"/>
      <c r="I812" s="117"/>
      <c r="J812" s="117"/>
      <c r="K812" s="117"/>
      <c r="L812" s="117"/>
      <c r="M812" s="117"/>
      <c r="N812" s="117"/>
      <c r="O812" s="117"/>
      <c r="P812" s="117"/>
      <c r="Q812" s="117"/>
      <c r="R812" s="117"/>
      <c r="S812" s="117"/>
      <c r="T812" s="117"/>
      <c r="U812" s="117"/>
      <c r="V812" s="117"/>
      <c r="W812" s="117"/>
      <c r="X812" s="117"/>
      <c r="Y812" s="117"/>
    </row>
    <row r="813">
      <c r="A813" s="117"/>
      <c r="B813" s="724"/>
      <c r="C813" s="725"/>
      <c r="D813" s="117"/>
      <c r="E813" s="361"/>
      <c r="F813" s="117"/>
      <c r="G813" s="117"/>
      <c r="H813" s="117"/>
      <c r="I813" s="117"/>
      <c r="J813" s="117"/>
      <c r="K813" s="117"/>
      <c r="L813" s="117"/>
      <c r="M813" s="117"/>
      <c r="N813" s="117"/>
      <c r="O813" s="117"/>
      <c r="P813" s="117"/>
      <c r="Q813" s="117"/>
      <c r="R813" s="117"/>
      <c r="S813" s="117"/>
      <c r="T813" s="117"/>
      <c r="U813" s="117"/>
      <c r="V813" s="117"/>
      <c r="W813" s="117"/>
      <c r="X813" s="117"/>
      <c r="Y813" s="117"/>
    </row>
    <row r="814">
      <c r="A814" s="117"/>
      <c r="B814" s="724"/>
      <c r="C814" s="725"/>
      <c r="D814" s="117"/>
      <c r="E814" s="361"/>
      <c r="F814" s="117"/>
      <c r="G814" s="117"/>
      <c r="H814" s="117"/>
      <c r="I814" s="117"/>
      <c r="J814" s="117"/>
      <c r="K814" s="117"/>
      <c r="L814" s="117"/>
      <c r="M814" s="117"/>
      <c r="N814" s="117"/>
      <c r="O814" s="117"/>
      <c r="P814" s="117"/>
      <c r="Q814" s="117"/>
      <c r="R814" s="117"/>
      <c r="S814" s="117"/>
      <c r="T814" s="117"/>
      <c r="U814" s="117"/>
      <c r="V814" s="117"/>
      <c r="W814" s="117"/>
      <c r="X814" s="117"/>
      <c r="Y814" s="117"/>
    </row>
    <row r="815">
      <c r="A815" s="117"/>
      <c r="B815" s="724"/>
      <c r="C815" s="725"/>
      <c r="D815" s="117"/>
      <c r="E815" s="361"/>
      <c r="F815" s="117"/>
      <c r="G815" s="117"/>
      <c r="H815" s="117"/>
      <c r="I815" s="117"/>
      <c r="J815" s="117"/>
      <c r="K815" s="117"/>
      <c r="L815" s="117"/>
      <c r="M815" s="117"/>
      <c r="N815" s="117"/>
      <c r="O815" s="117"/>
      <c r="P815" s="117"/>
      <c r="Q815" s="117"/>
      <c r="R815" s="117"/>
      <c r="S815" s="117"/>
      <c r="T815" s="117"/>
      <c r="U815" s="117"/>
      <c r="V815" s="117"/>
      <c r="W815" s="117"/>
      <c r="X815" s="117"/>
      <c r="Y815" s="117"/>
    </row>
    <row r="816">
      <c r="A816" s="117"/>
      <c r="B816" s="724"/>
      <c r="C816" s="725"/>
      <c r="D816" s="117"/>
      <c r="E816" s="361"/>
      <c r="F816" s="117"/>
      <c r="G816" s="117"/>
      <c r="H816" s="117"/>
      <c r="I816" s="117"/>
      <c r="J816" s="117"/>
      <c r="K816" s="117"/>
      <c r="L816" s="117"/>
      <c r="M816" s="117"/>
      <c r="N816" s="117"/>
      <c r="O816" s="117"/>
      <c r="P816" s="117"/>
      <c r="Q816" s="117"/>
      <c r="R816" s="117"/>
      <c r="S816" s="117"/>
      <c r="T816" s="117"/>
      <c r="U816" s="117"/>
      <c r="V816" s="117"/>
      <c r="W816" s="117"/>
      <c r="X816" s="117"/>
      <c r="Y816" s="117"/>
    </row>
    <row r="817">
      <c r="A817" s="117"/>
      <c r="B817" s="724"/>
      <c r="C817" s="725"/>
      <c r="D817" s="117"/>
      <c r="E817" s="361"/>
      <c r="F817" s="117"/>
      <c r="G817" s="117"/>
      <c r="H817" s="117"/>
      <c r="I817" s="117"/>
      <c r="J817" s="117"/>
      <c r="K817" s="117"/>
      <c r="L817" s="117"/>
      <c r="M817" s="117"/>
      <c r="N817" s="117"/>
      <c r="O817" s="117"/>
      <c r="P817" s="117"/>
      <c r="Q817" s="117"/>
      <c r="R817" s="117"/>
      <c r="S817" s="117"/>
      <c r="T817" s="117"/>
      <c r="U817" s="117"/>
      <c r="V817" s="117"/>
      <c r="W817" s="117"/>
      <c r="X817" s="117"/>
      <c r="Y817" s="117"/>
    </row>
    <row r="818">
      <c r="A818" s="117"/>
      <c r="B818" s="724"/>
      <c r="C818" s="725"/>
      <c r="D818" s="117"/>
      <c r="E818" s="361"/>
      <c r="F818" s="117"/>
      <c r="G818" s="117"/>
      <c r="H818" s="117"/>
      <c r="I818" s="117"/>
      <c r="J818" s="117"/>
      <c r="K818" s="117"/>
      <c r="L818" s="117"/>
      <c r="M818" s="117"/>
      <c r="N818" s="117"/>
      <c r="O818" s="117"/>
      <c r="P818" s="117"/>
      <c r="Q818" s="117"/>
      <c r="R818" s="117"/>
      <c r="S818" s="117"/>
      <c r="T818" s="117"/>
      <c r="U818" s="117"/>
      <c r="V818" s="117"/>
      <c r="W818" s="117"/>
      <c r="X818" s="117"/>
      <c r="Y818" s="117"/>
    </row>
    <row r="819">
      <c r="A819" s="117"/>
      <c r="B819" s="724"/>
      <c r="C819" s="725"/>
      <c r="D819" s="117"/>
      <c r="E819" s="361"/>
      <c r="F819" s="117"/>
      <c r="G819" s="117"/>
      <c r="H819" s="117"/>
      <c r="I819" s="117"/>
      <c r="J819" s="117"/>
      <c r="K819" s="117"/>
      <c r="L819" s="117"/>
      <c r="M819" s="117"/>
      <c r="N819" s="117"/>
      <c r="O819" s="117"/>
      <c r="P819" s="117"/>
      <c r="Q819" s="117"/>
      <c r="R819" s="117"/>
      <c r="S819" s="117"/>
      <c r="T819" s="117"/>
      <c r="U819" s="117"/>
      <c r="V819" s="117"/>
      <c r="W819" s="117"/>
      <c r="X819" s="117"/>
      <c r="Y819" s="117"/>
    </row>
    <row r="820">
      <c r="A820" s="117"/>
      <c r="B820" s="724"/>
      <c r="C820" s="725"/>
      <c r="D820" s="117"/>
      <c r="E820" s="361"/>
      <c r="F820" s="117"/>
      <c r="G820" s="117"/>
      <c r="H820" s="117"/>
      <c r="I820" s="117"/>
      <c r="J820" s="117"/>
      <c r="K820" s="117"/>
      <c r="L820" s="117"/>
      <c r="M820" s="117"/>
      <c r="N820" s="117"/>
      <c r="O820" s="117"/>
      <c r="P820" s="117"/>
      <c r="Q820" s="117"/>
      <c r="R820" s="117"/>
      <c r="S820" s="117"/>
      <c r="T820" s="117"/>
      <c r="U820" s="117"/>
      <c r="V820" s="117"/>
      <c r="W820" s="117"/>
      <c r="X820" s="117"/>
      <c r="Y820" s="117"/>
    </row>
    <row r="821">
      <c r="A821" s="117"/>
      <c r="B821" s="724"/>
      <c r="C821" s="725"/>
      <c r="D821" s="117"/>
      <c r="E821" s="361"/>
      <c r="F821" s="117"/>
      <c r="G821" s="117"/>
      <c r="H821" s="117"/>
      <c r="I821" s="117"/>
      <c r="J821" s="117"/>
      <c r="K821" s="117"/>
      <c r="L821" s="117"/>
      <c r="M821" s="117"/>
      <c r="N821" s="117"/>
      <c r="O821" s="117"/>
      <c r="P821" s="117"/>
      <c r="Q821" s="117"/>
      <c r="R821" s="117"/>
      <c r="S821" s="117"/>
      <c r="T821" s="117"/>
      <c r="U821" s="117"/>
      <c r="V821" s="117"/>
      <c r="W821" s="117"/>
      <c r="X821" s="117"/>
      <c r="Y821" s="117"/>
    </row>
    <row r="822">
      <c r="A822" s="117"/>
      <c r="B822" s="724"/>
      <c r="C822" s="725"/>
      <c r="D822" s="117"/>
      <c r="E822" s="361"/>
      <c r="F822" s="117"/>
      <c r="G822" s="117"/>
      <c r="H822" s="117"/>
      <c r="I822" s="117"/>
      <c r="J822" s="117"/>
      <c r="K822" s="117"/>
      <c r="L822" s="117"/>
      <c r="M822" s="117"/>
      <c r="N822" s="117"/>
      <c r="O822" s="117"/>
      <c r="P822" s="117"/>
      <c r="Q822" s="117"/>
      <c r="R822" s="117"/>
      <c r="S822" s="117"/>
      <c r="T822" s="117"/>
      <c r="U822" s="117"/>
      <c r="V822" s="117"/>
      <c r="W822" s="117"/>
      <c r="X822" s="117"/>
      <c r="Y822" s="117"/>
    </row>
    <row r="823">
      <c r="A823" s="117"/>
      <c r="B823" s="724"/>
      <c r="C823" s="725"/>
      <c r="D823" s="117"/>
      <c r="E823" s="361"/>
      <c r="F823" s="117"/>
      <c r="G823" s="117"/>
      <c r="H823" s="117"/>
      <c r="I823" s="117"/>
      <c r="J823" s="117"/>
      <c r="K823" s="117"/>
      <c r="L823" s="117"/>
      <c r="M823" s="117"/>
      <c r="N823" s="117"/>
      <c r="O823" s="117"/>
      <c r="P823" s="117"/>
      <c r="Q823" s="117"/>
      <c r="R823" s="117"/>
      <c r="S823" s="117"/>
      <c r="T823" s="117"/>
      <c r="U823" s="117"/>
      <c r="V823" s="117"/>
      <c r="W823" s="117"/>
      <c r="X823" s="117"/>
      <c r="Y823" s="117"/>
    </row>
    <row r="824">
      <c r="A824" s="117"/>
      <c r="B824" s="724"/>
      <c r="C824" s="725"/>
      <c r="D824" s="117"/>
      <c r="E824" s="361"/>
      <c r="F824" s="117"/>
      <c r="G824" s="117"/>
      <c r="H824" s="117"/>
      <c r="I824" s="117"/>
      <c r="J824" s="117"/>
      <c r="K824" s="117"/>
      <c r="L824" s="117"/>
      <c r="M824" s="117"/>
      <c r="N824" s="117"/>
      <c r="O824" s="117"/>
      <c r="P824" s="117"/>
      <c r="Q824" s="117"/>
      <c r="R824" s="117"/>
      <c r="S824" s="117"/>
      <c r="T824" s="117"/>
      <c r="U824" s="117"/>
      <c r="V824" s="117"/>
      <c r="W824" s="117"/>
      <c r="X824" s="117"/>
      <c r="Y824" s="117"/>
    </row>
    <row r="825">
      <c r="A825" s="117"/>
      <c r="B825" s="724"/>
      <c r="C825" s="725"/>
      <c r="D825" s="117"/>
      <c r="E825" s="361"/>
      <c r="F825" s="117"/>
      <c r="G825" s="117"/>
      <c r="H825" s="117"/>
      <c r="I825" s="117"/>
      <c r="J825" s="117"/>
      <c r="K825" s="117"/>
      <c r="L825" s="117"/>
      <c r="M825" s="117"/>
      <c r="N825" s="117"/>
      <c r="O825" s="117"/>
      <c r="P825" s="117"/>
      <c r="Q825" s="117"/>
      <c r="R825" s="117"/>
      <c r="S825" s="117"/>
      <c r="T825" s="117"/>
      <c r="U825" s="117"/>
      <c r="V825" s="117"/>
      <c r="W825" s="117"/>
      <c r="X825" s="117"/>
      <c r="Y825" s="117"/>
    </row>
    <row r="826">
      <c r="A826" s="117"/>
      <c r="B826" s="724"/>
      <c r="C826" s="725"/>
      <c r="D826" s="117"/>
      <c r="E826" s="361"/>
      <c r="F826" s="117"/>
      <c r="G826" s="117"/>
      <c r="H826" s="117"/>
      <c r="I826" s="117"/>
      <c r="J826" s="117"/>
      <c r="K826" s="117"/>
      <c r="L826" s="117"/>
      <c r="M826" s="117"/>
      <c r="N826" s="117"/>
      <c r="O826" s="117"/>
      <c r="P826" s="117"/>
      <c r="Q826" s="117"/>
      <c r="R826" s="117"/>
      <c r="S826" s="117"/>
      <c r="T826" s="117"/>
      <c r="U826" s="117"/>
      <c r="V826" s="117"/>
      <c r="W826" s="117"/>
      <c r="X826" s="117"/>
      <c r="Y826" s="117"/>
    </row>
    <row r="827">
      <c r="A827" s="117"/>
      <c r="B827" s="724"/>
      <c r="C827" s="725"/>
      <c r="D827" s="117"/>
      <c r="E827" s="361"/>
      <c r="F827" s="117"/>
      <c r="G827" s="117"/>
      <c r="H827" s="117"/>
      <c r="I827" s="117"/>
      <c r="J827" s="117"/>
      <c r="K827" s="117"/>
      <c r="L827" s="117"/>
      <c r="M827" s="117"/>
      <c r="N827" s="117"/>
      <c r="O827" s="117"/>
      <c r="P827" s="117"/>
      <c r="Q827" s="117"/>
      <c r="R827" s="117"/>
      <c r="S827" s="117"/>
      <c r="T827" s="117"/>
      <c r="U827" s="117"/>
      <c r="V827" s="117"/>
      <c r="W827" s="117"/>
      <c r="X827" s="117"/>
      <c r="Y827" s="117"/>
    </row>
    <row r="828">
      <c r="A828" s="117"/>
      <c r="B828" s="724"/>
      <c r="C828" s="725"/>
      <c r="D828" s="117"/>
      <c r="E828" s="361"/>
      <c r="F828" s="117"/>
      <c r="G828" s="117"/>
      <c r="H828" s="117"/>
      <c r="I828" s="117"/>
      <c r="J828" s="117"/>
      <c r="K828" s="117"/>
      <c r="L828" s="117"/>
      <c r="M828" s="117"/>
      <c r="N828" s="117"/>
      <c r="O828" s="117"/>
      <c r="P828" s="117"/>
      <c r="Q828" s="117"/>
      <c r="R828" s="117"/>
      <c r="S828" s="117"/>
      <c r="T828" s="117"/>
      <c r="U828" s="117"/>
      <c r="V828" s="117"/>
      <c r="W828" s="117"/>
      <c r="X828" s="117"/>
      <c r="Y828" s="117"/>
    </row>
    <row r="829">
      <c r="A829" s="117"/>
      <c r="B829" s="724"/>
      <c r="C829" s="725"/>
      <c r="D829" s="117"/>
      <c r="E829" s="361"/>
      <c r="F829" s="117"/>
      <c r="G829" s="117"/>
      <c r="H829" s="117"/>
      <c r="I829" s="117"/>
      <c r="J829" s="117"/>
      <c r="K829" s="117"/>
      <c r="L829" s="117"/>
      <c r="M829" s="117"/>
      <c r="N829" s="117"/>
      <c r="O829" s="117"/>
      <c r="P829" s="117"/>
      <c r="Q829" s="117"/>
      <c r="R829" s="117"/>
      <c r="S829" s="117"/>
      <c r="T829" s="117"/>
      <c r="U829" s="117"/>
      <c r="V829" s="117"/>
      <c r="W829" s="117"/>
      <c r="X829" s="117"/>
      <c r="Y829" s="117"/>
    </row>
    <row r="830">
      <c r="A830" s="117"/>
      <c r="B830" s="724"/>
      <c r="C830" s="725"/>
      <c r="D830" s="117"/>
      <c r="E830" s="361"/>
      <c r="F830" s="117"/>
      <c r="G830" s="117"/>
      <c r="H830" s="117"/>
      <c r="I830" s="117"/>
      <c r="J830" s="117"/>
      <c r="K830" s="117"/>
      <c r="L830" s="117"/>
      <c r="M830" s="117"/>
      <c r="N830" s="117"/>
      <c r="O830" s="117"/>
      <c r="P830" s="117"/>
      <c r="Q830" s="117"/>
      <c r="R830" s="117"/>
      <c r="S830" s="117"/>
      <c r="T830" s="117"/>
      <c r="U830" s="117"/>
      <c r="V830" s="117"/>
      <c r="W830" s="117"/>
      <c r="X830" s="117"/>
      <c r="Y830" s="117"/>
    </row>
    <row r="831">
      <c r="A831" s="117"/>
      <c r="B831" s="724"/>
      <c r="C831" s="725"/>
      <c r="D831" s="117"/>
      <c r="E831" s="361"/>
      <c r="F831" s="117"/>
      <c r="G831" s="117"/>
      <c r="H831" s="117"/>
      <c r="I831" s="117"/>
      <c r="J831" s="117"/>
      <c r="K831" s="117"/>
      <c r="L831" s="117"/>
      <c r="M831" s="117"/>
      <c r="N831" s="117"/>
      <c r="O831" s="117"/>
      <c r="P831" s="117"/>
      <c r="Q831" s="117"/>
      <c r="R831" s="117"/>
      <c r="S831" s="117"/>
      <c r="T831" s="117"/>
      <c r="U831" s="117"/>
      <c r="V831" s="117"/>
      <c r="W831" s="117"/>
      <c r="X831" s="117"/>
      <c r="Y831" s="117"/>
    </row>
    <row r="832">
      <c r="A832" s="117"/>
      <c r="B832" s="724"/>
      <c r="C832" s="725"/>
      <c r="D832" s="117"/>
      <c r="E832" s="361"/>
      <c r="F832" s="117"/>
      <c r="G832" s="117"/>
      <c r="H832" s="117"/>
      <c r="I832" s="117"/>
      <c r="J832" s="117"/>
      <c r="K832" s="117"/>
      <c r="L832" s="117"/>
      <c r="M832" s="117"/>
      <c r="N832" s="117"/>
      <c r="O832" s="117"/>
      <c r="P832" s="117"/>
      <c r="Q832" s="117"/>
      <c r="R832" s="117"/>
      <c r="S832" s="117"/>
      <c r="T832" s="117"/>
      <c r="U832" s="117"/>
      <c r="V832" s="117"/>
      <c r="W832" s="117"/>
      <c r="X832" s="117"/>
      <c r="Y832" s="117"/>
    </row>
    <row r="833">
      <c r="A833" s="117"/>
      <c r="B833" s="724"/>
      <c r="C833" s="725"/>
      <c r="D833" s="117"/>
      <c r="E833" s="361"/>
      <c r="F833" s="117"/>
      <c r="G833" s="117"/>
      <c r="H833" s="117"/>
      <c r="I833" s="117"/>
      <c r="J833" s="117"/>
      <c r="K833" s="117"/>
      <c r="L833" s="117"/>
      <c r="M833" s="117"/>
      <c r="N833" s="117"/>
      <c r="O833" s="117"/>
      <c r="P833" s="117"/>
      <c r="Q833" s="117"/>
      <c r="R833" s="117"/>
      <c r="S833" s="117"/>
      <c r="T833" s="117"/>
      <c r="U833" s="117"/>
      <c r="V833" s="117"/>
      <c r="W833" s="117"/>
      <c r="X833" s="117"/>
      <c r="Y833" s="117"/>
    </row>
    <row r="834">
      <c r="A834" s="117"/>
      <c r="B834" s="724"/>
      <c r="C834" s="725"/>
      <c r="D834" s="117"/>
      <c r="E834" s="361"/>
      <c r="F834" s="117"/>
      <c r="G834" s="117"/>
      <c r="H834" s="117"/>
      <c r="I834" s="117"/>
      <c r="J834" s="117"/>
      <c r="K834" s="117"/>
      <c r="L834" s="117"/>
      <c r="M834" s="117"/>
      <c r="N834" s="117"/>
      <c r="O834" s="117"/>
      <c r="P834" s="117"/>
      <c r="Q834" s="117"/>
      <c r="R834" s="117"/>
      <c r="S834" s="117"/>
      <c r="T834" s="117"/>
      <c r="U834" s="117"/>
      <c r="V834" s="117"/>
      <c r="W834" s="117"/>
      <c r="X834" s="117"/>
      <c r="Y834" s="117"/>
    </row>
    <row r="835">
      <c r="A835" s="117"/>
      <c r="B835" s="724"/>
      <c r="C835" s="725"/>
      <c r="D835" s="117"/>
      <c r="E835" s="361"/>
      <c r="F835" s="117"/>
      <c r="G835" s="117"/>
      <c r="H835" s="117"/>
      <c r="I835" s="117"/>
      <c r="J835" s="117"/>
      <c r="K835" s="117"/>
      <c r="L835" s="117"/>
      <c r="M835" s="117"/>
      <c r="N835" s="117"/>
      <c r="O835" s="117"/>
      <c r="P835" s="117"/>
      <c r="Q835" s="117"/>
      <c r="R835" s="117"/>
      <c r="S835" s="117"/>
      <c r="T835" s="117"/>
      <c r="U835" s="117"/>
      <c r="V835" s="117"/>
      <c r="W835" s="117"/>
      <c r="X835" s="117"/>
      <c r="Y835" s="117"/>
    </row>
    <row r="836">
      <c r="A836" s="117"/>
      <c r="B836" s="724"/>
      <c r="C836" s="725"/>
      <c r="D836" s="117"/>
      <c r="E836" s="361"/>
      <c r="F836" s="117"/>
      <c r="G836" s="117"/>
      <c r="H836" s="117"/>
      <c r="I836" s="117"/>
      <c r="J836" s="117"/>
      <c r="K836" s="117"/>
      <c r="L836" s="117"/>
      <c r="M836" s="117"/>
      <c r="N836" s="117"/>
      <c r="O836" s="117"/>
      <c r="P836" s="117"/>
      <c r="Q836" s="117"/>
      <c r="R836" s="117"/>
      <c r="S836" s="117"/>
      <c r="T836" s="117"/>
      <c r="U836" s="117"/>
      <c r="V836" s="117"/>
      <c r="W836" s="117"/>
      <c r="X836" s="117"/>
      <c r="Y836" s="117"/>
    </row>
    <row r="837">
      <c r="A837" s="117"/>
      <c r="B837" s="724"/>
      <c r="C837" s="725"/>
      <c r="D837" s="117"/>
      <c r="E837" s="361"/>
      <c r="F837" s="117"/>
      <c r="G837" s="117"/>
      <c r="H837" s="117"/>
      <c r="I837" s="117"/>
      <c r="J837" s="117"/>
      <c r="K837" s="117"/>
      <c r="L837" s="117"/>
      <c r="M837" s="117"/>
      <c r="N837" s="117"/>
      <c r="O837" s="117"/>
      <c r="P837" s="117"/>
      <c r="Q837" s="117"/>
      <c r="R837" s="117"/>
      <c r="S837" s="117"/>
      <c r="T837" s="117"/>
      <c r="U837" s="117"/>
      <c r="V837" s="117"/>
      <c r="W837" s="117"/>
      <c r="X837" s="117"/>
      <c r="Y837" s="117"/>
    </row>
    <row r="838">
      <c r="A838" s="117"/>
      <c r="B838" s="724"/>
      <c r="C838" s="725"/>
      <c r="D838" s="117"/>
      <c r="E838" s="361"/>
      <c r="F838" s="117"/>
      <c r="G838" s="117"/>
      <c r="H838" s="117"/>
      <c r="I838" s="117"/>
      <c r="J838" s="117"/>
      <c r="K838" s="117"/>
      <c r="L838" s="117"/>
      <c r="M838" s="117"/>
      <c r="N838" s="117"/>
      <c r="O838" s="117"/>
      <c r="P838" s="117"/>
      <c r="Q838" s="117"/>
      <c r="R838" s="117"/>
      <c r="S838" s="117"/>
      <c r="T838" s="117"/>
      <c r="U838" s="117"/>
      <c r="V838" s="117"/>
      <c r="W838" s="117"/>
      <c r="X838" s="117"/>
      <c r="Y838" s="117"/>
    </row>
    <row r="839">
      <c r="A839" s="117"/>
      <c r="B839" s="724"/>
      <c r="C839" s="725"/>
      <c r="D839" s="117"/>
      <c r="E839" s="361"/>
      <c r="F839" s="117"/>
      <c r="G839" s="117"/>
      <c r="H839" s="117"/>
      <c r="I839" s="117"/>
      <c r="J839" s="117"/>
      <c r="K839" s="117"/>
      <c r="L839" s="117"/>
      <c r="M839" s="117"/>
      <c r="N839" s="117"/>
      <c r="O839" s="117"/>
      <c r="P839" s="117"/>
      <c r="Q839" s="117"/>
      <c r="R839" s="117"/>
      <c r="S839" s="117"/>
      <c r="T839" s="117"/>
      <c r="U839" s="117"/>
      <c r="V839" s="117"/>
      <c r="W839" s="117"/>
      <c r="X839" s="117"/>
      <c r="Y839" s="117"/>
    </row>
    <row r="840">
      <c r="A840" s="117"/>
      <c r="B840" s="724"/>
      <c r="C840" s="725"/>
      <c r="D840" s="117"/>
      <c r="E840" s="361"/>
      <c r="F840" s="117"/>
      <c r="G840" s="117"/>
      <c r="H840" s="117"/>
      <c r="I840" s="117"/>
      <c r="J840" s="117"/>
      <c r="K840" s="117"/>
      <c r="L840" s="117"/>
      <c r="M840" s="117"/>
      <c r="N840" s="117"/>
      <c r="O840" s="117"/>
      <c r="P840" s="117"/>
      <c r="Q840" s="117"/>
      <c r="R840" s="117"/>
      <c r="S840" s="117"/>
      <c r="T840" s="117"/>
      <c r="U840" s="117"/>
      <c r="V840" s="117"/>
      <c r="W840" s="117"/>
      <c r="X840" s="117"/>
      <c r="Y840" s="117"/>
    </row>
    <row r="841">
      <c r="A841" s="117"/>
      <c r="B841" s="724"/>
      <c r="C841" s="725"/>
      <c r="D841" s="117"/>
      <c r="E841" s="361"/>
      <c r="F841" s="117"/>
      <c r="G841" s="117"/>
      <c r="H841" s="117"/>
      <c r="I841" s="117"/>
      <c r="J841" s="117"/>
      <c r="K841" s="117"/>
      <c r="L841" s="117"/>
      <c r="M841" s="117"/>
      <c r="N841" s="117"/>
      <c r="O841" s="117"/>
      <c r="P841" s="117"/>
      <c r="Q841" s="117"/>
      <c r="R841" s="117"/>
      <c r="S841" s="117"/>
      <c r="T841" s="117"/>
      <c r="U841" s="117"/>
      <c r="V841" s="117"/>
      <c r="W841" s="117"/>
      <c r="X841" s="117"/>
      <c r="Y841" s="117"/>
    </row>
    <row r="842">
      <c r="A842" s="117"/>
      <c r="B842" s="724"/>
      <c r="C842" s="725"/>
      <c r="D842" s="117"/>
      <c r="E842" s="361"/>
      <c r="F842" s="117"/>
      <c r="G842" s="117"/>
      <c r="H842" s="117"/>
      <c r="I842" s="117"/>
      <c r="J842" s="117"/>
      <c r="K842" s="117"/>
      <c r="L842" s="117"/>
      <c r="M842" s="117"/>
      <c r="N842" s="117"/>
      <c r="O842" s="117"/>
      <c r="P842" s="117"/>
      <c r="Q842" s="117"/>
      <c r="R842" s="117"/>
      <c r="S842" s="117"/>
      <c r="T842" s="117"/>
      <c r="U842" s="117"/>
      <c r="V842" s="117"/>
      <c r="W842" s="117"/>
      <c r="X842" s="117"/>
      <c r="Y842" s="117"/>
    </row>
    <row r="843">
      <c r="A843" s="117"/>
      <c r="B843" s="724"/>
      <c r="C843" s="725"/>
      <c r="D843" s="117"/>
      <c r="E843" s="361"/>
      <c r="F843" s="117"/>
      <c r="G843" s="117"/>
      <c r="H843" s="117"/>
      <c r="I843" s="117"/>
      <c r="J843" s="117"/>
      <c r="K843" s="117"/>
      <c r="L843" s="117"/>
      <c r="M843" s="117"/>
      <c r="N843" s="117"/>
      <c r="O843" s="117"/>
      <c r="P843" s="117"/>
      <c r="Q843" s="117"/>
      <c r="R843" s="117"/>
      <c r="S843" s="117"/>
      <c r="T843" s="117"/>
      <c r="U843" s="117"/>
      <c r="V843" s="117"/>
      <c r="W843" s="117"/>
      <c r="X843" s="117"/>
      <c r="Y843" s="117"/>
    </row>
    <row r="844">
      <c r="A844" s="117"/>
      <c r="B844" s="724"/>
      <c r="C844" s="725"/>
      <c r="D844" s="117"/>
      <c r="E844" s="361"/>
      <c r="F844" s="117"/>
      <c r="G844" s="117"/>
      <c r="H844" s="117"/>
      <c r="I844" s="117"/>
      <c r="J844" s="117"/>
      <c r="K844" s="117"/>
      <c r="L844" s="117"/>
      <c r="M844" s="117"/>
      <c r="N844" s="117"/>
      <c r="O844" s="117"/>
      <c r="P844" s="117"/>
      <c r="Q844" s="117"/>
      <c r="R844" s="117"/>
      <c r="S844" s="117"/>
      <c r="T844" s="117"/>
      <c r="U844" s="117"/>
      <c r="V844" s="117"/>
      <c r="W844" s="117"/>
      <c r="X844" s="117"/>
      <c r="Y844" s="117"/>
    </row>
    <row r="845">
      <c r="A845" s="117"/>
      <c r="B845" s="724"/>
      <c r="C845" s="725"/>
      <c r="D845" s="117"/>
      <c r="E845" s="361"/>
      <c r="F845" s="117"/>
      <c r="G845" s="117"/>
      <c r="H845" s="117"/>
      <c r="I845" s="117"/>
      <c r="J845" s="117"/>
      <c r="K845" s="117"/>
      <c r="L845" s="117"/>
      <c r="M845" s="117"/>
      <c r="N845" s="117"/>
      <c r="O845" s="117"/>
      <c r="P845" s="117"/>
      <c r="Q845" s="117"/>
      <c r="R845" s="117"/>
      <c r="S845" s="117"/>
      <c r="T845" s="117"/>
      <c r="U845" s="117"/>
      <c r="V845" s="117"/>
      <c r="W845" s="117"/>
      <c r="X845" s="117"/>
      <c r="Y845" s="117"/>
    </row>
    <row r="846">
      <c r="A846" s="117"/>
      <c r="B846" s="724"/>
      <c r="C846" s="725"/>
      <c r="D846" s="117"/>
      <c r="E846" s="361"/>
      <c r="F846" s="117"/>
      <c r="G846" s="117"/>
      <c r="H846" s="117"/>
      <c r="I846" s="117"/>
      <c r="J846" s="117"/>
      <c r="K846" s="117"/>
      <c r="L846" s="117"/>
      <c r="M846" s="117"/>
      <c r="N846" s="117"/>
      <c r="O846" s="117"/>
      <c r="P846" s="117"/>
      <c r="Q846" s="117"/>
      <c r="R846" s="117"/>
      <c r="S846" s="117"/>
      <c r="T846" s="117"/>
      <c r="U846" s="117"/>
      <c r="V846" s="117"/>
      <c r="W846" s="117"/>
      <c r="X846" s="117"/>
      <c r="Y846" s="117"/>
    </row>
    <row r="847">
      <c r="A847" s="117"/>
      <c r="B847" s="724"/>
      <c r="C847" s="725"/>
      <c r="D847" s="117"/>
      <c r="E847" s="361"/>
      <c r="F847" s="117"/>
      <c r="G847" s="117"/>
      <c r="H847" s="117"/>
      <c r="I847" s="117"/>
      <c r="J847" s="117"/>
      <c r="K847" s="117"/>
      <c r="L847" s="117"/>
      <c r="M847" s="117"/>
      <c r="N847" s="117"/>
      <c r="O847" s="117"/>
      <c r="P847" s="117"/>
      <c r="Q847" s="117"/>
      <c r="R847" s="117"/>
      <c r="S847" s="117"/>
      <c r="T847" s="117"/>
      <c r="U847" s="117"/>
      <c r="V847" s="117"/>
      <c r="W847" s="117"/>
      <c r="X847" s="117"/>
      <c r="Y847" s="117"/>
    </row>
    <row r="848">
      <c r="A848" s="117"/>
      <c r="B848" s="724"/>
      <c r="C848" s="725"/>
      <c r="D848" s="117"/>
      <c r="E848" s="361"/>
      <c r="F848" s="117"/>
      <c r="G848" s="117"/>
      <c r="H848" s="117"/>
      <c r="I848" s="117"/>
      <c r="J848" s="117"/>
      <c r="K848" s="117"/>
      <c r="L848" s="117"/>
      <c r="M848" s="117"/>
      <c r="N848" s="117"/>
      <c r="O848" s="117"/>
      <c r="P848" s="117"/>
      <c r="Q848" s="117"/>
      <c r="R848" s="117"/>
      <c r="S848" s="117"/>
      <c r="T848" s="117"/>
      <c r="U848" s="117"/>
      <c r="V848" s="117"/>
      <c r="W848" s="117"/>
      <c r="X848" s="117"/>
      <c r="Y848" s="117"/>
    </row>
    <row r="849">
      <c r="A849" s="117"/>
      <c r="B849" s="724"/>
      <c r="C849" s="725"/>
      <c r="D849" s="117"/>
      <c r="E849" s="361"/>
      <c r="F849" s="117"/>
      <c r="G849" s="117"/>
      <c r="H849" s="117"/>
      <c r="I849" s="117"/>
      <c r="J849" s="117"/>
      <c r="K849" s="117"/>
      <c r="L849" s="117"/>
      <c r="M849" s="117"/>
      <c r="N849" s="117"/>
      <c r="O849" s="117"/>
      <c r="P849" s="117"/>
      <c r="Q849" s="117"/>
      <c r="R849" s="117"/>
      <c r="S849" s="117"/>
      <c r="T849" s="117"/>
      <c r="U849" s="117"/>
      <c r="V849" s="117"/>
      <c r="W849" s="117"/>
      <c r="X849" s="117"/>
      <c r="Y849" s="117"/>
    </row>
    <row r="850">
      <c r="A850" s="117"/>
      <c r="B850" s="724"/>
      <c r="C850" s="725"/>
      <c r="D850" s="117"/>
      <c r="E850" s="361"/>
      <c r="F850" s="117"/>
      <c r="G850" s="117"/>
      <c r="H850" s="117"/>
      <c r="I850" s="117"/>
      <c r="J850" s="117"/>
      <c r="K850" s="117"/>
      <c r="L850" s="117"/>
      <c r="M850" s="117"/>
      <c r="N850" s="117"/>
      <c r="O850" s="117"/>
      <c r="P850" s="117"/>
      <c r="Q850" s="117"/>
      <c r="R850" s="117"/>
      <c r="S850" s="117"/>
      <c r="T850" s="117"/>
      <c r="U850" s="117"/>
      <c r="V850" s="117"/>
      <c r="W850" s="117"/>
      <c r="X850" s="117"/>
      <c r="Y850" s="117"/>
    </row>
    <row r="851">
      <c r="A851" s="117"/>
      <c r="B851" s="724"/>
      <c r="C851" s="725"/>
      <c r="D851" s="117"/>
      <c r="E851" s="361"/>
      <c r="F851" s="117"/>
      <c r="G851" s="117"/>
      <c r="H851" s="117"/>
      <c r="I851" s="117"/>
      <c r="J851" s="117"/>
      <c r="K851" s="117"/>
      <c r="L851" s="117"/>
      <c r="M851" s="117"/>
      <c r="N851" s="117"/>
      <c r="O851" s="117"/>
      <c r="P851" s="117"/>
      <c r="Q851" s="117"/>
      <c r="R851" s="117"/>
      <c r="S851" s="117"/>
      <c r="T851" s="117"/>
      <c r="U851" s="117"/>
      <c r="V851" s="117"/>
      <c r="W851" s="117"/>
      <c r="X851" s="117"/>
      <c r="Y851" s="117"/>
    </row>
    <row r="852">
      <c r="A852" s="117"/>
      <c r="B852" s="724"/>
      <c r="C852" s="725"/>
      <c r="D852" s="117"/>
      <c r="E852" s="361"/>
      <c r="F852" s="117"/>
      <c r="G852" s="117"/>
      <c r="H852" s="117"/>
      <c r="I852" s="117"/>
      <c r="J852" s="117"/>
      <c r="K852" s="117"/>
      <c r="L852" s="117"/>
      <c r="M852" s="117"/>
      <c r="N852" s="117"/>
      <c r="O852" s="117"/>
      <c r="P852" s="117"/>
      <c r="Q852" s="117"/>
      <c r="R852" s="117"/>
      <c r="S852" s="117"/>
      <c r="T852" s="117"/>
      <c r="U852" s="117"/>
      <c r="V852" s="117"/>
      <c r="W852" s="117"/>
      <c r="X852" s="117"/>
      <c r="Y852" s="117"/>
    </row>
    <row r="853">
      <c r="A853" s="117"/>
      <c r="B853" s="724"/>
      <c r="C853" s="725"/>
      <c r="D853" s="117"/>
      <c r="E853" s="361"/>
      <c r="F853" s="117"/>
      <c r="G853" s="117"/>
      <c r="H853" s="117"/>
      <c r="I853" s="117"/>
      <c r="J853" s="117"/>
      <c r="K853" s="117"/>
      <c r="L853" s="117"/>
      <c r="M853" s="117"/>
      <c r="N853" s="117"/>
      <c r="O853" s="117"/>
      <c r="P853" s="117"/>
      <c r="Q853" s="117"/>
      <c r="R853" s="117"/>
      <c r="S853" s="117"/>
      <c r="T853" s="117"/>
      <c r="U853" s="117"/>
      <c r="V853" s="117"/>
      <c r="W853" s="117"/>
      <c r="X853" s="117"/>
      <c r="Y853" s="117"/>
    </row>
    <row r="854">
      <c r="A854" s="117"/>
      <c r="B854" s="724"/>
      <c r="C854" s="725"/>
      <c r="D854" s="117"/>
      <c r="E854" s="361"/>
      <c r="F854" s="117"/>
      <c r="G854" s="117"/>
      <c r="H854" s="117"/>
      <c r="I854" s="117"/>
      <c r="J854" s="117"/>
      <c r="K854" s="117"/>
      <c r="L854" s="117"/>
      <c r="M854" s="117"/>
      <c r="N854" s="117"/>
      <c r="O854" s="117"/>
      <c r="P854" s="117"/>
      <c r="Q854" s="117"/>
      <c r="R854" s="117"/>
      <c r="S854" s="117"/>
      <c r="T854" s="117"/>
      <c r="U854" s="117"/>
      <c r="V854" s="117"/>
      <c r="W854" s="117"/>
      <c r="X854" s="117"/>
      <c r="Y854" s="117"/>
    </row>
    <row r="855">
      <c r="A855" s="117"/>
      <c r="B855" s="724"/>
      <c r="C855" s="725"/>
      <c r="D855" s="117"/>
      <c r="E855" s="361"/>
      <c r="F855" s="117"/>
      <c r="G855" s="117"/>
      <c r="H855" s="117"/>
      <c r="I855" s="117"/>
      <c r="J855" s="117"/>
      <c r="K855" s="117"/>
      <c r="L855" s="117"/>
      <c r="M855" s="117"/>
      <c r="N855" s="117"/>
      <c r="O855" s="117"/>
      <c r="P855" s="117"/>
      <c r="Q855" s="117"/>
      <c r="R855" s="117"/>
      <c r="S855" s="117"/>
      <c r="T855" s="117"/>
      <c r="U855" s="117"/>
      <c r="V855" s="117"/>
      <c r="W855" s="117"/>
      <c r="X855" s="117"/>
      <c r="Y855" s="117"/>
    </row>
    <row r="856">
      <c r="A856" s="117"/>
      <c r="B856" s="724"/>
      <c r="C856" s="725"/>
      <c r="D856" s="117"/>
      <c r="E856" s="361"/>
      <c r="F856" s="117"/>
      <c r="G856" s="117"/>
      <c r="H856" s="117"/>
      <c r="I856" s="117"/>
      <c r="J856" s="117"/>
      <c r="K856" s="117"/>
      <c r="L856" s="117"/>
      <c r="M856" s="117"/>
      <c r="N856" s="117"/>
      <c r="O856" s="117"/>
      <c r="P856" s="117"/>
      <c r="Q856" s="117"/>
      <c r="R856" s="117"/>
      <c r="S856" s="117"/>
      <c r="T856" s="117"/>
      <c r="U856" s="117"/>
      <c r="V856" s="117"/>
      <c r="W856" s="117"/>
      <c r="X856" s="117"/>
      <c r="Y856" s="117"/>
    </row>
    <row r="857">
      <c r="A857" s="117"/>
      <c r="B857" s="724"/>
      <c r="C857" s="725"/>
      <c r="D857" s="117"/>
      <c r="E857" s="361"/>
      <c r="F857" s="117"/>
      <c r="G857" s="117"/>
      <c r="H857" s="117"/>
      <c r="I857" s="117"/>
      <c r="J857" s="117"/>
      <c r="K857" s="117"/>
      <c r="L857" s="117"/>
      <c r="M857" s="117"/>
      <c r="N857" s="117"/>
      <c r="O857" s="117"/>
      <c r="P857" s="117"/>
      <c r="Q857" s="117"/>
      <c r="R857" s="117"/>
      <c r="S857" s="117"/>
      <c r="T857" s="117"/>
      <c r="U857" s="117"/>
      <c r="V857" s="117"/>
      <c r="W857" s="117"/>
      <c r="X857" s="117"/>
      <c r="Y857" s="117"/>
    </row>
    <row r="858">
      <c r="A858" s="117"/>
      <c r="B858" s="724"/>
      <c r="C858" s="725"/>
      <c r="D858" s="117"/>
      <c r="E858" s="361"/>
      <c r="F858" s="117"/>
      <c r="G858" s="117"/>
      <c r="H858" s="117"/>
      <c r="I858" s="117"/>
      <c r="J858" s="117"/>
      <c r="K858" s="117"/>
      <c r="L858" s="117"/>
      <c r="M858" s="117"/>
      <c r="N858" s="117"/>
      <c r="O858" s="117"/>
      <c r="P858" s="117"/>
      <c r="Q858" s="117"/>
      <c r="R858" s="117"/>
      <c r="S858" s="117"/>
      <c r="T858" s="117"/>
      <c r="U858" s="117"/>
      <c r="V858" s="117"/>
      <c r="W858" s="117"/>
      <c r="X858" s="117"/>
      <c r="Y858" s="117"/>
    </row>
    <row r="859">
      <c r="A859" s="117"/>
      <c r="B859" s="724"/>
      <c r="C859" s="725"/>
      <c r="D859" s="117"/>
      <c r="E859" s="361"/>
      <c r="F859" s="117"/>
      <c r="G859" s="117"/>
      <c r="H859" s="117"/>
      <c r="I859" s="117"/>
      <c r="J859" s="117"/>
      <c r="K859" s="117"/>
      <c r="L859" s="117"/>
      <c r="M859" s="117"/>
      <c r="N859" s="117"/>
      <c r="O859" s="117"/>
      <c r="P859" s="117"/>
      <c r="Q859" s="117"/>
      <c r="R859" s="117"/>
      <c r="S859" s="117"/>
      <c r="T859" s="117"/>
      <c r="U859" s="117"/>
      <c r="V859" s="117"/>
      <c r="W859" s="117"/>
      <c r="X859" s="117"/>
      <c r="Y859" s="117"/>
    </row>
    <row r="860">
      <c r="A860" s="117"/>
      <c r="B860" s="724"/>
      <c r="C860" s="725"/>
      <c r="D860" s="117"/>
      <c r="E860" s="361"/>
      <c r="F860" s="117"/>
      <c r="G860" s="117"/>
      <c r="H860" s="117"/>
      <c r="I860" s="117"/>
      <c r="J860" s="117"/>
      <c r="K860" s="117"/>
      <c r="L860" s="117"/>
      <c r="M860" s="117"/>
      <c r="N860" s="117"/>
      <c r="O860" s="117"/>
      <c r="P860" s="117"/>
      <c r="Q860" s="117"/>
      <c r="R860" s="117"/>
      <c r="S860" s="117"/>
      <c r="T860" s="117"/>
      <c r="U860" s="117"/>
      <c r="V860" s="117"/>
      <c r="W860" s="117"/>
      <c r="X860" s="117"/>
      <c r="Y860" s="117"/>
    </row>
    <row r="861">
      <c r="A861" s="117"/>
      <c r="B861" s="724"/>
      <c r="C861" s="725"/>
      <c r="D861" s="117"/>
      <c r="E861" s="361"/>
      <c r="F861" s="117"/>
      <c r="G861" s="117"/>
      <c r="H861" s="117"/>
      <c r="I861" s="117"/>
      <c r="J861" s="117"/>
      <c r="K861" s="117"/>
      <c r="L861" s="117"/>
      <c r="M861" s="117"/>
      <c r="N861" s="117"/>
      <c r="O861" s="117"/>
      <c r="P861" s="117"/>
      <c r="Q861" s="117"/>
      <c r="R861" s="117"/>
      <c r="S861" s="117"/>
      <c r="T861" s="117"/>
      <c r="U861" s="117"/>
      <c r="V861" s="117"/>
      <c r="W861" s="117"/>
      <c r="X861" s="117"/>
      <c r="Y861" s="117"/>
    </row>
    <row r="862">
      <c r="A862" s="117"/>
      <c r="B862" s="724"/>
      <c r="C862" s="725"/>
      <c r="D862" s="117"/>
      <c r="E862" s="361"/>
      <c r="F862" s="117"/>
      <c r="G862" s="117"/>
      <c r="H862" s="117"/>
      <c r="I862" s="117"/>
      <c r="J862" s="117"/>
      <c r="K862" s="117"/>
      <c r="L862" s="117"/>
      <c r="M862" s="117"/>
      <c r="N862" s="117"/>
      <c r="O862" s="117"/>
      <c r="P862" s="117"/>
      <c r="Q862" s="117"/>
      <c r="R862" s="117"/>
      <c r="S862" s="117"/>
      <c r="T862" s="117"/>
      <c r="U862" s="117"/>
      <c r="V862" s="117"/>
      <c r="W862" s="117"/>
      <c r="X862" s="117"/>
      <c r="Y862" s="117"/>
    </row>
    <row r="863">
      <c r="A863" s="117"/>
      <c r="B863" s="724"/>
      <c r="C863" s="725"/>
      <c r="D863" s="117"/>
      <c r="E863" s="361"/>
      <c r="F863" s="117"/>
      <c r="G863" s="117"/>
      <c r="H863" s="117"/>
      <c r="I863" s="117"/>
      <c r="J863" s="117"/>
      <c r="K863" s="117"/>
      <c r="L863" s="117"/>
      <c r="M863" s="117"/>
      <c r="N863" s="117"/>
      <c r="O863" s="117"/>
      <c r="P863" s="117"/>
      <c r="Q863" s="117"/>
      <c r="R863" s="117"/>
      <c r="S863" s="117"/>
      <c r="T863" s="117"/>
      <c r="U863" s="117"/>
      <c r="V863" s="117"/>
      <c r="W863" s="117"/>
      <c r="X863" s="117"/>
      <c r="Y863" s="117"/>
    </row>
    <row r="864">
      <c r="A864" s="117"/>
      <c r="B864" s="724"/>
      <c r="C864" s="725"/>
      <c r="D864" s="117"/>
      <c r="E864" s="361"/>
      <c r="F864" s="117"/>
      <c r="G864" s="117"/>
      <c r="H864" s="117"/>
      <c r="I864" s="117"/>
      <c r="J864" s="117"/>
      <c r="K864" s="117"/>
      <c r="L864" s="117"/>
      <c r="M864" s="117"/>
      <c r="N864" s="117"/>
      <c r="O864" s="117"/>
      <c r="P864" s="117"/>
      <c r="Q864" s="117"/>
      <c r="R864" s="117"/>
      <c r="S864" s="117"/>
      <c r="T864" s="117"/>
      <c r="U864" s="117"/>
      <c r="V864" s="117"/>
      <c r="W864" s="117"/>
      <c r="X864" s="117"/>
      <c r="Y864" s="117"/>
    </row>
    <row r="865">
      <c r="A865" s="117"/>
      <c r="B865" s="724"/>
      <c r="C865" s="725"/>
      <c r="D865" s="117"/>
      <c r="E865" s="361"/>
      <c r="F865" s="117"/>
      <c r="G865" s="117"/>
      <c r="H865" s="117"/>
      <c r="I865" s="117"/>
      <c r="J865" s="117"/>
      <c r="K865" s="117"/>
      <c r="L865" s="117"/>
      <c r="M865" s="117"/>
      <c r="N865" s="117"/>
      <c r="O865" s="117"/>
      <c r="P865" s="117"/>
      <c r="Q865" s="117"/>
      <c r="R865" s="117"/>
      <c r="S865" s="117"/>
      <c r="T865" s="117"/>
      <c r="U865" s="117"/>
      <c r="V865" s="117"/>
      <c r="W865" s="117"/>
      <c r="X865" s="117"/>
      <c r="Y865" s="117"/>
    </row>
    <row r="866">
      <c r="A866" s="117"/>
      <c r="B866" s="724"/>
      <c r="C866" s="725"/>
      <c r="D866" s="117"/>
      <c r="E866" s="361"/>
      <c r="F866" s="117"/>
      <c r="G866" s="117"/>
      <c r="H866" s="117"/>
      <c r="I866" s="117"/>
      <c r="J866" s="117"/>
      <c r="K866" s="117"/>
      <c r="L866" s="117"/>
      <c r="M866" s="117"/>
      <c r="N866" s="117"/>
      <c r="O866" s="117"/>
      <c r="P866" s="117"/>
      <c r="Q866" s="117"/>
      <c r="R866" s="117"/>
      <c r="S866" s="117"/>
      <c r="T866" s="117"/>
      <c r="U866" s="117"/>
      <c r="V866" s="117"/>
      <c r="W866" s="117"/>
      <c r="X866" s="117"/>
      <c r="Y866" s="117"/>
    </row>
    <row r="867">
      <c r="A867" s="117"/>
      <c r="B867" s="724"/>
      <c r="C867" s="725"/>
      <c r="D867" s="117"/>
      <c r="E867" s="361"/>
      <c r="F867" s="117"/>
      <c r="G867" s="117"/>
      <c r="H867" s="117"/>
      <c r="I867" s="117"/>
      <c r="J867" s="117"/>
      <c r="K867" s="117"/>
      <c r="L867" s="117"/>
      <c r="M867" s="117"/>
      <c r="N867" s="117"/>
      <c r="O867" s="117"/>
      <c r="P867" s="117"/>
      <c r="Q867" s="117"/>
      <c r="R867" s="117"/>
      <c r="S867" s="117"/>
      <c r="T867" s="117"/>
      <c r="U867" s="117"/>
      <c r="V867" s="117"/>
      <c r="W867" s="117"/>
      <c r="X867" s="117"/>
      <c r="Y867" s="117"/>
    </row>
    <row r="868">
      <c r="A868" s="117"/>
      <c r="B868" s="724"/>
      <c r="C868" s="725"/>
      <c r="D868" s="117"/>
      <c r="E868" s="361"/>
      <c r="F868" s="117"/>
      <c r="G868" s="117"/>
      <c r="H868" s="117"/>
      <c r="I868" s="117"/>
      <c r="J868" s="117"/>
      <c r="K868" s="117"/>
      <c r="L868" s="117"/>
      <c r="M868" s="117"/>
      <c r="N868" s="117"/>
      <c r="O868" s="117"/>
      <c r="P868" s="117"/>
      <c r="Q868" s="117"/>
      <c r="R868" s="117"/>
      <c r="S868" s="117"/>
      <c r="T868" s="117"/>
      <c r="U868" s="117"/>
      <c r="V868" s="117"/>
      <c r="W868" s="117"/>
      <c r="X868" s="117"/>
      <c r="Y868" s="117"/>
    </row>
    <row r="869">
      <c r="A869" s="117"/>
      <c r="B869" s="724"/>
      <c r="C869" s="725"/>
      <c r="D869" s="117"/>
      <c r="E869" s="361"/>
      <c r="F869" s="117"/>
      <c r="G869" s="117"/>
      <c r="H869" s="117"/>
      <c r="I869" s="117"/>
      <c r="J869" s="117"/>
      <c r="K869" s="117"/>
      <c r="L869" s="117"/>
      <c r="M869" s="117"/>
      <c r="N869" s="117"/>
      <c r="O869" s="117"/>
      <c r="P869" s="117"/>
      <c r="Q869" s="117"/>
      <c r="R869" s="117"/>
      <c r="S869" s="117"/>
      <c r="T869" s="117"/>
      <c r="U869" s="117"/>
      <c r="V869" s="117"/>
      <c r="W869" s="117"/>
      <c r="X869" s="117"/>
      <c r="Y869" s="117"/>
    </row>
    <row r="870">
      <c r="A870" s="117"/>
      <c r="B870" s="724"/>
      <c r="C870" s="725"/>
      <c r="D870" s="117"/>
      <c r="E870" s="361"/>
      <c r="F870" s="117"/>
      <c r="G870" s="117"/>
      <c r="H870" s="117"/>
      <c r="I870" s="117"/>
      <c r="J870" s="117"/>
      <c r="K870" s="117"/>
      <c r="L870" s="117"/>
      <c r="M870" s="117"/>
      <c r="N870" s="117"/>
      <c r="O870" s="117"/>
      <c r="P870" s="117"/>
      <c r="Q870" s="117"/>
      <c r="R870" s="117"/>
      <c r="S870" s="117"/>
      <c r="T870" s="117"/>
      <c r="U870" s="117"/>
      <c r="V870" s="117"/>
      <c r="W870" s="117"/>
      <c r="X870" s="117"/>
      <c r="Y870" s="117"/>
    </row>
    <row r="871">
      <c r="A871" s="117"/>
      <c r="B871" s="724"/>
      <c r="C871" s="725"/>
      <c r="D871" s="117"/>
      <c r="E871" s="361"/>
      <c r="F871" s="117"/>
      <c r="G871" s="117"/>
      <c r="H871" s="117"/>
      <c r="I871" s="117"/>
      <c r="J871" s="117"/>
      <c r="K871" s="117"/>
      <c r="L871" s="117"/>
      <c r="M871" s="117"/>
      <c r="N871" s="117"/>
      <c r="O871" s="117"/>
      <c r="P871" s="117"/>
      <c r="Q871" s="117"/>
      <c r="R871" s="117"/>
      <c r="S871" s="117"/>
      <c r="T871" s="117"/>
      <c r="U871" s="117"/>
      <c r="V871" s="117"/>
      <c r="W871" s="117"/>
      <c r="X871" s="117"/>
      <c r="Y871" s="117"/>
    </row>
    <row r="872">
      <c r="A872" s="117"/>
      <c r="B872" s="724"/>
      <c r="C872" s="725"/>
      <c r="D872" s="117"/>
      <c r="E872" s="361"/>
      <c r="F872" s="117"/>
      <c r="G872" s="117"/>
      <c r="H872" s="117"/>
      <c r="I872" s="117"/>
      <c r="J872" s="117"/>
      <c r="K872" s="117"/>
      <c r="L872" s="117"/>
      <c r="M872" s="117"/>
      <c r="N872" s="117"/>
      <c r="O872" s="117"/>
      <c r="P872" s="117"/>
      <c r="Q872" s="117"/>
      <c r="R872" s="117"/>
      <c r="S872" s="117"/>
      <c r="T872" s="117"/>
      <c r="U872" s="117"/>
      <c r="V872" s="117"/>
      <c r="W872" s="117"/>
      <c r="X872" s="117"/>
      <c r="Y872" s="117"/>
    </row>
    <row r="873">
      <c r="A873" s="117"/>
      <c r="B873" s="724"/>
      <c r="C873" s="725"/>
      <c r="D873" s="117"/>
      <c r="E873" s="361"/>
      <c r="F873" s="117"/>
      <c r="G873" s="117"/>
      <c r="H873" s="117"/>
      <c r="I873" s="117"/>
      <c r="J873" s="117"/>
      <c r="K873" s="117"/>
      <c r="L873" s="117"/>
      <c r="M873" s="117"/>
      <c r="N873" s="117"/>
      <c r="O873" s="117"/>
      <c r="P873" s="117"/>
      <c r="Q873" s="117"/>
      <c r="R873" s="117"/>
      <c r="S873" s="117"/>
      <c r="T873" s="117"/>
      <c r="U873" s="117"/>
      <c r="V873" s="117"/>
      <c r="W873" s="117"/>
      <c r="X873" s="117"/>
      <c r="Y873" s="117"/>
    </row>
    <row r="874">
      <c r="A874" s="117"/>
      <c r="B874" s="724"/>
      <c r="C874" s="725"/>
      <c r="D874" s="117"/>
      <c r="E874" s="361"/>
      <c r="F874" s="117"/>
      <c r="G874" s="117"/>
      <c r="H874" s="117"/>
      <c r="I874" s="117"/>
      <c r="J874" s="117"/>
      <c r="K874" s="117"/>
      <c r="L874" s="117"/>
      <c r="M874" s="117"/>
      <c r="N874" s="117"/>
      <c r="O874" s="117"/>
      <c r="P874" s="117"/>
      <c r="Q874" s="117"/>
      <c r="R874" s="117"/>
      <c r="S874" s="117"/>
      <c r="T874" s="117"/>
      <c r="U874" s="117"/>
      <c r="V874" s="117"/>
      <c r="W874" s="117"/>
      <c r="X874" s="117"/>
      <c r="Y874" s="117"/>
    </row>
    <row r="875">
      <c r="A875" s="117"/>
      <c r="B875" s="724"/>
      <c r="C875" s="725"/>
      <c r="D875" s="117"/>
      <c r="E875" s="361"/>
      <c r="F875" s="117"/>
      <c r="G875" s="117"/>
      <c r="H875" s="117"/>
      <c r="I875" s="117"/>
      <c r="J875" s="117"/>
      <c r="K875" s="117"/>
      <c r="L875" s="117"/>
      <c r="M875" s="117"/>
      <c r="N875" s="117"/>
      <c r="O875" s="117"/>
      <c r="P875" s="117"/>
      <c r="Q875" s="117"/>
      <c r="R875" s="117"/>
      <c r="S875" s="117"/>
      <c r="T875" s="117"/>
      <c r="U875" s="117"/>
      <c r="V875" s="117"/>
      <c r="W875" s="117"/>
      <c r="X875" s="117"/>
      <c r="Y875" s="117"/>
    </row>
    <row r="876">
      <c r="A876" s="117"/>
      <c r="B876" s="724"/>
      <c r="C876" s="725"/>
      <c r="D876" s="117"/>
      <c r="E876" s="361"/>
      <c r="F876" s="117"/>
      <c r="G876" s="117"/>
      <c r="H876" s="117"/>
      <c r="I876" s="117"/>
      <c r="J876" s="117"/>
      <c r="K876" s="117"/>
      <c r="L876" s="117"/>
      <c r="M876" s="117"/>
      <c r="N876" s="117"/>
      <c r="O876" s="117"/>
      <c r="P876" s="117"/>
      <c r="Q876" s="117"/>
      <c r="R876" s="117"/>
      <c r="S876" s="117"/>
      <c r="T876" s="117"/>
      <c r="U876" s="117"/>
      <c r="V876" s="117"/>
      <c r="W876" s="117"/>
      <c r="X876" s="117"/>
      <c r="Y876" s="117"/>
    </row>
    <row r="877">
      <c r="A877" s="117"/>
      <c r="B877" s="724"/>
      <c r="C877" s="725"/>
      <c r="D877" s="117"/>
      <c r="E877" s="361"/>
      <c r="F877" s="117"/>
      <c r="G877" s="117"/>
      <c r="H877" s="117"/>
      <c r="I877" s="117"/>
      <c r="J877" s="117"/>
      <c r="K877" s="117"/>
      <c r="L877" s="117"/>
      <c r="M877" s="117"/>
      <c r="N877" s="117"/>
      <c r="O877" s="117"/>
      <c r="P877" s="117"/>
      <c r="Q877" s="117"/>
      <c r="R877" s="117"/>
      <c r="S877" s="117"/>
      <c r="T877" s="117"/>
      <c r="U877" s="117"/>
      <c r="V877" s="117"/>
      <c r="W877" s="117"/>
      <c r="X877" s="117"/>
      <c r="Y877" s="117"/>
    </row>
    <row r="878">
      <c r="A878" s="117"/>
      <c r="B878" s="724"/>
      <c r="C878" s="725"/>
      <c r="D878" s="117"/>
      <c r="E878" s="361"/>
      <c r="F878" s="117"/>
      <c r="G878" s="117"/>
      <c r="H878" s="117"/>
      <c r="I878" s="117"/>
      <c r="J878" s="117"/>
      <c r="K878" s="117"/>
      <c r="L878" s="117"/>
      <c r="M878" s="117"/>
      <c r="N878" s="117"/>
      <c r="O878" s="117"/>
      <c r="P878" s="117"/>
      <c r="Q878" s="117"/>
      <c r="R878" s="117"/>
      <c r="S878" s="117"/>
      <c r="T878" s="117"/>
      <c r="U878" s="117"/>
      <c r="V878" s="117"/>
      <c r="W878" s="117"/>
      <c r="X878" s="117"/>
      <c r="Y878" s="117"/>
    </row>
    <row r="879">
      <c r="A879" s="117"/>
      <c r="B879" s="724"/>
      <c r="C879" s="725"/>
      <c r="D879" s="117"/>
      <c r="E879" s="361"/>
      <c r="F879" s="117"/>
      <c r="G879" s="117"/>
      <c r="H879" s="117"/>
      <c r="I879" s="117"/>
      <c r="J879" s="117"/>
      <c r="K879" s="117"/>
      <c r="L879" s="117"/>
      <c r="M879" s="117"/>
      <c r="N879" s="117"/>
      <c r="O879" s="117"/>
      <c r="P879" s="117"/>
      <c r="Q879" s="117"/>
      <c r="R879" s="117"/>
      <c r="S879" s="117"/>
      <c r="T879" s="117"/>
      <c r="U879" s="117"/>
      <c r="V879" s="117"/>
      <c r="W879" s="117"/>
      <c r="X879" s="117"/>
      <c r="Y879" s="117"/>
    </row>
    <row r="880">
      <c r="A880" s="117"/>
      <c r="B880" s="724"/>
      <c r="C880" s="725"/>
      <c r="D880" s="117"/>
      <c r="E880" s="361"/>
      <c r="F880" s="117"/>
      <c r="G880" s="117"/>
      <c r="H880" s="117"/>
      <c r="I880" s="117"/>
      <c r="J880" s="117"/>
      <c r="K880" s="117"/>
      <c r="L880" s="117"/>
      <c r="M880" s="117"/>
      <c r="N880" s="117"/>
      <c r="O880" s="117"/>
      <c r="P880" s="117"/>
      <c r="Q880" s="117"/>
      <c r="R880" s="117"/>
      <c r="S880" s="117"/>
      <c r="T880" s="117"/>
      <c r="U880" s="117"/>
      <c r="V880" s="117"/>
      <c r="W880" s="117"/>
      <c r="X880" s="117"/>
      <c r="Y880" s="117"/>
    </row>
    <row r="881">
      <c r="A881" s="117"/>
      <c r="B881" s="724"/>
      <c r="C881" s="725"/>
      <c r="D881" s="117"/>
      <c r="E881" s="361"/>
      <c r="F881" s="117"/>
      <c r="G881" s="117"/>
      <c r="H881" s="117"/>
      <c r="I881" s="117"/>
      <c r="J881" s="117"/>
      <c r="K881" s="117"/>
      <c r="L881" s="117"/>
      <c r="M881" s="117"/>
      <c r="N881" s="117"/>
      <c r="O881" s="117"/>
      <c r="P881" s="117"/>
      <c r="Q881" s="117"/>
      <c r="R881" s="117"/>
      <c r="S881" s="117"/>
      <c r="T881" s="117"/>
      <c r="U881" s="117"/>
      <c r="V881" s="117"/>
      <c r="W881" s="117"/>
      <c r="X881" s="117"/>
      <c r="Y881" s="117"/>
    </row>
    <row r="882">
      <c r="A882" s="117"/>
      <c r="B882" s="724"/>
      <c r="C882" s="725"/>
      <c r="D882" s="117"/>
      <c r="E882" s="361"/>
      <c r="F882" s="117"/>
      <c r="G882" s="117"/>
      <c r="H882" s="117"/>
      <c r="I882" s="117"/>
      <c r="J882" s="117"/>
      <c r="K882" s="117"/>
      <c r="L882" s="117"/>
      <c r="M882" s="117"/>
      <c r="N882" s="117"/>
      <c r="O882" s="117"/>
      <c r="P882" s="117"/>
      <c r="Q882" s="117"/>
      <c r="R882" s="117"/>
      <c r="S882" s="117"/>
      <c r="T882" s="117"/>
      <c r="U882" s="117"/>
      <c r="V882" s="117"/>
      <c r="W882" s="117"/>
      <c r="X882" s="117"/>
      <c r="Y882" s="117"/>
    </row>
    <row r="883">
      <c r="A883" s="117"/>
      <c r="B883" s="724"/>
      <c r="C883" s="725"/>
      <c r="D883" s="117"/>
      <c r="E883" s="361"/>
      <c r="F883" s="117"/>
      <c r="G883" s="117"/>
      <c r="H883" s="117"/>
      <c r="I883" s="117"/>
      <c r="J883" s="117"/>
      <c r="K883" s="117"/>
      <c r="L883" s="117"/>
      <c r="M883" s="117"/>
      <c r="N883" s="117"/>
      <c r="O883" s="117"/>
      <c r="P883" s="117"/>
      <c r="Q883" s="117"/>
      <c r="R883" s="117"/>
      <c r="S883" s="117"/>
      <c r="T883" s="117"/>
      <c r="U883" s="117"/>
      <c r="V883" s="117"/>
      <c r="W883" s="117"/>
      <c r="X883" s="117"/>
      <c r="Y883" s="117"/>
    </row>
    <row r="884">
      <c r="A884" s="117"/>
      <c r="B884" s="724"/>
      <c r="C884" s="725"/>
      <c r="D884" s="117"/>
      <c r="E884" s="361"/>
      <c r="F884" s="117"/>
      <c r="G884" s="117"/>
      <c r="H884" s="117"/>
      <c r="I884" s="117"/>
      <c r="J884" s="117"/>
      <c r="K884" s="117"/>
      <c r="L884" s="117"/>
      <c r="M884" s="117"/>
      <c r="N884" s="117"/>
      <c r="O884" s="117"/>
      <c r="P884" s="117"/>
      <c r="Q884" s="117"/>
      <c r="R884" s="117"/>
      <c r="S884" s="117"/>
      <c r="T884" s="117"/>
      <c r="U884" s="117"/>
      <c r="V884" s="117"/>
      <c r="W884" s="117"/>
      <c r="X884" s="117"/>
      <c r="Y884" s="117"/>
    </row>
    <row r="885">
      <c r="A885" s="117"/>
      <c r="B885" s="724"/>
      <c r="C885" s="725"/>
      <c r="D885" s="117"/>
      <c r="E885" s="361"/>
      <c r="F885" s="117"/>
      <c r="G885" s="117"/>
      <c r="H885" s="117"/>
      <c r="I885" s="117"/>
      <c r="J885" s="117"/>
      <c r="K885" s="117"/>
      <c r="L885" s="117"/>
      <c r="M885" s="117"/>
      <c r="N885" s="117"/>
      <c r="O885" s="117"/>
      <c r="P885" s="117"/>
      <c r="Q885" s="117"/>
      <c r="R885" s="117"/>
      <c r="S885" s="117"/>
      <c r="T885" s="117"/>
      <c r="U885" s="117"/>
      <c r="V885" s="117"/>
      <c r="W885" s="117"/>
      <c r="X885" s="117"/>
      <c r="Y885" s="117"/>
    </row>
    <row r="886">
      <c r="A886" s="117"/>
      <c r="B886" s="724"/>
      <c r="C886" s="725"/>
      <c r="D886" s="117"/>
      <c r="E886" s="361"/>
      <c r="F886" s="117"/>
      <c r="G886" s="117"/>
      <c r="H886" s="117"/>
      <c r="I886" s="117"/>
      <c r="J886" s="117"/>
      <c r="K886" s="117"/>
      <c r="L886" s="117"/>
      <c r="M886" s="117"/>
      <c r="N886" s="117"/>
      <c r="O886" s="117"/>
      <c r="P886" s="117"/>
      <c r="Q886" s="117"/>
      <c r="R886" s="117"/>
      <c r="S886" s="117"/>
      <c r="T886" s="117"/>
      <c r="U886" s="117"/>
      <c r="V886" s="117"/>
      <c r="W886" s="117"/>
      <c r="X886" s="117"/>
      <c r="Y886" s="117"/>
    </row>
    <row r="887">
      <c r="A887" s="117"/>
      <c r="B887" s="724"/>
      <c r="C887" s="725"/>
      <c r="D887" s="117"/>
      <c r="E887" s="361"/>
      <c r="F887" s="117"/>
      <c r="G887" s="117"/>
      <c r="H887" s="117"/>
      <c r="I887" s="117"/>
      <c r="J887" s="117"/>
      <c r="K887" s="117"/>
      <c r="L887" s="117"/>
      <c r="M887" s="117"/>
      <c r="N887" s="117"/>
      <c r="O887" s="117"/>
      <c r="P887" s="117"/>
      <c r="Q887" s="117"/>
      <c r="R887" s="117"/>
      <c r="S887" s="117"/>
      <c r="T887" s="117"/>
      <c r="U887" s="117"/>
      <c r="V887" s="117"/>
      <c r="W887" s="117"/>
      <c r="X887" s="117"/>
      <c r="Y887" s="117"/>
    </row>
    <row r="888">
      <c r="A888" s="117"/>
      <c r="B888" s="724"/>
      <c r="C888" s="725"/>
      <c r="D888" s="117"/>
      <c r="E888" s="361"/>
      <c r="F888" s="117"/>
      <c r="G888" s="117"/>
      <c r="H888" s="117"/>
      <c r="I888" s="117"/>
      <c r="J888" s="117"/>
      <c r="K888" s="117"/>
      <c r="L888" s="117"/>
      <c r="M888" s="117"/>
      <c r="N888" s="117"/>
      <c r="O888" s="117"/>
      <c r="P888" s="117"/>
      <c r="Q888" s="117"/>
      <c r="R888" s="117"/>
      <c r="S888" s="117"/>
      <c r="T888" s="117"/>
      <c r="U888" s="117"/>
      <c r="V888" s="117"/>
      <c r="W888" s="117"/>
      <c r="X888" s="117"/>
      <c r="Y888" s="117"/>
    </row>
    <row r="889">
      <c r="A889" s="117"/>
      <c r="B889" s="724"/>
      <c r="C889" s="725"/>
      <c r="D889" s="117"/>
      <c r="E889" s="361"/>
      <c r="F889" s="117"/>
      <c r="G889" s="117"/>
      <c r="H889" s="117"/>
      <c r="I889" s="117"/>
      <c r="J889" s="117"/>
      <c r="K889" s="117"/>
      <c r="L889" s="117"/>
      <c r="M889" s="117"/>
      <c r="N889" s="117"/>
      <c r="O889" s="117"/>
      <c r="P889" s="117"/>
      <c r="Q889" s="117"/>
      <c r="R889" s="117"/>
      <c r="S889" s="117"/>
      <c r="T889" s="117"/>
      <c r="U889" s="117"/>
      <c r="V889" s="117"/>
      <c r="W889" s="117"/>
      <c r="X889" s="117"/>
      <c r="Y889" s="117"/>
    </row>
    <row r="890">
      <c r="A890" s="117"/>
      <c r="B890" s="724"/>
      <c r="C890" s="725"/>
      <c r="D890" s="117"/>
      <c r="E890" s="361"/>
      <c r="F890" s="117"/>
      <c r="G890" s="117"/>
      <c r="H890" s="117"/>
      <c r="I890" s="117"/>
      <c r="J890" s="117"/>
      <c r="K890" s="117"/>
      <c r="L890" s="117"/>
      <c r="M890" s="117"/>
      <c r="N890" s="117"/>
      <c r="O890" s="117"/>
      <c r="P890" s="117"/>
      <c r="Q890" s="117"/>
      <c r="R890" s="117"/>
      <c r="S890" s="117"/>
      <c r="T890" s="117"/>
      <c r="U890" s="117"/>
      <c r="V890" s="117"/>
      <c r="W890" s="117"/>
      <c r="X890" s="117"/>
      <c r="Y890" s="117"/>
    </row>
    <row r="891">
      <c r="A891" s="117"/>
      <c r="B891" s="724"/>
      <c r="C891" s="725"/>
      <c r="D891" s="117"/>
      <c r="E891" s="361"/>
      <c r="F891" s="117"/>
      <c r="G891" s="117"/>
      <c r="H891" s="117"/>
      <c r="I891" s="117"/>
      <c r="J891" s="117"/>
      <c r="K891" s="117"/>
      <c r="L891" s="117"/>
      <c r="M891" s="117"/>
      <c r="N891" s="117"/>
      <c r="O891" s="117"/>
      <c r="P891" s="117"/>
      <c r="Q891" s="117"/>
      <c r="R891" s="117"/>
      <c r="S891" s="117"/>
      <c r="T891" s="117"/>
      <c r="U891" s="117"/>
      <c r="V891" s="117"/>
      <c r="W891" s="117"/>
      <c r="X891" s="117"/>
      <c r="Y891" s="117"/>
    </row>
    <row r="892">
      <c r="A892" s="117"/>
      <c r="B892" s="724"/>
      <c r="C892" s="725"/>
      <c r="D892" s="117"/>
      <c r="E892" s="361"/>
      <c r="F892" s="117"/>
      <c r="G892" s="117"/>
      <c r="H892" s="117"/>
      <c r="I892" s="117"/>
      <c r="J892" s="117"/>
      <c r="K892" s="117"/>
      <c r="L892" s="117"/>
      <c r="M892" s="117"/>
      <c r="N892" s="117"/>
      <c r="O892" s="117"/>
      <c r="P892" s="117"/>
      <c r="Q892" s="117"/>
      <c r="R892" s="117"/>
      <c r="S892" s="117"/>
      <c r="T892" s="117"/>
      <c r="U892" s="117"/>
      <c r="V892" s="117"/>
      <c r="W892" s="117"/>
      <c r="X892" s="117"/>
      <c r="Y892" s="117"/>
    </row>
    <row r="893">
      <c r="A893" s="117"/>
      <c r="B893" s="724"/>
      <c r="C893" s="725"/>
      <c r="D893" s="117"/>
      <c r="E893" s="361"/>
      <c r="F893" s="117"/>
      <c r="G893" s="117"/>
      <c r="H893" s="117"/>
      <c r="I893" s="117"/>
      <c r="J893" s="117"/>
      <c r="K893" s="117"/>
      <c r="L893" s="117"/>
      <c r="M893" s="117"/>
      <c r="N893" s="117"/>
      <c r="O893" s="117"/>
      <c r="P893" s="117"/>
      <c r="Q893" s="117"/>
      <c r="R893" s="117"/>
      <c r="S893" s="117"/>
      <c r="T893" s="117"/>
      <c r="U893" s="117"/>
      <c r="V893" s="117"/>
      <c r="W893" s="117"/>
      <c r="X893" s="117"/>
      <c r="Y893" s="117"/>
    </row>
    <row r="894">
      <c r="A894" s="117"/>
      <c r="B894" s="724"/>
      <c r="C894" s="725"/>
      <c r="D894" s="117"/>
      <c r="E894" s="361"/>
      <c r="F894" s="117"/>
      <c r="G894" s="117"/>
      <c r="H894" s="117"/>
      <c r="I894" s="117"/>
      <c r="J894" s="117"/>
      <c r="K894" s="117"/>
      <c r="L894" s="117"/>
      <c r="M894" s="117"/>
      <c r="N894" s="117"/>
      <c r="O894" s="117"/>
      <c r="P894" s="117"/>
      <c r="Q894" s="117"/>
      <c r="R894" s="117"/>
      <c r="S894" s="117"/>
      <c r="T894" s="117"/>
      <c r="U894" s="117"/>
      <c r="V894" s="117"/>
      <c r="W894" s="117"/>
      <c r="X894" s="117"/>
      <c r="Y894" s="117"/>
    </row>
    <row r="895">
      <c r="A895" s="117"/>
      <c r="B895" s="724"/>
      <c r="C895" s="725"/>
      <c r="D895" s="117"/>
      <c r="E895" s="361"/>
      <c r="F895" s="117"/>
      <c r="G895" s="117"/>
      <c r="H895" s="117"/>
      <c r="I895" s="117"/>
      <c r="J895" s="117"/>
      <c r="K895" s="117"/>
      <c r="L895" s="117"/>
      <c r="M895" s="117"/>
      <c r="N895" s="117"/>
      <c r="O895" s="117"/>
      <c r="P895" s="117"/>
      <c r="Q895" s="117"/>
      <c r="R895" s="117"/>
      <c r="S895" s="117"/>
      <c r="T895" s="117"/>
      <c r="U895" s="117"/>
      <c r="V895" s="117"/>
      <c r="W895" s="117"/>
      <c r="X895" s="117"/>
      <c r="Y895" s="117"/>
    </row>
    <row r="896">
      <c r="A896" s="117"/>
      <c r="B896" s="724"/>
      <c r="C896" s="725"/>
      <c r="D896" s="117"/>
      <c r="E896" s="361"/>
      <c r="F896" s="117"/>
      <c r="G896" s="117"/>
      <c r="H896" s="117"/>
      <c r="I896" s="117"/>
      <c r="J896" s="117"/>
      <c r="K896" s="117"/>
      <c r="L896" s="117"/>
      <c r="M896" s="117"/>
      <c r="N896" s="117"/>
      <c r="O896" s="117"/>
      <c r="P896" s="117"/>
      <c r="Q896" s="117"/>
      <c r="R896" s="117"/>
      <c r="S896" s="117"/>
      <c r="T896" s="117"/>
      <c r="U896" s="117"/>
      <c r="V896" s="117"/>
      <c r="W896" s="117"/>
      <c r="X896" s="117"/>
      <c r="Y896" s="117"/>
    </row>
    <row r="897">
      <c r="A897" s="117"/>
      <c r="B897" s="724"/>
      <c r="C897" s="725"/>
      <c r="D897" s="117"/>
      <c r="E897" s="361"/>
      <c r="F897" s="117"/>
      <c r="G897" s="117"/>
      <c r="H897" s="117"/>
      <c r="I897" s="117"/>
      <c r="J897" s="117"/>
      <c r="K897" s="117"/>
      <c r="L897" s="117"/>
      <c r="M897" s="117"/>
      <c r="N897" s="117"/>
      <c r="O897" s="117"/>
      <c r="P897" s="117"/>
      <c r="Q897" s="117"/>
      <c r="R897" s="117"/>
      <c r="S897" s="117"/>
      <c r="T897" s="117"/>
      <c r="U897" s="117"/>
      <c r="V897" s="117"/>
      <c r="W897" s="117"/>
      <c r="X897" s="117"/>
      <c r="Y897" s="117"/>
    </row>
    <row r="898">
      <c r="A898" s="117"/>
      <c r="B898" s="724"/>
      <c r="C898" s="725"/>
      <c r="D898" s="117"/>
      <c r="E898" s="361"/>
      <c r="F898" s="117"/>
      <c r="G898" s="117"/>
      <c r="H898" s="117"/>
      <c r="I898" s="117"/>
      <c r="J898" s="117"/>
      <c r="K898" s="117"/>
      <c r="L898" s="117"/>
      <c r="M898" s="117"/>
      <c r="N898" s="117"/>
      <c r="O898" s="117"/>
      <c r="P898" s="117"/>
      <c r="Q898" s="117"/>
      <c r="R898" s="117"/>
      <c r="S898" s="117"/>
      <c r="T898" s="117"/>
      <c r="U898" s="117"/>
      <c r="V898" s="117"/>
      <c r="W898" s="117"/>
      <c r="X898" s="117"/>
      <c r="Y898" s="117"/>
    </row>
    <row r="899">
      <c r="A899" s="117"/>
      <c r="B899" s="724"/>
      <c r="C899" s="725"/>
      <c r="D899" s="117"/>
      <c r="E899" s="361"/>
      <c r="F899" s="117"/>
      <c r="G899" s="117"/>
      <c r="H899" s="117"/>
      <c r="I899" s="117"/>
      <c r="J899" s="117"/>
      <c r="K899" s="117"/>
      <c r="L899" s="117"/>
      <c r="M899" s="117"/>
      <c r="N899" s="117"/>
      <c r="O899" s="117"/>
      <c r="P899" s="117"/>
      <c r="Q899" s="117"/>
      <c r="R899" s="117"/>
      <c r="S899" s="117"/>
      <c r="T899" s="117"/>
      <c r="U899" s="117"/>
      <c r="V899" s="117"/>
      <c r="W899" s="117"/>
      <c r="X899" s="117"/>
      <c r="Y899" s="117"/>
    </row>
    <row r="900">
      <c r="A900" s="117"/>
      <c r="B900" s="724"/>
      <c r="C900" s="725"/>
      <c r="D900" s="117"/>
      <c r="E900" s="361"/>
      <c r="F900" s="117"/>
      <c r="G900" s="117"/>
      <c r="H900" s="117"/>
      <c r="I900" s="117"/>
      <c r="J900" s="117"/>
      <c r="K900" s="117"/>
      <c r="L900" s="117"/>
      <c r="M900" s="117"/>
      <c r="N900" s="117"/>
      <c r="O900" s="117"/>
      <c r="P900" s="117"/>
      <c r="Q900" s="117"/>
      <c r="R900" s="117"/>
      <c r="S900" s="117"/>
      <c r="T900" s="117"/>
      <c r="U900" s="117"/>
      <c r="V900" s="117"/>
      <c r="W900" s="117"/>
      <c r="X900" s="117"/>
      <c r="Y900" s="117"/>
    </row>
    <row r="901">
      <c r="A901" s="117"/>
      <c r="B901" s="724"/>
      <c r="C901" s="725"/>
      <c r="D901" s="117"/>
      <c r="E901" s="361"/>
      <c r="F901" s="117"/>
      <c r="G901" s="117"/>
      <c r="H901" s="117"/>
      <c r="I901" s="117"/>
      <c r="J901" s="117"/>
      <c r="K901" s="117"/>
      <c r="L901" s="117"/>
      <c r="M901" s="117"/>
      <c r="N901" s="117"/>
      <c r="O901" s="117"/>
      <c r="P901" s="117"/>
      <c r="Q901" s="117"/>
      <c r="R901" s="117"/>
      <c r="S901" s="117"/>
      <c r="T901" s="117"/>
      <c r="U901" s="117"/>
      <c r="V901" s="117"/>
      <c r="W901" s="117"/>
      <c r="X901" s="117"/>
      <c r="Y901" s="117"/>
    </row>
    <row r="902">
      <c r="A902" s="117"/>
      <c r="B902" s="724"/>
      <c r="C902" s="725"/>
      <c r="D902" s="117"/>
      <c r="E902" s="361"/>
      <c r="F902" s="117"/>
      <c r="G902" s="117"/>
      <c r="H902" s="117"/>
      <c r="I902" s="117"/>
      <c r="J902" s="117"/>
      <c r="K902" s="117"/>
      <c r="L902" s="117"/>
      <c r="M902" s="117"/>
      <c r="N902" s="117"/>
      <c r="O902" s="117"/>
      <c r="P902" s="117"/>
      <c r="Q902" s="117"/>
      <c r="R902" s="117"/>
      <c r="S902" s="117"/>
      <c r="T902" s="117"/>
      <c r="U902" s="117"/>
      <c r="V902" s="117"/>
      <c r="W902" s="117"/>
      <c r="X902" s="117"/>
      <c r="Y902" s="117"/>
    </row>
    <row r="903">
      <c r="A903" s="117"/>
      <c r="B903" s="724"/>
      <c r="C903" s="725"/>
      <c r="D903" s="117"/>
      <c r="E903" s="361"/>
      <c r="F903" s="117"/>
      <c r="G903" s="117"/>
      <c r="H903" s="117"/>
      <c r="I903" s="117"/>
      <c r="J903" s="117"/>
      <c r="K903" s="117"/>
      <c r="L903" s="117"/>
      <c r="M903" s="117"/>
      <c r="N903" s="117"/>
      <c r="O903" s="117"/>
      <c r="P903" s="117"/>
      <c r="Q903" s="117"/>
      <c r="R903" s="117"/>
      <c r="S903" s="117"/>
      <c r="T903" s="117"/>
      <c r="U903" s="117"/>
      <c r="V903" s="117"/>
      <c r="W903" s="117"/>
      <c r="X903" s="117"/>
      <c r="Y903" s="117"/>
    </row>
    <row r="904">
      <c r="A904" s="117"/>
      <c r="B904" s="724"/>
      <c r="C904" s="725"/>
      <c r="D904" s="117"/>
      <c r="E904" s="361"/>
      <c r="F904" s="117"/>
      <c r="G904" s="117"/>
      <c r="H904" s="117"/>
      <c r="I904" s="117"/>
      <c r="J904" s="117"/>
      <c r="K904" s="117"/>
      <c r="L904" s="117"/>
      <c r="M904" s="117"/>
      <c r="N904" s="117"/>
      <c r="O904" s="117"/>
      <c r="P904" s="117"/>
      <c r="Q904" s="117"/>
      <c r="R904" s="117"/>
      <c r="S904" s="117"/>
      <c r="T904" s="117"/>
      <c r="U904" s="117"/>
      <c r="V904" s="117"/>
      <c r="W904" s="117"/>
      <c r="X904" s="117"/>
      <c r="Y904" s="117"/>
    </row>
    <row r="905">
      <c r="A905" s="117"/>
      <c r="B905" s="724"/>
      <c r="C905" s="725"/>
      <c r="D905" s="117"/>
      <c r="E905" s="361"/>
      <c r="F905" s="117"/>
      <c r="G905" s="117"/>
      <c r="H905" s="117"/>
      <c r="I905" s="117"/>
      <c r="J905" s="117"/>
      <c r="K905" s="117"/>
      <c r="L905" s="117"/>
      <c r="M905" s="117"/>
      <c r="N905" s="117"/>
      <c r="O905" s="117"/>
      <c r="P905" s="117"/>
      <c r="Q905" s="117"/>
      <c r="R905" s="117"/>
      <c r="S905" s="117"/>
      <c r="T905" s="117"/>
      <c r="U905" s="117"/>
      <c r="V905" s="117"/>
      <c r="W905" s="117"/>
      <c r="X905" s="117"/>
      <c r="Y905" s="117"/>
    </row>
    <row r="906">
      <c r="A906" s="117"/>
      <c r="B906" s="724"/>
      <c r="C906" s="725"/>
      <c r="D906" s="117"/>
      <c r="E906" s="361"/>
      <c r="F906" s="117"/>
      <c r="G906" s="117"/>
      <c r="H906" s="117"/>
      <c r="I906" s="117"/>
      <c r="J906" s="117"/>
      <c r="K906" s="117"/>
      <c r="L906" s="117"/>
      <c r="M906" s="117"/>
      <c r="N906" s="117"/>
      <c r="O906" s="117"/>
      <c r="P906" s="117"/>
      <c r="Q906" s="117"/>
      <c r="R906" s="117"/>
      <c r="S906" s="117"/>
      <c r="T906" s="117"/>
      <c r="U906" s="117"/>
      <c r="V906" s="117"/>
      <c r="W906" s="117"/>
      <c r="X906" s="117"/>
      <c r="Y906" s="117"/>
    </row>
    <row r="907">
      <c r="A907" s="117"/>
      <c r="B907" s="724"/>
      <c r="C907" s="725"/>
      <c r="D907" s="117"/>
      <c r="E907" s="361"/>
      <c r="F907" s="117"/>
      <c r="G907" s="117"/>
      <c r="H907" s="117"/>
      <c r="I907" s="117"/>
      <c r="J907" s="117"/>
      <c r="K907" s="117"/>
      <c r="L907" s="117"/>
      <c r="M907" s="117"/>
      <c r="N907" s="117"/>
      <c r="O907" s="117"/>
      <c r="P907" s="117"/>
      <c r="Q907" s="117"/>
      <c r="R907" s="117"/>
      <c r="S907" s="117"/>
      <c r="T907" s="117"/>
      <c r="U907" s="117"/>
      <c r="V907" s="117"/>
      <c r="W907" s="117"/>
      <c r="X907" s="117"/>
      <c r="Y907" s="117"/>
    </row>
    <row r="908">
      <c r="A908" s="117"/>
      <c r="B908" s="724"/>
      <c r="C908" s="725"/>
      <c r="D908" s="117"/>
      <c r="E908" s="361"/>
      <c r="F908" s="117"/>
      <c r="G908" s="117"/>
      <c r="H908" s="117"/>
      <c r="I908" s="117"/>
      <c r="J908" s="117"/>
      <c r="K908" s="117"/>
      <c r="L908" s="117"/>
      <c r="M908" s="117"/>
      <c r="N908" s="117"/>
      <c r="O908" s="117"/>
      <c r="P908" s="117"/>
      <c r="Q908" s="117"/>
      <c r="R908" s="117"/>
      <c r="S908" s="117"/>
      <c r="T908" s="117"/>
      <c r="U908" s="117"/>
      <c r="V908" s="117"/>
      <c r="W908" s="117"/>
      <c r="X908" s="117"/>
      <c r="Y908" s="117"/>
    </row>
    <row r="909">
      <c r="A909" s="117"/>
      <c r="B909" s="724"/>
      <c r="C909" s="725"/>
      <c r="D909" s="117"/>
      <c r="E909" s="361"/>
      <c r="F909" s="117"/>
      <c r="G909" s="117"/>
      <c r="H909" s="117"/>
      <c r="I909" s="117"/>
      <c r="J909" s="117"/>
      <c r="K909" s="117"/>
      <c r="L909" s="117"/>
      <c r="M909" s="117"/>
      <c r="N909" s="117"/>
      <c r="O909" s="117"/>
      <c r="P909" s="117"/>
      <c r="Q909" s="117"/>
      <c r="R909" s="117"/>
      <c r="S909" s="117"/>
      <c r="T909" s="117"/>
      <c r="U909" s="117"/>
      <c r="V909" s="117"/>
      <c r="W909" s="117"/>
      <c r="X909" s="117"/>
      <c r="Y909" s="117"/>
    </row>
    <row r="910">
      <c r="A910" s="117"/>
      <c r="B910" s="724"/>
      <c r="C910" s="725"/>
      <c r="D910" s="117"/>
      <c r="E910" s="361"/>
      <c r="F910" s="117"/>
      <c r="G910" s="117"/>
      <c r="H910" s="117"/>
      <c r="I910" s="117"/>
      <c r="J910" s="117"/>
      <c r="K910" s="117"/>
      <c r="L910" s="117"/>
      <c r="M910" s="117"/>
      <c r="N910" s="117"/>
      <c r="O910" s="117"/>
      <c r="P910" s="117"/>
      <c r="Q910" s="117"/>
      <c r="R910" s="117"/>
      <c r="S910" s="117"/>
      <c r="T910" s="117"/>
      <c r="U910" s="117"/>
      <c r="V910" s="117"/>
      <c r="W910" s="117"/>
      <c r="X910" s="117"/>
      <c r="Y910" s="117"/>
    </row>
    <row r="911">
      <c r="A911" s="117"/>
      <c r="B911" s="724"/>
      <c r="C911" s="725"/>
      <c r="D911" s="117"/>
      <c r="E911" s="361"/>
      <c r="F911" s="117"/>
      <c r="G911" s="117"/>
      <c r="H911" s="117"/>
      <c r="I911" s="117"/>
      <c r="J911" s="117"/>
      <c r="K911" s="117"/>
      <c r="L911" s="117"/>
      <c r="M911" s="117"/>
      <c r="N911" s="117"/>
      <c r="O911" s="117"/>
      <c r="P911" s="117"/>
      <c r="Q911" s="117"/>
      <c r="R911" s="117"/>
      <c r="S911" s="117"/>
      <c r="T911" s="117"/>
      <c r="U911" s="117"/>
      <c r="V911" s="117"/>
      <c r="W911" s="117"/>
      <c r="X911" s="117"/>
      <c r="Y911" s="117"/>
    </row>
    <row r="912">
      <c r="A912" s="117"/>
      <c r="B912" s="724"/>
      <c r="C912" s="725"/>
      <c r="D912" s="117"/>
      <c r="E912" s="361"/>
      <c r="F912" s="117"/>
      <c r="G912" s="117"/>
      <c r="H912" s="117"/>
      <c r="I912" s="117"/>
      <c r="J912" s="117"/>
      <c r="K912" s="117"/>
      <c r="L912" s="117"/>
      <c r="M912" s="117"/>
      <c r="N912" s="117"/>
      <c r="O912" s="117"/>
      <c r="P912" s="117"/>
      <c r="Q912" s="117"/>
      <c r="R912" s="117"/>
      <c r="S912" s="117"/>
      <c r="T912" s="117"/>
      <c r="U912" s="117"/>
      <c r="V912" s="117"/>
      <c r="W912" s="117"/>
      <c r="X912" s="117"/>
      <c r="Y912" s="117"/>
    </row>
    <row r="913">
      <c r="A913" s="117"/>
      <c r="B913" s="724"/>
      <c r="C913" s="725"/>
      <c r="D913" s="117"/>
      <c r="E913" s="361"/>
      <c r="F913" s="117"/>
      <c r="G913" s="117"/>
      <c r="H913" s="117"/>
      <c r="I913" s="117"/>
      <c r="J913" s="117"/>
      <c r="K913" s="117"/>
      <c r="L913" s="117"/>
      <c r="M913" s="117"/>
      <c r="N913" s="117"/>
      <c r="O913" s="117"/>
      <c r="P913" s="117"/>
      <c r="Q913" s="117"/>
      <c r="R913" s="117"/>
      <c r="S913" s="117"/>
      <c r="T913" s="117"/>
      <c r="U913" s="117"/>
      <c r="V913" s="117"/>
      <c r="W913" s="117"/>
      <c r="X913" s="117"/>
      <c r="Y913" s="117"/>
    </row>
    <row r="914">
      <c r="A914" s="117"/>
      <c r="B914" s="724"/>
      <c r="C914" s="725"/>
      <c r="D914" s="117"/>
      <c r="E914" s="361"/>
      <c r="F914" s="117"/>
      <c r="G914" s="117"/>
      <c r="H914" s="117"/>
      <c r="I914" s="117"/>
      <c r="J914" s="117"/>
      <c r="K914" s="117"/>
      <c r="L914" s="117"/>
      <c r="M914" s="117"/>
      <c r="N914" s="117"/>
      <c r="O914" s="117"/>
      <c r="P914" s="117"/>
      <c r="Q914" s="117"/>
      <c r="R914" s="117"/>
      <c r="S914" s="117"/>
      <c r="T914" s="117"/>
      <c r="U914" s="117"/>
      <c r="V914" s="117"/>
      <c r="W914" s="117"/>
      <c r="X914" s="117"/>
      <c r="Y914" s="117"/>
    </row>
    <row r="915">
      <c r="A915" s="117"/>
      <c r="B915" s="724"/>
      <c r="C915" s="725"/>
      <c r="D915" s="117"/>
      <c r="E915" s="361"/>
      <c r="F915" s="117"/>
      <c r="G915" s="117"/>
      <c r="H915" s="117"/>
      <c r="I915" s="117"/>
      <c r="J915" s="117"/>
      <c r="K915" s="117"/>
      <c r="L915" s="117"/>
      <c r="M915" s="117"/>
      <c r="N915" s="117"/>
      <c r="O915" s="117"/>
      <c r="P915" s="117"/>
      <c r="Q915" s="117"/>
      <c r="R915" s="117"/>
      <c r="S915" s="117"/>
      <c r="T915" s="117"/>
      <c r="U915" s="117"/>
      <c r="V915" s="117"/>
      <c r="W915" s="117"/>
      <c r="X915" s="117"/>
      <c r="Y915" s="117"/>
    </row>
    <row r="916">
      <c r="A916" s="117"/>
      <c r="B916" s="724"/>
      <c r="C916" s="725"/>
      <c r="D916" s="117"/>
      <c r="E916" s="361"/>
      <c r="F916" s="117"/>
      <c r="G916" s="117"/>
      <c r="H916" s="117"/>
      <c r="I916" s="117"/>
      <c r="J916" s="117"/>
      <c r="K916" s="117"/>
      <c r="L916" s="117"/>
      <c r="M916" s="117"/>
      <c r="N916" s="117"/>
      <c r="O916" s="117"/>
      <c r="P916" s="117"/>
      <c r="Q916" s="117"/>
      <c r="R916" s="117"/>
      <c r="S916" s="117"/>
      <c r="T916" s="117"/>
      <c r="U916" s="117"/>
      <c r="V916" s="117"/>
      <c r="W916" s="117"/>
      <c r="X916" s="117"/>
      <c r="Y916" s="117"/>
    </row>
    <row r="917">
      <c r="A917" s="117"/>
      <c r="B917" s="724"/>
      <c r="C917" s="725"/>
      <c r="D917" s="117"/>
      <c r="E917" s="361"/>
      <c r="F917" s="117"/>
      <c r="G917" s="117"/>
      <c r="H917" s="117"/>
      <c r="I917" s="117"/>
      <c r="J917" s="117"/>
      <c r="K917" s="117"/>
      <c r="L917" s="117"/>
      <c r="M917" s="117"/>
      <c r="N917" s="117"/>
      <c r="O917" s="117"/>
      <c r="P917" s="117"/>
      <c r="Q917" s="117"/>
      <c r="R917" s="117"/>
      <c r="S917" s="117"/>
      <c r="T917" s="117"/>
      <c r="U917" s="117"/>
      <c r="V917" s="117"/>
      <c r="W917" s="117"/>
      <c r="X917" s="117"/>
      <c r="Y917" s="117"/>
    </row>
    <row r="918">
      <c r="A918" s="117"/>
      <c r="B918" s="724"/>
      <c r="C918" s="725"/>
      <c r="D918" s="117"/>
      <c r="E918" s="361"/>
      <c r="F918" s="117"/>
      <c r="G918" s="117"/>
      <c r="H918" s="117"/>
      <c r="I918" s="117"/>
      <c r="J918" s="117"/>
      <c r="K918" s="117"/>
      <c r="L918" s="117"/>
      <c r="M918" s="117"/>
      <c r="N918" s="117"/>
      <c r="O918" s="117"/>
      <c r="P918" s="117"/>
      <c r="Q918" s="117"/>
      <c r="R918" s="117"/>
      <c r="S918" s="117"/>
      <c r="T918" s="117"/>
      <c r="U918" s="117"/>
      <c r="V918" s="117"/>
      <c r="W918" s="117"/>
      <c r="X918" s="117"/>
      <c r="Y918" s="117"/>
    </row>
    <row r="919">
      <c r="A919" s="117"/>
      <c r="B919" s="724"/>
      <c r="C919" s="725"/>
      <c r="D919" s="117"/>
      <c r="E919" s="361"/>
      <c r="F919" s="117"/>
      <c r="G919" s="117"/>
      <c r="H919" s="117"/>
      <c r="I919" s="117"/>
      <c r="J919" s="117"/>
      <c r="K919" s="117"/>
      <c r="L919" s="117"/>
      <c r="M919" s="117"/>
      <c r="N919" s="117"/>
      <c r="O919" s="117"/>
      <c r="P919" s="117"/>
      <c r="Q919" s="117"/>
      <c r="R919" s="117"/>
      <c r="S919" s="117"/>
      <c r="T919" s="117"/>
      <c r="U919" s="117"/>
      <c r="V919" s="117"/>
      <c r="W919" s="117"/>
      <c r="X919" s="117"/>
      <c r="Y919" s="117"/>
    </row>
    <row r="920">
      <c r="A920" s="117"/>
      <c r="B920" s="724"/>
      <c r="C920" s="725"/>
      <c r="D920" s="117"/>
      <c r="E920" s="361"/>
      <c r="F920" s="117"/>
      <c r="G920" s="117"/>
      <c r="H920" s="117"/>
      <c r="I920" s="117"/>
      <c r="J920" s="117"/>
      <c r="K920" s="117"/>
      <c r="L920" s="117"/>
      <c r="M920" s="117"/>
      <c r="N920" s="117"/>
      <c r="O920" s="117"/>
      <c r="P920" s="117"/>
      <c r="Q920" s="117"/>
      <c r="R920" s="117"/>
      <c r="S920" s="117"/>
      <c r="T920" s="117"/>
      <c r="U920" s="117"/>
      <c r="V920" s="117"/>
      <c r="W920" s="117"/>
      <c r="X920" s="117"/>
      <c r="Y920" s="117"/>
    </row>
    <row r="921">
      <c r="A921" s="117"/>
      <c r="B921" s="724"/>
      <c r="C921" s="725"/>
      <c r="D921" s="117"/>
      <c r="E921" s="361"/>
      <c r="F921" s="117"/>
      <c r="G921" s="117"/>
      <c r="H921" s="117"/>
      <c r="I921" s="117"/>
      <c r="J921" s="117"/>
      <c r="K921" s="117"/>
      <c r="L921" s="117"/>
      <c r="M921" s="117"/>
      <c r="N921" s="117"/>
      <c r="O921" s="117"/>
      <c r="P921" s="117"/>
      <c r="Q921" s="117"/>
      <c r="R921" s="117"/>
      <c r="S921" s="117"/>
      <c r="T921" s="117"/>
      <c r="U921" s="117"/>
      <c r="V921" s="117"/>
      <c r="W921" s="117"/>
      <c r="X921" s="117"/>
      <c r="Y921" s="117"/>
    </row>
    <row r="922">
      <c r="A922" s="117"/>
      <c r="B922" s="724"/>
      <c r="C922" s="725"/>
      <c r="D922" s="117"/>
      <c r="E922" s="361"/>
      <c r="F922" s="117"/>
      <c r="G922" s="117"/>
      <c r="H922" s="117"/>
      <c r="I922" s="117"/>
      <c r="J922" s="117"/>
      <c r="K922" s="117"/>
      <c r="L922" s="117"/>
      <c r="M922" s="117"/>
      <c r="N922" s="117"/>
      <c r="O922" s="117"/>
      <c r="P922" s="117"/>
      <c r="Q922" s="117"/>
      <c r="R922" s="117"/>
      <c r="S922" s="117"/>
      <c r="T922" s="117"/>
      <c r="U922" s="117"/>
      <c r="V922" s="117"/>
      <c r="W922" s="117"/>
      <c r="X922" s="117"/>
      <c r="Y922" s="117"/>
    </row>
    <row r="923">
      <c r="A923" s="117"/>
      <c r="B923" s="724"/>
      <c r="C923" s="725"/>
      <c r="D923" s="117"/>
      <c r="E923" s="361"/>
      <c r="F923" s="117"/>
      <c r="G923" s="117"/>
      <c r="H923" s="117"/>
      <c r="I923" s="117"/>
      <c r="J923" s="117"/>
      <c r="K923" s="117"/>
      <c r="L923" s="117"/>
      <c r="M923" s="117"/>
      <c r="N923" s="117"/>
      <c r="O923" s="117"/>
      <c r="P923" s="117"/>
      <c r="Q923" s="117"/>
      <c r="R923" s="117"/>
      <c r="S923" s="117"/>
      <c r="T923" s="117"/>
      <c r="U923" s="117"/>
      <c r="V923" s="117"/>
      <c r="W923" s="117"/>
      <c r="X923" s="117"/>
      <c r="Y923" s="117"/>
    </row>
    <row r="924">
      <c r="A924" s="117"/>
      <c r="B924" s="724"/>
      <c r="C924" s="725"/>
      <c r="D924" s="117"/>
      <c r="E924" s="361"/>
      <c r="F924" s="117"/>
      <c r="G924" s="117"/>
      <c r="H924" s="117"/>
      <c r="I924" s="117"/>
      <c r="J924" s="117"/>
      <c r="K924" s="117"/>
      <c r="L924" s="117"/>
      <c r="M924" s="117"/>
      <c r="N924" s="117"/>
      <c r="O924" s="117"/>
      <c r="P924" s="117"/>
      <c r="Q924" s="117"/>
      <c r="R924" s="117"/>
      <c r="S924" s="117"/>
      <c r="T924" s="117"/>
      <c r="U924" s="117"/>
      <c r="V924" s="117"/>
      <c r="W924" s="117"/>
      <c r="X924" s="117"/>
      <c r="Y924" s="117"/>
    </row>
    <row r="925">
      <c r="A925" s="117"/>
      <c r="B925" s="724"/>
      <c r="C925" s="725"/>
      <c r="D925" s="117"/>
      <c r="E925" s="361"/>
      <c r="F925" s="117"/>
      <c r="G925" s="117"/>
      <c r="H925" s="117"/>
      <c r="I925" s="117"/>
      <c r="J925" s="117"/>
      <c r="K925" s="117"/>
      <c r="L925" s="117"/>
      <c r="M925" s="117"/>
      <c r="N925" s="117"/>
      <c r="O925" s="117"/>
      <c r="P925" s="117"/>
      <c r="Q925" s="117"/>
      <c r="R925" s="117"/>
      <c r="S925" s="117"/>
      <c r="T925" s="117"/>
      <c r="U925" s="117"/>
      <c r="V925" s="117"/>
      <c r="W925" s="117"/>
      <c r="X925" s="117"/>
      <c r="Y925" s="117"/>
    </row>
    <row r="926">
      <c r="A926" s="117"/>
      <c r="B926" s="724"/>
      <c r="C926" s="725"/>
      <c r="D926" s="117"/>
      <c r="E926" s="361"/>
      <c r="F926" s="117"/>
      <c r="G926" s="117"/>
      <c r="H926" s="117"/>
      <c r="I926" s="117"/>
      <c r="J926" s="117"/>
      <c r="K926" s="117"/>
      <c r="L926" s="117"/>
      <c r="M926" s="117"/>
      <c r="N926" s="117"/>
      <c r="O926" s="117"/>
      <c r="P926" s="117"/>
      <c r="Q926" s="117"/>
      <c r="R926" s="117"/>
      <c r="S926" s="117"/>
      <c r="T926" s="117"/>
      <c r="U926" s="117"/>
      <c r="V926" s="117"/>
      <c r="W926" s="117"/>
      <c r="X926" s="117"/>
      <c r="Y926" s="117"/>
    </row>
    <row r="927">
      <c r="A927" s="117"/>
      <c r="B927" s="724"/>
      <c r="C927" s="725"/>
      <c r="D927" s="117"/>
      <c r="E927" s="361"/>
      <c r="F927" s="117"/>
      <c r="G927" s="117"/>
      <c r="H927" s="117"/>
      <c r="I927" s="117"/>
      <c r="J927" s="117"/>
      <c r="K927" s="117"/>
      <c r="L927" s="117"/>
      <c r="M927" s="117"/>
      <c r="N927" s="117"/>
      <c r="O927" s="117"/>
      <c r="P927" s="117"/>
      <c r="Q927" s="117"/>
      <c r="R927" s="117"/>
      <c r="S927" s="117"/>
      <c r="T927" s="117"/>
      <c r="U927" s="117"/>
      <c r="V927" s="117"/>
      <c r="W927" s="117"/>
      <c r="X927" s="117"/>
      <c r="Y927" s="117"/>
    </row>
    <row r="928">
      <c r="A928" s="117"/>
      <c r="B928" s="724"/>
      <c r="C928" s="725"/>
      <c r="D928" s="117"/>
      <c r="E928" s="361"/>
      <c r="F928" s="117"/>
      <c r="G928" s="117"/>
      <c r="H928" s="117"/>
      <c r="I928" s="117"/>
      <c r="J928" s="117"/>
      <c r="K928" s="117"/>
      <c r="L928" s="117"/>
      <c r="M928" s="117"/>
      <c r="N928" s="117"/>
      <c r="O928" s="117"/>
      <c r="P928" s="117"/>
      <c r="Q928" s="117"/>
      <c r="R928" s="117"/>
      <c r="S928" s="117"/>
      <c r="T928" s="117"/>
      <c r="U928" s="117"/>
      <c r="V928" s="117"/>
      <c r="W928" s="117"/>
      <c r="X928" s="117"/>
      <c r="Y928" s="117"/>
    </row>
    <row r="929">
      <c r="A929" s="117"/>
      <c r="B929" s="724"/>
      <c r="C929" s="725"/>
      <c r="D929" s="117"/>
      <c r="E929" s="361"/>
      <c r="F929" s="117"/>
      <c r="G929" s="117"/>
      <c r="H929" s="117"/>
      <c r="I929" s="117"/>
      <c r="J929" s="117"/>
      <c r="K929" s="117"/>
      <c r="L929" s="117"/>
      <c r="M929" s="117"/>
      <c r="N929" s="117"/>
      <c r="O929" s="117"/>
      <c r="P929" s="117"/>
      <c r="Q929" s="117"/>
      <c r="R929" s="117"/>
      <c r="S929" s="117"/>
      <c r="T929" s="117"/>
      <c r="U929" s="117"/>
      <c r="V929" s="117"/>
      <c r="W929" s="117"/>
      <c r="X929" s="117"/>
      <c r="Y929" s="117"/>
    </row>
    <row r="930">
      <c r="A930" s="117"/>
      <c r="B930" s="724"/>
      <c r="C930" s="725"/>
      <c r="D930" s="117"/>
      <c r="E930" s="361"/>
      <c r="F930" s="117"/>
      <c r="G930" s="117"/>
      <c r="H930" s="117"/>
      <c r="I930" s="117"/>
      <c r="J930" s="117"/>
      <c r="K930" s="117"/>
      <c r="L930" s="117"/>
      <c r="M930" s="117"/>
      <c r="N930" s="117"/>
      <c r="O930" s="117"/>
      <c r="P930" s="117"/>
      <c r="Q930" s="117"/>
      <c r="R930" s="117"/>
      <c r="S930" s="117"/>
      <c r="T930" s="117"/>
      <c r="U930" s="117"/>
      <c r="V930" s="117"/>
      <c r="W930" s="117"/>
      <c r="X930" s="117"/>
      <c r="Y930" s="117"/>
    </row>
    <row r="931">
      <c r="A931" s="117"/>
      <c r="B931" s="724"/>
      <c r="C931" s="725"/>
      <c r="D931" s="117"/>
      <c r="E931" s="361"/>
      <c r="F931" s="117"/>
      <c r="G931" s="117"/>
      <c r="H931" s="117"/>
      <c r="I931" s="117"/>
      <c r="J931" s="117"/>
      <c r="K931" s="117"/>
      <c r="L931" s="117"/>
      <c r="M931" s="117"/>
      <c r="N931" s="117"/>
      <c r="O931" s="117"/>
      <c r="P931" s="117"/>
      <c r="Q931" s="117"/>
      <c r="R931" s="117"/>
      <c r="S931" s="117"/>
      <c r="T931" s="117"/>
      <c r="U931" s="117"/>
      <c r="V931" s="117"/>
      <c r="W931" s="117"/>
      <c r="X931" s="117"/>
      <c r="Y931" s="117"/>
    </row>
    <row r="932">
      <c r="A932" s="117"/>
      <c r="B932" s="724"/>
      <c r="C932" s="725"/>
      <c r="D932" s="117"/>
      <c r="E932" s="361"/>
      <c r="F932" s="117"/>
      <c r="G932" s="117"/>
      <c r="H932" s="117"/>
      <c r="I932" s="117"/>
      <c r="J932" s="117"/>
      <c r="K932" s="117"/>
      <c r="L932" s="117"/>
      <c r="M932" s="117"/>
      <c r="N932" s="117"/>
      <c r="O932" s="117"/>
      <c r="P932" s="117"/>
      <c r="Q932" s="117"/>
      <c r="R932" s="117"/>
      <c r="S932" s="117"/>
      <c r="T932" s="117"/>
      <c r="U932" s="117"/>
      <c r="V932" s="117"/>
      <c r="W932" s="117"/>
      <c r="X932" s="117"/>
      <c r="Y932" s="117"/>
    </row>
    <row r="933">
      <c r="A933" s="117"/>
      <c r="B933" s="724"/>
      <c r="C933" s="725"/>
      <c r="D933" s="117"/>
      <c r="E933" s="361"/>
      <c r="F933" s="117"/>
      <c r="G933" s="117"/>
      <c r="H933" s="117"/>
      <c r="I933" s="117"/>
      <c r="J933" s="117"/>
      <c r="K933" s="117"/>
      <c r="L933" s="117"/>
      <c r="M933" s="117"/>
      <c r="N933" s="117"/>
      <c r="O933" s="117"/>
      <c r="P933" s="117"/>
      <c r="Q933" s="117"/>
      <c r="R933" s="117"/>
      <c r="S933" s="117"/>
      <c r="T933" s="117"/>
      <c r="U933" s="117"/>
      <c r="V933" s="117"/>
      <c r="W933" s="117"/>
      <c r="X933" s="117"/>
      <c r="Y933" s="117"/>
    </row>
    <row r="934">
      <c r="A934" s="117"/>
      <c r="B934" s="724"/>
      <c r="C934" s="725"/>
      <c r="D934" s="117"/>
      <c r="E934" s="361"/>
      <c r="F934" s="117"/>
      <c r="G934" s="117"/>
      <c r="H934" s="117"/>
      <c r="I934" s="117"/>
      <c r="J934" s="117"/>
      <c r="K934" s="117"/>
      <c r="L934" s="117"/>
      <c r="M934" s="117"/>
      <c r="N934" s="117"/>
      <c r="O934" s="117"/>
      <c r="P934" s="117"/>
      <c r="Q934" s="117"/>
      <c r="R934" s="117"/>
      <c r="S934" s="117"/>
      <c r="T934" s="117"/>
      <c r="U934" s="117"/>
      <c r="V934" s="117"/>
      <c r="W934" s="117"/>
      <c r="X934" s="117"/>
      <c r="Y934" s="117"/>
    </row>
    <row r="935">
      <c r="A935" s="117"/>
      <c r="B935" s="724"/>
      <c r="C935" s="725"/>
      <c r="D935" s="117"/>
      <c r="E935" s="361"/>
      <c r="F935" s="117"/>
      <c r="G935" s="117"/>
      <c r="H935" s="117"/>
      <c r="I935" s="117"/>
      <c r="J935" s="117"/>
      <c r="K935" s="117"/>
      <c r="L935" s="117"/>
      <c r="M935" s="117"/>
      <c r="N935" s="117"/>
      <c r="O935" s="117"/>
      <c r="P935" s="117"/>
      <c r="Q935" s="117"/>
      <c r="R935" s="117"/>
      <c r="S935" s="117"/>
      <c r="T935" s="117"/>
      <c r="U935" s="117"/>
      <c r="V935" s="117"/>
      <c r="W935" s="117"/>
      <c r="X935" s="117"/>
      <c r="Y935" s="117"/>
    </row>
    <row r="936">
      <c r="A936" s="117"/>
      <c r="B936" s="724"/>
      <c r="C936" s="725"/>
      <c r="D936" s="117"/>
      <c r="E936" s="361"/>
      <c r="F936" s="117"/>
      <c r="G936" s="117"/>
      <c r="H936" s="117"/>
      <c r="I936" s="117"/>
      <c r="J936" s="117"/>
      <c r="K936" s="117"/>
      <c r="L936" s="117"/>
      <c r="M936" s="117"/>
      <c r="N936" s="117"/>
      <c r="O936" s="117"/>
      <c r="P936" s="117"/>
      <c r="Q936" s="117"/>
      <c r="R936" s="117"/>
      <c r="S936" s="117"/>
      <c r="T936" s="117"/>
      <c r="U936" s="117"/>
      <c r="V936" s="117"/>
      <c r="W936" s="117"/>
      <c r="X936" s="117"/>
      <c r="Y936" s="117"/>
    </row>
    <row r="937">
      <c r="A937" s="117"/>
      <c r="B937" s="724"/>
      <c r="C937" s="725"/>
      <c r="D937" s="117"/>
      <c r="E937" s="361"/>
      <c r="F937" s="117"/>
      <c r="G937" s="117"/>
      <c r="H937" s="117"/>
      <c r="I937" s="117"/>
      <c r="J937" s="117"/>
      <c r="K937" s="117"/>
      <c r="L937" s="117"/>
      <c r="M937" s="117"/>
      <c r="N937" s="117"/>
      <c r="O937" s="117"/>
      <c r="P937" s="117"/>
      <c r="Q937" s="117"/>
      <c r="R937" s="117"/>
      <c r="S937" s="117"/>
      <c r="T937" s="117"/>
      <c r="U937" s="117"/>
      <c r="V937" s="117"/>
      <c r="W937" s="117"/>
      <c r="X937" s="117"/>
      <c r="Y937" s="117"/>
    </row>
    <row r="938">
      <c r="A938" s="117"/>
      <c r="B938" s="724"/>
      <c r="C938" s="725"/>
      <c r="D938" s="117"/>
      <c r="E938" s="361"/>
      <c r="F938" s="117"/>
      <c r="G938" s="117"/>
      <c r="H938" s="117"/>
      <c r="I938" s="117"/>
      <c r="J938" s="117"/>
      <c r="K938" s="117"/>
      <c r="L938" s="117"/>
      <c r="M938" s="117"/>
      <c r="N938" s="117"/>
      <c r="O938" s="117"/>
      <c r="P938" s="117"/>
      <c r="Q938" s="117"/>
      <c r="R938" s="117"/>
      <c r="S938" s="117"/>
      <c r="T938" s="117"/>
      <c r="U938" s="117"/>
      <c r="V938" s="117"/>
      <c r="W938" s="117"/>
      <c r="X938" s="117"/>
      <c r="Y938" s="117"/>
    </row>
    <row r="939">
      <c r="A939" s="117"/>
      <c r="B939" s="724"/>
      <c r="C939" s="725"/>
      <c r="D939" s="117"/>
      <c r="E939" s="361"/>
      <c r="F939" s="117"/>
      <c r="G939" s="117"/>
      <c r="H939" s="117"/>
      <c r="I939" s="117"/>
      <c r="J939" s="117"/>
      <c r="K939" s="117"/>
      <c r="L939" s="117"/>
      <c r="M939" s="117"/>
      <c r="N939" s="117"/>
      <c r="O939" s="117"/>
      <c r="P939" s="117"/>
      <c r="Q939" s="117"/>
      <c r="R939" s="117"/>
      <c r="S939" s="117"/>
      <c r="T939" s="117"/>
      <c r="U939" s="117"/>
      <c r="V939" s="117"/>
      <c r="W939" s="117"/>
      <c r="X939" s="117"/>
      <c r="Y939" s="117"/>
    </row>
    <row r="940">
      <c r="A940" s="117"/>
      <c r="B940" s="724"/>
      <c r="C940" s="725"/>
      <c r="D940" s="117"/>
      <c r="E940" s="361"/>
      <c r="F940" s="117"/>
      <c r="G940" s="117"/>
      <c r="H940" s="117"/>
      <c r="I940" s="117"/>
      <c r="J940" s="117"/>
      <c r="K940" s="117"/>
      <c r="L940" s="117"/>
      <c r="M940" s="117"/>
      <c r="N940" s="117"/>
      <c r="O940" s="117"/>
      <c r="P940" s="117"/>
      <c r="Q940" s="117"/>
      <c r="R940" s="117"/>
      <c r="S940" s="117"/>
      <c r="T940" s="117"/>
      <c r="U940" s="117"/>
      <c r="V940" s="117"/>
      <c r="W940" s="117"/>
      <c r="X940" s="117"/>
      <c r="Y940" s="117"/>
    </row>
    <row r="941">
      <c r="A941" s="117"/>
      <c r="B941" s="724"/>
      <c r="C941" s="725"/>
      <c r="D941" s="117"/>
      <c r="E941" s="361"/>
      <c r="F941" s="117"/>
      <c r="G941" s="117"/>
      <c r="H941" s="117"/>
      <c r="I941" s="117"/>
      <c r="J941" s="117"/>
      <c r="K941" s="117"/>
      <c r="L941" s="117"/>
      <c r="M941" s="117"/>
      <c r="N941" s="117"/>
      <c r="O941" s="117"/>
      <c r="P941" s="117"/>
      <c r="Q941" s="117"/>
      <c r="R941" s="117"/>
      <c r="S941" s="117"/>
      <c r="T941" s="117"/>
      <c r="U941" s="117"/>
      <c r="V941" s="117"/>
      <c r="W941" s="117"/>
      <c r="X941" s="117"/>
      <c r="Y941" s="117"/>
    </row>
    <row r="942">
      <c r="A942" s="117"/>
      <c r="B942" s="724"/>
      <c r="C942" s="725"/>
      <c r="D942" s="117"/>
      <c r="E942" s="361"/>
      <c r="F942" s="117"/>
      <c r="G942" s="117"/>
      <c r="H942" s="117"/>
      <c r="I942" s="117"/>
      <c r="J942" s="117"/>
      <c r="K942" s="117"/>
      <c r="L942" s="117"/>
      <c r="M942" s="117"/>
      <c r="N942" s="117"/>
      <c r="O942" s="117"/>
      <c r="P942" s="117"/>
      <c r="Q942" s="117"/>
      <c r="R942" s="117"/>
      <c r="S942" s="117"/>
      <c r="T942" s="117"/>
      <c r="U942" s="117"/>
      <c r="V942" s="117"/>
      <c r="W942" s="117"/>
      <c r="X942" s="117"/>
      <c r="Y942" s="117"/>
    </row>
    <row r="943">
      <c r="A943" s="117"/>
      <c r="B943" s="724"/>
      <c r="C943" s="725"/>
      <c r="D943" s="117"/>
      <c r="E943" s="361"/>
      <c r="F943" s="117"/>
      <c r="G943" s="117"/>
      <c r="H943" s="117"/>
      <c r="I943" s="117"/>
      <c r="J943" s="117"/>
      <c r="K943" s="117"/>
      <c r="L943" s="117"/>
      <c r="M943" s="117"/>
      <c r="N943" s="117"/>
      <c r="O943" s="117"/>
      <c r="P943" s="117"/>
      <c r="Q943" s="117"/>
      <c r="R943" s="117"/>
      <c r="S943" s="117"/>
      <c r="T943" s="117"/>
      <c r="U943" s="117"/>
      <c r="V943" s="117"/>
      <c r="W943" s="117"/>
      <c r="X943" s="117"/>
      <c r="Y943" s="117"/>
    </row>
    <row r="944">
      <c r="A944" s="117"/>
      <c r="B944" s="724"/>
      <c r="C944" s="725"/>
      <c r="D944" s="117"/>
      <c r="E944" s="361"/>
      <c r="F944" s="117"/>
      <c r="G944" s="117"/>
      <c r="H944" s="117"/>
      <c r="I944" s="117"/>
      <c r="J944" s="117"/>
      <c r="K944" s="117"/>
      <c r="L944" s="117"/>
      <c r="M944" s="117"/>
      <c r="N944" s="117"/>
      <c r="O944" s="117"/>
      <c r="P944" s="117"/>
      <c r="Q944" s="117"/>
      <c r="R944" s="117"/>
      <c r="S944" s="117"/>
      <c r="T944" s="117"/>
      <c r="U944" s="117"/>
      <c r="V944" s="117"/>
      <c r="W944" s="117"/>
      <c r="X944" s="117"/>
      <c r="Y944" s="117"/>
    </row>
    <row r="945">
      <c r="A945" s="117"/>
      <c r="B945" s="724"/>
      <c r="C945" s="725"/>
      <c r="D945" s="117"/>
      <c r="E945" s="361"/>
      <c r="F945" s="117"/>
      <c r="G945" s="117"/>
      <c r="H945" s="117"/>
      <c r="I945" s="117"/>
      <c r="J945" s="117"/>
      <c r="K945" s="117"/>
      <c r="L945" s="117"/>
      <c r="M945" s="117"/>
      <c r="N945" s="117"/>
      <c r="O945" s="117"/>
      <c r="P945" s="117"/>
      <c r="Q945" s="117"/>
      <c r="R945" s="117"/>
      <c r="S945" s="117"/>
      <c r="T945" s="117"/>
      <c r="U945" s="117"/>
      <c r="V945" s="117"/>
      <c r="W945" s="117"/>
      <c r="X945" s="117"/>
      <c r="Y945" s="117"/>
    </row>
    <row r="946">
      <c r="A946" s="117"/>
      <c r="B946" s="724"/>
      <c r="C946" s="725"/>
      <c r="D946" s="117"/>
      <c r="E946" s="361"/>
      <c r="F946" s="117"/>
      <c r="G946" s="117"/>
      <c r="H946" s="117"/>
      <c r="I946" s="117"/>
      <c r="J946" s="117"/>
      <c r="K946" s="117"/>
      <c r="L946" s="117"/>
      <c r="M946" s="117"/>
      <c r="N946" s="117"/>
      <c r="O946" s="117"/>
      <c r="P946" s="117"/>
      <c r="Q946" s="117"/>
      <c r="R946" s="117"/>
      <c r="S946" s="117"/>
      <c r="T946" s="117"/>
      <c r="U946" s="117"/>
      <c r="V946" s="117"/>
      <c r="W946" s="117"/>
      <c r="X946" s="117"/>
      <c r="Y946" s="117"/>
    </row>
    <row r="947">
      <c r="A947" s="117"/>
      <c r="B947" s="724"/>
      <c r="C947" s="725"/>
      <c r="D947" s="117"/>
      <c r="E947" s="361"/>
      <c r="F947" s="117"/>
      <c r="G947" s="117"/>
      <c r="H947" s="117"/>
      <c r="I947" s="117"/>
      <c r="J947" s="117"/>
      <c r="K947" s="117"/>
      <c r="L947" s="117"/>
      <c r="M947" s="117"/>
      <c r="N947" s="117"/>
      <c r="O947" s="117"/>
      <c r="P947" s="117"/>
      <c r="Q947" s="117"/>
      <c r="R947" s="117"/>
      <c r="S947" s="117"/>
      <c r="T947" s="117"/>
      <c r="U947" s="117"/>
      <c r="V947" s="117"/>
      <c r="W947" s="117"/>
      <c r="X947" s="117"/>
      <c r="Y947" s="117"/>
    </row>
    <row r="948">
      <c r="A948" s="117"/>
      <c r="B948" s="724"/>
      <c r="C948" s="725"/>
      <c r="D948" s="117"/>
      <c r="E948" s="361"/>
      <c r="F948" s="117"/>
      <c r="G948" s="117"/>
      <c r="H948" s="117"/>
      <c r="I948" s="117"/>
      <c r="J948" s="117"/>
      <c r="K948" s="117"/>
      <c r="L948" s="117"/>
      <c r="M948" s="117"/>
      <c r="N948" s="117"/>
      <c r="O948" s="117"/>
      <c r="P948" s="117"/>
      <c r="Q948" s="117"/>
      <c r="R948" s="117"/>
      <c r="S948" s="117"/>
      <c r="T948" s="117"/>
      <c r="U948" s="117"/>
      <c r="V948" s="117"/>
      <c r="W948" s="117"/>
      <c r="X948" s="117"/>
      <c r="Y948" s="117"/>
    </row>
    <row r="949">
      <c r="A949" s="117"/>
      <c r="B949" s="724"/>
      <c r="C949" s="725"/>
      <c r="D949" s="117"/>
      <c r="E949" s="361"/>
      <c r="F949" s="117"/>
      <c r="G949" s="117"/>
      <c r="H949" s="117"/>
      <c r="I949" s="117"/>
      <c r="J949" s="117"/>
      <c r="K949" s="117"/>
      <c r="L949" s="117"/>
      <c r="M949" s="117"/>
      <c r="N949" s="117"/>
      <c r="O949" s="117"/>
      <c r="P949" s="117"/>
      <c r="Q949" s="117"/>
      <c r="R949" s="117"/>
      <c r="S949" s="117"/>
      <c r="T949" s="117"/>
      <c r="U949" s="117"/>
      <c r="V949" s="117"/>
      <c r="W949" s="117"/>
      <c r="X949" s="117"/>
      <c r="Y949" s="117"/>
    </row>
    <row r="950">
      <c r="A950" s="117"/>
      <c r="B950" s="724"/>
      <c r="C950" s="725"/>
      <c r="D950" s="117"/>
      <c r="E950" s="361"/>
      <c r="F950" s="117"/>
      <c r="G950" s="117"/>
      <c r="H950" s="117"/>
      <c r="I950" s="117"/>
      <c r="J950" s="117"/>
      <c r="K950" s="117"/>
      <c r="L950" s="117"/>
      <c r="M950" s="117"/>
      <c r="N950" s="117"/>
      <c r="O950" s="117"/>
      <c r="P950" s="117"/>
      <c r="Q950" s="117"/>
      <c r="R950" s="117"/>
      <c r="S950" s="117"/>
      <c r="T950" s="117"/>
      <c r="U950" s="117"/>
      <c r="V950" s="117"/>
      <c r="W950" s="117"/>
      <c r="X950" s="117"/>
      <c r="Y950" s="117"/>
    </row>
    <row r="951">
      <c r="A951" s="117"/>
      <c r="B951" s="724"/>
      <c r="C951" s="725"/>
      <c r="D951" s="117"/>
      <c r="E951" s="361"/>
      <c r="F951" s="117"/>
      <c r="G951" s="117"/>
      <c r="H951" s="117"/>
      <c r="I951" s="117"/>
      <c r="J951" s="117"/>
      <c r="K951" s="117"/>
      <c r="L951" s="117"/>
      <c r="M951" s="117"/>
      <c r="N951" s="117"/>
      <c r="O951" s="117"/>
      <c r="P951" s="117"/>
      <c r="Q951" s="117"/>
      <c r="R951" s="117"/>
      <c r="S951" s="117"/>
      <c r="T951" s="117"/>
      <c r="U951" s="117"/>
      <c r="V951" s="117"/>
      <c r="W951" s="117"/>
      <c r="X951" s="117"/>
      <c r="Y951" s="117"/>
    </row>
    <row r="952">
      <c r="A952" s="117"/>
      <c r="B952" s="724"/>
      <c r="C952" s="725"/>
      <c r="D952" s="117"/>
      <c r="E952" s="361"/>
      <c r="F952" s="117"/>
      <c r="G952" s="117"/>
      <c r="H952" s="117"/>
      <c r="I952" s="117"/>
      <c r="J952" s="117"/>
      <c r="K952" s="117"/>
      <c r="L952" s="117"/>
      <c r="M952" s="117"/>
      <c r="N952" s="117"/>
      <c r="O952" s="117"/>
      <c r="P952" s="117"/>
      <c r="Q952" s="117"/>
      <c r="R952" s="117"/>
      <c r="S952" s="117"/>
      <c r="T952" s="117"/>
      <c r="U952" s="117"/>
      <c r="V952" s="117"/>
      <c r="W952" s="117"/>
      <c r="X952" s="117"/>
      <c r="Y952" s="117"/>
    </row>
    <row r="953">
      <c r="A953" s="117"/>
      <c r="B953" s="724"/>
      <c r="C953" s="725"/>
      <c r="D953" s="117"/>
      <c r="E953" s="361"/>
      <c r="F953" s="117"/>
      <c r="G953" s="117"/>
      <c r="H953" s="117"/>
      <c r="I953" s="117"/>
      <c r="J953" s="117"/>
      <c r="K953" s="117"/>
      <c r="L953" s="117"/>
      <c r="M953" s="117"/>
      <c r="N953" s="117"/>
      <c r="O953" s="117"/>
      <c r="P953" s="117"/>
      <c r="Q953" s="117"/>
      <c r="R953" s="117"/>
      <c r="S953" s="117"/>
      <c r="T953" s="117"/>
      <c r="U953" s="117"/>
      <c r="V953" s="117"/>
      <c r="W953" s="117"/>
      <c r="X953" s="117"/>
      <c r="Y953" s="117"/>
    </row>
    <row r="954">
      <c r="A954" s="117"/>
      <c r="B954" s="724"/>
      <c r="C954" s="725"/>
      <c r="D954" s="117"/>
      <c r="E954" s="361"/>
      <c r="F954" s="117"/>
      <c r="G954" s="117"/>
      <c r="H954" s="117"/>
      <c r="I954" s="117"/>
      <c r="J954" s="117"/>
      <c r="K954" s="117"/>
      <c r="L954" s="117"/>
      <c r="M954" s="117"/>
      <c r="N954" s="117"/>
      <c r="O954" s="117"/>
      <c r="P954" s="117"/>
      <c r="Q954" s="117"/>
      <c r="R954" s="117"/>
      <c r="S954" s="117"/>
      <c r="T954" s="117"/>
      <c r="U954" s="117"/>
      <c r="V954" s="117"/>
      <c r="W954" s="117"/>
      <c r="X954" s="117"/>
      <c r="Y954" s="117"/>
    </row>
    <row r="955">
      <c r="A955" s="117"/>
      <c r="B955" s="724"/>
      <c r="C955" s="725"/>
      <c r="D955" s="117"/>
      <c r="E955" s="361"/>
      <c r="F955" s="117"/>
      <c r="G955" s="117"/>
      <c r="H955" s="117"/>
      <c r="I955" s="117"/>
      <c r="J955" s="117"/>
      <c r="K955" s="117"/>
      <c r="L955" s="117"/>
      <c r="M955" s="117"/>
      <c r="N955" s="117"/>
      <c r="O955" s="117"/>
      <c r="P955" s="117"/>
      <c r="Q955" s="117"/>
      <c r="R955" s="117"/>
      <c r="S955" s="117"/>
      <c r="T955" s="117"/>
      <c r="U955" s="117"/>
      <c r="V955" s="117"/>
      <c r="W955" s="117"/>
      <c r="X955" s="117"/>
      <c r="Y955" s="117"/>
    </row>
    <row r="956">
      <c r="A956" s="117"/>
      <c r="B956" s="724"/>
      <c r="C956" s="725"/>
      <c r="D956" s="117"/>
      <c r="E956" s="361"/>
      <c r="F956" s="117"/>
      <c r="G956" s="117"/>
      <c r="H956" s="117"/>
      <c r="I956" s="117"/>
      <c r="J956" s="117"/>
      <c r="K956" s="117"/>
      <c r="L956" s="117"/>
      <c r="M956" s="117"/>
      <c r="N956" s="117"/>
      <c r="O956" s="117"/>
      <c r="P956" s="117"/>
      <c r="Q956" s="117"/>
      <c r="R956" s="117"/>
      <c r="S956" s="117"/>
      <c r="T956" s="117"/>
      <c r="U956" s="117"/>
      <c r="V956" s="117"/>
      <c r="W956" s="117"/>
      <c r="X956" s="117"/>
      <c r="Y956" s="117"/>
    </row>
    <row r="957">
      <c r="A957" s="117"/>
      <c r="B957" s="724"/>
      <c r="C957" s="725"/>
      <c r="D957" s="117"/>
      <c r="E957" s="361"/>
      <c r="F957" s="117"/>
      <c r="G957" s="117"/>
      <c r="H957" s="117"/>
      <c r="I957" s="117"/>
      <c r="J957" s="117"/>
      <c r="K957" s="117"/>
      <c r="L957" s="117"/>
      <c r="M957" s="117"/>
      <c r="N957" s="117"/>
      <c r="O957" s="117"/>
      <c r="P957" s="117"/>
      <c r="Q957" s="117"/>
      <c r="R957" s="117"/>
      <c r="S957" s="117"/>
      <c r="T957" s="117"/>
      <c r="U957" s="117"/>
      <c r="V957" s="117"/>
      <c r="W957" s="117"/>
      <c r="X957" s="117"/>
      <c r="Y957" s="117"/>
    </row>
    <row r="958">
      <c r="A958" s="117"/>
      <c r="B958" s="724"/>
      <c r="C958" s="725"/>
      <c r="D958" s="117"/>
      <c r="E958" s="361"/>
      <c r="F958" s="117"/>
      <c r="G958" s="117"/>
      <c r="H958" s="117"/>
      <c r="I958" s="117"/>
      <c r="J958" s="117"/>
      <c r="K958" s="117"/>
      <c r="L958" s="117"/>
      <c r="M958" s="117"/>
      <c r="N958" s="117"/>
      <c r="O958" s="117"/>
      <c r="P958" s="117"/>
      <c r="Q958" s="117"/>
      <c r="R958" s="117"/>
      <c r="S958" s="117"/>
      <c r="T958" s="117"/>
      <c r="U958" s="117"/>
      <c r="V958" s="117"/>
      <c r="W958" s="117"/>
      <c r="X958" s="117"/>
      <c r="Y958" s="117"/>
    </row>
    <row r="959">
      <c r="A959" s="117"/>
      <c r="B959" s="724"/>
      <c r="C959" s="725"/>
      <c r="D959" s="117"/>
      <c r="E959" s="361"/>
      <c r="F959" s="117"/>
      <c r="G959" s="117"/>
      <c r="H959" s="117"/>
      <c r="I959" s="117"/>
      <c r="J959" s="117"/>
      <c r="K959" s="117"/>
      <c r="L959" s="117"/>
      <c r="M959" s="117"/>
      <c r="N959" s="117"/>
      <c r="O959" s="117"/>
      <c r="P959" s="117"/>
      <c r="Q959" s="117"/>
      <c r="R959" s="117"/>
      <c r="S959" s="117"/>
      <c r="T959" s="117"/>
      <c r="U959" s="117"/>
      <c r="V959" s="117"/>
      <c r="W959" s="117"/>
      <c r="X959" s="117"/>
      <c r="Y959" s="117"/>
    </row>
    <row r="960">
      <c r="A960" s="117"/>
      <c r="B960" s="724"/>
      <c r="C960" s="725"/>
      <c r="D960" s="117"/>
      <c r="E960" s="361"/>
      <c r="F960" s="117"/>
      <c r="G960" s="117"/>
      <c r="H960" s="117"/>
      <c r="I960" s="117"/>
      <c r="J960" s="117"/>
      <c r="K960" s="117"/>
      <c r="L960" s="117"/>
      <c r="M960" s="117"/>
      <c r="N960" s="117"/>
      <c r="O960" s="117"/>
      <c r="P960" s="117"/>
      <c r="Q960" s="117"/>
      <c r="R960" s="117"/>
      <c r="S960" s="117"/>
      <c r="T960" s="117"/>
      <c r="U960" s="117"/>
      <c r="V960" s="117"/>
      <c r="W960" s="117"/>
      <c r="X960" s="117"/>
      <c r="Y960" s="117"/>
    </row>
    <row r="961">
      <c r="A961" s="117"/>
      <c r="B961" s="724"/>
      <c r="C961" s="725"/>
      <c r="D961" s="117"/>
      <c r="E961" s="361"/>
      <c r="F961" s="117"/>
      <c r="G961" s="117"/>
      <c r="H961" s="117"/>
      <c r="I961" s="117"/>
      <c r="J961" s="117"/>
      <c r="K961" s="117"/>
      <c r="L961" s="117"/>
      <c r="M961" s="117"/>
      <c r="N961" s="117"/>
      <c r="O961" s="117"/>
      <c r="P961" s="117"/>
      <c r="Q961" s="117"/>
      <c r="R961" s="117"/>
      <c r="S961" s="117"/>
      <c r="T961" s="117"/>
      <c r="U961" s="117"/>
      <c r="V961" s="117"/>
      <c r="W961" s="117"/>
      <c r="X961" s="117"/>
      <c r="Y961" s="117"/>
    </row>
    <row r="962">
      <c r="A962" s="117"/>
      <c r="B962" s="724"/>
      <c r="C962" s="725"/>
      <c r="D962" s="117"/>
      <c r="E962" s="361"/>
      <c r="F962" s="117"/>
      <c r="G962" s="117"/>
      <c r="H962" s="117"/>
      <c r="I962" s="117"/>
      <c r="J962" s="117"/>
      <c r="K962" s="117"/>
      <c r="L962" s="117"/>
      <c r="M962" s="117"/>
      <c r="N962" s="117"/>
      <c r="O962" s="117"/>
      <c r="P962" s="117"/>
      <c r="Q962" s="117"/>
      <c r="R962" s="117"/>
      <c r="S962" s="117"/>
      <c r="T962" s="117"/>
      <c r="U962" s="117"/>
      <c r="V962" s="117"/>
      <c r="W962" s="117"/>
      <c r="X962" s="117"/>
      <c r="Y962" s="117"/>
    </row>
    <row r="963">
      <c r="A963" s="117"/>
      <c r="B963" s="724"/>
      <c r="C963" s="725"/>
      <c r="D963" s="117"/>
      <c r="E963" s="361"/>
      <c r="F963" s="117"/>
      <c r="G963" s="117"/>
      <c r="H963" s="117"/>
      <c r="I963" s="117"/>
      <c r="J963" s="117"/>
      <c r="K963" s="117"/>
      <c r="L963" s="117"/>
      <c r="M963" s="117"/>
      <c r="N963" s="117"/>
      <c r="O963" s="117"/>
      <c r="P963" s="117"/>
      <c r="Q963" s="117"/>
      <c r="R963" s="117"/>
      <c r="S963" s="117"/>
      <c r="T963" s="117"/>
      <c r="U963" s="117"/>
      <c r="V963" s="117"/>
      <c r="W963" s="117"/>
      <c r="X963" s="117"/>
      <c r="Y963" s="117"/>
    </row>
    <row r="964">
      <c r="A964" s="117"/>
      <c r="B964" s="724"/>
      <c r="C964" s="725"/>
      <c r="D964" s="117"/>
      <c r="E964" s="361"/>
      <c r="F964" s="117"/>
      <c r="G964" s="117"/>
      <c r="H964" s="117"/>
      <c r="I964" s="117"/>
      <c r="J964" s="117"/>
      <c r="K964" s="117"/>
      <c r="L964" s="117"/>
      <c r="M964" s="117"/>
      <c r="N964" s="117"/>
      <c r="O964" s="117"/>
      <c r="P964" s="117"/>
      <c r="Q964" s="117"/>
      <c r="R964" s="117"/>
      <c r="S964" s="117"/>
      <c r="T964" s="117"/>
      <c r="U964" s="117"/>
      <c r="V964" s="117"/>
      <c r="W964" s="117"/>
      <c r="X964" s="117"/>
      <c r="Y964" s="117"/>
    </row>
    <row r="965">
      <c r="A965" s="117"/>
      <c r="B965" s="724"/>
      <c r="C965" s="725"/>
      <c r="D965" s="117"/>
      <c r="E965" s="361"/>
      <c r="F965" s="117"/>
      <c r="G965" s="117"/>
      <c r="H965" s="117"/>
      <c r="I965" s="117"/>
      <c r="J965" s="117"/>
      <c r="K965" s="117"/>
      <c r="L965" s="117"/>
      <c r="M965" s="117"/>
      <c r="N965" s="117"/>
      <c r="O965" s="117"/>
      <c r="P965" s="117"/>
      <c r="Q965" s="117"/>
      <c r="R965" s="117"/>
      <c r="S965" s="117"/>
      <c r="T965" s="117"/>
      <c r="U965" s="117"/>
      <c r="V965" s="117"/>
      <c r="W965" s="117"/>
      <c r="X965" s="117"/>
      <c r="Y965" s="117"/>
    </row>
    <row r="966">
      <c r="A966" s="117"/>
      <c r="B966" s="724"/>
      <c r="C966" s="725"/>
      <c r="D966" s="117"/>
      <c r="E966" s="361"/>
      <c r="F966" s="117"/>
      <c r="G966" s="117"/>
      <c r="H966" s="117"/>
      <c r="I966" s="117"/>
      <c r="J966" s="117"/>
      <c r="K966" s="117"/>
      <c r="L966" s="117"/>
      <c r="M966" s="117"/>
      <c r="N966" s="117"/>
      <c r="O966" s="117"/>
      <c r="P966" s="117"/>
      <c r="Q966" s="117"/>
      <c r="R966" s="117"/>
      <c r="S966" s="117"/>
      <c r="T966" s="117"/>
      <c r="U966" s="117"/>
      <c r="V966" s="117"/>
      <c r="W966" s="117"/>
      <c r="X966" s="117"/>
      <c r="Y966" s="117"/>
    </row>
    <row r="967">
      <c r="A967" s="117"/>
      <c r="B967" s="724"/>
      <c r="C967" s="725"/>
      <c r="D967" s="117"/>
      <c r="E967" s="361"/>
      <c r="F967" s="117"/>
      <c r="G967" s="117"/>
      <c r="H967" s="117"/>
      <c r="I967" s="117"/>
      <c r="J967" s="117"/>
      <c r="K967" s="117"/>
      <c r="L967" s="117"/>
      <c r="M967" s="117"/>
      <c r="N967" s="117"/>
      <c r="O967" s="117"/>
      <c r="P967" s="117"/>
      <c r="Q967" s="117"/>
      <c r="R967" s="117"/>
      <c r="S967" s="117"/>
      <c r="T967" s="117"/>
      <c r="U967" s="117"/>
      <c r="V967" s="117"/>
      <c r="W967" s="117"/>
      <c r="X967" s="117"/>
      <c r="Y967" s="117"/>
    </row>
    <row r="968">
      <c r="A968" s="117"/>
      <c r="B968" s="724"/>
      <c r="C968" s="725"/>
      <c r="D968" s="117"/>
      <c r="E968" s="361"/>
      <c r="F968" s="117"/>
      <c r="G968" s="117"/>
      <c r="H968" s="117"/>
      <c r="I968" s="117"/>
      <c r="J968" s="117"/>
      <c r="K968" s="117"/>
      <c r="L968" s="117"/>
      <c r="M968" s="117"/>
      <c r="N968" s="117"/>
      <c r="O968" s="117"/>
      <c r="P968" s="117"/>
      <c r="Q968" s="117"/>
      <c r="R968" s="117"/>
      <c r="S968" s="117"/>
      <c r="T968" s="117"/>
      <c r="U968" s="117"/>
      <c r="V968" s="117"/>
      <c r="W968" s="117"/>
      <c r="X968" s="117"/>
      <c r="Y968" s="117"/>
    </row>
    <row r="969">
      <c r="A969" s="117"/>
      <c r="B969" s="724"/>
      <c r="C969" s="725"/>
      <c r="D969" s="117"/>
      <c r="E969" s="361"/>
      <c r="F969" s="117"/>
      <c r="G969" s="117"/>
      <c r="H969" s="117"/>
      <c r="I969" s="117"/>
      <c r="J969" s="117"/>
      <c r="K969" s="117"/>
      <c r="L969" s="117"/>
      <c r="M969" s="117"/>
      <c r="N969" s="117"/>
      <c r="O969" s="117"/>
      <c r="P969" s="117"/>
      <c r="Q969" s="117"/>
      <c r="R969" s="117"/>
      <c r="S969" s="117"/>
      <c r="T969" s="117"/>
      <c r="U969" s="117"/>
      <c r="V969" s="117"/>
      <c r="W969" s="117"/>
      <c r="X969" s="117"/>
      <c r="Y969" s="117"/>
    </row>
    <row r="970">
      <c r="A970" s="117"/>
      <c r="B970" s="724"/>
      <c r="C970" s="725"/>
      <c r="D970" s="117"/>
      <c r="E970" s="361"/>
      <c r="F970" s="117"/>
      <c r="G970" s="117"/>
      <c r="H970" s="117"/>
      <c r="I970" s="117"/>
      <c r="J970" s="117"/>
      <c r="K970" s="117"/>
      <c r="L970" s="117"/>
      <c r="M970" s="117"/>
      <c r="N970" s="117"/>
      <c r="O970" s="117"/>
      <c r="P970" s="117"/>
      <c r="Q970" s="117"/>
      <c r="R970" s="117"/>
      <c r="S970" s="117"/>
      <c r="T970" s="117"/>
      <c r="U970" s="117"/>
      <c r="V970" s="117"/>
      <c r="W970" s="117"/>
      <c r="X970" s="117"/>
      <c r="Y970" s="117"/>
    </row>
    <row r="971">
      <c r="A971" s="117"/>
      <c r="B971" s="724"/>
      <c r="C971" s="725"/>
      <c r="D971" s="117"/>
      <c r="E971" s="361"/>
      <c r="F971" s="117"/>
      <c r="G971" s="117"/>
      <c r="H971" s="117"/>
      <c r="I971" s="117"/>
      <c r="J971" s="117"/>
      <c r="K971" s="117"/>
      <c r="L971" s="117"/>
      <c r="M971" s="117"/>
      <c r="N971" s="117"/>
      <c r="O971" s="117"/>
      <c r="P971" s="117"/>
      <c r="Q971" s="117"/>
      <c r="R971" s="117"/>
      <c r="S971" s="117"/>
      <c r="T971" s="117"/>
      <c r="U971" s="117"/>
      <c r="V971" s="117"/>
      <c r="W971" s="117"/>
      <c r="X971" s="117"/>
      <c r="Y971" s="117"/>
    </row>
    <row r="972">
      <c r="A972" s="117"/>
      <c r="B972" s="724"/>
      <c r="C972" s="725"/>
      <c r="D972" s="117"/>
      <c r="E972" s="361"/>
      <c r="F972" s="117"/>
      <c r="G972" s="117"/>
      <c r="H972" s="117"/>
      <c r="I972" s="117"/>
      <c r="J972" s="117"/>
      <c r="K972" s="117"/>
      <c r="L972" s="117"/>
      <c r="M972" s="117"/>
      <c r="N972" s="117"/>
      <c r="O972" s="117"/>
      <c r="P972" s="117"/>
      <c r="Q972" s="117"/>
      <c r="R972" s="117"/>
      <c r="S972" s="117"/>
      <c r="T972" s="117"/>
      <c r="U972" s="117"/>
      <c r="V972" s="117"/>
      <c r="W972" s="117"/>
      <c r="X972" s="117"/>
      <c r="Y972" s="117"/>
    </row>
    <row r="973">
      <c r="A973" s="117"/>
      <c r="B973" s="724"/>
      <c r="C973" s="725"/>
      <c r="D973" s="117"/>
      <c r="E973" s="361"/>
      <c r="F973" s="117"/>
      <c r="G973" s="117"/>
      <c r="H973" s="117"/>
      <c r="I973" s="117"/>
      <c r="J973" s="117"/>
      <c r="K973" s="117"/>
      <c r="L973" s="117"/>
      <c r="M973" s="117"/>
      <c r="N973" s="117"/>
      <c r="O973" s="117"/>
      <c r="P973" s="117"/>
      <c r="Q973" s="117"/>
      <c r="R973" s="117"/>
      <c r="S973" s="117"/>
      <c r="T973" s="117"/>
      <c r="U973" s="117"/>
      <c r="V973" s="117"/>
      <c r="W973" s="117"/>
      <c r="X973" s="117"/>
      <c r="Y973" s="117"/>
    </row>
    <row r="974">
      <c r="A974" s="117"/>
      <c r="B974" s="724"/>
      <c r="C974" s="725"/>
      <c r="D974" s="117"/>
      <c r="E974" s="361"/>
      <c r="F974" s="117"/>
      <c r="G974" s="117"/>
      <c r="H974" s="117"/>
      <c r="I974" s="117"/>
      <c r="J974" s="117"/>
      <c r="K974" s="117"/>
      <c r="L974" s="117"/>
      <c r="M974" s="117"/>
      <c r="N974" s="117"/>
      <c r="O974" s="117"/>
      <c r="P974" s="117"/>
      <c r="Q974" s="117"/>
      <c r="R974" s="117"/>
      <c r="S974" s="117"/>
      <c r="T974" s="117"/>
      <c r="U974" s="117"/>
      <c r="V974" s="117"/>
      <c r="W974" s="117"/>
      <c r="X974" s="117"/>
      <c r="Y974" s="117"/>
    </row>
    <row r="975">
      <c r="A975" s="117"/>
      <c r="B975" s="724"/>
      <c r="C975" s="725"/>
      <c r="D975" s="117"/>
      <c r="E975" s="361"/>
      <c r="F975" s="117"/>
      <c r="G975" s="117"/>
      <c r="H975" s="117"/>
      <c r="I975" s="117"/>
      <c r="J975" s="117"/>
      <c r="K975" s="117"/>
      <c r="L975" s="117"/>
      <c r="M975" s="117"/>
      <c r="N975" s="117"/>
      <c r="O975" s="117"/>
      <c r="P975" s="117"/>
      <c r="Q975" s="117"/>
      <c r="R975" s="117"/>
      <c r="S975" s="117"/>
      <c r="T975" s="117"/>
      <c r="U975" s="117"/>
      <c r="V975" s="117"/>
      <c r="W975" s="117"/>
      <c r="X975" s="117"/>
      <c r="Y975" s="117"/>
    </row>
    <row r="976">
      <c r="A976" s="117"/>
      <c r="B976" s="724"/>
      <c r="C976" s="725"/>
      <c r="D976" s="117"/>
      <c r="E976" s="361"/>
      <c r="F976" s="117"/>
      <c r="G976" s="117"/>
      <c r="H976" s="117"/>
      <c r="I976" s="117"/>
      <c r="J976" s="117"/>
      <c r="K976" s="117"/>
      <c r="L976" s="117"/>
      <c r="M976" s="117"/>
      <c r="N976" s="117"/>
      <c r="O976" s="117"/>
      <c r="P976" s="117"/>
      <c r="Q976" s="117"/>
      <c r="R976" s="117"/>
      <c r="S976" s="117"/>
      <c r="T976" s="117"/>
      <c r="U976" s="117"/>
      <c r="V976" s="117"/>
      <c r="W976" s="117"/>
      <c r="X976" s="117"/>
      <c r="Y976" s="117"/>
    </row>
    <row r="977">
      <c r="A977" s="117"/>
      <c r="B977" s="724"/>
      <c r="C977" s="725"/>
      <c r="D977" s="117"/>
      <c r="E977" s="361"/>
      <c r="F977" s="117"/>
      <c r="G977" s="117"/>
      <c r="H977" s="117"/>
      <c r="I977" s="117"/>
      <c r="J977" s="117"/>
      <c r="K977" s="117"/>
      <c r="L977" s="117"/>
      <c r="M977" s="117"/>
      <c r="N977" s="117"/>
      <c r="O977" s="117"/>
      <c r="P977" s="117"/>
      <c r="Q977" s="117"/>
      <c r="R977" s="117"/>
      <c r="S977" s="117"/>
      <c r="T977" s="117"/>
      <c r="U977" s="117"/>
      <c r="V977" s="117"/>
      <c r="W977" s="117"/>
      <c r="X977" s="117"/>
      <c r="Y977" s="117"/>
    </row>
    <row r="978">
      <c r="A978" s="117"/>
      <c r="B978" s="724"/>
      <c r="C978" s="725"/>
      <c r="D978" s="117"/>
      <c r="E978" s="361"/>
      <c r="F978" s="117"/>
      <c r="G978" s="117"/>
      <c r="H978" s="117"/>
      <c r="I978" s="117"/>
      <c r="J978" s="117"/>
      <c r="K978" s="117"/>
      <c r="L978" s="117"/>
      <c r="M978" s="117"/>
      <c r="N978" s="117"/>
      <c r="O978" s="117"/>
      <c r="P978" s="117"/>
      <c r="Q978" s="117"/>
      <c r="R978" s="117"/>
      <c r="S978" s="117"/>
      <c r="T978" s="117"/>
      <c r="U978" s="117"/>
      <c r="V978" s="117"/>
      <c r="W978" s="117"/>
      <c r="X978" s="117"/>
      <c r="Y978" s="117"/>
    </row>
    <row r="979">
      <c r="A979" s="117"/>
      <c r="B979" s="724"/>
      <c r="C979" s="725"/>
      <c r="D979" s="117"/>
      <c r="E979" s="361"/>
      <c r="F979" s="117"/>
      <c r="G979" s="117"/>
      <c r="H979" s="117"/>
      <c r="I979" s="117"/>
      <c r="J979" s="117"/>
      <c r="K979" s="117"/>
      <c r="L979" s="117"/>
      <c r="M979" s="117"/>
      <c r="N979" s="117"/>
      <c r="O979" s="117"/>
      <c r="P979" s="117"/>
      <c r="Q979" s="117"/>
      <c r="R979" s="117"/>
      <c r="S979" s="117"/>
      <c r="T979" s="117"/>
      <c r="U979" s="117"/>
      <c r="V979" s="117"/>
      <c r="W979" s="117"/>
      <c r="X979" s="117"/>
      <c r="Y979" s="117"/>
    </row>
    <row r="980">
      <c r="A980" s="117"/>
      <c r="B980" s="724"/>
      <c r="C980" s="725"/>
      <c r="D980" s="117"/>
      <c r="E980" s="361"/>
      <c r="F980" s="117"/>
      <c r="G980" s="117"/>
      <c r="H980" s="117"/>
      <c r="I980" s="117"/>
      <c r="J980" s="117"/>
      <c r="K980" s="117"/>
      <c r="L980" s="117"/>
      <c r="M980" s="117"/>
      <c r="N980" s="117"/>
      <c r="O980" s="117"/>
      <c r="P980" s="117"/>
      <c r="Q980" s="117"/>
      <c r="R980" s="117"/>
      <c r="S980" s="117"/>
      <c r="T980" s="117"/>
      <c r="U980" s="117"/>
      <c r="V980" s="117"/>
      <c r="W980" s="117"/>
      <c r="X980" s="117"/>
      <c r="Y980" s="117"/>
    </row>
    <row r="981">
      <c r="A981" s="117"/>
      <c r="B981" s="724"/>
      <c r="C981" s="725"/>
      <c r="D981" s="117"/>
      <c r="E981" s="361"/>
      <c r="F981" s="117"/>
      <c r="G981" s="117"/>
      <c r="H981" s="117"/>
      <c r="I981" s="117"/>
      <c r="J981" s="117"/>
      <c r="K981" s="117"/>
      <c r="L981" s="117"/>
      <c r="M981" s="117"/>
      <c r="N981" s="117"/>
      <c r="O981" s="117"/>
      <c r="P981" s="117"/>
      <c r="Q981" s="117"/>
      <c r="R981" s="117"/>
      <c r="S981" s="117"/>
      <c r="T981" s="117"/>
      <c r="U981" s="117"/>
      <c r="V981" s="117"/>
      <c r="W981" s="117"/>
      <c r="X981" s="117"/>
      <c r="Y981" s="117"/>
    </row>
    <row r="982">
      <c r="A982" s="117"/>
      <c r="B982" s="724"/>
      <c r="C982" s="725"/>
      <c r="D982" s="117"/>
      <c r="E982" s="361"/>
      <c r="F982" s="117"/>
      <c r="G982" s="117"/>
      <c r="H982" s="117"/>
      <c r="I982" s="117"/>
      <c r="J982" s="117"/>
      <c r="K982" s="117"/>
      <c r="L982" s="117"/>
      <c r="M982" s="117"/>
      <c r="N982" s="117"/>
      <c r="O982" s="117"/>
      <c r="P982" s="117"/>
      <c r="Q982" s="117"/>
      <c r="R982" s="117"/>
      <c r="S982" s="117"/>
      <c r="T982" s="117"/>
      <c r="U982" s="117"/>
      <c r="V982" s="117"/>
      <c r="W982" s="117"/>
      <c r="X982" s="117"/>
      <c r="Y982" s="117"/>
    </row>
    <row r="983">
      <c r="A983" s="117"/>
      <c r="B983" s="724"/>
      <c r="C983" s="725"/>
      <c r="D983" s="117"/>
      <c r="E983" s="361"/>
      <c r="F983" s="117"/>
      <c r="G983" s="117"/>
      <c r="H983" s="117"/>
      <c r="I983" s="117"/>
      <c r="J983" s="117"/>
      <c r="K983" s="117"/>
      <c r="L983" s="117"/>
      <c r="M983" s="117"/>
      <c r="N983" s="117"/>
      <c r="O983" s="117"/>
      <c r="P983" s="117"/>
      <c r="Q983" s="117"/>
      <c r="R983" s="117"/>
      <c r="S983" s="117"/>
      <c r="T983" s="117"/>
      <c r="U983" s="117"/>
      <c r="V983" s="117"/>
      <c r="W983" s="117"/>
      <c r="X983" s="117"/>
      <c r="Y983" s="117"/>
    </row>
    <row r="984">
      <c r="A984" s="117"/>
      <c r="B984" s="724"/>
      <c r="C984" s="725"/>
      <c r="D984" s="117"/>
      <c r="E984" s="361"/>
      <c r="F984" s="117"/>
      <c r="G984" s="117"/>
      <c r="H984" s="117"/>
      <c r="I984" s="117"/>
      <c r="J984" s="117"/>
      <c r="K984" s="117"/>
      <c r="L984" s="117"/>
      <c r="M984" s="117"/>
      <c r="N984" s="117"/>
      <c r="O984" s="117"/>
      <c r="P984" s="117"/>
      <c r="Q984" s="117"/>
      <c r="R984" s="117"/>
      <c r="S984" s="117"/>
      <c r="T984" s="117"/>
      <c r="U984" s="117"/>
      <c r="V984" s="117"/>
      <c r="W984" s="117"/>
      <c r="X984" s="117"/>
      <c r="Y984" s="117"/>
    </row>
    <row r="985">
      <c r="A985" s="117"/>
      <c r="B985" s="724"/>
      <c r="C985" s="725"/>
      <c r="D985" s="117"/>
      <c r="E985" s="361"/>
      <c r="F985" s="117"/>
      <c r="G985" s="117"/>
      <c r="H985" s="117"/>
      <c r="I985" s="117"/>
      <c r="J985" s="117"/>
      <c r="K985" s="117"/>
      <c r="L985" s="117"/>
      <c r="M985" s="117"/>
      <c r="N985" s="117"/>
      <c r="O985" s="117"/>
      <c r="P985" s="117"/>
      <c r="Q985" s="117"/>
      <c r="R985" s="117"/>
      <c r="S985" s="117"/>
      <c r="T985" s="117"/>
      <c r="U985" s="117"/>
      <c r="V985" s="117"/>
      <c r="W985" s="117"/>
      <c r="X985" s="117"/>
      <c r="Y985" s="117"/>
    </row>
    <row r="986">
      <c r="A986" s="117"/>
      <c r="B986" s="724"/>
      <c r="C986" s="725"/>
      <c r="D986" s="117"/>
      <c r="E986" s="361"/>
      <c r="F986" s="117"/>
      <c r="G986" s="117"/>
      <c r="H986" s="117"/>
      <c r="I986" s="117"/>
      <c r="J986" s="117"/>
      <c r="K986" s="117"/>
      <c r="L986" s="117"/>
      <c r="M986" s="117"/>
      <c r="N986" s="117"/>
      <c r="O986" s="117"/>
      <c r="P986" s="117"/>
      <c r="Q986" s="117"/>
      <c r="R986" s="117"/>
      <c r="S986" s="117"/>
      <c r="T986" s="117"/>
      <c r="U986" s="117"/>
      <c r="V986" s="117"/>
      <c r="W986" s="117"/>
      <c r="X986" s="117"/>
      <c r="Y986" s="117"/>
    </row>
    <row r="987">
      <c r="A987" s="117"/>
      <c r="B987" s="724"/>
      <c r="C987" s="725"/>
      <c r="D987" s="117"/>
      <c r="E987" s="361"/>
      <c r="F987" s="117"/>
      <c r="G987" s="117"/>
      <c r="H987" s="117"/>
      <c r="I987" s="117"/>
      <c r="J987" s="117"/>
      <c r="K987" s="117"/>
      <c r="L987" s="117"/>
      <c r="M987" s="117"/>
      <c r="N987" s="117"/>
      <c r="O987" s="117"/>
      <c r="P987" s="117"/>
      <c r="Q987" s="117"/>
      <c r="R987" s="117"/>
      <c r="S987" s="117"/>
      <c r="T987" s="117"/>
      <c r="U987" s="117"/>
      <c r="V987" s="117"/>
      <c r="W987" s="117"/>
      <c r="X987" s="117"/>
      <c r="Y987" s="117"/>
    </row>
    <row r="988">
      <c r="A988" s="117"/>
      <c r="B988" s="724"/>
      <c r="C988" s="725"/>
      <c r="D988" s="117"/>
      <c r="E988" s="361"/>
      <c r="F988" s="117"/>
      <c r="G988" s="117"/>
      <c r="H988" s="117"/>
      <c r="I988" s="117"/>
      <c r="J988" s="117"/>
      <c r="K988" s="117"/>
      <c r="L988" s="117"/>
      <c r="M988" s="117"/>
      <c r="N988" s="117"/>
      <c r="O988" s="117"/>
      <c r="P988" s="117"/>
      <c r="Q988" s="117"/>
      <c r="R988" s="117"/>
      <c r="S988" s="117"/>
      <c r="T988" s="117"/>
      <c r="U988" s="117"/>
      <c r="V988" s="117"/>
      <c r="W988" s="117"/>
      <c r="X988" s="117"/>
      <c r="Y988" s="117"/>
    </row>
    <row r="989">
      <c r="A989" s="117"/>
      <c r="B989" s="724"/>
      <c r="C989" s="725"/>
      <c r="D989" s="117"/>
      <c r="E989" s="361"/>
      <c r="F989" s="117"/>
      <c r="G989" s="117"/>
      <c r="H989" s="117"/>
      <c r="I989" s="117"/>
      <c r="J989" s="117"/>
      <c r="K989" s="117"/>
      <c r="L989" s="117"/>
      <c r="M989" s="117"/>
      <c r="N989" s="117"/>
      <c r="O989" s="117"/>
      <c r="P989" s="117"/>
      <c r="Q989" s="117"/>
      <c r="R989" s="117"/>
      <c r="S989" s="117"/>
      <c r="T989" s="117"/>
      <c r="U989" s="117"/>
      <c r="V989" s="117"/>
      <c r="W989" s="117"/>
      <c r="X989" s="117"/>
      <c r="Y989" s="117"/>
    </row>
    <row r="990">
      <c r="A990" s="117"/>
      <c r="B990" s="724"/>
      <c r="C990" s="725"/>
      <c r="D990" s="117"/>
      <c r="E990" s="361"/>
      <c r="F990" s="117"/>
      <c r="G990" s="117"/>
      <c r="H990" s="117"/>
      <c r="I990" s="117"/>
      <c r="J990" s="117"/>
      <c r="K990" s="117"/>
      <c r="L990" s="117"/>
      <c r="M990" s="117"/>
      <c r="N990" s="117"/>
      <c r="O990" s="117"/>
      <c r="P990" s="117"/>
      <c r="Q990" s="117"/>
      <c r="R990" s="117"/>
      <c r="S990" s="117"/>
      <c r="T990" s="117"/>
      <c r="U990" s="117"/>
      <c r="V990" s="117"/>
      <c r="W990" s="117"/>
      <c r="X990" s="117"/>
      <c r="Y990" s="117"/>
    </row>
    <row r="991">
      <c r="A991" s="117"/>
      <c r="B991" s="724"/>
      <c r="C991" s="725"/>
      <c r="D991" s="117"/>
      <c r="E991" s="361"/>
      <c r="F991" s="117"/>
      <c r="G991" s="117"/>
      <c r="H991" s="117"/>
      <c r="I991" s="117"/>
      <c r="J991" s="117"/>
      <c r="K991" s="117"/>
      <c r="L991" s="117"/>
      <c r="M991" s="117"/>
      <c r="N991" s="117"/>
      <c r="O991" s="117"/>
      <c r="P991" s="117"/>
      <c r="Q991" s="117"/>
      <c r="R991" s="117"/>
      <c r="S991" s="117"/>
      <c r="T991" s="117"/>
      <c r="U991" s="117"/>
      <c r="V991" s="117"/>
      <c r="W991" s="117"/>
      <c r="X991" s="117"/>
      <c r="Y991" s="117"/>
    </row>
    <row r="992">
      <c r="A992" s="117"/>
      <c r="B992" s="724"/>
      <c r="C992" s="725"/>
      <c r="D992" s="117"/>
      <c r="E992" s="361"/>
      <c r="F992" s="117"/>
      <c r="G992" s="117"/>
      <c r="H992" s="117"/>
      <c r="I992" s="117"/>
      <c r="J992" s="117"/>
      <c r="K992" s="117"/>
      <c r="L992" s="117"/>
      <c r="M992" s="117"/>
      <c r="N992" s="117"/>
      <c r="O992" s="117"/>
      <c r="P992" s="117"/>
      <c r="Q992" s="117"/>
      <c r="R992" s="117"/>
      <c r="S992" s="117"/>
      <c r="T992" s="117"/>
      <c r="U992" s="117"/>
      <c r="V992" s="117"/>
      <c r="W992" s="117"/>
      <c r="X992" s="117"/>
      <c r="Y992" s="117"/>
    </row>
    <row r="993">
      <c r="A993" s="117"/>
      <c r="B993" s="724"/>
      <c r="C993" s="725"/>
      <c r="D993" s="117"/>
      <c r="E993" s="361"/>
      <c r="F993" s="117"/>
      <c r="G993" s="117"/>
      <c r="H993" s="117"/>
      <c r="I993" s="117"/>
      <c r="J993" s="117"/>
      <c r="K993" s="117"/>
      <c r="L993" s="117"/>
      <c r="M993" s="117"/>
      <c r="N993" s="117"/>
      <c r="O993" s="117"/>
      <c r="P993" s="117"/>
      <c r="Q993" s="117"/>
      <c r="R993" s="117"/>
      <c r="S993" s="117"/>
      <c r="T993" s="117"/>
      <c r="U993" s="117"/>
      <c r="V993" s="117"/>
      <c r="W993" s="117"/>
      <c r="X993" s="117"/>
      <c r="Y993" s="117"/>
    </row>
    <row r="994">
      <c r="A994" s="117"/>
      <c r="B994" s="724"/>
      <c r="C994" s="725"/>
      <c r="D994" s="117"/>
      <c r="E994" s="361"/>
      <c r="F994" s="117"/>
      <c r="G994" s="117"/>
      <c r="H994" s="117"/>
      <c r="I994" s="117"/>
      <c r="J994" s="117"/>
      <c r="K994" s="117"/>
      <c r="L994" s="117"/>
      <c r="M994" s="117"/>
      <c r="N994" s="117"/>
      <c r="O994" s="117"/>
      <c r="P994" s="117"/>
      <c r="Q994" s="117"/>
      <c r="R994" s="117"/>
      <c r="S994" s="117"/>
      <c r="T994" s="117"/>
      <c r="U994" s="117"/>
      <c r="V994" s="117"/>
      <c r="W994" s="117"/>
      <c r="X994" s="117"/>
      <c r="Y994" s="117"/>
    </row>
    <row r="995">
      <c r="A995" s="117"/>
      <c r="B995" s="724"/>
      <c r="C995" s="725"/>
      <c r="D995" s="117"/>
      <c r="E995" s="361"/>
      <c r="F995" s="117"/>
      <c r="G995" s="117"/>
      <c r="H995" s="117"/>
      <c r="I995" s="117"/>
      <c r="J995" s="117"/>
      <c r="K995" s="117"/>
      <c r="L995" s="117"/>
      <c r="M995" s="117"/>
      <c r="N995" s="117"/>
      <c r="O995" s="117"/>
      <c r="P995" s="117"/>
      <c r="Q995" s="117"/>
      <c r="R995" s="117"/>
      <c r="S995" s="117"/>
      <c r="T995" s="117"/>
      <c r="U995" s="117"/>
      <c r="V995" s="117"/>
      <c r="W995" s="117"/>
      <c r="X995" s="117"/>
      <c r="Y995" s="117"/>
    </row>
    <row r="996">
      <c r="A996" s="117"/>
      <c r="B996" s="724"/>
      <c r="C996" s="725"/>
      <c r="D996" s="117"/>
      <c r="E996" s="361"/>
      <c r="F996" s="117"/>
      <c r="G996" s="117"/>
      <c r="H996" s="117"/>
      <c r="I996" s="117"/>
      <c r="J996" s="117"/>
      <c r="K996" s="117"/>
      <c r="L996" s="117"/>
      <c r="M996" s="117"/>
      <c r="N996" s="117"/>
      <c r="O996" s="117"/>
      <c r="P996" s="117"/>
      <c r="Q996" s="117"/>
      <c r="R996" s="117"/>
      <c r="S996" s="117"/>
      <c r="T996" s="117"/>
      <c r="U996" s="117"/>
      <c r="V996" s="117"/>
      <c r="W996" s="117"/>
      <c r="X996" s="117"/>
      <c r="Y996" s="117"/>
    </row>
    <row r="997">
      <c r="A997" s="117"/>
      <c r="B997" s="724"/>
      <c r="C997" s="725"/>
      <c r="D997" s="117"/>
      <c r="E997" s="361"/>
      <c r="F997" s="117"/>
      <c r="G997" s="117"/>
      <c r="H997" s="117"/>
      <c r="I997" s="117"/>
      <c r="J997" s="117"/>
      <c r="K997" s="117"/>
      <c r="L997" s="117"/>
      <c r="M997" s="117"/>
      <c r="N997" s="117"/>
      <c r="O997" s="117"/>
      <c r="P997" s="117"/>
      <c r="Q997" s="117"/>
      <c r="R997" s="117"/>
      <c r="S997" s="117"/>
      <c r="T997" s="117"/>
      <c r="U997" s="117"/>
      <c r="V997" s="117"/>
      <c r="W997" s="117"/>
      <c r="X997" s="117"/>
      <c r="Y997" s="117"/>
    </row>
    <row r="998">
      <c r="A998" s="117"/>
      <c r="B998" s="724"/>
      <c r="C998" s="725"/>
      <c r="D998" s="117"/>
      <c r="E998" s="361"/>
      <c r="F998" s="117"/>
      <c r="G998" s="117"/>
      <c r="H998" s="117"/>
      <c r="I998" s="117"/>
      <c r="J998" s="117"/>
      <c r="K998" s="117"/>
      <c r="L998" s="117"/>
      <c r="M998" s="117"/>
      <c r="N998" s="117"/>
      <c r="O998" s="117"/>
      <c r="P998" s="117"/>
      <c r="Q998" s="117"/>
      <c r="R998" s="117"/>
      <c r="S998" s="117"/>
      <c r="T998" s="117"/>
      <c r="U998" s="117"/>
      <c r="V998" s="117"/>
      <c r="W998" s="117"/>
      <c r="X998" s="117"/>
      <c r="Y998" s="117"/>
    </row>
    <row r="999">
      <c r="A999" s="117"/>
      <c r="B999" s="724"/>
      <c r="C999" s="725"/>
      <c r="D999" s="117"/>
      <c r="E999" s="361"/>
      <c r="F999" s="117"/>
      <c r="G999" s="117"/>
      <c r="H999" s="117"/>
      <c r="I999" s="117"/>
      <c r="J999" s="117"/>
      <c r="K999" s="117"/>
      <c r="L999" s="117"/>
      <c r="M999" s="117"/>
      <c r="N999" s="117"/>
      <c r="O999" s="117"/>
      <c r="P999" s="117"/>
      <c r="Q999" s="117"/>
      <c r="R999" s="117"/>
      <c r="S999" s="117"/>
      <c r="T999" s="117"/>
      <c r="U999" s="117"/>
      <c r="V999" s="117"/>
      <c r="W999" s="117"/>
      <c r="X999" s="117"/>
      <c r="Y999" s="117"/>
    </row>
    <row r="1000">
      <c r="A1000" s="117"/>
      <c r="B1000" s="724"/>
      <c r="C1000" s="725"/>
      <c r="D1000" s="117"/>
      <c r="E1000" s="361"/>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row>
    <row r="1001">
      <c r="A1001" s="117"/>
      <c r="B1001" s="724"/>
      <c r="C1001" s="725"/>
      <c r="D1001" s="117"/>
      <c r="E1001" s="361"/>
      <c r="F1001" s="117"/>
      <c r="G1001" s="117"/>
      <c r="H1001" s="117"/>
      <c r="I1001" s="117"/>
      <c r="J1001" s="117"/>
      <c r="K1001" s="117"/>
      <c r="L1001" s="117"/>
      <c r="M1001" s="117"/>
      <c r="N1001" s="117"/>
      <c r="O1001" s="117"/>
      <c r="P1001" s="117"/>
      <c r="Q1001" s="117"/>
      <c r="R1001" s="117"/>
      <c r="S1001" s="117"/>
      <c r="T1001" s="117"/>
      <c r="U1001" s="117"/>
      <c r="V1001" s="117"/>
      <c r="W1001" s="117"/>
      <c r="X1001" s="117"/>
      <c r="Y1001" s="117"/>
    </row>
    <row r="1002">
      <c r="A1002" s="117"/>
      <c r="B1002" s="724"/>
      <c r="C1002" s="725"/>
      <c r="D1002" s="117"/>
      <c r="E1002" s="361"/>
      <c r="F1002" s="117"/>
      <c r="G1002" s="117"/>
      <c r="H1002" s="117"/>
      <c r="I1002" s="117"/>
      <c r="J1002" s="117"/>
      <c r="K1002" s="117"/>
      <c r="L1002" s="117"/>
      <c r="M1002" s="117"/>
      <c r="N1002" s="117"/>
      <c r="O1002" s="117"/>
      <c r="P1002" s="117"/>
      <c r="Q1002" s="117"/>
      <c r="R1002" s="117"/>
      <c r="S1002" s="117"/>
      <c r="T1002" s="117"/>
      <c r="U1002" s="117"/>
      <c r="V1002" s="117"/>
      <c r="W1002" s="117"/>
      <c r="X1002" s="117"/>
      <c r="Y1002" s="117"/>
    </row>
    <row r="1003">
      <c r="A1003" s="117"/>
      <c r="B1003" s="724"/>
      <c r="C1003" s="725"/>
      <c r="D1003" s="117"/>
      <c r="E1003" s="361"/>
      <c r="F1003" s="117"/>
      <c r="G1003" s="117"/>
      <c r="H1003" s="117"/>
      <c r="I1003" s="117"/>
      <c r="J1003" s="117"/>
      <c r="K1003" s="117"/>
      <c r="L1003" s="117"/>
      <c r="M1003" s="117"/>
      <c r="N1003" s="117"/>
      <c r="O1003" s="117"/>
      <c r="P1003" s="117"/>
      <c r="Q1003" s="117"/>
      <c r="R1003" s="117"/>
      <c r="S1003" s="117"/>
      <c r="T1003" s="117"/>
      <c r="U1003" s="117"/>
      <c r="V1003" s="117"/>
      <c r="W1003" s="117"/>
      <c r="X1003" s="117"/>
      <c r="Y1003" s="117"/>
    </row>
    <row r="1004">
      <c r="A1004" s="117"/>
      <c r="B1004" s="724"/>
      <c r="C1004" s="725"/>
      <c r="D1004" s="117"/>
      <c r="E1004" s="361"/>
      <c r="F1004" s="117"/>
      <c r="G1004" s="117"/>
      <c r="H1004" s="117"/>
      <c r="I1004" s="117"/>
      <c r="J1004" s="117"/>
      <c r="K1004" s="117"/>
      <c r="L1004" s="117"/>
      <c r="M1004" s="117"/>
      <c r="N1004" s="117"/>
      <c r="O1004" s="117"/>
      <c r="P1004" s="117"/>
      <c r="Q1004" s="117"/>
      <c r="R1004" s="117"/>
      <c r="S1004" s="117"/>
      <c r="T1004" s="117"/>
      <c r="U1004" s="117"/>
      <c r="V1004" s="117"/>
      <c r="W1004" s="117"/>
      <c r="X1004" s="117"/>
      <c r="Y1004" s="117"/>
    </row>
    <row r="1005">
      <c r="A1005" s="117"/>
      <c r="B1005" s="724"/>
      <c r="C1005" s="725"/>
      <c r="D1005" s="117"/>
      <c r="E1005" s="361"/>
      <c r="F1005" s="117"/>
      <c r="G1005" s="117"/>
      <c r="H1005" s="117"/>
      <c r="I1005" s="117"/>
      <c r="J1005" s="117"/>
      <c r="K1005" s="117"/>
      <c r="L1005" s="117"/>
      <c r="M1005" s="117"/>
      <c r="N1005" s="117"/>
      <c r="O1005" s="117"/>
      <c r="P1005" s="117"/>
      <c r="Q1005" s="117"/>
      <c r="R1005" s="117"/>
      <c r="S1005" s="117"/>
      <c r="T1005" s="117"/>
      <c r="U1005" s="117"/>
      <c r="V1005" s="117"/>
      <c r="W1005" s="117"/>
      <c r="X1005" s="117"/>
      <c r="Y1005" s="117"/>
    </row>
  </sheetData>
  <mergeCells count="7">
    <mergeCell ref="B6:B8"/>
    <mergeCell ref="B9:B12"/>
    <mergeCell ref="B14:B21"/>
    <mergeCell ref="B23:B26"/>
    <mergeCell ref="B28:B31"/>
    <mergeCell ref="B32:B34"/>
    <mergeCell ref="B35:B40"/>
  </mergeCells>
  <hyperlinks>
    <hyperlink r:id="rId1" ref="F5"/>
    <hyperlink r:id="rId2" ref="C14"/>
    <hyperlink r:id="rId3" ref="C18"/>
  </hyperlinks>
  <drawing r:id="rId4"/>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5.88"/>
    <col customWidth="1" min="3" max="3" width="28.25"/>
  </cols>
  <sheetData>
    <row r="1">
      <c r="A1" s="726"/>
      <c r="B1" s="726"/>
      <c r="C1" s="726"/>
      <c r="D1" s="726"/>
      <c r="E1" s="726"/>
    </row>
    <row r="2">
      <c r="A2" s="727"/>
      <c r="B2" s="728"/>
      <c r="C2" s="728"/>
      <c r="D2" s="729"/>
      <c r="E2" s="729"/>
    </row>
    <row r="3">
      <c r="A3" s="727"/>
      <c r="B3" s="728"/>
      <c r="C3" s="728"/>
      <c r="D3" s="729"/>
      <c r="E3" s="729"/>
    </row>
    <row r="4">
      <c r="A4" s="727"/>
      <c r="B4" s="728"/>
      <c r="C4" s="728"/>
      <c r="D4" s="729"/>
      <c r="E4" s="729"/>
    </row>
    <row r="5">
      <c r="A5" s="727"/>
      <c r="B5" s="728"/>
      <c r="C5" s="728"/>
      <c r="D5" s="729"/>
      <c r="E5" s="729"/>
    </row>
  </sheetData>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3.5"/>
    <col customWidth="1" min="2" max="2" width="9.63"/>
    <col customWidth="1" min="3" max="3" width="40.88"/>
    <col customWidth="1" min="4" max="4" width="10.63"/>
    <col customWidth="1" min="5" max="5" width="24.63"/>
    <col customWidth="1" min="6" max="6" width="27.38"/>
    <col customWidth="1" min="7" max="7" width="35.63"/>
  </cols>
  <sheetData>
    <row r="1" ht="26.25" customHeight="1">
      <c r="A1" s="13" t="s">
        <v>1966</v>
      </c>
      <c r="F1" s="730"/>
      <c r="G1" s="731"/>
      <c r="H1" s="731"/>
      <c r="I1" s="731"/>
      <c r="J1" s="731"/>
      <c r="K1" s="731"/>
      <c r="L1" s="731"/>
      <c r="M1" s="732"/>
      <c r="N1" s="732"/>
      <c r="O1" s="732"/>
      <c r="P1" s="732"/>
      <c r="Q1" s="732"/>
      <c r="R1" s="732"/>
      <c r="S1" s="732"/>
      <c r="T1" s="732"/>
      <c r="U1" s="732"/>
      <c r="V1" s="732"/>
      <c r="W1" s="732"/>
      <c r="X1" s="732"/>
      <c r="Y1" s="732"/>
      <c r="Z1" s="732"/>
    </row>
    <row r="2">
      <c r="A2" s="733" t="s">
        <v>1125</v>
      </c>
      <c r="B2" s="733" t="s">
        <v>1967</v>
      </c>
      <c r="C2" s="733" t="s">
        <v>1127</v>
      </c>
      <c r="D2" s="733" t="s">
        <v>220</v>
      </c>
      <c r="E2" s="733" t="s">
        <v>1901</v>
      </c>
      <c r="F2" s="734" t="s">
        <v>638</v>
      </c>
      <c r="G2" s="731"/>
      <c r="H2" s="731"/>
      <c r="I2" s="731"/>
      <c r="J2" s="731"/>
      <c r="K2" s="731"/>
      <c r="L2" s="731"/>
      <c r="M2" s="732"/>
      <c r="N2" s="732"/>
      <c r="O2" s="732"/>
      <c r="P2" s="732"/>
      <c r="Q2" s="732"/>
      <c r="R2" s="732"/>
      <c r="S2" s="732"/>
      <c r="T2" s="732"/>
      <c r="U2" s="732"/>
      <c r="V2" s="732"/>
      <c r="W2" s="732"/>
      <c r="X2" s="732"/>
      <c r="Y2" s="732"/>
      <c r="Z2" s="732"/>
    </row>
    <row r="3">
      <c r="A3" s="735" t="s">
        <v>1968</v>
      </c>
      <c r="B3" s="735" t="s">
        <v>1969</v>
      </c>
      <c r="C3" s="663" t="s">
        <v>1970</v>
      </c>
      <c r="D3" s="663"/>
      <c r="E3" s="663" t="s">
        <v>1971</v>
      </c>
      <c r="F3" s="730"/>
      <c r="G3" s="731"/>
      <c r="H3" s="731"/>
      <c r="I3" s="731"/>
      <c r="J3" s="731"/>
      <c r="K3" s="731"/>
      <c r="L3" s="731"/>
      <c r="M3" s="732"/>
      <c r="N3" s="732"/>
      <c r="O3" s="732"/>
      <c r="P3" s="732"/>
      <c r="Q3" s="732"/>
      <c r="R3" s="732"/>
      <c r="S3" s="732"/>
      <c r="T3" s="732"/>
      <c r="U3" s="732"/>
      <c r="V3" s="732"/>
      <c r="W3" s="732"/>
      <c r="X3" s="732"/>
      <c r="Y3" s="732"/>
      <c r="Z3" s="732"/>
    </row>
    <row r="4">
      <c r="A4" s="735" t="s">
        <v>1972</v>
      </c>
      <c r="B4" s="735" t="s">
        <v>1973</v>
      </c>
      <c r="C4" s="663" t="s">
        <v>1974</v>
      </c>
      <c r="D4" s="663"/>
      <c r="E4" s="663" t="s">
        <v>1975</v>
      </c>
      <c r="F4" s="730"/>
      <c r="G4" s="731"/>
      <c r="H4" s="731"/>
      <c r="I4" s="731"/>
      <c r="J4" s="731"/>
      <c r="K4" s="731"/>
      <c r="L4" s="731"/>
      <c r="M4" s="732"/>
      <c r="N4" s="732"/>
      <c r="O4" s="732"/>
      <c r="P4" s="732"/>
      <c r="Q4" s="732"/>
      <c r="R4" s="732"/>
      <c r="S4" s="732"/>
      <c r="T4" s="732"/>
      <c r="U4" s="732"/>
      <c r="V4" s="732"/>
      <c r="W4" s="732"/>
      <c r="X4" s="732"/>
      <c r="Y4" s="732"/>
      <c r="Z4" s="732"/>
    </row>
    <row r="5">
      <c r="A5" s="735" t="s">
        <v>1976</v>
      </c>
      <c r="B5" s="735" t="s">
        <v>1973</v>
      </c>
      <c r="C5" s="663" t="s">
        <v>1130</v>
      </c>
      <c r="D5" s="663"/>
      <c r="E5" s="663" t="s">
        <v>1977</v>
      </c>
      <c r="F5" s="734" t="s">
        <v>1978</v>
      </c>
      <c r="G5" s="731"/>
      <c r="H5" s="731"/>
      <c r="I5" s="731"/>
      <c r="J5" s="731"/>
      <c r="K5" s="731"/>
      <c r="L5" s="731"/>
      <c r="M5" s="732"/>
      <c r="N5" s="732"/>
      <c r="O5" s="732"/>
      <c r="P5" s="732"/>
      <c r="Q5" s="732"/>
      <c r="R5" s="732"/>
      <c r="S5" s="732"/>
      <c r="T5" s="732"/>
      <c r="U5" s="732"/>
      <c r="V5" s="732"/>
      <c r="W5" s="732"/>
      <c r="X5" s="732"/>
      <c r="Y5" s="732"/>
      <c r="Z5" s="732"/>
    </row>
    <row r="6">
      <c r="A6" s="735" t="s">
        <v>1979</v>
      </c>
      <c r="B6" s="735" t="s">
        <v>1980</v>
      </c>
      <c r="C6" s="663" t="s">
        <v>1981</v>
      </c>
      <c r="D6" s="663"/>
      <c r="E6" s="663" t="s">
        <v>1982</v>
      </c>
      <c r="F6" s="734" t="s">
        <v>1983</v>
      </c>
      <c r="G6" s="731"/>
      <c r="H6" s="731"/>
      <c r="I6" s="731"/>
      <c r="J6" s="731"/>
      <c r="K6" s="731"/>
      <c r="L6" s="731"/>
      <c r="M6" s="732"/>
      <c r="N6" s="732"/>
      <c r="O6" s="732"/>
      <c r="P6" s="732"/>
      <c r="Q6" s="732"/>
      <c r="R6" s="732"/>
      <c r="S6" s="732"/>
      <c r="T6" s="732"/>
      <c r="U6" s="732"/>
      <c r="V6" s="732"/>
      <c r="W6" s="732"/>
      <c r="X6" s="732"/>
      <c r="Y6" s="732"/>
      <c r="Z6" s="732"/>
    </row>
    <row r="7">
      <c r="A7" s="735" t="s">
        <v>1984</v>
      </c>
      <c r="B7" s="735" t="s">
        <v>1980</v>
      </c>
      <c r="C7" s="663" t="s">
        <v>1985</v>
      </c>
      <c r="D7" s="663"/>
      <c r="E7" s="663" t="s">
        <v>1986</v>
      </c>
      <c r="F7" s="734" t="s">
        <v>1983</v>
      </c>
      <c r="G7" s="731"/>
      <c r="H7" s="731"/>
      <c r="I7" s="731"/>
      <c r="J7" s="731"/>
      <c r="K7" s="731"/>
      <c r="L7" s="731"/>
      <c r="M7" s="732"/>
      <c r="N7" s="732"/>
      <c r="O7" s="732"/>
      <c r="P7" s="732"/>
      <c r="Q7" s="732"/>
      <c r="R7" s="732"/>
      <c r="S7" s="732"/>
      <c r="T7" s="732"/>
      <c r="U7" s="732"/>
      <c r="V7" s="732"/>
      <c r="W7" s="732"/>
      <c r="X7" s="732"/>
      <c r="Y7" s="732"/>
      <c r="Z7" s="732"/>
    </row>
    <row r="8">
      <c r="A8" s="735" t="s">
        <v>1987</v>
      </c>
      <c r="B8" s="735" t="s">
        <v>1973</v>
      </c>
      <c r="C8" s="663" t="s">
        <v>655</v>
      </c>
      <c r="D8" s="663"/>
      <c r="E8" s="663" t="s">
        <v>1988</v>
      </c>
      <c r="F8" s="730"/>
      <c r="G8" s="731"/>
      <c r="H8" s="731"/>
      <c r="I8" s="731"/>
      <c r="J8" s="731"/>
      <c r="K8" s="731"/>
      <c r="L8" s="731"/>
      <c r="M8" s="732"/>
      <c r="N8" s="732"/>
      <c r="O8" s="732"/>
      <c r="P8" s="732"/>
      <c r="Q8" s="732"/>
      <c r="R8" s="732"/>
      <c r="S8" s="732"/>
      <c r="T8" s="732"/>
      <c r="U8" s="732"/>
      <c r="V8" s="732"/>
      <c r="W8" s="732"/>
      <c r="X8" s="732"/>
      <c r="Y8" s="732"/>
      <c r="Z8" s="732"/>
    </row>
    <row r="9">
      <c r="A9" s="735" t="s">
        <v>1989</v>
      </c>
      <c r="B9" s="735" t="s">
        <v>1990</v>
      </c>
      <c r="C9" s="663" t="s">
        <v>1991</v>
      </c>
      <c r="D9" s="663"/>
      <c r="E9" s="663" t="s">
        <v>1992</v>
      </c>
      <c r="F9" s="734" t="s">
        <v>1993</v>
      </c>
      <c r="G9" s="736" t="s">
        <v>1994</v>
      </c>
      <c r="H9" s="731"/>
      <c r="I9" s="731"/>
      <c r="J9" s="731"/>
      <c r="K9" s="731"/>
      <c r="L9" s="731"/>
      <c r="M9" s="732"/>
      <c r="N9" s="732"/>
      <c r="O9" s="732"/>
      <c r="P9" s="732"/>
      <c r="Q9" s="732"/>
      <c r="R9" s="732"/>
      <c r="S9" s="732"/>
      <c r="T9" s="732"/>
      <c r="U9" s="732"/>
      <c r="V9" s="732"/>
      <c r="W9" s="732"/>
      <c r="X9" s="732"/>
      <c r="Y9" s="732"/>
      <c r="Z9" s="732"/>
    </row>
    <row r="10">
      <c r="A10" s="735" t="s">
        <v>1995</v>
      </c>
      <c r="B10" s="735" t="s">
        <v>1969</v>
      </c>
      <c r="C10" s="663" t="s">
        <v>1996</v>
      </c>
      <c r="D10" s="663"/>
      <c r="E10" s="663" t="s">
        <v>1997</v>
      </c>
      <c r="F10" s="730"/>
      <c r="G10" s="731"/>
      <c r="H10" s="731"/>
      <c r="I10" s="731"/>
      <c r="J10" s="731"/>
      <c r="K10" s="731"/>
      <c r="L10" s="731"/>
      <c r="M10" s="732"/>
      <c r="N10" s="732"/>
      <c r="O10" s="732"/>
      <c r="P10" s="732"/>
      <c r="Q10" s="732"/>
      <c r="R10" s="732"/>
      <c r="S10" s="732"/>
      <c r="T10" s="732"/>
      <c r="U10" s="732"/>
      <c r="V10" s="732"/>
      <c r="W10" s="732"/>
      <c r="X10" s="732"/>
      <c r="Y10" s="732"/>
      <c r="Z10" s="732"/>
    </row>
    <row r="11">
      <c r="A11" s="735" t="s">
        <v>1998</v>
      </c>
      <c r="B11" s="735" t="s">
        <v>1999</v>
      </c>
      <c r="C11" s="663" t="s">
        <v>2000</v>
      </c>
      <c r="D11" s="663"/>
      <c r="E11" s="663" t="s">
        <v>2001</v>
      </c>
      <c r="F11" s="730"/>
      <c r="G11" s="731"/>
      <c r="H11" s="731"/>
      <c r="I11" s="731"/>
      <c r="J11" s="731"/>
      <c r="K11" s="731"/>
      <c r="L11" s="731"/>
      <c r="M11" s="732"/>
      <c r="N11" s="732"/>
      <c r="O11" s="732"/>
      <c r="P11" s="732"/>
      <c r="Q11" s="732"/>
      <c r="R11" s="732"/>
      <c r="S11" s="732"/>
      <c r="T11" s="732"/>
      <c r="U11" s="732"/>
      <c r="V11" s="732"/>
      <c r="W11" s="732"/>
      <c r="X11" s="732"/>
      <c r="Y11" s="732"/>
      <c r="Z11" s="732"/>
    </row>
    <row r="12">
      <c r="A12" s="735" t="s">
        <v>2002</v>
      </c>
      <c r="B12" s="735" t="s">
        <v>1973</v>
      </c>
      <c r="C12" s="663" t="s">
        <v>655</v>
      </c>
      <c r="D12" s="663"/>
      <c r="E12" s="663" t="s">
        <v>2003</v>
      </c>
      <c r="F12" s="730"/>
      <c r="G12" s="731"/>
      <c r="H12" s="731"/>
      <c r="I12" s="731"/>
      <c r="J12" s="731"/>
      <c r="K12" s="731"/>
      <c r="L12" s="731"/>
      <c r="M12" s="732"/>
      <c r="N12" s="732"/>
      <c r="O12" s="732"/>
      <c r="P12" s="732"/>
      <c r="Q12" s="732"/>
      <c r="R12" s="732"/>
      <c r="S12" s="732"/>
      <c r="T12" s="732"/>
      <c r="U12" s="732"/>
      <c r="V12" s="732"/>
      <c r="W12" s="732"/>
      <c r="X12" s="732"/>
      <c r="Y12" s="732"/>
      <c r="Z12" s="732"/>
    </row>
    <row r="13">
      <c r="A13" s="735" t="s">
        <v>2004</v>
      </c>
      <c r="B13" s="735" t="s">
        <v>2005</v>
      </c>
      <c r="C13" s="663" t="s">
        <v>2006</v>
      </c>
      <c r="D13" s="663"/>
      <c r="E13" s="663" t="s">
        <v>2007</v>
      </c>
      <c r="F13" s="730"/>
      <c r="G13" s="731"/>
      <c r="H13" s="731"/>
      <c r="I13" s="731"/>
      <c r="J13" s="731"/>
      <c r="K13" s="731"/>
      <c r="L13" s="731"/>
      <c r="M13" s="732"/>
      <c r="N13" s="732"/>
      <c r="O13" s="732"/>
      <c r="P13" s="732"/>
      <c r="Q13" s="732"/>
      <c r="R13" s="732"/>
      <c r="S13" s="732"/>
      <c r="T13" s="732"/>
      <c r="U13" s="732"/>
      <c r="V13" s="732"/>
      <c r="W13" s="732"/>
      <c r="X13" s="732"/>
      <c r="Y13" s="732"/>
      <c r="Z13" s="732"/>
    </row>
    <row r="14">
      <c r="A14" s="735" t="s">
        <v>2008</v>
      </c>
      <c r="B14" s="735" t="s">
        <v>1973</v>
      </c>
      <c r="C14" s="663" t="s">
        <v>2009</v>
      </c>
      <c r="D14" s="663"/>
      <c r="E14" s="663" t="s">
        <v>2010</v>
      </c>
      <c r="F14" s="730"/>
      <c r="G14" s="731"/>
      <c r="H14" s="731"/>
      <c r="I14" s="731"/>
      <c r="J14" s="731"/>
      <c r="K14" s="731"/>
      <c r="L14" s="731"/>
      <c r="M14" s="732"/>
      <c r="N14" s="732"/>
      <c r="O14" s="732"/>
      <c r="P14" s="732"/>
      <c r="Q14" s="732"/>
      <c r="R14" s="732"/>
      <c r="S14" s="732"/>
      <c r="T14" s="732"/>
      <c r="U14" s="732"/>
      <c r="V14" s="732"/>
      <c r="W14" s="732"/>
      <c r="X14" s="732"/>
      <c r="Y14" s="732"/>
      <c r="Z14" s="732"/>
    </row>
    <row r="15">
      <c r="A15" s="735" t="s">
        <v>2011</v>
      </c>
      <c r="B15" s="735" t="s">
        <v>2005</v>
      </c>
      <c r="C15" s="663" t="s">
        <v>2012</v>
      </c>
      <c r="D15" s="663"/>
      <c r="E15" s="663" t="s">
        <v>2013</v>
      </c>
      <c r="F15" s="730"/>
      <c r="G15" s="731"/>
      <c r="H15" s="731"/>
      <c r="I15" s="731"/>
      <c r="J15" s="731"/>
      <c r="K15" s="731"/>
      <c r="L15" s="731"/>
      <c r="M15" s="732"/>
      <c r="N15" s="732"/>
      <c r="O15" s="732"/>
      <c r="P15" s="732"/>
      <c r="Q15" s="732"/>
      <c r="R15" s="732"/>
      <c r="S15" s="732"/>
      <c r="T15" s="732"/>
      <c r="U15" s="732"/>
      <c r="V15" s="732"/>
      <c r="W15" s="732"/>
      <c r="X15" s="732"/>
      <c r="Y15" s="732"/>
      <c r="Z15" s="732"/>
    </row>
    <row r="16">
      <c r="A16" s="735" t="s">
        <v>2014</v>
      </c>
      <c r="B16" s="735" t="s">
        <v>1980</v>
      </c>
      <c r="C16" s="663" t="s">
        <v>2015</v>
      </c>
      <c r="D16" s="663"/>
      <c r="E16" s="663"/>
      <c r="F16" s="730"/>
      <c r="G16" s="731"/>
      <c r="H16" s="731"/>
      <c r="I16" s="731"/>
      <c r="J16" s="731"/>
      <c r="K16" s="731"/>
      <c r="L16" s="731"/>
      <c r="M16" s="732"/>
      <c r="N16" s="732"/>
      <c r="O16" s="732"/>
      <c r="P16" s="732"/>
      <c r="Q16" s="732"/>
      <c r="R16" s="732"/>
      <c r="S16" s="732"/>
      <c r="T16" s="732"/>
      <c r="U16" s="732"/>
      <c r="V16" s="732"/>
      <c r="W16" s="732"/>
      <c r="X16" s="732"/>
      <c r="Y16" s="732"/>
      <c r="Z16" s="732"/>
    </row>
    <row r="17">
      <c r="A17" s="735" t="s">
        <v>2016</v>
      </c>
      <c r="B17" s="735" t="s">
        <v>2005</v>
      </c>
      <c r="C17" s="663" t="s">
        <v>2017</v>
      </c>
      <c r="D17" s="663"/>
      <c r="E17" s="663"/>
      <c r="F17" s="730"/>
      <c r="G17" s="731"/>
      <c r="H17" s="731"/>
      <c r="I17" s="731"/>
      <c r="J17" s="731"/>
      <c r="K17" s="731"/>
      <c r="L17" s="731"/>
      <c r="M17" s="732"/>
      <c r="N17" s="732"/>
      <c r="O17" s="732"/>
      <c r="P17" s="732"/>
      <c r="Q17" s="732"/>
      <c r="R17" s="732"/>
      <c r="S17" s="732"/>
      <c r="T17" s="732"/>
      <c r="U17" s="732"/>
      <c r="V17" s="732"/>
      <c r="W17" s="732"/>
      <c r="X17" s="732"/>
      <c r="Y17" s="732"/>
      <c r="Z17" s="732"/>
    </row>
    <row r="18">
      <c r="A18" s="732"/>
      <c r="B18" s="732"/>
      <c r="C18" s="732"/>
      <c r="D18" s="732"/>
      <c r="E18" s="732"/>
      <c r="F18" s="730"/>
      <c r="G18" s="731"/>
      <c r="H18" s="731"/>
      <c r="I18" s="731"/>
      <c r="J18" s="731"/>
      <c r="K18" s="731"/>
      <c r="L18" s="731"/>
      <c r="M18" s="732"/>
      <c r="N18" s="732"/>
      <c r="O18" s="732"/>
      <c r="P18" s="732"/>
      <c r="Q18" s="732"/>
      <c r="R18" s="732"/>
      <c r="S18" s="732"/>
      <c r="T18" s="732"/>
      <c r="U18" s="732"/>
      <c r="V18" s="732"/>
      <c r="W18" s="732"/>
      <c r="X18" s="732"/>
      <c r="Y18" s="732"/>
      <c r="Z18" s="732"/>
    </row>
    <row r="19">
      <c r="A19" s="732"/>
      <c r="B19" s="732"/>
      <c r="C19" s="732"/>
      <c r="D19" s="732"/>
      <c r="E19" s="732"/>
      <c r="F19" s="730"/>
      <c r="G19" s="731"/>
      <c r="H19" s="731"/>
      <c r="I19" s="731"/>
      <c r="J19" s="731"/>
      <c r="K19" s="731"/>
      <c r="L19" s="731"/>
      <c r="M19" s="732"/>
      <c r="N19" s="732"/>
      <c r="O19" s="732"/>
      <c r="P19" s="732"/>
      <c r="Q19" s="732"/>
      <c r="R19" s="732"/>
      <c r="S19" s="732"/>
      <c r="T19" s="732"/>
      <c r="U19" s="732"/>
      <c r="V19" s="732"/>
      <c r="W19" s="732"/>
      <c r="X19" s="732"/>
      <c r="Y19" s="732"/>
      <c r="Z19" s="732"/>
    </row>
    <row r="20" ht="27.0" customHeight="1">
      <c r="A20" s="13" t="s">
        <v>2018</v>
      </c>
      <c r="F20" s="730"/>
      <c r="G20" s="731"/>
      <c r="H20" s="731"/>
      <c r="I20" s="731"/>
      <c r="J20" s="731"/>
      <c r="K20" s="731"/>
      <c r="L20" s="731"/>
      <c r="M20" s="732"/>
      <c r="N20" s="732"/>
      <c r="O20" s="732"/>
      <c r="P20" s="732"/>
      <c r="Q20" s="732"/>
      <c r="R20" s="732"/>
      <c r="S20" s="732"/>
      <c r="T20" s="732"/>
      <c r="U20" s="732"/>
      <c r="V20" s="732"/>
      <c r="W20" s="732"/>
      <c r="X20" s="732"/>
      <c r="Y20" s="732"/>
      <c r="Z20" s="732"/>
    </row>
    <row r="21">
      <c r="A21" s="733" t="s">
        <v>1125</v>
      </c>
      <c r="B21" s="733" t="s">
        <v>1967</v>
      </c>
      <c r="C21" s="733" t="s">
        <v>1127</v>
      </c>
      <c r="D21" s="733" t="s">
        <v>220</v>
      </c>
      <c r="E21" s="733" t="s">
        <v>1901</v>
      </c>
      <c r="F21" s="730"/>
      <c r="G21" s="731"/>
      <c r="H21" s="731"/>
      <c r="I21" s="731"/>
      <c r="J21" s="731"/>
      <c r="K21" s="731"/>
      <c r="L21" s="731"/>
      <c r="M21" s="732"/>
      <c r="N21" s="732"/>
      <c r="O21" s="732"/>
      <c r="P21" s="732"/>
      <c r="Q21" s="732"/>
      <c r="R21" s="732"/>
      <c r="S21" s="732"/>
      <c r="T21" s="732"/>
      <c r="U21" s="732"/>
      <c r="V21" s="732"/>
      <c r="W21" s="732"/>
      <c r="X21" s="732"/>
      <c r="Y21" s="732"/>
      <c r="Z21" s="732"/>
    </row>
    <row r="22">
      <c r="A22" s="21" t="s">
        <v>2019</v>
      </c>
      <c r="B22" s="21" t="s">
        <v>1980</v>
      </c>
      <c r="C22" s="663" t="s">
        <v>2020</v>
      </c>
      <c r="D22" s="659"/>
      <c r="E22" s="663" t="s">
        <v>2021</v>
      </c>
      <c r="F22" s="730"/>
      <c r="G22" s="731"/>
      <c r="H22" s="731"/>
      <c r="I22" s="731"/>
      <c r="J22" s="731"/>
      <c r="K22" s="731"/>
      <c r="L22" s="731"/>
      <c r="M22" s="732"/>
      <c r="N22" s="732"/>
      <c r="O22" s="732"/>
      <c r="P22" s="732"/>
      <c r="Q22" s="732"/>
      <c r="R22" s="732"/>
      <c r="S22" s="732"/>
      <c r="T22" s="732"/>
      <c r="U22" s="732"/>
      <c r="V22" s="732"/>
      <c r="W22" s="732"/>
      <c r="X22" s="732"/>
      <c r="Y22" s="732"/>
      <c r="Z22" s="732"/>
    </row>
    <row r="23">
      <c r="A23" s="21" t="s">
        <v>2022</v>
      </c>
      <c r="B23" s="21" t="s">
        <v>1990</v>
      </c>
      <c r="C23" s="663" t="s">
        <v>1138</v>
      </c>
      <c r="D23" s="659"/>
      <c r="E23" s="1" t="s">
        <v>2023</v>
      </c>
      <c r="F23" s="730"/>
      <c r="G23" s="731"/>
      <c r="H23" s="731"/>
      <c r="I23" s="731"/>
      <c r="J23" s="731"/>
      <c r="K23" s="731"/>
      <c r="L23" s="731"/>
      <c r="M23" s="732"/>
      <c r="N23" s="732"/>
      <c r="O23" s="732"/>
      <c r="P23" s="732"/>
      <c r="Q23" s="732"/>
      <c r="R23" s="732"/>
      <c r="S23" s="732"/>
      <c r="T23" s="732"/>
      <c r="U23" s="732"/>
      <c r="V23" s="732"/>
      <c r="W23" s="732"/>
      <c r="X23" s="732"/>
      <c r="Y23" s="732"/>
      <c r="Z23" s="732"/>
    </row>
    <row r="24">
      <c r="A24" s="21" t="s">
        <v>2024</v>
      </c>
      <c r="B24" s="21" t="s">
        <v>2005</v>
      </c>
      <c r="C24" s="663" t="s">
        <v>2025</v>
      </c>
      <c r="D24" s="659"/>
      <c r="E24" s="663" t="s">
        <v>2026</v>
      </c>
      <c r="F24" s="730"/>
      <c r="G24" s="731"/>
      <c r="H24" s="731"/>
      <c r="I24" s="731"/>
      <c r="J24" s="731"/>
      <c r="K24" s="731"/>
      <c r="L24" s="731"/>
      <c r="M24" s="732"/>
      <c r="N24" s="732"/>
      <c r="O24" s="732"/>
      <c r="P24" s="732"/>
      <c r="Q24" s="732"/>
      <c r="R24" s="732"/>
      <c r="S24" s="732"/>
      <c r="T24" s="732"/>
      <c r="U24" s="732"/>
      <c r="V24" s="732"/>
      <c r="W24" s="732"/>
      <c r="X24" s="732"/>
      <c r="Y24" s="732"/>
      <c r="Z24" s="732"/>
    </row>
    <row r="25">
      <c r="A25" s="21" t="s">
        <v>2027</v>
      </c>
      <c r="B25" s="21" t="s">
        <v>2028</v>
      </c>
      <c r="C25" s="663" t="s">
        <v>2029</v>
      </c>
      <c r="D25" s="659"/>
      <c r="E25" s="663" t="s">
        <v>2030</v>
      </c>
      <c r="F25" s="730"/>
      <c r="G25" s="731"/>
      <c r="H25" s="731"/>
      <c r="I25" s="731"/>
      <c r="J25" s="731"/>
      <c r="K25" s="731"/>
      <c r="L25" s="731"/>
      <c r="M25" s="732"/>
      <c r="N25" s="732"/>
      <c r="O25" s="732"/>
      <c r="P25" s="732"/>
      <c r="Q25" s="732"/>
      <c r="R25" s="732"/>
      <c r="S25" s="732"/>
      <c r="T25" s="732"/>
      <c r="U25" s="732"/>
      <c r="V25" s="732"/>
      <c r="W25" s="732"/>
      <c r="X25" s="732"/>
      <c r="Y25" s="732"/>
      <c r="Z25" s="732"/>
    </row>
    <row r="26">
      <c r="A26" s="21" t="s">
        <v>2031</v>
      </c>
      <c r="B26" s="21" t="s">
        <v>2005</v>
      </c>
      <c r="C26" s="663" t="s">
        <v>2032</v>
      </c>
      <c r="D26" s="659"/>
      <c r="E26" s="663" t="s">
        <v>2033</v>
      </c>
      <c r="F26" s="730"/>
      <c r="G26" s="731"/>
      <c r="H26" s="731"/>
      <c r="I26" s="731"/>
      <c r="J26" s="731"/>
      <c r="K26" s="731"/>
      <c r="L26" s="731"/>
      <c r="M26" s="732"/>
      <c r="N26" s="732"/>
      <c r="O26" s="732"/>
      <c r="P26" s="732"/>
      <c r="Q26" s="732"/>
      <c r="R26" s="732"/>
      <c r="S26" s="732"/>
      <c r="T26" s="732"/>
      <c r="U26" s="732"/>
      <c r="V26" s="732"/>
      <c r="W26" s="732"/>
      <c r="X26" s="732"/>
      <c r="Y26" s="732"/>
      <c r="Z26" s="732"/>
    </row>
    <row r="27">
      <c r="A27" s="21" t="s">
        <v>2034</v>
      </c>
      <c r="B27" s="21" t="s">
        <v>1980</v>
      </c>
      <c r="C27" s="663" t="s">
        <v>655</v>
      </c>
      <c r="D27" s="659"/>
      <c r="E27" s="663"/>
      <c r="F27" s="730"/>
      <c r="G27" s="731"/>
      <c r="H27" s="731"/>
      <c r="I27" s="731"/>
      <c r="J27" s="731"/>
      <c r="K27" s="731"/>
      <c r="L27" s="731"/>
      <c r="M27" s="732"/>
      <c r="N27" s="732"/>
      <c r="O27" s="732"/>
      <c r="P27" s="732"/>
      <c r="Q27" s="732"/>
      <c r="R27" s="732"/>
      <c r="S27" s="732"/>
      <c r="T27" s="732"/>
      <c r="U27" s="732"/>
      <c r="V27" s="732"/>
      <c r="W27" s="732"/>
      <c r="X27" s="732"/>
      <c r="Y27" s="732"/>
      <c r="Z27" s="732"/>
    </row>
    <row r="28">
      <c r="A28" s="21" t="s">
        <v>2035</v>
      </c>
      <c r="B28" s="21" t="s">
        <v>1969</v>
      </c>
      <c r="C28" s="663" t="s">
        <v>2036</v>
      </c>
      <c r="D28" s="659"/>
      <c r="E28" s="663" t="s">
        <v>2037</v>
      </c>
      <c r="F28" s="734"/>
      <c r="G28" s="731"/>
      <c r="H28" s="731"/>
      <c r="I28" s="731"/>
      <c r="J28" s="731"/>
      <c r="K28" s="731"/>
      <c r="L28" s="731"/>
      <c r="M28" s="732"/>
      <c r="N28" s="732"/>
      <c r="O28" s="732"/>
      <c r="P28" s="732"/>
      <c r="Q28" s="732"/>
      <c r="R28" s="732"/>
      <c r="S28" s="732"/>
      <c r="T28" s="732"/>
      <c r="U28" s="732"/>
      <c r="V28" s="732"/>
      <c r="W28" s="732"/>
      <c r="X28" s="732"/>
      <c r="Y28" s="732"/>
      <c r="Z28" s="732"/>
    </row>
    <row r="29">
      <c r="A29" s="737"/>
      <c r="B29" s="737"/>
      <c r="C29" s="737"/>
      <c r="D29" s="737"/>
      <c r="E29" s="737"/>
      <c r="F29" s="738"/>
      <c r="G29" s="739"/>
      <c r="H29" s="739"/>
      <c r="I29" s="739"/>
      <c r="J29" s="739"/>
      <c r="K29" s="739"/>
      <c r="L29" s="739"/>
      <c r="M29" s="737"/>
      <c r="N29" s="737"/>
      <c r="O29" s="737"/>
      <c r="P29" s="737"/>
      <c r="Q29" s="737"/>
      <c r="R29" s="737"/>
      <c r="S29" s="737"/>
      <c r="T29" s="737"/>
      <c r="U29" s="737"/>
      <c r="V29" s="737"/>
      <c r="W29" s="737"/>
      <c r="X29" s="737"/>
      <c r="Y29" s="737"/>
      <c r="Z29" s="737"/>
    </row>
    <row r="30">
      <c r="A30" s="13" t="s">
        <v>2038</v>
      </c>
      <c r="F30" s="738"/>
      <c r="G30" s="739"/>
      <c r="H30" s="739"/>
      <c r="I30" s="739"/>
      <c r="J30" s="739"/>
      <c r="K30" s="739"/>
      <c r="L30" s="739"/>
      <c r="M30" s="737"/>
      <c r="N30" s="737"/>
      <c r="O30" s="737"/>
      <c r="P30" s="737"/>
      <c r="Q30" s="737"/>
      <c r="R30" s="737"/>
      <c r="S30" s="737"/>
      <c r="T30" s="737"/>
      <c r="U30" s="737"/>
      <c r="V30" s="737"/>
      <c r="W30" s="737"/>
      <c r="X30" s="737"/>
      <c r="Y30" s="737"/>
      <c r="Z30" s="737"/>
    </row>
    <row r="31">
      <c r="A31" s="733" t="s">
        <v>1125</v>
      </c>
      <c r="B31" s="733" t="s">
        <v>1967</v>
      </c>
      <c r="C31" s="733" t="s">
        <v>1127</v>
      </c>
      <c r="D31" s="733" t="s">
        <v>220</v>
      </c>
      <c r="E31" s="733" t="s">
        <v>1901</v>
      </c>
      <c r="F31" s="738"/>
      <c r="G31" s="737"/>
      <c r="H31" s="737"/>
      <c r="I31" s="737"/>
      <c r="J31" s="737"/>
      <c r="K31" s="737"/>
      <c r="L31" s="737"/>
      <c r="M31" s="737"/>
      <c r="N31" s="737"/>
      <c r="O31" s="737"/>
      <c r="P31" s="737"/>
      <c r="Q31" s="737"/>
      <c r="R31" s="737"/>
      <c r="S31" s="737"/>
      <c r="T31" s="737"/>
      <c r="U31" s="737"/>
      <c r="V31" s="737"/>
      <c r="W31" s="737"/>
      <c r="X31" s="737"/>
      <c r="Y31" s="737"/>
      <c r="Z31" s="737"/>
    </row>
    <row r="32">
      <c r="A32" s="735" t="s">
        <v>2039</v>
      </c>
      <c r="B32" s="740" t="s">
        <v>2040</v>
      </c>
      <c r="C32" s="741" t="s">
        <v>1174</v>
      </c>
      <c r="D32" s="742"/>
      <c r="E32" s="663" t="s">
        <v>2041</v>
      </c>
      <c r="F32" s="738"/>
      <c r="G32" s="737"/>
      <c r="H32" s="737"/>
      <c r="I32" s="737"/>
      <c r="J32" s="737"/>
      <c r="K32" s="737"/>
      <c r="L32" s="737"/>
      <c r="M32" s="737"/>
      <c r="N32" s="737"/>
      <c r="O32" s="737"/>
      <c r="P32" s="737"/>
      <c r="Q32" s="737"/>
      <c r="R32" s="737"/>
      <c r="S32" s="737"/>
      <c r="T32" s="737"/>
      <c r="U32" s="737"/>
      <c r="V32" s="737"/>
      <c r="W32" s="737"/>
      <c r="X32" s="737"/>
      <c r="Y32" s="737"/>
      <c r="Z32" s="737"/>
    </row>
    <row r="33">
      <c r="A33" s="735" t="s">
        <v>2039</v>
      </c>
      <c r="B33" s="740" t="s">
        <v>2040</v>
      </c>
      <c r="C33" s="741" t="s">
        <v>2042</v>
      </c>
      <c r="D33" s="742"/>
      <c r="E33" s="663" t="s">
        <v>2041</v>
      </c>
      <c r="F33" s="738"/>
      <c r="G33" s="737"/>
      <c r="H33" s="737"/>
      <c r="I33" s="737"/>
      <c r="J33" s="737"/>
      <c r="K33" s="737"/>
      <c r="L33" s="737"/>
      <c r="M33" s="737"/>
      <c r="N33" s="737"/>
      <c r="O33" s="737"/>
      <c r="P33" s="737"/>
      <c r="Q33" s="737"/>
      <c r="R33" s="737"/>
      <c r="S33" s="737"/>
      <c r="T33" s="737"/>
      <c r="U33" s="737"/>
      <c r="V33" s="737"/>
      <c r="W33" s="737"/>
      <c r="X33" s="737"/>
      <c r="Y33" s="737"/>
      <c r="Z33" s="737"/>
    </row>
    <row r="34">
      <c r="A34" s="737"/>
      <c r="B34" s="737"/>
      <c r="C34" s="737"/>
      <c r="D34" s="737"/>
      <c r="E34" s="737"/>
      <c r="F34" s="738"/>
      <c r="G34" s="737"/>
      <c r="H34" s="737"/>
      <c r="I34" s="737"/>
      <c r="J34" s="737"/>
      <c r="K34" s="737"/>
      <c r="L34" s="737"/>
      <c r="M34" s="737"/>
      <c r="N34" s="737"/>
      <c r="O34" s="737"/>
      <c r="P34" s="737"/>
      <c r="Q34" s="737"/>
      <c r="R34" s="737"/>
      <c r="S34" s="737"/>
      <c r="T34" s="737"/>
      <c r="U34" s="737"/>
      <c r="V34" s="737"/>
      <c r="W34" s="737"/>
      <c r="X34" s="737"/>
      <c r="Y34" s="737"/>
      <c r="Z34" s="737"/>
    </row>
    <row r="35">
      <c r="A35" s="737"/>
      <c r="B35" s="737"/>
      <c r="C35" s="737"/>
      <c r="D35" s="737"/>
      <c r="E35" s="737"/>
      <c r="F35" s="738"/>
      <c r="G35" s="737"/>
      <c r="H35" s="737"/>
      <c r="I35" s="737"/>
      <c r="J35" s="737"/>
      <c r="K35" s="737"/>
      <c r="L35" s="737"/>
      <c r="M35" s="737"/>
      <c r="N35" s="737"/>
      <c r="O35" s="737"/>
      <c r="P35" s="737"/>
      <c r="Q35" s="737"/>
      <c r="R35" s="737"/>
      <c r="S35" s="737"/>
      <c r="T35" s="737"/>
      <c r="U35" s="737"/>
      <c r="V35" s="737"/>
      <c r="W35" s="737"/>
      <c r="X35" s="737"/>
      <c r="Y35" s="737"/>
      <c r="Z35" s="737"/>
    </row>
    <row r="36">
      <c r="A36" s="737"/>
      <c r="B36" s="737"/>
      <c r="C36" s="737"/>
      <c r="D36" s="737"/>
      <c r="E36" s="737"/>
      <c r="F36" s="738"/>
      <c r="G36" s="737"/>
      <c r="H36" s="737"/>
      <c r="I36" s="737"/>
      <c r="J36" s="737"/>
      <c r="K36" s="737"/>
      <c r="L36" s="737"/>
      <c r="M36" s="737"/>
      <c r="N36" s="737"/>
      <c r="O36" s="737"/>
      <c r="P36" s="737"/>
      <c r="Q36" s="737"/>
      <c r="R36" s="737"/>
      <c r="S36" s="737"/>
      <c r="T36" s="737"/>
      <c r="U36" s="737"/>
      <c r="V36" s="737"/>
      <c r="W36" s="737"/>
      <c r="X36" s="737"/>
      <c r="Y36" s="737"/>
      <c r="Z36" s="737"/>
    </row>
    <row r="37">
      <c r="A37" s="737"/>
      <c r="B37" s="737"/>
      <c r="C37" s="737"/>
      <c r="D37" s="737"/>
      <c r="E37" s="737"/>
      <c r="F37" s="738"/>
      <c r="G37" s="737"/>
      <c r="H37" s="737"/>
      <c r="I37" s="737"/>
      <c r="J37" s="737"/>
      <c r="K37" s="737"/>
      <c r="L37" s="737"/>
      <c r="M37" s="737"/>
      <c r="N37" s="737"/>
      <c r="O37" s="737"/>
      <c r="P37" s="737"/>
      <c r="Q37" s="737"/>
      <c r="R37" s="737"/>
      <c r="S37" s="737"/>
      <c r="T37" s="737"/>
      <c r="U37" s="737"/>
      <c r="V37" s="737"/>
      <c r="W37" s="737"/>
      <c r="X37" s="737"/>
      <c r="Y37" s="737"/>
      <c r="Z37" s="737"/>
    </row>
    <row r="38">
      <c r="A38" s="737"/>
      <c r="B38" s="737"/>
      <c r="C38" s="737"/>
      <c r="D38" s="737"/>
      <c r="E38" s="737"/>
      <c r="F38" s="738"/>
      <c r="G38" s="737"/>
      <c r="H38" s="737"/>
      <c r="I38" s="737"/>
      <c r="J38" s="737"/>
      <c r="K38" s="737"/>
      <c r="L38" s="737"/>
      <c r="M38" s="737"/>
      <c r="N38" s="737"/>
      <c r="O38" s="737"/>
      <c r="P38" s="737"/>
      <c r="Q38" s="737"/>
      <c r="R38" s="737"/>
      <c r="S38" s="737"/>
      <c r="T38" s="737"/>
      <c r="U38" s="737"/>
      <c r="V38" s="737"/>
      <c r="W38" s="737"/>
      <c r="X38" s="737"/>
      <c r="Y38" s="737"/>
      <c r="Z38" s="737"/>
    </row>
    <row r="39">
      <c r="A39" s="737"/>
      <c r="B39" s="737"/>
      <c r="C39" s="737"/>
      <c r="D39" s="737"/>
      <c r="E39" s="737"/>
      <c r="F39" s="738"/>
      <c r="G39" s="737"/>
      <c r="H39" s="737"/>
      <c r="I39" s="737"/>
      <c r="J39" s="737"/>
      <c r="K39" s="737"/>
      <c r="L39" s="737"/>
      <c r="M39" s="737"/>
      <c r="N39" s="737"/>
      <c r="O39" s="737"/>
      <c r="P39" s="737"/>
      <c r="Q39" s="737"/>
      <c r="R39" s="737"/>
      <c r="S39" s="737"/>
      <c r="T39" s="737"/>
      <c r="U39" s="737"/>
      <c r="V39" s="737"/>
      <c r="W39" s="737"/>
      <c r="X39" s="737"/>
      <c r="Y39" s="737"/>
      <c r="Z39" s="737"/>
    </row>
    <row r="40">
      <c r="A40" s="737"/>
      <c r="B40" s="737"/>
      <c r="C40" s="737"/>
      <c r="D40" s="737"/>
      <c r="E40" s="737"/>
      <c r="F40" s="738"/>
      <c r="G40" s="737"/>
      <c r="H40" s="737"/>
      <c r="I40" s="737"/>
      <c r="J40" s="737"/>
      <c r="K40" s="737"/>
      <c r="L40" s="737"/>
      <c r="M40" s="737"/>
      <c r="N40" s="737"/>
      <c r="O40" s="737"/>
      <c r="P40" s="737"/>
      <c r="Q40" s="737"/>
      <c r="R40" s="737"/>
      <c r="S40" s="737"/>
      <c r="T40" s="737"/>
      <c r="U40" s="737"/>
      <c r="V40" s="737"/>
      <c r="W40" s="737"/>
      <c r="X40" s="737"/>
      <c r="Y40" s="737"/>
      <c r="Z40" s="737"/>
    </row>
    <row r="41">
      <c r="A41" s="737"/>
      <c r="B41" s="737"/>
      <c r="C41" s="737"/>
      <c r="D41" s="737"/>
      <c r="E41" s="737"/>
      <c r="F41" s="738"/>
      <c r="G41" s="737"/>
      <c r="H41" s="737"/>
      <c r="I41" s="737"/>
      <c r="J41" s="737"/>
      <c r="K41" s="737"/>
      <c r="L41" s="737"/>
      <c r="M41" s="737"/>
      <c r="N41" s="737"/>
      <c r="O41" s="737"/>
      <c r="P41" s="737"/>
      <c r="Q41" s="737"/>
      <c r="R41" s="737"/>
      <c r="S41" s="737"/>
      <c r="T41" s="737"/>
      <c r="U41" s="737"/>
      <c r="V41" s="737"/>
      <c r="W41" s="737"/>
      <c r="X41" s="737"/>
      <c r="Y41" s="737"/>
      <c r="Z41" s="737"/>
    </row>
    <row r="42">
      <c r="A42" s="737"/>
      <c r="B42" s="737"/>
      <c r="C42" s="737"/>
      <c r="D42" s="737"/>
      <c r="E42" s="737"/>
      <c r="F42" s="738"/>
      <c r="G42" s="737"/>
      <c r="H42" s="737"/>
      <c r="I42" s="737"/>
      <c r="J42" s="737"/>
      <c r="K42" s="737"/>
      <c r="L42" s="737"/>
      <c r="M42" s="737"/>
      <c r="N42" s="737"/>
      <c r="O42" s="737"/>
      <c r="P42" s="737"/>
      <c r="Q42" s="737"/>
      <c r="R42" s="737"/>
      <c r="S42" s="737"/>
      <c r="T42" s="737"/>
      <c r="U42" s="737"/>
      <c r="V42" s="737"/>
      <c r="W42" s="737"/>
      <c r="X42" s="737"/>
      <c r="Y42" s="737"/>
      <c r="Z42" s="737"/>
    </row>
    <row r="43">
      <c r="A43" s="737"/>
      <c r="B43" s="737"/>
      <c r="C43" s="737"/>
      <c r="D43" s="737"/>
      <c r="E43" s="737"/>
      <c r="F43" s="738"/>
      <c r="G43" s="737"/>
      <c r="H43" s="737"/>
      <c r="I43" s="737"/>
      <c r="J43" s="737"/>
      <c r="K43" s="737"/>
      <c r="L43" s="737"/>
      <c r="M43" s="737"/>
      <c r="N43" s="737"/>
      <c r="O43" s="737"/>
      <c r="P43" s="737"/>
      <c r="Q43" s="737"/>
      <c r="R43" s="737"/>
      <c r="S43" s="737"/>
      <c r="T43" s="737"/>
      <c r="U43" s="737"/>
      <c r="V43" s="737"/>
      <c r="W43" s="737"/>
      <c r="X43" s="737"/>
      <c r="Y43" s="737"/>
      <c r="Z43" s="737"/>
    </row>
    <row r="44">
      <c r="A44" s="737"/>
      <c r="B44" s="737"/>
      <c r="C44" s="737"/>
      <c r="D44" s="737"/>
      <c r="E44" s="737"/>
      <c r="F44" s="738"/>
      <c r="G44" s="737"/>
      <c r="H44" s="737"/>
      <c r="I44" s="737"/>
      <c r="J44" s="737"/>
      <c r="K44" s="737"/>
      <c r="L44" s="737"/>
      <c r="M44" s="737"/>
      <c r="N44" s="737"/>
      <c r="O44" s="737"/>
      <c r="P44" s="737"/>
      <c r="Q44" s="737"/>
      <c r="R44" s="737"/>
      <c r="S44" s="737"/>
      <c r="T44" s="737"/>
      <c r="U44" s="737"/>
      <c r="V44" s="737"/>
      <c r="W44" s="737"/>
      <c r="X44" s="737"/>
      <c r="Y44" s="737"/>
      <c r="Z44" s="737"/>
    </row>
    <row r="45">
      <c r="A45" s="737"/>
      <c r="B45" s="737"/>
      <c r="C45" s="737"/>
      <c r="D45" s="737"/>
      <c r="E45" s="737"/>
      <c r="F45" s="738"/>
      <c r="G45" s="737"/>
      <c r="H45" s="737"/>
      <c r="I45" s="737"/>
      <c r="J45" s="737"/>
      <c r="K45" s="737"/>
      <c r="L45" s="737"/>
      <c r="M45" s="737"/>
      <c r="N45" s="737"/>
      <c r="O45" s="737"/>
      <c r="P45" s="737"/>
      <c r="Q45" s="737"/>
      <c r="R45" s="737"/>
      <c r="S45" s="737"/>
      <c r="T45" s="737"/>
      <c r="U45" s="737"/>
      <c r="V45" s="737"/>
      <c r="W45" s="737"/>
      <c r="X45" s="737"/>
      <c r="Y45" s="737"/>
      <c r="Z45" s="737"/>
    </row>
    <row r="46">
      <c r="A46" s="737"/>
      <c r="B46" s="737"/>
      <c r="C46" s="737"/>
      <c r="D46" s="737"/>
      <c r="E46" s="737"/>
      <c r="F46" s="738"/>
      <c r="G46" s="737"/>
      <c r="H46" s="737"/>
      <c r="I46" s="737"/>
      <c r="J46" s="737"/>
      <c r="K46" s="737"/>
      <c r="L46" s="737"/>
      <c r="M46" s="737"/>
      <c r="N46" s="737"/>
      <c r="O46" s="737"/>
      <c r="P46" s="737"/>
      <c r="Q46" s="737"/>
      <c r="R46" s="737"/>
      <c r="S46" s="737"/>
      <c r="T46" s="737"/>
      <c r="U46" s="737"/>
      <c r="V46" s="737"/>
      <c r="W46" s="737"/>
      <c r="X46" s="737"/>
      <c r="Y46" s="737"/>
      <c r="Z46" s="737"/>
    </row>
    <row r="47">
      <c r="A47" s="737"/>
      <c r="B47" s="737"/>
      <c r="C47" s="737"/>
      <c r="D47" s="737"/>
      <c r="E47" s="737"/>
      <c r="F47" s="738"/>
      <c r="G47" s="737"/>
      <c r="H47" s="737"/>
      <c r="I47" s="737"/>
      <c r="J47" s="737"/>
      <c r="K47" s="737"/>
      <c r="L47" s="737"/>
      <c r="M47" s="737"/>
      <c r="N47" s="737"/>
      <c r="O47" s="737"/>
      <c r="P47" s="737"/>
      <c r="Q47" s="737"/>
      <c r="R47" s="737"/>
      <c r="S47" s="737"/>
      <c r="T47" s="737"/>
      <c r="U47" s="737"/>
      <c r="V47" s="737"/>
      <c r="W47" s="737"/>
      <c r="X47" s="737"/>
      <c r="Y47" s="737"/>
      <c r="Z47" s="737"/>
    </row>
    <row r="48">
      <c r="A48" s="737"/>
      <c r="B48" s="737"/>
      <c r="C48" s="737"/>
      <c r="D48" s="737"/>
      <c r="E48" s="737"/>
      <c r="F48" s="738"/>
      <c r="G48" s="737"/>
      <c r="H48" s="737"/>
      <c r="I48" s="737"/>
      <c r="J48" s="737"/>
      <c r="K48" s="737"/>
      <c r="L48" s="737"/>
      <c r="M48" s="737"/>
      <c r="N48" s="737"/>
      <c r="O48" s="737"/>
      <c r="P48" s="737"/>
      <c r="Q48" s="737"/>
      <c r="R48" s="737"/>
      <c r="S48" s="737"/>
      <c r="T48" s="737"/>
      <c r="U48" s="737"/>
      <c r="V48" s="737"/>
      <c r="W48" s="737"/>
      <c r="X48" s="737"/>
      <c r="Y48" s="737"/>
      <c r="Z48" s="737"/>
    </row>
    <row r="49">
      <c r="A49" s="737"/>
      <c r="B49" s="737"/>
      <c r="C49" s="737"/>
      <c r="D49" s="737"/>
      <c r="E49" s="737"/>
      <c r="F49" s="738"/>
      <c r="G49" s="737"/>
      <c r="H49" s="737"/>
      <c r="I49" s="737"/>
      <c r="J49" s="737"/>
      <c r="K49" s="737"/>
      <c r="L49" s="737"/>
      <c r="M49" s="737"/>
      <c r="N49" s="737"/>
      <c r="O49" s="737"/>
      <c r="P49" s="737"/>
      <c r="Q49" s="737"/>
      <c r="R49" s="737"/>
      <c r="S49" s="737"/>
      <c r="T49" s="737"/>
      <c r="U49" s="737"/>
      <c r="V49" s="737"/>
      <c r="W49" s="737"/>
      <c r="X49" s="737"/>
      <c r="Y49" s="737"/>
      <c r="Z49" s="737"/>
    </row>
    <row r="50">
      <c r="A50" s="737"/>
      <c r="B50" s="737"/>
      <c r="C50" s="737"/>
      <c r="D50" s="737"/>
      <c r="E50" s="737"/>
      <c r="F50" s="738"/>
      <c r="G50" s="737"/>
      <c r="H50" s="737"/>
      <c r="I50" s="737"/>
      <c r="J50" s="737"/>
      <c r="K50" s="737"/>
      <c r="L50" s="737"/>
      <c r="M50" s="737"/>
      <c r="N50" s="737"/>
      <c r="O50" s="737"/>
      <c r="P50" s="737"/>
      <c r="Q50" s="737"/>
      <c r="R50" s="737"/>
      <c r="S50" s="737"/>
      <c r="T50" s="737"/>
      <c r="U50" s="737"/>
      <c r="V50" s="737"/>
      <c r="W50" s="737"/>
      <c r="X50" s="737"/>
      <c r="Y50" s="737"/>
      <c r="Z50" s="737"/>
    </row>
    <row r="51">
      <c r="A51" s="737"/>
      <c r="B51" s="737"/>
      <c r="C51" s="737"/>
      <c r="D51" s="737"/>
      <c r="E51" s="737"/>
      <c r="F51" s="738"/>
      <c r="G51" s="737"/>
      <c r="H51" s="737"/>
      <c r="I51" s="737"/>
      <c r="J51" s="737"/>
      <c r="K51" s="737"/>
      <c r="L51" s="737"/>
      <c r="M51" s="737"/>
      <c r="N51" s="737"/>
      <c r="O51" s="737"/>
      <c r="P51" s="737"/>
      <c r="Q51" s="737"/>
      <c r="R51" s="737"/>
      <c r="S51" s="737"/>
      <c r="T51" s="737"/>
      <c r="U51" s="737"/>
      <c r="V51" s="737"/>
      <c r="W51" s="737"/>
      <c r="X51" s="737"/>
      <c r="Y51" s="737"/>
      <c r="Z51" s="737"/>
    </row>
    <row r="52">
      <c r="A52" s="737"/>
      <c r="B52" s="737"/>
      <c r="C52" s="737"/>
      <c r="D52" s="737"/>
      <c r="E52" s="737"/>
      <c r="F52" s="738"/>
      <c r="G52" s="737"/>
      <c r="H52" s="737"/>
      <c r="I52" s="737"/>
      <c r="J52" s="737"/>
      <c r="K52" s="737"/>
      <c r="L52" s="737"/>
      <c r="M52" s="737"/>
      <c r="N52" s="737"/>
      <c r="O52" s="737"/>
      <c r="P52" s="737"/>
      <c r="Q52" s="737"/>
      <c r="R52" s="737"/>
      <c r="S52" s="737"/>
      <c r="T52" s="737"/>
      <c r="U52" s="737"/>
      <c r="V52" s="737"/>
      <c r="W52" s="737"/>
      <c r="X52" s="737"/>
      <c r="Y52" s="737"/>
      <c r="Z52" s="737"/>
    </row>
    <row r="53">
      <c r="A53" s="737"/>
      <c r="B53" s="737"/>
      <c r="C53" s="737"/>
      <c r="D53" s="737"/>
      <c r="E53" s="737"/>
      <c r="F53" s="738"/>
      <c r="G53" s="737"/>
      <c r="H53" s="737"/>
      <c r="I53" s="737"/>
      <c r="J53" s="737"/>
      <c r="K53" s="737"/>
      <c r="L53" s="737"/>
      <c r="M53" s="737"/>
      <c r="N53" s="737"/>
      <c r="O53" s="737"/>
      <c r="P53" s="737"/>
      <c r="Q53" s="737"/>
      <c r="R53" s="737"/>
      <c r="S53" s="737"/>
      <c r="T53" s="737"/>
      <c r="U53" s="737"/>
      <c r="V53" s="737"/>
      <c r="W53" s="737"/>
      <c r="X53" s="737"/>
      <c r="Y53" s="737"/>
      <c r="Z53" s="737"/>
    </row>
    <row r="54">
      <c r="A54" s="737"/>
      <c r="B54" s="737"/>
      <c r="C54" s="737"/>
      <c r="D54" s="737"/>
      <c r="E54" s="737"/>
      <c r="F54" s="738"/>
      <c r="G54" s="737"/>
      <c r="H54" s="737"/>
      <c r="I54" s="737"/>
      <c r="J54" s="737"/>
      <c r="K54" s="737"/>
      <c r="L54" s="737"/>
      <c r="M54" s="737"/>
      <c r="N54" s="737"/>
      <c r="O54" s="737"/>
      <c r="P54" s="737"/>
      <c r="Q54" s="737"/>
      <c r="R54" s="737"/>
      <c r="S54" s="737"/>
      <c r="T54" s="737"/>
      <c r="U54" s="737"/>
      <c r="V54" s="737"/>
      <c r="W54" s="737"/>
      <c r="X54" s="737"/>
      <c r="Y54" s="737"/>
      <c r="Z54" s="737"/>
    </row>
    <row r="55">
      <c r="A55" s="737"/>
      <c r="B55" s="737"/>
      <c r="C55" s="737"/>
      <c r="D55" s="737"/>
      <c r="E55" s="737"/>
      <c r="F55" s="738"/>
      <c r="G55" s="737"/>
      <c r="H55" s="737"/>
      <c r="I55" s="737"/>
      <c r="J55" s="737"/>
      <c r="K55" s="737"/>
      <c r="L55" s="737"/>
      <c r="M55" s="737"/>
      <c r="N55" s="737"/>
      <c r="O55" s="737"/>
      <c r="P55" s="737"/>
      <c r="Q55" s="737"/>
      <c r="R55" s="737"/>
      <c r="S55" s="737"/>
      <c r="T55" s="737"/>
      <c r="U55" s="737"/>
      <c r="V55" s="737"/>
      <c r="W55" s="737"/>
      <c r="X55" s="737"/>
      <c r="Y55" s="737"/>
      <c r="Z55" s="737"/>
    </row>
    <row r="56">
      <c r="A56" s="737"/>
      <c r="B56" s="737"/>
      <c r="C56" s="737"/>
      <c r="D56" s="737"/>
      <c r="E56" s="737"/>
      <c r="F56" s="738"/>
      <c r="G56" s="737"/>
      <c r="H56" s="737"/>
      <c r="I56" s="737"/>
      <c r="J56" s="737"/>
      <c r="K56" s="737"/>
      <c r="L56" s="737"/>
      <c r="M56" s="737"/>
      <c r="N56" s="737"/>
      <c r="O56" s="737"/>
      <c r="P56" s="737"/>
      <c r="Q56" s="737"/>
      <c r="R56" s="737"/>
      <c r="S56" s="737"/>
      <c r="T56" s="737"/>
      <c r="U56" s="737"/>
      <c r="V56" s="737"/>
      <c r="W56" s="737"/>
      <c r="X56" s="737"/>
      <c r="Y56" s="737"/>
      <c r="Z56" s="737"/>
    </row>
    <row r="57">
      <c r="A57" s="737"/>
      <c r="B57" s="737"/>
      <c r="C57" s="737"/>
      <c r="D57" s="737"/>
      <c r="E57" s="737"/>
      <c r="F57" s="738"/>
      <c r="G57" s="737"/>
      <c r="H57" s="737"/>
      <c r="I57" s="737"/>
      <c r="J57" s="737"/>
      <c r="K57" s="737"/>
      <c r="L57" s="737"/>
      <c r="M57" s="737"/>
      <c r="N57" s="737"/>
      <c r="O57" s="737"/>
      <c r="P57" s="737"/>
      <c r="Q57" s="737"/>
      <c r="R57" s="737"/>
      <c r="S57" s="737"/>
      <c r="T57" s="737"/>
      <c r="U57" s="737"/>
      <c r="V57" s="737"/>
      <c r="W57" s="737"/>
      <c r="X57" s="737"/>
      <c r="Y57" s="737"/>
      <c r="Z57" s="737"/>
    </row>
    <row r="58">
      <c r="A58" s="737"/>
      <c r="B58" s="737"/>
      <c r="C58" s="737"/>
      <c r="D58" s="737"/>
      <c r="E58" s="737"/>
      <c r="F58" s="738"/>
      <c r="G58" s="737"/>
      <c r="H58" s="737"/>
      <c r="I58" s="737"/>
      <c r="J58" s="737"/>
      <c r="K58" s="737"/>
      <c r="L58" s="737"/>
      <c r="M58" s="737"/>
      <c r="N58" s="737"/>
      <c r="O58" s="737"/>
      <c r="P58" s="737"/>
      <c r="Q58" s="737"/>
      <c r="R58" s="737"/>
      <c r="S58" s="737"/>
      <c r="T58" s="737"/>
      <c r="U58" s="737"/>
      <c r="V58" s="737"/>
      <c r="W58" s="737"/>
      <c r="X58" s="737"/>
      <c r="Y58" s="737"/>
      <c r="Z58" s="737"/>
    </row>
    <row r="59">
      <c r="A59" s="737"/>
      <c r="B59" s="737"/>
      <c r="C59" s="737"/>
      <c r="D59" s="737"/>
      <c r="E59" s="737"/>
      <c r="F59" s="738"/>
      <c r="G59" s="737"/>
      <c r="H59" s="737"/>
      <c r="I59" s="737"/>
      <c r="J59" s="737"/>
      <c r="K59" s="737"/>
      <c r="L59" s="737"/>
      <c r="M59" s="737"/>
      <c r="N59" s="737"/>
      <c r="O59" s="737"/>
      <c r="P59" s="737"/>
      <c r="Q59" s="737"/>
      <c r="R59" s="737"/>
      <c r="S59" s="737"/>
      <c r="T59" s="737"/>
      <c r="U59" s="737"/>
      <c r="V59" s="737"/>
      <c r="W59" s="737"/>
      <c r="X59" s="737"/>
      <c r="Y59" s="737"/>
      <c r="Z59" s="737"/>
    </row>
    <row r="60">
      <c r="A60" s="737"/>
      <c r="B60" s="737"/>
      <c r="C60" s="737"/>
      <c r="D60" s="737"/>
      <c r="E60" s="737"/>
      <c r="F60" s="738"/>
      <c r="G60" s="737"/>
      <c r="H60" s="737"/>
      <c r="I60" s="737"/>
      <c r="J60" s="737"/>
      <c r="K60" s="737"/>
      <c r="L60" s="737"/>
      <c r="M60" s="737"/>
      <c r="N60" s="737"/>
      <c r="O60" s="737"/>
      <c r="P60" s="737"/>
      <c r="Q60" s="737"/>
      <c r="R60" s="737"/>
      <c r="S60" s="737"/>
      <c r="T60" s="737"/>
      <c r="U60" s="737"/>
      <c r="V60" s="737"/>
      <c r="W60" s="737"/>
      <c r="X60" s="737"/>
      <c r="Y60" s="737"/>
      <c r="Z60" s="737"/>
    </row>
    <row r="61">
      <c r="A61" s="737"/>
      <c r="B61" s="737"/>
      <c r="C61" s="737"/>
      <c r="D61" s="737"/>
      <c r="E61" s="737"/>
      <c r="F61" s="738"/>
      <c r="G61" s="737"/>
      <c r="H61" s="737"/>
      <c r="I61" s="737"/>
      <c r="J61" s="737"/>
      <c r="K61" s="737"/>
      <c r="L61" s="737"/>
      <c r="M61" s="737"/>
      <c r="N61" s="737"/>
      <c r="O61" s="737"/>
      <c r="P61" s="737"/>
      <c r="Q61" s="737"/>
      <c r="R61" s="737"/>
      <c r="S61" s="737"/>
      <c r="T61" s="737"/>
      <c r="U61" s="737"/>
      <c r="V61" s="737"/>
      <c r="W61" s="737"/>
      <c r="X61" s="737"/>
      <c r="Y61" s="737"/>
      <c r="Z61" s="737"/>
    </row>
    <row r="62">
      <c r="A62" s="737"/>
      <c r="B62" s="737"/>
      <c r="C62" s="737"/>
      <c r="D62" s="737"/>
      <c r="E62" s="737"/>
      <c r="F62" s="738"/>
      <c r="G62" s="737"/>
      <c r="H62" s="737"/>
      <c r="I62" s="737"/>
      <c r="J62" s="737"/>
      <c r="K62" s="737"/>
      <c r="L62" s="737"/>
      <c r="M62" s="737"/>
      <c r="N62" s="737"/>
      <c r="O62" s="737"/>
      <c r="P62" s="737"/>
      <c r="Q62" s="737"/>
      <c r="R62" s="737"/>
      <c r="S62" s="737"/>
      <c r="T62" s="737"/>
      <c r="U62" s="737"/>
      <c r="V62" s="737"/>
      <c r="W62" s="737"/>
      <c r="X62" s="737"/>
      <c r="Y62" s="737"/>
      <c r="Z62" s="737"/>
    </row>
    <row r="63">
      <c r="A63" s="737"/>
      <c r="B63" s="737"/>
      <c r="C63" s="737"/>
      <c r="D63" s="737"/>
      <c r="E63" s="737"/>
      <c r="F63" s="738"/>
      <c r="G63" s="737"/>
      <c r="H63" s="737"/>
      <c r="I63" s="737"/>
      <c r="J63" s="737"/>
      <c r="K63" s="737"/>
      <c r="L63" s="737"/>
      <c r="M63" s="737"/>
      <c r="N63" s="737"/>
      <c r="O63" s="737"/>
      <c r="P63" s="737"/>
      <c r="Q63" s="737"/>
      <c r="R63" s="737"/>
      <c r="S63" s="737"/>
      <c r="T63" s="737"/>
      <c r="U63" s="737"/>
      <c r="V63" s="737"/>
      <c r="W63" s="737"/>
      <c r="X63" s="737"/>
      <c r="Y63" s="737"/>
      <c r="Z63" s="737"/>
    </row>
    <row r="64">
      <c r="A64" s="737"/>
      <c r="B64" s="737"/>
      <c r="C64" s="737"/>
      <c r="D64" s="737"/>
      <c r="E64" s="737"/>
      <c r="F64" s="738"/>
      <c r="G64" s="737"/>
      <c r="H64" s="737"/>
      <c r="I64" s="737"/>
      <c r="J64" s="737"/>
      <c r="K64" s="737"/>
      <c r="L64" s="737"/>
      <c r="M64" s="737"/>
      <c r="N64" s="737"/>
      <c r="O64" s="737"/>
      <c r="P64" s="737"/>
      <c r="Q64" s="737"/>
      <c r="R64" s="737"/>
      <c r="S64" s="737"/>
      <c r="T64" s="737"/>
      <c r="U64" s="737"/>
      <c r="V64" s="737"/>
      <c r="W64" s="737"/>
      <c r="X64" s="737"/>
      <c r="Y64" s="737"/>
      <c r="Z64" s="737"/>
    </row>
    <row r="65">
      <c r="A65" s="737"/>
      <c r="B65" s="737"/>
      <c r="C65" s="737"/>
      <c r="D65" s="737"/>
      <c r="E65" s="737"/>
      <c r="F65" s="738"/>
      <c r="G65" s="737"/>
      <c r="H65" s="737"/>
      <c r="I65" s="737"/>
      <c r="J65" s="737"/>
      <c r="K65" s="737"/>
      <c r="L65" s="737"/>
      <c r="M65" s="737"/>
      <c r="N65" s="737"/>
      <c r="O65" s="737"/>
      <c r="P65" s="737"/>
      <c r="Q65" s="737"/>
      <c r="R65" s="737"/>
      <c r="S65" s="737"/>
      <c r="T65" s="737"/>
      <c r="U65" s="737"/>
      <c r="V65" s="737"/>
      <c r="W65" s="737"/>
      <c r="X65" s="737"/>
      <c r="Y65" s="737"/>
      <c r="Z65" s="737"/>
    </row>
    <row r="66">
      <c r="A66" s="737"/>
      <c r="B66" s="737"/>
      <c r="C66" s="737"/>
      <c r="D66" s="737"/>
      <c r="E66" s="737"/>
      <c r="F66" s="738"/>
      <c r="G66" s="737"/>
      <c r="H66" s="737"/>
      <c r="I66" s="737"/>
      <c r="J66" s="737"/>
      <c r="K66" s="737"/>
      <c r="L66" s="737"/>
      <c r="M66" s="737"/>
      <c r="N66" s="737"/>
      <c r="O66" s="737"/>
      <c r="P66" s="737"/>
      <c r="Q66" s="737"/>
      <c r="R66" s="737"/>
      <c r="S66" s="737"/>
      <c r="T66" s="737"/>
      <c r="U66" s="737"/>
      <c r="V66" s="737"/>
      <c r="W66" s="737"/>
      <c r="X66" s="737"/>
      <c r="Y66" s="737"/>
      <c r="Z66" s="737"/>
    </row>
    <row r="67">
      <c r="A67" s="737"/>
      <c r="B67" s="737"/>
      <c r="C67" s="737"/>
      <c r="D67" s="737"/>
      <c r="E67" s="737"/>
      <c r="F67" s="738"/>
      <c r="G67" s="737"/>
      <c r="H67" s="737"/>
      <c r="I67" s="737"/>
      <c r="J67" s="737"/>
      <c r="K67" s="737"/>
      <c r="L67" s="737"/>
      <c r="M67" s="737"/>
      <c r="N67" s="737"/>
      <c r="O67" s="737"/>
      <c r="P67" s="737"/>
      <c r="Q67" s="737"/>
      <c r="R67" s="737"/>
      <c r="S67" s="737"/>
      <c r="T67" s="737"/>
      <c r="U67" s="737"/>
      <c r="V67" s="737"/>
      <c r="W67" s="737"/>
      <c r="X67" s="737"/>
      <c r="Y67" s="737"/>
      <c r="Z67" s="737"/>
    </row>
    <row r="68">
      <c r="A68" s="737"/>
      <c r="B68" s="737"/>
      <c r="C68" s="737"/>
      <c r="D68" s="737"/>
      <c r="E68" s="737"/>
      <c r="F68" s="738"/>
      <c r="G68" s="737"/>
      <c r="H68" s="737"/>
      <c r="I68" s="737"/>
      <c r="J68" s="737"/>
      <c r="K68" s="737"/>
      <c r="L68" s="737"/>
      <c r="M68" s="737"/>
      <c r="N68" s="737"/>
      <c r="O68" s="737"/>
      <c r="P68" s="737"/>
      <c r="Q68" s="737"/>
      <c r="R68" s="737"/>
      <c r="S68" s="737"/>
      <c r="T68" s="737"/>
      <c r="U68" s="737"/>
      <c r="V68" s="737"/>
      <c r="W68" s="737"/>
      <c r="X68" s="737"/>
      <c r="Y68" s="737"/>
      <c r="Z68" s="737"/>
    </row>
    <row r="69">
      <c r="A69" s="737"/>
      <c r="B69" s="737"/>
      <c r="C69" s="737"/>
      <c r="D69" s="737"/>
      <c r="E69" s="737"/>
      <c r="F69" s="738"/>
      <c r="G69" s="737"/>
      <c r="H69" s="737"/>
      <c r="I69" s="737"/>
      <c r="J69" s="737"/>
      <c r="K69" s="737"/>
      <c r="L69" s="737"/>
      <c r="M69" s="737"/>
      <c r="N69" s="737"/>
      <c r="O69" s="737"/>
      <c r="P69" s="737"/>
      <c r="Q69" s="737"/>
      <c r="R69" s="737"/>
      <c r="S69" s="737"/>
      <c r="T69" s="737"/>
      <c r="U69" s="737"/>
      <c r="V69" s="737"/>
      <c r="W69" s="737"/>
      <c r="X69" s="737"/>
      <c r="Y69" s="737"/>
      <c r="Z69" s="737"/>
    </row>
    <row r="70">
      <c r="A70" s="737"/>
      <c r="B70" s="737"/>
      <c r="C70" s="737"/>
      <c r="D70" s="737"/>
      <c r="E70" s="737"/>
      <c r="F70" s="738"/>
      <c r="G70" s="737"/>
      <c r="H70" s="737"/>
      <c r="I70" s="737"/>
      <c r="J70" s="737"/>
      <c r="K70" s="737"/>
      <c r="L70" s="737"/>
      <c r="M70" s="737"/>
      <c r="N70" s="737"/>
      <c r="O70" s="737"/>
      <c r="P70" s="737"/>
      <c r="Q70" s="737"/>
      <c r="R70" s="737"/>
      <c r="S70" s="737"/>
      <c r="T70" s="737"/>
      <c r="U70" s="737"/>
      <c r="V70" s="737"/>
      <c r="W70" s="737"/>
      <c r="X70" s="737"/>
      <c r="Y70" s="737"/>
      <c r="Z70" s="737"/>
    </row>
    <row r="71">
      <c r="A71" s="737"/>
      <c r="B71" s="737"/>
      <c r="C71" s="737"/>
      <c r="D71" s="737"/>
      <c r="E71" s="737"/>
      <c r="F71" s="738"/>
      <c r="G71" s="737"/>
      <c r="H71" s="737"/>
      <c r="I71" s="737"/>
      <c r="J71" s="737"/>
      <c r="K71" s="737"/>
      <c r="L71" s="737"/>
      <c r="M71" s="737"/>
      <c r="N71" s="737"/>
      <c r="O71" s="737"/>
      <c r="P71" s="737"/>
      <c r="Q71" s="737"/>
      <c r="R71" s="737"/>
      <c r="S71" s="737"/>
      <c r="T71" s="737"/>
      <c r="U71" s="737"/>
      <c r="V71" s="737"/>
      <c r="W71" s="737"/>
      <c r="X71" s="737"/>
      <c r="Y71" s="737"/>
      <c r="Z71" s="737"/>
    </row>
    <row r="72">
      <c r="A72" s="737"/>
      <c r="B72" s="737"/>
      <c r="C72" s="737"/>
      <c r="D72" s="737"/>
      <c r="E72" s="737"/>
      <c r="F72" s="738"/>
      <c r="G72" s="737"/>
      <c r="H72" s="737"/>
      <c r="I72" s="737"/>
      <c r="J72" s="737"/>
      <c r="K72" s="737"/>
      <c r="L72" s="737"/>
      <c r="M72" s="737"/>
      <c r="N72" s="737"/>
      <c r="O72" s="737"/>
      <c r="P72" s="737"/>
      <c r="Q72" s="737"/>
      <c r="R72" s="737"/>
      <c r="S72" s="737"/>
      <c r="T72" s="737"/>
      <c r="U72" s="737"/>
      <c r="V72" s="737"/>
      <c r="W72" s="737"/>
      <c r="X72" s="737"/>
      <c r="Y72" s="737"/>
      <c r="Z72" s="737"/>
    </row>
    <row r="73">
      <c r="A73" s="737"/>
      <c r="B73" s="737"/>
      <c r="C73" s="737"/>
      <c r="D73" s="737"/>
      <c r="E73" s="737"/>
      <c r="F73" s="738"/>
      <c r="G73" s="737"/>
      <c r="H73" s="737"/>
      <c r="I73" s="737"/>
      <c r="J73" s="737"/>
      <c r="K73" s="737"/>
      <c r="L73" s="737"/>
      <c r="M73" s="737"/>
      <c r="N73" s="737"/>
      <c r="O73" s="737"/>
      <c r="P73" s="737"/>
      <c r="Q73" s="737"/>
      <c r="R73" s="737"/>
      <c r="S73" s="737"/>
      <c r="T73" s="737"/>
      <c r="U73" s="737"/>
      <c r="V73" s="737"/>
      <c r="W73" s="737"/>
      <c r="X73" s="737"/>
      <c r="Y73" s="737"/>
      <c r="Z73" s="737"/>
    </row>
    <row r="74">
      <c r="A74" s="737"/>
      <c r="B74" s="737"/>
      <c r="C74" s="737"/>
      <c r="D74" s="737"/>
      <c r="E74" s="737"/>
      <c r="F74" s="738"/>
      <c r="G74" s="737"/>
      <c r="H74" s="737"/>
      <c r="I74" s="737"/>
      <c r="J74" s="737"/>
      <c r="K74" s="737"/>
      <c r="L74" s="737"/>
      <c r="M74" s="737"/>
      <c r="N74" s="737"/>
      <c r="O74" s="737"/>
      <c r="P74" s="737"/>
      <c r="Q74" s="737"/>
      <c r="R74" s="737"/>
      <c r="S74" s="737"/>
      <c r="T74" s="737"/>
      <c r="U74" s="737"/>
      <c r="V74" s="737"/>
      <c r="W74" s="737"/>
      <c r="X74" s="737"/>
      <c r="Y74" s="737"/>
      <c r="Z74" s="737"/>
    </row>
    <row r="75">
      <c r="A75" s="737"/>
      <c r="B75" s="737"/>
      <c r="C75" s="737"/>
      <c r="D75" s="737"/>
      <c r="E75" s="737"/>
      <c r="F75" s="738"/>
      <c r="G75" s="737"/>
      <c r="H75" s="737"/>
      <c r="I75" s="737"/>
      <c r="J75" s="737"/>
      <c r="K75" s="737"/>
      <c r="L75" s="737"/>
      <c r="M75" s="737"/>
      <c r="N75" s="737"/>
      <c r="O75" s="737"/>
      <c r="P75" s="737"/>
      <c r="Q75" s="737"/>
      <c r="R75" s="737"/>
      <c r="S75" s="737"/>
      <c r="T75" s="737"/>
      <c r="U75" s="737"/>
      <c r="V75" s="737"/>
      <c r="W75" s="737"/>
      <c r="X75" s="737"/>
      <c r="Y75" s="737"/>
      <c r="Z75" s="737"/>
    </row>
    <row r="76">
      <c r="A76" s="737"/>
      <c r="B76" s="737"/>
      <c r="C76" s="737"/>
      <c r="D76" s="737"/>
      <c r="E76" s="737"/>
      <c r="F76" s="738"/>
      <c r="G76" s="737"/>
      <c r="H76" s="737"/>
      <c r="I76" s="737"/>
      <c r="J76" s="737"/>
      <c r="K76" s="737"/>
      <c r="L76" s="737"/>
      <c r="M76" s="737"/>
      <c r="N76" s="737"/>
      <c r="O76" s="737"/>
      <c r="P76" s="737"/>
      <c r="Q76" s="737"/>
      <c r="R76" s="737"/>
      <c r="S76" s="737"/>
      <c r="T76" s="737"/>
      <c r="U76" s="737"/>
      <c r="V76" s="737"/>
      <c r="W76" s="737"/>
      <c r="X76" s="737"/>
      <c r="Y76" s="737"/>
      <c r="Z76" s="737"/>
    </row>
    <row r="77">
      <c r="A77" s="737"/>
      <c r="B77" s="737"/>
      <c r="C77" s="737"/>
      <c r="D77" s="737"/>
      <c r="E77" s="737"/>
      <c r="F77" s="738"/>
      <c r="G77" s="737"/>
      <c r="H77" s="737"/>
      <c r="I77" s="737"/>
      <c r="J77" s="737"/>
      <c r="K77" s="737"/>
      <c r="L77" s="737"/>
      <c r="M77" s="737"/>
      <c r="N77" s="737"/>
      <c r="O77" s="737"/>
      <c r="P77" s="737"/>
      <c r="Q77" s="737"/>
      <c r="R77" s="737"/>
      <c r="S77" s="737"/>
      <c r="T77" s="737"/>
      <c r="U77" s="737"/>
      <c r="V77" s="737"/>
      <c r="W77" s="737"/>
      <c r="X77" s="737"/>
      <c r="Y77" s="737"/>
      <c r="Z77" s="737"/>
    </row>
    <row r="78">
      <c r="A78" s="737"/>
      <c r="B78" s="737"/>
      <c r="C78" s="737"/>
      <c r="D78" s="737"/>
      <c r="E78" s="737"/>
      <c r="F78" s="738"/>
      <c r="G78" s="737"/>
      <c r="H78" s="737"/>
      <c r="I78" s="737"/>
      <c r="J78" s="737"/>
      <c r="K78" s="737"/>
      <c r="L78" s="737"/>
      <c r="M78" s="737"/>
      <c r="N78" s="737"/>
      <c r="O78" s="737"/>
      <c r="P78" s="737"/>
      <c r="Q78" s="737"/>
      <c r="R78" s="737"/>
      <c r="S78" s="737"/>
      <c r="T78" s="737"/>
      <c r="U78" s="737"/>
      <c r="V78" s="737"/>
      <c r="W78" s="737"/>
      <c r="X78" s="737"/>
      <c r="Y78" s="737"/>
      <c r="Z78" s="737"/>
    </row>
    <row r="79">
      <c r="A79" s="737"/>
      <c r="B79" s="737"/>
      <c r="C79" s="737"/>
      <c r="D79" s="737"/>
      <c r="E79" s="737"/>
      <c r="F79" s="738"/>
      <c r="G79" s="737"/>
      <c r="H79" s="737"/>
      <c r="I79" s="737"/>
      <c r="J79" s="737"/>
      <c r="K79" s="737"/>
      <c r="L79" s="737"/>
      <c r="M79" s="737"/>
      <c r="N79" s="737"/>
      <c r="O79" s="737"/>
      <c r="P79" s="737"/>
      <c r="Q79" s="737"/>
      <c r="R79" s="737"/>
      <c r="S79" s="737"/>
      <c r="T79" s="737"/>
      <c r="U79" s="737"/>
      <c r="V79" s="737"/>
      <c r="W79" s="737"/>
      <c r="X79" s="737"/>
      <c r="Y79" s="737"/>
      <c r="Z79" s="737"/>
    </row>
    <row r="80">
      <c r="A80" s="737"/>
      <c r="B80" s="737"/>
      <c r="C80" s="737"/>
      <c r="D80" s="737"/>
      <c r="E80" s="737"/>
      <c r="F80" s="738"/>
      <c r="G80" s="737"/>
      <c r="H80" s="737"/>
      <c r="I80" s="737"/>
      <c r="J80" s="737"/>
      <c r="K80" s="737"/>
      <c r="L80" s="737"/>
      <c r="M80" s="737"/>
      <c r="N80" s="737"/>
      <c r="O80" s="737"/>
      <c r="P80" s="737"/>
      <c r="Q80" s="737"/>
      <c r="R80" s="737"/>
      <c r="S80" s="737"/>
      <c r="T80" s="737"/>
      <c r="U80" s="737"/>
      <c r="V80" s="737"/>
      <c r="W80" s="737"/>
      <c r="X80" s="737"/>
      <c r="Y80" s="737"/>
      <c r="Z80" s="737"/>
    </row>
    <row r="81">
      <c r="A81" s="737"/>
      <c r="B81" s="737"/>
      <c r="C81" s="737"/>
      <c r="D81" s="737"/>
      <c r="E81" s="737"/>
      <c r="F81" s="738"/>
      <c r="G81" s="737"/>
      <c r="H81" s="737"/>
      <c r="I81" s="737"/>
      <c r="J81" s="737"/>
      <c r="K81" s="737"/>
      <c r="L81" s="737"/>
      <c r="M81" s="737"/>
      <c r="N81" s="737"/>
      <c r="O81" s="737"/>
      <c r="P81" s="737"/>
      <c r="Q81" s="737"/>
      <c r="R81" s="737"/>
      <c r="S81" s="737"/>
      <c r="T81" s="737"/>
      <c r="U81" s="737"/>
      <c r="V81" s="737"/>
      <c r="W81" s="737"/>
      <c r="X81" s="737"/>
      <c r="Y81" s="737"/>
      <c r="Z81" s="737"/>
    </row>
    <row r="82">
      <c r="A82" s="737"/>
      <c r="B82" s="737"/>
      <c r="C82" s="737"/>
      <c r="D82" s="737"/>
      <c r="E82" s="737"/>
      <c r="F82" s="738"/>
      <c r="G82" s="737"/>
      <c r="H82" s="737"/>
      <c r="I82" s="737"/>
      <c r="J82" s="737"/>
      <c r="K82" s="737"/>
      <c r="L82" s="737"/>
      <c r="M82" s="737"/>
      <c r="N82" s="737"/>
      <c r="O82" s="737"/>
      <c r="P82" s="737"/>
      <c r="Q82" s="737"/>
      <c r="R82" s="737"/>
      <c r="S82" s="737"/>
      <c r="T82" s="737"/>
      <c r="U82" s="737"/>
      <c r="V82" s="737"/>
      <c r="W82" s="737"/>
      <c r="X82" s="737"/>
      <c r="Y82" s="737"/>
      <c r="Z82" s="737"/>
    </row>
    <row r="83">
      <c r="A83" s="737"/>
      <c r="B83" s="737"/>
      <c r="C83" s="737"/>
      <c r="D83" s="737"/>
      <c r="E83" s="737"/>
      <c r="F83" s="738"/>
      <c r="G83" s="737"/>
      <c r="H83" s="737"/>
      <c r="I83" s="737"/>
      <c r="J83" s="737"/>
      <c r="K83" s="737"/>
      <c r="L83" s="737"/>
      <c r="M83" s="737"/>
      <c r="N83" s="737"/>
      <c r="O83" s="737"/>
      <c r="P83" s="737"/>
      <c r="Q83" s="737"/>
      <c r="R83" s="737"/>
      <c r="S83" s="737"/>
      <c r="T83" s="737"/>
      <c r="U83" s="737"/>
      <c r="V83" s="737"/>
      <c r="W83" s="737"/>
      <c r="X83" s="737"/>
      <c r="Y83" s="737"/>
      <c r="Z83" s="737"/>
    </row>
    <row r="84">
      <c r="A84" s="737"/>
      <c r="B84" s="737"/>
      <c r="C84" s="737"/>
      <c r="D84" s="737"/>
      <c r="E84" s="737"/>
      <c r="F84" s="738"/>
      <c r="G84" s="737"/>
      <c r="H84" s="737"/>
      <c r="I84" s="737"/>
      <c r="J84" s="737"/>
      <c r="K84" s="737"/>
      <c r="L84" s="737"/>
      <c r="M84" s="737"/>
      <c r="N84" s="737"/>
      <c r="O84" s="737"/>
      <c r="P84" s="737"/>
      <c r="Q84" s="737"/>
      <c r="R84" s="737"/>
      <c r="S84" s="737"/>
      <c r="T84" s="737"/>
      <c r="U84" s="737"/>
      <c r="V84" s="737"/>
      <c r="W84" s="737"/>
      <c r="X84" s="737"/>
      <c r="Y84" s="737"/>
      <c r="Z84" s="737"/>
    </row>
    <row r="85">
      <c r="A85" s="737"/>
      <c r="B85" s="737"/>
      <c r="C85" s="737"/>
      <c r="D85" s="737"/>
      <c r="E85" s="737"/>
      <c r="F85" s="738"/>
      <c r="G85" s="737"/>
      <c r="H85" s="737"/>
      <c r="I85" s="737"/>
      <c r="J85" s="737"/>
      <c r="K85" s="737"/>
      <c r="L85" s="737"/>
      <c r="M85" s="737"/>
      <c r="N85" s="737"/>
      <c r="O85" s="737"/>
      <c r="P85" s="737"/>
      <c r="Q85" s="737"/>
      <c r="R85" s="737"/>
      <c r="S85" s="737"/>
      <c r="T85" s="737"/>
      <c r="U85" s="737"/>
      <c r="V85" s="737"/>
      <c r="W85" s="737"/>
      <c r="X85" s="737"/>
      <c r="Y85" s="737"/>
      <c r="Z85" s="737"/>
    </row>
    <row r="86">
      <c r="A86" s="737"/>
      <c r="B86" s="737"/>
      <c r="C86" s="737"/>
      <c r="D86" s="737"/>
      <c r="E86" s="737"/>
      <c r="F86" s="738"/>
      <c r="G86" s="737"/>
      <c r="H86" s="737"/>
      <c r="I86" s="737"/>
      <c r="J86" s="737"/>
      <c r="K86" s="737"/>
      <c r="L86" s="737"/>
      <c r="M86" s="737"/>
      <c r="N86" s="737"/>
      <c r="O86" s="737"/>
      <c r="P86" s="737"/>
      <c r="Q86" s="737"/>
      <c r="R86" s="737"/>
      <c r="S86" s="737"/>
      <c r="T86" s="737"/>
      <c r="U86" s="737"/>
      <c r="V86" s="737"/>
      <c r="W86" s="737"/>
      <c r="X86" s="737"/>
      <c r="Y86" s="737"/>
      <c r="Z86" s="737"/>
    </row>
    <row r="87">
      <c r="A87" s="737"/>
      <c r="B87" s="737"/>
      <c r="C87" s="737"/>
      <c r="D87" s="737"/>
      <c r="E87" s="737"/>
      <c r="F87" s="738"/>
      <c r="G87" s="737"/>
      <c r="H87" s="737"/>
      <c r="I87" s="737"/>
      <c r="J87" s="737"/>
      <c r="K87" s="737"/>
      <c r="L87" s="737"/>
      <c r="M87" s="737"/>
      <c r="N87" s="737"/>
      <c r="O87" s="737"/>
      <c r="P87" s="737"/>
      <c r="Q87" s="737"/>
      <c r="R87" s="737"/>
      <c r="S87" s="737"/>
      <c r="T87" s="737"/>
      <c r="U87" s="737"/>
      <c r="V87" s="737"/>
      <c r="W87" s="737"/>
      <c r="X87" s="737"/>
      <c r="Y87" s="737"/>
      <c r="Z87" s="737"/>
    </row>
    <row r="88">
      <c r="A88" s="737"/>
      <c r="B88" s="737"/>
      <c r="C88" s="737"/>
      <c r="D88" s="737"/>
      <c r="E88" s="737"/>
      <c r="F88" s="738"/>
      <c r="G88" s="737"/>
      <c r="H88" s="737"/>
      <c r="I88" s="737"/>
      <c r="J88" s="737"/>
      <c r="K88" s="737"/>
      <c r="L88" s="737"/>
      <c r="M88" s="737"/>
      <c r="N88" s="737"/>
      <c r="O88" s="737"/>
      <c r="P88" s="737"/>
      <c r="Q88" s="737"/>
      <c r="R88" s="737"/>
      <c r="S88" s="737"/>
      <c r="T88" s="737"/>
      <c r="U88" s="737"/>
      <c r="V88" s="737"/>
      <c r="W88" s="737"/>
      <c r="X88" s="737"/>
      <c r="Y88" s="737"/>
      <c r="Z88" s="737"/>
    </row>
    <row r="89">
      <c r="A89" s="737"/>
      <c r="B89" s="737"/>
      <c r="C89" s="737"/>
      <c r="D89" s="737"/>
      <c r="E89" s="737"/>
      <c r="F89" s="738"/>
      <c r="G89" s="737"/>
      <c r="H89" s="737"/>
      <c r="I89" s="737"/>
      <c r="J89" s="737"/>
      <c r="K89" s="737"/>
      <c r="L89" s="737"/>
      <c r="M89" s="737"/>
      <c r="N89" s="737"/>
      <c r="O89" s="737"/>
      <c r="P89" s="737"/>
      <c r="Q89" s="737"/>
      <c r="R89" s="737"/>
      <c r="S89" s="737"/>
      <c r="T89" s="737"/>
      <c r="U89" s="737"/>
      <c r="V89" s="737"/>
      <c r="W89" s="737"/>
      <c r="X89" s="737"/>
      <c r="Y89" s="737"/>
      <c r="Z89" s="737"/>
    </row>
    <row r="90">
      <c r="A90" s="737"/>
      <c r="B90" s="737"/>
      <c r="C90" s="737"/>
      <c r="D90" s="737"/>
      <c r="E90" s="737"/>
      <c r="F90" s="738"/>
      <c r="G90" s="737"/>
      <c r="H90" s="737"/>
      <c r="I90" s="737"/>
      <c r="J90" s="737"/>
      <c r="K90" s="737"/>
      <c r="L90" s="737"/>
      <c r="M90" s="737"/>
      <c r="N90" s="737"/>
      <c r="O90" s="737"/>
      <c r="P90" s="737"/>
      <c r="Q90" s="737"/>
      <c r="R90" s="737"/>
      <c r="S90" s="737"/>
      <c r="T90" s="737"/>
      <c r="U90" s="737"/>
      <c r="V90" s="737"/>
      <c r="W90" s="737"/>
      <c r="X90" s="737"/>
      <c r="Y90" s="737"/>
      <c r="Z90" s="737"/>
    </row>
    <row r="91">
      <c r="A91" s="737"/>
      <c r="B91" s="737"/>
      <c r="C91" s="737"/>
      <c r="D91" s="737"/>
      <c r="E91" s="737"/>
      <c r="F91" s="738"/>
      <c r="G91" s="737"/>
      <c r="H91" s="737"/>
      <c r="I91" s="737"/>
      <c r="J91" s="737"/>
      <c r="K91" s="737"/>
      <c r="L91" s="737"/>
      <c r="M91" s="737"/>
      <c r="N91" s="737"/>
      <c r="O91" s="737"/>
      <c r="P91" s="737"/>
      <c r="Q91" s="737"/>
      <c r="R91" s="737"/>
      <c r="S91" s="737"/>
      <c r="T91" s="737"/>
      <c r="U91" s="737"/>
      <c r="V91" s="737"/>
      <c r="W91" s="737"/>
      <c r="X91" s="737"/>
      <c r="Y91" s="737"/>
      <c r="Z91" s="737"/>
    </row>
    <row r="92">
      <c r="A92" s="737"/>
      <c r="B92" s="737"/>
      <c r="C92" s="737"/>
      <c r="D92" s="737"/>
      <c r="E92" s="737"/>
      <c r="F92" s="738"/>
      <c r="G92" s="737"/>
      <c r="H92" s="737"/>
      <c r="I92" s="737"/>
      <c r="J92" s="737"/>
      <c r="K92" s="737"/>
      <c r="L92" s="737"/>
      <c r="M92" s="737"/>
      <c r="N92" s="737"/>
      <c r="O92" s="737"/>
      <c r="P92" s="737"/>
      <c r="Q92" s="737"/>
      <c r="R92" s="737"/>
      <c r="S92" s="737"/>
      <c r="T92" s="737"/>
      <c r="U92" s="737"/>
      <c r="V92" s="737"/>
      <c r="W92" s="737"/>
      <c r="X92" s="737"/>
      <c r="Y92" s="737"/>
      <c r="Z92" s="737"/>
    </row>
    <row r="93">
      <c r="A93" s="737"/>
      <c r="B93" s="737"/>
      <c r="C93" s="737"/>
      <c r="D93" s="737"/>
      <c r="E93" s="737"/>
      <c r="F93" s="738"/>
      <c r="G93" s="737"/>
      <c r="H93" s="737"/>
      <c r="I93" s="737"/>
      <c r="J93" s="737"/>
      <c r="K93" s="737"/>
      <c r="L93" s="737"/>
      <c r="M93" s="737"/>
      <c r="N93" s="737"/>
      <c r="O93" s="737"/>
      <c r="P93" s="737"/>
      <c r="Q93" s="737"/>
      <c r="R93" s="737"/>
      <c r="S93" s="737"/>
      <c r="T93" s="737"/>
      <c r="U93" s="737"/>
      <c r="V93" s="737"/>
      <c r="W93" s="737"/>
      <c r="X93" s="737"/>
      <c r="Y93" s="737"/>
      <c r="Z93" s="737"/>
    </row>
    <row r="94">
      <c r="A94" s="737"/>
      <c r="B94" s="737"/>
      <c r="C94" s="737"/>
      <c r="D94" s="737"/>
      <c r="E94" s="737"/>
      <c r="F94" s="738"/>
      <c r="G94" s="737"/>
      <c r="H94" s="737"/>
      <c r="I94" s="737"/>
      <c r="J94" s="737"/>
      <c r="K94" s="737"/>
      <c r="L94" s="737"/>
      <c r="M94" s="737"/>
      <c r="N94" s="737"/>
      <c r="O94" s="737"/>
      <c r="P94" s="737"/>
      <c r="Q94" s="737"/>
      <c r="R94" s="737"/>
      <c r="S94" s="737"/>
      <c r="T94" s="737"/>
      <c r="U94" s="737"/>
      <c r="V94" s="737"/>
      <c r="W94" s="737"/>
      <c r="X94" s="737"/>
      <c r="Y94" s="737"/>
      <c r="Z94" s="737"/>
    </row>
    <row r="95">
      <c r="A95" s="737"/>
      <c r="B95" s="737"/>
      <c r="C95" s="737"/>
      <c r="D95" s="737"/>
      <c r="E95" s="737"/>
      <c r="F95" s="738"/>
      <c r="G95" s="737"/>
      <c r="H95" s="737"/>
      <c r="I95" s="737"/>
      <c r="J95" s="737"/>
      <c r="K95" s="737"/>
      <c r="L95" s="737"/>
      <c r="M95" s="737"/>
      <c r="N95" s="737"/>
      <c r="O95" s="737"/>
      <c r="P95" s="737"/>
      <c r="Q95" s="737"/>
      <c r="R95" s="737"/>
      <c r="S95" s="737"/>
      <c r="T95" s="737"/>
      <c r="U95" s="737"/>
      <c r="V95" s="737"/>
      <c r="W95" s="737"/>
      <c r="X95" s="737"/>
      <c r="Y95" s="737"/>
      <c r="Z95" s="737"/>
    </row>
    <row r="96">
      <c r="A96" s="737"/>
      <c r="B96" s="737"/>
      <c r="C96" s="737"/>
      <c r="D96" s="737"/>
      <c r="E96" s="737"/>
      <c r="F96" s="738"/>
      <c r="G96" s="737"/>
      <c r="H96" s="737"/>
      <c r="I96" s="737"/>
      <c r="J96" s="737"/>
      <c r="K96" s="737"/>
      <c r="L96" s="737"/>
      <c r="M96" s="737"/>
      <c r="N96" s="737"/>
      <c r="O96" s="737"/>
      <c r="P96" s="737"/>
      <c r="Q96" s="737"/>
      <c r="R96" s="737"/>
      <c r="S96" s="737"/>
      <c r="T96" s="737"/>
      <c r="U96" s="737"/>
      <c r="V96" s="737"/>
      <c r="W96" s="737"/>
      <c r="X96" s="737"/>
      <c r="Y96" s="737"/>
      <c r="Z96" s="737"/>
    </row>
    <row r="97">
      <c r="A97" s="737"/>
      <c r="B97" s="737"/>
      <c r="C97" s="737"/>
      <c r="D97" s="737"/>
      <c r="E97" s="737"/>
      <c r="F97" s="738"/>
      <c r="G97" s="737"/>
      <c r="H97" s="737"/>
      <c r="I97" s="737"/>
      <c r="J97" s="737"/>
      <c r="K97" s="737"/>
      <c r="L97" s="737"/>
      <c r="M97" s="737"/>
      <c r="N97" s="737"/>
      <c r="O97" s="737"/>
      <c r="P97" s="737"/>
      <c r="Q97" s="737"/>
      <c r="R97" s="737"/>
      <c r="S97" s="737"/>
      <c r="T97" s="737"/>
      <c r="U97" s="737"/>
      <c r="V97" s="737"/>
      <c r="W97" s="737"/>
      <c r="X97" s="737"/>
      <c r="Y97" s="737"/>
      <c r="Z97" s="737"/>
    </row>
    <row r="98">
      <c r="A98" s="737"/>
      <c r="B98" s="737"/>
      <c r="C98" s="737"/>
      <c r="D98" s="737"/>
      <c r="E98" s="737"/>
      <c r="F98" s="738"/>
      <c r="G98" s="737"/>
      <c r="H98" s="737"/>
      <c r="I98" s="737"/>
      <c r="J98" s="737"/>
      <c r="K98" s="737"/>
      <c r="L98" s="737"/>
      <c r="M98" s="737"/>
      <c r="N98" s="737"/>
      <c r="O98" s="737"/>
      <c r="P98" s="737"/>
      <c r="Q98" s="737"/>
      <c r="R98" s="737"/>
      <c r="S98" s="737"/>
      <c r="T98" s="737"/>
      <c r="U98" s="737"/>
      <c r="V98" s="737"/>
      <c r="W98" s="737"/>
      <c r="X98" s="737"/>
      <c r="Y98" s="737"/>
      <c r="Z98" s="737"/>
    </row>
    <row r="99">
      <c r="A99" s="737"/>
      <c r="B99" s="737"/>
      <c r="C99" s="737"/>
      <c r="D99" s="737"/>
      <c r="E99" s="737"/>
      <c r="F99" s="738"/>
      <c r="G99" s="737"/>
      <c r="H99" s="737"/>
      <c r="I99" s="737"/>
      <c r="J99" s="737"/>
      <c r="K99" s="737"/>
      <c r="L99" s="737"/>
      <c r="M99" s="737"/>
      <c r="N99" s="737"/>
      <c r="O99" s="737"/>
      <c r="P99" s="737"/>
      <c r="Q99" s="737"/>
      <c r="R99" s="737"/>
      <c r="S99" s="737"/>
      <c r="T99" s="737"/>
      <c r="U99" s="737"/>
      <c r="V99" s="737"/>
      <c r="W99" s="737"/>
      <c r="X99" s="737"/>
      <c r="Y99" s="737"/>
      <c r="Z99" s="737"/>
    </row>
    <row r="100">
      <c r="A100" s="737"/>
      <c r="B100" s="737"/>
      <c r="C100" s="737"/>
      <c r="D100" s="737"/>
      <c r="E100" s="737"/>
      <c r="F100" s="738"/>
      <c r="G100" s="737"/>
      <c r="H100" s="737"/>
      <c r="I100" s="737"/>
      <c r="J100" s="737"/>
      <c r="K100" s="737"/>
      <c r="L100" s="737"/>
      <c r="M100" s="737"/>
      <c r="N100" s="737"/>
      <c r="O100" s="737"/>
      <c r="P100" s="737"/>
      <c r="Q100" s="737"/>
      <c r="R100" s="737"/>
      <c r="S100" s="737"/>
      <c r="T100" s="737"/>
      <c r="U100" s="737"/>
      <c r="V100" s="737"/>
      <c r="W100" s="737"/>
      <c r="X100" s="737"/>
      <c r="Y100" s="737"/>
      <c r="Z100" s="737"/>
    </row>
    <row r="101">
      <c r="A101" s="737"/>
      <c r="B101" s="737"/>
      <c r="C101" s="737"/>
      <c r="D101" s="737"/>
      <c r="E101" s="737"/>
      <c r="F101" s="738"/>
      <c r="G101" s="737"/>
      <c r="H101" s="737"/>
      <c r="I101" s="737"/>
      <c r="J101" s="737"/>
      <c r="K101" s="737"/>
      <c r="L101" s="737"/>
      <c r="M101" s="737"/>
      <c r="N101" s="737"/>
      <c r="O101" s="737"/>
      <c r="P101" s="737"/>
      <c r="Q101" s="737"/>
      <c r="R101" s="737"/>
      <c r="S101" s="737"/>
      <c r="T101" s="737"/>
      <c r="U101" s="737"/>
      <c r="V101" s="737"/>
      <c r="W101" s="737"/>
      <c r="X101" s="737"/>
      <c r="Y101" s="737"/>
      <c r="Z101" s="737"/>
    </row>
    <row r="102">
      <c r="A102" s="737"/>
      <c r="B102" s="737"/>
      <c r="C102" s="737"/>
      <c r="D102" s="737"/>
      <c r="E102" s="737"/>
      <c r="F102" s="738"/>
      <c r="G102" s="737"/>
      <c r="H102" s="737"/>
      <c r="I102" s="737"/>
      <c r="J102" s="737"/>
      <c r="K102" s="737"/>
      <c r="L102" s="737"/>
      <c r="M102" s="737"/>
      <c r="N102" s="737"/>
      <c r="O102" s="737"/>
      <c r="P102" s="737"/>
      <c r="Q102" s="737"/>
      <c r="R102" s="737"/>
      <c r="S102" s="737"/>
      <c r="T102" s="737"/>
      <c r="U102" s="737"/>
      <c r="V102" s="737"/>
      <c r="W102" s="737"/>
      <c r="X102" s="737"/>
      <c r="Y102" s="737"/>
      <c r="Z102" s="737"/>
    </row>
    <row r="103">
      <c r="A103" s="737"/>
      <c r="B103" s="737"/>
      <c r="C103" s="737"/>
      <c r="D103" s="737"/>
      <c r="E103" s="737"/>
      <c r="F103" s="738"/>
      <c r="G103" s="737"/>
      <c r="H103" s="737"/>
      <c r="I103" s="737"/>
      <c r="J103" s="737"/>
      <c r="K103" s="737"/>
      <c r="L103" s="737"/>
      <c r="M103" s="737"/>
      <c r="N103" s="737"/>
      <c r="O103" s="737"/>
      <c r="P103" s="737"/>
      <c r="Q103" s="737"/>
      <c r="R103" s="737"/>
      <c r="S103" s="737"/>
      <c r="T103" s="737"/>
      <c r="U103" s="737"/>
      <c r="V103" s="737"/>
      <c r="W103" s="737"/>
      <c r="X103" s="737"/>
      <c r="Y103" s="737"/>
      <c r="Z103" s="737"/>
    </row>
    <row r="104">
      <c r="A104" s="737"/>
      <c r="B104" s="737"/>
      <c r="C104" s="737"/>
      <c r="D104" s="737"/>
      <c r="E104" s="737"/>
      <c r="F104" s="738"/>
      <c r="G104" s="737"/>
      <c r="H104" s="737"/>
      <c r="I104" s="737"/>
      <c r="J104" s="737"/>
      <c r="K104" s="737"/>
      <c r="L104" s="737"/>
      <c r="M104" s="737"/>
      <c r="N104" s="737"/>
      <c r="O104" s="737"/>
      <c r="P104" s="737"/>
      <c r="Q104" s="737"/>
      <c r="R104" s="737"/>
      <c r="S104" s="737"/>
      <c r="T104" s="737"/>
      <c r="U104" s="737"/>
      <c r="V104" s="737"/>
      <c r="W104" s="737"/>
      <c r="X104" s="737"/>
      <c r="Y104" s="737"/>
      <c r="Z104" s="737"/>
    </row>
    <row r="105">
      <c r="A105" s="737"/>
      <c r="B105" s="737"/>
      <c r="C105" s="737"/>
      <c r="D105" s="737"/>
      <c r="E105" s="737"/>
      <c r="F105" s="738"/>
      <c r="G105" s="737"/>
      <c r="H105" s="737"/>
      <c r="I105" s="737"/>
      <c r="J105" s="737"/>
      <c r="K105" s="737"/>
      <c r="L105" s="737"/>
      <c r="M105" s="737"/>
      <c r="N105" s="737"/>
      <c r="O105" s="737"/>
      <c r="P105" s="737"/>
      <c r="Q105" s="737"/>
      <c r="R105" s="737"/>
      <c r="S105" s="737"/>
      <c r="T105" s="737"/>
      <c r="U105" s="737"/>
      <c r="V105" s="737"/>
      <c r="W105" s="737"/>
      <c r="X105" s="737"/>
      <c r="Y105" s="737"/>
      <c r="Z105" s="737"/>
    </row>
    <row r="106">
      <c r="A106" s="737"/>
      <c r="B106" s="737"/>
      <c r="C106" s="737"/>
      <c r="D106" s="737"/>
      <c r="E106" s="737"/>
      <c r="F106" s="738"/>
      <c r="G106" s="737"/>
      <c r="H106" s="737"/>
      <c r="I106" s="737"/>
      <c r="J106" s="737"/>
      <c r="K106" s="737"/>
      <c r="L106" s="737"/>
      <c r="M106" s="737"/>
      <c r="N106" s="737"/>
      <c r="O106" s="737"/>
      <c r="P106" s="737"/>
      <c r="Q106" s="737"/>
      <c r="R106" s="737"/>
      <c r="S106" s="737"/>
      <c r="T106" s="737"/>
      <c r="U106" s="737"/>
      <c r="V106" s="737"/>
      <c r="W106" s="737"/>
      <c r="X106" s="737"/>
      <c r="Y106" s="737"/>
      <c r="Z106" s="737"/>
    </row>
    <row r="107">
      <c r="A107" s="737"/>
      <c r="B107" s="737"/>
      <c r="C107" s="737"/>
      <c r="D107" s="737"/>
      <c r="E107" s="737"/>
      <c r="F107" s="738"/>
      <c r="G107" s="737"/>
      <c r="H107" s="737"/>
      <c r="I107" s="737"/>
      <c r="J107" s="737"/>
      <c r="K107" s="737"/>
      <c r="L107" s="737"/>
      <c r="M107" s="737"/>
      <c r="N107" s="737"/>
      <c r="O107" s="737"/>
      <c r="P107" s="737"/>
      <c r="Q107" s="737"/>
      <c r="R107" s="737"/>
      <c r="S107" s="737"/>
      <c r="T107" s="737"/>
      <c r="U107" s="737"/>
      <c r="V107" s="737"/>
      <c r="W107" s="737"/>
      <c r="X107" s="737"/>
      <c r="Y107" s="737"/>
      <c r="Z107" s="737"/>
    </row>
    <row r="108">
      <c r="A108" s="737"/>
      <c r="B108" s="737"/>
      <c r="C108" s="737"/>
      <c r="D108" s="737"/>
      <c r="E108" s="737"/>
      <c r="F108" s="738"/>
      <c r="G108" s="737"/>
      <c r="H108" s="737"/>
      <c r="I108" s="737"/>
      <c r="J108" s="737"/>
      <c r="K108" s="737"/>
      <c r="L108" s="737"/>
      <c r="M108" s="737"/>
      <c r="N108" s="737"/>
      <c r="O108" s="737"/>
      <c r="P108" s="737"/>
      <c r="Q108" s="737"/>
      <c r="R108" s="737"/>
      <c r="S108" s="737"/>
      <c r="T108" s="737"/>
      <c r="U108" s="737"/>
      <c r="V108" s="737"/>
      <c r="W108" s="737"/>
      <c r="X108" s="737"/>
      <c r="Y108" s="737"/>
      <c r="Z108" s="737"/>
    </row>
    <row r="109">
      <c r="A109" s="737"/>
      <c r="B109" s="737"/>
      <c r="C109" s="737"/>
      <c r="D109" s="737"/>
      <c r="E109" s="737"/>
      <c r="F109" s="738"/>
      <c r="G109" s="737"/>
      <c r="H109" s="737"/>
      <c r="I109" s="737"/>
      <c r="J109" s="737"/>
      <c r="K109" s="737"/>
      <c r="L109" s="737"/>
      <c r="M109" s="737"/>
      <c r="N109" s="737"/>
      <c r="O109" s="737"/>
      <c r="P109" s="737"/>
      <c r="Q109" s="737"/>
      <c r="R109" s="737"/>
      <c r="S109" s="737"/>
      <c r="T109" s="737"/>
      <c r="U109" s="737"/>
      <c r="V109" s="737"/>
      <c r="W109" s="737"/>
      <c r="X109" s="737"/>
      <c r="Y109" s="737"/>
      <c r="Z109" s="737"/>
    </row>
    <row r="110">
      <c r="A110" s="737"/>
      <c r="B110" s="737"/>
      <c r="C110" s="737"/>
      <c r="D110" s="737"/>
      <c r="E110" s="737"/>
      <c r="F110" s="738"/>
      <c r="G110" s="737"/>
      <c r="H110" s="737"/>
      <c r="I110" s="737"/>
      <c r="J110" s="737"/>
      <c r="K110" s="737"/>
      <c r="L110" s="737"/>
      <c r="M110" s="737"/>
      <c r="N110" s="737"/>
      <c r="O110" s="737"/>
      <c r="P110" s="737"/>
      <c r="Q110" s="737"/>
      <c r="R110" s="737"/>
      <c r="S110" s="737"/>
      <c r="T110" s="737"/>
      <c r="U110" s="737"/>
      <c r="V110" s="737"/>
      <c r="W110" s="737"/>
      <c r="X110" s="737"/>
      <c r="Y110" s="737"/>
      <c r="Z110" s="737"/>
    </row>
    <row r="111">
      <c r="A111" s="737"/>
      <c r="B111" s="737"/>
      <c r="C111" s="737"/>
      <c r="D111" s="737"/>
      <c r="E111" s="737"/>
      <c r="F111" s="738"/>
      <c r="G111" s="737"/>
      <c r="H111" s="737"/>
      <c r="I111" s="737"/>
      <c r="J111" s="737"/>
      <c r="K111" s="737"/>
      <c r="L111" s="737"/>
      <c r="M111" s="737"/>
      <c r="N111" s="737"/>
      <c r="O111" s="737"/>
      <c r="P111" s="737"/>
      <c r="Q111" s="737"/>
      <c r="R111" s="737"/>
      <c r="S111" s="737"/>
      <c r="T111" s="737"/>
      <c r="U111" s="737"/>
      <c r="V111" s="737"/>
      <c r="W111" s="737"/>
      <c r="X111" s="737"/>
      <c r="Y111" s="737"/>
      <c r="Z111" s="737"/>
    </row>
    <row r="112">
      <c r="A112" s="737"/>
      <c r="B112" s="737"/>
      <c r="C112" s="737"/>
      <c r="D112" s="737"/>
      <c r="E112" s="737"/>
      <c r="F112" s="738"/>
      <c r="G112" s="737"/>
      <c r="H112" s="737"/>
      <c r="I112" s="737"/>
      <c r="J112" s="737"/>
      <c r="K112" s="737"/>
      <c r="L112" s="737"/>
      <c r="M112" s="737"/>
      <c r="N112" s="737"/>
      <c r="O112" s="737"/>
      <c r="P112" s="737"/>
      <c r="Q112" s="737"/>
      <c r="R112" s="737"/>
      <c r="S112" s="737"/>
      <c r="T112" s="737"/>
      <c r="U112" s="737"/>
      <c r="V112" s="737"/>
      <c r="W112" s="737"/>
      <c r="X112" s="737"/>
      <c r="Y112" s="737"/>
      <c r="Z112" s="737"/>
    </row>
    <row r="113">
      <c r="A113" s="737"/>
      <c r="B113" s="737"/>
      <c r="C113" s="737"/>
      <c r="D113" s="737"/>
      <c r="E113" s="737"/>
      <c r="F113" s="738"/>
      <c r="G113" s="737"/>
      <c r="H113" s="737"/>
      <c r="I113" s="737"/>
      <c r="J113" s="737"/>
      <c r="K113" s="737"/>
      <c r="L113" s="737"/>
      <c r="M113" s="737"/>
      <c r="N113" s="737"/>
      <c r="O113" s="737"/>
      <c r="P113" s="737"/>
      <c r="Q113" s="737"/>
      <c r="R113" s="737"/>
      <c r="S113" s="737"/>
      <c r="T113" s="737"/>
      <c r="U113" s="737"/>
      <c r="V113" s="737"/>
      <c r="W113" s="737"/>
      <c r="X113" s="737"/>
      <c r="Y113" s="737"/>
      <c r="Z113" s="737"/>
    </row>
    <row r="114">
      <c r="A114" s="737"/>
      <c r="B114" s="737"/>
      <c r="C114" s="737"/>
      <c r="D114" s="737"/>
      <c r="E114" s="737"/>
      <c r="F114" s="738"/>
      <c r="G114" s="737"/>
      <c r="H114" s="737"/>
      <c r="I114" s="737"/>
      <c r="J114" s="737"/>
      <c r="K114" s="737"/>
      <c r="L114" s="737"/>
      <c r="M114" s="737"/>
      <c r="N114" s="737"/>
      <c r="O114" s="737"/>
      <c r="P114" s="737"/>
      <c r="Q114" s="737"/>
      <c r="R114" s="737"/>
      <c r="S114" s="737"/>
      <c r="T114" s="737"/>
      <c r="U114" s="737"/>
      <c r="V114" s="737"/>
      <c r="W114" s="737"/>
      <c r="X114" s="737"/>
      <c r="Y114" s="737"/>
      <c r="Z114" s="737"/>
    </row>
    <row r="115">
      <c r="A115" s="737"/>
      <c r="B115" s="737"/>
      <c r="C115" s="737"/>
      <c r="D115" s="737"/>
      <c r="E115" s="737"/>
      <c r="F115" s="738"/>
      <c r="G115" s="737"/>
      <c r="H115" s="737"/>
      <c r="I115" s="737"/>
      <c r="J115" s="737"/>
      <c r="K115" s="737"/>
      <c r="L115" s="737"/>
      <c r="M115" s="737"/>
      <c r="N115" s="737"/>
      <c r="O115" s="737"/>
      <c r="P115" s="737"/>
      <c r="Q115" s="737"/>
      <c r="R115" s="737"/>
      <c r="S115" s="737"/>
      <c r="T115" s="737"/>
      <c r="U115" s="737"/>
      <c r="V115" s="737"/>
      <c r="W115" s="737"/>
      <c r="X115" s="737"/>
      <c r="Y115" s="737"/>
      <c r="Z115" s="737"/>
    </row>
    <row r="116">
      <c r="A116" s="737"/>
      <c r="B116" s="737"/>
      <c r="C116" s="737"/>
      <c r="D116" s="737"/>
      <c r="E116" s="737"/>
      <c r="F116" s="738"/>
      <c r="G116" s="737"/>
      <c r="H116" s="737"/>
      <c r="I116" s="737"/>
      <c r="J116" s="737"/>
      <c r="K116" s="737"/>
      <c r="L116" s="737"/>
      <c r="M116" s="737"/>
      <c r="N116" s="737"/>
      <c r="O116" s="737"/>
      <c r="P116" s="737"/>
      <c r="Q116" s="737"/>
      <c r="R116" s="737"/>
      <c r="S116" s="737"/>
      <c r="T116" s="737"/>
      <c r="U116" s="737"/>
      <c r="V116" s="737"/>
      <c r="W116" s="737"/>
      <c r="X116" s="737"/>
      <c r="Y116" s="737"/>
      <c r="Z116" s="737"/>
    </row>
    <row r="117">
      <c r="A117" s="737"/>
      <c r="B117" s="737"/>
      <c r="C117" s="737"/>
      <c r="D117" s="737"/>
      <c r="E117" s="737"/>
      <c r="F117" s="738"/>
      <c r="G117" s="737"/>
      <c r="H117" s="737"/>
      <c r="I117" s="737"/>
      <c r="J117" s="737"/>
      <c r="K117" s="737"/>
      <c r="L117" s="737"/>
      <c r="M117" s="737"/>
      <c r="N117" s="737"/>
      <c r="O117" s="737"/>
      <c r="P117" s="737"/>
      <c r="Q117" s="737"/>
      <c r="R117" s="737"/>
      <c r="S117" s="737"/>
      <c r="T117" s="737"/>
      <c r="U117" s="737"/>
      <c r="V117" s="737"/>
      <c r="W117" s="737"/>
      <c r="X117" s="737"/>
      <c r="Y117" s="737"/>
      <c r="Z117" s="737"/>
    </row>
    <row r="118">
      <c r="A118" s="737"/>
      <c r="B118" s="737"/>
      <c r="C118" s="737"/>
      <c r="D118" s="737"/>
      <c r="E118" s="737"/>
      <c r="F118" s="738"/>
      <c r="G118" s="737"/>
      <c r="H118" s="737"/>
      <c r="I118" s="737"/>
      <c r="J118" s="737"/>
      <c r="K118" s="737"/>
      <c r="L118" s="737"/>
      <c r="M118" s="737"/>
      <c r="N118" s="737"/>
      <c r="O118" s="737"/>
      <c r="P118" s="737"/>
      <c r="Q118" s="737"/>
      <c r="R118" s="737"/>
      <c r="S118" s="737"/>
      <c r="T118" s="737"/>
      <c r="U118" s="737"/>
      <c r="V118" s="737"/>
      <c r="W118" s="737"/>
      <c r="X118" s="737"/>
      <c r="Y118" s="737"/>
      <c r="Z118" s="737"/>
    </row>
    <row r="119">
      <c r="A119" s="737"/>
      <c r="B119" s="737"/>
      <c r="C119" s="737"/>
      <c r="D119" s="737"/>
      <c r="E119" s="737"/>
      <c r="F119" s="738"/>
      <c r="G119" s="737"/>
      <c r="H119" s="737"/>
      <c r="I119" s="737"/>
      <c r="J119" s="737"/>
      <c r="K119" s="737"/>
      <c r="L119" s="737"/>
      <c r="M119" s="737"/>
      <c r="N119" s="737"/>
      <c r="O119" s="737"/>
      <c r="P119" s="737"/>
      <c r="Q119" s="737"/>
      <c r="R119" s="737"/>
      <c r="S119" s="737"/>
      <c r="T119" s="737"/>
      <c r="U119" s="737"/>
      <c r="V119" s="737"/>
      <c r="W119" s="737"/>
      <c r="X119" s="737"/>
      <c r="Y119" s="737"/>
      <c r="Z119" s="737"/>
    </row>
    <row r="120">
      <c r="A120" s="737"/>
      <c r="B120" s="737"/>
      <c r="C120" s="737"/>
      <c r="D120" s="737"/>
      <c r="E120" s="737"/>
      <c r="F120" s="738"/>
      <c r="G120" s="737"/>
      <c r="H120" s="737"/>
      <c r="I120" s="737"/>
      <c r="J120" s="737"/>
      <c r="K120" s="737"/>
      <c r="L120" s="737"/>
      <c r="M120" s="737"/>
      <c r="N120" s="737"/>
      <c r="O120" s="737"/>
      <c r="P120" s="737"/>
      <c r="Q120" s="737"/>
      <c r="R120" s="737"/>
      <c r="S120" s="737"/>
      <c r="T120" s="737"/>
      <c r="U120" s="737"/>
      <c r="V120" s="737"/>
      <c r="W120" s="737"/>
      <c r="X120" s="737"/>
      <c r="Y120" s="737"/>
      <c r="Z120" s="737"/>
    </row>
    <row r="121">
      <c r="A121" s="737"/>
      <c r="B121" s="737"/>
      <c r="C121" s="737"/>
      <c r="D121" s="737"/>
      <c r="E121" s="737"/>
      <c r="F121" s="738"/>
      <c r="G121" s="737"/>
      <c r="H121" s="737"/>
      <c r="I121" s="737"/>
      <c r="J121" s="737"/>
      <c r="K121" s="737"/>
      <c r="L121" s="737"/>
      <c r="M121" s="737"/>
      <c r="N121" s="737"/>
      <c r="O121" s="737"/>
      <c r="P121" s="737"/>
      <c r="Q121" s="737"/>
      <c r="R121" s="737"/>
      <c r="S121" s="737"/>
      <c r="T121" s="737"/>
      <c r="U121" s="737"/>
      <c r="V121" s="737"/>
      <c r="W121" s="737"/>
      <c r="X121" s="737"/>
      <c r="Y121" s="737"/>
      <c r="Z121" s="737"/>
    </row>
    <row r="122">
      <c r="A122" s="737"/>
      <c r="B122" s="737"/>
      <c r="C122" s="737"/>
      <c r="D122" s="737"/>
      <c r="E122" s="737"/>
      <c r="F122" s="738"/>
      <c r="G122" s="737"/>
      <c r="H122" s="737"/>
      <c r="I122" s="737"/>
      <c r="J122" s="737"/>
      <c r="K122" s="737"/>
      <c r="L122" s="737"/>
      <c r="M122" s="737"/>
      <c r="N122" s="737"/>
      <c r="O122" s="737"/>
      <c r="P122" s="737"/>
      <c r="Q122" s="737"/>
      <c r="R122" s="737"/>
      <c r="S122" s="737"/>
      <c r="T122" s="737"/>
      <c r="U122" s="737"/>
      <c r="V122" s="737"/>
      <c r="W122" s="737"/>
      <c r="X122" s="737"/>
      <c r="Y122" s="737"/>
      <c r="Z122" s="737"/>
    </row>
    <row r="123">
      <c r="A123" s="737"/>
      <c r="B123" s="737"/>
      <c r="C123" s="737"/>
      <c r="D123" s="737"/>
      <c r="E123" s="737"/>
      <c r="F123" s="738"/>
      <c r="G123" s="737"/>
      <c r="H123" s="737"/>
      <c r="I123" s="737"/>
      <c r="J123" s="737"/>
      <c r="K123" s="737"/>
      <c r="L123" s="737"/>
      <c r="M123" s="737"/>
      <c r="N123" s="737"/>
      <c r="O123" s="737"/>
      <c r="P123" s="737"/>
      <c r="Q123" s="737"/>
      <c r="R123" s="737"/>
      <c r="S123" s="737"/>
      <c r="T123" s="737"/>
      <c r="U123" s="737"/>
      <c r="V123" s="737"/>
      <c r="W123" s="737"/>
      <c r="X123" s="737"/>
      <c r="Y123" s="737"/>
      <c r="Z123" s="737"/>
    </row>
    <row r="124">
      <c r="A124" s="737"/>
      <c r="B124" s="737"/>
      <c r="C124" s="737"/>
      <c r="D124" s="737"/>
      <c r="E124" s="737"/>
      <c r="F124" s="738"/>
      <c r="G124" s="737"/>
      <c r="H124" s="737"/>
      <c r="I124" s="737"/>
      <c r="J124" s="737"/>
      <c r="K124" s="737"/>
      <c r="L124" s="737"/>
      <c r="M124" s="737"/>
      <c r="N124" s="737"/>
      <c r="O124" s="737"/>
      <c r="P124" s="737"/>
      <c r="Q124" s="737"/>
      <c r="R124" s="737"/>
      <c r="S124" s="737"/>
      <c r="T124" s="737"/>
      <c r="U124" s="737"/>
      <c r="V124" s="737"/>
      <c r="W124" s="737"/>
      <c r="X124" s="737"/>
      <c r="Y124" s="737"/>
      <c r="Z124" s="737"/>
    </row>
    <row r="125">
      <c r="A125" s="737"/>
      <c r="B125" s="737"/>
      <c r="C125" s="737"/>
      <c r="D125" s="737"/>
      <c r="E125" s="737"/>
      <c r="F125" s="738"/>
      <c r="G125" s="737"/>
      <c r="H125" s="737"/>
      <c r="I125" s="737"/>
      <c r="J125" s="737"/>
      <c r="K125" s="737"/>
      <c r="L125" s="737"/>
      <c r="M125" s="737"/>
      <c r="N125" s="737"/>
      <c r="O125" s="737"/>
      <c r="P125" s="737"/>
      <c r="Q125" s="737"/>
      <c r="R125" s="737"/>
      <c r="S125" s="737"/>
      <c r="T125" s="737"/>
      <c r="U125" s="737"/>
      <c r="V125" s="737"/>
      <c r="W125" s="737"/>
      <c r="X125" s="737"/>
      <c r="Y125" s="737"/>
      <c r="Z125" s="737"/>
    </row>
    <row r="126">
      <c r="A126" s="737"/>
      <c r="B126" s="737"/>
      <c r="C126" s="737"/>
      <c r="D126" s="737"/>
      <c r="E126" s="737"/>
      <c r="F126" s="738"/>
      <c r="G126" s="737"/>
      <c r="H126" s="737"/>
      <c r="I126" s="737"/>
      <c r="J126" s="737"/>
      <c r="K126" s="737"/>
      <c r="L126" s="737"/>
      <c r="M126" s="737"/>
      <c r="N126" s="737"/>
      <c r="O126" s="737"/>
      <c r="P126" s="737"/>
      <c r="Q126" s="737"/>
      <c r="R126" s="737"/>
      <c r="S126" s="737"/>
      <c r="T126" s="737"/>
      <c r="U126" s="737"/>
      <c r="V126" s="737"/>
      <c r="W126" s="737"/>
      <c r="X126" s="737"/>
      <c r="Y126" s="737"/>
      <c r="Z126" s="737"/>
    </row>
    <row r="127">
      <c r="A127" s="737"/>
      <c r="B127" s="737"/>
      <c r="C127" s="737"/>
      <c r="D127" s="737"/>
      <c r="E127" s="737"/>
      <c r="F127" s="738"/>
      <c r="G127" s="737"/>
      <c r="H127" s="737"/>
      <c r="I127" s="737"/>
      <c r="J127" s="737"/>
      <c r="K127" s="737"/>
      <c r="L127" s="737"/>
      <c r="M127" s="737"/>
      <c r="N127" s="737"/>
      <c r="O127" s="737"/>
      <c r="P127" s="737"/>
      <c r="Q127" s="737"/>
      <c r="R127" s="737"/>
      <c r="S127" s="737"/>
      <c r="T127" s="737"/>
      <c r="U127" s="737"/>
      <c r="V127" s="737"/>
      <c r="W127" s="737"/>
      <c r="X127" s="737"/>
      <c r="Y127" s="737"/>
      <c r="Z127" s="737"/>
    </row>
    <row r="128">
      <c r="A128" s="737"/>
      <c r="B128" s="737"/>
      <c r="C128" s="737"/>
      <c r="D128" s="737"/>
      <c r="E128" s="737"/>
      <c r="F128" s="738"/>
      <c r="G128" s="737"/>
      <c r="H128" s="737"/>
      <c r="I128" s="737"/>
      <c r="J128" s="737"/>
      <c r="K128" s="737"/>
      <c r="L128" s="737"/>
      <c r="M128" s="737"/>
      <c r="N128" s="737"/>
      <c r="O128" s="737"/>
      <c r="P128" s="737"/>
      <c r="Q128" s="737"/>
      <c r="R128" s="737"/>
      <c r="S128" s="737"/>
      <c r="T128" s="737"/>
      <c r="U128" s="737"/>
      <c r="V128" s="737"/>
      <c r="W128" s="737"/>
      <c r="X128" s="737"/>
      <c r="Y128" s="737"/>
      <c r="Z128" s="737"/>
    </row>
    <row r="129">
      <c r="A129" s="737"/>
      <c r="B129" s="737"/>
      <c r="C129" s="737"/>
      <c r="D129" s="737"/>
      <c r="E129" s="737"/>
      <c r="F129" s="738"/>
      <c r="G129" s="737"/>
      <c r="H129" s="737"/>
      <c r="I129" s="737"/>
      <c r="J129" s="737"/>
      <c r="K129" s="737"/>
      <c r="L129" s="737"/>
      <c r="M129" s="737"/>
      <c r="N129" s="737"/>
      <c r="O129" s="737"/>
      <c r="P129" s="737"/>
      <c r="Q129" s="737"/>
      <c r="R129" s="737"/>
      <c r="S129" s="737"/>
      <c r="T129" s="737"/>
      <c r="U129" s="737"/>
      <c r="V129" s="737"/>
      <c r="W129" s="737"/>
      <c r="X129" s="737"/>
      <c r="Y129" s="737"/>
      <c r="Z129" s="737"/>
    </row>
    <row r="130">
      <c r="A130" s="737"/>
      <c r="B130" s="737"/>
      <c r="C130" s="737"/>
      <c r="D130" s="737"/>
      <c r="E130" s="737"/>
      <c r="F130" s="738"/>
      <c r="G130" s="737"/>
      <c r="H130" s="737"/>
      <c r="I130" s="737"/>
      <c r="J130" s="737"/>
      <c r="K130" s="737"/>
      <c r="L130" s="737"/>
      <c r="M130" s="737"/>
      <c r="N130" s="737"/>
      <c r="O130" s="737"/>
      <c r="P130" s="737"/>
      <c r="Q130" s="737"/>
      <c r="R130" s="737"/>
      <c r="S130" s="737"/>
      <c r="T130" s="737"/>
      <c r="U130" s="737"/>
      <c r="V130" s="737"/>
      <c r="W130" s="737"/>
      <c r="X130" s="737"/>
      <c r="Y130" s="737"/>
      <c r="Z130" s="737"/>
    </row>
    <row r="131">
      <c r="A131" s="737"/>
      <c r="B131" s="737"/>
      <c r="C131" s="737"/>
      <c r="D131" s="737"/>
      <c r="E131" s="737"/>
      <c r="F131" s="738"/>
      <c r="G131" s="737"/>
      <c r="H131" s="737"/>
      <c r="I131" s="737"/>
      <c r="J131" s="737"/>
      <c r="K131" s="737"/>
      <c r="L131" s="737"/>
      <c r="M131" s="737"/>
      <c r="N131" s="737"/>
      <c r="O131" s="737"/>
      <c r="P131" s="737"/>
      <c r="Q131" s="737"/>
      <c r="R131" s="737"/>
      <c r="S131" s="737"/>
      <c r="T131" s="737"/>
      <c r="U131" s="737"/>
      <c r="V131" s="737"/>
      <c r="W131" s="737"/>
      <c r="X131" s="737"/>
      <c r="Y131" s="737"/>
      <c r="Z131" s="737"/>
    </row>
    <row r="132">
      <c r="A132" s="737"/>
      <c r="B132" s="737"/>
      <c r="C132" s="737"/>
      <c r="D132" s="737"/>
      <c r="E132" s="737"/>
      <c r="F132" s="738"/>
      <c r="G132" s="737"/>
      <c r="H132" s="737"/>
      <c r="I132" s="737"/>
      <c r="J132" s="737"/>
      <c r="K132" s="737"/>
      <c r="L132" s="737"/>
      <c r="M132" s="737"/>
      <c r="N132" s="737"/>
      <c r="O132" s="737"/>
      <c r="P132" s="737"/>
      <c r="Q132" s="737"/>
      <c r="R132" s="737"/>
      <c r="S132" s="737"/>
      <c r="T132" s="737"/>
      <c r="U132" s="737"/>
      <c r="V132" s="737"/>
      <c r="W132" s="737"/>
      <c r="X132" s="737"/>
      <c r="Y132" s="737"/>
      <c r="Z132" s="737"/>
    </row>
    <row r="133">
      <c r="A133" s="737"/>
      <c r="B133" s="737"/>
      <c r="C133" s="737"/>
      <c r="D133" s="737"/>
      <c r="E133" s="737"/>
      <c r="F133" s="738"/>
      <c r="G133" s="737"/>
      <c r="H133" s="737"/>
      <c r="I133" s="737"/>
      <c r="J133" s="737"/>
      <c r="K133" s="737"/>
      <c r="L133" s="737"/>
      <c r="M133" s="737"/>
      <c r="N133" s="737"/>
      <c r="O133" s="737"/>
      <c r="P133" s="737"/>
      <c r="Q133" s="737"/>
      <c r="R133" s="737"/>
      <c r="S133" s="737"/>
      <c r="T133" s="737"/>
      <c r="U133" s="737"/>
      <c r="V133" s="737"/>
      <c r="W133" s="737"/>
      <c r="X133" s="737"/>
      <c r="Y133" s="737"/>
      <c r="Z133" s="737"/>
    </row>
    <row r="134">
      <c r="A134" s="737"/>
      <c r="B134" s="737"/>
      <c r="C134" s="737"/>
      <c r="D134" s="737"/>
      <c r="E134" s="737"/>
      <c r="F134" s="738"/>
      <c r="G134" s="737"/>
      <c r="H134" s="737"/>
      <c r="I134" s="737"/>
      <c r="J134" s="737"/>
      <c r="K134" s="737"/>
      <c r="L134" s="737"/>
      <c r="M134" s="737"/>
      <c r="N134" s="737"/>
      <c r="O134" s="737"/>
      <c r="P134" s="737"/>
      <c r="Q134" s="737"/>
      <c r="R134" s="737"/>
      <c r="S134" s="737"/>
      <c r="T134" s="737"/>
      <c r="U134" s="737"/>
      <c r="V134" s="737"/>
      <c r="W134" s="737"/>
      <c r="X134" s="737"/>
      <c r="Y134" s="737"/>
      <c r="Z134" s="737"/>
    </row>
    <row r="135">
      <c r="A135" s="737"/>
      <c r="B135" s="737"/>
      <c r="C135" s="737"/>
      <c r="D135" s="737"/>
      <c r="E135" s="737"/>
      <c r="F135" s="738"/>
      <c r="G135" s="737"/>
      <c r="H135" s="737"/>
      <c r="I135" s="737"/>
      <c r="J135" s="737"/>
      <c r="K135" s="737"/>
      <c r="L135" s="737"/>
      <c r="M135" s="737"/>
      <c r="N135" s="737"/>
      <c r="O135" s="737"/>
      <c r="P135" s="737"/>
      <c r="Q135" s="737"/>
      <c r="R135" s="737"/>
      <c r="S135" s="737"/>
      <c r="T135" s="737"/>
      <c r="U135" s="737"/>
      <c r="V135" s="737"/>
      <c r="W135" s="737"/>
      <c r="X135" s="737"/>
      <c r="Y135" s="737"/>
      <c r="Z135" s="737"/>
    </row>
    <row r="136">
      <c r="A136" s="737"/>
      <c r="B136" s="737"/>
      <c r="C136" s="737"/>
      <c r="D136" s="737"/>
      <c r="E136" s="737"/>
      <c r="F136" s="738"/>
      <c r="G136" s="737"/>
      <c r="H136" s="737"/>
      <c r="I136" s="737"/>
      <c r="J136" s="737"/>
      <c r="K136" s="737"/>
      <c r="L136" s="737"/>
      <c r="M136" s="737"/>
      <c r="N136" s="737"/>
      <c r="O136" s="737"/>
      <c r="P136" s="737"/>
      <c r="Q136" s="737"/>
      <c r="R136" s="737"/>
      <c r="S136" s="737"/>
      <c r="T136" s="737"/>
      <c r="U136" s="737"/>
      <c r="V136" s="737"/>
      <c r="W136" s="737"/>
      <c r="X136" s="737"/>
      <c r="Y136" s="737"/>
      <c r="Z136" s="737"/>
    </row>
    <row r="137">
      <c r="A137" s="737"/>
      <c r="B137" s="737"/>
      <c r="C137" s="737"/>
      <c r="D137" s="737"/>
      <c r="E137" s="737"/>
      <c r="F137" s="738"/>
      <c r="G137" s="737"/>
      <c r="H137" s="737"/>
      <c r="I137" s="737"/>
      <c r="J137" s="737"/>
      <c r="K137" s="737"/>
      <c r="L137" s="737"/>
      <c r="M137" s="737"/>
      <c r="N137" s="737"/>
      <c r="O137" s="737"/>
      <c r="P137" s="737"/>
      <c r="Q137" s="737"/>
      <c r="R137" s="737"/>
      <c r="S137" s="737"/>
      <c r="T137" s="737"/>
      <c r="U137" s="737"/>
      <c r="V137" s="737"/>
      <c r="W137" s="737"/>
      <c r="X137" s="737"/>
      <c r="Y137" s="737"/>
      <c r="Z137" s="737"/>
    </row>
    <row r="138">
      <c r="A138" s="737"/>
      <c r="B138" s="737"/>
      <c r="C138" s="737"/>
      <c r="D138" s="737"/>
      <c r="E138" s="737"/>
      <c r="F138" s="738"/>
      <c r="G138" s="737"/>
      <c r="H138" s="737"/>
      <c r="I138" s="737"/>
      <c r="J138" s="737"/>
      <c r="K138" s="737"/>
      <c r="L138" s="737"/>
      <c r="M138" s="737"/>
      <c r="N138" s="737"/>
      <c r="O138" s="737"/>
      <c r="P138" s="737"/>
      <c r="Q138" s="737"/>
      <c r="R138" s="737"/>
      <c r="S138" s="737"/>
      <c r="T138" s="737"/>
      <c r="U138" s="737"/>
      <c r="V138" s="737"/>
      <c r="W138" s="737"/>
      <c r="X138" s="737"/>
      <c r="Y138" s="737"/>
      <c r="Z138" s="737"/>
    </row>
    <row r="139">
      <c r="A139" s="737"/>
      <c r="B139" s="737"/>
      <c r="C139" s="737"/>
      <c r="D139" s="737"/>
      <c r="E139" s="737"/>
      <c r="F139" s="738"/>
      <c r="G139" s="737"/>
      <c r="H139" s="737"/>
      <c r="I139" s="737"/>
      <c r="J139" s="737"/>
      <c r="K139" s="737"/>
      <c r="L139" s="737"/>
      <c r="M139" s="737"/>
      <c r="N139" s="737"/>
      <c r="O139" s="737"/>
      <c r="P139" s="737"/>
      <c r="Q139" s="737"/>
      <c r="R139" s="737"/>
      <c r="S139" s="737"/>
      <c r="T139" s="737"/>
      <c r="U139" s="737"/>
      <c r="V139" s="737"/>
      <c r="W139" s="737"/>
      <c r="X139" s="737"/>
      <c r="Y139" s="737"/>
      <c r="Z139" s="737"/>
    </row>
    <row r="140">
      <c r="A140" s="737"/>
      <c r="B140" s="737"/>
      <c r="C140" s="737"/>
      <c r="D140" s="737"/>
      <c r="E140" s="737"/>
      <c r="F140" s="738"/>
      <c r="G140" s="737"/>
      <c r="H140" s="737"/>
      <c r="I140" s="737"/>
      <c r="J140" s="737"/>
      <c r="K140" s="737"/>
      <c r="L140" s="737"/>
      <c r="M140" s="737"/>
      <c r="N140" s="737"/>
      <c r="O140" s="737"/>
      <c r="P140" s="737"/>
      <c r="Q140" s="737"/>
      <c r="R140" s="737"/>
      <c r="S140" s="737"/>
      <c r="T140" s="737"/>
      <c r="U140" s="737"/>
      <c r="V140" s="737"/>
      <c r="W140" s="737"/>
      <c r="X140" s="737"/>
      <c r="Y140" s="737"/>
      <c r="Z140" s="737"/>
    </row>
    <row r="141">
      <c r="A141" s="737"/>
      <c r="B141" s="737"/>
      <c r="C141" s="737"/>
      <c r="D141" s="737"/>
      <c r="E141" s="737"/>
      <c r="F141" s="738"/>
      <c r="G141" s="737"/>
      <c r="H141" s="737"/>
      <c r="I141" s="737"/>
      <c r="J141" s="737"/>
      <c r="K141" s="737"/>
      <c r="L141" s="737"/>
      <c r="M141" s="737"/>
      <c r="N141" s="737"/>
      <c r="O141" s="737"/>
      <c r="P141" s="737"/>
      <c r="Q141" s="737"/>
      <c r="R141" s="737"/>
      <c r="S141" s="737"/>
      <c r="T141" s="737"/>
      <c r="U141" s="737"/>
      <c r="V141" s="737"/>
      <c r="W141" s="737"/>
      <c r="X141" s="737"/>
      <c r="Y141" s="737"/>
      <c r="Z141" s="737"/>
    </row>
    <row r="142">
      <c r="A142" s="737"/>
      <c r="B142" s="737"/>
      <c r="C142" s="737"/>
      <c r="D142" s="737"/>
      <c r="E142" s="737"/>
      <c r="F142" s="738"/>
      <c r="G142" s="737"/>
      <c r="H142" s="737"/>
      <c r="I142" s="737"/>
      <c r="J142" s="737"/>
      <c r="K142" s="737"/>
      <c r="L142" s="737"/>
      <c r="M142" s="737"/>
      <c r="N142" s="737"/>
      <c r="O142" s="737"/>
      <c r="P142" s="737"/>
      <c r="Q142" s="737"/>
      <c r="R142" s="737"/>
      <c r="S142" s="737"/>
      <c r="T142" s="737"/>
      <c r="U142" s="737"/>
      <c r="V142" s="737"/>
      <c r="W142" s="737"/>
      <c r="X142" s="737"/>
      <c r="Y142" s="737"/>
      <c r="Z142" s="737"/>
    </row>
    <row r="143">
      <c r="A143" s="737"/>
      <c r="B143" s="737"/>
      <c r="C143" s="737"/>
      <c r="D143" s="737"/>
      <c r="E143" s="737"/>
      <c r="F143" s="738"/>
      <c r="G143" s="737"/>
      <c r="H143" s="737"/>
      <c r="I143" s="737"/>
      <c r="J143" s="737"/>
      <c r="K143" s="737"/>
      <c r="L143" s="737"/>
      <c r="M143" s="737"/>
      <c r="N143" s="737"/>
      <c r="O143" s="737"/>
      <c r="P143" s="737"/>
      <c r="Q143" s="737"/>
      <c r="R143" s="737"/>
      <c r="S143" s="737"/>
      <c r="T143" s="737"/>
      <c r="U143" s="737"/>
      <c r="V143" s="737"/>
      <c r="W143" s="737"/>
      <c r="X143" s="737"/>
      <c r="Y143" s="737"/>
      <c r="Z143" s="737"/>
    </row>
    <row r="144">
      <c r="A144" s="737"/>
      <c r="B144" s="737"/>
      <c r="C144" s="737"/>
      <c r="D144" s="737"/>
      <c r="E144" s="737"/>
      <c r="F144" s="738"/>
      <c r="G144" s="737"/>
      <c r="H144" s="737"/>
      <c r="I144" s="737"/>
      <c r="J144" s="737"/>
      <c r="K144" s="737"/>
      <c r="L144" s="737"/>
      <c r="M144" s="737"/>
      <c r="N144" s="737"/>
      <c r="O144" s="737"/>
      <c r="P144" s="737"/>
      <c r="Q144" s="737"/>
      <c r="R144" s="737"/>
      <c r="S144" s="737"/>
      <c r="T144" s="737"/>
      <c r="U144" s="737"/>
      <c r="V144" s="737"/>
      <c r="W144" s="737"/>
      <c r="X144" s="737"/>
      <c r="Y144" s="737"/>
      <c r="Z144" s="737"/>
    </row>
    <row r="145">
      <c r="A145" s="737"/>
      <c r="B145" s="737"/>
      <c r="C145" s="737"/>
      <c r="D145" s="737"/>
      <c r="E145" s="737"/>
      <c r="F145" s="738"/>
      <c r="G145" s="737"/>
      <c r="H145" s="737"/>
      <c r="I145" s="737"/>
      <c r="J145" s="737"/>
      <c r="K145" s="737"/>
      <c r="L145" s="737"/>
      <c r="M145" s="737"/>
      <c r="N145" s="737"/>
      <c r="O145" s="737"/>
      <c r="P145" s="737"/>
      <c r="Q145" s="737"/>
      <c r="R145" s="737"/>
      <c r="S145" s="737"/>
      <c r="T145" s="737"/>
      <c r="U145" s="737"/>
      <c r="V145" s="737"/>
      <c r="W145" s="737"/>
      <c r="X145" s="737"/>
      <c r="Y145" s="737"/>
      <c r="Z145" s="737"/>
    </row>
    <row r="146">
      <c r="A146" s="737"/>
      <c r="B146" s="737"/>
      <c r="C146" s="737"/>
      <c r="D146" s="737"/>
      <c r="E146" s="737"/>
      <c r="F146" s="738"/>
      <c r="G146" s="737"/>
      <c r="H146" s="737"/>
      <c r="I146" s="737"/>
      <c r="J146" s="737"/>
      <c r="K146" s="737"/>
      <c r="L146" s="737"/>
      <c r="M146" s="737"/>
      <c r="N146" s="737"/>
      <c r="O146" s="737"/>
      <c r="P146" s="737"/>
      <c r="Q146" s="737"/>
      <c r="R146" s="737"/>
      <c r="S146" s="737"/>
      <c r="T146" s="737"/>
      <c r="U146" s="737"/>
      <c r="V146" s="737"/>
      <c r="W146" s="737"/>
      <c r="X146" s="737"/>
      <c r="Y146" s="737"/>
      <c r="Z146" s="737"/>
    </row>
    <row r="147">
      <c r="A147" s="737"/>
      <c r="B147" s="737"/>
      <c r="C147" s="737"/>
      <c r="D147" s="737"/>
      <c r="E147" s="737"/>
      <c r="F147" s="738"/>
      <c r="G147" s="737"/>
      <c r="H147" s="737"/>
      <c r="I147" s="737"/>
      <c r="J147" s="737"/>
      <c r="K147" s="737"/>
      <c r="L147" s="737"/>
      <c r="M147" s="737"/>
      <c r="N147" s="737"/>
      <c r="O147" s="737"/>
      <c r="P147" s="737"/>
      <c r="Q147" s="737"/>
      <c r="R147" s="737"/>
      <c r="S147" s="737"/>
      <c r="T147" s="737"/>
      <c r="U147" s="737"/>
      <c r="V147" s="737"/>
      <c r="W147" s="737"/>
      <c r="X147" s="737"/>
      <c r="Y147" s="737"/>
      <c r="Z147" s="737"/>
    </row>
    <row r="148">
      <c r="A148" s="737"/>
      <c r="B148" s="737"/>
      <c r="C148" s="737"/>
      <c r="D148" s="737"/>
      <c r="E148" s="737"/>
      <c r="F148" s="738"/>
      <c r="G148" s="737"/>
      <c r="H148" s="737"/>
      <c r="I148" s="737"/>
      <c r="J148" s="737"/>
      <c r="K148" s="737"/>
      <c r="L148" s="737"/>
      <c r="M148" s="737"/>
      <c r="N148" s="737"/>
      <c r="O148" s="737"/>
      <c r="P148" s="737"/>
      <c r="Q148" s="737"/>
      <c r="R148" s="737"/>
      <c r="S148" s="737"/>
      <c r="T148" s="737"/>
      <c r="U148" s="737"/>
      <c r="V148" s="737"/>
      <c r="W148" s="737"/>
      <c r="X148" s="737"/>
      <c r="Y148" s="737"/>
      <c r="Z148" s="737"/>
    </row>
    <row r="149">
      <c r="A149" s="737"/>
      <c r="B149" s="737"/>
      <c r="C149" s="737"/>
      <c r="D149" s="737"/>
      <c r="E149" s="737"/>
      <c r="F149" s="738"/>
      <c r="G149" s="737"/>
      <c r="H149" s="737"/>
      <c r="I149" s="737"/>
      <c r="J149" s="737"/>
      <c r="K149" s="737"/>
      <c r="L149" s="737"/>
      <c r="M149" s="737"/>
      <c r="N149" s="737"/>
      <c r="O149" s="737"/>
      <c r="P149" s="737"/>
      <c r="Q149" s="737"/>
      <c r="R149" s="737"/>
      <c r="S149" s="737"/>
      <c r="T149" s="737"/>
      <c r="U149" s="737"/>
      <c r="V149" s="737"/>
      <c r="W149" s="737"/>
      <c r="X149" s="737"/>
      <c r="Y149" s="737"/>
      <c r="Z149" s="737"/>
    </row>
    <row r="150">
      <c r="A150" s="737"/>
      <c r="B150" s="737"/>
      <c r="C150" s="737"/>
      <c r="D150" s="737"/>
      <c r="E150" s="737"/>
      <c r="F150" s="738"/>
      <c r="G150" s="737"/>
      <c r="H150" s="737"/>
      <c r="I150" s="737"/>
      <c r="J150" s="737"/>
      <c r="K150" s="737"/>
      <c r="L150" s="737"/>
      <c r="M150" s="737"/>
      <c r="N150" s="737"/>
      <c r="O150" s="737"/>
      <c r="P150" s="737"/>
      <c r="Q150" s="737"/>
      <c r="R150" s="737"/>
      <c r="S150" s="737"/>
      <c r="T150" s="737"/>
      <c r="U150" s="737"/>
      <c r="V150" s="737"/>
      <c r="W150" s="737"/>
      <c r="X150" s="737"/>
      <c r="Y150" s="737"/>
      <c r="Z150" s="737"/>
    </row>
    <row r="151">
      <c r="A151" s="737"/>
      <c r="B151" s="737"/>
      <c r="C151" s="737"/>
      <c r="D151" s="737"/>
      <c r="E151" s="737"/>
      <c r="F151" s="738"/>
      <c r="G151" s="737"/>
      <c r="H151" s="737"/>
      <c r="I151" s="737"/>
      <c r="J151" s="737"/>
      <c r="K151" s="737"/>
      <c r="L151" s="737"/>
      <c r="M151" s="737"/>
      <c r="N151" s="737"/>
      <c r="O151" s="737"/>
      <c r="P151" s="737"/>
      <c r="Q151" s="737"/>
      <c r="R151" s="737"/>
      <c r="S151" s="737"/>
      <c r="T151" s="737"/>
      <c r="U151" s="737"/>
      <c r="V151" s="737"/>
      <c r="W151" s="737"/>
      <c r="X151" s="737"/>
      <c r="Y151" s="737"/>
      <c r="Z151" s="737"/>
    </row>
    <row r="152">
      <c r="A152" s="737"/>
      <c r="B152" s="737"/>
      <c r="C152" s="737"/>
      <c r="D152" s="737"/>
      <c r="E152" s="737"/>
      <c r="F152" s="738"/>
      <c r="G152" s="737"/>
      <c r="H152" s="737"/>
      <c r="I152" s="737"/>
      <c r="J152" s="737"/>
      <c r="K152" s="737"/>
      <c r="L152" s="737"/>
      <c r="M152" s="737"/>
      <c r="N152" s="737"/>
      <c r="O152" s="737"/>
      <c r="P152" s="737"/>
      <c r="Q152" s="737"/>
      <c r="R152" s="737"/>
      <c r="S152" s="737"/>
      <c r="T152" s="737"/>
      <c r="U152" s="737"/>
      <c r="V152" s="737"/>
      <c r="W152" s="737"/>
      <c r="X152" s="737"/>
      <c r="Y152" s="737"/>
      <c r="Z152" s="737"/>
    </row>
    <row r="153">
      <c r="A153" s="737"/>
      <c r="B153" s="737"/>
      <c r="C153" s="737"/>
      <c r="D153" s="737"/>
      <c r="E153" s="737"/>
      <c r="F153" s="738"/>
      <c r="G153" s="737"/>
      <c r="H153" s="737"/>
      <c r="I153" s="737"/>
      <c r="J153" s="737"/>
      <c r="K153" s="737"/>
      <c r="L153" s="737"/>
      <c r="M153" s="737"/>
      <c r="N153" s="737"/>
      <c r="O153" s="737"/>
      <c r="P153" s="737"/>
      <c r="Q153" s="737"/>
      <c r="R153" s="737"/>
      <c r="S153" s="737"/>
      <c r="T153" s="737"/>
      <c r="U153" s="737"/>
      <c r="V153" s="737"/>
      <c r="W153" s="737"/>
      <c r="X153" s="737"/>
      <c r="Y153" s="737"/>
      <c r="Z153" s="737"/>
    </row>
    <row r="154">
      <c r="A154" s="737"/>
      <c r="B154" s="737"/>
      <c r="C154" s="737"/>
      <c r="D154" s="737"/>
      <c r="E154" s="737"/>
      <c r="F154" s="738"/>
      <c r="G154" s="737"/>
      <c r="H154" s="737"/>
      <c r="I154" s="737"/>
      <c r="J154" s="737"/>
      <c r="K154" s="737"/>
      <c r="L154" s="737"/>
      <c r="M154" s="737"/>
      <c r="N154" s="737"/>
      <c r="O154" s="737"/>
      <c r="P154" s="737"/>
      <c r="Q154" s="737"/>
      <c r="R154" s="737"/>
      <c r="S154" s="737"/>
      <c r="T154" s="737"/>
      <c r="U154" s="737"/>
      <c r="V154" s="737"/>
      <c r="W154" s="737"/>
      <c r="X154" s="737"/>
      <c r="Y154" s="737"/>
      <c r="Z154" s="737"/>
    </row>
    <row r="155">
      <c r="A155" s="737"/>
      <c r="B155" s="737"/>
      <c r="C155" s="737"/>
      <c r="D155" s="737"/>
      <c r="E155" s="737"/>
      <c r="F155" s="738"/>
      <c r="G155" s="737"/>
      <c r="H155" s="737"/>
      <c r="I155" s="737"/>
      <c r="J155" s="737"/>
      <c r="K155" s="737"/>
      <c r="L155" s="737"/>
      <c r="M155" s="737"/>
      <c r="N155" s="737"/>
      <c r="O155" s="737"/>
      <c r="P155" s="737"/>
      <c r="Q155" s="737"/>
      <c r="R155" s="737"/>
      <c r="S155" s="737"/>
      <c r="T155" s="737"/>
      <c r="U155" s="737"/>
      <c r="V155" s="737"/>
      <c r="W155" s="737"/>
      <c r="X155" s="737"/>
      <c r="Y155" s="737"/>
      <c r="Z155" s="737"/>
    </row>
    <row r="156">
      <c r="A156" s="737"/>
      <c r="B156" s="737"/>
      <c r="C156" s="737"/>
      <c r="D156" s="737"/>
      <c r="E156" s="737"/>
      <c r="F156" s="738"/>
      <c r="G156" s="737"/>
      <c r="H156" s="737"/>
      <c r="I156" s="737"/>
      <c r="J156" s="737"/>
      <c r="K156" s="737"/>
      <c r="L156" s="737"/>
      <c r="M156" s="737"/>
      <c r="N156" s="737"/>
      <c r="O156" s="737"/>
      <c r="P156" s="737"/>
      <c r="Q156" s="737"/>
      <c r="R156" s="737"/>
      <c r="S156" s="737"/>
      <c r="T156" s="737"/>
      <c r="U156" s="737"/>
      <c r="V156" s="737"/>
      <c r="W156" s="737"/>
      <c r="X156" s="737"/>
      <c r="Y156" s="737"/>
      <c r="Z156" s="737"/>
    </row>
    <row r="157">
      <c r="A157" s="737"/>
      <c r="B157" s="737"/>
      <c r="C157" s="737"/>
      <c r="D157" s="737"/>
      <c r="E157" s="737"/>
      <c r="F157" s="738"/>
      <c r="G157" s="737"/>
      <c r="H157" s="737"/>
      <c r="I157" s="737"/>
      <c r="J157" s="737"/>
      <c r="K157" s="737"/>
      <c r="L157" s="737"/>
      <c r="M157" s="737"/>
      <c r="N157" s="737"/>
      <c r="O157" s="737"/>
      <c r="P157" s="737"/>
      <c r="Q157" s="737"/>
      <c r="R157" s="737"/>
      <c r="S157" s="737"/>
      <c r="T157" s="737"/>
      <c r="U157" s="737"/>
      <c r="V157" s="737"/>
      <c r="W157" s="737"/>
      <c r="X157" s="737"/>
      <c r="Y157" s="737"/>
      <c r="Z157" s="737"/>
    </row>
    <row r="158">
      <c r="A158" s="737"/>
      <c r="B158" s="737"/>
      <c r="C158" s="737"/>
      <c r="D158" s="737"/>
      <c r="E158" s="737"/>
      <c r="F158" s="738"/>
      <c r="G158" s="737"/>
      <c r="H158" s="737"/>
      <c r="I158" s="737"/>
      <c r="J158" s="737"/>
      <c r="K158" s="737"/>
      <c r="L158" s="737"/>
      <c r="M158" s="737"/>
      <c r="N158" s="737"/>
      <c r="O158" s="737"/>
      <c r="P158" s="737"/>
      <c r="Q158" s="737"/>
      <c r="R158" s="737"/>
      <c r="S158" s="737"/>
      <c r="T158" s="737"/>
      <c r="U158" s="737"/>
      <c r="V158" s="737"/>
      <c r="W158" s="737"/>
      <c r="X158" s="737"/>
      <c r="Y158" s="737"/>
      <c r="Z158" s="737"/>
    </row>
    <row r="159">
      <c r="A159" s="737"/>
      <c r="B159" s="737"/>
      <c r="C159" s="737"/>
      <c r="D159" s="737"/>
      <c r="E159" s="737"/>
      <c r="F159" s="738"/>
      <c r="G159" s="737"/>
      <c r="H159" s="737"/>
      <c r="I159" s="737"/>
      <c r="J159" s="737"/>
      <c r="K159" s="737"/>
      <c r="L159" s="737"/>
      <c r="M159" s="737"/>
      <c r="N159" s="737"/>
      <c r="O159" s="737"/>
      <c r="P159" s="737"/>
      <c r="Q159" s="737"/>
      <c r="R159" s="737"/>
      <c r="S159" s="737"/>
      <c r="T159" s="737"/>
      <c r="U159" s="737"/>
      <c r="V159" s="737"/>
      <c r="W159" s="737"/>
      <c r="X159" s="737"/>
      <c r="Y159" s="737"/>
      <c r="Z159" s="737"/>
    </row>
    <row r="160">
      <c r="A160" s="737"/>
      <c r="B160" s="737"/>
      <c r="C160" s="737"/>
      <c r="D160" s="737"/>
      <c r="E160" s="737"/>
      <c r="F160" s="738"/>
      <c r="G160" s="737"/>
      <c r="H160" s="737"/>
      <c r="I160" s="737"/>
      <c r="J160" s="737"/>
      <c r="K160" s="737"/>
      <c r="L160" s="737"/>
      <c r="M160" s="737"/>
      <c r="N160" s="737"/>
      <c r="O160" s="737"/>
      <c r="P160" s="737"/>
      <c r="Q160" s="737"/>
      <c r="R160" s="737"/>
      <c r="S160" s="737"/>
      <c r="T160" s="737"/>
      <c r="U160" s="737"/>
      <c r="V160" s="737"/>
      <c r="W160" s="737"/>
      <c r="X160" s="737"/>
      <c r="Y160" s="737"/>
      <c r="Z160" s="737"/>
    </row>
    <row r="161">
      <c r="A161" s="737"/>
      <c r="B161" s="737"/>
      <c r="C161" s="737"/>
      <c r="D161" s="737"/>
      <c r="E161" s="737"/>
      <c r="F161" s="738"/>
      <c r="G161" s="737"/>
      <c r="H161" s="737"/>
      <c r="I161" s="737"/>
      <c r="J161" s="737"/>
      <c r="K161" s="737"/>
      <c r="L161" s="737"/>
      <c r="M161" s="737"/>
      <c r="N161" s="737"/>
      <c r="O161" s="737"/>
      <c r="P161" s="737"/>
      <c r="Q161" s="737"/>
      <c r="R161" s="737"/>
      <c r="S161" s="737"/>
      <c r="T161" s="737"/>
      <c r="U161" s="737"/>
      <c r="V161" s="737"/>
      <c r="W161" s="737"/>
      <c r="X161" s="737"/>
      <c r="Y161" s="737"/>
      <c r="Z161" s="737"/>
    </row>
    <row r="162">
      <c r="A162" s="737"/>
      <c r="B162" s="737"/>
      <c r="C162" s="737"/>
      <c r="D162" s="737"/>
      <c r="E162" s="737"/>
      <c r="F162" s="738"/>
      <c r="G162" s="737"/>
      <c r="H162" s="737"/>
      <c r="I162" s="737"/>
      <c r="J162" s="737"/>
      <c r="K162" s="737"/>
      <c r="L162" s="737"/>
      <c r="M162" s="737"/>
      <c r="N162" s="737"/>
      <c r="O162" s="737"/>
      <c r="P162" s="737"/>
      <c r="Q162" s="737"/>
      <c r="R162" s="737"/>
      <c r="S162" s="737"/>
      <c r="T162" s="737"/>
      <c r="U162" s="737"/>
      <c r="V162" s="737"/>
      <c r="W162" s="737"/>
      <c r="X162" s="737"/>
      <c r="Y162" s="737"/>
      <c r="Z162" s="737"/>
    </row>
    <row r="163">
      <c r="A163" s="737"/>
      <c r="B163" s="737"/>
      <c r="C163" s="737"/>
      <c r="D163" s="737"/>
      <c r="E163" s="737"/>
      <c r="F163" s="738"/>
      <c r="G163" s="737"/>
      <c r="H163" s="737"/>
      <c r="I163" s="737"/>
      <c r="J163" s="737"/>
      <c r="K163" s="737"/>
      <c r="L163" s="737"/>
      <c r="M163" s="737"/>
      <c r="N163" s="737"/>
      <c r="O163" s="737"/>
      <c r="P163" s="737"/>
      <c r="Q163" s="737"/>
      <c r="R163" s="737"/>
      <c r="S163" s="737"/>
      <c r="T163" s="737"/>
      <c r="U163" s="737"/>
      <c r="V163" s="737"/>
      <c r="W163" s="737"/>
      <c r="X163" s="737"/>
      <c r="Y163" s="737"/>
      <c r="Z163" s="737"/>
    </row>
    <row r="164">
      <c r="A164" s="737"/>
      <c r="B164" s="737"/>
      <c r="C164" s="737"/>
      <c r="D164" s="737"/>
      <c r="E164" s="737"/>
      <c r="F164" s="738"/>
      <c r="G164" s="737"/>
      <c r="H164" s="737"/>
      <c r="I164" s="737"/>
      <c r="J164" s="737"/>
      <c r="K164" s="737"/>
      <c r="L164" s="737"/>
      <c r="M164" s="737"/>
      <c r="N164" s="737"/>
      <c r="O164" s="737"/>
      <c r="P164" s="737"/>
      <c r="Q164" s="737"/>
      <c r="R164" s="737"/>
      <c r="S164" s="737"/>
      <c r="T164" s="737"/>
      <c r="U164" s="737"/>
      <c r="V164" s="737"/>
      <c r="W164" s="737"/>
      <c r="X164" s="737"/>
      <c r="Y164" s="737"/>
      <c r="Z164" s="737"/>
    </row>
    <row r="165">
      <c r="A165" s="737"/>
      <c r="B165" s="737"/>
      <c r="C165" s="737"/>
      <c r="D165" s="737"/>
      <c r="E165" s="737"/>
      <c r="F165" s="738"/>
      <c r="G165" s="737"/>
      <c r="H165" s="737"/>
      <c r="I165" s="737"/>
      <c r="J165" s="737"/>
      <c r="K165" s="737"/>
      <c r="L165" s="737"/>
      <c r="M165" s="737"/>
      <c r="N165" s="737"/>
      <c r="O165" s="737"/>
      <c r="P165" s="737"/>
      <c r="Q165" s="737"/>
      <c r="R165" s="737"/>
      <c r="S165" s="737"/>
      <c r="T165" s="737"/>
      <c r="U165" s="737"/>
      <c r="V165" s="737"/>
      <c r="W165" s="737"/>
      <c r="X165" s="737"/>
      <c r="Y165" s="737"/>
      <c r="Z165" s="737"/>
    </row>
    <row r="166">
      <c r="A166" s="737"/>
      <c r="B166" s="737"/>
      <c r="C166" s="737"/>
      <c r="D166" s="737"/>
      <c r="E166" s="737"/>
      <c r="F166" s="738"/>
      <c r="G166" s="737"/>
      <c r="H166" s="737"/>
      <c r="I166" s="737"/>
      <c r="J166" s="737"/>
      <c r="K166" s="737"/>
      <c r="L166" s="737"/>
      <c r="M166" s="737"/>
      <c r="N166" s="737"/>
      <c r="O166" s="737"/>
      <c r="P166" s="737"/>
      <c r="Q166" s="737"/>
      <c r="R166" s="737"/>
      <c r="S166" s="737"/>
      <c r="T166" s="737"/>
      <c r="U166" s="737"/>
      <c r="V166" s="737"/>
      <c r="W166" s="737"/>
      <c r="X166" s="737"/>
      <c r="Y166" s="737"/>
      <c r="Z166" s="737"/>
    </row>
    <row r="167">
      <c r="A167" s="737"/>
      <c r="B167" s="737"/>
      <c r="C167" s="737"/>
      <c r="D167" s="737"/>
      <c r="E167" s="737"/>
      <c r="F167" s="738"/>
      <c r="G167" s="737"/>
      <c r="H167" s="737"/>
      <c r="I167" s="737"/>
      <c r="J167" s="737"/>
      <c r="K167" s="737"/>
      <c r="L167" s="737"/>
      <c r="M167" s="737"/>
      <c r="N167" s="737"/>
      <c r="O167" s="737"/>
      <c r="P167" s="737"/>
      <c r="Q167" s="737"/>
      <c r="R167" s="737"/>
      <c r="S167" s="737"/>
      <c r="T167" s="737"/>
      <c r="U167" s="737"/>
      <c r="V167" s="737"/>
      <c r="W167" s="737"/>
      <c r="X167" s="737"/>
      <c r="Y167" s="737"/>
      <c r="Z167" s="737"/>
    </row>
    <row r="168">
      <c r="A168" s="737"/>
      <c r="B168" s="737"/>
      <c r="C168" s="737"/>
      <c r="D168" s="737"/>
      <c r="E168" s="737"/>
      <c r="F168" s="738"/>
      <c r="G168" s="737"/>
      <c r="H168" s="737"/>
      <c r="I168" s="737"/>
      <c r="J168" s="737"/>
      <c r="K168" s="737"/>
      <c r="L168" s="737"/>
      <c r="M168" s="737"/>
      <c r="N168" s="737"/>
      <c r="O168" s="737"/>
      <c r="P168" s="737"/>
      <c r="Q168" s="737"/>
      <c r="R168" s="737"/>
      <c r="S168" s="737"/>
      <c r="T168" s="737"/>
      <c r="U168" s="737"/>
      <c r="V168" s="737"/>
      <c r="W168" s="737"/>
      <c r="X168" s="737"/>
      <c r="Y168" s="737"/>
      <c r="Z168" s="737"/>
    </row>
    <row r="169">
      <c r="A169" s="737"/>
      <c r="B169" s="737"/>
      <c r="C169" s="737"/>
      <c r="D169" s="737"/>
      <c r="E169" s="737"/>
      <c r="F169" s="738"/>
      <c r="G169" s="737"/>
      <c r="H169" s="737"/>
      <c r="I169" s="737"/>
      <c r="J169" s="737"/>
      <c r="K169" s="737"/>
      <c r="L169" s="737"/>
      <c r="M169" s="737"/>
      <c r="N169" s="737"/>
      <c r="O169" s="737"/>
      <c r="P169" s="737"/>
      <c r="Q169" s="737"/>
      <c r="R169" s="737"/>
      <c r="S169" s="737"/>
      <c r="T169" s="737"/>
      <c r="U169" s="737"/>
      <c r="V169" s="737"/>
      <c r="W169" s="737"/>
      <c r="X169" s="737"/>
      <c r="Y169" s="737"/>
      <c r="Z169" s="737"/>
    </row>
    <row r="170">
      <c r="A170" s="737"/>
      <c r="B170" s="737"/>
      <c r="C170" s="737"/>
      <c r="D170" s="737"/>
      <c r="E170" s="737"/>
      <c r="F170" s="738"/>
      <c r="G170" s="737"/>
      <c r="H170" s="737"/>
      <c r="I170" s="737"/>
      <c r="J170" s="737"/>
      <c r="K170" s="737"/>
      <c r="L170" s="737"/>
      <c r="M170" s="737"/>
      <c r="N170" s="737"/>
      <c r="O170" s="737"/>
      <c r="P170" s="737"/>
      <c r="Q170" s="737"/>
      <c r="R170" s="737"/>
      <c r="S170" s="737"/>
      <c r="T170" s="737"/>
      <c r="U170" s="737"/>
      <c r="V170" s="737"/>
      <c r="W170" s="737"/>
      <c r="X170" s="737"/>
      <c r="Y170" s="737"/>
      <c r="Z170" s="737"/>
    </row>
    <row r="171">
      <c r="A171" s="737"/>
      <c r="B171" s="737"/>
      <c r="C171" s="737"/>
      <c r="D171" s="737"/>
      <c r="E171" s="737"/>
      <c r="F171" s="738"/>
      <c r="G171" s="737"/>
      <c r="H171" s="737"/>
      <c r="I171" s="737"/>
      <c r="J171" s="737"/>
      <c r="K171" s="737"/>
      <c r="L171" s="737"/>
      <c r="M171" s="737"/>
      <c r="N171" s="737"/>
      <c r="O171" s="737"/>
      <c r="P171" s="737"/>
      <c r="Q171" s="737"/>
      <c r="R171" s="737"/>
      <c r="S171" s="737"/>
      <c r="T171" s="737"/>
      <c r="U171" s="737"/>
      <c r="V171" s="737"/>
      <c r="W171" s="737"/>
      <c r="X171" s="737"/>
      <c r="Y171" s="737"/>
      <c r="Z171" s="737"/>
    </row>
    <row r="172">
      <c r="A172" s="737"/>
      <c r="B172" s="737"/>
      <c r="C172" s="737"/>
      <c r="D172" s="737"/>
      <c r="E172" s="737"/>
      <c r="F172" s="738"/>
      <c r="G172" s="737"/>
      <c r="H172" s="737"/>
      <c r="I172" s="737"/>
      <c r="J172" s="737"/>
      <c r="K172" s="737"/>
      <c r="L172" s="737"/>
      <c r="M172" s="737"/>
      <c r="N172" s="737"/>
      <c r="O172" s="737"/>
      <c r="P172" s="737"/>
      <c r="Q172" s="737"/>
      <c r="R172" s="737"/>
      <c r="S172" s="737"/>
      <c r="T172" s="737"/>
      <c r="U172" s="737"/>
      <c r="V172" s="737"/>
      <c r="W172" s="737"/>
      <c r="X172" s="737"/>
      <c r="Y172" s="737"/>
      <c r="Z172" s="737"/>
    </row>
    <row r="173">
      <c r="A173" s="737"/>
      <c r="B173" s="737"/>
      <c r="C173" s="737"/>
      <c r="D173" s="737"/>
      <c r="E173" s="737"/>
      <c r="F173" s="738"/>
      <c r="G173" s="737"/>
      <c r="H173" s="737"/>
      <c r="I173" s="737"/>
      <c r="J173" s="737"/>
      <c r="K173" s="737"/>
      <c r="L173" s="737"/>
      <c r="M173" s="737"/>
      <c r="N173" s="737"/>
      <c r="O173" s="737"/>
      <c r="P173" s="737"/>
      <c r="Q173" s="737"/>
      <c r="R173" s="737"/>
      <c r="S173" s="737"/>
      <c r="T173" s="737"/>
      <c r="U173" s="737"/>
      <c r="V173" s="737"/>
      <c r="W173" s="737"/>
      <c r="X173" s="737"/>
      <c r="Y173" s="737"/>
      <c r="Z173" s="737"/>
    </row>
    <row r="174">
      <c r="A174" s="737"/>
      <c r="B174" s="737"/>
      <c r="C174" s="737"/>
      <c r="D174" s="737"/>
      <c r="E174" s="737"/>
      <c r="F174" s="738"/>
      <c r="G174" s="737"/>
      <c r="H174" s="737"/>
      <c r="I174" s="737"/>
      <c r="J174" s="737"/>
      <c r="K174" s="737"/>
      <c r="L174" s="737"/>
      <c r="M174" s="737"/>
      <c r="N174" s="737"/>
      <c r="O174" s="737"/>
      <c r="P174" s="737"/>
      <c r="Q174" s="737"/>
      <c r="R174" s="737"/>
      <c r="S174" s="737"/>
      <c r="T174" s="737"/>
      <c r="U174" s="737"/>
      <c r="V174" s="737"/>
      <c r="W174" s="737"/>
      <c r="X174" s="737"/>
      <c r="Y174" s="737"/>
      <c r="Z174" s="737"/>
    </row>
    <row r="175">
      <c r="A175" s="737"/>
      <c r="B175" s="737"/>
      <c r="C175" s="737"/>
      <c r="D175" s="737"/>
      <c r="E175" s="737"/>
      <c r="F175" s="738"/>
      <c r="G175" s="737"/>
      <c r="H175" s="737"/>
      <c r="I175" s="737"/>
      <c r="J175" s="737"/>
      <c r="K175" s="737"/>
      <c r="L175" s="737"/>
      <c r="M175" s="737"/>
      <c r="N175" s="737"/>
      <c r="O175" s="737"/>
      <c r="P175" s="737"/>
      <c r="Q175" s="737"/>
      <c r="R175" s="737"/>
      <c r="S175" s="737"/>
      <c r="T175" s="737"/>
      <c r="U175" s="737"/>
      <c r="V175" s="737"/>
      <c r="W175" s="737"/>
      <c r="X175" s="737"/>
      <c r="Y175" s="737"/>
      <c r="Z175" s="737"/>
    </row>
    <row r="176">
      <c r="A176" s="737"/>
      <c r="B176" s="737"/>
      <c r="C176" s="737"/>
      <c r="D176" s="737"/>
      <c r="E176" s="737"/>
      <c r="F176" s="738"/>
      <c r="G176" s="737"/>
      <c r="H176" s="737"/>
      <c r="I176" s="737"/>
      <c r="J176" s="737"/>
      <c r="K176" s="737"/>
      <c r="L176" s="737"/>
      <c r="M176" s="737"/>
      <c r="N176" s="737"/>
      <c r="O176" s="737"/>
      <c r="P176" s="737"/>
      <c r="Q176" s="737"/>
      <c r="R176" s="737"/>
      <c r="S176" s="737"/>
      <c r="T176" s="737"/>
      <c r="U176" s="737"/>
      <c r="V176" s="737"/>
      <c r="W176" s="737"/>
      <c r="X176" s="737"/>
      <c r="Y176" s="737"/>
      <c r="Z176" s="737"/>
    </row>
    <row r="177">
      <c r="A177" s="737"/>
      <c r="B177" s="737"/>
      <c r="C177" s="737"/>
      <c r="D177" s="737"/>
      <c r="E177" s="737"/>
      <c r="F177" s="738"/>
      <c r="G177" s="737"/>
      <c r="H177" s="737"/>
      <c r="I177" s="737"/>
      <c r="J177" s="737"/>
      <c r="K177" s="737"/>
      <c r="L177" s="737"/>
      <c r="M177" s="737"/>
      <c r="N177" s="737"/>
      <c r="O177" s="737"/>
      <c r="P177" s="737"/>
      <c r="Q177" s="737"/>
      <c r="R177" s="737"/>
      <c r="S177" s="737"/>
      <c r="T177" s="737"/>
      <c r="U177" s="737"/>
      <c r="V177" s="737"/>
      <c r="W177" s="737"/>
      <c r="X177" s="737"/>
      <c r="Y177" s="737"/>
      <c r="Z177" s="737"/>
    </row>
    <row r="178">
      <c r="A178" s="737"/>
      <c r="B178" s="737"/>
      <c r="C178" s="737"/>
      <c r="D178" s="737"/>
      <c r="E178" s="737"/>
      <c r="F178" s="738"/>
      <c r="G178" s="737"/>
      <c r="H178" s="737"/>
      <c r="I178" s="737"/>
      <c r="J178" s="737"/>
      <c r="K178" s="737"/>
      <c r="L178" s="737"/>
      <c r="M178" s="737"/>
      <c r="N178" s="737"/>
      <c r="O178" s="737"/>
      <c r="P178" s="737"/>
      <c r="Q178" s="737"/>
      <c r="R178" s="737"/>
      <c r="S178" s="737"/>
      <c r="T178" s="737"/>
      <c r="U178" s="737"/>
      <c r="V178" s="737"/>
      <c r="W178" s="737"/>
      <c r="X178" s="737"/>
      <c r="Y178" s="737"/>
      <c r="Z178" s="737"/>
    </row>
    <row r="179">
      <c r="A179" s="737"/>
      <c r="B179" s="737"/>
      <c r="C179" s="737"/>
      <c r="D179" s="737"/>
      <c r="E179" s="737"/>
      <c r="F179" s="738"/>
      <c r="G179" s="737"/>
      <c r="H179" s="737"/>
      <c r="I179" s="737"/>
      <c r="J179" s="737"/>
      <c r="K179" s="737"/>
      <c r="L179" s="737"/>
      <c r="M179" s="737"/>
      <c r="N179" s="737"/>
      <c r="O179" s="737"/>
      <c r="P179" s="737"/>
      <c r="Q179" s="737"/>
      <c r="R179" s="737"/>
      <c r="S179" s="737"/>
      <c r="T179" s="737"/>
      <c r="U179" s="737"/>
      <c r="V179" s="737"/>
      <c r="W179" s="737"/>
      <c r="X179" s="737"/>
      <c r="Y179" s="737"/>
      <c r="Z179" s="737"/>
    </row>
    <row r="180">
      <c r="A180" s="737"/>
      <c r="B180" s="737"/>
      <c r="C180" s="737"/>
      <c r="D180" s="737"/>
      <c r="E180" s="737"/>
      <c r="F180" s="738"/>
      <c r="G180" s="737"/>
      <c r="H180" s="737"/>
      <c r="I180" s="737"/>
      <c r="J180" s="737"/>
      <c r="K180" s="737"/>
      <c r="L180" s="737"/>
      <c r="M180" s="737"/>
      <c r="N180" s="737"/>
      <c r="O180" s="737"/>
      <c r="P180" s="737"/>
      <c r="Q180" s="737"/>
      <c r="R180" s="737"/>
      <c r="S180" s="737"/>
      <c r="T180" s="737"/>
      <c r="U180" s="737"/>
      <c r="V180" s="737"/>
      <c r="W180" s="737"/>
      <c r="X180" s="737"/>
      <c r="Y180" s="737"/>
      <c r="Z180" s="737"/>
    </row>
    <row r="181">
      <c r="A181" s="737"/>
      <c r="B181" s="737"/>
      <c r="C181" s="737"/>
      <c r="D181" s="737"/>
      <c r="E181" s="737"/>
      <c r="F181" s="738"/>
      <c r="G181" s="737"/>
      <c r="H181" s="737"/>
      <c r="I181" s="737"/>
      <c r="J181" s="737"/>
      <c r="K181" s="737"/>
      <c r="L181" s="737"/>
      <c r="M181" s="737"/>
      <c r="N181" s="737"/>
      <c r="O181" s="737"/>
      <c r="P181" s="737"/>
      <c r="Q181" s="737"/>
      <c r="R181" s="737"/>
      <c r="S181" s="737"/>
      <c r="T181" s="737"/>
      <c r="U181" s="737"/>
      <c r="V181" s="737"/>
      <c r="W181" s="737"/>
      <c r="X181" s="737"/>
      <c r="Y181" s="737"/>
      <c r="Z181" s="737"/>
    </row>
    <row r="182">
      <c r="A182" s="737"/>
      <c r="B182" s="737"/>
      <c r="C182" s="737"/>
      <c r="D182" s="737"/>
      <c r="E182" s="737"/>
      <c r="F182" s="738"/>
      <c r="G182" s="737"/>
      <c r="H182" s="737"/>
      <c r="I182" s="737"/>
      <c r="J182" s="737"/>
      <c r="K182" s="737"/>
      <c r="L182" s="737"/>
      <c r="M182" s="737"/>
      <c r="N182" s="737"/>
      <c r="O182" s="737"/>
      <c r="P182" s="737"/>
      <c r="Q182" s="737"/>
      <c r="R182" s="737"/>
      <c r="S182" s="737"/>
      <c r="T182" s="737"/>
      <c r="U182" s="737"/>
      <c r="V182" s="737"/>
      <c r="W182" s="737"/>
      <c r="X182" s="737"/>
      <c r="Y182" s="737"/>
      <c r="Z182" s="737"/>
    </row>
    <row r="183">
      <c r="A183" s="737"/>
      <c r="B183" s="737"/>
      <c r="C183" s="737"/>
      <c r="D183" s="737"/>
      <c r="E183" s="737"/>
      <c r="F183" s="738"/>
      <c r="G183" s="737"/>
      <c r="H183" s="737"/>
      <c r="I183" s="737"/>
      <c r="J183" s="737"/>
      <c r="K183" s="737"/>
      <c r="L183" s="737"/>
      <c r="M183" s="737"/>
      <c r="N183" s="737"/>
      <c r="O183" s="737"/>
      <c r="P183" s="737"/>
      <c r="Q183" s="737"/>
      <c r="R183" s="737"/>
      <c r="S183" s="737"/>
      <c r="T183" s="737"/>
      <c r="U183" s="737"/>
      <c r="V183" s="737"/>
      <c r="W183" s="737"/>
      <c r="X183" s="737"/>
      <c r="Y183" s="737"/>
      <c r="Z183" s="737"/>
    </row>
    <row r="184">
      <c r="A184" s="737"/>
      <c r="B184" s="737"/>
      <c r="C184" s="737"/>
      <c r="D184" s="737"/>
      <c r="E184" s="737"/>
      <c r="F184" s="738"/>
      <c r="G184" s="737"/>
      <c r="H184" s="737"/>
      <c r="I184" s="737"/>
      <c r="J184" s="737"/>
      <c r="K184" s="737"/>
      <c r="L184" s="737"/>
      <c r="M184" s="737"/>
      <c r="N184" s="737"/>
      <c r="O184" s="737"/>
      <c r="P184" s="737"/>
      <c r="Q184" s="737"/>
      <c r="R184" s="737"/>
      <c r="S184" s="737"/>
      <c r="T184" s="737"/>
      <c r="U184" s="737"/>
      <c r="V184" s="737"/>
      <c r="W184" s="737"/>
      <c r="X184" s="737"/>
      <c r="Y184" s="737"/>
      <c r="Z184" s="737"/>
    </row>
    <row r="185">
      <c r="A185" s="737"/>
      <c r="B185" s="737"/>
      <c r="C185" s="737"/>
      <c r="D185" s="737"/>
      <c r="E185" s="737"/>
      <c r="F185" s="738"/>
      <c r="G185" s="737"/>
      <c r="H185" s="737"/>
      <c r="I185" s="737"/>
      <c r="J185" s="737"/>
      <c r="K185" s="737"/>
      <c r="L185" s="737"/>
      <c r="M185" s="737"/>
      <c r="N185" s="737"/>
      <c r="O185" s="737"/>
      <c r="P185" s="737"/>
      <c r="Q185" s="737"/>
      <c r="R185" s="737"/>
      <c r="S185" s="737"/>
      <c r="T185" s="737"/>
      <c r="U185" s="737"/>
      <c r="V185" s="737"/>
      <c r="W185" s="737"/>
      <c r="X185" s="737"/>
      <c r="Y185" s="737"/>
      <c r="Z185" s="737"/>
    </row>
    <row r="186">
      <c r="A186" s="737"/>
      <c r="B186" s="737"/>
      <c r="C186" s="737"/>
      <c r="D186" s="737"/>
      <c r="E186" s="737"/>
      <c r="F186" s="738"/>
      <c r="G186" s="737"/>
      <c r="H186" s="737"/>
      <c r="I186" s="737"/>
      <c r="J186" s="737"/>
      <c r="K186" s="737"/>
      <c r="L186" s="737"/>
      <c r="M186" s="737"/>
      <c r="N186" s="737"/>
      <c r="O186" s="737"/>
      <c r="P186" s="737"/>
      <c r="Q186" s="737"/>
      <c r="R186" s="737"/>
      <c r="S186" s="737"/>
      <c r="T186" s="737"/>
      <c r="U186" s="737"/>
      <c r="V186" s="737"/>
      <c r="W186" s="737"/>
      <c r="X186" s="737"/>
      <c r="Y186" s="737"/>
      <c r="Z186" s="737"/>
    </row>
    <row r="187">
      <c r="A187" s="737"/>
      <c r="B187" s="737"/>
      <c r="C187" s="737"/>
      <c r="D187" s="737"/>
      <c r="E187" s="737"/>
      <c r="F187" s="738"/>
      <c r="G187" s="737"/>
      <c r="H187" s="737"/>
      <c r="I187" s="737"/>
      <c r="J187" s="737"/>
      <c r="K187" s="737"/>
      <c r="L187" s="737"/>
      <c r="M187" s="737"/>
      <c r="N187" s="737"/>
      <c r="O187" s="737"/>
      <c r="P187" s="737"/>
      <c r="Q187" s="737"/>
      <c r="R187" s="737"/>
      <c r="S187" s="737"/>
      <c r="T187" s="737"/>
      <c r="U187" s="737"/>
      <c r="V187" s="737"/>
      <c r="W187" s="737"/>
      <c r="X187" s="737"/>
      <c r="Y187" s="737"/>
      <c r="Z187" s="737"/>
    </row>
    <row r="188">
      <c r="A188" s="737"/>
      <c r="B188" s="737"/>
      <c r="C188" s="737"/>
      <c r="D188" s="737"/>
      <c r="E188" s="737"/>
      <c r="F188" s="738"/>
      <c r="G188" s="737"/>
      <c r="H188" s="737"/>
      <c r="I188" s="737"/>
      <c r="J188" s="737"/>
      <c r="K188" s="737"/>
      <c r="L188" s="737"/>
      <c r="M188" s="737"/>
      <c r="N188" s="737"/>
      <c r="O188" s="737"/>
      <c r="P188" s="737"/>
      <c r="Q188" s="737"/>
      <c r="R188" s="737"/>
      <c r="S188" s="737"/>
      <c r="T188" s="737"/>
      <c r="U188" s="737"/>
      <c r="V188" s="737"/>
      <c r="W188" s="737"/>
      <c r="X188" s="737"/>
      <c r="Y188" s="737"/>
      <c r="Z188" s="737"/>
    </row>
    <row r="189">
      <c r="A189" s="737"/>
      <c r="B189" s="737"/>
      <c r="C189" s="737"/>
      <c r="D189" s="737"/>
      <c r="E189" s="737"/>
      <c r="F189" s="738"/>
      <c r="G189" s="737"/>
      <c r="H189" s="737"/>
      <c r="I189" s="737"/>
      <c r="J189" s="737"/>
      <c r="K189" s="737"/>
      <c r="L189" s="737"/>
      <c r="M189" s="737"/>
      <c r="N189" s="737"/>
      <c r="O189" s="737"/>
      <c r="P189" s="737"/>
      <c r="Q189" s="737"/>
      <c r="R189" s="737"/>
      <c r="S189" s="737"/>
      <c r="T189" s="737"/>
      <c r="U189" s="737"/>
      <c r="V189" s="737"/>
      <c r="W189" s="737"/>
      <c r="X189" s="737"/>
      <c r="Y189" s="737"/>
      <c r="Z189" s="737"/>
    </row>
    <row r="190">
      <c r="A190" s="737"/>
      <c r="B190" s="737"/>
      <c r="C190" s="737"/>
      <c r="D190" s="737"/>
      <c r="E190" s="737"/>
      <c r="F190" s="738"/>
      <c r="G190" s="737"/>
      <c r="H190" s="737"/>
      <c r="I190" s="737"/>
      <c r="J190" s="737"/>
      <c r="K190" s="737"/>
      <c r="L190" s="737"/>
      <c r="M190" s="737"/>
      <c r="N190" s="737"/>
      <c r="O190" s="737"/>
      <c r="P190" s="737"/>
      <c r="Q190" s="737"/>
      <c r="R190" s="737"/>
      <c r="S190" s="737"/>
      <c r="T190" s="737"/>
      <c r="U190" s="737"/>
      <c r="V190" s="737"/>
      <c r="W190" s="737"/>
      <c r="X190" s="737"/>
      <c r="Y190" s="737"/>
      <c r="Z190" s="737"/>
    </row>
    <row r="191">
      <c r="A191" s="737"/>
      <c r="B191" s="737"/>
      <c r="C191" s="737"/>
      <c r="D191" s="737"/>
      <c r="E191" s="737"/>
      <c r="F191" s="738"/>
      <c r="G191" s="737"/>
      <c r="H191" s="737"/>
      <c r="I191" s="737"/>
      <c r="J191" s="737"/>
      <c r="K191" s="737"/>
      <c r="L191" s="737"/>
      <c r="M191" s="737"/>
      <c r="N191" s="737"/>
      <c r="O191" s="737"/>
      <c r="P191" s="737"/>
      <c r="Q191" s="737"/>
      <c r="R191" s="737"/>
      <c r="S191" s="737"/>
      <c r="T191" s="737"/>
      <c r="U191" s="737"/>
      <c r="V191" s="737"/>
      <c r="W191" s="737"/>
      <c r="X191" s="737"/>
      <c r="Y191" s="737"/>
      <c r="Z191" s="737"/>
    </row>
    <row r="192">
      <c r="A192" s="737"/>
      <c r="B192" s="737"/>
      <c r="C192" s="737"/>
      <c r="D192" s="737"/>
      <c r="E192" s="737"/>
      <c r="F192" s="738"/>
      <c r="G192" s="737"/>
      <c r="H192" s="737"/>
      <c r="I192" s="737"/>
      <c r="J192" s="737"/>
      <c r="K192" s="737"/>
      <c r="L192" s="737"/>
      <c r="M192" s="737"/>
      <c r="N192" s="737"/>
      <c r="O192" s="737"/>
      <c r="P192" s="737"/>
      <c r="Q192" s="737"/>
      <c r="R192" s="737"/>
      <c r="S192" s="737"/>
      <c r="T192" s="737"/>
      <c r="U192" s="737"/>
      <c r="V192" s="737"/>
      <c r="W192" s="737"/>
      <c r="X192" s="737"/>
      <c r="Y192" s="737"/>
      <c r="Z192" s="737"/>
    </row>
    <row r="193">
      <c r="A193" s="737"/>
      <c r="B193" s="737"/>
      <c r="C193" s="737"/>
      <c r="D193" s="737"/>
      <c r="E193" s="737"/>
      <c r="F193" s="738"/>
      <c r="G193" s="737"/>
      <c r="H193" s="737"/>
      <c r="I193" s="737"/>
      <c r="J193" s="737"/>
      <c r="K193" s="737"/>
      <c r="L193" s="737"/>
      <c r="M193" s="737"/>
      <c r="N193" s="737"/>
      <c r="O193" s="737"/>
      <c r="P193" s="737"/>
      <c r="Q193" s="737"/>
      <c r="R193" s="737"/>
      <c r="S193" s="737"/>
      <c r="T193" s="737"/>
      <c r="U193" s="737"/>
      <c r="V193" s="737"/>
      <c r="W193" s="737"/>
      <c r="X193" s="737"/>
      <c r="Y193" s="737"/>
      <c r="Z193" s="737"/>
    </row>
    <row r="194">
      <c r="A194" s="737"/>
      <c r="B194" s="737"/>
      <c r="C194" s="737"/>
      <c r="D194" s="737"/>
      <c r="E194" s="737"/>
      <c r="F194" s="738"/>
      <c r="G194" s="737"/>
      <c r="H194" s="737"/>
      <c r="I194" s="737"/>
      <c r="J194" s="737"/>
      <c r="K194" s="737"/>
      <c r="L194" s="737"/>
      <c r="M194" s="737"/>
      <c r="N194" s="737"/>
      <c r="O194" s="737"/>
      <c r="P194" s="737"/>
      <c r="Q194" s="737"/>
      <c r="R194" s="737"/>
      <c r="S194" s="737"/>
      <c r="T194" s="737"/>
      <c r="U194" s="737"/>
      <c r="V194" s="737"/>
      <c r="W194" s="737"/>
      <c r="X194" s="737"/>
      <c r="Y194" s="737"/>
      <c r="Z194" s="737"/>
    </row>
    <row r="195">
      <c r="A195" s="737"/>
      <c r="B195" s="737"/>
      <c r="C195" s="737"/>
      <c r="D195" s="737"/>
      <c r="E195" s="737"/>
      <c r="F195" s="738"/>
      <c r="G195" s="737"/>
      <c r="H195" s="737"/>
      <c r="I195" s="737"/>
      <c r="J195" s="737"/>
      <c r="K195" s="737"/>
      <c r="L195" s="737"/>
      <c r="M195" s="737"/>
      <c r="N195" s="737"/>
      <c r="O195" s="737"/>
      <c r="P195" s="737"/>
      <c r="Q195" s="737"/>
      <c r="R195" s="737"/>
      <c r="S195" s="737"/>
      <c r="T195" s="737"/>
      <c r="U195" s="737"/>
      <c r="V195" s="737"/>
      <c r="W195" s="737"/>
      <c r="X195" s="737"/>
      <c r="Y195" s="737"/>
      <c r="Z195" s="737"/>
    </row>
    <row r="196">
      <c r="A196" s="737"/>
      <c r="B196" s="737"/>
      <c r="C196" s="737"/>
      <c r="D196" s="737"/>
      <c r="E196" s="737"/>
      <c r="F196" s="738"/>
      <c r="G196" s="737"/>
      <c r="H196" s="737"/>
      <c r="I196" s="737"/>
      <c r="J196" s="737"/>
      <c r="K196" s="737"/>
      <c r="L196" s="737"/>
      <c r="M196" s="737"/>
      <c r="N196" s="737"/>
      <c r="O196" s="737"/>
      <c r="P196" s="737"/>
      <c r="Q196" s="737"/>
      <c r="R196" s="737"/>
      <c r="S196" s="737"/>
      <c r="T196" s="737"/>
      <c r="U196" s="737"/>
      <c r="V196" s="737"/>
      <c r="W196" s="737"/>
      <c r="X196" s="737"/>
      <c r="Y196" s="737"/>
      <c r="Z196" s="737"/>
    </row>
    <row r="197">
      <c r="A197" s="737"/>
      <c r="B197" s="737"/>
      <c r="C197" s="737"/>
      <c r="D197" s="737"/>
      <c r="E197" s="737"/>
      <c r="F197" s="738"/>
      <c r="G197" s="737"/>
      <c r="H197" s="737"/>
      <c r="I197" s="737"/>
      <c r="J197" s="737"/>
      <c r="K197" s="737"/>
      <c r="L197" s="737"/>
      <c r="M197" s="737"/>
      <c r="N197" s="737"/>
      <c r="O197" s="737"/>
      <c r="P197" s="737"/>
      <c r="Q197" s="737"/>
      <c r="R197" s="737"/>
      <c r="S197" s="737"/>
      <c r="T197" s="737"/>
      <c r="U197" s="737"/>
      <c r="V197" s="737"/>
      <c r="W197" s="737"/>
      <c r="X197" s="737"/>
      <c r="Y197" s="737"/>
      <c r="Z197" s="737"/>
    </row>
    <row r="198">
      <c r="A198" s="737"/>
      <c r="B198" s="737"/>
      <c r="C198" s="737"/>
      <c r="D198" s="737"/>
      <c r="E198" s="737"/>
      <c r="F198" s="738"/>
      <c r="G198" s="737"/>
      <c r="H198" s="737"/>
      <c r="I198" s="737"/>
      <c r="J198" s="737"/>
      <c r="K198" s="737"/>
      <c r="L198" s="737"/>
      <c r="M198" s="737"/>
      <c r="N198" s="737"/>
      <c r="O198" s="737"/>
      <c r="P198" s="737"/>
      <c r="Q198" s="737"/>
      <c r="R198" s="737"/>
      <c r="S198" s="737"/>
      <c r="T198" s="737"/>
      <c r="U198" s="737"/>
      <c r="V198" s="737"/>
      <c r="W198" s="737"/>
      <c r="X198" s="737"/>
      <c r="Y198" s="737"/>
      <c r="Z198" s="737"/>
    </row>
    <row r="199">
      <c r="A199" s="737"/>
      <c r="B199" s="737"/>
      <c r="C199" s="737"/>
      <c r="D199" s="737"/>
      <c r="E199" s="737"/>
      <c r="F199" s="738"/>
      <c r="G199" s="737"/>
      <c r="H199" s="737"/>
      <c r="I199" s="737"/>
      <c r="J199" s="737"/>
      <c r="K199" s="737"/>
      <c r="L199" s="737"/>
      <c r="M199" s="737"/>
      <c r="N199" s="737"/>
      <c r="O199" s="737"/>
      <c r="P199" s="737"/>
      <c r="Q199" s="737"/>
      <c r="R199" s="737"/>
      <c r="S199" s="737"/>
      <c r="T199" s="737"/>
      <c r="U199" s="737"/>
      <c r="V199" s="737"/>
      <c r="W199" s="737"/>
      <c r="X199" s="737"/>
      <c r="Y199" s="737"/>
      <c r="Z199" s="737"/>
    </row>
    <row r="200">
      <c r="A200" s="737"/>
      <c r="B200" s="737"/>
      <c r="C200" s="737"/>
      <c r="D200" s="737"/>
      <c r="E200" s="737"/>
      <c r="F200" s="738"/>
      <c r="G200" s="737"/>
      <c r="H200" s="737"/>
      <c r="I200" s="737"/>
      <c r="J200" s="737"/>
      <c r="K200" s="737"/>
      <c r="L200" s="737"/>
      <c r="M200" s="737"/>
      <c r="N200" s="737"/>
      <c r="O200" s="737"/>
      <c r="P200" s="737"/>
      <c r="Q200" s="737"/>
      <c r="R200" s="737"/>
      <c r="S200" s="737"/>
      <c r="T200" s="737"/>
      <c r="U200" s="737"/>
      <c r="V200" s="737"/>
      <c r="W200" s="737"/>
      <c r="X200" s="737"/>
      <c r="Y200" s="737"/>
      <c r="Z200" s="737"/>
    </row>
    <row r="201">
      <c r="A201" s="737"/>
      <c r="B201" s="737"/>
      <c r="C201" s="737"/>
      <c r="D201" s="737"/>
      <c r="E201" s="737"/>
      <c r="F201" s="738"/>
      <c r="G201" s="737"/>
      <c r="H201" s="737"/>
      <c r="I201" s="737"/>
      <c r="J201" s="737"/>
      <c r="K201" s="737"/>
      <c r="L201" s="737"/>
      <c r="M201" s="737"/>
      <c r="N201" s="737"/>
      <c r="O201" s="737"/>
      <c r="P201" s="737"/>
      <c r="Q201" s="737"/>
      <c r="R201" s="737"/>
      <c r="S201" s="737"/>
      <c r="T201" s="737"/>
      <c r="U201" s="737"/>
      <c r="V201" s="737"/>
      <c r="W201" s="737"/>
      <c r="X201" s="737"/>
      <c r="Y201" s="737"/>
      <c r="Z201" s="737"/>
    </row>
    <row r="202">
      <c r="A202" s="737"/>
      <c r="B202" s="737"/>
      <c r="C202" s="737"/>
      <c r="D202" s="737"/>
      <c r="E202" s="737"/>
      <c r="F202" s="738"/>
      <c r="G202" s="737"/>
      <c r="H202" s="737"/>
      <c r="I202" s="737"/>
      <c r="J202" s="737"/>
      <c r="K202" s="737"/>
      <c r="L202" s="737"/>
      <c r="M202" s="737"/>
      <c r="N202" s="737"/>
      <c r="O202" s="737"/>
      <c r="P202" s="737"/>
      <c r="Q202" s="737"/>
      <c r="R202" s="737"/>
      <c r="S202" s="737"/>
      <c r="T202" s="737"/>
      <c r="U202" s="737"/>
      <c r="V202" s="737"/>
      <c r="W202" s="737"/>
      <c r="X202" s="737"/>
      <c r="Y202" s="737"/>
      <c r="Z202" s="737"/>
    </row>
    <row r="203">
      <c r="A203" s="737"/>
      <c r="B203" s="737"/>
      <c r="C203" s="737"/>
      <c r="D203" s="737"/>
      <c r="E203" s="737"/>
      <c r="F203" s="738"/>
      <c r="G203" s="737"/>
      <c r="H203" s="737"/>
      <c r="I203" s="737"/>
      <c r="J203" s="737"/>
      <c r="K203" s="737"/>
      <c r="L203" s="737"/>
      <c r="M203" s="737"/>
      <c r="N203" s="737"/>
      <c r="O203" s="737"/>
      <c r="P203" s="737"/>
      <c r="Q203" s="737"/>
      <c r="R203" s="737"/>
      <c r="S203" s="737"/>
      <c r="T203" s="737"/>
      <c r="U203" s="737"/>
      <c r="V203" s="737"/>
      <c r="W203" s="737"/>
      <c r="X203" s="737"/>
      <c r="Y203" s="737"/>
      <c r="Z203" s="737"/>
    </row>
    <row r="204">
      <c r="A204" s="737"/>
      <c r="B204" s="737"/>
      <c r="C204" s="737"/>
      <c r="D204" s="737"/>
      <c r="E204" s="737"/>
      <c r="F204" s="738"/>
      <c r="G204" s="737"/>
      <c r="H204" s="737"/>
      <c r="I204" s="737"/>
      <c r="J204" s="737"/>
      <c r="K204" s="737"/>
      <c r="L204" s="737"/>
      <c r="M204" s="737"/>
      <c r="N204" s="737"/>
      <c r="O204" s="737"/>
      <c r="P204" s="737"/>
      <c r="Q204" s="737"/>
      <c r="R204" s="737"/>
      <c r="S204" s="737"/>
      <c r="T204" s="737"/>
      <c r="U204" s="737"/>
      <c r="V204" s="737"/>
      <c r="W204" s="737"/>
      <c r="X204" s="737"/>
      <c r="Y204" s="737"/>
      <c r="Z204" s="737"/>
    </row>
    <row r="205">
      <c r="A205" s="737"/>
      <c r="B205" s="737"/>
      <c r="C205" s="737"/>
      <c r="D205" s="737"/>
      <c r="E205" s="737"/>
      <c r="F205" s="738"/>
      <c r="G205" s="737"/>
      <c r="H205" s="737"/>
      <c r="I205" s="737"/>
      <c r="J205" s="737"/>
      <c r="K205" s="737"/>
      <c r="L205" s="737"/>
      <c r="M205" s="737"/>
      <c r="N205" s="737"/>
      <c r="O205" s="737"/>
      <c r="P205" s="737"/>
      <c r="Q205" s="737"/>
      <c r="R205" s="737"/>
      <c r="S205" s="737"/>
      <c r="T205" s="737"/>
      <c r="U205" s="737"/>
      <c r="V205" s="737"/>
      <c r="W205" s="737"/>
      <c r="X205" s="737"/>
      <c r="Y205" s="737"/>
      <c r="Z205" s="737"/>
    </row>
    <row r="206">
      <c r="A206" s="737"/>
      <c r="B206" s="737"/>
      <c r="C206" s="737"/>
      <c r="D206" s="737"/>
      <c r="E206" s="737"/>
      <c r="F206" s="738"/>
      <c r="G206" s="737"/>
      <c r="H206" s="737"/>
      <c r="I206" s="737"/>
      <c r="J206" s="737"/>
      <c r="K206" s="737"/>
      <c r="L206" s="737"/>
      <c r="M206" s="737"/>
      <c r="N206" s="737"/>
      <c r="O206" s="737"/>
      <c r="P206" s="737"/>
      <c r="Q206" s="737"/>
      <c r="R206" s="737"/>
      <c r="S206" s="737"/>
      <c r="T206" s="737"/>
      <c r="U206" s="737"/>
      <c r="V206" s="737"/>
      <c r="W206" s="737"/>
      <c r="X206" s="737"/>
      <c r="Y206" s="737"/>
      <c r="Z206" s="737"/>
    </row>
    <row r="207">
      <c r="A207" s="737"/>
      <c r="B207" s="737"/>
      <c r="C207" s="737"/>
      <c r="D207" s="737"/>
      <c r="E207" s="737"/>
      <c r="F207" s="738"/>
      <c r="G207" s="737"/>
      <c r="H207" s="737"/>
      <c r="I207" s="737"/>
      <c r="J207" s="737"/>
      <c r="K207" s="737"/>
      <c r="L207" s="737"/>
      <c r="M207" s="737"/>
      <c r="N207" s="737"/>
      <c r="O207" s="737"/>
      <c r="P207" s="737"/>
      <c r="Q207" s="737"/>
      <c r="R207" s="737"/>
      <c r="S207" s="737"/>
      <c r="T207" s="737"/>
      <c r="U207" s="737"/>
      <c r="V207" s="737"/>
      <c r="W207" s="737"/>
      <c r="X207" s="737"/>
      <c r="Y207" s="737"/>
      <c r="Z207" s="737"/>
    </row>
    <row r="208">
      <c r="A208" s="737"/>
      <c r="B208" s="737"/>
      <c r="C208" s="737"/>
      <c r="D208" s="737"/>
      <c r="E208" s="737"/>
      <c r="F208" s="738"/>
      <c r="G208" s="737"/>
      <c r="H208" s="737"/>
      <c r="I208" s="737"/>
      <c r="J208" s="737"/>
      <c r="K208" s="737"/>
      <c r="L208" s="737"/>
      <c r="M208" s="737"/>
      <c r="N208" s="737"/>
      <c r="O208" s="737"/>
      <c r="P208" s="737"/>
      <c r="Q208" s="737"/>
      <c r="R208" s="737"/>
      <c r="S208" s="737"/>
      <c r="T208" s="737"/>
      <c r="U208" s="737"/>
      <c r="V208" s="737"/>
      <c r="W208" s="737"/>
      <c r="X208" s="737"/>
      <c r="Y208" s="737"/>
      <c r="Z208" s="737"/>
    </row>
    <row r="209">
      <c r="A209" s="737"/>
      <c r="B209" s="737"/>
      <c r="C209" s="737"/>
      <c r="D209" s="737"/>
      <c r="E209" s="737"/>
      <c r="F209" s="738"/>
      <c r="G209" s="737"/>
      <c r="H209" s="737"/>
      <c r="I209" s="737"/>
      <c r="J209" s="737"/>
      <c r="K209" s="737"/>
      <c r="L209" s="737"/>
      <c r="M209" s="737"/>
      <c r="N209" s="737"/>
      <c r="O209" s="737"/>
      <c r="P209" s="737"/>
      <c r="Q209" s="737"/>
      <c r="R209" s="737"/>
      <c r="S209" s="737"/>
      <c r="T209" s="737"/>
      <c r="U209" s="737"/>
      <c r="V209" s="737"/>
      <c r="W209" s="737"/>
      <c r="X209" s="737"/>
      <c r="Y209" s="737"/>
      <c r="Z209" s="737"/>
    </row>
    <row r="210">
      <c r="A210" s="737"/>
      <c r="B210" s="737"/>
      <c r="C210" s="737"/>
      <c r="D210" s="737"/>
      <c r="E210" s="737"/>
      <c r="F210" s="738"/>
      <c r="G210" s="737"/>
      <c r="H210" s="737"/>
      <c r="I210" s="737"/>
      <c r="J210" s="737"/>
      <c r="K210" s="737"/>
      <c r="L210" s="737"/>
      <c r="M210" s="737"/>
      <c r="N210" s="737"/>
      <c r="O210" s="737"/>
      <c r="P210" s="737"/>
      <c r="Q210" s="737"/>
      <c r="R210" s="737"/>
      <c r="S210" s="737"/>
      <c r="T210" s="737"/>
      <c r="U210" s="737"/>
      <c r="V210" s="737"/>
      <c r="W210" s="737"/>
      <c r="X210" s="737"/>
      <c r="Y210" s="737"/>
      <c r="Z210" s="737"/>
    </row>
    <row r="211">
      <c r="A211" s="737"/>
      <c r="B211" s="737"/>
      <c r="C211" s="737"/>
      <c r="D211" s="737"/>
      <c r="E211" s="737"/>
      <c r="F211" s="738"/>
      <c r="G211" s="737"/>
      <c r="H211" s="737"/>
      <c r="I211" s="737"/>
      <c r="J211" s="737"/>
      <c r="K211" s="737"/>
      <c r="L211" s="737"/>
      <c r="M211" s="737"/>
      <c r="N211" s="737"/>
      <c r="O211" s="737"/>
      <c r="P211" s="737"/>
      <c r="Q211" s="737"/>
      <c r="R211" s="737"/>
      <c r="S211" s="737"/>
      <c r="T211" s="737"/>
      <c r="U211" s="737"/>
      <c r="V211" s="737"/>
      <c r="W211" s="737"/>
      <c r="X211" s="737"/>
      <c r="Y211" s="737"/>
      <c r="Z211" s="737"/>
    </row>
    <row r="212">
      <c r="A212" s="737"/>
      <c r="B212" s="737"/>
      <c r="C212" s="737"/>
      <c r="D212" s="737"/>
      <c r="E212" s="737"/>
      <c r="F212" s="738"/>
      <c r="G212" s="737"/>
      <c r="H212" s="737"/>
      <c r="I212" s="737"/>
      <c r="J212" s="737"/>
      <c r="K212" s="737"/>
      <c r="L212" s="737"/>
      <c r="M212" s="737"/>
      <c r="N212" s="737"/>
      <c r="O212" s="737"/>
      <c r="P212" s="737"/>
      <c r="Q212" s="737"/>
      <c r="R212" s="737"/>
      <c r="S212" s="737"/>
      <c r="T212" s="737"/>
      <c r="U212" s="737"/>
      <c r="V212" s="737"/>
      <c r="W212" s="737"/>
      <c r="X212" s="737"/>
      <c r="Y212" s="737"/>
      <c r="Z212" s="737"/>
    </row>
    <row r="213">
      <c r="A213" s="737"/>
      <c r="B213" s="737"/>
      <c r="C213" s="737"/>
      <c r="D213" s="737"/>
      <c r="E213" s="737"/>
      <c r="F213" s="738"/>
      <c r="G213" s="737"/>
      <c r="H213" s="737"/>
      <c r="I213" s="737"/>
      <c r="J213" s="737"/>
      <c r="K213" s="737"/>
      <c r="L213" s="737"/>
      <c r="M213" s="737"/>
      <c r="N213" s="737"/>
      <c r="O213" s="737"/>
      <c r="P213" s="737"/>
      <c r="Q213" s="737"/>
      <c r="R213" s="737"/>
      <c r="S213" s="737"/>
      <c r="T213" s="737"/>
      <c r="U213" s="737"/>
      <c r="V213" s="737"/>
      <c r="W213" s="737"/>
      <c r="X213" s="737"/>
      <c r="Y213" s="737"/>
      <c r="Z213" s="737"/>
    </row>
    <row r="214">
      <c r="A214" s="737"/>
      <c r="B214" s="737"/>
      <c r="C214" s="737"/>
      <c r="D214" s="737"/>
      <c r="E214" s="737"/>
      <c r="F214" s="738"/>
      <c r="G214" s="737"/>
      <c r="H214" s="737"/>
      <c r="I214" s="737"/>
      <c r="J214" s="737"/>
      <c r="K214" s="737"/>
      <c r="L214" s="737"/>
      <c r="M214" s="737"/>
      <c r="N214" s="737"/>
      <c r="O214" s="737"/>
      <c r="P214" s="737"/>
      <c r="Q214" s="737"/>
      <c r="R214" s="737"/>
      <c r="S214" s="737"/>
      <c r="T214" s="737"/>
      <c r="U214" s="737"/>
      <c r="V214" s="737"/>
      <c r="W214" s="737"/>
      <c r="X214" s="737"/>
      <c r="Y214" s="737"/>
      <c r="Z214" s="737"/>
    </row>
    <row r="215">
      <c r="A215" s="737"/>
      <c r="B215" s="737"/>
      <c r="C215" s="737"/>
      <c r="D215" s="737"/>
      <c r="E215" s="737"/>
      <c r="F215" s="738"/>
      <c r="G215" s="737"/>
      <c r="H215" s="737"/>
      <c r="I215" s="737"/>
      <c r="J215" s="737"/>
      <c r="K215" s="737"/>
      <c r="L215" s="737"/>
      <c r="M215" s="737"/>
      <c r="N215" s="737"/>
      <c r="O215" s="737"/>
      <c r="P215" s="737"/>
      <c r="Q215" s="737"/>
      <c r="R215" s="737"/>
      <c r="S215" s="737"/>
      <c r="T215" s="737"/>
      <c r="U215" s="737"/>
      <c r="V215" s="737"/>
      <c r="W215" s="737"/>
      <c r="X215" s="737"/>
      <c r="Y215" s="737"/>
      <c r="Z215" s="737"/>
    </row>
    <row r="216">
      <c r="A216" s="737"/>
      <c r="B216" s="737"/>
      <c r="C216" s="737"/>
      <c r="D216" s="737"/>
      <c r="E216" s="737"/>
      <c r="F216" s="738"/>
      <c r="G216" s="737"/>
      <c r="H216" s="737"/>
      <c r="I216" s="737"/>
      <c r="J216" s="737"/>
      <c r="K216" s="737"/>
      <c r="L216" s="737"/>
      <c r="M216" s="737"/>
      <c r="N216" s="737"/>
      <c r="O216" s="737"/>
      <c r="P216" s="737"/>
      <c r="Q216" s="737"/>
      <c r="R216" s="737"/>
      <c r="S216" s="737"/>
      <c r="T216" s="737"/>
      <c r="U216" s="737"/>
      <c r="V216" s="737"/>
      <c r="W216" s="737"/>
      <c r="X216" s="737"/>
      <c r="Y216" s="737"/>
      <c r="Z216" s="737"/>
    </row>
    <row r="217">
      <c r="A217" s="737"/>
      <c r="B217" s="737"/>
      <c r="C217" s="737"/>
      <c r="D217" s="737"/>
      <c r="E217" s="737"/>
      <c r="F217" s="738"/>
      <c r="G217" s="737"/>
      <c r="H217" s="737"/>
      <c r="I217" s="737"/>
      <c r="J217" s="737"/>
      <c r="K217" s="737"/>
      <c r="L217" s="737"/>
      <c r="M217" s="737"/>
      <c r="N217" s="737"/>
      <c r="O217" s="737"/>
      <c r="P217" s="737"/>
      <c r="Q217" s="737"/>
      <c r="R217" s="737"/>
      <c r="S217" s="737"/>
      <c r="T217" s="737"/>
      <c r="U217" s="737"/>
      <c r="V217" s="737"/>
      <c r="W217" s="737"/>
      <c r="X217" s="737"/>
      <c r="Y217" s="737"/>
      <c r="Z217" s="737"/>
    </row>
    <row r="218">
      <c r="A218" s="737"/>
      <c r="B218" s="737"/>
      <c r="C218" s="737"/>
      <c r="D218" s="737"/>
      <c r="E218" s="737"/>
      <c r="F218" s="738"/>
      <c r="G218" s="737"/>
      <c r="H218" s="737"/>
      <c r="I218" s="737"/>
      <c r="J218" s="737"/>
      <c r="K218" s="737"/>
      <c r="L218" s="737"/>
      <c r="M218" s="737"/>
      <c r="N218" s="737"/>
      <c r="O218" s="737"/>
      <c r="P218" s="737"/>
      <c r="Q218" s="737"/>
      <c r="R218" s="737"/>
      <c r="S218" s="737"/>
      <c r="T218" s="737"/>
      <c r="U218" s="737"/>
      <c r="V218" s="737"/>
      <c r="W218" s="737"/>
      <c r="X218" s="737"/>
      <c r="Y218" s="737"/>
      <c r="Z218" s="737"/>
    </row>
    <row r="219">
      <c r="A219" s="737"/>
      <c r="B219" s="737"/>
      <c r="C219" s="737"/>
      <c r="D219" s="737"/>
      <c r="E219" s="737"/>
      <c r="F219" s="738"/>
      <c r="G219" s="737"/>
      <c r="H219" s="737"/>
      <c r="I219" s="737"/>
      <c r="J219" s="737"/>
      <c r="K219" s="737"/>
      <c r="L219" s="737"/>
      <c r="M219" s="737"/>
      <c r="N219" s="737"/>
      <c r="O219" s="737"/>
      <c r="P219" s="737"/>
      <c r="Q219" s="737"/>
      <c r="R219" s="737"/>
      <c r="S219" s="737"/>
      <c r="T219" s="737"/>
      <c r="U219" s="737"/>
      <c r="V219" s="737"/>
      <c r="W219" s="737"/>
      <c r="X219" s="737"/>
      <c r="Y219" s="737"/>
      <c r="Z219" s="737"/>
    </row>
    <row r="220">
      <c r="A220" s="737"/>
      <c r="B220" s="737"/>
      <c r="C220" s="737"/>
      <c r="D220" s="737"/>
      <c r="E220" s="737"/>
      <c r="F220" s="738"/>
      <c r="G220" s="737"/>
      <c r="H220" s="737"/>
      <c r="I220" s="737"/>
      <c r="J220" s="737"/>
      <c r="K220" s="737"/>
      <c r="L220" s="737"/>
      <c r="M220" s="737"/>
      <c r="N220" s="737"/>
      <c r="O220" s="737"/>
      <c r="P220" s="737"/>
      <c r="Q220" s="737"/>
      <c r="R220" s="737"/>
      <c r="S220" s="737"/>
      <c r="T220" s="737"/>
      <c r="U220" s="737"/>
      <c r="V220" s="737"/>
      <c r="W220" s="737"/>
      <c r="X220" s="737"/>
      <c r="Y220" s="737"/>
      <c r="Z220" s="737"/>
    </row>
    <row r="221">
      <c r="A221" s="737"/>
      <c r="B221" s="737"/>
      <c r="C221" s="737"/>
      <c r="D221" s="737"/>
      <c r="E221" s="737"/>
      <c r="F221" s="738"/>
      <c r="G221" s="737"/>
      <c r="H221" s="737"/>
      <c r="I221" s="737"/>
      <c r="J221" s="737"/>
      <c r="K221" s="737"/>
      <c r="L221" s="737"/>
      <c r="M221" s="737"/>
      <c r="N221" s="737"/>
      <c r="O221" s="737"/>
      <c r="P221" s="737"/>
      <c r="Q221" s="737"/>
      <c r="R221" s="737"/>
      <c r="S221" s="737"/>
      <c r="T221" s="737"/>
      <c r="U221" s="737"/>
      <c r="V221" s="737"/>
      <c r="W221" s="737"/>
      <c r="X221" s="737"/>
      <c r="Y221" s="737"/>
      <c r="Z221" s="737"/>
    </row>
    <row r="222">
      <c r="A222" s="737"/>
      <c r="B222" s="737"/>
      <c r="C222" s="737"/>
      <c r="D222" s="737"/>
      <c r="E222" s="737"/>
      <c r="F222" s="738"/>
      <c r="G222" s="737"/>
      <c r="H222" s="737"/>
      <c r="I222" s="737"/>
      <c r="J222" s="737"/>
      <c r="K222" s="737"/>
      <c r="L222" s="737"/>
      <c r="M222" s="737"/>
      <c r="N222" s="737"/>
      <c r="O222" s="737"/>
      <c r="P222" s="737"/>
      <c r="Q222" s="737"/>
      <c r="R222" s="737"/>
      <c r="S222" s="737"/>
      <c r="T222" s="737"/>
      <c r="U222" s="737"/>
      <c r="V222" s="737"/>
      <c r="W222" s="737"/>
      <c r="X222" s="737"/>
      <c r="Y222" s="737"/>
      <c r="Z222" s="737"/>
    </row>
    <row r="223">
      <c r="A223" s="737"/>
      <c r="B223" s="737"/>
      <c r="C223" s="737"/>
      <c r="D223" s="737"/>
      <c r="E223" s="737"/>
      <c r="F223" s="738"/>
      <c r="G223" s="737"/>
      <c r="H223" s="737"/>
      <c r="I223" s="737"/>
      <c r="J223" s="737"/>
      <c r="K223" s="737"/>
      <c r="L223" s="737"/>
      <c r="M223" s="737"/>
      <c r="N223" s="737"/>
      <c r="O223" s="737"/>
      <c r="P223" s="737"/>
      <c r="Q223" s="737"/>
      <c r="R223" s="737"/>
      <c r="S223" s="737"/>
      <c r="T223" s="737"/>
      <c r="U223" s="737"/>
      <c r="V223" s="737"/>
      <c r="W223" s="737"/>
      <c r="X223" s="737"/>
      <c r="Y223" s="737"/>
      <c r="Z223" s="737"/>
    </row>
    <row r="224">
      <c r="A224" s="737"/>
      <c r="B224" s="737"/>
      <c r="C224" s="737"/>
      <c r="D224" s="737"/>
      <c r="E224" s="737"/>
      <c r="F224" s="738"/>
      <c r="G224" s="737"/>
      <c r="H224" s="737"/>
      <c r="I224" s="737"/>
      <c r="J224" s="737"/>
      <c r="K224" s="737"/>
      <c r="L224" s="737"/>
      <c r="M224" s="737"/>
      <c r="N224" s="737"/>
      <c r="O224" s="737"/>
      <c r="P224" s="737"/>
      <c r="Q224" s="737"/>
      <c r="R224" s="737"/>
      <c r="S224" s="737"/>
      <c r="T224" s="737"/>
      <c r="U224" s="737"/>
      <c r="V224" s="737"/>
      <c r="W224" s="737"/>
      <c r="X224" s="737"/>
      <c r="Y224" s="737"/>
      <c r="Z224" s="737"/>
    </row>
    <row r="225">
      <c r="A225" s="737"/>
      <c r="B225" s="737"/>
      <c r="C225" s="737"/>
      <c r="D225" s="737"/>
      <c r="E225" s="737"/>
      <c r="F225" s="738"/>
      <c r="G225" s="737"/>
      <c r="H225" s="737"/>
      <c r="I225" s="737"/>
      <c r="J225" s="737"/>
      <c r="K225" s="737"/>
      <c r="L225" s="737"/>
      <c r="M225" s="737"/>
      <c r="N225" s="737"/>
      <c r="O225" s="737"/>
      <c r="P225" s="737"/>
      <c r="Q225" s="737"/>
      <c r="R225" s="737"/>
      <c r="S225" s="737"/>
      <c r="T225" s="737"/>
      <c r="U225" s="737"/>
      <c r="V225" s="737"/>
      <c r="W225" s="737"/>
      <c r="X225" s="737"/>
      <c r="Y225" s="737"/>
      <c r="Z225" s="737"/>
    </row>
    <row r="226">
      <c r="A226" s="737"/>
      <c r="B226" s="737"/>
      <c r="C226" s="737"/>
      <c r="D226" s="737"/>
      <c r="E226" s="737"/>
      <c r="F226" s="738"/>
      <c r="G226" s="737"/>
      <c r="H226" s="737"/>
      <c r="I226" s="737"/>
      <c r="J226" s="737"/>
      <c r="K226" s="737"/>
      <c r="L226" s="737"/>
      <c r="M226" s="737"/>
      <c r="N226" s="737"/>
      <c r="O226" s="737"/>
      <c r="P226" s="737"/>
      <c r="Q226" s="737"/>
      <c r="R226" s="737"/>
      <c r="S226" s="737"/>
      <c r="T226" s="737"/>
      <c r="U226" s="737"/>
      <c r="V226" s="737"/>
      <c r="W226" s="737"/>
      <c r="X226" s="737"/>
      <c r="Y226" s="737"/>
      <c r="Z226" s="737"/>
    </row>
    <row r="227">
      <c r="A227" s="737"/>
      <c r="B227" s="737"/>
      <c r="C227" s="737"/>
      <c r="D227" s="737"/>
      <c r="E227" s="737"/>
      <c r="F227" s="738"/>
      <c r="G227" s="737"/>
      <c r="H227" s="737"/>
      <c r="I227" s="737"/>
      <c r="J227" s="737"/>
      <c r="K227" s="737"/>
      <c r="L227" s="737"/>
      <c r="M227" s="737"/>
      <c r="N227" s="737"/>
      <c r="O227" s="737"/>
      <c r="P227" s="737"/>
      <c r="Q227" s="737"/>
      <c r="R227" s="737"/>
      <c r="S227" s="737"/>
      <c r="T227" s="737"/>
      <c r="U227" s="737"/>
      <c r="V227" s="737"/>
      <c r="W227" s="737"/>
      <c r="X227" s="737"/>
      <c r="Y227" s="737"/>
      <c r="Z227" s="737"/>
    </row>
    <row r="228">
      <c r="A228" s="737"/>
      <c r="B228" s="737"/>
      <c r="C228" s="737"/>
      <c r="D228" s="737"/>
      <c r="E228" s="737"/>
      <c r="F228" s="738"/>
      <c r="G228" s="737"/>
      <c r="H228" s="737"/>
      <c r="I228" s="737"/>
      <c r="J228" s="737"/>
      <c r="K228" s="737"/>
      <c r="L228" s="737"/>
      <c r="M228" s="737"/>
      <c r="N228" s="737"/>
      <c r="O228" s="737"/>
      <c r="P228" s="737"/>
      <c r="Q228" s="737"/>
      <c r="R228" s="737"/>
      <c r="S228" s="737"/>
      <c r="T228" s="737"/>
      <c r="U228" s="737"/>
      <c r="V228" s="737"/>
      <c r="W228" s="737"/>
      <c r="X228" s="737"/>
      <c r="Y228" s="737"/>
      <c r="Z228" s="737"/>
    </row>
    <row r="229">
      <c r="A229" s="737"/>
      <c r="B229" s="737"/>
      <c r="C229" s="737"/>
      <c r="D229" s="737"/>
      <c r="E229" s="737"/>
      <c r="F229" s="738"/>
      <c r="G229" s="737"/>
      <c r="H229" s="737"/>
      <c r="I229" s="737"/>
      <c r="J229" s="737"/>
      <c r="K229" s="737"/>
      <c r="L229" s="737"/>
      <c r="M229" s="737"/>
      <c r="N229" s="737"/>
      <c r="O229" s="737"/>
      <c r="P229" s="737"/>
      <c r="Q229" s="737"/>
      <c r="R229" s="737"/>
      <c r="S229" s="737"/>
      <c r="T229" s="737"/>
      <c r="U229" s="737"/>
      <c r="V229" s="737"/>
      <c r="W229" s="737"/>
      <c r="X229" s="737"/>
      <c r="Y229" s="737"/>
      <c r="Z229" s="737"/>
    </row>
    <row r="230">
      <c r="A230" s="737"/>
      <c r="B230" s="737"/>
      <c r="C230" s="737"/>
      <c r="D230" s="737"/>
      <c r="E230" s="737"/>
      <c r="F230" s="738"/>
      <c r="G230" s="737"/>
      <c r="H230" s="737"/>
      <c r="I230" s="737"/>
      <c r="J230" s="737"/>
      <c r="K230" s="737"/>
      <c r="L230" s="737"/>
      <c r="M230" s="737"/>
      <c r="N230" s="737"/>
      <c r="O230" s="737"/>
      <c r="P230" s="737"/>
      <c r="Q230" s="737"/>
      <c r="R230" s="737"/>
      <c r="S230" s="737"/>
      <c r="T230" s="737"/>
      <c r="U230" s="737"/>
      <c r="V230" s="737"/>
      <c r="W230" s="737"/>
      <c r="X230" s="737"/>
      <c r="Y230" s="737"/>
      <c r="Z230" s="737"/>
    </row>
    <row r="231">
      <c r="A231" s="737"/>
      <c r="B231" s="737"/>
      <c r="C231" s="737"/>
      <c r="D231" s="737"/>
      <c r="E231" s="737"/>
      <c r="F231" s="738"/>
      <c r="G231" s="737"/>
      <c r="H231" s="737"/>
      <c r="I231" s="737"/>
      <c r="J231" s="737"/>
      <c r="K231" s="737"/>
      <c r="L231" s="737"/>
      <c r="M231" s="737"/>
      <c r="N231" s="737"/>
      <c r="O231" s="737"/>
      <c r="P231" s="737"/>
      <c r="Q231" s="737"/>
      <c r="R231" s="737"/>
      <c r="S231" s="737"/>
      <c r="T231" s="737"/>
      <c r="U231" s="737"/>
      <c r="V231" s="737"/>
      <c r="W231" s="737"/>
      <c r="X231" s="737"/>
      <c r="Y231" s="737"/>
      <c r="Z231" s="737"/>
    </row>
    <row r="232">
      <c r="A232" s="737"/>
      <c r="B232" s="737"/>
      <c r="C232" s="737"/>
      <c r="D232" s="737"/>
      <c r="E232" s="737"/>
      <c r="F232" s="738"/>
      <c r="G232" s="737"/>
      <c r="H232" s="737"/>
      <c r="I232" s="737"/>
      <c r="J232" s="737"/>
      <c r="K232" s="737"/>
      <c r="L232" s="737"/>
      <c r="M232" s="737"/>
      <c r="N232" s="737"/>
      <c r="O232" s="737"/>
      <c r="P232" s="737"/>
      <c r="Q232" s="737"/>
      <c r="R232" s="737"/>
      <c r="S232" s="737"/>
      <c r="T232" s="737"/>
      <c r="U232" s="737"/>
      <c r="V232" s="737"/>
      <c r="W232" s="737"/>
      <c r="X232" s="737"/>
      <c r="Y232" s="737"/>
      <c r="Z232" s="737"/>
    </row>
    <row r="233">
      <c r="A233" s="737"/>
      <c r="B233" s="737"/>
      <c r="C233" s="737"/>
      <c r="D233" s="737"/>
      <c r="E233" s="737"/>
      <c r="F233" s="738"/>
      <c r="G233" s="737"/>
      <c r="H233" s="737"/>
      <c r="I233" s="737"/>
      <c r="J233" s="737"/>
      <c r="K233" s="737"/>
      <c r="L233" s="737"/>
      <c r="M233" s="737"/>
      <c r="N233" s="737"/>
      <c r="O233" s="737"/>
      <c r="P233" s="737"/>
      <c r="Q233" s="737"/>
      <c r="R233" s="737"/>
      <c r="S233" s="737"/>
      <c r="T233" s="737"/>
      <c r="U233" s="737"/>
      <c r="V233" s="737"/>
      <c r="W233" s="737"/>
      <c r="X233" s="737"/>
      <c r="Y233" s="737"/>
      <c r="Z233" s="737"/>
    </row>
    <row r="234">
      <c r="A234" s="737"/>
      <c r="B234" s="737"/>
      <c r="C234" s="737"/>
      <c r="D234" s="737"/>
      <c r="E234" s="737"/>
      <c r="F234" s="738"/>
      <c r="G234" s="737"/>
      <c r="H234" s="737"/>
      <c r="I234" s="737"/>
      <c r="J234" s="737"/>
      <c r="K234" s="737"/>
      <c r="L234" s="737"/>
      <c r="M234" s="737"/>
      <c r="N234" s="737"/>
      <c r="O234" s="737"/>
      <c r="P234" s="737"/>
      <c r="Q234" s="737"/>
      <c r="R234" s="737"/>
      <c r="S234" s="737"/>
      <c r="T234" s="737"/>
      <c r="U234" s="737"/>
      <c r="V234" s="737"/>
      <c r="W234" s="737"/>
      <c r="X234" s="737"/>
      <c r="Y234" s="737"/>
      <c r="Z234" s="737"/>
    </row>
    <row r="235">
      <c r="A235" s="737"/>
      <c r="B235" s="737"/>
      <c r="C235" s="737"/>
      <c r="D235" s="737"/>
      <c r="E235" s="737"/>
      <c r="F235" s="738"/>
      <c r="G235" s="737"/>
      <c r="H235" s="737"/>
      <c r="I235" s="737"/>
      <c r="J235" s="737"/>
      <c r="K235" s="737"/>
      <c r="L235" s="737"/>
      <c r="M235" s="737"/>
      <c r="N235" s="737"/>
      <c r="O235" s="737"/>
      <c r="P235" s="737"/>
      <c r="Q235" s="737"/>
      <c r="R235" s="737"/>
      <c r="S235" s="737"/>
      <c r="T235" s="737"/>
      <c r="U235" s="737"/>
      <c r="V235" s="737"/>
      <c r="W235" s="737"/>
      <c r="X235" s="737"/>
      <c r="Y235" s="737"/>
      <c r="Z235" s="737"/>
    </row>
    <row r="236">
      <c r="A236" s="737"/>
      <c r="B236" s="737"/>
      <c r="C236" s="737"/>
      <c r="D236" s="737"/>
      <c r="E236" s="737"/>
      <c r="F236" s="738"/>
      <c r="G236" s="737"/>
      <c r="H236" s="737"/>
      <c r="I236" s="737"/>
      <c r="J236" s="737"/>
      <c r="K236" s="737"/>
      <c r="L236" s="737"/>
      <c r="M236" s="737"/>
      <c r="N236" s="737"/>
      <c r="O236" s="737"/>
      <c r="P236" s="737"/>
      <c r="Q236" s="737"/>
      <c r="R236" s="737"/>
      <c r="S236" s="737"/>
      <c r="T236" s="737"/>
      <c r="U236" s="737"/>
      <c r="V236" s="737"/>
      <c r="W236" s="737"/>
      <c r="X236" s="737"/>
      <c r="Y236" s="737"/>
      <c r="Z236" s="737"/>
    </row>
    <row r="237">
      <c r="A237" s="737"/>
      <c r="B237" s="737"/>
      <c r="C237" s="737"/>
      <c r="D237" s="737"/>
      <c r="E237" s="737"/>
      <c r="F237" s="738"/>
      <c r="G237" s="737"/>
      <c r="H237" s="737"/>
      <c r="I237" s="737"/>
      <c r="J237" s="737"/>
      <c r="K237" s="737"/>
      <c r="L237" s="737"/>
      <c r="M237" s="737"/>
      <c r="N237" s="737"/>
      <c r="O237" s="737"/>
      <c r="P237" s="737"/>
      <c r="Q237" s="737"/>
      <c r="R237" s="737"/>
      <c r="S237" s="737"/>
      <c r="T237" s="737"/>
      <c r="U237" s="737"/>
      <c r="V237" s="737"/>
      <c r="W237" s="737"/>
      <c r="X237" s="737"/>
      <c r="Y237" s="737"/>
      <c r="Z237" s="737"/>
    </row>
    <row r="238">
      <c r="A238" s="737"/>
      <c r="B238" s="737"/>
      <c r="C238" s="737"/>
      <c r="D238" s="737"/>
      <c r="E238" s="737"/>
      <c r="F238" s="738"/>
      <c r="G238" s="737"/>
      <c r="H238" s="737"/>
      <c r="I238" s="737"/>
      <c r="J238" s="737"/>
      <c r="K238" s="737"/>
      <c r="L238" s="737"/>
      <c r="M238" s="737"/>
      <c r="N238" s="737"/>
      <c r="O238" s="737"/>
      <c r="P238" s="737"/>
      <c r="Q238" s="737"/>
      <c r="R238" s="737"/>
      <c r="S238" s="737"/>
      <c r="T238" s="737"/>
      <c r="U238" s="737"/>
      <c r="V238" s="737"/>
      <c r="W238" s="737"/>
      <c r="X238" s="737"/>
      <c r="Y238" s="737"/>
      <c r="Z238" s="737"/>
    </row>
    <row r="239">
      <c r="A239" s="737"/>
      <c r="B239" s="737"/>
      <c r="C239" s="737"/>
      <c r="D239" s="737"/>
      <c r="E239" s="737"/>
      <c r="F239" s="738"/>
      <c r="G239" s="737"/>
      <c r="H239" s="737"/>
      <c r="I239" s="737"/>
      <c r="J239" s="737"/>
      <c r="K239" s="737"/>
      <c r="L239" s="737"/>
      <c r="M239" s="737"/>
      <c r="N239" s="737"/>
      <c r="O239" s="737"/>
      <c r="P239" s="737"/>
      <c r="Q239" s="737"/>
      <c r="R239" s="737"/>
      <c r="S239" s="737"/>
      <c r="T239" s="737"/>
      <c r="U239" s="737"/>
      <c r="V239" s="737"/>
      <c r="W239" s="737"/>
      <c r="X239" s="737"/>
      <c r="Y239" s="737"/>
      <c r="Z239" s="737"/>
    </row>
    <row r="240">
      <c r="A240" s="737"/>
      <c r="B240" s="737"/>
      <c r="C240" s="737"/>
      <c r="D240" s="737"/>
      <c r="E240" s="737"/>
      <c r="F240" s="738"/>
      <c r="G240" s="737"/>
      <c r="H240" s="737"/>
      <c r="I240" s="737"/>
      <c r="J240" s="737"/>
      <c r="K240" s="737"/>
      <c r="L240" s="737"/>
      <c r="M240" s="737"/>
      <c r="N240" s="737"/>
      <c r="O240" s="737"/>
      <c r="P240" s="737"/>
      <c r="Q240" s="737"/>
      <c r="R240" s="737"/>
      <c r="S240" s="737"/>
      <c r="T240" s="737"/>
      <c r="U240" s="737"/>
      <c r="V240" s="737"/>
      <c r="W240" s="737"/>
      <c r="X240" s="737"/>
      <c r="Y240" s="737"/>
      <c r="Z240" s="737"/>
    </row>
    <row r="241">
      <c r="A241" s="737"/>
      <c r="B241" s="737"/>
      <c r="C241" s="737"/>
      <c r="D241" s="737"/>
      <c r="E241" s="737"/>
      <c r="F241" s="738"/>
      <c r="G241" s="737"/>
      <c r="H241" s="737"/>
      <c r="I241" s="737"/>
      <c r="J241" s="737"/>
      <c r="K241" s="737"/>
      <c r="L241" s="737"/>
      <c r="M241" s="737"/>
      <c r="N241" s="737"/>
      <c r="O241" s="737"/>
      <c r="P241" s="737"/>
      <c r="Q241" s="737"/>
      <c r="R241" s="737"/>
      <c r="S241" s="737"/>
      <c r="T241" s="737"/>
      <c r="U241" s="737"/>
      <c r="V241" s="737"/>
      <c r="W241" s="737"/>
      <c r="X241" s="737"/>
      <c r="Y241" s="737"/>
      <c r="Z241" s="737"/>
    </row>
    <row r="242">
      <c r="A242" s="737"/>
      <c r="B242" s="737"/>
      <c r="C242" s="737"/>
      <c r="D242" s="737"/>
      <c r="E242" s="737"/>
      <c r="F242" s="738"/>
      <c r="G242" s="737"/>
      <c r="H242" s="737"/>
      <c r="I242" s="737"/>
      <c r="J242" s="737"/>
      <c r="K242" s="737"/>
      <c r="L242" s="737"/>
      <c r="M242" s="737"/>
      <c r="N242" s="737"/>
      <c r="O242" s="737"/>
      <c r="P242" s="737"/>
      <c r="Q242" s="737"/>
      <c r="R242" s="737"/>
      <c r="S242" s="737"/>
      <c r="T242" s="737"/>
      <c r="U242" s="737"/>
      <c r="V242" s="737"/>
      <c r="W242" s="737"/>
      <c r="X242" s="737"/>
      <c r="Y242" s="737"/>
      <c r="Z242" s="737"/>
    </row>
    <row r="243">
      <c r="A243" s="737"/>
      <c r="B243" s="737"/>
      <c r="C243" s="737"/>
      <c r="D243" s="737"/>
      <c r="E243" s="737"/>
      <c r="F243" s="738"/>
      <c r="G243" s="737"/>
      <c r="H243" s="737"/>
      <c r="I243" s="737"/>
      <c r="J243" s="737"/>
      <c r="K243" s="737"/>
      <c r="L243" s="737"/>
      <c r="M243" s="737"/>
      <c r="N243" s="737"/>
      <c r="O243" s="737"/>
      <c r="P243" s="737"/>
      <c r="Q243" s="737"/>
      <c r="R243" s="737"/>
      <c r="S243" s="737"/>
      <c r="T243" s="737"/>
      <c r="U243" s="737"/>
      <c r="V243" s="737"/>
      <c r="W243" s="737"/>
      <c r="X243" s="737"/>
      <c r="Y243" s="737"/>
      <c r="Z243" s="737"/>
    </row>
    <row r="244">
      <c r="A244" s="737"/>
      <c r="B244" s="737"/>
      <c r="C244" s="737"/>
      <c r="D244" s="737"/>
      <c r="E244" s="737"/>
      <c r="F244" s="738"/>
      <c r="G244" s="737"/>
      <c r="H244" s="737"/>
      <c r="I244" s="737"/>
      <c r="J244" s="737"/>
      <c r="K244" s="737"/>
      <c r="L244" s="737"/>
      <c r="M244" s="737"/>
      <c r="N244" s="737"/>
      <c r="O244" s="737"/>
      <c r="P244" s="737"/>
      <c r="Q244" s="737"/>
      <c r="R244" s="737"/>
      <c r="S244" s="737"/>
      <c r="T244" s="737"/>
      <c r="U244" s="737"/>
      <c r="V244" s="737"/>
      <c r="W244" s="737"/>
      <c r="X244" s="737"/>
      <c r="Y244" s="737"/>
      <c r="Z244" s="737"/>
    </row>
    <row r="245">
      <c r="A245" s="737"/>
      <c r="B245" s="737"/>
      <c r="C245" s="737"/>
      <c r="D245" s="737"/>
      <c r="E245" s="737"/>
      <c r="F245" s="738"/>
      <c r="G245" s="737"/>
      <c r="H245" s="737"/>
      <c r="I245" s="737"/>
      <c r="J245" s="737"/>
      <c r="K245" s="737"/>
      <c r="L245" s="737"/>
      <c r="M245" s="737"/>
      <c r="N245" s="737"/>
      <c r="O245" s="737"/>
      <c r="P245" s="737"/>
      <c r="Q245" s="737"/>
      <c r="R245" s="737"/>
      <c r="S245" s="737"/>
      <c r="T245" s="737"/>
      <c r="U245" s="737"/>
      <c r="V245" s="737"/>
      <c r="W245" s="737"/>
      <c r="X245" s="737"/>
      <c r="Y245" s="737"/>
      <c r="Z245" s="737"/>
    </row>
    <row r="246">
      <c r="A246" s="737"/>
      <c r="B246" s="737"/>
      <c r="C246" s="737"/>
      <c r="D246" s="737"/>
      <c r="E246" s="737"/>
      <c r="F246" s="738"/>
      <c r="G246" s="737"/>
      <c r="H246" s="737"/>
      <c r="I246" s="737"/>
      <c r="J246" s="737"/>
      <c r="K246" s="737"/>
      <c r="L246" s="737"/>
      <c r="M246" s="737"/>
      <c r="N246" s="737"/>
      <c r="O246" s="737"/>
      <c r="P246" s="737"/>
      <c r="Q246" s="737"/>
      <c r="R246" s="737"/>
      <c r="S246" s="737"/>
      <c r="T246" s="737"/>
      <c r="U246" s="737"/>
      <c r="V246" s="737"/>
      <c r="W246" s="737"/>
      <c r="X246" s="737"/>
      <c r="Y246" s="737"/>
      <c r="Z246" s="737"/>
    </row>
    <row r="247">
      <c r="A247" s="737"/>
      <c r="B247" s="737"/>
      <c r="C247" s="737"/>
      <c r="D247" s="737"/>
      <c r="E247" s="737"/>
      <c r="F247" s="738"/>
      <c r="G247" s="737"/>
      <c r="H247" s="737"/>
      <c r="I247" s="737"/>
      <c r="J247" s="737"/>
      <c r="K247" s="737"/>
      <c r="L247" s="737"/>
      <c r="M247" s="737"/>
      <c r="N247" s="737"/>
      <c r="O247" s="737"/>
      <c r="P247" s="737"/>
      <c r="Q247" s="737"/>
      <c r="R247" s="737"/>
      <c r="S247" s="737"/>
      <c r="T247" s="737"/>
      <c r="U247" s="737"/>
      <c r="V247" s="737"/>
      <c r="W247" s="737"/>
      <c r="X247" s="737"/>
      <c r="Y247" s="737"/>
      <c r="Z247" s="737"/>
    </row>
    <row r="248">
      <c r="A248" s="737"/>
      <c r="B248" s="737"/>
      <c r="C248" s="737"/>
      <c r="D248" s="737"/>
      <c r="E248" s="737"/>
      <c r="F248" s="738"/>
      <c r="G248" s="737"/>
      <c r="H248" s="737"/>
      <c r="I248" s="737"/>
      <c r="J248" s="737"/>
      <c r="K248" s="737"/>
      <c r="L248" s="737"/>
      <c r="M248" s="737"/>
      <c r="N248" s="737"/>
      <c r="O248" s="737"/>
      <c r="P248" s="737"/>
      <c r="Q248" s="737"/>
      <c r="R248" s="737"/>
      <c r="S248" s="737"/>
      <c r="T248" s="737"/>
      <c r="U248" s="737"/>
      <c r="V248" s="737"/>
      <c r="W248" s="737"/>
      <c r="X248" s="737"/>
      <c r="Y248" s="737"/>
      <c r="Z248" s="737"/>
    </row>
    <row r="249">
      <c r="A249" s="737"/>
      <c r="B249" s="737"/>
      <c r="C249" s="737"/>
      <c r="D249" s="737"/>
      <c r="E249" s="737"/>
      <c r="F249" s="738"/>
      <c r="G249" s="737"/>
      <c r="H249" s="737"/>
      <c r="I249" s="737"/>
      <c r="J249" s="737"/>
      <c r="K249" s="737"/>
      <c r="L249" s="737"/>
      <c r="M249" s="737"/>
      <c r="N249" s="737"/>
      <c r="O249" s="737"/>
      <c r="P249" s="737"/>
      <c r="Q249" s="737"/>
      <c r="R249" s="737"/>
      <c r="S249" s="737"/>
      <c r="T249" s="737"/>
      <c r="U249" s="737"/>
      <c r="V249" s="737"/>
      <c r="W249" s="737"/>
      <c r="X249" s="737"/>
      <c r="Y249" s="737"/>
      <c r="Z249" s="737"/>
    </row>
    <row r="250">
      <c r="A250" s="737"/>
      <c r="B250" s="737"/>
      <c r="C250" s="737"/>
      <c r="D250" s="737"/>
      <c r="E250" s="737"/>
      <c r="F250" s="738"/>
      <c r="G250" s="737"/>
      <c r="H250" s="737"/>
      <c r="I250" s="737"/>
      <c r="J250" s="737"/>
      <c r="K250" s="737"/>
      <c r="L250" s="737"/>
      <c r="M250" s="737"/>
      <c r="N250" s="737"/>
      <c r="O250" s="737"/>
      <c r="P250" s="737"/>
      <c r="Q250" s="737"/>
      <c r="R250" s="737"/>
      <c r="S250" s="737"/>
      <c r="T250" s="737"/>
      <c r="U250" s="737"/>
      <c r="V250" s="737"/>
      <c r="W250" s="737"/>
      <c r="X250" s="737"/>
      <c r="Y250" s="737"/>
      <c r="Z250" s="737"/>
    </row>
    <row r="251">
      <c r="A251" s="737"/>
      <c r="B251" s="737"/>
      <c r="C251" s="737"/>
      <c r="D251" s="737"/>
      <c r="E251" s="737"/>
      <c r="F251" s="738"/>
      <c r="G251" s="737"/>
      <c r="H251" s="737"/>
      <c r="I251" s="737"/>
      <c r="J251" s="737"/>
      <c r="K251" s="737"/>
      <c r="L251" s="737"/>
      <c r="M251" s="737"/>
      <c r="N251" s="737"/>
      <c r="O251" s="737"/>
      <c r="P251" s="737"/>
      <c r="Q251" s="737"/>
      <c r="R251" s="737"/>
      <c r="S251" s="737"/>
      <c r="T251" s="737"/>
      <c r="U251" s="737"/>
      <c r="V251" s="737"/>
      <c r="W251" s="737"/>
      <c r="X251" s="737"/>
      <c r="Y251" s="737"/>
      <c r="Z251" s="737"/>
    </row>
    <row r="252">
      <c r="A252" s="737"/>
      <c r="B252" s="737"/>
      <c r="C252" s="737"/>
      <c r="D252" s="737"/>
      <c r="E252" s="737"/>
      <c r="F252" s="738"/>
      <c r="G252" s="737"/>
      <c r="H252" s="737"/>
      <c r="I252" s="737"/>
      <c r="J252" s="737"/>
      <c r="K252" s="737"/>
      <c r="L252" s="737"/>
      <c r="M252" s="737"/>
      <c r="N252" s="737"/>
      <c r="O252" s="737"/>
      <c r="P252" s="737"/>
      <c r="Q252" s="737"/>
      <c r="R252" s="737"/>
      <c r="S252" s="737"/>
      <c r="T252" s="737"/>
      <c r="U252" s="737"/>
      <c r="V252" s="737"/>
      <c r="W252" s="737"/>
      <c r="X252" s="737"/>
      <c r="Y252" s="737"/>
      <c r="Z252" s="737"/>
    </row>
    <row r="253">
      <c r="A253" s="737"/>
      <c r="B253" s="737"/>
      <c r="C253" s="737"/>
      <c r="D253" s="737"/>
      <c r="E253" s="737"/>
      <c r="F253" s="738"/>
      <c r="G253" s="737"/>
      <c r="H253" s="737"/>
      <c r="I253" s="737"/>
      <c r="J253" s="737"/>
      <c r="K253" s="737"/>
      <c r="L253" s="737"/>
      <c r="M253" s="737"/>
      <c r="N253" s="737"/>
      <c r="O253" s="737"/>
      <c r="P253" s="737"/>
      <c r="Q253" s="737"/>
      <c r="R253" s="737"/>
      <c r="S253" s="737"/>
      <c r="T253" s="737"/>
      <c r="U253" s="737"/>
      <c r="V253" s="737"/>
      <c r="W253" s="737"/>
      <c r="X253" s="737"/>
      <c r="Y253" s="737"/>
      <c r="Z253" s="737"/>
    </row>
    <row r="254">
      <c r="A254" s="737"/>
      <c r="B254" s="737"/>
      <c r="C254" s="737"/>
      <c r="D254" s="737"/>
      <c r="E254" s="737"/>
      <c r="F254" s="738"/>
      <c r="G254" s="737"/>
      <c r="H254" s="737"/>
      <c r="I254" s="737"/>
      <c r="J254" s="737"/>
      <c r="K254" s="737"/>
      <c r="L254" s="737"/>
      <c r="M254" s="737"/>
      <c r="N254" s="737"/>
      <c r="O254" s="737"/>
      <c r="P254" s="737"/>
      <c r="Q254" s="737"/>
      <c r="R254" s="737"/>
      <c r="S254" s="737"/>
      <c r="T254" s="737"/>
      <c r="U254" s="737"/>
      <c r="V254" s="737"/>
      <c r="W254" s="737"/>
      <c r="X254" s="737"/>
      <c r="Y254" s="737"/>
      <c r="Z254" s="737"/>
    </row>
    <row r="255">
      <c r="A255" s="737"/>
      <c r="B255" s="737"/>
      <c r="C255" s="737"/>
      <c r="D255" s="737"/>
      <c r="E255" s="737"/>
      <c r="F255" s="738"/>
      <c r="G255" s="737"/>
      <c r="H255" s="737"/>
      <c r="I255" s="737"/>
      <c r="J255" s="737"/>
      <c r="K255" s="737"/>
      <c r="L255" s="737"/>
      <c r="M255" s="737"/>
      <c r="N255" s="737"/>
      <c r="O255" s="737"/>
      <c r="P255" s="737"/>
      <c r="Q255" s="737"/>
      <c r="R255" s="737"/>
      <c r="S255" s="737"/>
      <c r="T255" s="737"/>
      <c r="U255" s="737"/>
      <c r="V255" s="737"/>
      <c r="W255" s="737"/>
      <c r="X255" s="737"/>
      <c r="Y255" s="737"/>
      <c r="Z255" s="737"/>
    </row>
    <row r="256">
      <c r="A256" s="737"/>
      <c r="B256" s="737"/>
      <c r="C256" s="737"/>
      <c r="D256" s="737"/>
      <c r="E256" s="737"/>
      <c r="F256" s="738"/>
      <c r="G256" s="737"/>
      <c r="H256" s="737"/>
      <c r="I256" s="737"/>
      <c r="J256" s="737"/>
      <c r="K256" s="737"/>
      <c r="L256" s="737"/>
      <c r="M256" s="737"/>
      <c r="N256" s="737"/>
      <c r="O256" s="737"/>
      <c r="P256" s="737"/>
      <c r="Q256" s="737"/>
      <c r="R256" s="737"/>
      <c r="S256" s="737"/>
      <c r="T256" s="737"/>
      <c r="U256" s="737"/>
      <c r="V256" s="737"/>
      <c r="W256" s="737"/>
      <c r="X256" s="737"/>
      <c r="Y256" s="737"/>
      <c r="Z256" s="737"/>
    </row>
    <row r="257">
      <c r="A257" s="737"/>
      <c r="B257" s="737"/>
      <c r="C257" s="737"/>
      <c r="D257" s="737"/>
      <c r="E257" s="737"/>
      <c r="F257" s="738"/>
      <c r="G257" s="737"/>
      <c r="H257" s="737"/>
      <c r="I257" s="737"/>
      <c r="J257" s="737"/>
      <c r="K257" s="737"/>
      <c r="L257" s="737"/>
      <c r="M257" s="737"/>
      <c r="N257" s="737"/>
      <c r="O257" s="737"/>
      <c r="P257" s="737"/>
      <c r="Q257" s="737"/>
      <c r="R257" s="737"/>
      <c r="S257" s="737"/>
      <c r="T257" s="737"/>
      <c r="U257" s="737"/>
      <c r="V257" s="737"/>
      <c r="W257" s="737"/>
      <c r="X257" s="737"/>
      <c r="Y257" s="737"/>
      <c r="Z257" s="737"/>
    </row>
    <row r="258">
      <c r="A258" s="737"/>
      <c r="B258" s="737"/>
      <c r="C258" s="737"/>
      <c r="D258" s="737"/>
      <c r="E258" s="737"/>
      <c r="F258" s="738"/>
      <c r="G258" s="737"/>
      <c r="H258" s="737"/>
      <c r="I258" s="737"/>
      <c r="J258" s="737"/>
      <c r="K258" s="737"/>
      <c r="L258" s="737"/>
      <c r="M258" s="737"/>
      <c r="N258" s="737"/>
      <c r="O258" s="737"/>
      <c r="P258" s="737"/>
      <c r="Q258" s="737"/>
      <c r="R258" s="737"/>
      <c r="S258" s="737"/>
      <c r="T258" s="737"/>
      <c r="U258" s="737"/>
      <c r="V258" s="737"/>
      <c r="W258" s="737"/>
      <c r="X258" s="737"/>
      <c r="Y258" s="737"/>
      <c r="Z258" s="737"/>
    </row>
    <row r="259">
      <c r="A259" s="737"/>
      <c r="B259" s="737"/>
      <c r="C259" s="737"/>
      <c r="D259" s="737"/>
      <c r="E259" s="737"/>
      <c r="F259" s="738"/>
      <c r="G259" s="737"/>
      <c r="H259" s="737"/>
      <c r="I259" s="737"/>
      <c r="J259" s="737"/>
      <c r="K259" s="737"/>
      <c r="L259" s="737"/>
      <c r="M259" s="737"/>
      <c r="N259" s="737"/>
      <c r="O259" s="737"/>
      <c r="P259" s="737"/>
      <c r="Q259" s="737"/>
      <c r="R259" s="737"/>
      <c r="S259" s="737"/>
      <c r="T259" s="737"/>
      <c r="U259" s="737"/>
      <c r="V259" s="737"/>
      <c r="W259" s="737"/>
      <c r="X259" s="737"/>
      <c r="Y259" s="737"/>
      <c r="Z259" s="737"/>
    </row>
    <row r="260">
      <c r="A260" s="737"/>
      <c r="B260" s="737"/>
      <c r="C260" s="737"/>
      <c r="D260" s="737"/>
      <c r="E260" s="737"/>
      <c r="F260" s="738"/>
      <c r="G260" s="737"/>
      <c r="H260" s="737"/>
      <c r="I260" s="737"/>
      <c r="J260" s="737"/>
      <c r="K260" s="737"/>
      <c r="L260" s="737"/>
      <c r="M260" s="737"/>
      <c r="N260" s="737"/>
      <c r="O260" s="737"/>
      <c r="P260" s="737"/>
      <c r="Q260" s="737"/>
      <c r="R260" s="737"/>
      <c r="S260" s="737"/>
      <c r="T260" s="737"/>
      <c r="U260" s="737"/>
      <c r="V260" s="737"/>
      <c r="W260" s="737"/>
      <c r="X260" s="737"/>
      <c r="Y260" s="737"/>
      <c r="Z260" s="737"/>
    </row>
    <row r="261">
      <c r="A261" s="737"/>
      <c r="B261" s="737"/>
      <c r="C261" s="737"/>
      <c r="D261" s="737"/>
      <c r="E261" s="737"/>
      <c r="F261" s="738"/>
      <c r="G261" s="737"/>
      <c r="H261" s="737"/>
      <c r="I261" s="737"/>
      <c r="J261" s="737"/>
      <c r="K261" s="737"/>
      <c r="L261" s="737"/>
      <c r="M261" s="737"/>
      <c r="N261" s="737"/>
      <c r="O261" s="737"/>
      <c r="P261" s="737"/>
      <c r="Q261" s="737"/>
      <c r="R261" s="737"/>
      <c r="S261" s="737"/>
      <c r="T261" s="737"/>
      <c r="U261" s="737"/>
      <c r="V261" s="737"/>
      <c r="W261" s="737"/>
      <c r="X261" s="737"/>
      <c r="Y261" s="737"/>
      <c r="Z261" s="737"/>
    </row>
    <row r="262">
      <c r="A262" s="737"/>
      <c r="B262" s="737"/>
      <c r="C262" s="737"/>
      <c r="D262" s="737"/>
      <c r="E262" s="737"/>
      <c r="F262" s="738"/>
      <c r="G262" s="737"/>
      <c r="H262" s="737"/>
      <c r="I262" s="737"/>
      <c r="J262" s="737"/>
      <c r="K262" s="737"/>
      <c r="L262" s="737"/>
      <c r="M262" s="737"/>
      <c r="N262" s="737"/>
      <c r="O262" s="737"/>
      <c r="P262" s="737"/>
      <c r="Q262" s="737"/>
      <c r="R262" s="737"/>
      <c r="S262" s="737"/>
      <c r="T262" s="737"/>
      <c r="U262" s="737"/>
      <c r="V262" s="737"/>
      <c r="W262" s="737"/>
      <c r="X262" s="737"/>
      <c r="Y262" s="737"/>
      <c r="Z262" s="737"/>
    </row>
    <row r="263">
      <c r="A263" s="737"/>
      <c r="B263" s="737"/>
      <c r="C263" s="737"/>
      <c r="D263" s="737"/>
      <c r="E263" s="737"/>
      <c r="F263" s="738"/>
      <c r="G263" s="737"/>
      <c r="H263" s="737"/>
      <c r="I263" s="737"/>
      <c r="J263" s="737"/>
      <c r="K263" s="737"/>
      <c r="L263" s="737"/>
      <c r="M263" s="737"/>
      <c r="N263" s="737"/>
      <c r="O263" s="737"/>
      <c r="P263" s="737"/>
      <c r="Q263" s="737"/>
      <c r="R263" s="737"/>
      <c r="S263" s="737"/>
      <c r="T263" s="737"/>
      <c r="U263" s="737"/>
      <c r="V263" s="737"/>
      <c r="W263" s="737"/>
      <c r="X263" s="737"/>
      <c r="Y263" s="737"/>
      <c r="Z263" s="737"/>
    </row>
    <row r="264">
      <c r="A264" s="737"/>
      <c r="B264" s="737"/>
      <c r="C264" s="737"/>
      <c r="D264" s="737"/>
      <c r="E264" s="737"/>
      <c r="F264" s="738"/>
      <c r="G264" s="737"/>
      <c r="H264" s="737"/>
      <c r="I264" s="737"/>
      <c r="J264" s="737"/>
      <c r="K264" s="737"/>
      <c r="L264" s="737"/>
      <c r="M264" s="737"/>
      <c r="N264" s="737"/>
      <c r="O264" s="737"/>
      <c r="P264" s="737"/>
      <c r="Q264" s="737"/>
      <c r="R264" s="737"/>
      <c r="S264" s="737"/>
      <c r="T264" s="737"/>
      <c r="U264" s="737"/>
      <c r="V264" s="737"/>
      <c r="W264" s="737"/>
      <c r="X264" s="737"/>
      <c r="Y264" s="737"/>
      <c r="Z264" s="737"/>
    </row>
    <row r="265">
      <c r="A265" s="737"/>
      <c r="B265" s="737"/>
      <c r="C265" s="737"/>
      <c r="D265" s="737"/>
      <c r="E265" s="737"/>
      <c r="F265" s="738"/>
      <c r="G265" s="737"/>
      <c r="H265" s="737"/>
      <c r="I265" s="737"/>
      <c r="J265" s="737"/>
      <c r="K265" s="737"/>
      <c r="L265" s="737"/>
      <c r="M265" s="737"/>
      <c r="N265" s="737"/>
      <c r="O265" s="737"/>
      <c r="P265" s="737"/>
      <c r="Q265" s="737"/>
      <c r="R265" s="737"/>
      <c r="S265" s="737"/>
      <c r="T265" s="737"/>
      <c r="U265" s="737"/>
      <c r="V265" s="737"/>
      <c r="W265" s="737"/>
      <c r="X265" s="737"/>
      <c r="Y265" s="737"/>
      <c r="Z265" s="737"/>
    </row>
    <row r="266">
      <c r="A266" s="737"/>
      <c r="B266" s="737"/>
      <c r="C266" s="737"/>
      <c r="D266" s="737"/>
      <c r="E266" s="737"/>
      <c r="F266" s="738"/>
      <c r="G266" s="737"/>
      <c r="H266" s="737"/>
      <c r="I266" s="737"/>
      <c r="J266" s="737"/>
      <c r="K266" s="737"/>
      <c r="L266" s="737"/>
      <c r="M266" s="737"/>
      <c r="N266" s="737"/>
      <c r="O266" s="737"/>
      <c r="P266" s="737"/>
      <c r="Q266" s="737"/>
      <c r="R266" s="737"/>
      <c r="S266" s="737"/>
      <c r="T266" s="737"/>
      <c r="U266" s="737"/>
      <c r="V266" s="737"/>
      <c r="W266" s="737"/>
      <c r="X266" s="737"/>
      <c r="Y266" s="737"/>
      <c r="Z266" s="737"/>
    </row>
    <row r="267">
      <c r="A267" s="737"/>
      <c r="B267" s="737"/>
      <c r="C267" s="737"/>
      <c r="D267" s="737"/>
      <c r="E267" s="737"/>
      <c r="F267" s="738"/>
      <c r="G267" s="737"/>
      <c r="H267" s="737"/>
      <c r="I267" s="737"/>
      <c r="J267" s="737"/>
      <c r="K267" s="737"/>
      <c r="L267" s="737"/>
      <c r="M267" s="737"/>
      <c r="N267" s="737"/>
      <c r="O267" s="737"/>
      <c r="P267" s="737"/>
      <c r="Q267" s="737"/>
      <c r="R267" s="737"/>
      <c r="S267" s="737"/>
      <c r="T267" s="737"/>
      <c r="U267" s="737"/>
      <c r="V267" s="737"/>
      <c r="W267" s="737"/>
      <c r="X267" s="737"/>
      <c r="Y267" s="737"/>
      <c r="Z267" s="737"/>
    </row>
    <row r="268">
      <c r="A268" s="737"/>
      <c r="B268" s="737"/>
      <c r="C268" s="737"/>
      <c r="D268" s="737"/>
      <c r="E268" s="737"/>
      <c r="F268" s="738"/>
      <c r="G268" s="737"/>
      <c r="H268" s="737"/>
      <c r="I268" s="737"/>
      <c r="J268" s="737"/>
      <c r="K268" s="737"/>
      <c r="L268" s="737"/>
      <c r="M268" s="737"/>
      <c r="N268" s="737"/>
      <c r="O268" s="737"/>
      <c r="P268" s="737"/>
      <c r="Q268" s="737"/>
      <c r="R268" s="737"/>
      <c r="S268" s="737"/>
      <c r="T268" s="737"/>
      <c r="U268" s="737"/>
      <c r="V268" s="737"/>
      <c r="W268" s="737"/>
      <c r="X268" s="737"/>
      <c r="Y268" s="737"/>
      <c r="Z268" s="737"/>
    </row>
    <row r="269">
      <c r="A269" s="737"/>
      <c r="B269" s="737"/>
      <c r="C269" s="737"/>
      <c r="D269" s="737"/>
      <c r="E269" s="737"/>
      <c r="F269" s="738"/>
      <c r="G269" s="737"/>
      <c r="H269" s="737"/>
      <c r="I269" s="737"/>
      <c r="J269" s="737"/>
      <c r="K269" s="737"/>
      <c r="L269" s="737"/>
      <c r="M269" s="737"/>
      <c r="N269" s="737"/>
      <c r="O269" s="737"/>
      <c r="P269" s="737"/>
      <c r="Q269" s="737"/>
      <c r="R269" s="737"/>
      <c r="S269" s="737"/>
      <c r="T269" s="737"/>
      <c r="U269" s="737"/>
      <c r="V269" s="737"/>
      <c r="W269" s="737"/>
      <c r="X269" s="737"/>
      <c r="Y269" s="737"/>
      <c r="Z269" s="737"/>
    </row>
    <row r="270">
      <c r="A270" s="737"/>
      <c r="B270" s="737"/>
      <c r="C270" s="737"/>
      <c r="D270" s="737"/>
      <c r="E270" s="737"/>
      <c r="F270" s="738"/>
      <c r="G270" s="737"/>
      <c r="H270" s="737"/>
      <c r="I270" s="737"/>
      <c r="J270" s="737"/>
      <c r="K270" s="737"/>
      <c r="L270" s="737"/>
      <c r="M270" s="737"/>
      <c r="N270" s="737"/>
      <c r="O270" s="737"/>
      <c r="P270" s="737"/>
      <c r="Q270" s="737"/>
      <c r="R270" s="737"/>
      <c r="S270" s="737"/>
      <c r="T270" s="737"/>
      <c r="U270" s="737"/>
      <c r="V270" s="737"/>
      <c r="W270" s="737"/>
      <c r="X270" s="737"/>
      <c r="Y270" s="737"/>
      <c r="Z270" s="737"/>
    </row>
    <row r="271">
      <c r="A271" s="737"/>
      <c r="B271" s="737"/>
      <c r="C271" s="737"/>
      <c r="D271" s="737"/>
      <c r="E271" s="737"/>
      <c r="F271" s="738"/>
      <c r="G271" s="737"/>
      <c r="H271" s="737"/>
      <c r="I271" s="737"/>
      <c r="J271" s="737"/>
      <c r="K271" s="737"/>
      <c r="L271" s="737"/>
      <c r="M271" s="737"/>
      <c r="N271" s="737"/>
      <c r="O271" s="737"/>
      <c r="P271" s="737"/>
      <c r="Q271" s="737"/>
      <c r="R271" s="737"/>
      <c r="S271" s="737"/>
      <c r="T271" s="737"/>
      <c r="U271" s="737"/>
      <c r="V271" s="737"/>
      <c r="W271" s="737"/>
      <c r="X271" s="737"/>
      <c r="Y271" s="737"/>
      <c r="Z271" s="737"/>
    </row>
    <row r="272">
      <c r="A272" s="737"/>
      <c r="B272" s="737"/>
      <c r="C272" s="737"/>
      <c r="D272" s="737"/>
      <c r="E272" s="737"/>
      <c r="F272" s="738"/>
      <c r="G272" s="737"/>
      <c r="H272" s="737"/>
      <c r="I272" s="737"/>
      <c r="J272" s="737"/>
      <c r="K272" s="737"/>
      <c r="L272" s="737"/>
      <c r="M272" s="737"/>
      <c r="N272" s="737"/>
      <c r="O272" s="737"/>
      <c r="P272" s="737"/>
      <c r="Q272" s="737"/>
      <c r="R272" s="737"/>
      <c r="S272" s="737"/>
      <c r="T272" s="737"/>
      <c r="U272" s="737"/>
      <c r="V272" s="737"/>
      <c r="W272" s="737"/>
      <c r="X272" s="737"/>
      <c r="Y272" s="737"/>
      <c r="Z272" s="737"/>
    </row>
    <row r="273">
      <c r="A273" s="737"/>
      <c r="B273" s="737"/>
      <c r="C273" s="737"/>
      <c r="D273" s="737"/>
      <c r="E273" s="737"/>
      <c r="F273" s="738"/>
      <c r="G273" s="737"/>
      <c r="H273" s="737"/>
      <c r="I273" s="737"/>
      <c r="J273" s="737"/>
      <c r="K273" s="737"/>
      <c r="L273" s="737"/>
      <c r="M273" s="737"/>
      <c r="N273" s="737"/>
      <c r="O273" s="737"/>
      <c r="P273" s="737"/>
      <c r="Q273" s="737"/>
      <c r="R273" s="737"/>
      <c r="S273" s="737"/>
      <c r="T273" s="737"/>
      <c r="U273" s="737"/>
      <c r="V273" s="737"/>
      <c r="W273" s="737"/>
      <c r="X273" s="737"/>
      <c r="Y273" s="737"/>
      <c r="Z273" s="737"/>
    </row>
    <row r="274">
      <c r="A274" s="737"/>
      <c r="B274" s="737"/>
      <c r="C274" s="737"/>
      <c r="D274" s="737"/>
      <c r="E274" s="737"/>
      <c r="F274" s="738"/>
      <c r="G274" s="737"/>
      <c r="H274" s="737"/>
      <c r="I274" s="737"/>
      <c r="J274" s="737"/>
      <c r="K274" s="737"/>
      <c r="L274" s="737"/>
      <c r="M274" s="737"/>
      <c r="N274" s="737"/>
      <c r="O274" s="737"/>
      <c r="P274" s="737"/>
      <c r="Q274" s="737"/>
      <c r="R274" s="737"/>
      <c r="S274" s="737"/>
      <c r="T274" s="737"/>
      <c r="U274" s="737"/>
      <c r="V274" s="737"/>
      <c r="W274" s="737"/>
      <c r="X274" s="737"/>
      <c r="Y274" s="737"/>
      <c r="Z274" s="737"/>
    </row>
    <row r="275">
      <c r="A275" s="737"/>
      <c r="B275" s="737"/>
      <c r="C275" s="737"/>
      <c r="D275" s="737"/>
      <c r="E275" s="737"/>
      <c r="F275" s="738"/>
      <c r="G275" s="737"/>
      <c r="H275" s="737"/>
      <c r="I275" s="737"/>
      <c r="J275" s="737"/>
      <c r="K275" s="737"/>
      <c r="L275" s="737"/>
      <c r="M275" s="737"/>
      <c r="N275" s="737"/>
      <c r="O275" s="737"/>
      <c r="P275" s="737"/>
      <c r="Q275" s="737"/>
      <c r="R275" s="737"/>
      <c r="S275" s="737"/>
      <c r="T275" s="737"/>
      <c r="U275" s="737"/>
      <c r="V275" s="737"/>
      <c r="W275" s="737"/>
      <c r="X275" s="737"/>
      <c r="Y275" s="737"/>
      <c r="Z275" s="737"/>
    </row>
    <row r="276">
      <c r="A276" s="737"/>
      <c r="B276" s="737"/>
      <c r="C276" s="737"/>
      <c r="D276" s="737"/>
      <c r="E276" s="737"/>
      <c r="F276" s="738"/>
      <c r="G276" s="737"/>
      <c r="H276" s="737"/>
      <c r="I276" s="737"/>
      <c r="J276" s="737"/>
      <c r="K276" s="737"/>
      <c r="L276" s="737"/>
      <c r="M276" s="737"/>
      <c r="N276" s="737"/>
      <c r="O276" s="737"/>
      <c r="P276" s="737"/>
      <c r="Q276" s="737"/>
      <c r="R276" s="737"/>
      <c r="S276" s="737"/>
      <c r="T276" s="737"/>
      <c r="U276" s="737"/>
      <c r="V276" s="737"/>
      <c r="W276" s="737"/>
      <c r="X276" s="737"/>
      <c r="Y276" s="737"/>
      <c r="Z276" s="737"/>
    </row>
    <row r="277">
      <c r="A277" s="737"/>
      <c r="B277" s="737"/>
      <c r="C277" s="737"/>
      <c r="D277" s="737"/>
      <c r="E277" s="737"/>
      <c r="F277" s="738"/>
      <c r="G277" s="737"/>
      <c r="H277" s="737"/>
      <c r="I277" s="737"/>
      <c r="J277" s="737"/>
      <c r="K277" s="737"/>
      <c r="L277" s="737"/>
      <c r="M277" s="737"/>
      <c r="N277" s="737"/>
      <c r="O277" s="737"/>
      <c r="P277" s="737"/>
      <c r="Q277" s="737"/>
      <c r="R277" s="737"/>
      <c r="S277" s="737"/>
      <c r="T277" s="737"/>
      <c r="U277" s="737"/>
      <c r="V277" s="737"/>
      <c r="W277" s="737"/>
      <c r="X277" s="737"/>
      <c r="Y277" s="737"/>
      <c r="Z277" s="737"/>
    </row>
    <row r="278">
      <c r="A278" s="737"/>
      <c r="B278" s="737"/>
      <c r="C278" s="737"/>
      <c r="D278" s="737"/>
      <c r="E278" s="737"/>
      <c r="F278" s="738"/>
      <c r="G278" s="737"/>
      <c r="H278" s="737"/>
      <c r="I278" s="737"/>
      <c r="J278" s="737"/>
      <c r="K278" s="737"/>
      <c r="L278" s="737"/>
      <c r="M278" s="737"/>
      <c r="N278" s="737"/>
      <c r="O278" s="737"/>
      <c r="P278" s="737"/>
      <c r="Q278" s="737"/>
      <c r="R278" s="737"/>
      <c r="S278" s="737"/>
      <c r="T278" s="737"/>
      <c r="U278" s="737"/>
      <c r="V278" s="737"/>
      <c r="W278" s="737"/>
      <c r="X278" s="737"/>
      <c r="Y278" s="737"/>
      <c r="Z278" s="737"/>
    </row>
    <row r="279">
      <c r="A279" s="737"/>
      <c r="B279" s="737"/>
      <c r="C279" s="737"/>
      <c r="D279" s="737"/>
      <c r="E279" s="737"/>
      <c r="F279" s="738"/>
      <c r="G279" s="737"/>
      <c r="H279" s="737"/>
      <c r="I279" s="737"/>
      <c r="J279" s="737"/>
      <c r="K279" s="737"/>
      <c r="L279" s="737"/>
      <c r="M279" s="737"/>
      <c r="N279" s="737"/>
      <c r="O279" s="737"/>
      <c r="P279" s="737"/>
      <c r="Q279" s="737"/>
      <c r="R279" s="737"/>
      <c r="S279" s="737"/>
      <c r="T279" s="737"/>
      <c r="U279" s="737"/>
      <c r="V279" s="737"/>
      <c r="W279" s="737"/>
      <c r="X279" s="737"/>
      <c r="Y279" s="737"/>
      <c r="Z279" s="737"/>
    </row>
    <row r="280">
      <c r="A280" s="737"/>
      <c r="B280" s="737"/>
      <c r="C280" s="737"/>
      <c r="D280" s="737"/>
      <c r="E280" s="737"/>
      <c r="F280" s="738"/>
      <c r="G280" s="737"/>
      <c r="H280" s="737"/>
      <c r="I280" s="737"/>
      <c r="J280" s="737"/>
      <c r="K280" s="737"/>
      <c r="L280" s="737"/>
      <c r="M280" s="737"/>
      <c r="N280" s="737"/>
      <c r="O280" s="737"/>
      <c r="P280" s="737"/>
      <c r="Q280" s="737"/>
      <c r="R280" s="737"/>
      <c r="S280" s="737"/>
      <c r="T280" s="737"/>
      <c r="U280" s="737"/>
      <c r="V280" s="737"/>
      <c r="W280" s="737"/>
      <c r="X280" s="737"/>
      <c r="Y280" s="737"/>
      <c r="Z280" s="737"/>
    </row>
    <row r="281">
      <c r="A281" s="737"/>
      <c r="B281" s="737"/>
      <c r="C281" s="737"/>
      <c r="D281" s="737"/>
      <c r="E281" s="737"/>
      <c r="F281" s="738"/>
      <c r="G281" s="737"/>
      <c r="H281" s="737"/>
      <c r="I281" s="737"/>
      <c r="J281" s="737"/>
      <c r="K281" s="737"/>
      <c r="L281" s="737"/>
      <c r="M281" s="737"/>
      <c r="N281" s="737"/>
      <c r="O281" s="737"/>
      <c r="P281" s="737"/>
      <c r="Q281" s="737"/>
      <c r="R281" s="737"/>
      <c r="S281" s="737"/>
      <c r="T281" s="737"/>
      <c r="U281" s="737"/>
      <c r="V281" s="737"/>
      <c r="W281" s="737"/>
      <c r="X281" s="737"/>
      <c r="Y281" s="737"/>
      <c r="Z281" s="737"/>
    </row>
    <row r="282">
      <c r="A282" s="737"/>
      <c r="B282" s="737"/>
      <c r="C282" s="737"/>
      <c r="D282" s="737"/>
      <c r="E282" s="737"/>
      <c r="F282" s="738"/>
      <c r="G282" s="737"/>
      <c r="H282" s="737"/>
      <c r="I282" s="737"/>
      <c r="J282" s="737"/>
      <c r="K282" s="737"/>
      <c r="L282" s="737"/>
      <c r="M282" s="737"/>
      <c r="N282" s="737"/>
      <c r="O282" s="737"/>
      <c r="P282" s="737"/>
      <c r="Q282" s="737"/>
      <c r="R282" s="737"/>
      <c r="S282" s="737"/>
      <c r="T282" s="737"/>
      <c r="U282" s="737"/>
      <c r="V282" s="737"/>
      <c r="W282" s="737"/>
      <c r="X282" s="737"/>
      <c r="Y282" s="737"/>
      <c r="Z282" s="737"/>
    </row>
    <row r="283">
      <c r="A283" s="737"/>
      <c r="B283" s="737"/>
      <c r="C283" s="737"/>
      <c r="D283" s="737"/>
      <c r="E283" s="737"/>
      <c r="F283" s="738"/>
      <c r="G283" s="737"/>
      <c r="H283" s="737"/>
      <c r="I283" s="737"/>
      <c r="J283" s="737"/>
      <c r="K283" s="737"/>
      <c r="L283" s="737"/>
      <c r="M283" s="737"/>
      <c r="N283" s="737"/>
      <c r="O283" s="737"/>
      <c r="P283" s="737"/>
      <c r="Q283" s="737"/>
      <c r="R283" s="737"/>
      <c r="S283" s="737"/>
      <c r="T283" s="737"/>
      <c r="U283" s="737"/>
      <c r="V283" s="737"/>
      <c r="W283" s="737"/>
      <c r="X283" s="737"/>
      <c r="Y283" s="737"/>
      <c r="Z283" s="737"/>
    </row>
    <row r="284">
      <c r="A284" s="737"/>
      <c r="B284" s="737"/>
      <c r="C284" s="737"/>
      <c r="D284" s="737"/>
      <c r="E284" s="737"/>
      <c r="F284" s="738"/>
      <c r="G284" s="737"/>
      <c r="H284" s="737"/>
      <c r="I284" s="737"/>
      <c r="J284" s="737"/>
      <c r="K284" s="737"/>
      <c r="L284" s="737"/>
      <c r="M284" s="737"/>
      <c r="N284" s="737"/>
      <c r="O284" s="737"/>
      <c r="P284" s="737"/>
      <c r="Q284" s="737"/>
      <c r="R284" s="737"/>
      <c r="S284" s="737"/>
      <c r="T284" s="737"/>
      <c r="U284" s="737"/>
      <c r="V284" s="737"/>
      <c r="W284" s="737"/>
      <c r="X284" s="737"/>
      <c r="Y284" s="737"/>
      <c r="Z284" s="737"/>
    </row>
    <row r="285">
      <c r="A285" s="737"/>
      <c r="B285" s="737"/>
      <c r="C285" s="737"/>
      <c r="D285" s="737"/>
      <c r="E285" s="737"/>
      <c r="F285" s="738"/>
      <c r="G285" s="737"/>
      <c r="H285" s="737"/>
      <c r="I285" s="737"/>
      <c r="J285" s="737"/>
      <c r="K285" s="737"/>
      <c r="L285" s="737"/>
      <c r="M285" s="737"/>
      <c r="N285" s="737"/>
      <c r="O285" s="737"/>
      <c r="P285" s="737"/>
      <c r="Q285" s="737"/>
      <c r="R285" s="737"/>
      <c r="S285" s="737"/>
      <c r="T285" s="737"/>
      <c r="U285" s="737"/>
      <c r="V285" s="737"/>
      <c r="W285" s="737"/>
      <c r="X285" s="737"/>
      <c r="Y285" s="737"/>
      <c r="Z285" s="737"/>
    </row>
    <row r="286">
      <c r="A286" s="737"/>
      <c r="B286" s="737"/>
      <c r="C286" s="737"/>
      <c r="D286" s="737"/>
      <c r="E286" s="737"/>
      <c r="F286" s="738"/>
      <c r="G286" s="737"/>
      <c r="H286" s="737"/>
      <c r="I286" s="737"/>
      <c r="J286" s="737"/>
      <c r="K286" s="737"/>
      <c r="L286" s="737"/>
      <c r="M286" s="737"/>
      <c r="N286" s="737"/>
      <c r="O286" s="737"/>
      <c r="P286" s="737"/>
      <c r="Q286" s="737"/>
      <c r="R286" s="737"/>
      <c r="S286" s="737"/>
      <c r="T286" s="737"/>
      <c r="U286" s="737"/>
      <c r="V286" s="737"/>
      <c r="W286" s="737"/>
      <c r="X286" s="737"/>
      <c r="Y286" s="737"/>
      <c r="Z286" s="737"/>
    </row>
    <row r="287">
      <c r="A287" s="737"/>
      <c r="B287" s="737"/>
      <c r="C287" s="737"/>
      <c r="D287" s="737"/>
      <c r="E287" s="737"/>
      <c r="F287" s="738"/>
      <c r="G287" s="737"/>
      <c r="H287" s="737"/>
      <c r="I287" s="737"/>
      <c r="J287" s="737"/>
      <c r="K287" s="737"/>
      <c r="L287" s="737"/>
      <c r="M287" s="737"/>
      <c r="N287" s="737"/>
      <c r="O287" s="737"/>
      <c r="P287" s="737"/>
      <c r="Q287" s="737"/>
      <c r="R287" s="737"/>
      <c r="S287" s="737"/>
      <c r="T287" s="737"/>
      <c r="U287" s="737"/>
      <c r="V287" s="737"/>
      <c r="W287" s="737"/>
      <c r="X287" s="737"/>
      <c r="Y287" s="737"/>
      <c r="Z287" s="737"/>
    </row>
    <row r="288">
      <c r="A288" s="737"/>
      <c r="B288" s="737"/>
      <c r="C288" s="737"/>
      <c r="D288" s="737"/>
      <c r="E288" s="737"/>
      <c r="F288" s="738"/>
      <c r="G288" s="737"/>
      <c r="H288" s="737"/>
      <c r="I288" s="737"/>
      <c r="J288" s="737"/>
      <c r="K288" s="737"/>
      <c r="L288" s="737"/>
      <c r="M288" s="737"/>
      <c r="N288" s="737"/>
      <c r="O288" s="737"/>
      <c r="P288" s="737"/>
      <c r="Q288" s="737"/>
      <c r="R288" s="737"/>
      <c r="S288" s="737"/>
      <c r="T288" s="737"/>
      <c r="U288" s="737"/>
      <c r="V288" s="737"/>
      <c r="W288" s="737"/>
      <c r="X288" s="737"/>
      <c r="Y288" s="737"/>
      <c r="Z288" s="737"/>
    </row>
    <row r="289">
      <c r="A289" s="737"/>
      <c r="B289" s="737"/>
      <c r="C289" s="737"/>
      <c r="D289" s="737"/>
      <c r="E289" s="737"/>
      <c r="F289" s="738"/>
      <c r="G289" s="737"/>
      <c r="H289" s="737"/>
      <c r="I289" s="737"/>
      <c r="J289" s="737"/>
      <c r="K289" s="737"/>
      <c r="L289" s="737"/>
      <c r="M289" s="737"/>
      <c r="N289" s="737"/>
      <c r="O289" s="737"/>
      <c r="P289" s="737"/>
      <c r="Q289" s="737"/>
      <c r="R289" s="737"/>
      <c r="S289" s="737"/>
      <c r="T289" s="737"/>
      <c r="U289" s="737"/>
      <c r="V289" s="737"/>
      <c r="W289" s="737"/>
      <c r="X289" s="737"/>
      <c r="Y289" s="737"/>
      <c r="Z289" s="737"/>
    </row>
    <row r="290">
      <c r="A290" s="737"/>
      <c r="B290" s="737"/>
      <c r="C290" s="737"/>
      <c r="D290" s="737"/>
      <c r="E290" s="737"/>
      <c r="F290" s="738"/>
      <c r="G290" s="737"/>
      <c r="H290" s="737"/>
      <c r="I290" s="737"/>
      <c r="J290" s="737"/>
      <c r="K290" s="737"/>
      <c r="L290" s="737"/>
      <c r="M290" s="737"/>
      <c r="N290" s="737"/>
      <c r="O290" s="737"/>
      <c r="P290" s="737"/>
      <c r="Q290" s="737"/>
      <c r="R290" s="737"/>
      <c r="S290" s="737"/>
      <c r="T290" s="737"/>
      <c r="U290" s="737"/>
      <c r="V290" s="737"/>
      <c r="W290" s="737"/>
      <c r="X290" s="737"/>
      <c r="Y290" s="737"/>
      <c r="Z290" s="737"/>
    </row>
    <row r="291">
      <c r="A291" s="737"/>
      <c r="B291" s="737"/>
      <c r="C291" s="737"/>
      <c r="D291" s="737"/>
      <c r="E291" s="737"/>
      <c r="F291" s="738"/>
      <c r="G291" s="737"/>
      <c r="H291" s="737"/>
      <c r="I291" s="737"/>
      <c r="J291" s="737"/>
      <c r="K291" s="737"/>
      <c r="L291" s="737"/>
      <c r="M291" s="737"/>
      <c r="N291" s="737"/>
      <c r="O291" s="737"/>
      <c r="P291" s="737"/>
      <c r="Q291" s="737"/>
      <c r="R291" s="737"/>
      <c r="S291" s="737"/>
      <c r="T291" s="737"/>
      <c r="U291" s="737"/>
      <c r="V291" s="737"/>
      <c r="W291" s="737"/>
      <c r="X291" s="737"/>
      <c r="Y291" s="737"/>
      <c r="Z291" s="737"/>
    </row>
    <row r="292">
      <c r="A292" s="737"/>
      <c r="B292" s="737"/>
      <c r="C292" s="737"/>
      <c r="D292" s="737"/>
      <c r="E292" s="737"/>
      <c r="F292" s="738"/>
      <c r="G292" s="737"/>
      <c r="H292" s="737"/>
      <c r="I292" s="737"/>
      <c r="J292" s="737"/>
      <c r="K292" s="737"/>
      <c r="L292" s="737"/>
      <c r="M292" s="737"/>
      <c r="N292" s="737"/>
      <c r="O292" s="737"/>
      <c r="P292" s="737"/>
      <c r="Q292" s="737"/>
      <c r="R292" s="737"/>
      <c r="S292" s="737"/>
      <c r="T292" s="737"/>
      <c r="U292" s="737"/>
      <c r="V292" s="737"/>
      <c r="W292" s="737"/>
      <c r="X292" s="737"/>
      <c r="Y292" s="737"/>
      <c r="Z292" s="737"/>
    </row>
    <row r="293">
      <c r="A293" s="737"/>
      <c r="B293" s="737"/>
      <c r="C293" s="737"/>
      <c r="D293" s="737"/>
      <c r="E293" s="737"/>
      <c r="F293" s="738"/>
      <c r="G293" s="737"/>
      <c r="H293" s="737"/>
      <c r="I293" s="737"/>
      <c r="J293" s="737"/>
      <c r="K293" s="737"/>
      <c r="L293" s="737"/>
      <c r="M293" s="737"/>
      <c r="N293" s="737"/>
      <c r="O293" s="737"/>
      <c r="P293" s="737"/>
      <c r="Q293" s="737"/>
      <c r="R293" s="737"/>
      <c r="S293" s="737"/>
      <c r="T293" s="737"/>
      <c r="U293" s="737"/>
      <c r="V293" s="737"/>
      <c r="W293" s="737"/>
      <c r="X293" s="737"/>
      <c r="Y293" s="737"/>
      <c r="Z293" s="737"/>
    </row>
    <row r="294">
      <c r="A294" s="737"/>
      <c r="B294" s="737"/>
      <c r="C294" s="737"/>
      <c r="D294" s="737"/>
      <c r="E294" s="737"/>
      <c r="F294" s="738"/>
      <c r="G294" s="737"/>
      <c r="H294" s="737"/>
      <c r="I294" s="737"/>
      <c r="J294" s="737"/>
      <c r="K294" s="737"/>
      <c r="L294" s="737"/>
      <c r="M294" s="737"/>
      <c r="N294" s="737"/>
      <c r="O294" s="737"/>
      <c r="P294" s="737"/>
      <c r="Q294" s="737"/>
      <c r="R294" s="737"/>
      <c r="S294" s="737"/>
      <c r="T294" s="737"/>
      <c r="U294" s="737"/>
      <c r="V294" s="737"/>
      <c r="W294" s="737"/>
      <c r="X294" s="737"/>
      <c r="Y294" s="737"/>
      <c r="Z294" s="737"/>
    </row>
    <row r="295">
      <c r="A295" s="737"/>
      <c r="B295" s="737"/>
      <c r="C295" s="737"/>
      <c r="D295" s="737"/>
      <c r="E295" s="737"/>
      <c r="F295" s="738"/>
      <c r="G295" s="737"/>
      <c r="H295" s="737"/>
      <c r="I295" s="737"/>
      <c r="J295" s="737"/>
      <c r="K295" s="737"/>
      <c r="L295" s="737"/>
      <c r="M295" s="737"/>
      <c r="N295" s="737"/>
      <c r="O295" s="737"/>
      <c r="P295" s="737"/>
      <c r="Q295" s="737"/>
      <c r="R295" s="737"/>
      <c r="S295" s="737"/>
      <c r="T295" s="737"/>
      <c r="U295" s="737"/>
      <c r="V295" s="737"/>
      <c r="W295" s="737"/>
      <c r="X295" s="737"/>
      <c r="Y295" s="737"/>
      <c r="Z295" s="737"/>
    </row>
    <row r="296">
      <c r="A296" s="737"/>
      <c r="B296" s="737"/>
      <c r="C296" s="737"/>
      <c r="D296" s="737"/>
      <c r="E296" s="737"/>
      <c r="F296" s="738"/>
      <c r="G296" s="737"/>
      <c r="H296" s="737"/>
      <c r="I296" s="737"/>
      <c r="J296" s="737"/>
      <c r="K296" s="737"/>
      <c r="L296" s="737"/>
      <c r="M296" s="737"/>
      <c r="N296" s="737"/>
      <c r="O296" s="737"/>
      <c r="P296" s="737"/>
      <c r="Q296" s="737"/>
      <c r="R296" s="737"/>
      <c r="S296" s="737"/>
      <c r="T296" s="737"/>
      <c r="U296" s="737"/>
      <c r="V296" s="737"/>
      <c r="W296" s="737"/>
      <c r="X296" s="737"/>
      <c r="Y296" s="737"/>
      <c r="Z296" s="737"/>
    </row>
    <row r="297">
      <c r="A297" s="737"/>
      <c r="B297" s="737"/>
      <c r="C297" s="737"/>
      <c r="D297" s="737"/>
      <c r="E297" s="737"/>
      <c r="F297" s="738"/>
      <c r="G297" s="737"/>
      <c r="H297" s="737"/>
      <c r="I297" s="737"/>
      <c r="J297" s="737"/>
      <c r="K297" s="737"/>
      <c r="L297" s="737"/>
      <c r="M297" s="737"/>
      <c r="N297" s="737"/>
      <c r="O297" s="737"/>
      <c r="P297" s="737"/>
      <c r="Q297" s="737"/>
      <c r="R297" s="737"/>
      <c r="S297" s="737"/>
      <c r="T297" s="737"/>
      <c r="U297" s="737"/>
      <c r="V297" s="737"/>
      <c r="W297" s="737"/>
      <c r="X297" s="737"/>
      <c r="Y297" s="737"/>
      <c r="Z297" s="737"/>
    </row>
    <row r="298">
      <c r="A298" s="737"/>
      <c r="B298" s="737"/>
      <c r="C298" s="737"/>
      <c r="D298" s="737"/>
      <c r="E298" s="737"/>
      <c r="F298" s="738"/>
      <c r="G298" s="737"/>
      <c r="H298" s="737"/>
      <c r="I298" s="737"/>
      <c r="J298" s="737"/>
      <c r="K298" s="737"/>
      <c r="L298" s="737"/>
      <c r="M298" s="737"/>
      <c r="N298" s="737"/>
      <c r="O298" s="737"/>
      <c r="P298" s="737"/>
      <c r="Q298" s="737"/>
      <c r="R298" s="737"/>
      <c r="S298" s="737"/>
      <c r="T298" s="737"/>
      <c r="U298" s="737"/>
      <c r="V298" s="737"/>
      <c r="W298" s="737"/>
      <c r="X298" s="737"/>
      <c r="Y298" s="737"/>
      <c r="Z298" s="737"/>
    </row>
    <row r="299">
      <c r="A299" s="737"/>
      <c r="B299" s="737"/>
      <c r="C299" s="737"/>
      <c r="D299" s="737"/>
      <c r="E299" s="737"/>
      <c r="F299" s="738"/>
      <c r="G299" s="737"/>
      <c r="H299" s="737"/>
      <c r="I299" s="737"/>
      <c r="J299" s="737"/>
      <c r="K299" s="737"/>
      <c r="L299" s="737"/>
      <c r="M299" s="737"/>
      <c r="N299" s="737"/>
      <c r="O299" s="737"/>
      <c r="P299" s="737"/>
      <c r="Q299" s="737"/>
      <c r="R299" s="737"/>
      <c r="S299" s="737"/>
      <c r="T299" s="737"/>
      <c r="U299" s="737"/>
      <c r="V299" s="737"/>
      <c r="W299" s="737"/>
      <c r="X299" s="737"/>
      <c r="Y299" s="737"/>
      <c r="Z299" s="737"/>
    </row>
    <row r="300">
      <c r="A300" s="737"/>
      <c r="B300" s="737"/>
      <c r="C300" s="737"/>
      <c r="D300" s="737"/>
      <c r="E300" s="737"/>
      <c r="F300" s="738"/>
      <c r="G300" s="737"/>
      <c r="H300" s="737"/>
      <c r="I300" s="737"/>
      <c r="J300" s="737"/>
      <c r="K300" s="737"/>
      <c r="L300" s="737"/>
      <c r="M300" s="737"/>
      <c r="N300" s="737"/>
      <c r="O300" s="737"/>
      <c r="P300" s="737"/>
      <c r="Q300" s="737"/>
      <c r="R300" s="737"/>
      <c r="S300" s="737"/>
      <c r="T300" s="737"/>
      <c r="U300" s="737"/>
      <c r="V300" s="737"/>
      <c r="W300" s="737"/>
      <c r="X300" s="737"/>
      <c r="Y300" s="737"/>
      <c r="Z300" s="737"/>
    </row>
    <row r="301">
      <c r="A301" s="737"/>
      <c r="B301" s="737"/>
      <c r="C301" s="737"/>
      <c r="D301" s="737"/>
      <c r="E301" s="737"/>
      <c r="F301" s="738"/>
      <c r="G301" s="737"/>
      <c r="H301" s="737"/>
      <c r="I301" s="737"/>
      <c r="J301" s="737"/>
      <c r="K301" s="737"/>
      <c r="L301" s="737"/>
      <c r="M301" s="737"/>
      <c r="N301" s="737"/>
      <c r="O301" s="737"/>
      <c r="P301" s="737"/>
      <c r="Q301" s="737"/>
      <c r="R301" s="737"/>
      <c r="S301" s="737"/>
      <c r="T301" s="737"/>
      <c r="U301" s="737"/>
      <c r="V301" s="737"/>
      <c r="W301" s="737"/>
      <c r="X301" s="737"/>
      <c r="Y301" s="737"/>
      <c r="Z301" s="737"/>
    </row>
    <row r="302">
      <c r="A302" s="737"/>
      <c r="B302" s="737"/>
      <c r="C302" s="737"/>
      <c r="D302" s="737"/>
      <c r="E302" s="737"/>
      <c r="F302" s="738"/>
      <c r="G302" s="737"/>
      <c r="H302" s="737"/>
      <c r="I302" s="737"/>
      <c r="J302" s="737"/>
      <c r="K302" s="737"/>
      <c r="L302" s="737"/>
      <c r="M302" s="737"/>
      <c r="N302" s="737"/>
      <c r="O302" s="737"/>
      <c r="P302" s="737"/>
      <c r="Q302" s="737"/>
      <c r="R302" s="737"/>
      <c r="S302" s="737"/>
      <c r="T302" s="737"/>
      <c r="U302" s="737"/>
      <c r="V302" s="737"/>
      <c r="W302" s="737"/>
      <c r="X302" s="737"/>
      <c r="Y302" s="737"/>
      <c r="Z302" s="737"/>
    </row>
    <row r="303">
      <c r="A303" s="737"/>
      <c r="B303" s="737"/>
      <c r="C303" s="737"/>
      <c r="D303" s="737"/>
      <c r="E303" s="737"/>
      <c r="F303" s="738"/>
      <c r="G303" s="737"/>
      <c r="H303" s="737"/>
      <c r="I303" s="737"/>
      <c r="J303" s="737"/>
      <c r="K303" s="737"/>
      <c r="L303" s="737"/>
      <c r="M303" s="737"/>
      <c r="N303" s="737"/>
      <c r="O303" s="737"/>
      <c r="P303" s="737"/>
      <c r="Q303" s="737"/>
      <c r="R303" s="737"/>
      <c r="S303" s="737"/>
      <c r="T303" s="737"/>
      <c r="U303" s="737"/>
      <c r="V303" s="737"/>
      <c r="W303" s="737"/>
      <c r="X303" s="737"/>
      <c r="Y303" s="737"/>
      <c r="Z303" s="737"/>
    </row>
    <row r="304">
      <c r="A304" s="737"/>
      <c r="B304" s="737"/>
      <c r="C304" s="737"/>
      <c r="D304" s="737"/>
      <c r="E304" s="737"/>
      <c r="F304" s="738"/>
      <c r="G304" s="737"/>
      <c r="H304" s="737"/>
      <c r="I304" s="737"/>
      <c r="J304" s="737"/>
      <c r="K304" s="737"/>
      <c r="L304" s="737"/>
      <c r="M304" s="737"/>
      <c r="N304" s="737"/>
      <c r="O304" s="737"/>
      <c r="P304" s="737"/>
      <c r="Q304" s="737"/>
      <c r="R304" s="737"/>
      <c r="S304" s="737"/>
      <c r="T304" s="737"/>
      <c r="U304" s="737"/>
      <c r="V304" s="737"/>
      <c r="W304" s="737"/>
      <c r="X304" s="737"/>
      <c r="Y304" s="737"/>
      <c r="Z304" s="737"/>
    </row>
    <row r="305">
      <c r="A305" s="737"/>
      <c r="B305" s="737"/>
      <c r="C305" s="737"/>
      <c r="D305" s="737"/>
      <c r="E305" s="737"/>
      <c r="F305" s="738"/>
      <c r="G305" s="737"/>
      <c r="H305" s="737"/>
      <c r="I305" s="737"/>
      <c r="J305" s="737"/>
      <c r="K305" s="737"/>
      <c r="L305" s="737"/>
      <c r="M305" s="737"/>
      <c r="N305" s="737"/>
      <c r="O305" s="737"/>
      <c r="P305" s="737"/>
      <c r="Q305" s="737"/>
      <c r="R305" s="737"/>
      <c r="S305" s="737"/>
      <c r="T305" s="737"/>
      <c r="U305" s="737"/>
      <c r="V305" s="737"/>
      <c r="W305" s="737"/>
      <c r="X305" s="737"/>
      <c r="Y305" s="737"/>
      <c r="Z305" s="737"/>
    </row>
    <row r="306">
      <c r="A306" s="737"/>
      <c r="B306" s="737"/>
      <c r="C306" s="737"/>
      <c r="D306" s="737"/>
      <c r="E306" s="737"/>
      <c r="F306" s="738"/>
      <c r="G306" s="737"/>
      <c r="H306" s="737"/>
      <c r="I306" s="737"/>
      <c r="J306" s="737"/>
      <c r="K306" s="737"/>
      <c r="L306" s="737"/>
      <c r="M306" s="737"/>
      <c r="N306" s="737"/>
      <c r="O306" s="737"/>
      <c r="P306" s="737"/>
      <c r="Q306" s="737"/>
      <c r="R306" s="737"/>
      <c r="S306" s="737"/>
      <c r="T306" s="737"/>
      <c r="U306" s="737"/>
      <c r="V306" s="737"/>
      <c r="W306" s="737"/>
      <c r="X306" s="737"/>
      <c r="Y306" s="737"/>
      <c r="Z306" s="737"/>
    </row>
    <row r="307">
      <c r="A307" s="737"/>
      <c r="B307" s="737"/>
      <c r="C307" s="737"/>
      <c r="D307" s="737"/>
      <c r="E307" s="737"/>
      <c r="F307" s="738"/>
      <c r="G307" s="737"/>
      <c r="H307" s="737"/>
      <c r="I307" s="737"/>
      <c r="J307" s="737"/>
      <c r="K307" s="737"/>
      <c r="L307" s="737"/>
      <c r="M307" s="737"/>
      <c r="N307" s="737"/>
      <c r="O307" s="737"/>
      <c r="P307" s="737"/>
      <c r="Q307" s="737"/>
      <c r="R307" s="737"/>
      <c r="S307" s="737"/>
      <c r="T307" s="737"/>
      <c r="U307" s="737"/>
      <c r="V307" s="737"/>
      <c r="W307" s="737"/>
      <c r="X307" s="737"/>
      <c r="Y307" s="737"/>
      <c r="Z307" s="737"/>
    </row>
    <row r="308">
      <c r="A308" s="737"/>
      <c r="B308" s="737"/>
      <c r="C308" s="737"/>
      <c r="D308" s="737"/>
      <c r="E308" s="737"/>
      <c r="F308" s="738"/>
      <c r="G308" s="737"/>
      <c r="H308" s="737"/>
      <c r="I308" s="737"/>
      <c r="J308" s="737"/>
      <c r="K308" s="737"/>
      <c r="L308" s="737"/>
      <c r="M308" s="737"/>
      <c r="N308" s="737"/>
      <c r="O308" s="737"/>
      <c r="P308" s="737"/>
      <c r="Q308" s="737"/>
      <c r="R308" s="737"/>
      <c r="S308" s="737"/>
      <c r="T308" s="737"/>
      <c r="U308" s="737"/>
      <c r="V308" s="737"/>
      <c r="W308" s="737"/>
      <c r="X308" s="737"/>
      <c r="Y308" s="737"/>
      <c r="Z308" s="737"/>
    </row>
    <row r="309">
      <c r="A309" s="737"/>
      <c r="B309" s="737"/>
      <c r="C309" s="737"/>
      <c r="D309" s="737"/>
      <c r="E309" s="737"/>
      <c r="F309" s="738"/>
      <c r="G309" s="737"/>
      <c r="H309" s="737"/>
      <c r="I309" s="737"/>
      <c r="J309" s="737"/>
      <c r="K309" s="737"/>
      <c r="L309" s="737"/>
      <c r="M309" s="737"/>
      <c r="N309" s="737"/>
      <c r="O309" s="737"/>
      <c r="P309" s="737"/>
      <c r="Q309" s="737"/>
      <c r="R309" s="737"/>
      <c r="S309" s="737"/>
      <c r="T309" s="737"/>
      <c r="U309" s="737"/>
      <c r="V309" s="737"/>
      <c r="W309" s="737"/>
      <c r="X309" s="737"/>
      <c r="Y309" s="737"/>
      <c r="Z309" s="737"/>
    </row>
    <row r="310">
      <c r="A310" s="737"/>
      <c r="B310" s="737"/>
      <c r="C310" s="737"/>
      <c r="D310" s="737"/>
      <c r="E310" s="737"/>
      <c r="F310" s="738"/>
      <c r="G310" s="737"/>
      <c r="H310" s="737"/>
      <c r="I310" s="737"/>
      <c r="J310" s="737"/>
      <c r="K310" s="737"/>
      <c r="L310" s="737"/>
      <c r="M310" s="737"/>
      <c r="N310" s="737"/>
      <c r="O310" s="737"/>
      <c r="P310" s="737"/>
      <c r="Q310" s="737"/>
      <c r="R310" s="737"/>
      <c r="S310" s="737"/>
      <c r="T310" s="737"/>
      <c r="U310" s="737"/>
      <c r="V310" s="737"/>
      <c r="W310" s="737"/>
      <c r="X310" s="737"/>
      <c r="Y310" s="737"/>
      <c r="Z310" s="737"/>
    </row>
    <row r="311">
      <c r="A311" s="737"/>
      <c r="B311" s="737"/>
      <c r="C311" s="737"/>
      <c r="D311" s="737"/>
      <c r="E311" s="737"/>
      <c r="F311" s="738"/>
      <c r="G311" s="737"/>
      <c r="H311" s="737"/>
      <c r="I311" s="737"/>
      <c r="J311" s="737"/>
      <c r="K311" s="737"/>
      <c r="L311" s="737"/>
      <c r="M311" s="737"/>
      <c r="N311" s="737"/>
      <c r="O311" s="737"/>
      <c r="P311" s="737"/>
      <c r="Q311" s="737"/>
      <c r="R311" s="737"/>
      <c r="S311" s="737"/>
      <c r="T311" s="737"/>
      <c r="U311" s="737"/>
      <c r="V311" s="737"/>
      <c r="W311" s="737"/>
      <c r="X311" s="737"/>
      <c r="Y311" s="737"/>
      <c r="Z311" s="737"/>
    </row>
    <row r="312">
      <c r="A312" s="737"/>
      <c r="B312" s="737"/>
      <c r="C312" s="737"/>
      <c r="D312" s="737"/>
      <c r="E312" s="737"/>
      <c r="F312" s="738"/>
      <c r="G312" s="737"/>
      <c r="H312" s="737"/>
      <c r="I312" s="737"/>
      <c r="J312" s="737"/>
      <c r="K312" s="737"/>
      <c r="L312" s="737"/>
      <c r="M312" s="737"/>
      <c r="N312" s="737"/>
      <c r="O312" s="737"/>
      <c r="P312" s="737"/>
      <c r="Q312" s="737"/>
      <c r="R312" s="737"/>
      <c r="S312" s="737"/>
      <c r="T312" s="737"/>
      <c r="U312" s="737"/>
      <c r="V312" s="737"/>
      <c r="W312" s="737"/>
      <c r="X312" s="737"/>
      <c r="Y312" s="737"/>
      <c r="Z312" s="737"/>
    </row>
    <row r="313">
      <c r="A313" s="737"/>
      <c r="B313" s="737"/>
      <c r="C313" s="737"/>
      <c r="D313" s="737"/>
      <c r="E313" s="737"/>
      <c r="F313" s="738"/>
      <c r="G313" s="737"/>
      <c r="H313" s="737"/>
      <c r="I313" s="737"/>
      <c r="J313" s="737"/>
      <c r="K313" s="737"/>
      <c r="L313" s="737"/>
      <c r="M313" s="737"/>
      <c r="N313" s="737"/>
      <c r="O313" s="737"/>
      <c r="P313" s="737"/>
      <c r="Q313" s="737"/>
      <c r="R313" s="737"/>
      <c r="S313" s="737"/>
      <c r="T313" s="737"/>
      <c r="U313" s="737"/>
      <c r="V313" s="737"/>
      <c r="W313" s="737"/>
      <c r="X313" s="737"/>
      <c r="Y313" s="737"/>
      <c r="Z313" s="737"/>
    </row>
    <row r="314">
      <c r="A314" s="737"/>
      <c r="B314" s="737"/>
      <c r="C314" s="737"/>
      <c r="D314" s="737"/>
      <c r="E314" s="737"/>
      <c r="F314" s="738"/>
      <c r="G314" s="737"/>
      <c r="H314" s="737"/>
      <c r="I314" s="737"/>
      <c r="J314" s="737"/>
      <c r="K314" s="737"/>
      <c r="L314" s="737"/>
      <c r="M314" s="737"/>
      <c r="N314" s="737"/>
      <c r="O314" s="737"/>
      <c r="P314" s="737"/>
      <c r="Q314" s="737"/>
      <c r="R314" s="737"/>
      <c r="S314" s="737"/>
      <c r="T314" s="737"/>
      <c r="U314" s="737"/>
      <c r="V314" s="737"/>
      <c r="W314" s="737"/>
      <c r="X314" s="737"/>
      <c r="Y314" s="737"/>
      <c r="Z314" s="737"/>
    </row>
    <row r="315">
      <c r="A315" s="737"/>
      <c r="B315" s="737"/>
      <c r="C315" s="737"/>
      <c r="D315" s="737"/>
      <c r="E315" s="737"/>
      <c r="F315" s="738"/>
      <c r="G315" s="737"/>
      <c r="H315" s="737"/>
      <c r="I315" s="737"/>
      <c r="J315" s="737"/>
      <c r="K315" s="737"/>
      <c r="L315" s="737"/>
      <c r="M315" s="737"/>
      <c r="N315" s="737"/>
      <c r="O315" s="737"/>
      <c r="P315" s="737"/>
      <c r="Q315" s="737"/>
      <c r="R315" s="737"/>
      <c r="S315" s="737"/>
      <c r="T315" s="737"/>
      <c r="U315" s="737"/>
      <c r="V315" s="737"/>
      <c r="W315" s="737"/>
      <c r="X315" s="737"/>
      <c r="Y315" s="737"/>
      <c r="Z315" s="737"/>
    </row>
    <row r="316">
      <c r="A316" s="737"/>
      <c r="B316" s="737"/>
      <c r="C316" s="737"/>
      <c r="D316" s="737"/>
      <c r="E316" s="737"/>
      <c r="F316" s="738"/>
      <c r="G316" s="737"/>
      <c r="H316" s="737"/>
      <c r="I316" s="737"/>
      <c r="J316" s="737"/>
      <c r="K316" s="737"/>
      <c r="L316" s="737"/>
      <c r="M316" s="737"/>
      <c r="N316" s="737"/>
      <c r="O316" s="737"/>
      <c r="P316" s="737"/>
      <c r="Q316" s="737"/>
      <c r="R316" s="737"/>
      <c r="S316" s="737"/>
      <c r="T316" s="737"/>
      <c r="U316" s="737"/>
      <c r="V316" s="737"/>
      <c r="W316" s="737"/>
      <c r="X316" s="737"/>
      <c r="Y316" s="737"/>
      <c r="Z316" s="737"/>
    </row>
    <row r="317">
      <c r="A317" s="737"/>
      <c r="B317" s="737"/>
      <c r="C317" s="737"/>
      <c r="D317" s="737"/>
      <c r="E317" s="737"/>
      <c r="F317" s="738"/>
      <c r="G317" s="737"/>
      <c r="H317" s="737"/>
      <c r="I317" s="737"/>
      <c r="J317" s="737"/>
      <c r="K317" s="737"/>
      <c r="L317" s="737"/>
      <c r="M317" s="737"/>
      <c r="N317" s="737"/>
      <c r="O317" s="737"/>
      <c r="P317" s="737"/>
      <c r="Q317" s="737"/>
      <c r="R317" s="737"/>
      <c r="S317" s="737"/>
      <c r="T317" s="737"/>
      <c r="U317" s="737"/>
      <c r="V317" s="737"/>
      <c r="W317" s="737"/>
      <c r="X317" s="737"/>
      <c r="Y317" s="737"/>
      <c r="Z317" s="737"/>
    </row>
    <row r="318">
      <c r="A318" s="737"/>
      <c r="B318" s="737"/>
      <c r="C318" s="737"/>
      <c r="D318" s="737"/>
      <c r="E318" s="737"/>
      <c r="F318" s="738"/>
      <c r="G318" s="737"/>
      <c r="H318" s="737"/>
      <c r="I318" s="737"/>
      <c r="J318" s="737"/>
      <c r="K318" s="737"/>
      <c r="L318" s="737"/>
      <c r="M318" s="737"/>
      <c r="N318" s="737"/>
      <c r="O318" s="737"/>
      <c r="P318" s="737"/>
      <c r="Q318" s="737"/>
      <c r="R318" s="737"/>
      <c r="S318" s="737"/>
      <c r="T318" s="737"/>
      <c r="U318" s="737"/>
      <c r="V318" s="737"/>
      <c r="W318" s="737"/>
      <c r="X318" s="737"/>
      <c r="Y318" s="737"/>
      <c r="Z318" s="737"/>
    </row>
    <row r="319">
      <c r="A319" s="737"/>
      <c r="B319" s="737"/>
      <c r="C319" s="737"/>
      <c r="D319" s="737"/>
      <c r="E319" s="737"/>
      <c r="F319" s="738"/>
      <c r="G319" s="737"/>
      <c r="H319" s="737"/>
      <c r="I319" s="737"/>
      <c r="J319" s="737"/>
      <c r="K319" s="737"/>
      <c r="L319" s="737"/>
      <c r="M319" s="737"/>
      <c r="N319" s="737"/>
      <c r="O319" s="737"/>
      <c r="P319" s="737"/>
      <c r="Q319" s="737"/>
      <c r="R319" s="737"/>
      <c r="S319" s="737"/>
      <c r="T319" s="737"/>
      <c r="U319" s="737"/>
      <c r="V319" s="737"/>
      <c r="W319" s="737"/>
      <c r="X319" s="737"/>
      <c r="Y319" s="737"/>
      <c r="Z319" s="737"/>
    </row>
    <row r="320">
      <c r="A320" s="737"/>
      <c r="B320" s="737"/>
      <c r="C320" s="737"/>
      <c r="D320" s="737"/>
      <c r="E320" s="737"/>
      <c r="F320" s="738"/>
      <c r="G320" s="737"/>
      <c r="H320" s="737"/>
      <c r="I320" s="737"/>
      <c r="J320" s="737"/>
      <c r="K320" s="737"/>
      <c r="L320" s="737"/>
      <c r="M320" s="737"/>
      <c r="N320" s="737"/>
      <c r="O320" s="737"/>
      <c r="P320" s="737"/>
      <c r="Q320" s="737"/>
      <c r="R320" s="737"/>
      <c r="S320" s="737"/>
      <c r="T320" s="737"/>
      <c r="U320" s="737"/>
      <c r="V320" s="737"/>
      <c r="W320" s="737"/>
      <c r="X320" s="737"/>
      <c r="Y320" s="737"/>
      <c r="Z320" s="737"/>
    </row>
    <row r="321">
      <c r="A321" s="737"/>
      <c r="B321" s="737"/>
      <c r="C321" s="737"/>
      <c r="D321" s="737"/>
      <c r="E321" s="737"/>
      <c r="F321" s="738"/>
      <c r="G321" s="737"/>
      <c r="H321" s="737"/>
      <c r="I321" s="737"/>
      <c r="J321" s="737"/>
      <c r="K321" s="737"/>
      <c r="L321" s="737"/>
      <c r="M321" s="737"/>
      <c r="N321" s="737"/>
      <c r="O321" s="737"/>
      <c r="P321" s="737"/>
      <c r="Q321" s="737"/>
      <c r="R321" s="737"/>
      <c r="S321" s="737"/>
      <c r="T321" s="737"/>
      <c r="U321" s="737"/>
      <c r="V321" s="737"/>
      <c r="W321" s="737"/>
      <c r="X321" s="737"/>
      <c r="Y321" s="737"/>
      <c r="Z321" s="737"/>
    </row>
    <row r="322">
      <c r="A322" s="737"/>
      <c r="B322" s="737"/>
      <c r="C322" s="737"/>
      <c r="D322" s="737"/>
      <c r="E322" s="737"/>
      <c r="F322" s="738"/>
      <c r="G322" s="737"/>
      <c r="H322" s="737"/>
      <c r="I322" s="737"/>
      <c r="J322" s="737"/>
      <c r="K322" s="737"/>
      <c r="L322" s="737"/>
      <c r="M322" s="737"/>
      <c r="N322" s="737"/>
      <c r="O322" s="737"/>
      <c r="P322" s="737"/>
      <c r="Q322" s="737"/>
      <c r="R322" s="737"/>
      <c r="S322" s="737"/>
      <c r="T322" s="737"/>
      <c r="U322" s="737"/>
      <c r="V322" s="737"/>
      <c r="W322" s="737"/>
      <c r="X322" s="737"/>
      <c r="Y322" s="737"/>
      <c r="Z322" s="737"/>
    </row>
    <row r="323">
      <c r="A323" s="737"/>
      <c r="B323" s="737"/>
      <c r="C323" s="737"/>
      <c r="D323" s="737"/>
      <c r="E323" s="737"/>
      <c r="F323" s="738"/>
      <c r="G323" s="737"/>
      <c r="H323" s="737"/>
      <c r="I323" s="737"/>
      <c r="J323" s="737"/>
      <c r="K323" s="737"/>
      <c r="L323" s="737"/>
      <c r="M323" s="737"/>
      <c r="N323" s="737"/>
      <c r="O323" s="737"/>
      <c r="P323" s="737"/>
      <c r="Q323" s="737"/>
      <c r="R323" s="737"/>
      <c r="S323" s="737"/>
      <c r="T323" s="737"/>
      <c r="U323" s="737"/>
      <c r="V323" s="737"/>
      <c r="W323" s="737"/>
      <c r="X323" s="737"/>
      <c r="Y323" s="737"/>
      <c r="Z323" s="737"/>
    </row>
    <row r="324">
      <c r="A324" s="737"/>
      <c r="B324" s="737"/>
      <c r="C324" s="737"/>
      <c r="D324" s="737"/>
      <c r="E324" s="737"/>
      <c r="F324" s="738"/>
      <c r="G324" s="737"/>
      <c r="H324" s="737"/>
      <c r="I324" s="737"/>
      <c r="J324" s="737"/>
      <c r="K324" s="737"/>
      <c r="L324" s="737"/>
      <c r="M324" s="737"/>
      <c r="N324" s="737"/>
      <c r="O324" s="737"/>
      <c r="P324" s="737"/>
      <c r="Q324" s="737"/>
      <c r="R324" s="737"/>
      <c r="S324" s="737"/>
      <c r="T324" s="737"/>
      <c r="U324" s="737"/>
      <c r="V324" s="737"/>
      <c r="W324" s="737"/>
      <c r="X324" s="737"/>
      <c r="Y324" s="737"/>
      <c r="Z324" s="737"/>
    </row>
    <row r="325">
      <c r="A325" s="737"/>
      <c r="B325" s="737"/>
      <c r="C325" s="737"/>
      <c r="D325" s="737"/>
      <c r="E325" s="737"/>
      <c r="F325" s="738"/>
      <c r="G325" s="737"/>
      <c r="H325" s="737"/>
      <c r="I325" s="737"/>
      <c r="J325" s="737"/>
      <c r="K325" s="737"/>
      <c r="L325" s="737"/>
      <c r="M325" s="737"/>
      <c r="N325" s="737"/>
      <c r="O325" s="737"/>
      <c r="P325" s="737"/>
      <c r="Q325" s="737"/>
      <c r="R325" s="737"/>
      <c r="S325" s="737"/>
      <c r="T325" s="737"/>
      <c r="U325" s="737"/>
      <c r="V325" s="737"/>
      <c r="W325" s="737"/>
      <c r="X325" s="737"/>
      <c r="Y325" s="737"/>
      <c r="Z325" s="737"/>
    </row>
    <row r="326">
      <c r="A326" s="737"/>
      <c r="B326" s="737"/>
      <c r="C326" s="737"/>
      <c r="D326" s="737"/>
      <c r="E326" s="737"/>
      <c r="F326" s="738"/>
      <c r="G326" s="737"/>
      <c r="H326" s="737"/>
      <c r="I326" s="737"/>
      <c r="J326" s="737"/>
      <c r="K326" s="737"/>
      <c r="L326" s="737"/>
      <c r="M326" s="737"/>
      <c r="N326" s="737"/>
      <c r="O326" s="737"/>
      <c r="P326" s="737"/>
      <c r="Q326" s="737"/>
      <c r="R326" s="737"/>
      <c r="S326" s="737"/>
      <c r="T326" s="737"/>
      <c r="U326" s="737"/>
      <c r="V326" s="737"/>
      <c r="W326" s="737"/>
      <c r="X326" s="737"/>
      <c r="Y326" s="737"/>
      <c r="Z326" s="737"/>
    </row>
    <row r="327">
      <c r="A327" s="737"/>
      <c r="B327" s="737"/>
      <c r="C327" s="737"/>
      <c r="D327" s="737"/>
      <c r="E327" s="737"/>
      <c r="F327" s="738"/>
      <c r="G327" s="737"/>
      <c r="H327" s="737"/>
      <c r="I327" s="737"/>
      <c r="J327" s="737"/>
      <c r="K327" s="737"/>
      <c r="L327" s="737"/>
      <c r="M327" s="737"/>
      <c r="N327" s="737"/>
      <c r="O327" s="737"/>
      <c r="P327" s="737"/>
      <c r="Q327" s="737"/>
      <c r="R327" s="737"/>
      <c r="S327" s="737"/>
      <c r="T327" s="737"/>
      <c r="U327" s="737"/>
      <c r="V327" s="737"/>
      <c r="W327" s="737"/>
      <c r="X327" s="737"/>
      <c r="Y327" s="737"/>
      <c r="Z327" s="737"/>
    </row>
    <row r="328">
      <c r="A328" s="737"/>
      <c r="B328" s="737"/>
      <c r="C328" s="737"/>
      <c r="D328" s="737"/>
      <c r="E328" s="737"/>
      <c r="F328" s="738"/>
      <c r="G328" s="737"/>
      <c r="H328" s="737"/>
      <c r="I328" s="737"/>
      <c r="J328" s="737"/>
      <c r="K328" s="737"/>
      <c r="L328" s="737"/>
      <c r="M328" s="737"/>
      <c r="N328" s="737"/>
      <c r="O328" s="737"/>
      <c r="P328" s="737"/>
      <c r="Q328" s="737"/>
      <c r="R328" s="737"/>
      <c r="S328" s="737"/>
      <c r="T328" s="737"/>
      <c r="U328" s="737"/>
      <c r="V328" s="737"/>
      <c r="W328" s="737"/>
      <c r="X328" s="737"/>
      <c r="Y328" s="737"/>
      <c r="Z328" s="737"/>
    </row>
    <row r="329">
      <c r="A329" s="737"/>
      <c r="B329" s="737"/>
      <c r="C329" s="737"/>
      <c r="D329" s="737"/>
      <c r="E329" s="737"/>
      <c r="F329" s="738"/>
      <c r="G329" s="737"/>
      <c r="H329" s="737"/>
      <c r="I329" s="737"/>
      <c r="J329" s="737"/>
      <c r="K329" s="737"/>
      <c r="L329" s="737"/>
      <c r="M329" s="737"/>
      <c r="N329" s="737"/>
      <c r="O329" s="737"/>
      <c r="P329" s="737"/>
      <c r="Q329" s="737"/>
      <c r="R329" s="737"/>
      <c r="S329" s="737"/>
      <c r="T329" s="737"/>
      <c r="U329" s="737"/>
      <c r="V329" s="737"/>
      <c r="W329" s="737"/>
      <c r="X329" s="737"/>
      <c r="Y329" s="737"/>
      <c r="Z329" s="737"/>
    </row>
    <row r="330">
      <c r="A330" s="737"/>
      <c r="B330" s="737"/>
      <c r="C330" s="737"/>
      <c r="D330" s="737"/>
      <c r="E330" s="737"/>
      <c r="F330" s="738"/>
      <c r="G330" s="737"/>
      <c r="H330" s="737"/>
      <c r="I330" s="737"/>
      <c r="J330" s="737"/>
      <c r="K330" s="737"/>
      <c r="L330" s="737"/>
      <c r="M330" s="737"/>
      <c r="N330" s="737"/>
      <c r="O330" s="737"/>
      <c r="P330" s="737"/>
      <c r="Q330" s="737"/>
      <c r="R330" s="737"/>
      <c r="S330" s="737"/>
      <c r="T330" s="737"/>
      <c r="U330" s="737"/>
      <c r="V330" s="737"/>
      <c r="W330" s="737"/>
      <c r="X330" s="737"/>
      <c r="Y330" s="737"/>
      <c r="Z330" s="737"/>
    </row>
    <row r="331">
      <c r="A331" s="737"/>
      <c r="B331" s="737"/>
      <c r="C331" s="737"/>
      <c r="D331" s="737"/>
      <c r="E331" s="737"/>
      <c r="F331" s="738"/>
      <c r="G331" s="737"/>
      <c r="H331" s="737"/>
      <c r="I331" s="737"/>
      <c r="J331" s="737"/>
      <c r="K331" s="737"/>
      <c r="L331" s="737"/>
      <c r="M331" s="737"/>
      <c r="N331" s="737"/>
      <c r="O331" s="737"/>
      <c r="P331" s="737"/>
      <c r="Q331" s="737"/>
      <c r="R331" s="737"/>
      <c r="S331" s="737"/>
      <c r="T331" s="737"/>
      <c r="U331" s="737"/>
      <c r="V331" s="737"/>
      <c r="W331" s="737"/>
      <c r="X331" s="737"/>
      <c r="Y331" s="737"/>
      <c r="Z331" s="737"/>
    </row>
    <row r="332">
      <c r="A332" s="737"/>
      <c r="B332" s="737"/>
      <c r="C332" s="737"/>
      <c r="D332" s="737"/>
      <c r="E332" s="737"/>
      <c r="F332" s="738"/>
      <c r="G332" s="737"/>
      <c r="H332" s="737"/>
      <c r="I332" s="737"/>
      <c r="J332" s="737"/>
      <c r="K332" s="737"/>
      <c r="L332" s="737"/>
      <c r="M332" s="737"/>
      <c r="N332" s="737"/>
      <c r="O332" s="737"/>
      <c r="P332" s="737"/>
      <c r="Q332" s="737"/>
      <c r="R332" s="737"/>
      <c r="S332" s="737"/>
      <c r="T332" s="737"/>
      <c r="U332" s="737"/>
      <c r="V332" s="737"/>
      <c r="W332" s="737"/>
      <c r="X332" s="737"/>
      <c r="Y332" s="737"/>
      <c r="Z332" s="737"/>
    </row>
    <row r="333">
      <c r="A333" s="737"/>
      <c r="B333" s="737"/>
      <c r="C333" s="737"/>
      <c r="D333" s="737"/>
      <c r="E333" s="737"/>
      <c r="F333" s="738"/>
      <c r="G333" s="737"/>
      <c r="H333" s="737"/>
      <c r="I333" s="737"/>
      <c r="J333" s="737"/>
      <c r="K333" s="737"/>
      <c r="L333" s="737"/>
      <c r="M333" s="737"/>
      <c r="N333" s="737"/>
      <c r="O333" s="737"/>
      <c r="P333" s="737"/>
      <c r="Q333" s="737"/>
      <c r="R333" s="737"/>
      <c r="S333" s="737"/>
      <c r="T333" s="737"/>
      <c r="U333" s="737"/>
      <c r="V333" s="737"/>
      <c r="W333" s="737"/>
      <c r="X333" s="737"/>
      <c r="Y333" s="737"/>
      <c r="Z333" s="737"/>
    </row>
    <row r="334">
      <c r="A334" s="737"/>
      <c r="B334" s="737"/>
      <c r="C334" s="737"/>
      <c r="D334" s="737"/>
      <c r="E334" s="737"/>
      <c r="F334" s="738"/>
      <c r="G334" s="737"/>
      <c r="H334" s="737"/>
      <c r="I334" s="737"/>
      <c r="J334" s="737"/>
      <c r="K334" s="737"/>
      <c r="L334" s="737"/>
      <c r="M334" s="737"/>
      <c r="N334" s="737"/>
      <c r="O334" s="737"/>
      <c r="P334" s="737"/>
      <c r="Q334" s="737"/>
      <c r="R334" s="737"/>
      <c r="S334" s="737"/>
      <c r="T334" s="737"/>
      <c r="U334" s="737"/>
      <c r="V334" s="737"/>
      <c r="W334" s="737"/>
      <c r="X334" s="737"/>
      <c r="Y334" s="737"/>
      <c r="Z334" s="737"/>
    </row>
    <row r="335">
      <c r="A335" s="737"/>
      <c r="B335" s="737"/>
      <c r="C335" s="737"/>
      <c r="D335" s="737"/>
      <c r="E335" s="737"/>
      <c r="F335" s="738"/>
      <c r="G335" s="737"/>
      <c r="H335" s="737"/>
      <c r="I335" s="737"/>
      <c r="J335" s="737"/>
      <c r="K335" s="737"/>
      <c r="L335" s="737"/>
      <c r="M335" s="737"/>
      <c r="N335" s="737"/>
      <c r="O335" s="737"/>
      <c r="P335" s="737"/>
      <c r="Q335" s="737"/>
      <c r="R335" s="737"/>
      <c r="S335" s="737"/>
      <c r="T335" s="737"/>
      <c r="U335" s="737"/>
      <c r="V335" s="737"/>
      <c r="W335" s="737"/>
      <c r="X335" s="737"/>
      <c r="Y335" s="737"/>
      <c r="Z335" s="737"/>
    </row>
    <row r="336">
      <c r="A336" s="737"/>
      <c r="B336" s="737"/>
      <c r="C336" s="737"/>
      <c r="D336" s="737"/>
      <c r="E336" s="737"/>
      <c r="F336" s="738"/>
      <c r="G336" s="737"/>
      <c r="H336" s="737"/>
      <c r="I336" s="737"/>
      <c r="J336" s="737"/>
      <c r="K336" s="737"/>
      <c r="L336" s="737"/>
      <c r="M336" s="737"/>
      <c r="N336" s="737"/>
      <c r="O336" s="737"/>
      <c r="P336" s="737"/>
      <c r="Q336" s="737"/>
      <c r="R336" s="737"/>
      <c r="S336" s="737"/>
      <c r="T336" s="737"/>
      <c r="U336" s="737"/>
      <c r="V336" s="737"/>
      <c r="W336" s="737"/>
      <c r="X336" s="737"/>
      <c r="Y336" s="737"/>
      <c r="Z336" s="737"/>
    </row>
    <row r="337">
      <c r="A337" s="737"/>
      <c r="B337" s="737"/>
      <c r="C337" s="737"/>
      <c r="D337" s="737"/>
      <c r="E337" s="737"/>
      <c r="F337" s="738"/>
      <c r="G337" s="737"/>
      <c r="H337" s="737"/>
      <c r="I337" s="737"/>
      <c r="J337" s="737"/>
      <c r="K337" s="737"/>
      <c r="L337" s="737"/>
      <c r="M337" s="737"/>
      <c r="N337" s="737"/>
      <c r="O337" s="737"/>
      <c r="P337" s="737"/>
      <c r="Q337" s="737"/>
      <c r="R337" s="737"/>
      <c r="S337" s="737"/>
      <c r="T337" s="737"/>
      <c r="U337" s="737"/>
      <c r="V337" s="737"/>
      <c r="W337" s="737"/>
      <c r="X337" s="737"/>
      <c r="Y337" s="737"/>
      <c r="Z337" s="737"/>
    </row>
    <row r="338">
      <c r="A338" s="737"/>
      <c r="B338" s="737"/>
      <c r="C338" s="737"/>
      <c r="D338" s="737"/>
      <c r="E338" s="737"/>
      <c r="F338" s="738"/>
      <c r="G338" s="737"/>
      <c r="H338" s="737"/>
      <c r="I338" s="737"/>
      <c r="J338" s="737"/>
      <c r="K338" s="737"/>
      <c r="L338" s="737"/>
      <c r="M338" s="737"/>
      <c r="N338" s="737"/>
      <c r="O338" s="737"/>
      <c r="P338" s="737"/>
      <c r="Q338" s="737"/>
      <c r="R338" s="737"/>
      <c r="S338" s="737"/>
      <c r="T338" s="737"/>
      <c r="U338" s="737"/>
      <c r="V338" s="737"/>
      <c r="W338" s="737"/>
      <c r="X338" s="737"/>
      <c r="Y338" s="737"/>
      <c r="Z338" s="737"/>
    </row>
    <row r="339">
      <c r="A339" s="737"/>
      <c r="B339" s="737"/>
      <c r="C339" s="737"/>
      <c r="D339" s="737"/>
      <c r="E339" s="737"/>
      <c r="F339" s="738"/>
      <c r="G339" s="737"/>
      <c r="H339" s="737"/>
      <c r="I339" s="737"/>
      <c r="J339" s="737"/>
      <c r="K339" s="737"/>
      <c r="L339" s="737"/>
      <c r="M339" s="737"/>
      <c r="N339" s="737"/>
      <c r="O339" s="737"/>
      <c r="P339" s="737"/>
      <c r="Q339" s="737"/>
      <c r="R339" s="737"/>
      <c r="S339" s="737"/>
      <c r="T339" s="737"/>
      <c r="U339" s="737"/>
      <c r="V339" s="737"/>
      <c r="W339" s="737"/>
      <c r="X339" s="737"/>
      <c r="Y339" s="737"/>
      <c r="Z339" s="737"/>
    </row>
    <row r="340">
      <c r="A340" s="737"/>
      <c r="B340" s="737"/>
      <c r="C340" s="737"/>
      <c r="D340" s="737"/>
      <c r="E340" s="737"/>
      <c r="F340" s="738"/>
      <c r="G340" s="737"/>
      <c r="H340" s="737"/>
      <c r="I340" s="737"/>
      <c r="J340" s="737"/>
      <c r="K340" s="737"/>
      <c r="L340" s="737"/>
      <c r="M340" s="737"/>
      <c r="N340" s="737"/>
      <c r="O340" s="737"/>
      <c r="P340" s="737"/>
      <c r="Q340" s="737"/>
      <c r="R340" s="737"/>
      <c r="S340" s="737"/>
      <c r="T340" s="737"/>
      <c r="U340" s="737"/>
      <c r="V340" s="737"/>
      <c r="W340" s="737"/>
      <c r="X340" s="737"/>
      <c r="Y340" s="737"/>
      <c r="Z340" s="737"/>
    </row>
    <row r="341">
      <c r="A341" s="737"/>
      <c r="B341" s="737"/>
      <c r="C341" s="737"/>
      <c r="D341" s="737"/>
      <c r="E341" s="737"/>
      <c r="F341" s="738"/>
      <c r="G341" s="737"/>
      <c r="H341" s="737"/>
      <c r="I341" s="737"/>
      <c r="J341" s="737"/>
      <c r="K341" s="737"/>
      <c r="L341" s="737"/>
      <c r="M341" s="737"/>
      <c r="N341" s="737"/>
      <c r="O341" s="737"/>
      <c r="P341" s="737"/>
      <c r="Q341" s="737"/>
      <c r="R341" s="737"/>
      <c r="S341" s="737"/>
      <c r="T341" s="737"/>
      <c r="U341" s="737"/>
      <c r="V341" s="737"/>
      <c r="W341" s="737"/>
      <c r="X341" s="737"/>
      <c r="Y341" s="737"/>
      <c r="Z341" s="737"/>
    </row>
    <row r="342">
      <c r="A342" s="737"/>
      <c r="B342" s="737"/>
      <c r="C342" s="737"/>
      <c r="D342" s="737"/>
      <c r="E342" s="737"/>
      <c r="F342" s="738"/>
      <c r="G342" s="737"/>
      <c r="H342" s="737"/>
      <c r="I342" s="737"/>
      <c r="J342" s="737"/>
      <c r="K342" s="737"/>
      <c r="L342" s="737"/>
      <c r="M342" s="737"/>
      <c r="N342" s="737"/>
      <c r="O342" s="737"/>
      <c r="P342" s="737"/>
      <c r="Q342" s="737"/>
      <c r="R342" s="737"/>
      <c r="S342" s="737"/>
      <c r="T342" s="737"/>
      <c r="U342" s="737"/>
      <c r="V342" s="737"/>
      <c r="W342" s="737"/>
      <c r="X342" s="737"/>
      <c r="Y342" s="737"/>
      <c r="Z342" s="737"/>
    </row>
    <row r="343">
      <c r="A343" s="737"/>
      <c r="B343" s="737"/>
      <c r="C343" s="737"/>
      <c r="D343" s="737"/>
      <c r="E343" s="737"/>
      <c r="F343" s="738"/>
      <c r="G343" s="737"/>
      <c r="H343" s="737"/>
      <c r="I343" s="737"/>
      <c r="J343" s="737"/>
      <c r="K343" s="737"/>
      <c r="L343" s="737"/>
      <c r="M343" s="737"/>
      <c r="N343" s="737"/>
      <c r="O343" s="737"/>
      <c r="P343" s="737"/>
      <c r="Q343" s="737"/>
      <c r="R343" s="737"/>
      <c r="S343" s="737"/>
      <c r="T343" s="737"/>
      <c r="U343" s="737"/>
      <c r="V343" s="737"/>
      <c r="W343" s="737"/>
      <c r="X343" s="737"/>
      <c r="Y343" s="737"/>
      <c r="Z343" s="737"/>
    </row>
    <row r="344">
      <c r="A344" s="737"/>
      <c r="B344" s="737"/>
      <c r="C344" s="737"/>
      <c r="D344" s="737"/>
      <c r="E344" s="737"/>
      <c r="F344" s="738"/>
      <c r="G344" s="737"/>
      <c r="H344" s="737"/>
      <c r="I344" s="737"/>
      <c r="J344" s="737"/>
      <c r="K344" s="737"/>
      <c r="L344" s="737"/>
      <c r="M344" s="737"/>
      <c r="N344" s="737"/>
      <c r="O344" s="737"/>
      <c r="P344" s="737"/>
      <c r="Q344" s="737"/>
      <c r="R344" s="737"/>
      <c r="S344" s="737"/>
      <c r="T344" s="737"/>
      <c r="U344" s="737"/>
      <c r="V344" s="737"/>
      <c r="W344" s="737"/>
      <c r="X344" s="737"/>
      <c r="Y344" s="737"/>
      <c r="Z344" s="737"/>
    </row>
    <row r="345">
      <c r="A345" s="737"/>
      <c r="B345" s="737"/>
      <c r="C345" s="737"/>
      <c r="D345" s="737"/>
      <c r="E345" s="737"/>
      <c r="F345" s="738"/>
      <c r="G345" s="737"/>
      <c r="H345" s="737"/>
      <c r="I345" s="737"/>
      <c r="J345" s="737"/>
      <c r="K345" s="737"/>
      <c r="L345" s="737"/>
      <c r="M345" s="737"/>
      <c r="N345" s="737"/>
      <c r="O345" s="737"/>
      <c r="P345" s="737"/>
      <c r="Q345" s="737"/>
      <c r="R345" s="737"/>
      <c r="S345" s="737"/>
      <c r="T345" s="737"/>
      <c r="U345" s="737"/>
      <c r="V345" s="737"/>
      <c r="W345" s="737"/>
      <c r="X345" s="737"/>
      <c r="Y345" s="737"/>
      <c r="Z345" s="737"/>
    </row>
    <row r="346">
      <c r="A346" s="737"/>
      <c r="B346" s="737"/>
      <c r="C346" s="737"/>
      <c r="D346" s="737"/>
      <c r="E346" s="737"/>
      <c r="F346" s="738"/>
      <c r="G346" s="737"/>
      <c r="H346" s="737"/>
      <c r="I346" s="737"/>
      <c r="J346" s="737"/>
      <c r="K346" s="737"/>
      <c r="L346" s="737"/>
      <c r="M346" s="737"/>
      <c r="N346" s="737"/>
      <c r="O346" s="737"/>
      <c r="P346" s="737"/>
      <c r="Q346" s="737"/>
      <c r="R346" s="737"/>
      <c r="S346" s="737"/>
      <c r="T346" s="737"/>
      <c r="U346" s="737"/>
      <c r="V346" s="737"/>
      <c r="W346" s="737"/>
      <c r="X346" s="737"/>
      <c r="Y346" s="737"/>
      <c r="Z346" s="737"/>
    </row>
    <row r="347">
      <c r="A347" s="737"/>
      <c r="B347" s="737"/>
      <c r="C347" s="737"/>
      <c r="D347" s="737"/>
      <c r="E347" s="737"/>
      <c r="F347" s="738"/>
      <c r="G347" s="737"/>
      <c r="H347" s="737"/>
      <c r="I347" s="737"/>
      <c r="J347" s="737"/>
      <c r="K347" s="737"/>
      <c r="L347" s="737"/>
      <c r="M347" s="737"/>
      <c r="N347" s="737"/>
      <c r="O347" s="737"/>
      <c r="P347" s="737"/>
      <c r="Q347" s="737"/>
      <c r="R347" s="737"/>
      <c r="S347" s="737"/>
      <c r="T347" s="737"/>
      <c r="U347" s="737"/>
      <c r="V347" s="737"/>
      <c r="W347" s="737"/>
      <c r="X347" s="737"/>
      <c r="Y347" s="737"/>
      <c r="Z347" s="737"/>
    </row>
    <row r="348">
      <c r="A348" s="737"/>
      <c r="B348" s="737"/>
      <c r="C348" s="737"/>
      <c r="D348" s="737"/>
      <c r="E348" s="737"/>
      <c r="F348" s="738"/>
      <c r="G348" s="737"/>
      <c r="H348" s="737"/>
      <c r="I348" s="737"/>
      <c r="J348" s="737"/>
      <c r="K348" s="737"/>
      <c r="L348" s="737"/>
      <c r="M348" s="737"/>
      <c r="N348" s="737"/>
      <c r="O348" s="737"/>
      <c r="P348" s="737"/>
      <c r="Q348" s="737"/>
      <c r="R348" s="737"/>
      <c r="S348" s="737"/>
      <c r="T348" s="737"/>
      <c r="U348" s="737"/>
      <c r="V348" s="737"/>
      <c r="W348" s="737"/>
      <c r="X348" s="737"/>
      <c r="Y348" s="737"/>
      <c r="Z348" s="737"/>
    </row>
    <row r="349">
      <c r="A349" s="737"/>
      <c r="B349" s="737"/>
      <c r="C349" s="737"/>
      <c r="D349" s="737"/>
      <c r="E349" s="737"/>
      <c r="F349" s="738"/>
      <c r="G349" s="737"/>
      <c r="H349" s="737"/>
      <c r="I349" s="737"/>
      <c r="J349" s="737"/>
      <c r="K349" s="737"/>
      <c r="L349" s="737"/>
      <c r="M349" s="737"/>
      <c r="N349" s="737"/>
      <c r="O349" s="737"/>
      <c r="P349" s="737"/>
      <c r="Q349" s="737"/>
      <c r="R349" s="737"/>
      <c r="S349" s="737"/>
      <c r="T349" s="737"/>
      <c r="U349" s="737"/>
      <c r="V349" s="737"/>
      <c r="W349" s="737"/>
      <c r="X349" s="737"/>
      <c r="Y349" s="737"/>
      <c r="Z349" s="737"/>
    </row>
    <row r="350">
      <c r="A350" s="737"/>
      <c r="B350" s="737"/>
      <c r="C350" s="737"/>
      <c r="D350" s="737"/>
      <c r="E350" s="737"/>
      <c r="F350" s="738"/>
      <c r="G350" s="737"/>
      <c r="H350" s="737"/>
      <c r="I350" s="737"/>
      <c r="J350" s="737"/>
      <c r="K350" s="737"/>
      <c r="L350" s="737"/>
      <c r="M350" s="737"/>
      <c r="N350" s="737"/>
      <c r="O350" s="737"/>
      <c r="P350" s="737"/>
      <c r="Q350" s="737"/>
      <c r="R350" s="737"/>
      <c r="S350" s="737"/>
      <c r="T350" s="737"/>
      <c r="U350" s="737"/>
      <c r="V350" s="737"/>
      <c r="W350" s="737"/>
      <c r="X350" s="737"/>
      <c r="Y350" s="737"/>
      <c r="Z350" s="737"/>
    </row>
    <row r="351">
      <c r="A351" s="737"/>
      <c r="B351" s="737"/>
      <c r="C351" s="737"/>
      <c r="D351" s="737"/>
      <c r="E351" s="737"/>
      <c r="F351" s="738"/>
      <c r="G351" s="737"/>
      <c r="H351" s="737"/>
      <c r="I351" s="737"/>
      <c r="J351" s="737"/>
      <c r="K351" s="737"/>
      <c r="L351" s="737"/>
      <c r="M351" s="737"/>
      <c r="N351" s="737"/>
      <c r="O351" s="737"/>
      <c r="P351" s="737"/>
      <c r="Q351" s="737"/>
      <c r="R351" s="737"/>
      <c r="S351" s="737"/>
      <c r="T351" s="737"/>
      <c r="U351" s="737"/>
      <c r="V351" s="737"/>
      <c r="W351" s="737"/>
      <c r="X351" s="737"/>
      <c r="Y351" s="737"/>
      <c r="Z351" s="737"/>
    </row>
    <row r="352">
      <c r="A352" s="737"/>
      <c r="B352" s="737"/>
      <c r="C352" s="737"/>
      <c r="D352" s="737"/>
      <c r="E352" s="737"/>
      <c r="F352" s="738"/>
      <c r="G352" s="737"/>
      <c r="H352" s="737"/>
      <c r="I352" s="737"/>
      <c r="J352" s="737"/>
      <c r="K352" s="737"/>
      <c r="L352" s="737"/>
      <c r="M352" s="737"/>
      <c r="N352" s="737"/>
      <c r="O352" s="737"/>
      <c r="P352" s="737"/>
      <c r="Q352" s="737"/>
      <c r="R352" s="737"/>
      <c r="S352" s="737"/>
      <c r="T352" s="737"/>
      <c r="U352" s="737"/>
      <c r="V352" s="737"/>
      <c r="W352" s="737"/>
      <c r="X352" s="737"/>
      <c r="Y352" s="737"/>
      <c r="Z352" s="737"/>
    </row>
    <row r="353">
      <c r="A353" s="737"/>
      <c r="B353" s="737"/>
      <c r="C353" s="737"/>
      <c r="D353" s="737"/>
      <c r="E353" s="737"/>
      <c r="F353" s="738"/>
      <c r="G353" s="737"/>
      <c r="H353" s="737"/>
      <c r="I353" s="737"/>
      <c r="J353" s="737"/>
      <c r="K353" s="737"/>
      <c r="L353" s="737"/>
      <c r="M353" s="737"/>
      <c r="N353" s="737"/>
      <c r="O353" s="737"/>
      <c r="P353" s="737"/>
      <c r="Q353" s="737"/>
      <c r="R353" s="737"/>
      <c r="S353" s="737"/>
      <c r="T353" s="737"/>
      <c r="U353" s="737"/>
      <c r="V353" s="737"/>
      <c r="W353" s="737"/>
      <c r="X353" s="737"/>
      <c r="Y353" s="737"/>
      <c r="Z353" s="737"/>
    </row>
    <row r="354">
      <c r="A354" s="737"/>
      <c r="B354" s="737"/>
      <c r="C354" s="737"/>
      <c r="D354" s="737"/>
      <c r="E354" s="737"/>
      <c r="F354" s="738"/>
      <c r="G354" s="737"/>
      <c r="H354" s="737"/>
      <c r="I354" s="737"/>
      <c r="J354" s="737"/>
      <c r="K354" s="737"/>
      <c r="L354" s="737"/>
      <c r="M354" s="737"/>
      <c r="N354" s="737"/>
      <c r="O354" s="737"/>
      <c r="P354" s="737"/>
      <c r="Q354" s="737"/>
      <c r="R354" s="737"/>
      <c r="S354" s="737"/>
      <c r="T354" s="737"/>
      <c r="U354" s="737"/>
      <c r="V354" s="737"/>
      <c r="W354" s="737"/>
      <c r="X354" s="737"/>
      <c r="Y354" s="737"/>
      <c r="Z354" s="737"/>
    </row>
    <row r="355">
      <c r="A355" s="737"/>
      <c r="B355" s="737"/>
      <c r="C355" s="737"/>
      <c r="D355" s="737"/>
      <c r="E355" s="737"/>
      <c r="F355" s="738"/>
      <c r="G355" s="737"/>
      <c r="H355" s="737"/>
      <c r="I355" s="737"/>
      <c r="J355" s="737"/>
      <c r="K355" s="737"/>
      <c r="L355" s="737"/>
      <c r="M355" s="737"/>
      <c r="N355" s="737"/>
      <c r="O355" s="737"/>
      <c r="P355" s="737"/>
      <c r="Q355" s="737"/>
      <c r="R355" s="737"/>
      <c r="S355" s="737"/>
      <c r="T355" s="737"/>
      <c r="U355" s="737"/>
      <c r="V355" s="737"/>
      <c r="W355" s="737"/>
      <c r="X355" s="737"/>
      <c r="Y355" s="737"/>
      <c r="Z355" s="737"/>
    </row>
    <row r="356">
      <c r="A356" s="737"/>
      <c r="B356" s="737"/>
      <c r="C356" s="737"/>
      <c r="D356" s="737"/>
      <c r="E356" s="737"/>
      <c r="F356" s="738"/>
      <c r="G356" s="737"/>
      <c r="H356" s="737"/>
      <c r="I356" s="737"/>
      <c r="J356" s="737"/>
      <c r="K356" s="737"/>
      <c r="L356" s="737"/>
      <c r="M356" s="737"/>
      <c r="N356" s="737"/>
      <c r="O356" s="737"/>
      <c r="P356" s="737"/>
      <c r="Q356" s="737"/>
      <c r="R356" s="737"/>
      <c r="S356" s="737"/>
      <c r="T356" s="737"/>
      <c r="U356" s="737"/>
      <c r="V356" s="737"/>
      <c r="W356" s="737"/>
      <c r="X356" s="737"/>
      <c r="Y356" s="737"/>
      <c r="Z356" s="737"/>
    </row>
    <row r="357">
      <c r="A357" s="737"/>
      <c r="B357" s="737"/>
      <c r="C357" s="737"/>
      <c r="D357" s="737"/>
      <c r="E357" s="737"/>
      <c r="F357" s="738"/>
      <c r="G357" s="737"/>
      <c r="H357" s="737"/>
      <c r="I357" s="737"/>
      <c r="J357" s="737"/>
      <c r="K357" s="737"/>
      <c r="L357" s="737"/>
      <c r="M357" s="737"/>
      <c r="N357" s="737"/>
      <c r="O357" s="737"/>
      <c r="P357" s="737"/>
      <c r="Q357" s="737"/>
      <c r="R357" s="737"/>
      <c r="S357" s="737"/>
      <c r="T357" s="737"/>
      <c r="U357" s="737"/>
      <c r="V357" s="737"/>
      <c r="W357" s="737"/>
      <c r="X357" s="737"/>
      <c r="Y357" s="737"/>
      <c r="Z357" s="737"/>
    </row>
    <row r="358">
      <c r="A358" s="737"/>
      <c r="B358" s="737"/>
      <c r="C358" s="737"/>
      <c r="D358" s="737"/>
      <c r="E358" s="737"/>
      <c r="F358" s="738"/>
      <c r="G358" s="737"/>
      <c r="H358" s="737"/>
      <c r="I358" s="737"/>
      <c r="J358" s="737"/>
      <c r="K358" s="737"/>
      <c r="L358" s="737"/>
      <c r="M358" s="737"/>
      <c r="N358" s="737"/>
      <c r="O358" s="737"/>
      <c r="P358" s="737"/>
      <c r="Q358" s="737"/>
      <c r="R358" s="737"/>
      <c r="S358" s="737"/>
      <c r="T358" s="737"/>
      <c r="U358" s="737"/>
      <c r="V358" s="737"/>
      <c r="W358" s="737"/>
      <c r="X358" s="737"/>
      <c r="Y358" s="737"/>
      <c r="Z358" s="737"/>
    </row>
    <row r="359">
      <c r="A359" s="737"/>
      <c r="B359" s="737"/>
      <c r="C359" s="737"/>
      <c r="D359" s="737"/>
      <c r="E359" s="737"/>
      <c r="F359" s="738"/>
      <c r="G359" s="737"/>
      <c r="H359" s="737"/>
      <c r="I359" s="737"/>
      <c r="J359" s="737"/>
      <c r="K359" s="737"/>
      <c r="L359" s="737"/>
      <c r="M359" s="737"/>
      <c r="N359" s="737"/>
      <c r="O359" s="737"/>
      <c r="P359" s="737"/>
      <c r="Q359" s="737"/>
      <c r="R359" s="737"/>
      <c r="S359" s="737"/>
      <c r="T359" s="737"/>
      <c r="U359" s="737"/>
      <c r="V359" s="737"/>
      <c r="W359" s="737"/>
      <c r="X359" s="737"/>
      <c r="Y359" s="737"/>
      <c r="Z359" s="737"/>
    </row>
    <row r="360">
      <c r="A360" s="737"/>
      <c r="B360" s="737"/>
      <c r="C360" s="737"/>
      <c r="D360" s="737"/>
      <c r="E360" s="737"/>
      <c r="F360" s="738"/>
      <c r="G360" s="737"/>
      <c r="H360" s="737"/>
      <c r="I360" s="737"/>
      <c r="J360" s="737"/>
      <c r="K360" s="737"/>
      <c r="L360" s="737"/>
      <c r="M360" s="737"/>
      <c r="N360" s="737"/>
      <c r="O360" s="737"/>
      <c r="P360" s="737"/>
      <c r="Q360" s="737"/>
      <c r="R360" s="737"/>
      <c r="S360" s="737"/>
      <c r="T360" s="737"/>
      <c r="U360" s="737"/>
      <c r="V360" s="737"/>
      <c r="W360" s="737"/>
      <c r="X360" s="737"/>
      <c r="Y360" s="737"/>
      <c r="Z360" s="737"/>
    </row>
    <row r="361">
      <c r="A361" s="737"/>
      <c r="B361" s="737"/>
      <c r="C361" s="737"/>
      <c r="D361" s="737"/>
      <c r="E361" s="737"/>
      <c r="F361" s="738"/>
      <c r="G361" s="737"/>
      <c r="H361" s="737"/>
      <c r="I361" s="737"/>
      <c r="J361" s="737"/>
      <c r="K361" s="737"/>
      <c r="L361" s="737"/>
      <c r="M361" s="737"/>
      <c r="N361" s="737"/>
      <c r="O361" s="737"/>
      <c r="P361" s="737"/>
      <c r="Q361" s="737"/>
      <c r="R361" s="737"/>
      <c r="S361" s="737"/>
      <c r="T361" s="737"/>
      <c r="U361" s="737"/>
      <c r="V361" s="737"/>
      <c r="W361" s="737"/>
      <c r="X361" s="737"/>
      <c r="Y361" s="737"/>
      <c r="Z361" s="737"/>
    </row>
    <row r="362">
      <c r="A362" s="737"/>
      <c r="B362" s="737"/>
      <c r="C362" s="737"/>
      <c r="D362" s="737"/>
      <c r="E362" s="737"/>
      <c r="F362" s="738"/>
      <c r="G362" s="737"/>
      <c r="H362" s="737"/>
      <c r="I362" s="737"/>
      <c r="J362" s="737"/>
      <c r="K362" s="737"/>
      <c r="L362" s="737"/>
      <c r="M362" s="737"/>
      <c r="N362" s="737"/>
      <c r="O362" s="737"/>
      <c r="P362" s="737"/>
      <c r="Q362" s="737"/>
      <c r="R362" s="737"/>
      <c r="S362" s="737"/>
      <c r="T362" s="737"/>
      <c r="U362" s="737"/>
      <c r="V362" s="737"/>
      <c r="W362" s="737"/>
      <c r="X362" s="737"/>
      <c r="Y362" s="737"/>
      <c r="Z362" s="737"/>
    </row>
    <row r="363">
      <c r="A363" s="737"/>
      <c r="B363" s="737"/>
      <c r="C363" s="737"/>
      <c r="D363" s="737"/>
      <c r="E363" s="737"/>
      <c r="F363" s="738"/>
      <c r="G363" s="737"/>
      <c r="H363" s="737"/>
      <c r="I363" s="737"/>
      <c r="J363" s="737"/>
      <c r="K363" s="737"/>
      <c r="L363" s="737"/>
      <c r="M363" s="737"/>
      <c r="N363" s="737"/>
      <c r="O363" s="737"/>
      <c r="P363" s="737"/>
      <c r="Q363" s="737"/>
      <c r="R363" s="737"/>
      <c r="S363" s="737"/>
      <c r="T363" s="737"/>
      <c r="U363" s="737"/>
      <c r="V363" s="737"/>
      <c r="W363" s="737"/>
      <c r="X363" s="737"/>
      <c r="Y363" s="737"/>
      <c r="Z363" s="737"/>
    </row>
    <row r="364">
      <c r="A364" s="737"/>
      <c r="B364" s="737"/>
      <c r="C364" s="737"/>
      <c r="D364" s="737"/>
      <c r="E364" s="737"/>
      <c r="F364" s="738"/>
      <c r="G364" s="737"/>
      <c r="H364" s="737"/>
      <c r="I364" s="737"/>
      <c r="J364" s="737"/>
      <c r="K364" s="737"/>
      <c r="L364" s="737"/>
      <c r="M364" s="737"/>
      <c r="N364" s="737"/>
      <c r="O364" s="737"/>
      <c r="P364" s="737"/>
      <c r="Q364" s="737"/>
      <c r="R364" s="737"/>
      <c r="S364" s="737"/>
      <c r="T364" s="737"/>
      <c r="U364" s="737"/>
      <c r="V364" s="737"/>
      <c r="W364" s="737"/>
      <c r="X364" s="737"/>
      <c r="Y364" s="737"/>
      <c r="Z364" s="737"/>
    </row>
    <row r="365">
      <c r="A365" s="737"/>
      <c r="B365" s="737"/>
      <c r="C365" s="737"/>
      <c r="D365" s="737"/>
      <c r="E365" s="737"/>
      <c r="F365" s="738"/>
      <c r="G365" s="737"/>
      <c r="H365" s="737"/>
      <c r="I365" s="737"/>
      <c r="J365" s="737"/>
      <c r="K365" s="737"/>
      <c r="L365" s="737"/>
      <c r="M365" s="737"/>
      <c r="N365" s="737"/>
      <c r="O365" s="737"/>
      <c r="P365" s="737"/>
      <c r="Q365" s="737"/>
      <c r="R365" s="737"/>
      <c r="S365" s="737"/>
      <c r="T365" s="737"/>
      <c r="U365" s="737"/>
      <c r="V365" s="737"/>
      <c r="W365" s="737"/>
      <c r="X365" s="737"/>
      <c r="Y365" s="737"/>
      <c r="Z365" s="737"/>
    </row>
    <row r="366">
      <c r="A366" s="737"/>
      <c r="B366" s="737"/>
      <c r="C366" s="737"/>
      <c r="D366" s="737"/>
      <c r="E366" s="737"/>
      <c r="F366" s="738"/>
      <c r="G366" s="737"/>
      <c r="H366" s="737"/>
      <c r="I366" s="737"/>
      <c r="J366" s="737"/>
      <c r="K366" s="737"/>
      <c r="L366" s="737"/>
      <c r="M366" s="737"/>
      <c r="N366" s="737"/>
      <c r="O366" s="737"/>
      <c r="P366" s="737"/>
      <c r="Q366" s="737"/>
      <c r="R366" s="737"/>
      <c r="S366" s="737"/>
      <c r="T366" s="737"/>
      <c r="U366" s="737"/>
      <c r="V366" s="737"/>
      <c r="W366" s="737"/>
      <c r="X366" s="737"/>
      <c r="Y366" s="737"/>
      <c r="Z366" s="737"/>
    </row>
    <row r="367">
      <c r="A367" s="737"/>
      <c r="B367" s="737"/>
      <c r="C367" s="737"/>
      <c r="D367" s="737"/>
      <c r="E367" s="737"/>
      <c r="F367" s="738"/>
      <c r="G367" s="737"/>
      <c r="H367" s="737"/>
      <c r="I367" s="737"/>
      <c r="J367" s="737"/>
      <c r="K367" s="737"/>
      <c r="L367" s="737"/>
      <c r="M367" s="737"/>
      <c r="N367" s="737"/>
      <c r="O367" s="737"/>
      <c r="P367" s="737"/>
      <c r="Q367" s="737"/>
      <c r="R367" s="737"/>
      <c r="S367" s="737"/>
      <c r="T367" s="737"/>
      <c r="U367" s="737"/>
      <c r="V367" s="737"/>
      <c r="W367" s="737"/>
      <c r="X367" s="737"/>
      <c r="Y367" s="737"/>
      <c r="Z367" s="737"/>
    </row>
    <row r="368">
      <c r="A368" s="737"/>
      <c r="B368" s="737"/>
      <c r="C368" s="737"/>
      <c r="D368" s="737"/>
      <c r="E368" s="737"/>
      <c r="F368" s="738"/>
      <c r="G368" s="737"/>
      <c r="H368" s="737"/>
      <c r="I368" s="737"/>
      <c r="J368" s="737"/>
      <c r="K368" s="737"/>
      <c r="L368" s="737"/>
      <c r="M368" s="737"/>
      <c r="N368" s="737"/>
      <c r="O368" s="737"/>
      <c r="P368" s="737"/>
      <c r="Q368" s="737"/>
      <c r="R368" s="737"/>
      <c r="S368" s="737"/>
      <c r="T368" s="737"/>
      <c r="U368" s="737"/>
      <c r="V368" s="737"/>
      <c r="W368" s="737"/>
      <c r="X368" s="737"/>
      <c r="Y368" s="737"/>
      <c r="Z368" s="737"/>
    </row>
    <row r="369">
      <c r="A369" s="737"/>
      <c r="B369" s="737"/>
      <c r="C369" s="737"/>
      <c r="D369" s="737"/>
      <c r="E369" s="737"/>
      <c r="F369" s="738"/>
      <c r="G369" s="737"/>
      <c r="H369" s="737"/>
      <c r="I369" s="737"/>
      <c r="J369" s="737"/>
      <c r="K369" s="737"/>
      <c r="L369" s="737"/>
      <c r="M369" s="737"/>
      <c r="N369" s="737"/>
      <c r="O369" s="737"/>
      <c r="P369" s="737"/>
      <c r="Q369" s="737"/>
      <c r="R369" s="737"/>
      <c r="S369" s="737"/>
      <c r="T369" s="737"/>
      <c r="U369" s="737"/>
      <c r="V369" s="737"/>
      <c r="W369" s="737"/>
      <c r="X369" s="737"/>
      <c r="Y369" s="737"/>
      <c r="Z369" s="737"/>
    </row>
    <row r="370">
      <c r="A370" s="737"/>
      <c r="B370" s="737"/>
      <c r="C370" s="737"/>
      <c r="D370" s="737"/>
      <c r="E370" s="737"/>
      <c r="F370" s="738"/>
      <c r="G370" s="737"/>
      <c r="H370" s="737"/>
      <c r="I370" s="737"/>
      <c r="J370" s="737"/>
      <c r="K370" s="737"/>
      <c r="L370" s="737"/>
      <c r="M370" s="737"/>
      <c r="N370" s="737"/>
      <c r="O370" s="737"/>
      <c r="P370" s="737"/>
      <c r="Q370" s="737"/>
      <c r="R370" s="737"/>
      <c r="S370" s="737"/>
      <c r="T370" s="737"/>
      <c r="U370" s="737"/>
      <c r="V370" s="737"/>
      <c r="W370" s="737"/>
      <c r="X370" s="737"/>
      <c r="Y370" s="737"/>
      <c r="Z370" s="737"/>
    </row>
    <row r="371">
      <c r="A371" s="737"/>
      <c r="B371" s="737"/>
      <c r="C371" s="737"/>
      <c r="D371" s="737"/>
      <c r="E371" s="737"/>
      <c r="F371" s="738"/>
      <c r="G371" s="737"/>
      <c r="H371" s="737"/>
      <c r="I371" s="737"/>
      <c r="J371" s="737"/>
      <c r="K371" s="737"/>
      <c r="L371" s="737"/>
      <c r="M371" s="737"/>
      <c r="N371" s="737"/>
      <c r="O371" s="737"/>
      <c r="P371" s="737"/>
      <c r="Q371" s="737"/>
      <c r="R371" s="737"/>
      <c r="S371" s="737"/>
      <c r="T371" s="737"/>
      <c r="U371" s="737"/>
      <c r="V371" s="737"/>
      <c r="W371" s="737"/>
      <c r="X371" s="737"/>
      <c r="Y371" s="737"/>
      <c r="Z371" s="737"/>
    </row>
    <row r="372">
      <c r="A372" s="737"/>
      <c r="B372" s="737"/>
      <c r="C372" s="737"/>
      <c r="D372" s="737"/>
      <c r="E372" s="737"/>
      <c r="F372" s="738"/>
      <c r="G372" s="737"/>
      <c r="H372" s="737"/>
      <c r="I372" s="737"/>
      <c r="J372" s="737"/>
      <c r="K372" s="737"/>
      <c r="L372" s="737"/>
      <c r="M372" s="737"/>
      <c r="N372" s="737"/>
      <c r="O372" s="737"/>
      <c r="P372" s="737"/>
      <c r="Q372" s="737"/>
      <c r="R372" s="737"/>
      <c r="S372" s="737"/>
      <c r="T372" s="737"/>
      <c r="U372" s="737"/>
      <c r="V372" s="737"/>
      <c r="W372" s="737"/>
      <c r="X372" s="737"/>
      <c r="Y372" s="737"/>
      <c r="Z372" s="737"/>
    </row>
    <row r="373">
      <c r="A373" s="737"/>
      <c r="B373" s="737"/>
      <c r="C373" s="737"/>
      <c r="D373" s="737"/>
      <c r="E373" s="737"/>
      <c r="F373" s="738"/>
      <c r="G373" s="737"/>
      <c r="H373" s="737"/>
      <c r="I373" s="737"/>
      <c r="J373" s="737"/>
      <c r="K373" s="737"/>
      <c r="L373" s="737"/>
      <c r="M373" s="737"/>
      <c r="N373" s="737"/>
      <c r="O373" s="737"/>
      <c r="P373" s="737"/>
      <c r="Q373" s="737"/>
      <c r="R373" s="737"/>
      <c r="S373" s="737"/>
      <c r="T373" s="737"/>
      <c r="U373" s="737"/>
      <c r="V373" s="737"/>
      <c r="W373" s="737"/>
      <c r="X373" s="737"/>
      <c r="Y373" s="737"/>
      <c r="Z373" s="737"/>
    </row>
    <row r="374">
      <c r="A374" s="737"/>
      <c r="B374" s="737"/>
      <c r="C374" s="737"/>
      <c r="D374" s="737"/>
      <c r="E374" s="737"/>
      <c r="F374" s="738"/>
      <c r="G374" s="737"/>
      <c r="H374" s="737"/>
      <c r="I374" s="737"/>
      <c r="J374" s="737"/>
      <c r="K374" s="737"/>
      <c r="L374" s="737"/>
      <c r="M374" s="737"/>
      <c r="N374" s="737"/>
      <c r="O374" s="737"/>
      <c r="P374" s="737"/>
      <c r="Q374" s="737"/>
      <c r="R374" s="737"/>
      <c r="S374" s="737"/>
      <c r="T374" s="737"/>
      <c r="U374" s="737"/>
      <c r="V374" s="737"/>
      <c r="W374" s="737"/>
      <c r="X374" s="737"/>
      <c r="Y374" s="737"/>
      <c r="Z374" s="737"/>
    </row>
    <row r="375">
      <c r="A375" s="737"/>
      <c r="B375" s="737"/>
      <c r="C375" s="737"/>
      <c r="D375" s="737"/>
      <c r="E375" s="737"/>
      <c r="F375" s="738"/>
      <c r="G375" s="737"/>
      <c r="H375" s="737"/>
      <c r="I375" s="737"/>
      <c r="J375" s="737"/>
      <c r="K375" s="737"/>
      <c r="L375" s="737"/>
      <c r="M375" s="737"/>
      <c r="N375" s="737"/>
      <c r="O375" s="737"/>
      <c r="P375" s="737"/>
      <c r="Q375" s="737"/>
      <c r="R375" s="737"/>
      <c r="S375" s="737"/>
      <c r="T375" s="737"/>
      <c r="U375" s="737"/>
      <c r="V375" s="737"/>
      <c r="W375" s="737"/>
      <c r="X375" s="737"/>
      <c r="Y375" s="737"/>
      <c r="Z375" s="737"/>
    </row>
    <row r="376">
      <c r="A376" s="737"/>
      <c r="B376" s="737"/>
      <c r="C376" s="737"/>
      <c r="D376" s="737"/>
      <c r="E376" s="737"/>
      <c r="F376" s="738"/>
      <c r="G376" s="737"/>
      <c r="H376" s="737"/>
      <c r="I376" s="737"/>
      <c r="J376" s="737"/>
      <c r="K376" s="737"/>
      <c r="L376" s="737"/>
      <c r="M376" s="737"/>
      <c r="N376" s="737"/>
      <c r="O376" s="737"/>
      <c r="P376" s="737"/>
      <c r="Q376" s="737"/>
      <c r="R376" s="737"/>
      <c r="S376" s="737"/>
      <c r="T376" s="737"/>
      <c r="U376" s="737"/>
      <c r="V376" s="737"/>
      <c r="W376" s="737"/>
      <c r="X376" s="737"/>
      <c r="Y376" s="737"/>
      <c r="Z376" s="737"/>
    </row>
    <row r="377">
      <c r="A377" s="737"/>
      <c r="B377" s="737"/>
      <c r="C377" s="737"/>
      <c r="D377" s="737"/>
      <c r="E377" s="737"/>
      <c r="F377" s="738"/>
      <c r="G377" s="737"/>
      <c r="H377" s="737"/>
      <c r="I377" s="737"/>
      <c r="J377" s="737"/>
      <c r="K377" s="737"/>
      <c r="L377" s="737"/>
      <c r="M377" s="737"/>
      <c r="N377" s="737"/>
      <c r="O377" s="737"/>
      <c r="P377" s="737"/>
      <c r="Q377" s="737"/>
      <c r="R377" s="737"/>
      <c r="S377" s="737"/>
      <c r="T377" s="737"/>
      <c r="U377" s="737"/>
      <c r="V377" s="737"/>
      <c r="W377" s="737"/>
      <c r="X377" s="737"/>
      <c r="Y377" s="737"/>
      <c r="Z377" s="737"/>
    </row>
    <row r="378">
      <c r="A378" s="737"/>
      <c r="B378" s="737"/>
      <c r="C378" s="737"/>
      <c r="D378" s="737"/>
      <c r="E378" s="737"/>
      <c r="F378" s="738"/>
      <c r="G378" s="737"/>
      <c r="H378" s="737"/>
      <c r="I378" s="737"/>
      <c r="J378" s="737"/>
      <c r="K378" s="737"/>
      <c r="L378" s="737"/>
      <c r="M378" s="737"/>
      <c r="N378" s="737"/>
      <c r="O378" s="737"/>
      <c r="P378" s="737"/>
      <c r="Q378" s="737"/>
      <c r="R378" s="737"/>
      <c r="S378" s="737"/>
      <c r="T378" s="737"/>
      <c r="U378" s="737"/>
      <c r="V378" s="737"/>
      <c r="W378" s="737"/>
      <c r="X378" s="737"/>
      <c r="Y378" s="737"/>
      <c r="Z378" s="737"/>
    </row>
    <row r="379">
      <c r="A379" s="737"/>
      <c r="B379" s="737"/>
      <c r="C379" s="737"/>
      <c r="D379" s="737"/>
      <c r="E379" s="737"/>
      <c r="F379" s="738"/>
      <c r="G379" s="737"/>
      <c r="H379" s="737"/>
      <c r="I379" s="737"/>
      <c r="J379" s="737"/>
      <c r="K379" s="737"/>
      <c r="L379" s="737"/>
      <c r="M379" s="737"/>
      <c r="N379" s="737"/>
      <c r="O379" s="737"/>
      <c r="P379" s="737"/>
      <c r="Q379" s="737"/>
      <c r="R379" s="737"/>
      <c r="S379" s="737"/>
      <c r="T379" s="737"/>
      <c r="U379" s="737"/>
      <c r="V379" s="737"/>
      <c r="W379" s="737"/>
      <c r="X379" s="737"/>
      <c r="Y379" s="737"/>
      <c r="Z379" s="737"/>
    </row>
    <row r="380">
      <c r="A380" s="737"/>
      <c r="B380" s="737"/>
      <c r="C380" s="737"/>
      <c r="D380" s="737"/>
      <c r="E380" s="737"/>
      <c r="F380" s="738"/>
      <c r="G380" s="737"/>
      <c r="H380" s="737"/>
      <c r="I380" s="737"/>
      <c r="J380" s="737"/>
      <c r="K380" s="737"/>
      <c r="L380" s="737"/>
      <c r="M380" s="737"/>
      <c r="N380" s="737"/>
      <c r="O380" s="737"/>
      <c r="P380" s="737"/>
      <c r="Q380" s="737"/>
      <c r="R380" s="737"/>
      <c r="S380" s="737"/>
      <c r="T380" s="737"/>
      <c r="U380" s="737"/>
      <c r="V380" s="737"/>
      <c r="W380" s="737"/>
      <c r="X380" s="737"/>
      <c r="Y380" s="737"/>
      <c r="Z380" s="737"/>
    </row>
    <row r="381">
      <c r="A381" s="737"/>
      <c r="B381" s="737"/>
      <c r="C381" s="737"/>
      <c r="D381" s="737"/>
      <c r="E381" s="737"/>
      <c r="F381" s="738"/>
      <c r="G381" s="737"/>
      <c r="H381" s="737"/>
      <c r="I381" s="737"/>
      <c r="J381" s="737"/>
      <c r="K381" s="737"/>
      <c r="L381" s="737"/>
      <c r="M381" s="737"/>
      <c r="N381" s="737"/>
      <c r="O381" s="737"/>
      <c r="P381" s="737"/>
      <c r="Q381" s="737"/>
      <c r="R381" s="737"/>
      <c r="S381" s="737"/>
      <c r="T381" s="737"/>
      <c r="U381" s="737"/>
      <c r="V381" s="737"/>
      <c r="W381" s="737"/>
      <c r="X381" s="737"/>
      <c r="Y381" s="737"/>
      <c r="Z381" s="737"/>
    </row>
    <row r="382">
      <c r="A382" s="737"/>
      <c r="B382" s="737"/>
      <c r="C382" s="737"/>
      <c r="D382" s="737"/>
      <c r="E382" s="737"/>
      <c r="F382" s="738"/>
      <c r="G382" s="737"/>
      <c r="H382" s="737"/>
      <c r="I382" s="737"/>
      <c r="J382" s="737"/>
      <c r="K382" s="737"/>
      <c r="L382" s="737"/>
      <c r="M382" s="737"/>
      <c r="N382" s="737"/>
      <c r="O382" s="737"/>
      <c r="P382" s="737"/>
      <c r="Q382" s="737"/>
      <c r="R382" s="737"/>
      <c r="S382" s="737"/>
      <c r="T382" s="737"/>
      <c r="U382" s="737"/>
      <c r="V382" s="737"/>
      <c r="W382" s="737"/>
      <c r="X382" s="737"/>
      <c r="Y382" s="737"/>
      <c r="Z382" s="737"/>
    </row>
    <row r="383">
      <c r="A383" s="737"/>
      <c r="B383" s="737"/>
      <c r="C383" s="737"/>
      <c r="D383" s="737"/>
      <c r="E383" s="737"/>
      <c r="F383" s="738"/>
      <c r="G383" s="737"/>
      <c r="H383" s="737"/>
      <c r="I383" s="737"/>
      <c r="J383" s="737"/>
      <c r="K383" s="737"/>
      <c r="L383" s="737"/>
      <c r="M383" s="737"/>
      <c r="N383" s="737"/>
      <c r="O383" s="737"/>
      <c r="P383" s="737"/>
      <c r="Q383" s="737"/>
      <c r="R383" s="737"/>
      <c r="S383" s="737"/>
      <c r="T383" s="737"/>
      <c r="U383" s="737"/>
      <c r="V383" s="737"/>
      <c r="W383" s="737"/>
      <c r="X383" s="737"/>
      <c r="Y383" s="737"/>
      <c r="Z383" s="737"/>
    </row>
    <row r="384">
      <c r="A384" s="737"/>
      <c r="B384" s="737"/>
      <c r="C384" s="737"/>
      <c r="D384" s="737"/>
      <c r="E384" s="737"/>
      <c r="F384" s="738"/>
      <c r="G384" s="737"/>
      <c r="H384" s="737"/>
      <c r="I384" s="737"/>
      <c r="J384" s="737"/>
      <c r="K384" s="737"/>
      <c r="L384" s="737"/>
      <c r="M384" s="737"/>
      <c r="N384" s="737"/>
      <c r="O384" s="737"/>
      <c r="P384" s="737"/>
      <c r="Q384" s="737"/>
      <c r="R384" s="737"/>
      <c r="S384" s="737"/>
      <c r="T384" s="737"/>
      <c r="U384" s="737"/>
      <c r="V384" s="737"/>
      <c r="W384" s="737"/>
      <c r="X384" s="737"/>
      <c r="Y384" s="737"/>
      <c r="Z384" s="737"/>
    </row>
    <row r="385">
      <c r="A385" s="737"/>
      <c r="B385" s="737"/>
      <c r="C385" s="737"/>
      <c r="D385" s="737"/>
      <c r="E385" s="737"/>
      <c r="F385" s="738"/>
      <c r="G385" s="737"/>
      <c r="H385" s="737"/>
      <c r="I385" s="737"/>
      <c r="J385" s="737"/>
      <c r="K385" s="737"/>
      <c r="L385" s="737"/>
      <c r="M385" s="737"/>
      <c r="N385" s="737"/>
      <c r="O385" s="737"/>
      <c r="P385" s="737"/>
      <c r="Q385" s="737"/>
      <c r="R385" s="737"/>
      <c r="S385" s="737"/>
      <c r="T385" s="737"/>
      <c r="U385" s="737"/>
      <c r="V385" s="737"/>
      <c r="W385" s="737"/>
      <c r="X385" s="737"/>
      <c r="Y385" s="737"/>
      <c r="Z385" s="737"/>
    </row>
    <row r="386">
      <c r="A386" s="737"/>
      <c r="B386" s="737"/>
      <c r="C386" s="737"/>
      <c r="D386" s="737"/>
      <c r="E386" s="737"/>
      <c r="F386" s="738"/>
      <c r="G386" s="737"/>
      <c r="H386" s="737"/>
      <c r="I386" s="737"/>
      <c r="J386" s="737"/>
      <c r="K386" s="737"/>
      <c r="L386" s="737"/>
      <c r="M386" s="737"/>
      <c r="N386" s="737"/>
      <c r="O386" s="737"/>
      <c r="P386" s="737"/>
      <c r="Q386" s="737"/>
      <c r="R386" s="737"/>
      <c r="S386" s="737"/>
      <c r="T386" s="737"/>
      <c r="U386" s="737"/>
      <c r="V386" s="737"/>
      <c r="W386" s="737"/>
      <c r="X386" s="737"/>
      <c r="Y386" s="737"/>
      <c r="Z386" s="737"/>
    </row>
    <row r="387">
      <c r="A387" s="737"/>
      <c r="B387" s="737"/>
      <c r="C387" s="737"/>
      <c r="D387" s="737"/>
      <c r="E387" s="737"/>
      <c r="F387" s="738"/>
      <c r="G387" s="737"/>
      <c r="H387" s="737"/>
      <c r="I387" s="737"/>
      <c r="J387" s="737"/>
      <c r="K387" s="737"/>
      <c r="L387" s="737"/>
      <c r="M387" s="737"/>
      <c r="N387" s="737"/>
      <c r="O387" s="737"/>
      <c r="P387" s="737"/>
      <c r="Q387" s="737"/>
      <c r="R387" s="737"/>
      <c r="S387" s="737"/>
      <c r="T387" s="737"/>
      <c r="U387" s="737"/>
      <c r="V387" s="737"/>
      <c r="W387" s="737"/>
      <c r="X387" s="737"/>
      <c r="Y387" s="737"/>
      <c r="Z387" s="737"/>
    </row>
    <row r="388">
      <c r="A388" s="737"/>
      <c r="B388" s="737"/>
      <c r="C388" s="737"/>
      <c r="D388" s="737"/>
      <c r="E388" s="737"/>
      <c r="F388" s="738"/>
      <c r="G388" s="737"/>
      <c r="H388" s="737"/>
      <c r="I388" s="737"/>
      <c r="J388" s="737"/>
      <c r="K388" s="737"/>
      <c r="L388" s="737"/>
      <c r="M388" s="737"/>
      <c r="N388" s="737"/>
      <c r="O388" s="737"/>
      <c r="P388" s="737"/>
      <c r="Q388" s="737"/>
      <c r="R388" s="737"/>
      <c r="S388" s="737"/>
      <c r="T388" s="737"/>
      <c r="U388" s="737"/>
      <c r="V388" s="737"/>
      <c r="W388" s="737"/>
      <c r="X388" s="737"/>
      <c r="Y388" s="737"/>
      <c r="Z388" s="737"/>
    </row>
    <row r="389">
      <c r="A389" s="737"/>
      <c r="B389" s="737"/>
      <c r="C389" s="737"/>
      <c r="D389" s="737"/>
      <c r="E389" s="737"/>
      <c r="F389" s="738"/>
      <c r="G389" s="737"/>
      <c r="H389" s="737"/>
      <c r="I389" s="737"/>
      <c r="J389" s="737"/>
      <c r="K389" s="737"/>
      <c r="L389" s="737"/>
      <c r="M389" s="737"/>
      <c r="N389" s="737"/>
      <c r="O389" s="737"/>
      <c r="P389" s="737"/>
      <c r="Q389" s="737"/>
      <c r="R389" s="737"/>
      <c r="S389" s="737"/>
      <c r="T389" s="737"/>
      <c r="U389" s="737"/>
      <c r="V389" s="737"/>
      <c r="W389" s="737"/>
      <c r="X389" s="737"/>
      <c r="Y389" s="737"/>
      <c r="Z389" s="737"/>
    </row>
    <row r="390">
      <c r="A390" s="737"/>
      <c r="B390" s="737"/>
      <c r="C390" s="737"/>
      <c r="D390" s="737"/>
      <c r="E390" s="737"/>
      <c r="F390" s="738"/>
      <c r="G390" s="737"/>
      <c r="H390" s="737"/>
      <c r="I390" s="737"/>
      <c r="J390" s="737"/>
      <c r="K390" s="737"/>
      <c r="L390" s="737"/>
      <c r="M390" s="737"/>
      <c r="N390" s="737"/>
      <c r="O390" s="737"/>
      <c r="P390" s="737"/>
      <c r="Q390" s="737"/>
      <c r="R390" s="737"/>
      <c r="S390" s="737"/>
      <c r="T390" s="737"/>
      <c r="U390" s="737"/>
      <c r="V390" s="737"/>
      <c r="W390" s="737"/>
      <c r="X390" s="737"/>
      <c r="Y390" s="737"/>
      <c r="Z390" s="737"/>
    </row>
    <row r="391">
      <c r="A391" s="737"/>
      <c r="B391" s="737"/>
      <c r="C391" s="737"/>
      <c r="D391" s="737"/>
      <c r="E391" s="737"/>
      <c r="F391" s="738"/>
      <c r="G391" s="737"/>
      <c r="H391" s="737"/>
      <c r="I391" s="737"/>
      <c r="J391" s="737"/>
      <c r="K391" s="737"/>
      <c r="L391" s="737"/>
      <c r="M391" s="737"/>
      <c r="N391" s="737"/>
      <c r="O391" s="737"/>
      <c r="P391" s="737"/>
      <c r="Q391" s="737"/>
      <c r="R391" s="737"/>
      <c r="S391" s="737"/>
      <c r="T391" s="737"/>
      <c r="U391" s="737"/>
      <c r="V391" s="737"/>
      <c r="W391" s="737"/>
      <c r="X391" s="737"/>
      <c r="Y391" s="737"/>
      <c r="Z391" s="737"/>
    </row>
    <row r="392">
      <c r="A392" s="737"/>
      <c r="B392" s="737"/>
      <c r="C392" s="737"/>
      <c r="D392" s="737"/>
      <c r="E392" s="737"/>
      <c r="F392" s="738"/>
      <c r="G392" s="737"/>
      <c r="H392" s="737"/>
      <c r="I392" s="737"/>
      <c r="J392" s="737"/>
      <c r="K392" s="737"/>
      <c r="L392" s="737"/>
      <c r="M392" s="737"/>
      <c r="N392" s="737"/>
      <c r="O392" s="737"/>
      <c r="P392" s="737"/>
      <c r="Q392" s="737"/>
      <c r="R392" s="737"/>
      <c r="S392" s="737"/>
      <c r="T392" s="737"/>
      <c r="U392" s="737"/>
      <c r="V392" s="737"/>
      <c r="W392" s="737"/>
      <c r="X392" s="737"/>
      <c r="Y392" s="737"/>
      <c r="Z392" s="737"/>
    </row>
    <row r="393">
      <c r="A393" s="737"/>
      <c r="B393" s="737"/>
      <c r="C393" s="737"/>
      <c r="D393" s="737"/>
      <c r="E393" s="737"/>
      <c r="F393" s="738"/>
      <c r="G393" s="737"/>
      <c r="H393" s="737"/>
      <c r="I393" s="737"/>
      <c r="J393" s="737"/>
      <c r="K393" s="737"/>
      <c r="L393" s="737"/>
      <c r="M393" s="737"/>
      <c r="N393" s="737"/>
      <c r="O393" s="737"/>
      <c r="P393" s="737"/>
      <c r="Q393" s="737"/>
      <c r="R393" s="737"/>
      <c r="S393" s="737"/>
      <c r="T393" s="737"/>
      <c r="U393" s="737"/>
      <c r="V393" s="737"/>
      <c r="W393" s="737"/>
      <c r="X393" s="737"/>
      <c r="Y393" s="737"/>
      <c r="Z393" s="737"/>
    </row>
    <row r="394">
      <c r="A394" s="737"/>
      <c r="B394" s="737"/>
      <c r="C394" s="737"/>
      <c r="D394" s="737"/>
      <c r="E394" s="737"/>
      <c r="F394" s="738"/>
      <c r="G394" s="737"/>
      <c r="H394" s="737"/>
      <c r="I394" s="737"/>
      <c r="J394" s="737"/>
      <c r="K394" s="737"/>
      <c r="L394" s="737"/>
      <c r="M394" s="737"/>
      <c r="N394" s="737"/>
      <c r="O394" s="737"/>
      <c r="P394" s="737"/>
      <c r="Q394" s="737"/>
      <c r="R394" s="737"/>
      <c r="S394" s="737"/>
      <c r="T394" s="737"/>
      <c r="U394" s="737"/>
      <c r="V394" s="737"/>
      <c r="W394" s="737"/>
      <c r="X394" s="737"/>
      <c r="Y394" s="737"/>
      <c r="Z394" s="737"/>
    </row>
    <row r="395">
      <c r="A395" s="737"/>
      <c r="B395" s="737"/>
      <c r="C395" s="737"/>
      <c r="D395" s="737"/>
      <c r="E395" s="737"/>
      <c r="F395" s="738"/>
      <c r="G395" s="737"/>
      <c r="H395" s="737"/>
      <c r="I395" s="737"/>
      <c r="J395" s="737"/>
      <c r="K395" s="737"/>
      <c r="L395" s="737"/>
      <c r="M395" s="737"/>
      <c r="N395" s="737"/>
      <c r="O395" s="737"/>
      <c r="P395" s="737"/>
      <c r="Q395" s="737"/>
      <c r="R395" s="737"/>
      <c r="S395" s="737"/>
      <c r="T395" s="737"/>
      <c r="U395" s="737"/>
      <c r="V395" s="737"/>
      <c r="W395" s="737"/>
      <c r="X395" s="737"/>
      <c r="Y395" s="737"/>
      <c r="Z395" s="737"/>
    </row>
    <row r="396">
      <c r="A396" s="737"/>
      <c r="B396" s="737"/>
      <c r="C396" s="737"/>
      <c r="D396" s="737"/>
      <c r="E396" s="737"/>
      <c r="F396" s="738"/>
      <c r="G396" s="737"/>
      <c r="H396" s="737"/>
      <c r="I396" s="737"/>
      <c r="J396" s="737"/>
      <c r="K396" s="737"/>
      <c r="L396" s="737"/>
      <c r="M396" s="737"/>
      <c r="N396" s="737"/>
      <c r="O396" s="737"/>
      <c r="P396" s="737"/>
      <c r="Q396" s="737"/>
      <c r="R396" s="737"/>
      <c r="S396" s="737"/>
      <c r="T396" s="737"/>
      <c r="U396" s="737"/>
      <c r="V396" s="737"/>
      <c r="W396" s="737"/>
      <c r="X396" s="737"/>
      <c r="Y396" s="737"/>
      <c r="Z396" s="737"/>
    </row>
    <row r="397">
      <c r="A397" s="737"/>
      <c r="B397" s="737"/>
      <c r="C397" s="737"/>
      <c r="D397" s="737"/>
      <c r="E397" s="737"/>
      <c r="F397" s="738"/>
      <c r="G397" s="737"/>
      <c r="H397" s="737"/>
      <c r="I397" s="737"/>
      <c r="J397" s="737"/>
      <c r="K397" s="737"/>
      <c r="L397" s="737"/>
      <c r="M397" s="737"/>
      <c r="N397" s="737"/>
      <c r="O397" s="737"/>
      <c r="P397" s="737"/>
      <c r="Q397" s="737"/>
      <c r="R397" s="737"/>
      <c r="S397" s="737"/>
      <c r="T397" s="737"/>
      <c r="U397" s="737"/>
      <c r="V397" s="737"/>
      <c r="W397" s="737"/>
      <c r="X397" s="737"/>
      <c r="Y397" s="737"/>
      <c r="Z397" s="737"/>
    </row>
    <row r="398">
      <c r="A398" s="737"/>
      <c r="B398" s="737"/>
      <c r="C398" s="737"/>
      <c r="D398" s="737"/>
      <c r="E398" s="737"/>
      <c r="F398" s="738"/>
      <c r="G398" s="737"/>
      <c r="H398" s="737"/>
      <c r="I398" s="737"/>
      <c r="J398" s="737"/>
      <c r="K398" s="737"/>
      <c r="L398" s="737"/>
      <c r="M398" s="737"/>
      <c r="N398" s="737"/>
      <c r="O398" s="737"/>
      <c r="P398" s="737"/>
      <c r="Q398" s="737"/>
      <c r="R398" s="737"/>
      <c r="S398" s="737"/>
      <c r="T398" s="737"/>
      <c r="U398" s="737"/>
      <c r="V398" s="737"/>
      <c r="W398" s="737"/>
      <c r="X398" s="737"/>
      <c r="Y398" s="737"/>
      <c r="Z398" s="737"/>
    </row>
    <row r="399">
      <c r="A399" s="737"/>
      <c r="B399" s="737"/>
      <c r="C399" s="737"/>
      <c r="D399" s="737"/>
      <c r="E399" s="737"/>
      <c r="F399" s="738"/>
      <c r="G399" s="737"/>
      <c r="H399" s="737"/>
      <c r="I399" s="737"/>
      <c r="J399" s="737"/>
      <c r="K399" s="737"/>
      <c r="L399" s="737"/>
      <c r="M399" s="737"/>
      <c r="N399" s="737"/>
      <c r="O399" s="737"/>
      <c r="P399" s="737"/>
      <c r="Q399" s="737"/>
      <c r="R399" s="737"/>
      <c r="S399" s="737"/>
      <c r="T399" s="737"/>
      <c r="U399" s="737"/>
      <c r="V399" s="737"/>
      <c r="W399" s="737"/>
      <c r="X399" s="737"/>
      <c r="Y399" s="737"/>
      <c r="Z399" s="737"/>
    </row>
    <row r="400">
      <c r="A400" s="737"/>
      <c r="B400" s="737"/>
      <c r="C400" s="737"/>
      <c r="D400" s="737"/>
      <c r="E400" s="737"/>
      <c r="F400" s="738"/>
      <c r="G400" s="737"/>
      <c r="H400" s="737"/>
      <c r="I400" s="737"/>
      <c r="J400" s="737"/>
      <c r="K400" s="737"/>
      <c r="L400" s="737"/>
      <c r="M400" s="737"/>
      <c r="N400" s="737"/>
      <c r="O400" s="737"/>
      <c r="P400" s="737"/>
      <c r="Q400" s="737"/>
      <c r="R400" s="737"/>
      <c r="S400" s="737"/>
      <c r="T400" s="737"/>
      <c r="U400" s="737"/>
      <c r="V400" s="737"/>
      <c r="W400" s="737"/>
      <c r="X400" s="737"/>
      <c r="Y400" s="737"/>
      <c r="Z400" s="737"/>
    </row>
    <row r="401">
      <c r="A401" s="737"/>
      <c r="B401" s="737"/>
      <c r="C401" s="737"/>
      <c r="D401" s="737"/>
      <c r="E401" s="737"/>
      <c r="F401" s="738"/>
      <c r="G401" s="737"/>
      <c r="H401" s="737"/>
      <c r="I401" s="737"/>
      <c r="J401" s="737"/>
      <c r="K401" s="737"/>
      <c r="L401" s="737"/>
      <c r="M401" s="737"/>
      <c r="N401" s="737"/>
      <c r="O401" s="737"/>
      <c r="P401" s="737"/>
      <c r="Q401" s="737"/>
      <c r="R401" s="737"/>
      <c r="S401" s="737"/>
      <c r="T401" s="737"/>
      <c r="U401" s="737"/>
      <c r="V401" s="737"/>
      <c r="W401" s="737"/>
      <c r="X401" s="737"/>
      <c r="Y401" s="737"/>
      <c r="Z401" s="737"/>
    </row>
    <row r="402">
      <c r="A402" s="737"/>
      <c r="B402" s="737"/>
      <c r="C402" s="737"/>
      <c r="D402" s="737"/>
      <c r="E402" s="737"/>
      <c r="F402" s="738"/>
      <c r="G402" s="737"/>
      <c r="H402" s="737"/>
      <c r="I402" s="737"/>
      <c r="J402" s="737"/>
      <c r="K402" s="737"/>
      <c r="L402" s="737"/>
      <c r="M402" s="737"/>
      <c r="N402" s="737"/>
      <c r="O402" s="737"/>
      <c r="P402" s="737"/>
      <c r="Q402" s="737"/>
      <c r="R402" s="737"/>
      <c r="S402" s="737"/>
      <c r="T402" s="737"/>
      <c r="U402" s="737"/>
      <c r="V402" s="737"/>
      <c r="W402" s="737"/>
      <c r="X402" s="737"/>
      <c r="Y402" s="737"/>
      <c r="Z402" s="737"/>
    </row>
    <row r="403">
      <c r="A403" s="737"/>
      <c r="B403" s="737"/>
      <c r="C403" s="737"/>
      <c r="D403" s="737"/>
      <c r="E403" s="737"/>
      <c r="F403" s="738"/>
      <c r="G403" s="737"/>
      <c r="H403" s="737"/>
      <c r="I403" s="737"/>
      <c r="J403" s="737"/>
      <c r="K403" s="737"/>
      <c r="L403" s="737"/>
      <c r="M403" s="737"/>
      <c r="N403" s="737"/>
      <c r="O403" s="737"/>
      <c r="P403" s="737"/>
      <c r="Q403" s="737"/>
      <c r="R403" s="737"/>
      <c r="S403" s="737"/>
      <c r="T403" s="737"/>
      <c r="U403" s="737"/>
      <c r="V403" s="737"/>
      <c r="W403" s="737"/>
      <c r="X403" s="737"/>
      <c r="Y403" s="737"/>
      <c r="Z403" s="737"/>
    </row>
    <row r="404">
      <c r="A404" s="737"/>
      <c r="B404" s="737"/>
      <c r="C404" s="737"/>
      <c r="D404" s="737"/>
      <c r="E404" s="737"/>
      <c r="F404" s="738"/>
      <c r="G404" s="737"/>
      <c r="H404" s="737"/>
      <c r="I404" s="737"/>
      <c r="J404" s="737"/>
      <c r="K404" s="737"/>
      <c r="L404" s="737"/>
      <c r="M404" s="737"/>
      <c r="N404" s="737"/>
      <c r="O404" s="737"/>
      <c r="P404" s="737"/>
      <c r="Q404" s="737"/>
      <c r="R404" s="737"/>
      <c r="S404" s="737"/>
      <c r="T404" s="737"/>
      <c r="U404" s="737"/>
      <c r="V404" s="737"/>
      <c r="W404" s="737"/>
      <c r="X404" s="737"/>
      <c r="Y404" s="737"/>
      <c r="Z404" s="737"/>
    </row>
    <row r="405">
      <c r="A405" s="737"/>
      <c r="B405" s="737"/>
      <c r="C405" s="737"/>
      <c r="D405" s="737"/>
      <c r="E405" s="737"/>
      <c r="F405" s="738"/>
      <c r="G405" s="737"/>
      <c r="H405" s="737"/>
      <c r="I405" s="737"/>
      <c r="J405" s="737"/>
      <c r="K405" s="737"/>
      <c r="L405" s="737"/>
      <c r="M405" s="737"/>
      <c r="N405" s="737"/>
      <c r="O405" s="737"/>
      <c r="P405" s="737"/>
      <c r="Q405" s="737"/>
      <c r="R405" s="737"/>
      <c r="S405" s="737"/>
      <c r="T405" s="737"/>
      <c r="U405" s="737"/>
      <c r="V405" s="737"/>
      <c r="W405" s="737"/>
      <c r="X405" s="737"/>
      <c r="Y405" s="737"/>
      <c r="Z405" s="737"/>
    </row>
    <row r="406">
      <c r="A406" s="737"/>
      <c r="B406" s="737"/>
      <c r="C406" s="737"/>
      <c r="D406" s="737"/>
      <c r="E406" s="737"/>
      <c r="F406" s="738"/>
      <c r="G406" s="737"/>
      <c r="H406" s="737"/>
      <c r="I406" s="737"/>
      <c r="J406" s="737"/>
      <c r="K406" s="737"/>
      <c r="L406" s="737"/>
      <c r="M406" s="737"/>
      <c r="N406" s="737"/>
      <c r="O406" s="737"/>
      <c r="P406" s="737"/>
      <c r="Q406" s="737"/>
      <c r="R406" s="737"/>
      <c r="S406" s="737"/>
      <c r="T406" s="737"/>
      <c r="U406" s="737"/>
      <c r="V406" s="737"/>
      <c r="W406" s="737"/>
      <c r="X406" s="737"/>
      <c r="Y406" s="737"/>
      <c r="Z406" s="737"/>
    </row>
    <row r="407">
      <c r="A407" s="737"/>
      <c r="B407" s="737"/>
      <c r="C407" s="737"/>
      <c r="D407" s="737"/>
      <c r="E407" s="737"/>
      <c r="F407" s="738"/>
      <c r="G407" s="737"/>
      <c r="H407" s="737"/>
      <c r="I407" s="737"/>
      <c r="J407" s="737"/>
      <c r="K407" s="737"/>
      <c r="L407" s="737"/>
      <c r="M407" s="737"/>
      <c r="N407" s="737"/>
      <c r="O407" s="737"/>
      <c r="P407" s="737"/>
      <c r="Q407" s="737"/>
      <c r="R407" s="737"/>
      <c r="S407" s="737"/>
      <c r="T407" s="737"/>
      <c r="U407" s="737"/>
      <c r="V407" s="737"/>
      <c r="W407" s="737"/>
      <c r="X407" s="737"/>
      <c r="Y407" s="737"/>
      <c r="Z407" s="737"/>
    </row>
    <row r="408">
      <c r="A408" s="737"/>
      <c r="B408" s="737"/>
      <c r="C408" s="737"/>
      <c r="D408" s="737"/>
      <c r="E408" s="737"/>
      <c r="F408" s="738"/>
      <c r="G408" s="737"/>
      <c r="H408" s="737"/>
      <c r="I408" s="737"/>
      <c r="J408" s="737"/>
      <c r="K408" s="737"/>
      <c r="L408" s="737"/>
      <c r="M408" s="737"/>
      <c r="N408" s="737"/>
      <c r="O408" s="737"/>
      <c r="P408" s="737"/>
      <c r="Q408" s="737"/>
      <c r="R408" s="737"/>
      <c r="S408" s="737"/>
      <c r="T408" s="737"/>
      <c r="U408" s="737"/>
      <c r="V408" s="737"/>
      <c r="W408" s="737"/>
      <c r="X408" s="737"/>
      <c r="Y408" s="737"/>
      <c r="Z408" s="737"/>
    </row>
    <row r="409">
      <c r="A409" s="737"/>
      <c r="B409" s="737"/>
      <c r="C409" s="737"/>
      <c r="D409" s="737"/>
      <c r="E409" s="737"/>
      <c r="F409" s="738"/>
      <c r="G409" s="737"/>
      <c r="H409" s="737"/>
      <c r="I409" s="737"/>
      <c r="J409" s="737"/>
      <c r="K409" s="737"/>
      <c r="L409" s="737"/>
      <c r="M409" s="737"/>
      <c r="N409" s="737"/>
      <c r="O409" s="737"/>
      <c r="P409" s="737"/>
      <c r="Q409" s="737"/>
      <c r="R409" s="737"/>
      <c r="S409" s="737"/>
      <c r="T409" s="737"/>
      <c r="U409" s="737"/>
      <c r="V409" s="737"/>
      <c r="W409" s="737"/>
      <c r="X409" s="737"/>
      <c r="Y409" s="737"/>
      <c r="Z409" s="737"/>
    </row>
    <row r="410">
      <c r="A410" s="737"/>
      <c r="B410" s="737"/>
      <c r="C410" s="737"/>
      <c r="D410" s="737"/>
      <c r="E410" s="737"/>
      <c r="F410" s="738"/>
      <c r="G410" s="737"/>
      <c r="H410" s="737"/>
      <c r="I410" s="737"/>
      <c r="J410" s="737"/>
      <c r="K410" s="737"/>
      <c r="L410" s="737"/>
      <c r="M410" s="737"/>
      <c r="N410" s="737"/>
      <c r="O410" s="737"/>
      <c r="P410" s="737"/>
      <c r="Q410" s="737"/>
      <c r="R410" s="737"/>
      <c r="S410" s="737"/>
      <c r="T410" s="737"/>
      <c r="U410" s="737"/>
      <c r="V410" s="737"/>
      <c r="W410" s="737"/>
      <c r="X410" s="737"/>
      <c r="Y410" s="737"/>
      <c r="Z410" s="737"/>
    </row>
    <row r="411">
      <c r="A411" s="737"/>
      <c r="B411" s="737"/>
      <c r="C411" s="737"/>
      <c r="D411" s="737"/>
      <c r="E411" s="737"/>
      <c r="F411" s="738"/>
      <c r="G411" s="737"/>
      <c r="H411" s="737"/>
      <c r="I411" s="737"/>
      <c r="J411" s="737"/>
      <c r="K411" s="737"/>
      <c r="L411" s="737"/>
      <c r="M411" s="737"/>
      <c r="N411" s="737"/>
      <c r="O411" s="737"/>
      <c r="P411" s="737"/>
      <c r="Q411" s="737"/>
      <c r="R411" s="737"/>
      <c r="S411" s="737"/>
      <c r="T411" s="737"/>
      <c r="U411" s="737"/>
      <c r="V411" s="737"/>
      <c r="W411" s="737"/>
      <c r="X411" s="737"/>
      <c r="Y411" s="737"/>
      <c r="Z411" s="737"/>
    </row>
    <row r="412">
      <c r="A412" s="737"/>
      <c r="B412" s="737"/>
      <c r="C412" s="737"/>
      <c r="D412" s="737"/>
      <c r="E412" s="737"/>
      <c r="F412" s="738"/>
      <c r="G412" s="737"/>
      <c r="H412" s="737"/>
      <c r="I412" s="737"/>
      <c r="J412" s="737"/>
      <c r="K412" s="737"/>
      <c r="L412" s="737"/>
      <c r="M412" s="737"/>
      <c r="N412" s="737"/>
      <c r="O412" s="737"/>
      <c r="P412" s="737"/>
      <c r="Q412" s="737"/>
      <c r="R412" s="737"/>
      <c r="S412" s="737"/>
      <c r="T412" s="737"/>
      <c r="U412" s="737"/>
      <c r="V412" s="737"/>
      <c r="W412" s="737"/>
      <c r="X412" s="737"/>
      <c r="Y412" s="737"/>
      <c r="Z412" s="737"/>
    </row>
    <row r="413">
      <c r="A413" s="737"/>
      <c r="B413" s="737"/>
      <c r="C413" s="737"/>
      <c r="D413" s="737"/>
      <c r="E413" s="737"/>
      <c r="F413" s="738"/>
      <c r="G413" s="737"/>
      <c r="H413" s="737"/>
      <c r="I413" s="737"/>
      <c r="J413" s="737"/>
      <c r="K413" s="737"/>
      <c r="L413" s="737"/>
      <c r="M413" s="737"/>
      <c r="N413" s="737"/>
      <c r="O413" s="737"/>
      <c r="P413" s="737"/>
      <c r="Q413" s="737"/>
      <c r="R413" s="737"/>
      <c r="S413" s="737"/>
      <c r="T413" s="737"/>
      <c r="U413" s="737"/>
      <c r="V413" s="737"/>
      <c r="W413" s="737"/>
      <c r="X413" s="737"/>
      <c r="Y413" s="737"/>
      <c r="Z413" s="737"/>
    </row>
    <row r="414">
      <c r="A414" s="737"/>
      <c r="B414" s="737"/>
      <c r="C414" s="737"/>
      <c r="D414" s="737"/>
      <c r="E414" s="737"/>
      <c r="F414" s="738"/>
      <c r="G414" s="737"/>
      <c r="H414" s="737"/>
      <c r="I414" s="737"/>
      <c r="J414" s="737"/>
      <c r="K414" s="737"/>
      <c r="L414" s="737"/>
      <c r="M414" s="737"/>
      <c r="N414" s="737"/>
      <c r="O414" s="737"/>
      <c r="P414" s="737"/>
      <c r="Q414" s="737"/>
      <c r="R414" s="737"/>
      <c r="S414" s="737"/>
      <c r="T414" s="737"/>
      <c r="U414" s="737"/>
      <c r="V414" s="737"/>
      <c r="W414" s="737"/>
      <c r="X414" s="737"/>
      <c r="Y414" s="737"/>
      <c r="Z414" s="737"/>
    </row>
    <row r="415">
      <c r="A415" s="737"/>
      <c r="B415" s="737"/>
      <c r="C415" s="737"/>
      <c r="D415" s="737"/>
      <c r="E415" s="737"/>
      <c r="F415" s="738"/>
      <c r="G415" s="737"/>
      <c r="H415" s="737"/>
      <c r="I415" s="737"/>
      <c r="J415" s="737"/>
      <c r="K415" s="737"/>
      <c r="L415" s="737"/>
      <c r="M415" s="737"/>
      <c r="N415" s="737"/>
      <c r="O415" s="737"/>
      <c r="P415" s="737"/>
      <c r="Q415" s="737"/>
      <c r="R415" s="737"/>
      <c r="S415" s="737"/>
      <c r="T415" s="737"/>
      <c r="U415" s="737"/>
      <c r="V415" s="737"/>
      <c r="W415" s="737"/>
      <c r="X415" s="737"/>
      <c r="Y415" s="737"/>
      <c r="Z415" s="737"/>
    </row>
    <row r="416">
      <c r="A416" s="737"/>
      <c r="B416" s="737"/>
      <c r="C416" s="737"/>
      <c r="D416" s="737"/>
      <c r="E416" s="737"/>
      <c r="F416" s="738"/>
      <c r="G416" s="737"/>
      <c r="H416" s="737"/>
      <c r="I416" s="737"/>
      <c r="J416" s="737"/>
      <c r="K416" s="737"/>
      <c r="L416" s="737"/>
      <c r="M416" s="737"/>
      <c r="N416" s="737"/>
      <c r="O416" s="737"/>
      <c r="P416" s="737"/>
      <c r="Q416" s="737"/>
      <c r="R416" s="737"/>
      <c r="S416" s="737"/>
      <c r="T416" s="737"/>
      <c r="U416" s="737"/>
      <c r="V416" s="737"/>
      <c r="W416" s="737"/>
      <c r="X416" s="737"/>
      <c r="Y416" s="737"/>
      <c r="Z416" s="737"/>
    </row>
    <row r="417">
      <c r="A417" s="737"/>
      <c r="B417" s="737"/>
      <c r="C417" s="737"/>
      <c r="D417" s="737"/>
      <c r="E417" s="737"/>
      <c r="F417" s="738"/>
      <c r="G417" s="737"/>
      <c r="H417" s="737"/>
      <c r="I417" s="737"/>
      <c r="J417" s="737"/>
      <c r="K417" s="737"/>
      <c r="L417" s="737"/>
      <c r="M417" s="737"/>
      <c r="N417" s="737"/>
      <c r="O417" s="737"/>
      <c r="P417" s="737"/>
      <c r="Q417" s="737"/>
      <c r="R417" s="737"/>
      <c r="S417" s="737"/>
      <c r="T417" s="737"/>
      <c r="U417" s="737"/>
      <c r="V417" s="737"/>
      <c r="W417" s="737"/>
      <c r="X417" s="737"/>
      <c r="Y417" s="737"/>
      <c r="Z417" s="737"/>
    </row>
    <row r="418">
      <c r="A418" s="737"/>
      <c r="B418" s="737"/>
      <c r="C418" s="737"/>
      <c r="D418" s="737"/>
      <c r="E418" s="737"/>
      <c r="F418" s="738"/>
      <c r="G418" s="737"/>
      <c r="H418" s="737"/>
      <c r="I418" s="737"/>
      <c r="J418" s="737"/>
      <c r="K418" s="737"/>
      <c r="L418" s="737"/>
      <c r="M418" s="737"/>
      <c r="N418" s="737"/>
      <c r="O418" s="737"/>
      <c r="P418" s="737"/>
      <c r="Q418" s="737"/>
      <c r="R418" s="737"/>
      <c r="S418" s="737"/>
      <c r="T418" s="737"/>
      <c r="U418" s="737"/>
      <c r="V418" s="737"/>
      <c r="W418" s="737"/>
      <c r="X418" s="737"/>
      <c r="Y418" s="737"/>
      <c r="Z418" s="737"/>
    </row>
    <row r="419">
      <c r="A419" s="737"/>
      <c r="B419" s="737"/>
      <c r="C419" s="737"/>
      <c r="D419" s="737"/>
      <c r="E419" s="737"/>
      <c r="F419" s="738"/>
      <c r="G419" s="737"/>
      <c r="H419" s="737"/>
      <c r="I419" s="737"/>
      <c r="J419" s="737"/>
      <c r="K419" s="737"/>
      <c r="L419" s="737"/>
      <c r="M419" s="737"/>
      <c r="N419" s="737"/>
      <c r="O419" s="737"/>
      <c r="P419" s="737"/>
      <c r="Q419" s="737"/>
      <c r="R419" s="737"/>
      <c r="S419" s="737"/>
      <c r="T419" s="737"/>
      <c r="U419" s="737"/>
      <c r="V419" s="737"/>
      <c r="W419" s="737"/>
      <c r="X419" s="737"/>
      <c r="Y419" s="737"/>
      <c r="Z419" s="737"/>
    </row>
    <row r="420">
      <c r="A420" s="737"/>
      <c r="B420" s="737"/>
      <c r="C420" s="737"/>
      <c r="D420" s="737"/>
      <c r="E420" s="737"/>
      <c r="F420" s="738"/>
      <c r="G420" s="737"/>
      <c r="H420" s="737"/>
      <c r="I420" s="737"/>
      <c r="J420" s="737"/>
      <c r="K420" s="737"/>
      <c r="L420" s="737"/>
      <c r="M420" s="737"/>
      <c r="N420" s="737"/>
      <c r="O420" s="737"/>
      <c r="P420" s="737"/>
      <c r="Q420" s="737"/>
      <c r="R420" s="737"/>
      <c r="S420" s="737"/>
      <c r="T420" s="737"/>
      <c r="U420" s="737"/>
      <c r="V420" s="737"/>
      <c r="W420" s="737"/>
      <c r="X420" s="737"/>
      <c r="Y420" s="737"/>
      <c r="Z420" s="737"/>
    </row>
    <row r="421">
      <c r="A421" s="737"/>
      <c r="B421" s="737"/>
      <c r="C421" s="737"/>
      <c r="D421" s="737"/>
      <c r="E421" s="737"/>
      <c r="F421" s="738"/>
      <c r="G421" s="737"/>
      <c r="H421" s="737"/>
      <c r="I421" s="737"/>
      <c r="J421" s="737"/>
      <c r="K421" s="737"/>
      <c r="L421" s="737"/>
      <c r="M421" s="737"/>
      <c r="N421" s="737"/>
      <c r="O421" s="737"/>
      <c r="P421" s="737"/>
      <c r="Q421" s="737"/>
      <c r="R421" s="737"/>
      <c r="S421" s="737"/>
      <c r="T421" s="737"/>
      <c r="U421" s="737"/>
      <c r="V421" s="737"/>
      <c r="W421" s="737"/>
      <c r="X421" s="737"/>
      <c r="Y421" s="737"/>
      <c r="Z421" s="737"/>
    </row>
    <row r="422">
      <c r="A422" s="737"/>
      <c r="B422" s="737"/>
      <c r="C422" s="737"/>
      <c r="D422" s="737"/>
      <c r="E422" s="737"/>
      <c r="F422" s="738"/>
      <c r="G422" s="737"/>
      <c r="H422" s="737"/>
      <c r="I422" s="737"/>
      <c r="J422" s="737"/>
      <c r="K422" s="737"/>
      <c r="L422" s="737"/>
      <c r="M422" s="737"/>
      <c r="N422" s="737"/>
      <c r="O422" s="737"/>
      <c r="P422" s="737"/>
      <c r="Q422" s="737"/>
      <c r="R422" s="737"/>
      <c r="S422" s="737"/>
      <c r="T422" s="737"/>
      <c r="U422" s="737"/>
      <c r="V422" s="737"/>
      <c r="W422" s="737"/>
      <c r="X422" s="737"/>
      <c r="Y422" s="737"/>
      <c r="Z422" s="737"/>
    </row>
    <row r="423">
      <c r="A423" s="737"/>
      <c r="B423" s="737"/>
      <c r="C423" s="737"/>
      <c r="D423" s="737"/>
      <c r="E423" s="737"/>
      <c r="F423" s="738"/>
      <c r="G423" s="737"/>
      <c r="H423" s="737"/>
      <c r="I423" s="737"/>
      <c r="J423" s="737"/>
      <c r="K423" s="737"/>
      <c r="L423" s="737"/>
      <c r="M423" s="737"/>
      <c r="N423" s="737"/>
      <c r="O423" s="737"/>
      <c r="P423" s="737"/>
      <c r="Q423" s="737"/>
      <c r="R423" s="737"/>
      <c r="S423" s="737"/>
      <c r="T423" s="737"/>
      <c r="U423" s="737"/>
      <c r="V423" s="737"/>
      <c r="W423" s="737"/>
      <c r="X423" s="737"/>
      <c r="Y423" s="737"/>
      <c r="Z423" s="737"/>
    </row>
    <row r="424">
      <c r="A424" s="737"/>
      <c r="B424" s="737"/>
      <c r="C424" s="737"/>
      <c r="D424" s="737"/>
      <c r="E424" s="737"/>
      <c r="F424" s="738"/>
      <c r="G424" s="737"/>
      <c r="H424" s="737"/>
      <c r="I424" s="737"/>
      <c r="J424" s="737"/>
      <c r="K424" s="737"/>
      <c r="L424" s="737"/>
      <c r="M424" s="737"/>
      <c r="N424" s="737"/>
      <c r="O424" s="737"/>
      <c r="P424" s="737"/>
      <c r="Q424" s="737"/>
      <c r="R424" s="737"/>
      <c r="S424" s="737"/>
      <c r="T424" s="737"/>
      <c r="U424" s="737"/>
      <c r="V424" s="737"/>
      <c r="W424" s="737"/>
      <c r="X424" s="737"/>
      <c r="Y424" s="737"/>
      <c r="Z424" s="737"/>
    </row>
    <row r="425">
      <c r="A425" s="737"/>
      <c r="B425" s="737"/>
      <c r="C425" s="737"/>
      <c r="D425" s="737"/>
      <c r="E425" s="737"/>
      <c r="F425" s="738"/>
      <c r="G425" s="737"/>
      <c r="H425" s="737"/>
      <c r="I425" s="737"/>
      <c r="J425" s="737"/>
      <c r="K425" s="737"/>
      <c r="L425" s="737"/>
      <c r="M425" s="737"/>
      <c r="N425" s="737"/>
      <c r="O425" s="737"/>
      <c r="P425" s="737"/>
      <c r="Q425" s="737"/>
      <c r="R425" s="737"/>
      <c r="S425" s="737"/>
      <c r="T425" s="737"/>
      <c r="U425" s="737"/>
      <c r="V425" s="737"/>
      <c r="W425" s="737"/>
      <c r="X425" s="737"/>
      <c r="Y425" s="737"/>
      <c r="Z425" s="737"/>
    </row>
    <row r="426">
      <c r="A426" s="737"/>
      <c r="B426" s="737"/>
      <c r="C426" s="737"/>
      <c r="D426" s="737"/>
      <c r="E426" s="737"/>
      <c r="F426" s="738"/>
      <c r="G426" s="737"/>
      <c r="H426" s="737"/>
      <c r="I426" s="737"/>
      <c r="J426" s="737"/>
      <c r="K426" s="737"/>
      <c r="L426" s="737"/>
      <c r="M426" s="737"/>
      <c r="N426" s="737"/>
      <c r="O426" s="737"/>
      <c r="P426" s="737"/>
      <c r="Q426" s="737"/>
      <c r="R426" s="737"/>
      <c r="S426" s="737"/>
      <c r="T426" s="737"/>
      <c r="U426" s="737"/>
      <c r="V426" s="737"/>
      <c r="W426" s="737"/>
      <c r="X426" s="737"/>
      <c r="Y426" s="737"/>
      <c r="Z426" s="737"/>
    </row>
    <row r="427">
      <c r="A427" s="737"/>
      <c r="B427" s="737"/>
      <c r="C427" s="737"/>
      <c r="D427" s="737"/>
      <c r="E427" s="737"/>
      <c r="F427" s="738"/>
      <c r="G427" s="737"/>
      <c r="H427" s="737"/>
      <c r="I427" s="737"/>
      <c r="J427" s="737"/>
      <c r="K427" s="737"/>
      <c r="L427" s="737"/>
      <c r="M427" s="737"/>
      <c r="N427" s="737"/>
      <c r="O427" s="737"/>
      <c r="P427" s="737"/>
      <c r="Q427" s="737"/>
      <c r="R427" s="737"/>
      <c r="S427" s="737"/>
      <c r="T427" s="737"/>
      <c r="U427" s="737"/>
      <c r="V427" s="737"/>
      <c r="W427" s="737"/>
      <c r="X427" s="737"/>
      <c r="Y427" s="737"/>
      <c r="Z427" s="737"/>
    </row>
    <row r="428">
      <c r="A428" s="737"/>
      <c r="B428" s="737"/>
      <c r="C428" s="737"/>
      <c r="D428" s="737"/>
      <c r="E428" s="737"/>
      <c r="F428" s="738"/>
      <c r="G428" s="737"/>
      <c r="H428" s="737"/>
      <c r="I428" s="737"/>
      <c r="J428" s="737"/>
      <c r="K428" s="737"/>
      <c r="L428" s="737"/>
      <c r="M428" s="737"/>
      <c r="N428" s="737"/>
      <c r="O428" s="737"/>
      <c r="P428" s="737"/>
      <c r="Q428" s="737"/>
      <c r="R428" s="737"/>
      <c r="S428" s="737"/>
      <c r="T428" s="737"/>
      <c r="U428" s="737"/>
      <c r="V428" s="737"/>
      <c r="W428" s="737"/>
      <c r="X428" s="737"/>
      <c r="Y428" s="737"/>
      <c r="Z428" s="737"/>
    </row>
    <row r="429">
      <c r="A429" s="737"/>
      <c r="B429" s="737"/>
      <c r="C429" s="737"/>
      <c r="D429" s="737"/>
      <c r="E429" s="737"/>
      <c r="F429" s="738"/>
      <c r="G429" s="737"/>
      <c r="H429" s="737"/>
      <c r="I429" s="737"/>
      <c r="J429" s="737"/>
      <c r="K429" s="737"/>
      <c r="L429" s="737"/>
      <c r="M429" s="737"/>
      <c r="N429" s="737"/>
      <c r="O429" s="737"/>
      <c r="P429" s="737"/>
      <c r="Q429" s="737"/>
      <c r="R429" s="737"/>
      <c r="S429" s="737"/>
      <c r="T429" s="737"/>
      <c r="U429" s="737"/>
      <c r="V429" s="737"/>
      <c r="W429" s="737"/>
      <c r="X429" s="737"/>
      <c r="Y429" s="737"/>
      <c r="Z429" s="737"/>
    </row>
    <row r="430">
      <c r="A430" s="737"/>
      <c r="B430" s="737"/>
      <c r="C430" s="737"/>
      <c r="D430" s="737"/>
      <c r="E430" s="737"/>
      <c r="F430" s="738"/>
      <c r="G430" s="737"/>
      <c r="H430" s="737"/>
      <c r="I430" s="737"/>
      <c r="J430" s="737"/>
      <c r="K430" s="737"/>
      <c r="L430" s="737"/>
      <c r="M430" s="737"/>
      <c r="N430" s="737"/>
      <c r="O430" s="737"/>
      <c r="P430" s="737"/>
      <c r="Q430" s="737"/>
      <c r="R430" s="737"/>
      <c r="S430" s="737"/>
      <c r="T430" s="737"/>
      <c r="U430" s="737"/>
      <c r="V430" s="737"/>
      <c r="W430" s="737"/>
      <c r="X430" s="737"/>
      <c r="Y430" s="737"/>
      <c r="Z430" s="737"/>
    </row>
    <row r="431">
      <c r="A431" s="737"/>
      <c r="B431" s="737"/>
      <c r="C431" s="737"/>
      <c r="D431" s="737"/>
      <c r="E431" s="737"/>
      <c r="F431" s="738"/>
      <c r="G431" s="737"/>
      <c r="H431" s="737"/>
      <c r="I431" s="737"/>
      <c r="J431" s="737"/>
      <c r="K431" s="737"/>
      <c r="L431" s="737"/>
      <c r="M431" s="737"/>
      <c r="N431" s="737"/>
      <c r="O431" s="737"/>
      <c r="P431" s="737"/>
      <c r="Q431" s="737"/>
      <c r="R431" s="737"/>
      <c r="S431" s="737"/>
      <c r="T431" s="737"/>
      <c r="U431" s="737"/>
      <c r="V431" s="737"/>
      <c r="W431" s="737"/>
      <c r="X431" s="737"/>
      <c r="Y431" s="737"/>
      <c r="Z431" s="737"/>
    </row>
    <row r="432">
      <c r="A432" s="737"/>
      <c r="B432" s="737"/>
      <c r="C432" s="737"/>
      <c r="D432" s="737"/>
      <c r="E432" s="737"/>
      <c r="F432" s="738"/>
      <c r="G432" s="737"/>
      <c r="H432" s="737"/>
      <c r="I432" s="737"/>
      <c r="J432" s="737"/>
      <c r="K432" s="737"/>
      <c r="L432" s="737"/>
      <c r="M432" s="737"/>
      <c r="N432" s="737"/>
      <c r="O432" s="737"/>
      <c r="P432" s="737"/>
      <c r="Q432" s="737"/>
      <c r="R432" s="737"/>
      <c r="S432" s="737"/>
      <c r="T432" s="737"/>
      <c r="U432" s="737"/>
      <c r="V432" s="737"/>
      <c r="W432" s="737"/>
      <c r="X432" s="737"/>
      <c r="Y432" s="737"/>
      <c r="Z432" s="737"/>
    </row>
    <row r="433">
      <c r="A433" s="737"/>
      <c r="B433" s="737"/>
      <c r="C433" s="737"/>
      <c r="D433" s="737"/>
      <c r="E433" s="737"/>
      <c r="F433" s="738"/>
      <c r="G433" s="737"/>
      <c r="H433" s="737"/>
      <c r="I433" s="737"/>
      <c r="J433" s="737"/>
      <c r="K433" s="737"/>
      <c r="L433" s="737"/>
      <c r="M433" s="737"/>
      <c r="N433" s="737"/>
      <c r="O433" s="737"/>
      <c r="P433" s="737"/>
      <c r="Q433" s="737"/>
      <c r="R433" s="737"/>
      <c r="S433" s="737"/>
      <c r="T433" s="737"/>
      <c r="U433" s="737"/>
      <c r="V433" s="737"/>
      <c r="W433" s="737"/>
      <c r="X433" s="737"/>
      <c r="Y433" s="737"/>
      <c r="Z433" s="737"/>
    </row>
    <row r="434">
      <c r="A434" s="737"/>
      <c r="B434" s="737"/>
      <c r="C434" s="737"/>
      <c r="D434" s="737"/>
      <c r="E434" s="737"/>
      <c r="F434" s="738"/>
      <c r="G434" s="737"/>
      <c r="H434" s="737"/>
      <c r="I434" s="737"/>
      <c r="J434" s="737"/>
      <c r="K434" s="737"/>
      <c r="L434" s="737"/>
      <c r="M434" s="737"/>
      <c r="N434" s="737"/>
      <c r="O434" s="737"/>
      <c r="P434" s="737"/>
      <c r="Q434" s="737"/>
      <c r="R434" s="737"/>
      <c r="S434" s="737"/>
      <c r="T434" s="737"/>
      <c r="U434" s="737"/>
      <c r="V434" s="737"/>
      <c r="W434" s="737"/>
      <c r="X434" s="737"/>
      <c r="Y434" s="737"/>
      <c r="Z434" s="737"/>
    </row>
    <row r="435">
      <c r="A435" s="737"/>
      <c r="B435" s="737"/>
      <c r="C435" s="737"/>
      <c r="D435" s="737"/>
      <c r="E435" s="737"/>
      <c r="F435" s="738"/>
      <c r="G435" s="737"/>
      <c r="H435" s="737"/>
      <c r="I435" s="737"/>
      <c r="J435" s="737"/>
      <c r="K435" s="737"/>
      <c r="L435" s="737"/>
      <c r="M435" s="737"/>
      <c r="N435" s="737"/>
      <c r="O435" s="737"/>
      <c r="P435" s="737"/>
      <c r="Q435" s="737"/>
      <c r="R435" s="737"/>
      <c r="S435" s="737"/>
      <c r="T435" s="737"/>
      <c r="U435" s="737"/>
      <c r="V435" s="737"/>
      <c r="W435" s="737"/>
      <c r="X435" s="737"/>
      <c r="Y435" s="737"/>
      <c r="Z435" s="737"/>
    </row>
    <row r="436">
      <c r="A436" s="737"/>
      <c r="B436" s="737"/>
      <c r="C436" s="737"/>
      <c r="D436" s="737"/>
      <c r="E436" s="737"/>
      <c r="F436" s="738"/>
      <c r="G436" s="737"/>
      <c r="H436" s="737"/>
      <c r="I436" s="737"/>
      <c r="J436" s="737"/>
      <c r="K436" s="737"/>
      <c r="L436" s="737"/>
      <c r="M436" s="737"/>
      <c r="N436" s="737"/>
      <c r="O436" s="737"/>
      <c r="P436" s="737"/>
      <c r="Q436" s="737"/>
      <c r="R436" s="737"/>
      <c r="S436" s="737"/>
      <c r="T436" s="737"/>
      <c r="U436" s="737"/>
      <c r="V436" s="737"/>
      <c r="W436" s="737"/>
      <c r="X436" s="737"/>
      <c r="Y436" s="737"/>
      <c r="Z436" s="737"/>
    </row>
    <row r="437">
      <c r="A437" s="737"/>
      <c r="B437" s="737"/>
      <c r="C437" s="737"/>
      <c r="D437" s="737"/>
      <c r="E437" s="737"/>
      <c r="F437" s="738"/>
      <c r="G437" s="737"/>
      <c r="H437" s="737"/>
      <c r="I437" s="737"/>
      <c r="J437" s="737"/>
      <c r="K437" s="737"/>
      <c r="L437" s="737"/>
      <c r="M437" s="737"/>
      <c r="N437" s="737"/>
      <c r="O437" s="737"/>
      <c r="P437" s="737"/>
      <c r="Q437" s="737"/>
      <c r="R437" s="737"/>
      <c r="S437" s="737"/>
      <c r="T437" s="737"/>
      <c r="U437" s="737"/>
      <c r="V437" s="737"/>
      <c r="W437" s="737"/>
      <c r="X437" s="737"/>
      <c r="Y437" s="737"/>
      <c r="Z437" s="737"/>
    </row>
    <row r="438">
      <c r="A438" s="737"/>
      <c r="B438" s="737"/>
      <c r="C438" s="737"/>
      <c r="D438" s="737"/>
      <c r="E438" s="737"/>
      <c r="F438" s="738"/>
      <c r="G438" s="737"/>
      <c r="H438" s="737"/>
      <c r="I438" s="737"/>
      <c r="J438" s="737"/>
      <c r="K438" s="737"/>
      <c r="L438" s="737"/>
      <c r="M438" s="737"/>
      <c r="N438" s="737"/>
      <c r="O438" s="737"/>
      <c r="P438" s="737"/>
      <c r="Q438" s="737"/>
      <c r="R438" s="737"/>
      <c r="S438" s="737"/>
      <c r="T438" s="737"/>
      <c r="U438" s="737"/>
      <c r="V438" s="737"/>
      <c r="W438" s="737"/>
      <c r="X438" s="737"/>
      <c r="Y438" s="737"/>
      <c r="Z438" s="737"/>
    </row>
    <row r="439">
      <c r="A439" s="737"/>
      <c r="B439" s="737"/>
      <c r="C439" s="737"/>
      <c r="D439" s="737"/>
      <c r="E439" s="737"/>
      <c r="F439" s="738"/>
      <c r="G439" s="737"/>
      <c r="H439" s="737"/>
      <c r="I439" s="737"/>
      <c r="J439" s="737"/>
      <c r="K439" s="737"/>
      <c r="L439" s="737"/>
      <c r="M439" s="737"/>
      <c r="N439" s="737"/>
      <c r="O439" s="737"/>
      <c r="P439" s="737"/>
      <c r="Q439" s="737"/>
      <c r="R439" s="737"/>
      <c r="S439" s="737"/>
      <c r="T439" s="737"/>
      <c r="U439" s="737"/>
      <c r="V439" s="737"/>
      <c r="W439" s="737"/>
      <c r="X439" s="737"/>
      <c r="Y439" s="737"/>
      <c r="Z439" s="737"/>
    </row>
    <row r="440">
      <c r="A440" s="737"/>
      <c r="B440" s="737"/>
      <c r="C440" s="737"/>
      <c r="D440" s="737"/>
      <c r="E440" s="737"/>
      <c r="F440" s="738"/>
      <c r="G440" s="737"/>
      <c r="H440" s="737"/>
      <c r="I440" s="737"/>
      <c r="J440" s="737"/>
      <c r="K440" s="737"/>
      <c r="L440" s="737"/>
      <c r="M440" s="737"/>
      <c r="N440" s="737"/>
      <c r="O440" s="737"/>
      <c r="P440" s="737"/>
      <c r="Q440" s="737"/>
      <c r="R440" s="737"/>
      <c r="S440" s="737"/>
      <c r="T440" s="737"/>
      <c r="U440" s="737"/>
      <c r="V440" s="737"/>
      <c r="W440" s="737"/>
      <c r="X440" s="737"/>
      <c r="Y440" s="737"/>
      <c r="Z440" s="737"/>
    </row>
    <row r="441">
      <c r="A441" s="737"/>
      <c r="B441" s="737"/>
      <c r="C441" s="737"/>
      <c r="D441" s="737"/>
      <c r="E441" s="737"/>
      <c r="F441" s="738"/>
      <c r="G441" s="737"/>
      <c r="H441" s="737"/>
      <c r="I441" s="737"/>
      <c r="J441" s="737"/>
      <c r="K441" s="737"/>
      <c r="L441" s="737"/>
      <c r="M441" s="737"/>
      <c r="N441" s="737"/>
      <c r="O441" s="737"/>
      <c r="P441" s="737"/>
      <c r="Q441" s="737"/>
      <c r="R441" s="737"/>
      <c r="S441" s="737"/>
      <c r="T441" s="737"/>
      <c r="U441" s="737"/>
      <c r="V441" s="737"/>
      <c r="W441" s="737"/>
      <c r="X441" s="737"/>
      <c r="Y441" s="737"/>
      <c r="Z441" s="737"/>
    </row>
    <row r="442">
      <c r="A442" s="737"/>
      <c r="B442" s="737"/>
      <c r="C442" s="737"/>
      <c r="D442" s="737"/>
      <c r="E442" s="737"/>
      <c r="F442" s="738"/>
      <c r="G442" s="737"/>
      <c r="H442" s="737"/>
      <c r="I442" s="737"/>
      <c r="J442" s="737"/>
      <c r="K442" s="737"/>
      <c r="L442" s="737"/>
      <c r="M442" s="737"/>
      <c r="N442" s="737"/>
      <c r="O442" s="737"/>
      <c r="P442" s="737"/>
      <c r="Q442" s="737"/>
      <c r="R442" s="737"/>
      <c r="S442" s="737"/>
      <c r="T442" s="737"/>
      <c r="U442" s="737"/>
      <c r="V442" s="737"/>
      <c r="W442" s="737"/>
      <c r="X442" s="737"/>
      <c r="Y442" s="737"/>
      <c r="Z442" s="737"/>
    </row>
    <row r="443">
      <c r="A443" s="737"/>
      <c r="B443" s="737"/>
      <c r="C443" s="737"/>
      <c r="D443" s="737"/>
      <c r="E443" s="737"/>
      <c r="F443" s="738"/>
      <c r="G443" s="737"/>
      <c r="H443" s="737"/>
      <c r="I443" s="737"/>
      <c r="J443" s="737"/>
      <c r="K443" s="737"/>
      <c r="L443" s="737"/>
      <c r="M443" s="737"/>
      <c r="N443" s="737"/>
      <c r="O443" s="737"/>
      <c r="P443" s="737"/>
      <c r="Q443" s="737"/>
      <c r="R443" s="737"/>
      <c r="S443" s="737"/>
      <c r="T443" s="737"/>
      <c r="U443" s="737"/>
      <c r="V443" s="737"/>
      <c r="W443" s="737"/>
      <c r="X443" s="737"/>
      <c r="Y443" s="737"/>
      <c r="Z443" s="737"/>
    </row>
    <row r="444">
      <c r="A444" s="737"/>
      <c r="B444" s="737"/>
      <c r="C444" s="737"/>
      <c r="D444" s="737"/>
      <c r="E444" s="737"/>
      <c r="F444" s="738"/>
      <c r="G444" s="737"/>
      <c r="H444" s="737"/>
      <c r="I444" s="737"/>
      <c r="J444" s="737"/>
      <c r="K444" s="737"/>
      <c r="L444" s="737"/>
      <c r="M444" s="737"/>
      <c r="N444" s="737"/>
      <c r="O444" s="737"/>
      <c r="P444" s="737"/>
      <c r="Q444" s="737"/>
      <c r="R444" s="737"/>
      <c r="S444" s="737"/>
      <c r="T444" s="737"/>
      <c r="U444" s="737"/>
      <c r="V444" s="737"/>
      <c r="W444" s="737"/>
      <c r="X444" s="737"/>
      <c r="Y444" s="737"/>
      <c r="Z444" s="737"/>
    </row>
    <row r="445">
      <c r="A445" s="737"/>
      <c r="B445" s="737"/>
      <c r="C445" s="737"/>
      <c r="D445" s="737"/>
      <c r="E445" s="737"/>
      <c r="F445" s="738"/>
      <c r="G445" s="737"/>
      <c r="H445" s="737"/>
      <c r="I445" s="737"/>
      <c r="J445" s="737"/>
      <c r="K445" s="737"/>
      <c r="L445" s="737"/>
      <c r="M445" s="737"/>
      <c r="N445" s="737"/>
      <c r="O445" s="737"/>
      <c r="P445" s="737"/>
      <c r="Q445" s="737"/>
      <c r="R445" s="737"/>
      <c r="S445" s="737"/>
      <c r="T445" s="737"/>
      <c r="U445" s="737"/>
      <c r="V445" s="737"/>
      <c r="W445" s="737"/>
      <c r="X445" s="737"/>
      <c r="Y445" s="737"/>
      <c r="Z445" s="737"/>
    </row>
    <row r="446">
      <c r="A446" s="737"/>
      <c r="B446" s="737"/>
      <c r="C446" s="737"/>
      <c r="D446" s="737"/>
      <c r="E446" s="737"/>
      <c r="F446" s="738"/>
      <c r="G446" s="737"/>
      <c r="H446" s="737"/>
      <c r="I446" s="737"/>
      <c r="J446" s="737"/>
      <c r="K446" s="737"/>
      <c r="L446" s="737"/>
      <c r="M446" s="737"/>
      <c r="N446" s="737"/>
      <c r="O446" s="737"/>
      <c r="P446" s="737"/>
      <c r="Q446" s="737"/>
      <c r="R446" s="737"/>
      <c r="S446" s="737"/>
      <c r="T446" s="737"/>
      <c r="U446" s="737"/>
      <c r="V446" s="737"/>
      <c r="W446" s="737"/>
      <c r="X446" s="737"/>
      <c r="Y446" s="737"/>
      <c r="Z446" s="737"/>
    </row>
    <row r="447">
      <c r="A447" s="737"/>
      <c r="B447" s="737"/>
      <c r="C447" s="737"/>
      <c r="D447" s="737"/>
      <c r="E447" s="737"/>
      <c r="F447" s="738"/>
      <c r="G447" s="737"/>
      <c r="H447" s="737"/>
      <c r="I447" s="737"/>
      <c r="J447" s="737"/>
      <c r="K447" s="737"/>
      <c r="L447" s="737"/>
      <c r="M447" s="737"/>
      <c r="N447" s="737"/>
      <c r="O447" s="737"/>
      <c r="P447" s="737"/>
      <c r="Q447" s="737"/>
      <c r="R447" s="737"/>
      <c r="S447" s="737"/>
      <c r="T447" s="737"/>
      <c r="U447" s="737"/>
      <c r="V447" s="737"/>
      <c r="W447" s="737"/>
      <c r="X447" s="737"/>
      <c r="Y447" s="737"/>
      <c r="Z447" s="737"/>
    </row>
    <row r="448">
      <c r="A448" s="737"/>
      <c r="B448" s="737"/>
      <c r="C448" s="737"/>
      <c r="D448" s="737"/>
      <c r="E448" s="737"/>
      <c r="F448" s="738"/>
      <c r="G448" s="737"/>
      <c r="H448" s="737"/>
      <c r="I448" s="737"/>
      <c r="J448" s="737"/>
      <c r="K448" s="737"/>
      <c r="L448" s="737"/>
      <c r="M448" s="737"/>
      <c r="N448" s="737"/>
      <c r="O448" s="737"/>
      <c r="P448" s="737"/>
      <c r="Q448" s="737"/>
      <c r="R448" s="737"/>
      <c r="S448" s="737"/>
      <c r="T448" s="737"/>
      <c r="U448" s="737"/>
      <c r="V448" s="737"/>
      <c r="W448" s="737"/>
      <c r="X448" s="737"/>
      <c r="Y448" s="737"/>
      <c r="Z448" s="737"/>
    </row>
    <row r="449">
      <c r="A449" s="737"/>
      <c r="B449" s="737"/>
      <c r="C449" s="737"/>
      <c r="D449" s="737"/>
      <c r="E449" s="737"/>
      <c r="F449" s="738"/>
      <c r="G449" s="737"/>
      <c r="H449" s="737"/>
      <c r="I449" s="737"/>
      <c r="J449" s="737"/>
      <c r="K449" s="737"/>
      <c r="L449" s="737"/>
      <c r="M449" s="737"/>
      <c r="N449" s="737"/>
      <c r="O449" s="737"/>
      <c r="P449" s="737"/>
      <c r="Q449" s="737"/>
      <c r="R449" s="737"/>
      <c r="S449" s="737"/>
      <c r="T449" s="737"/>
      <c r="U449" s="737"/>
      <c r="V449" s="737"/>
      <c r="W449" s="737"/>
      <c r="X449" s="737"/>
      <c r="Y449" s="737"/>
      <c r="Z449" s="737"/>
    </row>
    <row r="450">
      <c r="A450" s="737"/>
      <c r="B450" s="737"/>
      <c r="C450" s="737"/>
      <c r="D450" s="737"/>
      <c r="E450" s="737"/>
      <c r="F450" s="738"/>
      <c r="G450" s="737"/>
      <c r="H450" s="737"/>
      <c r="I450" s="737"/>
      <c r="J450" s="737"/>
      <c r="K450" s="737"/>
      <c r="L450" s="737"/>
      <c r="M450" s="737"/>
      <c r="N450" s="737"/>
      <c r="O450" s="737"/>
      <c r="P450" s="737"/>
      <c r="Q450" s="737"/>
      <c r="R450" s="737"/>
      <c r="S450" s="737"/>
      <c r="T450" s="737"/>
      <c r="U450" s="737"/>
      <c r="V450" s="737"/>
      <c r="W450" s="737"/>
      <c r="X450" s="737"/>
      <c r="Y450" s="737"/>
      <c r="Z450" s="737"/>
    </row>
    <row r="451">
      <c r="A451" s="737"/>
      <c r="B451" s="737"/>
      <c r="C451" s="737"/>
      <c r="D451" s="737"/>
      <c r="E451" s="737"/>
      <c r="F451" s="738"/>
      <c r="G451" s="737"/>
      <c r="H451" s="737"/>
      <c r="I451" s="737"/>
      <c r="J451" s="737"/>
      <c r="K451" s="737"/>
      <c r="L451" s="737"/>
      <c r="M451" s="737"/>
      <c r="N451" s="737"/>
      <c r="O451" s="737"/>
      <c r="P451" s="737"/>
      <c r="Q451" s="737"/>
      <c r="R451" s="737"/>
      <c r="S451" s="737"/>
      <c r="T451" s="737"/>
      <c r="U451" s="737"/>
      <c r="V451" s="737"/>
      <c r="W451" s="737"/>
      <c r="X451" s="737"/>
      <c r="Y451" s="737"/>
      <c r="Z451" s="737"/>
    </row>
    <row r="452">
      <c r="A452" s="737"/>
      <c r="B452" s="737"/>
      <c r="C452" s="737"/>
      <c r="D452" s="737"/>
      <c r="E452" s="737"/>
      <c r="F452" s="738"/>
      <c r="G452" s="737"/>
      <c r="H452" s="737"/>
      <c r="I452" s="737"/>
      <c r="J452" s="737"/>
      <c r="K452" s="737"/>
      <c r="L452" s="737"/>
      <c r="M452" s="737"/>
      <c r="N452" s="737"/>
      <c r="O452" s="737"/>
      <c r="P452" s="737"/>
      <c r="Q452" s="737"/>
      <c r="R452" s="737"/>
      <c r="S452" s="737"/>
      <c r="T452" s="737"/>
      <c r="U452" s="737"/>
      <c r="V452" s="737"/>
      <c r="W452" s="737"/>
      <c r="X452" s="737"/>
      <c r="Y452" s="737"/>
      <c r="Z452" s="737"/>
    </row>
    <row r="453">
      <c r="A453" s="737"/>
      <c r="B453" s="737"/>
      <c r="C453" s="737"/>
      <c r="D453" s="737"/>
      <c r="E453" s="737"/>
      <c r="F453" s="738"/>
      <c r="G453" s="737"/>
      <c r="H453" s="737"/>
      <c r="I453" s="737"/>
      <c r="J453" s="737"/>
      <c r="K453" s="737"/>
      <c r="L453" s="737"/>
      <c r="M453" s="737"/>
      <c r="N453" s="737"/>
      <c r="O453" s="737"/>
      <c r="P453" s="737"/>
      <c r="Q453" s="737"/>
      <c r="R453" s="737"/>
      <c r="S453" s="737"/>
      <c r="T453" s="737"/>
      <c r="U453" s="737"/>
      <c r="V453" s="737"/>
      <c r="W453" s="737"/>
      <c r="X453" s="737"/>
      <c r="Y453" s="737"/>
      <c r="Z453" s="737"/>
    </row>
    <row r="454">
      <c r="A454" s="737"/>
      <c r="B454" s="737"/>
      <c r="C454" s="737"/>
      <c r="D454" s="737"/>
      <c r="E454" s="737"/>
      <c r="F454" s="738"/>
      <c r="G454" s="737"/>
      <c r="H454" s="737"/>
      <c r="I454" s="737"/>
      <c r="J454" s="737"/>
      <c r="K454" s="737"/>
      <c r="L454" s="737"/>
      <c r="M454" s="737"/>
      <c r="N454" s="737"/>
      <c r="O454" s="737"/>
      <c r="P454" s="737"/>
      <c r="Q454" s="737"/>
      <c r="R454" s="737"/>
      <c r="S454" s="737"/>
      <c r="T454" s="737"/>
      <c r="U454" s="737"/>
      <c r="V454" s="737"/>
      <c r="W454" s="737"/>
      <c r="X454" s="737"/>
      <c r="Y454" s="737"/>
      <c r="Z454" s="737"/>
    </row>
    <row r="455">
      <c r="A455" s="737"/>
      <c r="B455" s="737"/>
      <c r="C455" s="737"/>
      <c r="D455" s="737"/>
      <c r="E455" s="737"/>
      <c r="F455" s="738"/>
      <c r="G455" s="737"/>
      <c r="H455" s="737"/>
      <c r="I455" s="737"/>
      <c r="J455" s="737"/>
      <c r="K455" s="737"/>
      <c r="L455" s="737"/>
      <c r="M455" s="737"/>
      <c r="N455" s="737"/>
      <c r="O455" s="737"/>
      <c r="P455" s="737"/>
      <c r="Q455" s="737"/>
      <c r="R455" s="737"/>
      <c r="S455" s="737"/>
      <c r="T455" s="737"/>
      <c r="U455" s="737"/>
      <c r="V455" s="737"/>
      <c r="W455" s="737"/>
      <c r="X455" s="737"/>
      <c r="Y455" s="737"/>
      <c r="Z455" s="737"/>
    </row>
    <row r="456">
      <c r="A456" s="737"/>
      <c r="B456" s="737"/>
      <c r="C456" s="737"/>
      <c r="D456" s="737"/>
      <c r="E456" s="737"/>
      <c r="F456" s="738"/>
      <c r="G456" s="737"/>
      <c r="H456" s="737"/>
      <c r="I456" s="737"/>
      <c r="J456" s="737"/>
      <c r="K456" s="737"/>
      <c r="L456" s="737"/>
      <c r="M456" s="737"/>
      <c r="N456" s="737"/>
      <c r="O456" s="737"/>
      <c r="P456" s="737"/>
      <c r="Q456" s="737"/>
      <c r="R456" s="737"/>
      <c r="S456" s="737"/>
      <c r="T456" s="737"/>
      <c r="U456" s="737"/>
      <c r="V456" s="737"/>
      <c r="W456" s="737"/>
      <c r="X456" s="737"/>
      <c r="Y456" s="737"/>
      <c r="Z456" s="737"/>
    </row>
    <row r="457">
      <c r="A457" s="737"/>
      <c r="B457" s="737"/>
      <c r="C457" s="737"/>
      <c r="D457" s="737"/>
      <c r="E457" s="737"/>
      <c r="F457" s="738"/>
      <c r="G457" s="737"/>
      <c r="H457" s="737"/>
      <c r="I457" s="737"/>
      <c r="J457" s="737"/>
      <c r="K457" s="737"/>
      <c r="L457" s="737"/>
      <c r="M457" s="737"/>
      <c r="N457" s="737"/>
      <c r="O457" s="737"/>
      <c r="P457" s="737"/>
      <c r="Q457" s="737"/>
      <c r="R457" s="737"/>
      <c r="S457" s="737"/>
      <c r="T457" s="737"/>
      <c r="U457" s="737"/>
      <c r="V457" s="737"/>
      <c r="W457" s="737"/>
      <c r="X457" s="737"/>
      <c r="Y457" s="737"/>
      <c r="Z457" s="737"/>
    </row>
    <row r="458">
      <c r="A458" s="737"/>
      <c r="B458" s="737"/>
      <c r="C458" s="737"/>
      <c r="D458" s="737"/>
      <c r="E458" s="737"/>
      <c r="F458" s="738"/>
      <c r="G458" s="737"/>
      <c r="H458" s="737"/>
      <c r="I458" s="737"/>
      <c r="J458" s="737"/>
      <c r="K458" s="737"/>
      <c r="L458" s="737"/>
      <c r="M458" s="737"/>
      <c r="N458" s="737"/>
      <c r="O458" s="737"/>
      <c r="P458" s="737"/>
      <c r="Q458" s="737"/>
      <c r="R458" s="737"/>
      <c r="S458" s="737"/>
      <c r="T458" s="737"/>
      <c r="U458" s="737"/>
      <c r="V458" s="737"/>
      <c r="W458" s="737"/>
      <c r="X458" s="737"/>
      <c r="Y458" s="737"/>
      <c r="Z458" s="737"/>
    </row>
    <row r="459">
      <c r="A459" s="737"/>
      <c r="B459" s="737"/>
      <c r="C459" s="737"/>
      <c r="D459" s="737"/>
      <c r="E459" s="737"/>
      <c r="F459" s="738"/>
      <c r="G459" s="737"/>
      <c r="H459" s="737"/>
      <c r="I459" s="737"/>
      <c r="J459" s="737"/>
      <c r="K459" s="737"/>
      <c r="L459" s="737"/>
      <c r="M459" s="737"/>
      <c r="N459" s="737"/>
      <c r="O459" s="737"/>
      <c r="P459" s="737"/>
      <c r="Q459" s="737"/>
      <c r="R459" s="737"/>
      <c r="S459" s="737"/>
      <c r="T459" s="737"/>
      <c r="U459" s="737"/>
      <c r="V459" s="737"/>
      <c r="W459" s="737"/>
      <c r="X459" s="737"/>
      <c r="Y459" s="737"/>
      <c r="Z459" s="737"/>
    </row>
    <row r="460">
      <c r="A460" s="737"/>
      <c r="B460" s="737"/>
      <c r="C460" s="737"/>
      <c r="D460" s="737"/>
      <c r="E460" s="737"/>
      <c r="F460" s="738"/>
      <c r="G460" s="737"/>
      <c r="H460" s="737"/>
      <c r="I460" s="737"/>
      <c r="J460" s="737"/>
      <c r="K460" s="737"/>
      <c r="L460" s="737"/>
      <c r="M460" s="737"/>
      <c r="N460" s="737"/>
      <c r="O460" s="737"/>
      <c r="P460" s="737"/>
      <c r="Q460" s="737"/>
      <c r="R460" s="737"/>
      <c r="S460" s="737"/>
      <c r="T460" s="737"/>
      <c r="U460" s="737"/>
      <c r="V460" s="737"/>
      <c r="W460" s="737"/>
      <c r="X460" s="737"/>
      <c r="Y460" s="737"/>
      <c r="Z460" s="737"/>
    </row>
    <row r="461">
      <c r="A461" s="737"/>
      <c r="B461" s="737"/>
      <c r="C461" s="737"/>
      <c r="D461" s="737"/>
      <c r="E461" s="737"/>
      <c r="F461" s="738"/>
      <c r="G461" s="737"/>
      <c r="H461" s="737"/>
      <c r="I461" s="737"/>
      <c r="J461" s="737"/>
      <c r="K461" s="737"/>
      <c r="L461" s="737"/>
      <c r="M461" s="737"/>
      <c r="N461" s="737"/>
      <c r="O461" s="737"/>
      <c r="P461" s="737"/>
      <c r="Q461" s="737"/>
      <c r="R461" s="737"/>
      <c r="S461" s="737"/>
      <c r="T461" s="737"/>
      <c r="U461" s="737"/>
      <c r="V461" s="737"/>
      <c r="W461" s="737"/>
      <c r="X461" s="737"/>
      <c r="Y461" s="737"/>
      <c r="Z461" s="737"/>
    </row>
    <row r="462">
      <c r="A462" s="737"/>
      <c r="B462" s="737"/>
      <c r="C462" s="737"/>
      <c r="D462" s="737"/>
      <c r="E462" s="737"/>
      <c r="F462" s="738"/>
      <c r="G462" s="737"/>
      <c r="H462" s="737"/>
      <c r="I462" s="737"/>
      <c r="J462" s="737"/>
      <c r="K462" s="737"/>
      <c r="L462" s="737"/>
      <c r="M462" s="737"/>
      <c r="N462" s="737"/>
      <c r="O462" s="737"/>
      <c r="P462" s="737"/>
      <c r="Q462" s="737"/>
      <c r="R462" s="737"/>
      <c r="S462" s="737"/>
      <c r="T462" s="737"/>
      <c r="U462" s="737"/>
      <c r="V462" s="737"/>
      <c r="W462" s="737"/>
      <c r="X462" s="737"/>
      <c r="Y462" s="737"/>
      <c r="Z462" s="737"/>
    </row>
    <row r="463">
      <c r="A463" s="737"/>
      <c r="B463" s="737"/>
      <c r="C463" s="737"/>
      <c r="D463" s="737"/>
      <c r="E463" s="737"/>
      <c r="F463" s="738"/>
      <c r="G463" s="737"/>
      <c r="H463" s="737"/>
      <c r="I463" s="737"/>
      <c r="J463" s="737"/>
      <c r="K463" s="737"/>
      <c r="L463" s="737"/>
      <c r="M463" s="737"/>
      <c r="N463" s="737"/>
      <c r="O463" s="737"/>
      <c r="P463" s="737"/>
      <c r="Q463" s="737"/>
      <c r="R463" s="737"/>
      <c r="S463" s="737"/>
      <c r="T463" s="737"/>
      <c r="U463" s="737"/>
      <c r="V463" s="737"/>
      <c r="W463" s="737"/>
      <c r="X463" s="737"/>
      <c r="Y463" s="737"/>
      <c r="Z463" s="737"/>
    </row>
    <row r="464">
      <c r="A464" s="737"/>
      <c r="B464" s="737"/>
      <c r="C464" s="737"/>
      <c r="D464" s="737"/>
      <c r="E464" s="737"/>
      <c r="F464" s="738"/>
      <c r="G464" s="737"/>
      <c r="H464" s="737"/>
      <c r="I464" s="737"/>
      <c r="J464" s="737"/>
      <c r="K464" s="737"/>
      <c r="L464" s="737"/>
      <c r="M464" s="737"/>
      <c r="N464" s="737"/>
      <c r="O464" s="737"/>
      <c r="P464" s="737"/>
      <c r="Q464" s="737"/>
      <c r="R464" s="737"/>
      <c r="S464" s="737"/>
      <c r="T464" s="737"/>
      <c r="U464" s="737"/>
      <c r="V464" s="737"/>
      <c r="W464" s="737"/>
      <c r="X464" s="737"/>
      <c r="Y464" s="737"/>
      <c r="Z464" s="737"/>
    </row>
    <row r="465">
      <c r="A465" s="737"/>
      <c r="B465" s="737"/>
      <c r="C465" s="737"/>
      <c r="D465" s="737"/>
      <c r="E465" s="737"/>
      <c r="F465" s="738"/>
      <c r="G465" s="737"/>
      <c r="H465" s="737"/>
      <c r="I465" s="737"/>
      <c r="J465" s="737"/>
      <c r="K465" s="737"/>
      <c r="L465" s="737"/>
      <c r="M465" s="737"/>
      <c r="N465" s="737"/>
      <c r="O465" s="737"/>
      <c r="P465" s="737"/>
      <c r="Q465" s="737"/>
      <c r="R465" s="737"/>
      <c r="S465" s="737"/>
      <c r="T465" s="737"/>
      <c r="U465" s="737"/>
      <c r="V465" s="737"/>
      <c r="W465" s="737"/>
      <c r="X465" s="737"/>
      <c r="Y465" s="737"/>
      <c r="Z465" s="737"/>
    </row>
    <row r="466">
      <c r="A466" s="737"/>
      <c r="B466" s="737"/>
      <c r="C466" s="737"/>
      <c r="D466" s="737"/>
      <c r="E466" s="737"/>
      <c r="F466" s="738"/>
      <c r="G466" s="737"/>
      <c r="H466" s="737"/>
      <c r="I466" s="737"/>
      <c r="J466" s="737"/>
      <c r="K466" s="737"/>
      <c r="L466" s="737"/>
      <c r="M466" s="737"/>
      <c r="N466" s="737"/>
      <c r="O466" s="737"/>
      <c r="P466" s="737"/>
      <c r="Q466" s="737"/>
      <c r="R466" s="737"/>
      <c r="S466" s="737"/>
      <c r="T466" s="737"/>
      <c r="U466" s="737"/>
      <c r="V466" s="737"/>
      <c r="W466" s="737"/>
      <c r="X466" s="737"/>
      <c r="Y466" s="737"/>
      <c r="Z466" s="737"/>
    </row>
    <row r="467">
      <c r="A467" s="737"/>
      <c r="B467" s="737"/>
      <c r="C467" s="737"/>
      <c r="D467" s="737"/>
      <c r="E467" s="737"/>
      <c r="F467" s="738"/>
      <c r="G467" s="737"/>
      <c r="H467" s="737"/>
      <c r="I467" s="737"/>
      <c r="J467" s="737"/>
      <c r="K467" s="737"/>
      <c r="L467" s="737"/>
      <c r="M467" s="737"/>
      <c r="N467" s="737"/>
      <c r="O467" s="737"/>
      <c r="P467" s="737"/>
      <c r="Q467" s="737"/>
      <c r="R467" s="737"/>
      <c r="S467" s="737"/>
      <c r="T467" s="737"/>
      <c r="U467" s="737"/>
      <c r="V467" s="737"/>
      <c r="W467" s="737"/>
      <c r="X467" s="737"/>
      <c r="Y467" s="737"/>
      <c r="Z467" s="737"/>
    </row>
    <row r="468">
      <c r="A468" s="737"/>
      <c r="B468" s="737"/>
      <c r="C468" s="737"/>
      <c r="D468" s="737"/>
      <c r="E468" s="737"/>
      <c r="F468" s="738"/>
      <c r="G468" s="737"/>
      <c r="H468" s="737"/>
      <c r="I468" s="737"/>
      <c r="J468" s="737"/>
      <c r="K468" s="737"/>
      <c r="L468" s="737"/>
      <c r="M468" s="737"/>
      <c r="N468" s="737"/>
      <c r="O468" s="737"/>
      <c r="P468" s="737"/>
      <c r="Q468" s="737"/>
      <c r="R468" s="737"/>
      <c r="S468" s="737"/>
      <c r="T468" s="737"/>
      <c r="U468" s="737"/>
      <c r="V468" s="737"/>
      <c r="W468" s="737"/>
      <c r="X468" s="737"/>
      <c r="Y468" s="737"/>
      <c r="Z468" s="737"/>
    </row>
    <row r="469">
      <c r="A469" s="737"/>
      <c r="B469" s="737"/>
      <c r="C469" s="737"/>
      <c r="D469" s="737"/>
      <c r="E469" s="737"/>
      <c r="F469" s="738"/>
      <c r="G469" s="737"/>
      <c r="H469" s="737"/>
      <c r="I469" s="737"/>
      <c r="J469" s="737"/>
      <c r="K469" s="737"/>
      <c r="L469" s="737"/>
      <c r="M469" s="737"/>
      <c r="N469" s="737"/>
      <c r="O469" s="737"/>
      <c r="P469" s="737"/>
      <c r="Q469" s="737"/>
      <c r="R469" s="737"/>
      <c r="S469" s="737"/>
      <c r="T469" s="737"/>
      <c r="U469" s="737"/>
      <c r="V469" s="737"/>
      <c r="W469" s="737"/>
      <c r="X469" s="737"/>
      <c r="Y469" s="737"/>
      <c r="Z469" s="737"/>
    </row>
    <row r="470">
      <c r="A470" s="737"/>
      <c r="B470" s="737"/>
      <c r="C470" s="737"/>
      <c r="D470" s="737"/>
      <c r="E470" s="737"/>
      <c r="F470" s="738"/>
      <c r="G470" s="737"/>
      <c r="H470" s="737"/>
      <c r="I470" s="737"/>
      <c r="J470" s="737"/>
      <c r="K470" s="737"/>
      <c r="L470" s="737"/>
      <c r="M470" s="737"/>
      <c r="N470" s="737"/>
      <c r="O470" s="737"/>
      <c r="P470" s="737"/>
      <c r="Q470" s="737"/>
      <c r="R470" s="737"/>
      <c r="S470" s="737"/>
      <c r="T470" s="737"/>
      <c r="U470" s="737"/>
      <c r="V470" s="737"/>
      <c r="W470" s="737"/>
      <c r="X470" s="737"/>
      <c r="Y470" s="737"/>
      <c r="Z470" s="737"/>
    </row>
    <row r="471">
      <c r="A471" s="737"/>
      <c r="B471" s="737"/>
      <c r="C471" s="737"/>
      <c r="D471" s="737"/>
      <c r="E471" s="737"/>
      <c r="F471" s="738"/>
      <c r="G471" s="737"/>
      <c r="H471" s="737"/>
      <c r="I471" s="737"/>
      <c r="J471" s="737"/>
      <c r="K471" s="737"/>
      <c r="L471" s="737"/>
      <c r="M471" s="737"/>
      <c r="N471" s="737"/>
      <c r="O471" s="737"/>
      <c r="P471" s="737"/>
      <c r="Q471" s="737"/>
      <c r="R471" s="737"/>
      <c r="S471" s="737"/>
      <c r="T471" s="737"/>
      <c r="U471" s="737"/>
      <c r="V471" s="737"/>
      <c r="W471" s="737"/>
      <c r="X471" s="737"/>
      <c r="Y471" s="737"/>
      <c r="Z471" s="737"/>
    </row>
    <row r="472">
      <c r="A472" s="737"/>
      <c r="B472" s="737"/>
      <c r="C472" s="737"/>
      <c r="D472" s="737"/>
      <c r="E472" s="737"/>
      <c r="F472" s="738"/>
      <c r="G472" s="737"/>
      <c r="H472" s="737"/>
      <c r="I472" s="737"/>
      <c r="J472" s="737"/>
      <c r="K472" s="737"/>
      <c r="L472" s="737"/>
      <c r="M472" s="737"/>
      <c r="N472" s="737"/>
      <c r="O472" s="737"/>
      <c r="P472" s="737"/>
      <c r="Q472" s="737"/>
      <c r="R472" s="737"/>
      <c r="S472" s="737"/>
      <c r="T472" s="737"/>
      <c r="U472" s="737"/>
      <c r="V472" s="737"/>
      <c r="W472" s="737"/>
      <c r="X472" s="737"/>
      <c r="Y472" s="737"/>
      <c r="Z472" s="737"/>
    </row>
    <row r="473">
      <c r="A473" s="737"/>
      <c r="B473" s="737"/>
      <c r="C473" s="737"/>
      <c r="D473" s="737"/>
      <c r="E473" s="737"/>
      <c r="F473" s="738"/>
      <c r="G473" s="737"/>
      <c r="H473" s="737"/>
      <c r="I473" s="737"/>
      <c r="J473" s="737"/>
      <c r="K473" s="737"/>
      <c r="L473" s="737"/>
      <c r="M473" s="737"/>
      <c r="N473" s="737"/>
      <c r="O473" s="737"/>
      <c r="P473" s="737"/>
      <c r="Q473" s="737"/>
      <c r="R473" s="737"/>
      <c r="S473" s="737"/>
      <c r="T473" s="737"/>
      <c r="U473" s="737"/>
      <c r="V473" s="737"/>
      <c r="W473" s="737"/>
      <c r="X473" s="737"/>
      <c r="Y473" s="737"/>
      <c r="Z473" s="737"/>
    </row>
    <row r="474">
      <c r="A474" s="737"/>
      <c r="B474" s="737"/>
      <c r="C474" s="737"/>
      <c r="D474" s="737"/>
      <c r="E474" s="737"/>
      <c r="F474" s="738"/>
      <c r="G474" s="737"/>
      <c r="H474" s="737"/>
      <c r="I474" s="737"/>
      <c r="J474" s="737"/>
      <c r="K474" s="737"/>
      <c r="L474" s="737"/>
      <c r="M474" s="737"/>
      <c r="N474" s="737"/>
      <c r="O474" s="737"/>
      <c r="P474" s="737"/>
      <c r="Q474" s="737"/>
      <c r="R474" s="737"/>
      <c r="S474" s="737"/>
      <c r="T474" s="737"/>
      <c r="U474" s="737"/>
      <c r="V474" s="737"/>
      <c r="W474" s="737"/>
      <c r="X474" s="737"/>
      <c r="Y474" s="737"/>
      <c r="Z474" s="737"/>
    </row>
    <row r="475">
      <c r="A475" s="737"/>
      <c r="B475" s="737"/>
      <c r="C475" s="737"/>
      <c r="D475" s="737"/>
      <c r="E475" s="737"/>
      <c r="F475" s="738"/>
      <c r="G475" s="737"/>
      <c r="H475" s="737"/>
      <c r="I475" s="737"/>
      <c r="J475" s="737"/>
      <c r="K475" s="737"/>
      <c r="L475" s="737"/>
      <c r="M475" s="737"/>
      <c r="N475" s="737"/>
      <c r="O475" s="737"/>
      <c r="P475" s="737"/>
      <c r="Q475" s="737"/>
      <c r="R475" s="737"/>
      <c r="S475" s="737"/>
      <c r="T475" s="737"/>
      <c r="U475" s="737"/>
      <c r="V475" s="737"/>
      <c r="W475" s="737"/>
      <c r="X475" s="737"/>
      <c r="Y475" s="737"/>
      <c r="Z475" s="737"/>
    </row>
    <row r="476">
      <c r="A476" s="737"/>
      <c r="B476" s="737"/>
      <c r="C476" s="737"/>
      <c r="D476" s="737"/>
      <c r="E476" s="737"/>
      <c r="F476" s="738"/>
      <c r="G476" s="737"/>
      <c r="H476" s="737"/>
      <c r="I476" s="737"/>
      <c r="J476" s="737"/>
      <c r="K476" s="737"/>
      <c r="L476" s="737"/>
      <c r="M476" s="737"/>
      <c r="N476" s="737"/>
      <c r="O476" s="737"/>
      <c r="P476" s="737"/>
      <c r="Q476" s="737"/>
      <c r="R476" s="737"/>
      <c r="S476" s="737"/>
      <c r="T476" s="737"/>
      <c r="U476" s="737"/>
      <c r="V476" s="737"/>
      <c r="W476" s="737"/>
      <c r="X476" s="737"/>
      <c r="Y476" s="737"/>
      <c r="Z476" s="737"/>
    </row>
    <row r="477">
      <c r="A477" s="737"/>
      <c r="B477" s="737"/>
      <c r="C477" s="737"/>
      <c r="D477" s="737"/>
      <c r="E477" s="737"/>
      <c r="F477" s="738"/>
      <c r="G477" s="737"/>
      <c r="H477" s="737"/>
      <c r="I477" s="737"/>
      <c r="J477" s="737"/>
      <c r="K477" s="737"/>
      <c r="L477" s="737"/>
      <c r="M477" s="737"/>
      <c r="N477" s="737"/>
      <c r="O477" s="737"/>
      <c r="P477" s="737"/>
      <c r="Q477" s="737"/>
      <c r="R477" s="737"/>
      <c r="S477" s="737"/>
      <c r="T477" s="737"/>
      <c r="U477" s="737"/>
      <c r="V477" s="737"/>
      <c r="W477" s="737"/>
      <c r="X477" s="737"/>
      <c r="Y477" s="737"/>
      <c r="Z477" s="737"/>
    </row>
    <row r="478">
      <c r="A478" s="737"/>
      <c r="B478" s="737"/>
      <c r="C478" s="737"/>
      <c r="D478" s="737"/>
      <c r="E478" s="737"/>
      <c r="F478" s="738"/>
      <c r="G478" s="737"/>
      <c r="H478" s="737"/>
      <c r="I478" s="737"/>
      <c r="J478" s="737"/>
      <c r="K478" s="737"/>
      <c r="L478" s="737"/>
      <c r="M478" s="737"/>
      <c r="N478" s="737"/>
      <c r="O478" s="737"/>
      <c r="P478" s="737"/>
      <c r="Q478" s="737"/>
      <c r="R478" s="737"/>
      <c r="S478" s="737"/>
      <c r="T478" s="737"/>
      <c r="U478" s="737"/>
      <c r="V478" s="737"/>
      <c r="W478" s="737"/>
      <c r="X478" s="737"/>
      <c r="Y478" s="737"/>
      <c r="Z478" s="737"/>
    </row>
    <row r="479">
      <c r="A479" s="737"/>
      <c r="B479" s="737"/>
      <c r="C479" s="737"/>
      <c r="D479" s="737"/>
      <c r="E479" s="737"/>
      <c r="F479" s="738"/>
      <c r="G479" s="737"/>
      <c r="H479" s="737"/>
      <c r="I479" s="737"/>
      <c r="J479" s="737"/>
      <c r="K479" s="737"/>
      <c r="L479" s="737"/>
      <c r="M479" s="737"/>
      <c r="N479" s="737"/>
      <c r="O479" s="737"/>
      <c r="P479" s="737"/>
      <c r="Q479" s="737"/>
      <c r="R479" s="737"/>
      <c r="S479" s="737"/>
      <c r="T479" s="737"/>
      <c r="U479" s="737"/>
      <c r="V479" s="737"/>
      <c r="W479" s="737"/>
      <c r="X479" s="737"/>
      <c r="Y479" s="737"/>
      <c r="Z479" s="737"/>
    </row>
    <row r="480">
      <c r="A480" s="737"/>
      <c r="B480" s="737"/>
      <c r="C480" s="737"/>
      <c r="D480" s="737"/>
      <c r="E480" s="737"/>
      <c r="F480" s="738"/>
      <c r="G480" s="737"/>
      <c r="H480" s="737"/>
      <c r="I480" s="737"/>
      <c r="J480" s="737"/>
      <c r="K480" s="737"/>
      <c r="L480" s="737"/>
      <c r="M480" s="737"/>
      <c r="N480" s="737"/>
      <c r="O480" s="737"/>
      <c r="P480" s="737"/>
      <c r="Q480" s="737"/>
      <c r="R480" s="737"/>
      <c r="S480" s="737"/>
      <c r="T480" s="737"/>
      <c r="U480" s="737"/>
      <c r="V480" s="737"/>
      <c r="W480" s="737"/>
      <c r="X480" s="737"/>
      <c r="Y480" s="737"/>
      <c r="Z480" s="737"/>
    </row>
    <row r="481">
      <c r="A481" s="737"/>
      <c r="B481" s="737"/>
      <c r="C481" s="737"/>
      <c r="D481" s="737"/>
      <c r="E481" s="737"/>
      <c r="F481" s="738"/>
      <c r="G481" s="737"/>
      <c r="H481" s="737"/>
      <c r="I481" s="737"/>
      <c r="J481" s="737"/>
      <c r="K481" s="737"/>
      <c r="L481" s="737"/>
      <c r="M481" s="737"/>
      <c r="N481" s="737"/>
      <c r="O481" s="737"/>
      <c r="P481" s="737"/>
      <c r="Q481" s="737"/>
      <c r="R481" s="737"/>
      <c r="S481" s="737"/>
      <c r="T481" s="737"/>
      <c r="U481" s="737"/>
      <c r="V481" s="737"/>
      <c r="W481" s="737"/>
      <c r="X481" s="737"/>
      <c r="Y481" s="737"/>
      <c r="Z481" s="737"/>
    </row>
    <row r="482">
      <c r="A482" s="737"/>
      <c r="B482" s="737"/>
      <c r="C482" s="737"/>
      <c r="D482" s="737"/>
      <c r="E482" s="737"/>
      <c r="F482" s="738"/>
      <c r="G482" s="737"/>
      <c r="H482" s="737"/>
      <c r="I482" s="737"/>
      <c r="J482" s="737"/>
      <c r="K482" s="737"/>
      <c r="L482" s="737"/>
      <c r="M482" s="737"/>
      <c r="N482" s="737"/>
      <c r="O482" s="737"/>
      <c r="P482" s="737"/>
      <c r="Q482" s="737"/>
      <c r="R482" s="737"/>
      <c r="S482" s="737"/>
      <c r="T482" s="737"/>
      <c r="U482" s="737"/>
      <c r="V482" s="737"/>
      <c r="W482" s="737"/>
      <c r="X482" s="737"/>
      <c r="Y482" s="737"/>
      <c r="Z482" s="737"/>
    </row>
    <row r="483">
      <c r="A483" s="737"/>
      <c r="B483" s="737"/>
      <c r="C483" s="737"/>
      <c r="D483" s="737"/>
      <c r="E483" s="737"/>
      <c r="F483" s="738"/>
      <c r="G483" s="737"/>
      <c r="H483" s="737"/>
      <c r="I483" s="737"/>
      <c r="J483" s="737"/>
      <c r="K483" s="737"/>
      <c r="L483" s="737"/>
      <c r="M483" s="737"/>
      <c r="N483" s="737"/>
      <c r="O483" s="737"/>
      <c r="P483" s="737"/>
      <c r="Q483" s="737"/>
      <c r="R483" s="737"/>
      <c r="S483" s="737"/>
      <c r="T483" s="737"/>
      <c r="U483" s="737"/>
      <c r="V483" s="737"/>
      <c r="W483" s="737"/>
      <c r="X483" s="737"/>
      <c r="Y483" s="737"/>
      <c r="Z483" s="737"/>
    </row>
    <row r="484">
      <c r="A484" s="737"/>
      <c r="B484" s="737"/>
      <c r="C484" s="737"/>
      <c r="D484" s="737"/>
      <c r="E484" s="737"/>
      <c r="F484" s="738"/>
      <c r="G484" s="737"/>
      <c r="H484" s="737"/>
      <c r="I484" s="737"/>
      <c r="J484" s="737"/>
      <c r="K484" s="737"/>
      <c r="L484" s="737"/>
      <c r="M484" s="737"/>
      <c r="N484" s="737"/>
      <c r="O484" s="737"/>
      <c r="P484" s="737"/>
      <c r="Q484" s="737"/>
      <c r="R484" s="737"/>
      <c r="S484" s="737"/>
      <c r="T484" s="737"/>
      <c r="U484" s="737"/>
      <c r="V484" s="737"/>
      <c r="W484" s="737"/>
      <c r="X484" s="737"/>
      <c r="Y484" s="737"/>
      <c r="Z484" s="737"/>
    </row>
    <row r="485">
      <c r="A485" s="737"/>
      <c r="B485" s="737"/>
      <c r="C485" s="737"/>
      <c r="D485" s="737"/>
      <c r="E485" s="737"/>
      <c r="F485" s="738"/>
      <c r="G485" s="737"/>
      <c r="H485" s="737"/>
      <c r="I485" s="737"/>
      <c r="J485" s="737"/>
      <c r="K485" s="737"/>
      <c r="L485" s="737"/>
      <c r="M485" s="737"/>
      <c r="N485" s="737"/>
      <c r="O485" s="737"/>
      <c r="P485" s="737"/>
      <c r="Q485" s="737"/>
      <c r="R485" s="737"/>
      <c r="S485" s="737"/>
      <c r="T485" s="737"/>
      <c r="U485" s="737"/>
      <c r="V485" s="737"/>
      <c r="W485" s="737"/>
      <c r="X485" s="737"/>
      <c r="Y485" s="737"/>
      <c r="Z485" s="737"/>
    </row>
    <row r="486">
      <c r="A486" s="737"/>
      <c r="B486" s="737"/>
      <c r="C486" s="737"/>
      <c r="D486" s="737"/>
      <c r="E486" s="737"/>
      <c r="F486" s="738"/>
      <c r="G486" s="737"/>
      <c r="H486" s="737"/>
      <c r="I486" s="737"/>
      <c r="J486" s="737"/>
      <c r="K486" s="737"/>
      <c r="L486" s="737"/>
      <c r="M486" s="737"/>
      <c r="N486" s="737"/>
      <c r="O486" s="737"/>
      <c r="P486" s="737"/>
      <c r="Q486" s="737"/>
      <c r="R486" s="737"/>
      <c r="S486" s="737"/>
      <c r="T486" s="737"/>
      <c r="U486" s="737"/>
      <c r="V486" s="737"/>
      <c r="W486" s="737"/>
      <c r="X486" s="737"/>
      <c r="Y486" s="737"/>
      <c r="Z486" s="737"/>
    </row>
    <row r="487">
      <c r="A487" s="737"/>
      <c r="B487" s="737"/>
      <c r="C487" s="737"/>
      <c r="D487" s="737"/>
      <c r="E487" s="737"/>
      <c r="F487" s="738"/>
      <c r="G487" s="737"/>
      <c r="H487" s="737"/>
      <c r="I487" s="737"/>
      <c r="J487" s="737"/>
      <c r="K487" s="737"/>
      <c r="L487" s="737"/>
      <c r="M487" s="737"/>
      <c r="N487" s="737"/>
      <c r="O487" s="737"/>
      <c r="P487" s="737"/>
      <c r="Q487" s="737"/>
      <c r="R487" s="737"/>
      <c r="S487" s="737"/>
      <c r="T487" s="737"/>
      <c r="U487" s="737"/>
      <c r="V487" s="737"/>
      <c r="W487" s="737"/>
      <c r="X487" s="737"/>
      <c r="Y487" s="737"/>
      <c r="Z487" s="737"/>
    </row>
    <row r="488">
      <c r="A488" s="737"/>
      <c r="B488" s="737"/>
      <c r="C488" s="737"/>
      <c r="D488" s="737"/>
      <c r="E488" s="737"/>
      <c r="F488" s="738"/>
      <c r="G488" s="737"/>
      <c r="H488" s="737"/>
      <c r="I488" s="737"/>
      <c r="J488" s="737"/>
      <c r="K488" s="737"/>
      <c r="L488" s="737"/>
      <c r="M488" s="737"/>
      <c r="N488" s="737"/>
      <c r="O488" s="737"/>
      <c r="P488" s="737"/>
      <c r="Q488" s="737"/>
      <c r="R488" s="737"/>
      <c r="S488" s="737"/>
      <c r="T488" s="737"/>
      <c r="U488" s="737"/>
      <c r="V488" s="737"/>
      <c r="W488" s="737"/>
      <c r="X488" s="737"/>
      <c r="Y488" s="737"/>
      <c r="Z488" s="737"/>
    </row>
    <row r="489">
      <c r="A489" s="737"/>
      <c r="B489" s="737"/>
      <c r="C489" s="737"/>
      <c r="D489" s="737"/>
      <c r="E489" s="737"/>
      <c r="F489" s="738"/>
      <c r="G489" s="737"/>
      <c r="H489" s="737"/>
      <c r="I489" s="737"/>
      <c r="J489" s="737"/>
      <c r="K489" s="737"/>
      <c r="L489" s="737"/>
      <c r="M489" s="737"/>
      <c r="N489" s="737"/>
      <c r="O489" s="737"/>
      <c r="P489" s="737"/>
      <c r="Q489" s="737"/>
      <c r="R489" s="737"/>
      <c r="S489" s="737"/>
      <c r="T489" s="737"/>
      <c r="U489" s="737"/>
      <c r="V489" s="737"/>
      <c r="W489" s="737"/>
      <c r="X489" s="737"/>
      <c r="Y489" s="737"/>
      <c r="Z489" s="737"/>
    </row>
    <row r="490">
      <c r="A490" s="737"/>
      <c r="B490" s="737"/>
      <c r="C490" s="737"/>
      <c r="D490" s="737"/>
      <c r="E490" s="737"/>
      <c r="F490" s="738"/>
      <c r="G490" s="737"/>
      <c r="H490" s="737"/>
      <c r="I490" s="737"/>
      <c r="J490" s="737"/>
      <c r="K490" s="737"/>
      <c r="L490" s="737"/>
      <c r="M490" s="737"/>
      <c r="N490" s="737"/>
      <c r="O490" s="737"/>
      <c r="P490" s="737"/>
      <c r="Q490" s="737"/>
      <c r="R490" s="737"/>
      <c r="S490" s="737"/>
      <c r="T490" s="737"/>
      <c r="U490" s="737"/>
      <c r="V490" s="737"/>
      <c r="W490" s="737"/>
      <c r="X490" s="737"/>
      <c r="Y490" s="737"/>
      <c r="Z490" s="737"/>
    </row>
    <row r="491">
      <c r="A491" s="737"/>
      <c r="B491" s="737"/>
      <c r="C491" s="737"/>
      <c r="D491" s="737"/>
      <c r="E491" s="737"/>
      <c r="F491" s="738"/>
      <c r="G491" s="737"/>
      <c r="H491" s="737"/>
      <c r="I491" s="737"/>
      <c r="J491" s="737"/>
      <c r="K491" s="737"/>
      <c r="L491" s="737"/>
      <c r="M491" s="737"/>
      <c r="N491" s="737"/>
      <c r="O491" s="737"/>
      <c r="P491" s="737"/>
      <c r="Q491" s="737"/>
      <c r="R491" s="737"/>
      <c r="S491" s="737"/>
      <c r="T491" s="737"/>
      <c r="U491" s="737"/>
      <c r="V491" s="737"/>
      <c r="W491" s="737"/>
      <c r="X491" s="737"/>
      <c r="Y491" s="737"/>
      <c r="Z491" s="737"/>
    </row>
    <row r="492">
      <c r="A492" s="737"/>
      <c r="B492" s="737"/>
      <c r="C492" s="737"/>
      <c r="D492" s="737"/>
      <c r="E492" s="737"/>
      <c r="F492" s="738"/>
      <c r="G492" s="737"/>
      <c r="H492" s="737"/>
      <c r="I492" s="737"/>
      <c r="J492" s="737"/>
      <c r="K492" s="737"/>
      <c r="L492" s="737"/>
      <c r="M492" s="737"/>
      <c r="N492" s="737"/>
      <c r="O492" s="737"/>
      <c r="P492" s="737"/>
      <c r="Q492" s="737"/>
      <c r="R492" s="737"/>
      <c r="S492" s="737"/>
      <c r="T492" s="737"/>
      <c r="U492" s="737"/>
      <c r="V492" s="737"/>
      <c r="W492" s="737"/>
      <c r="X492" s="737"/>
      <c r="Y492" s="737"/>
      <c r="Z492" s="737"/>
    </row>
    <row r="493">
      <c r="A493" s="737"/>
      <c r="B493" s="737"/>
      <c r="C493" s="737"/>
      <c r="D493" s="737"/>
      <c r="E493" s="737"/>
      <c r="F493" s="738"/>
      <c r="G493" s="737"/>
      <c r="H493" s="737"/>
      <c r="I493" s="737"/>
      <c r="J493" s="737"/>
      <c r="K493" s="737"/>
      <c r="L493" s="737"/>
      <c r="M493" s="737"/>
      <c r="N493" s="737"/>
      <c r="O493" s="737"/>
      <c r="P493" s="737"/>
      <c r="Q493" s="737"/>
      <c r="R493" s="737"/>
      <c r="S493" s="737"/>
      <c r="T493" s="737"/>
      <c r="U493" s="737"/>
      <c r="V493" s="737"/>
      <c r="W493" s="737"/>
      <c r="X493" s="737"/>
      <c r="Y493" s="737"/>
      <c r="Z493" s="737"/>
    </row>
    <row r="494">
      <c r="A494" s="737"/>
      <c r="B494" s="737"/>
      <c r="C494" s="737"/>
      <c r="D494" s="737"/>
      <c r="E494" s="737"/>
      <c r="F494" s="738"/>
      <c r="G494" s="737"/>
      <c r="H494" s="737"/>
      <c r="I494" s="737"/>
      <c r="J494" s="737"/>
      <c r="K494" s="737"/>
      <c r="L494" s="737"/>
      <c r="M494" s="737"/>
      <c r="N494" s="737"/>
      <c r="O494" s="737"/>
      <c r="P494" s="737"/>
      <c r="Q494" s="737"/>
      <c r="R494" s="737"/>
      <c r="S494" s="737"/>
      <c r="T494" s="737"/>
      <c r="U494" s="737"/>
      <c r="V494" s="737"/>
      <c r="W494" s="737"/>
      <c r="X494" s="737"/>
      <c r="Y494" s="737"/>
      <c r="Z494" s="737"/>
    </row>
    <row r="495">
      <c r="A495" s="737"/>
      <c r="B495" s="737"/>
      <c r="C495" s="737"/>
      <c r="D495" s="737"/>
      <c r="E495" s="737"/>
      <c r="F495" s="738"/>
      <c r="G495" s="737"/>
      <c r="H495" s="737"/>
      <c r="I495" s="737"/>
      <c r="J495" s="737"/>
      <c r="K495" s="737"/>
      <c r="L495" s="737"/>
      <c r="M495" s="737"/>
      <c r="N495" s="737"/>
      <c r="O495" s="737"/>
      <c r="P495" s="737"/>
      <c r="Q495" s="737"/>
      <c r="R495" s="737"/>
      <c r="S495" s="737"/>
      <c r="T495" s="737"/>
      <c r="U495" s="737"/>
      <c r="V495" s="737"/>
      <c r="W495" s="737"/>
      <c r="X495" s="737"/>
      <c r="Y495" s="737"/>
      <c r="Z495" s="737"/>
    </row>
    <row r="496">
      <c r="A496" s="737"/>
      <c r="B496" s="737"/>
      <c r="C496" s="737"/>
      <c r="D496" s="737"/>
      <c r="E496" s="737"/>
      <c r="F496" s="738"/>
      <c r="G496" s="737"/>
      <c r="H496" s="737"/>
      <c r="I496" s="737"/>
      <c r="J496" s="737"/>
      <c r="K496" s="737"/>
      <c r="L496" s="737"/>
      <c r="M496" s="737"/>
      <c r="N496" s="737"/>
      <c r="O496" s="737"/>
      <c r="P496" s="737"/>
      <c r="Q496" s="737"/>
      <c r="R496" s="737"/>
      <c r="S496" s="737"/>
      <c r="T496" s="737"/>
      <c r="U496" s="737"/>
      <c r="V496" s="737"/>
      <c r="W496" s="737"/>
      <c r="X496" s="737"/>
      <c r="Y496" s="737"/>
      <c r="Z496" s="737"/>
    </row>
    <row r="497">
      <c r="A497" s="737"/>
      <c r="B497" s="737"/>
      <c r="C497" s="737"/>
      <c r="D497" s="737"/>
      <c r="E497" s="737"/>
      <c r="F497" s="738"/>
      <c r="G497" s="737"/>
      <c r="H497" s="737"/>
      <c r="I497" s="737"/>
      <c r="J497" s="737"/>
      <c r="K497" s="737"/>
      <c r="L497" s="737"/>
      <c r="M497" s="737"/>
      <c r="N497" s="737"/>
      <c r="O497" s="737"/>
      <c r="P497" s="737"/>
      <c r="Q497" s="737"/>
      <c r="R497" s="737"/>
      <c r="S497" s="737"/>
      <c r="T497" s="737"/>
      <c r="U497" s="737"/>
      <c r="V497" s="737"/>
      <c r="W497" s="737"/>
      <c r="X497" s="737"/>
      <c r="Y497" s="737"/>
      <c r="Z497" s="737"/>
    </row>
    <row r="498">
      <c r="A498" s="737"/>
      <c r="B498" s="737"/>
      <c r="C498" s="737"/>
      <c r="D498" s="737"/>
      <c r="E498" s="737"/>
      <c r="F498" s="738"/>
      <c r="G498" s="737"/>
      <c r="H498" s="737"/>
      <c r="I498" s="737"/>
      <c r="J498" s="737"/>
      <c r="K498" s="737"/>
      <c r="L498" s="737"/>
      <c r="M498" s="737"/>
      <c r="N498" s="737"/>
      <c r="O498" s="737"/>
      <c r="P498" s="737"/>
      <c r="Q498" s="737"/>
      <c r="R498" s="737"/>
      <c r="S498" s="737"/>
      <c r="T498" s="737"/>
      <c r="U498" s="737"/>
      <c r="V498" s="737"/>
      <c r="W498" s="737"/>
      <c r="X498" s="737"/>
      <c r="Y498" s="737"/>
      <c r="Z498" s="737"/>
    </row>
    <row r="499">
      <c r="A499" s="737"/>
      <c r="B499" s="737"/>
      <c r="C499" s="737"/>
      <c r="D499" s="737"/>
      <c r="E499" s="737"/>
      <c r="F499" s="738"/>
      <c r="G499" s="737"/>
      <c r="H499" s="737"/>
      <c r="I499" s="737"/>
      <c r="J499" s="737"/>
      <c r="K499" s="737"/>
      <c r="L499" s="737"/>
      <c r="M499" s="737"/>
      <c r="N499" s="737"/>
      <c r="O499" s="737"/>
      <c r="P499" s="737"/>
      <c r="Q499" s="737"/>
      <c r="R499" s="737"/>
      <c r="S499" s="737"/>
      <c r="T499" s="737"/>
      <c r="U499" s="737"/>
      <c r="V499" s="737"/>
      <c r="W499" s="737"/>
      <c r="X499" s="737"/>
      <c r="Y499" s="737"/>
      <c r="Z499" s="737"/>
    </row>
    <row r="500">
      <c r="A500" s="737"/>
      <c r="B500" s="737"/>
      <c r="C500" s="737"/>
      <c r="D500" s="737"/>
      <c r="E500" s="737"/>
      <c r="F500" s="738"/>
      <c r="G500" s="737"/>
      <c r="H500" s="737"/>
      <c r="I500" s="737"/>
      <c r="J500" s="737"/>
      <c r="K500" s="737"/>
      <c r="L500" s="737"/>
      <c r="M500" s="737"/>
      <c r="N500" s="737"/>
      <c r="O500" s="737"/>
      <c r="P500" s="737"/>
      <c r="Q500" s="737"/>
      <c r="R500" s="737"/>
      <c r="S500" s="737"/>
      <c r="T500" s="737"/>
      <c r="U500" s="737"/>
      <c r="V500" s="737"/>
      <c r="W500" s="737"/>
      <c r="X500" s="737"/>
      <c r="Y500" s="737"/>
      <c r="Z500" s="737"/>
    </row>
    <row r="501">
      <c r="A501" s="737"/>
      <c r="B501" s="737"/>
      <c r="C501" s="737"/>
      <c r="D501" s="737"/>
      <c r="E501" s="737"/>
      <c r="F501" s="738"/>
      <c r="G501" s="737"/>
      <c r="H501" s="737"/>
      <c r="I501" s="737"/>
      <c r="J501" s="737"/>
      <c r="K501" s="737"/>
      <c r="L501" s="737"/>
      <c r="M501" s="737"/>
      <c r="N501" s="737"/>
      <c r="O501" s="737"/>
      <c r="P501" s="737"/>
      <c r="Q501" s="737"/>
      <c r="R501" s="737"/>
      <c r="S501" s="737"/>
      <c r="T501" s="737"/>
      <c r="U501" s="737"/>
      <c r="V501" s="737"/>
      <c r="W501" s="737"/>
      <c r="X501" s="737"/>
      <c r="Y501" s="737"/>
      <c r="Z501" s="737"/>
    </row>
    <row r="502">
      <c r="A502" s="737"/>
      <c r="B502" s="737"/>
      <c r="C502" s="737"/>
      <c r="D502" s="737"/>
      <c r="E502" s="737"/>
      <c r="F502" s="738"/>
      <c r="G502" s="737"/>
      <c r="H502" s="737"/>
      <c r="I502" s="737"/>
      <c r="J502" s="737"/>
      <c r="K502" s="737"/>
      <c r="L502" s="737"/>
      <c r="M502" s="737"/>
      <c r="N502" s="737"/>
      <c r="O502" s="737"/>
      <c r="P502" s="737"/>
      <c r="Q502" s="737"/>
      <c r="R502" s="737"/>
      <c r="S502" s="737"/>
      <c r="T502" s="737"/>
      <c r="U502" s="737"/>
      <c r="V502" s="737"/>
      <c r="W502" s="737"/>
      <c r="X502" s="737"/>
      <c r="Y502" s="737"/>
      <c r="Z502" s="737"/>
    </row>
    <row r="503">
      <c r="A503" s="737"/>
      <c r="B503" s="737"/>
      <c r="C503" s="737"/>
      <c r="D503" s="737"/>
      <c r="E503" s="737"/>
      <c r="F503" s="738"/>
      <c r="G503" s="737"/>
      <c r="H503" s="737"/>
      <c r="I503" s="737"/>
      <c r="J503" s="737"/>
      <c r="K503" s="737"/>
      <c r="L503" s="737"/>
      <c r="M503" s="737"/>
      <c r="N503" s="737"/>
      <c r="O503" s="737"/>
      <c r="P503" s="737"/>
      <c r="Q503" s="737"/>
      <c r="R503" s="737"/>
      <c r="S503" s="737"/>
      <c r="T503" s="737"/>
      <c r="U503" s="737"/>
      <c r="V503" s="737"/>
      <c r="W503" s="737"/>
      <c r="X503" s="737"/>
      <c r="Y503" s="737"/>
      <c r="Z503" s="737"/>
    </row>
    <row r="504">
      <c r="A504" s="737"/>
      <c r="B504" s="737"/>
      <c r="C504" s="737"/>
      <c r="D504" s="737"/>
      <c r="E504" s="737"/>
      <c r="F504" s="738"/>
      <c r="G504" s="737"/>
      <c r="H504" s="737"/>
      <c r="I504" s="737"/>
      <c r="J504" s="737"/>
      <c r="K504" s="737"/>
      <c r="L504" s="737"/>
      <c r="M504" s="737"/>
      <c r="N504" s="737"/>
      <c r="O504" s="737"/>
      <c r="P504" s="737"/>
      <c r="Q504" s="737"/>
      <c r="R504" s="737"/>
      <c r="S504" s="737"/>
      <c r="T504" s="737"/>
      <c r="U504" s="737"/>
      <c r="V504" s="737"/>
      <c r="W504" s="737"/>
      <c r="X504" s="737"/>
      <c r="Y504" s="737"/>
      <c r="Z504" s="737"/>
    </row>
    <row r="505">
      <c r="A505" s="737"/>
      <c r="B505" s="737"/>
      <c r="C505" s="737"/>
      <c r="D505" s="737"/>
      <c r="E505" s="737"/>
      <c r="F505" s="738"/>
      <c r="G505" s="737"/>
      <c r="H505" s="737"/>
      <c r="I505" s="737"/>
      <c r="J505" s="737"/>
      <c r="K505" s="737"/>
      <c r="L505" s="737"/>
      <c r="M505" s="737"/>
      <c r="N505" s="737"/>
      <c r="O505" s="737"/>
      <c r="P505" s="737"/>
      <c r="Q505" s="737"/>
      <c r="R505" s="737"/>
      <c r="S505" s="737"/>
      <c r="T505" s="737"/>
      <c r="U505" s="737"/>
      <c r="V505" s="737"/>
      <c r="W505" s="737"/>
      <c r="X505" s="737"/>
      <c r="Y505" s="737"/>
      <c r="Z505" s="737"/>
    </row>
    <row r="506">
      <c r="A506" s="737"/>
      <c r="B506" s="737"/>
      <c r="C506" s="737"/>
      <c r="D506" s="737"/>
      <c r="E506" s="737"/>
      <c r="F506" s="738"/>
      <c r="G506" s="737"/>
      <c r="H506" s="737"/>
      <c r="I506" s="737"/>
      <c r="J506" s="737"/>
      <c r="K506" s="737"/>
      <c r="L506" s="737"/>
      <c r="M506" s="737"/>
      <c r="N506" s="737"/>
      <c r="O506" s="737"/>
      <c r="P506" s="737"/>
      <c r="Q506" s="737"/>
      <c r="R506" s="737"/>
      <c r="S506" s="737"/>
      <c r="T506" s="737"/>
      <c r="U506" s="737"/>
      <c r="V506" s="737"/>
      <c r="W506" s="737"/>
      <c r="X506" s="737"/>
      <c r="Y506" s="737"/>
      <c r="Z506" s="737"/>
    </row>
    <row r="507">
      <c r="A507" s="737"/>
      <c r="B507" s="737"/>
      <c r="C507" s="737"/>
      <c r="D507" s="737"/>
      <c r="E507" s="737"/>
      <c r="F507" s="738"/>
      <c r="G507" s="737"/>
      <c r="H507" s="737"/>
      <c r="I507" s="737"/>
      <c r="J507" s="737"/>
      <c r="K507" s="737"/>
      <c r="L507" s="737"/>
      <c r="M507" s="737"/>
      <c r="N507" s="737"/>
      <c r="O507" s="737"/>
      <c r="P507" s="737"/>
      <c r="Q507" s="737"/>
      <c r="R507" s="737"/>
      <c r="S507" s="737"/>
      <c r="T507" s="737"/>
      <c r="U507" s="737"/>
      <c r="V507" s="737"/>
      <c r="W507" s="737"/>
      <c r="X507" s="737"/>
      <c r="Y507" s="737"/>
      <c r="Z507" s="737"/>
    </row>
    <row r="508">
      <c r="A508" s="737"/>
      <c r="B508" s="737"/>
      <c r="C508" s="737"/>
      <c r="D508" s="737"/>
      <c r="E508" s="737"/>
      <c r="F508" s="738"/>
      <c r="G508" s="737"/>
      <c r="H508" s="737"/>
      <c r="I508" s="737"/>
      <c r="J508" s="737"/>
      <c r="K508" s="737"/>
      <c r="L508" s="737"/>
      <c r="M508" s="737"/>
      <c r="N508" s="737"/>
      <c r="O508" s="737"/>
      <c r="P508" s="737"/>
      <c r="Q508" s="737"/>
      <c r="R508" s="737"/>
      <c r="S508" s="737"/>
      <c r="T508" s="737"/>
      <c r="U508" s="737"/>
      <c r="V508" s="737"/>
      <c r="W508" s="737"/>
      <c r="X508" s="737"/>
      <c r="Y508" s="737"/>
      <c r="Z508" s="737"/>
    </row>
    <row r="509">
      <c r="A509" s="737"/>
      <c r="B509" s="737"/>
      <c r="C509" s="737"/>
      <c r="D509" s="737"/>
      <c r="E509" s="737"/>
      <c r="F509" s="738"/>
      <c r="G509" s="737"/>
      <c r="H509" s="737"/>
      <c r="I509" s="737"/>
      <c r="J509" s="737"/>
      <c r="K509" s="737"/>
      <c r="L509" s="737"/>
      <c r="M509" s="737"/>
      <c r="N509" s="737"/>
      <c r="O509" s="737"/>
      <c r="P509" s="737"/>
      <c r="Q509" s="737"/>
      <c r="R509" s="737"/>
      <c r="S509" s="737"/>
      <c r="T509" s="737"/>
      <c r="U509" s="737"/>
      <c r="V509" s="737"/>
      <c r="W509" s="737"/>
      <c r="X509" s="737"/>
      <c r="Y509" s="737"/>
      <c r="Z509" s="737"/>
    </row>
    <row r="510">
      <c r="A510" s="737"/>
      <c r="B510" s="737"/>
      <c r="C510" s="737"/>
      <c r="D510" s="737"/>
      <c r="E510" s="737"/>
      <c r="F510" s="738"/>
      <c r="G510" s="737"/>
      <c r="H510" s="737"/>
      <c r="I510" s="737"/>
      <c r="J510" s="737"/>
      <c r="K510" s="737"/>
      <c r="L510" s="737"/>
      <c r="M510" s="737"/>
      <c r="N510" s="737"/>
      <c r="O510" s="737"/>
      <c r="P510" s="737"/>
      <c r="Q510" s="737"/>
      <c r="R510" s="737"/>
      <c r="S510" s="737"/>
      <c r="T510" s="737"/>
      <c r="U510" s="737"/>
      <c r="V510" s="737"/>
      <c r="W510" s="737"/>
      <c r="X510" s="737"/>
      <c r="Y510" s="737"/>
      <c r="Z510" s="737"/>
    </row>
    <row r="511">
      <c r="A511" s="737"/>
      <c r="B511" s="737"/>
      <c r="C511" s="737"/>
      <c r="D511" s="737"/>
      <c r="E511" s="737"/>
      <c r="F511" s="738"/>
      <c r="G511" s="737"/>
      <c r="H511" s="737"/>
      <c r="I511" s="737"/>
      <c r="J511" s="737"/>
      <c r="K511" s="737"/>
      <c r="L511" s="737"/>
      <c r="M511" s="737"/>
      <c r="N511" s="737"/>
      <c r="O511" s="737"/>
      <c r="P511" s="737"/>
      <c r="Q511" s="737"/>
      <c r="R511" s="737"/>
      <c r="S511" s="737"/>
      <c r="T511" s="737"/>
      <c r="U511" s="737"/>
      <c r="V511" s="737"/>
      <c r="W511" s="737"/>
      <c r="X511" s="737"/>
      <c r="Y511" s="737"/>
      <c r="Z511" s="737"/>
    </row>
    <row r="512">
      <c r="A512" s="737"/>
      <c r="B512" s="737"/>
      <c r="C512" s="737"/>
      <c r="D512" s="737"/>
      <c r="E512" s="737"/>
      <c r="F512" s="738"/>
      <c r="G512" s="737"/>
      <c r="H512" s="737"/>
      <c r="I512" s="737"/>
      <c r="J512" s="737"/>
      <c r="K512" s="737"/>
      <c r="L512" s="737"/>
      <c r="M512" s="737"/>
      <c r="N512" s="737"/>
      <c r="O512" s="737"/>
      <c r="P512" s="737"/>
      <c r="Q512" s="737"/>
      <c r="R512" s="737"/>
      <c r="S512" s="737"/>
      <c r="T512" s="737"/>
      <c r="U512" s="737"/>
      <c r="V512" s="737"/>
      <c r="W512" s="737"/>
      <c r="X512" s="737"/>
      <c r="Y512" s="737"/>
      <c r="Z512" s="737"/>
    </row>
    <row r="513">
      <c r="A513" s="737"/>
      <c r="B513" s="737"/>
      <c r="C513" s="737"/>
      <c r="D513" s="737"/>
      <c r="E513" s="737"/>
      <c r="F513" s="738"/>
      <c r="G513" s="737"/>
      <c r="H513" s="737"/>
      <c r="I513" s="737"/>
      <c r="J513" s="737"/>
      <c r="K513" s="737"/>
      <c r="L513" s="737"/>
      <c r="M513" s="737"/>
      <c r="N513" s="737"/>
      <c r="O513" s="737"/>
      <c r="P513" s="737"/>
      <c r="Q513" s="737"/>
      <c r="R513" s="737"/>
      <c r="S513" s="737"/>
      <c r="T513" s="737"/>
      <c r="U513" s="737"/>
      <c r="V513" s="737"/>
      <c r="W513" s="737"/>
      <c r="X513" s="737"/>
      <c r="Y513" s="737"/>
      <c r="Z513" s="737"/>
    </row>
    <row r="514">
      <c r="A514" s="737"/>
      <c r="B514" s="737"/>
      <c r="C514" s="737"/>
      <c r="D514" s="737"/>
      <c r="E514" s="737"/>
      <c r="F514" s="738"/>
      <c r="G514" s="737"/>
      <c r="H514" s="737"/>
      <c r="I514" s="737"/>
      <c r="J514" s="737"/>
      <c r="K514" s="737"/>
      <c r="L514" s="737"/>
      <c r="M514" s="737"/>
      <c r="N514" s="737"/>
      <c r="O514" s="737"/>
      <c r="P514" s="737"/>
      <c r="Q514" s="737"/>
      <c r="R514" s="737"/>
      <c r="S514" s="737"/>
      <c r="T514" s="737"/>
      <c r="U514" s="737"/>
      <c r="V514" s="737"/>
      <c r="W514" s="737"/>
      <c r="X514" s="737"/>
      <c r="Y514" s="737"/>
      <c r="Z514" s="737"/>
    </row>
    <row r="515">
      <c r="A515" s="737"/>
      <c r="B515" s="737"/>
      <c r="C515" s="737"/>
      <c r="D515" s="737"/>
      <c r="E515" s="737"/>
      <c r="F515" s="738"/>
      <c r="G515" s="737"/>
      <c r="H515" s="737"/>
      <c r="I515" s="737"/>
      <c r="J515" s="737"/>
      <c r="K515" s="737"/>
      <c r="L515" s="737"/>
      <c r="M515" s="737"/>
      <c r="N515" s="737"/>
      <c r="O515" s="737"/>
      <c r="P515" s="737"/>
      <c r="Q515" s="737"/>
      <c r="R515" s="737"/>
      <c r="S515" s="737"/>
      <c r="T515" s="737"/>
      <c r="U515" s="737"/>
      <c r="V515" s="737"/>
      <c r="W515" s="737"/>
      <c r="X515" s="737"/>
      <c r="Y515" s="737"/>
      <c r="Z515" s="737"/>
    </row>
    <row r="516">
      <c r="A516" s="737"/>
      <c r="B516" s="737"/>
      <c r="C516" s="737"/>
      <c r="D516" s="737"/>
      <c r="E516" s="737"/>
      <c r="F516" s="738"/>
      <c r="G516" s="737"/>
      <c r="H516" s="737"/>
      <c r="I516" s="737"/>
      <c r="J516" s="737"/>
      <c r="K516" s="737"/>
      <c r="L516" s="737"/>
      <c r="M516" s="737"/>
      <c r="N516" s="737"/>
      <c r="O516" s="737"/>
      <c r="P516" s="737"/>
      <c r="Q516" s="737"/>
      <c r="R516" s="737"/>
      <c r="S516" s="737"/>
      <c r="T516" s="737"/>
      <c r="U516" s="737"/>
      <c r="V516" s="737"/>
      <c r="W516" s="737"/>
      <c r="X516" s="737"/>
      <c r="Y516" s="737"/>
      <c r="Z516" s="737"/>
    </row>
    <row r="517">
      <c r="A517" s="737"/>
      <c r="B517" s="737"/>
      <c r="C517" s="737"/>
      <c r="D517" s="737"/>
      <c r="E517" s="737"/>
      <c r="F517" s="738"/>
      <c r="G517" s="737"/>
      <c r="H517" s="737"/>
      <c r="I517" s="737"/>
      <c r="J517" s="737"/>
      <c r="K517" s="737"/>
      <c r="L517" s="737"/>
      <c r="M517" s="737"/>
      <c r="N517" s="737"/>
      <c r="O517" s="737"/>
      <c r="P517" s="737"/>
      <c r="Q517" s="737"/>
      <c r="R517" s="737"/>
      <c r="S517" s="737"/>
      <c r="T517" s="737"/>
      <c r="U517" s="737"/>
      <c r="V517" s="737"/>
      <c r="W517" s="737"/>
      <c r="X517" s="737"/>
      <c r="Y517" s="737"/>
      <c r="Z517" s="737"/>
    </row>
    <row r="518">
      <c r="A518" s="737"/>
      <c r="B518" s="737"/>
      <c r="C518" s="737"/>
      <c r="D518" s="737"/>
      <c r="E518" s="737"/>
      <c r="F518" s="738"/>
      <c r="G518" s="737"/>
      <c r="H518" s="737"/>
      <c r="I518" s="737"/>
      <c r="J518" s="737"/>
      <c r="K518" s="737"/>
      <c r="L518" s="737"/>
      <c r="M518" s="737"/>
      <c r="N518" s="737"/>
      <c r="O518" s="737"/>
      <c r="P518" s="737"/>
      <c r="Q518" s="737"/>
      <c r="R518" s="737"/>
      <c r="S518" s="737"/>
      <c r="T518" s="737"/>
      <c r="U518" s="737"/>
      <c r="V518" s="737"/>
      <c r="W518" s="737"/>
      <c r="X518" s="737"/>
      <c r="Y518" s="737"/>
      <c r="Z518" s="737"/>
    </row>
    <row r="519">
      <c r="A519" s="737"/>
      <c r="B519" s="737"/>
      <c r="C519" s="737"/>
      <c r="D519" s="737"/>
      <c r="E519" s="737"/>
      <c r="F519" s="738"/>
      <c r="G519" s="737"/>
      <c r="H519" s="737"/>
      <c r="I519" s="737"/>
      <c r="J519" s="737"/>
      <c r="K519" s="737"/>
      <c r="L519" s="737"/>
      <c r="M519" s="737"/>
      <c r="N519" s="737"/>
      <c r="O519" s="737"/>
      <c r="P519" s="737"/>
      <c r="Q519" s="737"/>
      <c r="R519" s="737"/>
      <c r="S519" s="737"/>
      <c r="T519" s="737"/>
      <c r="U519" s="737"/>
      <c r="V519" s="737"/>
      <c r="W519" s="737"/>
      <c r="X519" s="737"/>
      <c r="Y519" s="737"/>
      <c r="Z519" s="737"/>
    </row>
    <row r="520">
      <c r="A520" s="737"/>
      <c r="B520" s="737"/>
      <c r="C520" s="737"/>
      <c r="D520" s="737"/>
      <c r="E520" s="737"/>
      <c r="F520" s="738"/>
      <c r="G520" s="737"/>
      <c r="H520" s="737"/>
      <c r="I520" s="737"/>
      <c r="J520" s="737"/>
      <c r="K520" s="737"/>
      <c r="L520" s="737"/>
      <c r="M520" s="737"/>
      <c r="N520" s="737"/>
      <c r="O520" s="737"/>
      <c r="P520" s="737"/>
      <c r="Q520" s="737"/>
      <c r="R520" s="737"/>
      <c r="S520" s="737"/>
      <c r="T520" s="737"/>
      <c r="U520" s="737"/>
      <c r="V520" s="737"/>
      <c r="W520" s="737"/>
      <c r="X520" s="737"/>
      <c r="Y520" s="737"/>
      <c r="Z520" s="737"/>
    </row>
    <row r="521">
      <c r="A521" s="737"/>
      <c r="B521" s="737"/>
      <c r="C521" s="737"/>
      <c r="D521" s="737"/>
      <c r="E521" s="737"/>
      <c r="F521" s="738"/>
      <c r="G521" s="737"/>
      <c r="H521" s="737"/>
      <c r="I521" s="737"/>
      <c r="J521" s="737"/>
      <c r="K521" s="737"/>
      <c r="L521" s="737"/>
      <c r="M521" s="737"/>
      <c r="N521" s="737"/>
      <c r="O521" s="737"/>
      <c r="P521" s="737"/>
      <c r="Q521" s="737"/>
      <c r="R521" s="737"/>
      <c r="S521" s="737"/>
      <c r="T521" s="737"/>
      <c r="U521" s="737"/>
      <c r="V521" s="737"/>
      <c r="W521" s="737"/>
      <c r="X521" s="737"/>
      <c r="Y521" s="737"/>
      <c r="Z521" s="737"/>
    </row>
    <row r="522">
      <c r="A522" s="737"/>
      <c r="B522" s="737"/>
      <c r="C522" s="737"/>
      <c r="D522" s="737"/>
      <c r="E522" s="737"/>
      <c r="F522" s="738"/>
      <c r="G522" s="737"/>
      <c r="H522" s="737"/>
      <c r="I522" s="737"/>
      <c r="J522" s="737"/>
      <c r="K522" s="737"/>
      <c r="L522" s="737"/>
      <c r="M522" s="737"/>
      <c r="N522" s="737"/>
      <c r="O522" s="737"/>
      <c r="P522" s="737"/>
      <c r="Q522" s="737"/>
      <c r="R522" s="737"/>
      <c r="S522" s="737"/>
      <c r="T522" s="737"/>
      <c r="U522" s="737"/>
      <c r="V522" s="737"/>
      <c r="W522" s="737"/>
      <c r="X522" s="737"/>
      <c r="Y522" s="737"/>
      <c r="Z522" s="737"/>
    </row>
    <row r="523">
      <c r="A523" s="737"/>
      <c r="B523" s="737"/>
      <c r="C523" s="737"/>
      <c r="D523" s="737"/>
      <c r="E523" s="737"/>
      <c r="F523" s="738"/>
      <c r="G523" s="737"/>
      <c r="H523" s="737"/>
      <c r="I523" s="737"/>
      <c r="J523" s="737"/>
      <c r="K523" s="737"/>
      <c r="L523" s="737"/>
      <c r="M523" s="737"/>
      <c r="N523" s="737"/>
      <c r="O523" s="737"/>
      <c r="P523" s="737"/>
      <c r="Q523" s="737"/>
      <c r="R523" s="737"/>
      <c r="S523" s="737"/>
      <c r="T523" s="737"/>
      <c r="U523" s="737"/>
      <c r="V523" s="737"/>
      <c r="W523" s="737"/>
      <c r="X523" s="737"/>
      <c r="Y523" s="737"/>
      <c r="Z523" s="737"/>
    </row>
    <row r="524">
      <c r="A524" s="737"/>
      <c r="B524" s="737"/>
      <c r="C524" s="737"/>
      <c r="D524" s="737"/>
      <c r="E524" s="737"/>
      <c r="F524" s="738"/>
      <c r="G524" s="737"/>
      <c r="H524" s="737"/>
      <c r="I524" s="737"/>
      <c r="J524" s="737"/>
      <c r="K524" s="737"/>
      <c r="L524" s="737"/>
      <c r="M524" s="737"/>
      <c r="N524" s="737"/>
      <c r="O524" s="737"/>
      <c r="P524" s="737"/>
      <c r="Q524" s="737"/>
      <c r="R524" s="737"/>
      <c r="S524" s="737"/>
      <c r="T524" s="737"/>
      <c r="U524" s="737"/>
      <c r="V524" s="737"/>
      <c r="W524" s="737"/>
      <c r="X524" s="737"/>
      <c r="Y524" s="737"/>
      <c r="Z524" s="737"/>
    </row>
    <row r="525">
      <c r="A525" s="737"/>
      <c r="B525" s="737"/>
      <c r="C525" s="737"/>
      <c r="D525" s="737"/>
      <c r="E525" s="737"/>
      <c r="F525" s="738"/>
      <c r="G525" s="737"/>
      <c r="H525" s="737"/>
      <c r="I525" s="737"/>
      <c r="J525" s="737"/>
      <c r="K525" s="737"/>
      <c r="L525" s="737"/>
      <c r="M525" s="737"/>
      <c r="N525" s="737"/>
      <c r="O525" s="737"/>
      <c r="P525" s="737"/>
      <c r="Q525" s="737"/>
      <c r="R525" s="737"/>
      <c r="S525" s="737"/>
      <c r="T525" s="737"/>
      <c r="U525" s="737"/>
      <c r="V525" s="737"/>
      <c r="W525" s="737"/>
      <c r="X525" s="737"/>
      <c r="Y525" s="737"/>
      <c r="Z525" s="737"/>
    </row>
    <row r="526">
      <c r="A526" s="737"/>
      <c r="B526" s="737"/>
      <c r="C526" s="737"/>
      <c r="D526" s="737"/>
      <c r="E526" s="737"/>
      <c r="F526" s="738"/>
      <c r="G526" s="737"/>
      <c r="H526" s="737"/>
      <c r="I526" s="737"/>
      <c r="J526" s="737"/>
      <c r="K526" s="737"/>
      <c r="L526" s="737"/>
      <c r="M526" s="737"/>
      <c r="N526" s="737"/>
      <c r="O526" s="737"/>
      <c r="P526" s="737"/>
      <c r="Q526" s="737"/>
      <c r="R526" s="737"/>
      <c r="S526" s="737"/>
      <c r="T526" s="737"/>
      <c r="U526" s="737"/>
      <c r="V526" s="737"/>
      <c r="W526" s="737"/>
      <c r="X526" s="737"/>
      <c r="Y526" s="737"/>
      <c r="Z526" s="737"/>
    </row>
    <row r="527">
      <c r="A527" s="737"/>
      <c r="B527" s="737"/>
      <c r="C527" s="737"/>
      <c r="D527" s="737"/>
      <c r="E527" s="737"/>
      <c r="F527" s="738"/>
      <c r="G527" s="737"/>
      <c r="H527" s="737"/>
      <c r="I527" s="737"/>
      <c r="J527" s="737"/>
      <c r="K527" s="737"/>
      <c r="L527" s="737"/>
      <c r="M527" s="737"/>
      <c r="N527" s="737"/>
      <c r="O527" s="737"/>
      <c r="P527" s="737"/>
      <c r="Q527" s="737"/>
      <c r="R527" s="737"/>
      <c r="S527" s="737"/>
      <c r="T527" s="737"/>
      <c r="U527" s="737"/>
      <c r="V527" s="737"/>
      <c r="W527" s="737"/>
      <c r="X527" s="737"/>
      <c r="Y527" s="737"/>
      <c r="Z527" s="737"/>
    </row>
    <row r="528">
      <c r="A528" s="737"/>
      <c r="B528" s="737"/>
      <c r="C528" s="737"/>
      <c r="D528" s="737"/>
      <c r="E528" s="737"/>
      <c r="F528" s="738"/>
      <c r="G528" s="737"/>
      <c r="H528" s="737"/>
      <c r="I528" s="737"/>
      <c r="J528" s="737"/>
      <c r="K528" s="737"/>
      <c r="L528" s="737"/>
      <c r="M528" s="737"/>
      <c r="N528" s="737"/>
      <c r="O528" s="737"/>
      <c r="P528" s="737"/>
      <c r="Q528" s="737"/>
      <c r="R528" s="737"/>
      <c r="S528" s="737"/>
      <c r="T528" s="737"/>
      <c r="U528" s="737"/>
      <c r="V528" s="737"/>
      <c r="W528" s="737"/>
      <c r="X528" s="737"/>
      <c r="Y528" s="737"/>
      <c r="Z528" s="737"/>
    </row>
    <row r="529">
      <c r="A529" s="737"/>
      <c r="B529" s="737"/>
      <c r="C529" s="737"/>
      <c r="D529" s="737"/>
      <c r="E529" s="737"/>
      <c r="F529" s="738"/>
      <c r="G529" s="737"/>
      <c r="H529" s="737"/>
      <c r="I529" s="737"/>
      <c r="J529" s="737"/>
      <c r="K529" s="737"/>
      <c r="L529" s="737"/>
      <c r="M529" s="737"/>
      <c r="N529" s="737"/>
      <c r="O529" s="737"/>
      <c r="P529" s="737"/>
      <c r="Q529" s="737"/>
      <c r="R529" s="737"/>
      <c r="S529" s="737"/>
      <c r="T529" s="737"/>
      <c r="U529" s="737"/>
      <c r="V529" s="737"/>
      <c r="W529" s="737"/>
      <c r="X529" s="737"/>
      <c r="Y529" s="737"/>
      <c r="Z529" s="737"/>
    </row>
    <row r="530">
      <c r="A530" s="737"/>
      <c r="B530" s="737"/>
      <c r="C530" s="737"/>
      <c r="D530" s="737"/>
      <c r="E530" s="737"/>
      <c r="F530" s="738"/>
      <c r="G530" s="737"/>
      <c r="H530" s="737"/>
      <c r="I530" s="737"/>
      <c r="J530" s="737"/>
      <c r="K530" s="737"/>
      <c r="L530" s="737"/>
      <c r="M530" s="737"/>
      <c r="N530" s="737"/>
      <c r="O530" s="737"/>
      <c r="P530" s="737"/>
      <c r="Q530" s="737"/>
      <c r="R530" s="737"/>
      <c r="S530" s="737"/>
      <c r="T530" s="737"/>
      <c r="U530" s="737"/>
      <c r="V530" s="737"/>
      <c r="W530" s="737"/>
      <c r="X530" s="737"/>
      <c r="Y530" s="737"/>
      <c r="Z530" s="737"/>
    </row>
    <row r="531">
      <c r="A531" s="737"/>
      <c r="B531" s="737"/>
      <c r="C531" s="737"/>
      <c r="D531" s="737"/>
      <c r="E531" s="737"/>
      <c r="F531" s="738"/>
      <c r="G531" s="737"/>
      <c r="H531" s="737"/>
      <c r="I531" s="737"/>
      <c r="J531" s="737"/>
      <c r="K531" s="737"/>
      <c r="L531" s="737"/>
      <c r="M531" s="737"/>
      <c r="N531" s="737"/>
      <c r="O531" s="737"/>
      <c r="P531" s="737"/>
      <c r="Q531" s="737"/>
      <c r="R531" s="737"/>
      <c r="S531" s="737"/>
      <c r="T531" s="737"/>
      <c r="U531" s="737"/>
      <c r="V531" s="737"/>
      <c r="W531" s="737"/>
      <c r="X531" s="737"/>
      <c r="Y531" s="737"/>
      <c r="Z531" s="737"/>
    </row>
    <row r="532">
      <c r="A532" s="737"/>
      <c r="B532" s="737"/>
      <c r="C532" s="737"/>
      <c r="D532" s="737"/>
      <c r="E532" s="737"/>
      <c r="F532" s="738"/>
      <c r="G532" s="737"/>
      <c r="H532" s="737"/>
      <c r="I532" s="737"/>
      <c r="J532" s="737"/>
      <c r="K532" s="737"/>
      <c r="L532" s="737"/>
      <c r="M532" s="737"/>
      <c r="N532" s="737"/>
      <c r="O532" s="737"/>
      <c r="P532" s="737"/>
      <c r="Q532" s="737"/>
      <c r="R532" s="737"/>
      <c r="S532" s="737"/>
      <c r="T532" s="737"/>
      <c r="U532" s="737"/>
      <c r="V532" s="737"/>
      <c r="W532" s="737"/>
      <c r="X532" s="737"/>
      <c r="Y532" s="737"/>
      <c r="Z532" s="737"/>
    </row>
    <row r="533">
      <c r="A533" s="737"/>
      <c r="B533" s="737"/>
      <c r="C533" s="737"/>
      <c r="D533" s="737"/>
      <c r="E533" s="737"/>
      <c r="F533" s="738"/>
      <c r="G533" s="737"/>
      <c r="H533" s="737"/>
      <c r="I533" s="737"/>
      <c r="J533" s="737"/>
      <c r="K533" s="737"/>
      <c r="L533" s="737"/>
      <c r="M533" s="737"/>
      <c r="N533" s="737"/>
      <c r="O533" s="737"/>
      <c r="P533" s="737"/>
      <c r="Q533" s="737"/>
      <c r="R533" s="737"/>
      <c r="S533" s="737"/>
      <c r="T533" s="737"/>
      <c r="U533" s="737"/>
      <c r="V533" s="737"/>
      <c r="W533" s="737"/>
      <c r="X533" s="737"/>
      <c r="Y533" s="737"/>
      <c r="Z533" s="737"/>
    </row>
    <row r="534">
      <c r="A534" s="737"/>
      <c r="B534" s="737"/>
      <c r="C534" s="737"/>
      <c r="D534" s="737"/>
      <c r="E534" s="737"/>
      <c r="F534" s="738"/>
      <c r="G534" s="737"/>
      <c r="H534" s="737"/>
      <c r="I534" s="737"/>
      <c r="J534" s="737"/>
      <c r="K534" s="737"/>
      <c r="L534" s="737"/>
      <c r="M534" s="737"/>
      <c r="N534" s="737"/>
      <c r="O534" s="737"/>
      <c r="P534" s="737"/>
      <c r="Q534" s="737"/>
      <c r="R534" s="737"/>
      <c r="S534" s="737"/>
      <c r="T534" s="737"/>
      <c r="U534" s="737"/>
      <c r="V534" s="737"/>
      <c r="W534" s="737"/>
      <c r="X534" s="737"/>
      <c r="Y534" s="737"/>
      <c r="Z534" s="737"/>
    </row>
    <row r="535">
      <c r="A535" s="737"/>
      <c r="B535" s="737"/>
      <c r="C535" s="737"/>
      <c r="D535" s="737"/>
      <c r="E535" s="737"/>
      <c r="F535" s="738"/>
      <c r="G535" s="737"/>
      <c r="H535" s="737"/>
      <c r="I535" s="737"/>
      <c r="J535" s="737"/>
      <c r="K535" s="737"/>
      <c r="L535" s="737"/>
      <c r="M535" s="737"/>
      <c r="N535" s="737"/>
      <c r="O535" s="737"/>
      <c r="P535" s="737"/>
      <c r="Q535" s="737"/>
      <c r="R535" s="737"/>
      <c r="S535" s="737"/>
      <c r="T535" s="737"/>
      <c r="U535" s="737"/>
      <c r="V535" s="737"/>
      <c r="W535" s="737"/>
      <c r="X535" s="737"/>
      <c r="Y535" s="737"/>
      <c r="Z535" s="737"/>
    </row>
    <row r="536">
      <c r="A536" s="737"/>
      <c r="B536" s="737"/>
      <c r="C536" s="737"/>
      <c r="D536" s="737"/>
      <c r="E536" s="737"/>
      <c r="F536" s="738"/>
      <c r="G536" s="737"/>
      <c r="H536" s="737"/>
      <c r="I536" s="737"/>
      <c r="J536" s="737"/>
      <c r="K536" s="737"/>
      <c r="L536" s="737"/>
      <c r="M536" s="737"/>
      <c r="N536" s="737"/>
      <c r="O536" s="737"/>
      <c r="P536" s="737"/>
      <c r="Q536" s="737"/>
      <c r="R536" s="737"/>
      <c r="S536" s="737"/>
      <c r="T536" s="737"/>
      <c r="U536" s="737"/>
      <c r="V536" s="737"/>
      <c r="W536" s="737"/>
      <c r="X536" s="737"/>
      <c r="Y536" s="737"/>
      <c r="Z536" s="737"/>
    </row>
    <row r="537">
      <c r="A537" s="737"/>
      <c r="B537" s="737"/>
      <c r="C537" s="737"/>
      <c r="D537" s="737"/>
      <c r="E537" s="737"/>
      <c r="F537" s="738"/>
      <c r="G537" s="737"/>
      <c r="H537" s="737"/>
      <c r="I537" s="737"/>
      <c r="J537" s="737"/>
      <c r="K537" s="737"/>
      <c r="L537" s="737"/>
      <c r="M537" s="737"/>
      <c r="N537" s="737"/>
      <c r="O537" s="737"/>
      <c r="P537" s="737"/>
      <c r="Q537" s="737"/>
      <c r="R537" s="737"/>
      <c r="S537" s="737"/>
      <c r="T537" s="737"/>
      <c r="U537" s="737"/>
      <c r="V537" s="737"/>
      <c r="W537" s="737"/>
      <c r="X537" s="737"/>
      <c r="Y537" s="737"/>
      <c r="Z537" s="737"/>
    </row>
    <row r="538">
      <c r="A538" s="737"/>
      <c r="B538" s="737"/>
      <c r="C538" s="737"/>
      <c r="D538" s="737"/>
      <c r="E538" s="737"/>
      <c r="F538" s="738"/>
      <c r="G538" s="737"/>
      <c r="H538" s="737"/>
      <c r="I538" s="737"/>
      <c r="J538" s="737"/>
      <c r="K538" s="737"/>
      <c r="L538" s="737"/>
      <c r="M538" s="737"/>
      <c r="N538" s="737"/>
      <c r="O538" s="737"/>
      <c r="P538" s="737"/>
      <c r="Q538" s="737"/>
      <c r="R538" s="737"/>
      <c r="S538" s="737"/>
      <c r="T538" s="737"/>
      <c r="U538" s="737"/>
      <c r="V538" s="737"/>
      <c r="W538" s="737"/>
      <c r="X538" s="737"/>
      <c r="Y538" s="737"/>
      <c r="Z538" s="737"/>
    </row>
    <row r="539">
      <c r="A539" s="737"/>
      <c r="B539" s="737"/>
      <c r="C539" s="737"/>
      <c r="D539" s="737"/>
      <c r="E539" s="737"/>
      <c r="F539" s="738"/>
      <c r="G539" s="737"/>
      <c r="H539" s="737"/>
      <c r="I539" s="737"/>
      <c r="J539" s="737"/>
      <c r="K539" s="737"/>
      <c r="L539" s="737"/>
      <c r="M539" s="737"/>
      <c r="N539" s="737"/>
      <c r="O539" s="737"/>
      <c r="P539" s="737"/>
      <c r="Q539" s="737"/>
      <c r="R539" s="737"/>
      <c r="S539" s="737"/>
      <c r="T539" s="737"/>
      <c r="U539" s="737"/>
      <c r="V539" s="737"/>
      <c r="W539" s="737"/>
      <c r="X539" s="737"/>
      <c r="Y539" s="737"/>
      <c r="Z539" s="737"/>
    </row>
    <row r="540">
      <c r="A540" s="737"/>
      <c r="B540" s="737"/>
      <c r="C540" s="737"/>
      <c r="D540" s="737"/>
      <c r="E540" s="737"/>
      <c r="F540" s="738"/>
      <c r="G540" s="737"/>
      <c r="H540" s="737"/>
      <c r="I540" s="737"/>
      <c r="J540" s="737"/>
      <c r="K540" s="737"/>
      <c r="L540" s="737"/>
      <c r="M540" s="737"/>
      <c r="N540" s="737"/>
      <c r="O540" s="737"/>
      <c r="P540" s="737"/>
      <c r="Q540" s="737"/>
      <c r="R540" s="737"/>
      <c r="S540" s="737"/>
      <c r="T540" s="737"/>
      <c r="U540" s="737"/>
      <c r="V540" s="737"/>
      <c r="W540" s="737"/>
      <c r="X540" s="737"/>
      <c r="Y540" s="737"/>
      <c r="Z540" s="737"/>
    </row>
    <row r="541">
      <c r="A541" s="737"/>
      <c r="B541" s="737"/>
      <c r="C541" s="737"/>
      <c r="D541" s="737"/>
      <c r="E541" s="737"/>
      <c r="F541" s="738"/>
      <c r="G541" s="737"/>
      <c r="H541" s="737"/>
      <c r="I541" s="737"/>
      <c r="J541" s="737"/>
      <c r="K541" s="737"/>
      <c r="L541" s="737"/>
      <c r="M541" s="737"/>
      <c r="N541" s="737"/>
      <c r="O541" s="737"/>
      <c r="P541" s="737"/>
      <c r="Q541" s="737"/>
      <c r="R541" s="737"/>
      <c r="S541" s="737"/>
      <c r="T541" s="737"/>
      <c r="U541" s="737"/>
      <c r="V541" s="737"/>
      <c r="W541" s="737"/>
      <c r="X541" s="737"/>
      <c r="Y541" s="737"/>
      <c r="Z541" s="737"/>
    </row>
    <row r="542">
      <c r="A542" s="737"/>
      <c r="B542" s="737"/>
      <c r="C542" s="737"/>
      <c r="D542" s="737"/>
      <c r="E542" s="737"/>
      <c r="F542" s="738"/>
      <c r="G542" s="737"/>
      <c r="H542" s="737"/>
      <c r="I542" s="737"/>
      <c r="J542" s="737"/>
      <c r="K542" s="737"/>
      <c r="L542" s="737"/>
      <c r="M542" s="737"/>
      <c r="N542" s="737"/>
      <c r="O542" s="737"/>
      <c r="P542" s="737"/>
      <c r="Q542" s="737"/>
      <c r="R542" s="737"/>
      <c r="S542" s="737"/>
      <c r="T542" s="737"/>
      <c r="U542" s="737"/>
      <c r="V542" s="737"/>
      <c r="W542" s="737"/>
      <c r="X542" s="737"/>
      <c r="Y542" s="737"/>
      <c r="Z542" s="737"/>
    </row>
    <row r="543">
      <c r="A543" s="737"/>
      <c r="B543" s="737"/>
      <c r="C543" s="737"/>
      <c r="D543" s="737"/>
      <c r="E543" s="737"/>
      <c r="F543" s="738"/>
      <c r="G543" s="737"/>
      <c r="H543" s="737"/>
      <c r="I543" s="737"/>
      <c r="J543" s="737"/>
      <c r="K543" s="737"/>
      <c r="L543" s="737"/>
      <c r="M543" s="737"/>
      <c r="N543" s="737"/>
      <c r="O543" s="737"/>
      <c r="P543" s="737"/>
      <c r="Q543" s="737"/>
      <c r="R543" s="737"/>
      <c r="S543" s="737"/>
      <c r="T543" s="737"/>
      <c r="U543" s="737"/>
      <c r="V543" s="737"/>
      <c r="W543" s="737"/>
      <c r="X543" s="737"/>
      <c r="Y543" s="737"/>
      <c r="Z543" s="737"/>
    </row>
    <row r="544">
      <c r="A544" s="737"/>
      <c r="B544" s="737"/>
      <c r="C544" s="737"/>
      <c r="D544" s="737"/>
      <c r="E544" s="737"/>
      <c r="F544" s="738"/>
      <c r="G544" s="737"/>
      <c r="H544" s="737"/>
      <c r="I544" s="737"/>
      <c r="J544" s="737"/>
      <c r="K544" s="737"/>
      <c r="L544" s="737"/>
      <c r="M544" s="737"/>
      <c r="N544" s="737"/>
      <c r="O544" s="737"/>
      <c r="P544" s="737"/>
      <c r="Q544" s="737"/>
      <c r="R544" s="737"/>
      <c r="S544" s="737"/>
      <c r="T544" s="737"/>
      <c r="U544" s="737"/>
      <c r="V544" s="737"/>
      <c r="W544" s="737"/>
      <c r="X544" s="737"/>
      <c r="Y544" s="737"/>
      <c r="Z544" s="737"/>
    </row>
    <row r="545">
      <c r="A545" s="737"/>
      <c r="B545" s="737"/>
      <c r="C545" s="737"/>
      <c r="D545" s="737"/>
      <c r="E545" s="737"/>
      <c r="F545" s="738"/>
      <c r="G545" s="737"/>
      <c r="H545" s="737"/>
      <c r="I545" s="737"/>
      <c r="J545" s="737"/>
      <c r="K545" s="737"/>
      <c r="L545" s="737"/>
      <c r="M545" s="737"/>
      <c r="N545" s="737"/>
      <c r="O545" s="737"/>
      <c r="P545" s="737"/>
      <c r="Q545" s="737"/>
      <c r="R545" s="737"/>
      <c r="S545" s="737"/>
      <c r="T545" s="737"/>
      <c r="U545" s="737"/>
      <c r="V545" s="737"/>
      <c r="W545" s="737"/>
      <c r="X545" s="737"/>
      <c r="Y545" s="737"/>
      <c r="Z545" s="737"/>
    </row>
    <row r="546">
      <c r="A546" s="737"/>
      <c r="B546" s="737"/>
      <c r="C546" s="737"/>
      <c r="D546" s="737"/>
      <c r="E546" s="737"/>
      <c r="F546" s="738"/>
      <c r="G546" s="737"/>
      <c r="H546" s="737"/>
      <c r="I546" s="737"/>
      <c r="J546" s="737"/>
      <c r="K546" s="737"/>
      <c r="L546" s="737"/>
      <c r="M546" s="737"/>
      <c r="N546" s="737"/>
      <c r="O546" s="737"/>
      <c r="P546" s="737"/>
      <c r="Q546" s="737"/>
      <c r="R546" s="737"/>
      <c r="S546" s="737"/>
      <c r="T546" s="737"/>
      <c r="U546" s="737"/>
      <c r="V546" s="737"/>
      <c r="W546" s="737"/>
      <c r="X546" s="737"/>
      <c r="Y546" s="737"/>
      <c r="Z546" s="737"/>
    </row>
    <row r="547">
      <c r="A547" s="737"/>
      <c r="B547" s="737"/>
      <c r="C547" s="737"/>
      <c r="D547" s="737"/>
      <c r="E547" s="737"/>
      <c r="F547" s="738"/>
      <c r="G547" s="737"/>
      <c r="H547" s="737"/>
      <c r="I547" s="737"/>
      <c r="J547" s="737"/>
      <c r="K547" s="737"/>
      <c r="L547" s="737"/>
      <c r="M547" s="737"/>
      <c r="N547" s="737"/>
      <c r="O547" s="737"/>
      <c r="P547" s="737"/>
      <c r="Q547" s="737"/>
      <c r="R547" s="737"/>
      <c r="S547" s="737"/>
      <c r="T547" s="737"/>
      <c r="U547" s="737"/>
      <c r="V547" s="737"/>
      <c r="W547" s="737"/>
      <c r="X547" s="737"/>
      <c r="Y547" s="737"/>
      <c r="Z547" s="737"/>
    </row>
    <row r="548">
      <c r="A548" s="737"/>
      <c r="B548" s="737"/>
      <c r="C548" s="737"/>
      <c r="D548" s="737"/>
      <c r="E548" s="737"/>
      <c r="F548" s="738"/>
      <c r="G548" s="737"/>
      <c r="H548" s="737"/>
      <c r="I548" s="737"/>
      <c r="J548" s="737"/>
      <c r="K548" s="737"/>
      <c r="L548" s="737"/>
      <c r="M548" s="737"/>
      <c r="N548" s="737"/>
      <c r="O548" s="737"/>
      <c r="P548" s="737"/>
      <c r="Q548" s="737"/>
      <c r="R548" s="737"/>
      <c r="S548" s="737"/>
      <c r="T548" s="737"/>
      <c r="U548" s="737"/>
      <c r="V548" s="737"/>
      <c r="W548" s="737"/>
      <c r="X548" s="737"/>
      <c r="Y548" s="737"/>
      <c r="Z548" s="737"/>
    </row>
    <row r="549">
      <c r="A549" s="737"/>
      <c r="B549" s="737"/>
      <c r="C549" s="737"/>
      <c r="D549" s="737"/>
      <c r="E549" s="737"/>
      <c r="F549" s="738"/>
      <c r="G549" s="737"/>
      <c r="H549" s="737"/>
      <c r="I549" s="737"/>
      <c r="J549" s="737"/>
      <c r="K549" s="737"/>
      <c r="L549" s="737"/>
      <c r="M549" s="737"/>
      <c r="N549" s="737"/>
      <c r="O549" s="737"/>
      <c r="P549" s="737"/>
      <c r="Q549" s="737"/>
      <c r="R549" s="737"/>
      <c r="S549" s="737"/>
      <c r="T549" s="737"/>
      <c r="U549" s="737"/>
      <c r="V549" s="737"/>
      <c r="W549" s="737"/>
      <c r="X549" s="737"/>
      <c r="Y549" s="737"/>
      <c r="Z549" s="737"/>
    </row>
    <row r="550">
      <c r="A550" s="737"/>
      <c r="B550" s="737"/>
      <c r="C550" s="737"/>
      <c r="D550" s="737"/>
      <c r="E550" s="737"/>
      <c r="F550" s="738"/>
      <c r="G550" s="737"/>
      <c r="H550" s="737"/>
      <c r="I550" s="737"/>
      <c r="J550" s="737"/>
      <c r="K550" s="737"/>
      <c r="L550" s="737"/>
      <c r="M550" s="737"/>
      <c r="N550" s="737"/>
      <c r="O550" s="737"/>
      <c r="P550" s="737"/>
      <c r="Q550" s="737"/>
      <c r="R550" s="737"/>
      <c r="S550" s="737"/>
      <c r="T550" s="737"/>
      <c r="U550" s="737"/>
      <c r="V550" s="737"/>
      <c r="W550" s="737"/>
      <c r="X550" s="737"/>
      <c r="Y550" s="737"/>
      <c r="Z550" s="737"/>
    </row>
    <row r="551">
      <c r="A551" s="737"/>
      <c r="B551" s="737"/>
      <c r="C551" s="737"/>
      <c r="D551" s="737"/>
      <c r="E551" s="737"/>
      <c r="F551" s="738"/>
      <c r="G551" s="737"/>
      <c r="H551" s="737"/>
      <c r="I551" s="737"/>
      <c r="J551" s="737"/>
      <c r="K551" s="737"/>
      <c r="L551" s="737"/>
      <c r="M551" s="737"/>
      <c r="N551" s="737"/>
      <c r="O551" s="737"/>
      <c r="P551" s="737"/>
      <c r="Q551" s="737"/>
      <c r="R551" s="737"/>
      <c r="S551" s="737"/>
      <c r="T551" s="737"/>
      <c r="U551" s="737"/>
      <c r="V551" s="737"/>
      <c r="W551" s="737"/>
      <c r="X551" s="737"/>
      <c r="Y551" s="737"/>
      <c r="Z551" s="737"/>
    </row>
    <row r="552">
      <c r="A552" s="737"/>
      <c r="B552" s="737"/>
      <c r="C552" s="737"/>
      <c r="D552" s="737"/>
      <c r="E552" s="737"/>
      <c r="F552" s="738"/>
      <c r="G552" s="737"/>
      <c r="H552" s="737"/>
      <c r="I552" s="737"/>
      <c r="J552" s="737"/>
      <c r="K552" s="737"/>
      <c r="L552" s="737"/>
      <c r="M552" s="737"/>
      <c r="N552" s="737"/>
      <c r="O552" s="737"/>
      <c r="P552" s="737"/>
      <c r="Q552" s="737"/>
      <c r="R552" s="737"/>
      <c r="S552" s="737"/>
      <c r="T552" s="737"/>
      <c r="U552" s="737"/>
      <c r="V552" s="737"/>
      <c r="W552" s="737"/>
      <c r="X552" s="737"/>
      <c r="Y552" s="737"/>
      <c r="Z552" s="737"/>
    </row>
    <row r="553">
      <c r="A553" s="737"/>
      <c r="B553" s="737"/>
      <c r="C553" s="737"/>
      <c r="D553" s="737"/>
      <c r="E553" s="737"/>
      <c r="F553" s="738"/>
      <c r="G553" s="737"/>
      <c r="H553" s="737"/>
      <c r="I553" s="737"/>
      <c r="J553" s="737"/>
      <c r="K553" s="737"/>
      <c r="L553" s="737"/>
      <c r="M553" s="737"/>
      <c r="N553" s="737"/>
      <c r="O553" s="737"/>
      <c r="P553" s="737"/>
      <c r="Q553" s="737"/>
      <c r="R553" s="737"/>
      <c r="S553" s="737"/>
      <c r="T553" s="737"/>
      <c r="U553" s="737"/>
      <c r="V553" s="737"/>
      <c r="W553" s="737"/>
      <c r="X553" s="737"/>
      <c r="Y553" s="737"/>
      <c r="Z553" s="737"/>
    </row>
    <row r="554">
      <c r="A554" s="737"/>
      <c r="B554" s="737"/>
      <c r="C554" s="737"/>
      <c r="D554" s="737"/>
      <c r="E554" s="737"/>
      <c r="F554" s="738"/>
      <c r="G554" s="737"/>
      <c r="H554" s="737"/>
      <c r="I554" s="737"/>
      <c r="J554" s="737"/>
      <c r="K554" s="737"/>
      <c r="L554" s="737"/>
      <c r="M554" s="737"/>
      <c r="N554" s="737"/>
      <c r="O554" s="737"/>
      <c r="P554" s="737"/>
      <c r="Q554" s="737"/>
      <c r="R554" s="737"/>
      <c r="S554" s="737"/>
      <c r="T554" s="737"/>
      <c r="U554" s="737"/>
      <c r="V554" s="737"/>
      <c r="W554" s="737"/>
      <c r="X554" s="737"/>
      <c r="Y554" s="737"/>
      <c r="Z554" s="737"/>
    </row>
    <row r="555">
      <c r="A555" s="737"/>
      <c r="B555" s="737"/>
      <c r="C555" s="737"/>
      <c r="D555" s="737"/>
      <c r="E555" s="737"/>
      <c r="F555" s="738"/>
      <c r="G555" s="737"/>
      <c r="H555" s="737"/>
      <c r="I555" s="737"/>
      <c r="J555" s="737"/>
      <c r="K555" s="737"/>
      <c r="L555" s="737"/>
      <c r="M555" s="737"/>
      <c r="N555" s="737"/>
      <c r="O555" s="737"/>
      <c r="P555" s="737"/>
      <c r="Q555" s="737"/>
      <c r="R555" s="737"/>
      <c r="S555" s="737"/>
      <c r="T555" s="737"/>
      <c r="U555" s="737"/>
      <c r="V555" s="737"/>
      <c r="W555" s="737"/>
      <c r="X555" s="737"/>
      <c r="Y555" s="737"/>
      <c r="Z555" s="737"/>
    </row>
    <row r="556">
      <c r="A556" s="737"/>
      <c r="B556" s="737"/>
      <c r="C556" s="737"/>
      <c r="D556" s="737"/>
      <c r="E556" s="737"/>
      <c r="F556" s="738"/>
      <c r="G556" s="737"/>
      <c r="H556" s="737"/>
      <c r="I556" s="737"/>
      <c r="J556" s="737"/>
      <c r="K556" s="737"/>
      <c r="L556" s="737"/>
      <c r="M556" s="737"/>
      <c r="N556" s="737"/>
      <c r="O556" s="737"/>
      <c r="P556" s="737"/>
      <c r="Q556" s="737"/>
      <c r="R556" s="737"/>
      <c r="S556" s="737"/>
      <c r="T556" s="737"/>
      <c r="U556" s="737"/>
      <c r="V556" s="737"/>
      <c r="W556" s="737"/>
      <c r="X556" s="737"/>
      <c r="Y556" s="737"/>
      <c r="Z556" s="737"/>
    </row>
    <row r="557">
      <c r="A557" s="737"/>
      <c r="B557" s="737"/>
      <c r="C557" s="737"/>
      <c r="D557" s="737"/>
      <c r="E557" s="737"/>
      <c r="F557" s="738"/>
      <c r="G557" s="737"/>
      <c r="H557" s="737"/>
      <c r="I557" s="737"/>
      <c r="J557" s="737"/>
      <c r="K557" s="737"/>
      <c r="L557" s="737"/>
      <c r="M557" s="737"/>
      <c r="N557" s="737"/>
      <c r="O557" s="737"/>
      <c r="P557" s="737"/>
      <c r="Q557" s="737"/>
      <c r="R557" s="737"/>
      <c r="S557" s="737"/>
      <c r="T557" s="737"/>
      <c r="U557" s="737"/>
      <c r="V557" s="737"/>
      <c r="W557" s="737"/>
      <c r="X557" s="737"/>
      <c r="Y557" s="737"/>
      <c r="Z557" s="737"/>
    </row>
    <row r="558">
      <c r="A558" s="737"/>
      <c r="B558" s="737"/>
      <c r="C558" s="737"/>
      <c r="D558" s="737"/>
      <c r="E558" s="737"/>
      <c r="F558" s="738"/>
      <c r="G558" s="737"/>
      <c r="H558" s="737"/>
      <c r="I558" s="737"/>
      <c r="J558" s="737"/>
      <c r="K558" s="737"/>
      <c r="L558" s="737"/>
      <c r="M558" s="737"/>
      <c r="N558" s="737"/>
      <c r="O558" s="737"/>
      <c r="P558" s="737"/>
      <c r="Q558" s="737"/>
      <c r="R558" s="737"/>
      <c r="S558" s="737"/>
      <c r="T558" s="737"/>
      <c r="U558" s="737"/>
      <c r="V558" s="737"/>
      <c r="W558" s="737"/>
      <c r="X558" s="737"/>
      <c r="Y558" s="737"/>
      <c r="Z558" s="737"/>
    </row>
    <row r="559">
      <c r="A559" s="737"/>
      <c r="B559" s="737"/>
      <c r="C559" s="737"/>
      <c r="D559" s="737"/>
      <c r="E559" s="737"/>
      <c r="F559" s="738"/>
      <c r="G559" s="737"/>
      <c r="H559" s="737"/>
      <c r="I559" s="737"/>
      <c r="J559" s="737"/>
      <c r="K559" s="737"/>
      <c r="L559" s="737"/>
      <c r="M559" s="737"/>
      <c r="N559" s="737"/>
      <c r="O559" s="737"/>
      <c r="P559" s="737"/>
      <c r="Q559" s="737"/>
      <c r="R559" s="737"/>
      <c r="S559" s="737"/>
      <c r="T559" s="737"/>
      <c r="U559" s="737"/>
      <c r="V559" s="737"/>
      <c r="W559" s="737"/>
      <c r="X559" s="737"/>
      <c r="Y559" s="737"/>
      <c r="Z559" s="737"/>
    </row>
    <row r="560">
      <c r="A560" s="737"/>
      <c r="B560" s="737"/>
      <c r="C560" s="737"/>
      <c r="D560" s="737"/>
      <c r="E560" s="737"/>
      <c r="F560" s="738"/>
      <c r="G560" s="737"/>
      <c r="H560" s="737"/>
      <c r="I560" s="737"/>
      <c r="J560" s="737"/>
      <c r="K560" s="737"/>
      <c r="L560" s="737"/>
      <c r="M560" s="737"/>
      <c r="N560" s="737"/>
      <c r="O560" s="737"/>
      <c r="P560" s="737"/>
      <c r="Q560" s="737"/>
      <c r="R560" s="737"/>
      <c r="S560" s="737"/>
      <c r="T560" s="737"/>
      <c r="U560" s="737"/>
      <c r="V560" s="737"/>
      <c r="W560" s="737"/>
      <c r="X560" s="737"/>
      <c r="Y560" s="737"/>
      <c r="Z560" s="737"/>
    </row>
    <row r="561">
      <c r="A561" s="737"/>
      <c r="B561" s="737"/>
      <c r="C561" s="737"/>
      <c r="D561" s="737"/>
      <c r="E561" s="737"/>
      <c r="F561" s="738"/>
      <c r="G561" s="737"/>
      <c r="H561" s="737"/>
      <c r="I561" s="737"/>
      <c r="J561" s="737"/>
      <c r="K561" s="737"/>
      <c r="L561" s="737"/>
      <c r="M561" s="737"/>
      <c r="N561" s="737"/>
      <c r="O561" s="737"/>
      <c r="P561" s="737"/>
      <c r="Q561" s="737"/>
      <c r="R561" s="737"/>
      <c r="S561" s="737"/>
      <c r="T561" s="737"/>
      <c r="U561" s="737"/>
      <c r="V561" s="737"/>
      <c r="W561" s="737"/>
      <c r="X561" s="737"/>
      <c r="Y561" s="737"/>
      <c r="Z561" s="737"/>
    </row>
    <row r="562">
      <c r="A562" s="737"/>
      <c r="B562" s="737"/>
      <c r="C562" s="737"/>
      <c r="D562" s="737"/>
      <c r="E562" s="737"/>
      <c r="F562" s="738"/>
      <c r="G562" s="737"/>
      <c r="H562" s="737"/>
      <c r="I562" s="737"/>
      <c r="J562" s="737"/>
      <c r="K562" s="737"/>
      <c r="L562" s="737"/>
      <c r="M562" s="737"/>
      <c r="N562" s="737"/>
      <c r="O562" s="737"/>
      <c r="P562" s="737"/>
      <c r="Q562" s="737"/>
      <c r="R562" s="737"/>
      <c r="S562" s="737"/>
      <c r="T562" s="737"/>
      <c r="U562" s="737"/>
      <c r="V562" s="737"/>
      <c r="W562" s="737"/>
      <c r="X562" s="737"/>
      <c r="Y562" s="737"/>
      <c r="Z562" s="737"/>
    </row>
    <row r="563">
      <c r="A563" s="737"/>
      <c r="B563" s="737"/>
      <c r="C563" s="737"/>
      <c r="D563" s="737"/>
      <c r="E563" s="737"/>
      <c r="F563" s="738"/>
      <c r="G563" s="737"/>
      <c r="H563" s="737"/>
      <c r="I563" s="737"/>
      <c r="J563" s="737"/>
      <c r="K563" s="737"/>
      <c r="L563" s="737"/>
      <c r="M563" s="737"/>
      <c r="N563" s="737"/>
      <c r="O563" s="737"/>
      <c r="P563" s="737"/>
      <c r="Q563" s="737"/>
      <c r="R563" s="737"/>
      <c r="S563" s="737"/>
      <c r="T563" s="737"/>
      <c r="U563" s="737"/>
      <c r="V563" s="737"/>
      <c r="W563" s="737"/>
      <c r="X563" s="737"/>
      <c r="Y563" s="737"/>
      <c r="Z563" s="737"/>
    </row>
    <row r="564">
      <c r="A564" s="737"/>
      <c r="B564" s="737"/>
      <c r="C564" s="737"/>
      <c r="D564" s="737"/>
      <c r="E564" s="737"/>
      <c r="F564" s="738"/>
      <c r="G564" s="737"/>
      <c r="H564" s="737"/>
      <c r="I564" s="737"/>
      <c r="J564" s="737"/>
      <c r="K564" s="737"/>
      <c r="L564" s="737"/>
      <c r="M564" s="737"/>
      <c r="N564" s="737"/>
      <c r="O564" s="737"/>
      <c r="P564" s="737"/>
      <c r="Q564" s="737"/>
      <c r="R564" s="737"/>
      <c r="S564" s="737"/>
      <c r="T564" s="737"/>
      <c r="U564" s="737"/>
      <c r="V564" s="737"/>
      <c r="W564" s="737"/>
      <c r="X564" s="737"/>
      <c r="Y564" s="737"/>
      <c r="Z564" s="737"/>
    </row>
    <row r="565">
      <c r="A565" s="737"/>
      <c r="B565" s="737"/>
      <c r="C565" s="737"/>
      <c r="D565" s="737"/>
      <c r="E565" s="737"/>
      <c r="F565" s="738"/>
      <c r="G565" s="737"/>
      <c r="H565" s="737"/>
      <c r="I565" s="737"/>
      <c r="J565" s="737"/>
      <c r="K565" s="737"/>
      <c r="L565" s="737"/>
      <c r="M565" s="737"/>
      <c r="N565" s="737"/>
      <c r="O565" s="737"/>
      <c r="P565" s="737"/>
      <c r="Q565" s="737"/>
      <c r="R565" s="737"/>
      <c r="S565" s="737"/>
      <c r="T565" s="737"/>
      <c r="U565" s="737"/>
      <c r="V565" s="737"/>
      <c r="W565" s="737"/>
      <c r="X565" s="737"/>
      <c r="Y565" s="737"/>
      <c r="Z565" s="737"/>
    </row>
    <row r="566">
      <c r="A566" s="737"/>
      <c r="B566" s="737"/>
      <c r="C566" s="737"/>
      <c r="D566" s="737"/>
      <c r="E566" s="737"/>
      <c r="F566" s="738"/>
      <c r="G566" s="737"/>
      <c r="H566" s="737"/>
      <c r="I566" s="737"/>
      <c r="J566" s="737"/>
      <c r="K566" s="737"/>
      <c r="L566" s="737"/>
      <c r="M566" s="737"/>
      <c r="N566" s="737"/>
      <c r="O566" s="737"/>
      <c r="P566" s="737"/>
      <c r="Q566" s="737"/>
      <c r="R566" s="737"/>
      <c r="S566" s="737"/>
      <c r="T566" s="737"/>
      <c r="U566" s="737"/>
      <c r="V566" s="737"/>
      <c r="W566" s="737"/>
      <c r="X566" s="737"/>
      <c r="Y566" s="737"/>
      <c r="Z566" s="737"/>
    </row>
    <row r="567">
      <c r="A567" s="737"/>
      <c r="B567" s="737"/>
      <c r="C567" s="737"/>
      <c r="D567" s="737"/>
      <c r="E567" s="737"/>
      <c r="F567" s="738"/>
      <c r="G567" s="737"/>
      <c r="H567" s="737"/>
      <c r="I567" s="737"/>
      <c r="J567" s="737"/>
      <c r="K567" s="737"/>
      <c r="L567" s="737"/>
      <c r="M567" s="737"/>
      <c r="N567" s="737"/>
      <c r="O567" s="737"/>
      <c r="P567" s="737"/>
      <c r="Q567" s="737"/>
      <c r="R567" s="737"/>
      <c r="S567" s="737"/>
      <c r="T567" s="737"/>
      <c r="U567" s="737"/>
      <c r="V567" s="737"/>
      <c r="W567" s="737"/>
      <c r="X567" s="737"/>
      <c r="Y567" s="737"/>
      <c r="Z567" s="737"/>
    </row>
    <row r="568">
      <c r="A568" s="737"/>
      <c r="B568" s="737"/>
      <c r="C568" s="737"/>
      <c r="D568" s="737"/>
      <c r="E568" s="737"/>
      <c r="F568" s="738"/>
      <c r="G568" s="737"/>
      <c r="H568" s="737"/>
      <c r="I568" s="737"/>
      <c r="J568" s="737"/>
      <c r="K568" s="737"/>
      <c r="L568" s="737"/>
      <c r="M568" s="737"/>
      <c r="N568" s="737"/>
      <c r="O568" s="737"/>
      <c r="P568" s="737"/>
      <c r="Q568" s="737"/>
      <c r="R568" s="737"/>
      <c r="S568" s="737"/>
      <c r="T568" s="737"/>
      <c r="U568" s="737"/>
      <c r="V568" s="737"/>
      <c r="W568" s="737"/>
      <c r="X568" s="737"/>
      <c r="Y568" s="737"/>
      <c r="Z568" s="737"/>
    </row>
    <row r="569">
      <c r="A569" s="737"/>
      <c r="B569" s="737"/>
      <c r="C569" s="737"/>
      <c r="D569" s="737"/>
      <c r="E569" s="737"/>
      <c r="F569" s="738"/>
      <c r="G569" s="737"/>
      <c r="H569" s="737"/>
      <c r="I569" s="737"/>
      <c r="J569" s="737"/>
      <c r="K569" s="737"/>
      <c r="L569" s="737"/>
      <c r="M569" s="737"/>
      <c r="N569" s="737"/>
      <c r="O569" s="737"/>
      <c r="P569" s="737"/>
      <c r="Q569" s="737"/>
      <c r="R569" s="737"/>
      <c r="S569" s="737"/>
      <c r="T569" s="737"/>
      <c r="U569" s="737"/>
      <c r="V569" s="737"/>
      <c r="W569" s="737"/>
      <c r="X569" s="737"/>
      <c r="Y569" s="737"/>
      <c r="Z569" s="737"/>
    </row>
    <row r="570">
      <c r="A570" s="737"/>
      <c r="B570" s="737"/>
      <c r="C570" s="737"/>
      <c r="D570" s="737"/>
      <c r="E570" s="737"/>
      <c r="F570" s="738"/>
      <c r="G570" s="737"/>
      <c r="H570" s="737"/>
      <c r="I570" s="737"/>
      <c r="J570" s="737"/>
      <c r="K570" s="737"/>
      <c r="L570" s="737"/>
      <c r="M570" s="737"/>
      <c r="N570" s="737"/>
      <c r="O570" s="737"/>
      <c r="P570" s="737"/>
      <c r="Q570" s="737"/>
      <c r="R570" s="737"/>
      <c r="S570" s="737"/>
      <c r="T570" s="737"/>
      <c r="U570" s="737"/>
      <c r="V570" s="737"/>
      <c r="W570" s="737"/>
      <c r="X570" s="737"/>
      <c r="Y570" s="737"/>
      <c r="Z570" s="737"/>
    </row>
    <row r="571">
      <c r="A571" s="737"/>
      <c r="B571" s="737"/>
      <c r="C571" s="737"/>
      <c r="D571" s="737"/>
      <c r="E571" s="737"/>
      <c r="F571" s="738"/>
      <c r="G571" s="737"/>
      <c r="H571" s="737"/>
      <c r="I571" s="737"/>
      <c r="J571" s="737"/>
      <c r="K571" s="737"/>
      <c r="L571" s="737"/>
      <c r="M571" s="737"/>
      <c r="N571" s="737"/>
      <c r="O571" s="737"/>
      <c r="P571" s="737"/>
      <c r="Q571" s="737"/>
      <c r="R571" s="737"/>
      <c r="S571" s="737"/>
      <c r="T571" s="737"/>
      <c r="U571" s="737"/>
      <c r="V571" s="737"/>
      <c r="W571" s="737"/>
      <c r="X571" s="737"/>
      <c r="Y571" s="737"/>
      <c r="Z571" s="737"/>
    </row>
    <row r="572">
      <c r="A572" s="737"/>
      <c r="B572" s="737"/>
      <c r="C572" s="737"/>
      <c r="D572" s="737"/>
      <c r="E572" s="737"/>
      <c r="F572" s="738"/>
      <c r="G572" s="737"/>
      <c r="H572" s="737"/>
      <c r="I572" s="737"/>
      <c r="J572" s="737"/>
      <c r="K572" s="737"/>
      <c r="L572" s="737"/>
      <c r="M572" s="737"/>
      <c r="N572" s="737"/>
      <c r="O572" s="737"/>
      <c r="P572" s="737"/>
      <c r="Q572" s="737"/>
      <c r="R572" s="737"/>
      <c r="S572" s="737"/>
      <c r="T572" s="737"/>
      <c r="U572" s="737"/>
      <c r="V572" s="737"/>
      <c r="W572" s="737"/>
      <c r="X572" s="737"/>
      <c r="Y572" s="737"/>
      <c r="Z572" s="737"/>
    </row>
    <row r="573">
      <c r="A573" s="737"/>
      <c r="B573" s="737"/>
      <c r="C573" s="737"/>
      <c r="D573" s="737"/>
      <c r="E573" s="737"/>
      <c r="F573" s="738"/>
      <c r="G573" s="737"/>
      <c r="H573" s="737"/>
      <c r="I573" s="737"/>
      <c r="J573" s="737"/>
      <c r="K573" s="737"/>
      <c r="L573" s="737"/>
      <c r="M573" s="737"/>
      <c r="N573" s="737"/>
      <c r="O573" s="737"/>
      <c r="P573" s="737"/>
      <c r="Q573" s="737"/>
      <c r="R573" s="737"/>
      <c r="S573" s="737"/>
      <c r="T573" s="737"/>
      <c r="U573" s="737"/>
      <c r="V573" s="737"/>
      <c r="W573" s="737"/>
      <c r="X573" s="737"/>
      <c r="Y573" s="737"/>
      <c r="Z573" s="737"/>
    </row>
    <row r="574">
      <c r="A574" s="737"/>
      <c r="B574" s="737"/>
      <c r="C574" s="737"/>
      <c r="D574" s="737"/>
      <c r="E574" s="737"/>
      <c r="F574" s="738"/>
      <c r="G574" s="737"/>
      <c r="H574" s="737"/>
      <c r="I574" s="737"/>
      <c r="J574" s="737"/>
      <c r="K574" s="737"/>
      <c r="L574" s="737"/>
      <c r="M574" s="737"/>
      <c r="N574" s="737"/>
      <c r="O574" s="737"/>
      <c r="P574" s="737"/>
      <c r="Q574" s="737"/>
      <c r="R574" s="737"/>
      <c r="S574" s="737"/>
      <c r="T574" s="737"/>
      <c r="U574" s="737"/>
      <c r="V574" s="737"/>
      <c r="W574" s="737"/>
      <c r="X574" s="737"/>
      <c r="Y574" s="737"/>
      <c r="Z574" s="737"/>
    </row>
    <row r="575">
      <c r="A575" s="737"/>
      <c r="B575" s="737"/>
      <c r="C575" s="737"/>
      <c r="D575" s="737"/>
      <c r="E575" s="737"/>
      <c r="F575" s="738"/>
      <c r="G575" s="737"/>
      <c r="H575" s="737"/>
      <c r="I575" s="737"/>
      <c r="J575" s="737"/>
      <c r="K575" s="737"/>
      <c r="L575" s="737"/>
      <c r="M575" s="737"/>
      <c r="N575" s="737"/>
      <c r="O575" s="737"/>
      <c r="P575" s="737"/>
      <c r="Q575" s="737"/>
      <c r="R575" s="737"/>
      <c r="S575" s="737"/>
      <c r="T575" s="737"/>
      <c r="U575" s="737"/>
      <c r="V575" s="737"/>
      <c r="W575" s="737"/>
      <c r="X575" s="737"/>
      <c r="Y575" s="737"/>
      <c r="Z575" s="737"/>
    </row>
    <row r="576">
      <c r="A576" s="737"/>
      <c r="B576" s="737"/>
      <c r="C576" s="737"/>
      <c r="D576" s="737"/>
      <c r="E576" s="737"/>
      <c r="F576" s="738"/>
      <c r="G576" s="737"/>
      <c r="H576" s="737"/>
      <c r="I576" s="737"/>
      <c r="J576" s="737"/>
      <c r="K576" s="737"/>
      <c r="L576" s="737"/>
      <c r="M576" s="737"/>
      <c r="N576" s="737"/>
      <c r="O576" s="737"/>
      <c r="P576" s="737"/>
      <c r="Q576" s="737"/>
      <c r="R576" s="737"/>
      <c r="S576" s="737"/>
      <c r="T576" s="737"/>
      <c r="U576" s="737"/>
      <c r="V576" s="737"/>
      <c r="W576" s="737"/>
      <c r="X576" s="737"/>
      <c r="Y576" s="737"/>
      <c r="Z576" s="737"/>
    </row>
    <row r="577">
      <c r="A577" s="737"/>
      <c r="B577" s="737"/>
      <c r="C577" s="737"/>
      <c r="D577" s="737"/>
      <c r="E577" s="737"/>
      <c r="F577" s="738"/>
      <c r="G577" s="737"/>
      <c r="H577" s="737"/>
      <c r="I577" s="737"/>
      <c r="J577" s="737"/>
      <c r="K577" s="737"/>
      <c r="L577" s="737"/>
      <c r="M577" s="737"/>
      <c r="N577" s="737"/>
      <c r="O577" s="737"/>
      <c r="P577" s="737"/>
      <c r="Q577" s="737"/>
      <c r="R577" s="737"/>
      <c r="S577" s="737"/>
      <c r="T577" s="737"/>
      <c r="U577" s="737"/>
      <c r="V577" s="737"/>
      <c r="W577" s="737"/>
      <c r="X577" s="737"/>
      <c r="Y577" s="737"/>
      <c r="Z577" s="737"/>
    </row>
    <row r="578">
      <c r="A578" s="737"/>
      <c r="B578" s="737"/>
      <c r="C578" s="737"/>
      <c r="D578" s="737"/>
      <c r="E578" s="737"/>
      <c r="F578" s="738"/>
      <c r="G578" s="737"/>
      <c r="H578" s="737"/>
      <c r="I578" s="737"/>
      <c r="J578" s="737"/>
      <c r="K578" s="737"/>
      <c r="L578" s="737"/>
      <c r="M578" s="737"/>
      <c r="N578" s="737"/>
      <c r="O578" s="737"/>
      <c r="P578" s="737"/>
      <c r="Q578" s="737"/>
      <c r="R578" s="737"/>
      <c r="S578" s="737"/>
      <c r="T578" s="737"/>
      <c r="U578" s="737"/>
      <c r="V578" s="737"/>
      <c r="W578" s="737"/>
      <c r="X578" s="737"/>
      <c r="Y578" s="737"/>
      <c r="Z578" s="737"/>
    </row>
    <row r="579">
      <c r="A579" s="737"/>
      <c r="B579" s="737"/>
      <c r="C579" s="737"/>
      <c r="D579" s="737"/>
      <c r="E579" s="737"/>
      <c r="F579" s="738"/>
      <c r="G579" s="737"/>
      <c r="H579" s="737"/>
      <c r="I579" s="737"/>
      <c r="J579" s="737"/>
      <c r="K579" s="737"/>
      <c r="L579" s="737"/>
      <c r="M579" s="737"/>
      <c r="N579" s="737"/>
      <c r="O579" s="737"/>
      <c r="P579" s="737"/>
      <c r="Q579" s="737"/>
      <c r="R579" s="737"/>
      <c r="S579" s="737"/>
      <c r="T579" s="737"/>
      <c r="U579" s="737"/>
      <c r="V579" s="737"/>
      <c r="W579" s="737"/>
      <c r="X579" s="737"/>
      <c r="Y579" s="737"/>
      <c r="Z579" s="737"/>
    </row>
    <row r="580">
      <c r="A580" s="737"/>
      <c r="B580" s="737"/>
      <c r="C580" s="737"/>
      <c r="D580" s="737"/>
      <c r="E580" s="737"/>
      <c r="F580" s="738"/>
      <c r="G580" s="737"/>
      <c r="H580" s="737"/>
      <c r="I580" s="737"/>
      <c r="J580" s="737"/>
      <c r="K580" s="737"/>
      <c r="L580" s="737"/>
      <c r="M580" s="737"/>
      <c r="N580" s="737"/>
      <c r="O580" s="737"/>
      <c r="P580" s="737"/>
      <c r="Q580" s="737"/>
      <c r="R580" s="737"/>
      <c r="S580" s="737"/>
      <c r="T580" s="737"/>
      <c r="U580" s="737"/>
      <c r="V580" s="737"/>
      <c r="W580" s="737"/>
      <c r="X580" s="737"/>
      <c r="Y580" s="737"/>
      <c r="Z580" s="737"/>
    </row>
    <row r="581">
      <c r="A581" s="737"/>
      <c r="B581" s="737"/>
      <c r="C581" s="737"/>
      <c r="D581" s="737"/>
      <c r="E581" s="737"/>
      <c r="F581" s="738"/>
      <c r="G581" s="737"/>
      <c r="H581" s="737"/>
      <c r="I581" s="737"/>
      <c r="J581" s="737"/>
      <c r="K581" s="737"/>
      <c r="L581" s="737"/>
      <c r="M581" s="737"/>
      <c r="N581" s="737"/>
      <c r="O581" s="737"/>
      <c r="P581" s="737"/>
      <c r="Q581" s="737"/>
      <c r="R581" s="737"/>
      <c r="S581" s="737"/>
      <c r="T581" s="737"/>
      <c r="U581" s="737"/>
      <c r="V581" s="737"/>
      <c r="W581" s="737"/>
      <c r="X581" s="737"/>
      <c r="Y581" s="737"/>
      <c r="Z581" s="737"/>
    </row>
    <row r="582">
      <c r="A582" s="737"/>
      <c r="B582" s="737"/>
      <c r="C582" s="737"/>
      <c r="D582" s="737"/>
      <c r="E582" s="737"/>
      <c r="F582" s="738"/>
      <c r="G582" s="737"/>
      <c r="H582" s="737"/>
      <c r="I582" s="737"/>
      <c r="J582" s="737"/>
      <c r="K582" s="737"/>
      <c r="L582" s="737"/>
      <c r="M582" s="737"/>
      <c r="N582" s="737"/>
      <c r="O582" s="737"/>
      <c r="P582" s="737"/>
      <c r="Q582" s="737"/>
      <c r="R582" s="737"/>
      <c r="S582" s="737"/>
      <c r="T582" s="737"/>
      <c r="U582" s="737"/>
      <c r="V582" s="737"/>
      <c r="W582" s="737"/>
      <c r="X582" s="737"/>
      <c r="Y582" s="737"/>
      <c r="Z582" s="737"/>
    </row>
    <row r="583">
      <c r="A583" s="737"/>
      <c r="B583" s="737"/>
      <c r="C583" s="737"/>
      <c r="D583" s="737"/>
      <c r="E583" s="737"/>
      <c r="F583" s="738"/>
      <c r="G583" s="737"/>
      <c r="H583" s="737"/>
      <c r="I583" s="737"/>
      <c r="J583" s="737"/>
      <c r="K583" s="737"/>
      <c r="L583" s="737"/>
      <c r="M583" s="737"/>
      <c r="N583" s="737"/>
      <c r="O583" s="737"/>
      <c r="P583" s="737"/>
      <c r="Q583" s="737"/>
      <c r="R583" s="737"/>
      <c r="S583" s="737"/>
      <c r="T583" s="737"/>
      <c r="U583" s="737"/>
      <c r="V583" s="737"/>
      <c r="W583" s="737"/>
      <c r="X583" s="737"/>
      <c r="Y583" s="737"/>
      <c r="Z583" s="737"/>
    </row>
    <row r="584">
      <c r="A584" s="737"/>
      <c r="B584" s="737"/>
      <c r="C584" s="737"/>
      <c r="D584" s="737"/>
      <c r="E584" s="737"/>
      <c r="F584" s="738"/>
      <c r="G584" s="737"/>
      <c r="H584" s="737"/>
      <c r="I584" s="737"/>
      <c r="J584" s="737"/>
      <c r="K584" s="737"/>
      <c r="L584" s="737"/>
      <c r="M584" s="737"/>
      <c r="N584" s="737"/>
      <c r="O584" s="737"/>
      <c r="P584" s="737"/>
      <c r="Q584" s="737"/>
      <c r="R584" s="737"/>
      <c r="S584" s="737"/>
      <c r="T584" s="737"/>
      <c r="U584" s="737"/>
      <c r="V584" s="737"/>
      <c r="W584" s="737"/>
      <c r="X584" s="737"/>
      <c r="Y584" s="737"/>
      <c r="Z584" s="737"/>
    </row>
    <row r="585">
      <c r="A585" s="737"/>
      <c r="B585" s="737"/>
      <c r="C585" s="737"/>
      <c r="D585" s="737"/>
      <c r="E585" s="737"/>
      <c r="F585" s="738"/>
      <c r="G585" s="737"/>
      <c r="H585" s="737"/>
      <c r="I585" s="737"/>
      <c r="J585" s="737"/>
      <c r="K585" s="737"/>
      <c r="L585" s="737"/>
      <c r="M585" s="737"/>
      <c r="N585" s="737"/>
      <c r="O585" s="737"/>
      <c r="P585" s="737"/>
      <c r="Q585" s="737"/>
      <c r="R585" s="737"/>
      <c r="S585" s="737"/>
      <c r="T585" s="737"/>
      <c r="U585" s="737"/>
      <c r="V585" s="737"/>
      <c r="W585" s="737"/>
      <c r="X585" s="737"/>
      <c r="Y585" s="737"/>
      <c r="Z585" s="737"/>
    </row>
    <row r="586">
      <c r="A586" s="737"/>
      <c r="B586" s="737"/>
      <c r="C586" s="737"/>
      <c r="D586" s="737"/>
      <c r="E586" s="737"/>
      <c r="F586" s="738"/>
      <c r="G586" s="737"/>
      <c r="H586" s="737"/>
      <c r="I586" s="737"/>
      <c r="J586" s="737"/>
      <c r="K586" s="737"/>
      <c r="L586" s="737"/>
      <c r="M586" s="737"/>
      <c r="N586" s="737"/>
      <c r="O586" s="737"/>
      <c r="P586" s="737"/>
      <c r="Q586" s="737"/>
      <c r="R586" s="737"/>
      <c r="S586" s="737"/>
      <c r="T586" s="737"/>
      <c r="U586" s="737"/>
      <c r="V586" s="737"/>
      <c r="W586" s="737"/>
      <c r="X586" s="737"/>
      <c r="Y586" s="737"/>
      <c r="Z586" s="737"/>
    </row>
    <row r="587">
      <c r="A587" s="737"/>
      <c r="B587" s="737"/>
      <c r="C587" s="737"/>
      <c r="D587" s="737"/>
      <c r="E587" s="737"/>
      <c r="F587" s="738"/>
      <c r="G587" s="737"/>
      <c r="H587" s="737"/>
      <c r="I587" s="737"/>
      <c r="J587" s="737"/>
      <c r="K587" s="737"/>
      <c r="L587" s="737"/>
      <c r="M587" s="737"/>
      <c r="N587" s="737"/>
      <c r="O587" s="737"/>
      <c r="P587" s="737"/>
      <c r="Q587" s="737"/>
      <c r="R587" s="737"/>
      <c r="S587" s="737"/>
      <c r="T587" s="737"/>
      <c r="U587" s="737"/>
      <c r="V587" s="737"/>
      <c r="W587" s="737"/>
      <c r="X587" s="737"/>
      <c r="Y587" s="737"/>
      <c r="Z587" s="737"/>
    </row>
    <row r="588">
      <c r="A588" s="737"/>
      <c r="B588" s="737"/>
      <c r="C588" s="737"/>
      <c r="D588" s="737"/>
      <c r="E588" s="737"/>
      <c r="F588" s="738"/>
      <c r="G588" s="737"/>
      <c r="H588" s="737"/>
      <c r="I588" s="737"/>
      <c r="J588" s="737"/>
      <c r="K588" s="737"/>
      <c r="L588" s="737"/>
      <c r="M588" s="737"/>
      <c r="N588" s="737"/>
      <c r="O588" s="737"/>
      <c r="P588" s="737"/>
      <c r="Q588" s="737"/>
      <c r="R588" s="737"/>
      <c r="S588" s="737"/>
      <c r="T588" s="737"/>
      <c r="U588" s="737"/>
      <c r="V588" s="737"/>
      <c r="W588" s="737"/>
      <c r="X588" s="737"/>
      <c r="Y588" s="737"/>
      <c r="Z588" s="737"/>
    </row>
    <row r="589">
      <c r="A589" s="737"/>
      <c r="B589" s="737"/>
      <c r="C589" s="737"/>
      <c r="D589" s="737"/>
      <c r="E589" s="737"/>
      <c r="F589" s="738"/>
      <c r="G589" s="737"/>
      <c r="H589" s="737"/>
      <c r="I589" s="737"/>
      <c r="J589" s="737"/>
      <c r="K589" s="737"/>
      <c r="L589" s="737"/>
      <c r="M589" s="737"/>
      <c r="N589" s="737"/>
      <c r="O589" s="737"/>
      <c r="P589" s="737"/>
      <c r="Q589" s="737"/>
      <c r="R589" s="737"/>
      <c r="S589" s="737"/>
      <c r="T589" s="737"/>
      <c r="U589" s="737"/>
      <c r="V589" s="737"/>
      <c r="W589" s="737"/>
      <c r="X589" s="737"/>
      <c r="Y589" s="737"/>
      <c r="Z589" s="737"/>
    </row>
    <row r="590">
      <c r="A590" s="737"/>
      <c r="B590" s="737"/>
      <c r="C590" s="737"/>
      <c r="D590" s="737"/>
      <c r="E590" s="737"/>
      <c r="F590" s="738"/>
      <c r="G590" s="737"/>
      <c r="H590" s="737"/>
      <c r="I590" s="737"/>
      <c r="J590" s="737"/>
      <c r="K590" s="737"/>
      <c r="L590" s="737"/>
      <c r="M590" s="737"/>
      <c r="N590" s="737"/>
      <c r="O590" s="737"/>
      <c r="P590" s="737"/>
      <c r="Q590" s="737"/>
      <c r="R590" s="737"/>
      <c r="S590" s="737"/>
      <c r="T590" s="737"/>
      <c r="U590" s="737"/>
      <c r="V590" s="737"/>
      <c r="W590" s="737"/>
      <c r="X590" s="737"/>
      <c r="Y590" s="737"/>
      <c r="Z590" s="737"/>
    </row>
    <row r="591">
      <c r="A591" s="737"/>
      <c r="B591" s="737"/>
      <c r="C591" s="737"/>
      <c r="D591" s="737"/>
      <c r="E591" s="737"/>
      <c r="F591" s="738"/>
      <c r="G591" s="737"/>
      <c r="H591" s="737"/>
      <c r="I591" s="737"/>
      <c r="J591" s="737"/>
      <c r="K591" s="737"/>
      <c r="L591" s="737"/>
      <c r="M591" s="737"/>
      <c r="N591" s="737"/>
      <c r="O591" s="737"/>
      <c r="P591" s="737"/>
      <c r="Q591" s="737"/>
      <c r="R591" s="737"/>
      <c r="S591" s="737"/>
      <c r="T591" s="737"/>
      <c r="U591" s="737"/>
      <c r="V591" s="737"/>
      <c r="W591" s="737"/>
      <c r="X591" s="737"/>
      <c r="Y591" s="737"/>
      <c r="Z591" s="737"/>
    </row>
    <row r="592">
      <c r="A592" s="737"/>
      <c r="B592" s="737"/>
      <c r="C592" s="737"/>
      <c r="D592" s="737"/>
      <c r="E592" s="737"/>
      <c r="F592" s="738"/>
      <c r="G592" s="737"/>
      <c r="H592" s="737"/>
      <c r="I592" s="737"/>
      <c r="J592" s="737"/>
      <c r="K592" s="737"/>
      <c r="L592" s="737"/>
      <c r="M592" s="737"/>
      <c r="N592" s="737"/>
      <c r="O592" s="737"/>
      <c r="P592" s="737"/>
      <c r="Q592" s="737"/>
      <c r="R592" s="737"/>
      <c r="S592" s="737"/>
      <c r="T592" s="737"/>
      <c r="U592" s="737"/>
      <c r="V592" s="737"/>
      <c r="W592" s="737"/>
      <c r="X592" s="737"/>
      <c r="Y592" s="737"/>
      <c r="Z592" s="737"/>
    </row>
    <row r="593">
      <c r="A593" s="737"/>
      <c r="B593" s="737"/>
      <c r="C593" s="737"/>
      <c r="D593" s="737"/>
      <c r="E593" s="737"/>
      <c r="F593" s="738"/>
      <c r="G593" s="737"/>
      <c r="H593" s="737"/>
      <c r="I593" s="737"/>
      <c r="J593" s="737"/>
      <c r="K593" s="737"/>
      <c r="L593" s="737"/>
      <c r="M593" s="737"/>
      <c r="N593" s="737"/>
      <c r="O593" s="737"/>
      <c r="P593" s="737"/>
      <c r="Q593" s="737"/>
      <c r="R593" s="737"/>
      <c r="S593" s="737"/>
      <c r="T593" s="737"/>
      <c r="U593" s="737"/>
      <c r="V593" s="737"/>
      <c r="W593" s="737"/>
      <c r="X593" s="737"/>
      <c r="Y593" s="737"/>
      <c r="Z593" s="737"/>
    </row>
    <row r="594">
      <c r="A594" s="737"/>
      <c r="B594" s="737"/>
      <c r="C594" s="737"/>
      <c r="D594" s="737"/>
      <c r="E594" s="737"/>
      <c r="F594" s="738"/>
      <c r="G594" s="737"/>
      <c r="H594" s="737"/>
      <c r="I594" s="737"/>
      <c r="J594" s="737"/>
      <c r="K594" s="737"/>
      <c r="L594" s="737"/>
      <c r="M594" s="737"/>
      <c r="N594" s="737"/>
      <c r="O594" s="737"/>
      <c r="P594" s="737"/>
      <c r="Q594" s="737"/>
      <c r="R594" s="737"/>
      <c r="S594" s="737"/>
      <c r="T594" s="737"/>
      <c r="U594" s="737"/>
      <c r="V594" s="737"/>
      <c r="W594" s="737"/>
      <c r="X594" s="737"/>
      <c r="Y594" s="737"/>
      <c r="Z594" s="737"/>
    </row>
    <row r="595">
      <c r="A595" s="737"/>
      <c r="B595" s="737"/>
      <c r="C595" s="737"/>
      <c r="D595" s="737"/>
      <c r="E595" s="737"/>
      <c r="F595" s="738"/>
      <c r="G595" s="737"/>
      <c r="H595" s="737"/>
      <c r="I595" s="737"/>
      <c r="J595" s="737"/>
      <c r="K595" s="737"/>
      <c r="L595" s="737"/>
      <c r="M595" s="737"/>
      <c r="N595" s="737"/>
      <c r="O595" s="737"/>
      <c r="P595" s="737"/>
      <c r="Q595" s="737"/>
      <c r="R595" s="737"/>
      <c r="S595" s="737"/>
      <c r="T595" s="737"/>
      <c r="U595" s="737"/>
      <c r="V595" s="737"/>
      <c r="W595" s="737"/>
      <c r="X595" s="737"/>
      <c r="Y595" s="737"/>
      <c r="Z595" s="737"/>
    </row>
    <row r="596">
      <c r="A596" s="737"/>
      <c r="B596" s="737"/>
      <c r="C596" s="737"/>
      <c r="D596" s="737"/>
      <c r="E596" s="737"/>
      <c r="F596" s="738"/>
      <c r="G596" s="737"/>
      <c r="H596" s="737"/>
      <c r="I596" s="737"/>
      <c r="J596" s="737"/>
      <c r="K596" s="737"/>
      <c r="L596" s="737"/>
      <c r="M596" s="737"/>
      <c r="N596" s="737"/>
      <c r="O596" s="737"/>
      <c r="P596" s="737"/>
      <c r="Q596" s="737"/>
      <c r="R596" s="737"/>
      <c r="S596" s="737"/>
      <c r="T596" s="737"/>
      <c r="U596" s="737"/>
      <c r="V596" s="737"/>
      <c r="W596" s="737"/>
      <c r="X596" s="737"/>
      <c r="Y596" s="737"/>
      <c r="Z596" s="737"/>
    </row>
    <row r="597">
      <c r="A597" s="737"/>
      <c r="B597" s="737"/>
      <c r="C597" s="737"/>
      <c r="D597" s="737"/>
      <c r="E597" s="737"/>
      <c r="F597" s="738"/>
      <c r="G597" s="737"/>
      <c r="H597" s="737"/>
      <c r="I597" s="737"/>
      <c r="J597" s="737"/>
      <c r="K597" s="737"/>
      <c r="L597" s="737"/>
      <c r="M597" s="737"/>
      <c r="N597" s="737"/>
      <c r="O597" s="737"/>
      <c r="P597" s="737"/>
      <c r="Q597" s="737"/>
      <c r="R597" s="737"/>
      <c r="S597" s="737"/>
      <c r="T597" s="737"/>
      <c r="U597" s="737"/>
      <c r="V597" s="737"/>
      <c r="W597" s="737"/>
      <c r="X597" s="737"/>
      <c r="Y597" s="737"/>
      <c r="Z597" s="737"/>
    </row>
    <row r="598">
      <c r="A598" s="737"/>
      <c r="B598" s="737"/>
      <c r="C598" s="737"/>
      <c r="D598" s="737"/>
      <c r="E598" s="737"/>
      <c r="F598" s="738"/>
      <c r="G598" s="737"/>
      <c r="H598" s="737"/>
      <c r="I598" s="737"/>
      <c r="J598" s="737"/>
      <c r="K598" s="737"/>
      <c r="L598" s="737"/>
      <c r="M598" s="737"/>
      <c r="N598" s="737"/>
      <c r="O598" s="737"/>
      <c r="P598" s="737"/>
      <c r="Q598" s="737"/>
      <c r="R598" s="737"/>
      <c r="S598" s="737"/>
      <c r="T598" s="737"/>
      <c r="U598" s="737"/>
      <c r="V598" s="737"/>
      <c r="W598" s="737"/>
      <c r="X598" s="737"/>
      <c r="Y598" s="737"/>
      <c r="Z598" s="737"/>
    </row>
    <row r="599">
      <c r="A599" s="737"/>
      <c r="B599" s="737"/>
      <c r="C599" s="737"/>
      <c r="D599" s="737"/>
      <c r="E599" s="737"/>
      <c r="F599" s="738"/>
      <c r="G599" s="737"/>
      <c r="H599" s="737"/>
      <c r="I599" s="737"/>
      <c r="J599" s="737"/>
      <c r="K599" s="737"/>
      <c r="L599" s="737"/>
      <c r="M599" s="737"/>
      <c r="N599" s="737"/>
      <c r="O599" s="737"/>
      <c r="P599" s="737"/>
      <c r="Q599" s="737"/>
      <c r="R599" s="737"/>
      <c r="S599" s="737"/>
      <c r="T599" s="737"/>
      <c r="U599" s="737"/>
      <c r="V599" s="737"/>
      <c r="W599" s="737"/>
      <c r="X599" s="737"/>
      <c r="Y599" s="737"/>
      <c r="Z599" s="737"/>
    </row>
    <row r="600">
      <c r="A600" s="737"/>
      <c r="B600" s="737"/>
      <c r="C600" s="737"/>
      <c r="D600" s="737"/>
      <c r="E600" s="737"/>
      <c r="F600" s="738"/>
      <c r="G600" s="737"/>
      <c r="H600" s="737"/>
      <c r="I600" s="737"/>
      <c r="J600" s="737"/>
      <c r="K600" s="737"/>
      <c r="L600" s="737"/>
      <c r="M600" s="737"/>
      <c r="N600" s="737"/>
      <c r="O600" s="737"/>
      <c r="P600" s="737"/>
      <c r="Q600" s="737"/>
      <c r="R600" s="737"/>
      <c r="S600" s="737"/>
      <c r="T600" s="737"/>
      <c r="U600" s="737"/>
      <c r="V600" s="737"/>
      <c r="W600" s="737"/>
      <c r="X600" s="737"/>
      <c r="Y600" s="737"/>
      <c r="Z600" s="737"/>
    </row>
    <row r="601">
      <c r="A601" s="737"/>
      <c r="B601" s="737"/>
      <c r="C601" s="737"/>
      <c r="D601" s="737"/>
      <c r="E601" s="737"/>
      <c r="F601" s="738"/>
      <c r="G601" s="737"/>
      <c r="H601" s="737"/>
      <c r="I601" s="737"/>
      <c r="J601" s="737"/>
      <c r="K601" s="737"/>
      <c r="L601" s="737"/>
      <c r="M601" s="737"/>
      <c r="N601" s="737"/>
      <c r="O601" s="737"/>
      <c r="P601" s="737"/>
      <c r="Q601" s="737"/>
      <c r="R601" s="737"/>
      <c r="S601" s="737"/>
      <c r="T601" s="737"/>
      <c r="U601" s="737"/>
      <c r="V601" s="737"/>
      <c r="W601" s="737"/>
      <c r="X601" s="737"/>
      <c r="Y601" s="737"/>
      <c r="Z601" s="737"/>
    </row>
    <row r="602">
      <c r="A602" s="737"/>
      <c r="B602" s="737"/>
      <c r="C602" s="737"/>
      <c r="D602" s="737"/>
      <c r="E602" s="737"/>
      <c r="F602" s="738"/>
      <c r="G602" s="737"/>
      <c r="H602" s="737"/>
      <c r="I602" s="737"/>
      <c r="J602" s="737"/>
      <c r="K602" s="737"/>
      <c r="L602" s="737"/>
      <c r="M602" s="737"/>
      <c r="N602" s="737"/>
      <c r="O602" s="737"/>
      <c r="P602" s="737"/>
      <c r="Q602" s="737"/>
      <c r="R602" s="737"/>
      <c r="S602" s="737"/>
      <c r="T602" s="737"/>
      <c r="U602" s="737"/>
      <c r="V602" s="737"/>
      <c r="W602" s="737"/>
      <c r="X602" s="737"/>
      <c r="Y602" s="737"/>
      <c r="Z602" s="737"/>
    </row>
    <row r="603">
      <c r="A603" s="737"/>
      <c r="B603" s="737"/>
      <c r="C603" s="737"/>
      <c r="D603" s="737"/>
      <c r="E603" s="737"/>
      <c r="F603" s="738"/>
      <c r="G603" s="737"/>
      <c r="H603" s="737"/>
      <c r="I603" s="737"/>
      <c r="J603" s="737"/>
      <c r="K603" s="737"/>
      <c r="L603" s="737"/>
      <c r="M603" s="737"/>
      <c r="N603" s="737"/>
      <c r="O603" s="737"/>
      <c r="P603" s="737"/>
      <c r="Q603" s="737"/>
      <c r="R603" s="737"/>
      <c r="S603" s="737"/>
      <c r="T603" s="737"/>
      <c r="U603" s="737"/>
      <c r="V603" s="737"/>
      <c r="W603" s="737"/>
      <c r="X603" s="737"/>
      <c r="Y603" s="737"/>
      <c r="Z603" s="737"/>
    </row>
    <row r="604">
      <c r="A604" s="737"/>
      <c r="B604" s="737"/>
      <c r="C604" s="737"/>
      <c r="D604" s="737"/>
      <c r="E604" s="737"/>
      <c r="F604" s="738"/>
      <c r="G604" s="737"/>
      <c r="H604" s="737"/>
      <c r="I604" s="737"/>
      <c r="J604" s="737"/>
      <c r="K604" s="737"/>
      <c r="L604" s="737"/>
      <c r="M604" s="737"/>
      <c r="N604" s="737"/>
      <c r="O604" s="737"/>
      <c r="P604" s="737"/>
      <c r="Q604" s="737"/>
      <c r="R604" s="737"/>
      <c r="S604" s="737"/>
      <c r="T604" s="737"/>
      <c r="U604" s="737"/>
      <c r="V604" s="737"/>
      <c r="W604" s="737"/>
      <c r="X604" s="737"/>
      <c r="Y604" s="737"/>
      <c r="Z604" s="737"/>
    </row>
    <row r="605">
      <c r="A605" s="737"/>
      <c r="B605" s="737"/>
      <c r="C605" s="737"/>
      <c r="D605" s="737"/>
      <c r="E605" s="737"/>
      <c r="F605" s="738"/>
      <c r="G605" s="737"/>
      <c r="H605" s="737"/>
      <c r="I605" s="737"/>
      <c r="J605" s="737"/>
      <c r="K605" s="737"/>
      <c r="L605" s="737"/>
      <c r="M605" s="737"/>
      <c r="N605" s="737"/>
      <c r="O605" s="737"/>
      <c r="P605" s="737"/>
      <c r="Q605" s="737"/>
      <c r="R605" s="737"/>
      <c r="S605" s="737"/>
      <c r="T605" s="737"/>
      <c r="U605" s="737"/>
      <c r="V605" s="737"/>
      <c r="W605" s="737"/>
      <c r="X605" s="737"/>
      <c r="Y605" s="737"/>
      <c r="Z605" s="737"/>
    </row>
    <row r="606">
      <c r="A606" s="737"/>
      <c r="B606" s="737"/>
      <c r="C606" s="737"/>
      <c r="D606" s="737"/>
      <c r="E606" s="737"/>
      <c r="F606" s="738"/>
      <c r="G606" s="737"/>
      <c r="H606" s="737"/>
      <c r="I606" s="737"/>
      <c r="J606" s="737"/>
      <c r="K606" s="737"/>
      <c r="L606" s="737"/>
      <c r="M606" s="737"/>
      <c r="N606" s="737"/>
      <c r="O606" s="737"/>
      <c r="P606" s="737"/>
      <c r="Q606" s="737"/>
      <c r="R606" s="737"/>
      <c r="S606" s="737"/>
      <c r="T606" s="737"/>
      <c r="U606" s="737"/>
      <c r="V606" s="737"/>
      <c r="W606" s="737"/>
      <c r="X606" s="737"/>
      <c r="Y606" s="737"/>
      <c r="Z606" s="737"/>
    </row>
    <row r="607">
      <c r="A607" s="737"/>
      <c r="B607" s="737"/>
      <c r="C607" s="737"/>
      <c r="D607" s="737"/>
      <c r="E607" s="737"/>
      <c r="F607" s="738"/>
      <c r="G607" s="737"/>
      <c r="H607" s="737"/>
      <c r="I607" s="737"/>
      <c r="J607" s="737"/>
      <c r="K607" s="737"/>
      <c r="L607" s="737"/>
      <c r="M607" s="737"/>
      <c r="N607" s="737"/>
      <c r="O607" s="737"/>
      <c r="P607" s="737"/>
      <c r="Q607" s="737"/>
      <c r="R607" s="737"/>
      <c r="S607" s="737"/>
      <c r="T607" s="737"/>
      <c r="U607" s="737"/>
      <c r="V607" s="737"/>
      <c r="W607" s="737"/>
      <c r="X607" s="737"/>
      <c r="Y607" s="737"/>
      <c r="Z607" s="737"/>
    </row>
    <row r="608">
      <c r="A608" s="737"/>
      <c r="B608" s="737"/>
      <c r="C608" s="737"/>
      <c r="D608" s="737"/>
      <c r="E608" s="737"/>
      <c r="F608" s="738"/>
      <c r="G608" s="737"/>
      <c r="H608" s="737"/>
      <c r="I608" s="737"/>
      <c r="J608" s="737"/>
      <c r="K608" s="737"/>
      <c r="L608" s="737"/>
      <c r="M608" s="737"/>
      <c r="N608" s="737"/>
      <c r="O608" s="737"/>
      <c r="P608" s="737"/>
      <c r="Q608" s="737"/>
      <c r="R608" s="737"/>
      <c r="S608" s="737"/>
      <c r="T608" s="737"/>
      <c r="U608" s="737"/>
      <c r="V608" s="737"/>
      <c r="W608" s="737"/>
      <c r="X608" s="737"/>
      <c r="Y608" s="737"/>
      <c r="Z608" s="737"/>
    </row>
    <row r="609">
      <c r="A609" s="737"/>
      <c r="B609" s="737"/>
      <c r="C609" s="737"/>
      <c r="D609" s="737"/>
      <c r="E609" s="737"/>
      <c r="F609" s="738"/>
      <c r="G609" s="737"/>
      <c r="H609" s="737"/>
      <c r="I609" s="737"/>
      <c r="J609" s="737"/>
      <c r="K609" s="737"/>
      <c r="L609" s="737"/>
      <c r="M609" s="737"/>
      <c r="N609" s="737"/>
      <c r="O609" s="737"/>
      <c r="P609" s="737"/>
      <c r="Q609" s="737"/>
      <c r="R609" s="737"/>
      <c r="S609" s="737"/>
      <c r="T609" s="737"/>
      <c r="U609" s="737"/>
      <c r="V609" s="737"/>
      <c r="W609" s="737"/>
      <c r="X609" s="737"/>
      <c r="Y609" s="737"/>
      <c r="Z609" s="737"/>
    </row>
    <row r="610">
      <c r="A610" s="737"/>
      <c r="B610" s="737"/>
      <c r="C610" s="737"/>
      <c r="D610" s="737"/>
      <c r="E610" s="737"/>
      <c r="F610" s="738"/>
      <c r="G610" s="737"/>
      <c r="H610" s="737"/>
      <c r="I610" s="737"/>
      <c r="J610" s="737"/>
      <c r="K610" s="737"/>
      <c r="L610" s="737"/>
      <c r="M610" s="737"/>
      <c r="N610" s="737"/>
      <c r="O610" s="737"/>
      <c r="P610" s="737"/>
      <c r="Q610" s="737"/>
      <c r="R610" s="737"/>
      <c r="S610" s="737"/>
      <c r="T610" s="737"/>
      <c r="U610" s="737"/>
      <c r="V610" s="737"/>
      <c r="W610" s="737"/>
      <c r="X610" s="737"/>
      <c r="Y610" s="737"/>
      <c r="Z610" s="737"/>
    </row>
    <row r="611">
      <c r="A611" s="737"/>
      <c r="B611" s="737"/>
      <c r="C611" s="737"/>
      <c r="D611" s="737"/>
      <c r="E611" s="737"/>
      <c r="F611" s="738"/>
      <c r="G611" s="737"/>
      <c r="H611" s="737"/>
      <c r="I611" s="737"/>
      <c r="J611" s="737"/>
      <c r="K611" s="737"/>
      <c r="L611" s="737"/>
      <c r="M611" s="737"/>
      <c r="N611" s="737"/>
      <c r="O611" s="737"/>
      <c r="P611" s="737"/>
      <c r="Q611" s="737"/>
      <c r="R611" s="737"/>
      <c r="S611" s="737"/>
      <c r="T611" s="737"/>
      <c r="U611" s="737"/>
      <c r="V611" s="737"/>
      <c r="W611" s="737"/>
      <c r="X611" s="737"/>
      <c r="Y611" s="737"/>
      <c r="Z611" s="737"/>
    </row>
    <row r="612">
      <c r="A612" s="737"/>
      <c r="B612" s="737"/>
      <c r="C612" s="737"/>
      <c r="D612" s="737"/>
      <c r="E612" s="737"/>
      <c r="F612" s="738"/>
      <c r="G612" s="737"/>
      <c r="H612" s="737"/>
      <c r="I612" s="737"/>
      <c r="J612" s="737"/>
      <c r="K612" s="737"/>
      <c r="L612" s="737"/>
      <c r="M612" s="737"/>
      <c r="N612" s="737"/>
      <c r="O612" s="737"/>
      <c r="P612" s="737"/>
      <c r="Q612" s="737"/>
      <c r="R612" s="737"/>
      <c r="S612" s="737"/>
      <c r="T612" s="737"/>
      <c r="U612" s="737"/>
      <c r="V612" s="737"/>
      <c r="W612" s="737"/>
      <c r="X612" s="737"/>
      <c r="Y612" s="737"/>
      <c r="Z612" s="737"/>
    </row>
    <row r="613">
      <c r="A613" s="737"/>
      <c r="B613" s="737"/>
      <c r="C613" s="737"/>
      <c r="D613" s="737"/>
      <c r="E613" s="737"/>
      <c r="F613" s="738"/>
      <c r="G613" s="737"/>
      <c r="H613" s="737"/>
      <c r="I613" s="737"/>
      <c r="J613" s="737"/>
      <c r="K613" s="737"/>
      <c r="L613" s="737"/>
      <c r="M613" s="737"/>
      <c r="N613" s="737"/>
      <c r="O613" s="737"/>
      <c r="P613" s="737"/>
      <c r="Q613" s="737"/>
      <c r="R613" s="737"/>
      <c r="S613" s="737"/>
      <c r="T613" s="737"/>
      <c r="U613" s="737"/>
      <c r="V613" s="737"/>
      <c r="W613" s="737"/>
      <c r="X613" s="737"/>
      <c r="Y613" s="737"/>
      <c r="Z613" s="737"/>
    </row>
    <row r="614">
      <c r="A614" s="737"/>
      <c r="B614" s="737"/>
      <c r="C614" s="737"/>
      <c r="D614" s="737"/>
      <c r="E614" s="737"/>
      <c r="F614" s="738"/>
      <c r="G614" s="737"/>
      <c r="H614" s="737"/>
      <c r="I614" s="737"/>
      <c r="J614" s="737"/>
      <c r="K614" s="737"/>
      <c r="L614" s="737"/>
      <c r="M614" s="737"/>
      <c r="N614" s="737"/>
      <c r="O614" s="737"/>
      <c r="P614" s="737"/>
      <c r="Q614" s="737"/>
      <c r="R614" s="737"/>
      <c r="S614" s="737"/>
      <c r="T614" s="737"/>
      <c r="U614" s="737"/>
      <c r="V614" s="737"/>
      <c r="W614" s="737"/>
      <c r="X614" s="737"/>
      <c r="Y614" s="737"/>
      <c r="Z614" s="737"/>
    </row>
    <row r="615">
      <c r="A615" s="737"/>
      <c r="B615" s="737"/>
      <c r="C615" s="737"/>
      <c r="D615" s="737"/>
      <c r="E615" s="737"/>
      <c r="F615" s="738"/>
      <c r="G615" s="737"/>
      <c r="H615" s="737"/>
      <c r="I615" s="737"/>
      <c r="J615" s="737"/>
      <c r="K615" s="737"/>
      <c r="L615" s="737"/>
      <c r="M615" s="737"/>
      <c r="N615" s="737"/>
      <c r="O615" s="737"/>
      <c r="P615" s="737"/>
      <c r="Q615" s="737"/>
      <c r="R615" s="737"/>
      <c r="S615" s="737"/>
      <c r="T615" s="737"/>
      <c r="U615" s="737"/>
      <c r="V615" s="737"/>
      <c r="W615" s="737"/>
      <c r="X615" s="737"/>
      <c r="Y615" s="737"/>
      <c r="Z615" s="737"/>
    </row>
    <row r="616">
      <c r="A616" s="737"/>
      <c r="B616" s="737"/>
      <c r="C616" s="737"/>
      <c r="D616" s="737"/>
      <c r="E616" s="737"/>
      <c r="F616" s="738"/>
      <c r="G616" s="737"/>
      <c r="H616" s="737"/>
      <c r="I616" s="737"/>
      <c r="J616" s="737"/>
      <c r="K616" s="737"/>
      <c r="L616" s="737"/>
      <c r="M616" s="737"/>
      <c r="N616" s="737"/>
      <c r="O616" s="737"/>
      <c r="P616" s="737"/>
      <c r="Q616" s="737"/>
      <c r="R616" s="737"/>
      <c r="S616" s="737"/>
      <c r="T616" s="737"/>
      <c r="U616" s="737"/>
      <c r="V616" s="737"/>
      <c r="W616" s="737"/>
      <c r="X616" s="737"/>
      <c r="Y616" s="737"/>
      <c r="Z616" s="737"/>
    </row>
    <row r="617">
      <c r="A617" s="737"/>
      <c r="B617" s="737"/>
      <c r="C617" s="737"/>
      <c r="D617" s="737"/>
      <c r="E617" s="737"/>
      <c r="F617" s="738"/>
      <c r="G617" s="737"/>
      <c r="H617" s="737"/>
      <c r="I617" s="737"/>
      <c r="J617" s="737"/>
      <c r="K617" s="737"/>
      <c r="L617" s="737"/>
      <c r="M617" s="737"/>
      <c r="N617" s="737"/>
      <c r="O617" s="737"/>
      <c r="P617" s="737"/>
      <c r="Q617" s="737"/>
      <c r="R617" s="737"/>
      <c r="S617" s="737"/>
      <c r="T617" s="737"/>
      <c r="U617" s="737"/>
      <c r="V617" s="737"/>
      <c r="W617" s="737"/>
      <c r="X617" s="737"/>
      <c r="Y617" s="737"/>
      <c r="Z617" s="737"/>
    </row>
    <row r="618">
      <c r="A618" s="737"/>
      <c r="B618" s="737"/>
      <c r="C618" s="737"/>
      <c r="D618" s="737"/>
      <c r="E618" s="737"/>
      <c r="F618" s="738"/>
      <c r="G618" s="737"/>
      <c r="H618" s="737"/>
      <c r="I618" s="737"/>
      <c r="J618" s="737"/>
      <c r="K618" s="737"/>
      <c r="L618" s="737"/>
      <c r="M618" s="737"/>
      <c r="N618" s="737"/>
      <c r="O618" s="737"/>
      <c r="P618" s="737"/>
      <c r="Q618" s="737"/>
      <c r="R618" s="737"/>
      <c r="S618" s="737"/>
      <c r="T618" s="737"/>
      <c r="U618" s="737"/>
      <c r="V618" s="737"/>
      <c r="W618" s="737"/>
      <c r="X618" s="737"/>
      <c r="Y618" s="737"/>
      <c r="Z618" s="737"/>
    </row>
    <row r="619">
      <c r="A619" s="737"/>
      <c r="B619" s="737"/>
      <c r="C619" s="737"/>
      <c r="D619" s="737"/>
      <c r="E619" s="737"/>
      <c r="F619" s="738"/>
      <c r="G619" s="737"/>
      <c r="H619" s="737"/>
      <c r="I619" s="737"/>
      <c r="J619" s="737"/>
      <c r="K619" s="737"/>
      <c r="L619" s="737"/>
      <c r="M619" s="737"/>
      <c r="N619" s="737"/>
      <c r="O619" s="737"/>
      <c r="P619" s="737"/>
      <c r="Q619" s="737"/>
      <c r="R619" s="737"/>
      <c r="S619" s="737"/>
      <c r="T619" s="737"/>
      <c r="U619" s="737"/>
      <c r="V619" s="737"/>
      <c r="W619" s="737"/>
      <c r="X619" s="737"/>
      <c r="Y619" s="737"/>
      <c r="Z619" s="737"/>
    </row>
    <row r="620">
      <c r="A620" s="737"/>
      <c r="B620" s="737"/>
      <c r="C620" s="737"/>
      <c r="D620" s="737"/>
      <c r="E620" s="737"/>
      <c r="F620" s="738"/>
      <c r="G620" s="737"/>
      <c r="H620" s="737"/>
      <c r="I620" s="737"/>
      <c r="J620" s="737"/>
      <c r="K620" s="737"/>
      <c r="L620" s="737"/>
      <c r="M620" s="737"/>
      <c r="N620" s="737"/>
      <c r="O620" s="737"/>
      <c r="P620" s="737"/>
      <c r="Q620" s="737"/>
      <c r="R620" s="737"/>
      <c r="S620" s="737"/>
      <c r="T620" s="737"/>
      <c r="U620" s="737"/>
      <c r="V620" s="737"/>
      <c r="W620" s="737"/>
      <c r="X620" s="737"/>
      <c r="Y620" s="737"/>
      <c r="Z620" s="737"/>
    </row>
    <row r="621">
      <c r="A621" s="737"/>
      <c r="B621" s="737"/>
      <c r="C621" s="737"/>
      <c r="D621" s="737"/>
      <c r="E621" s="737"/>
      <c r="F621" s="738"/>
      <c r="G621" s="737"/>
      <c r="H621" s="737"/>
      <c r="I621" s="737"/>
      <c r="J621" s="737"/>
      <c r="K621" s="737"/>
      <c r="L621" s="737"/>
      <c r="M621" s="737"/>
      <c r="N621" s="737"/>
      <c r="O621" s="737"/>
      <c r="P621" s="737"/>
      <c r="Q621" s="737"/>
      <c r="R621" s="737"/>
      <c r="S621" s="737"/>
      <c r="T621" s="737"/>
      <c r="U621" s="737"/>
      <c r="V621" s="737"/>
      <c r="W621" s="737"/>
      <c r="X621" s="737"/>
      <c r="Y621" s="737"/>
      <c r="Z621" s="737"/>
    </row>
    <row r="622">
      <c r="A622" s="737"/>
      <c r="B622" s="737"/>
      <c r="C622" s="737"/>
      <c r="D622" s="737"/>
      <c r="E622" s="737"/>
      <c r="F622" s="738"/>
      <c r="G622" s="737"/>
      <c r="H622" s="737"/>
      <c r="I622" s="737"/>
      <c r="J622" s="737"/>
      <c r="K622" s="737"/>
      <c r="L622" s="737"/>
      <c r="M622" s="737"/>
      <c r="N622" s="737"/>
      <c r="O622" s="737"/>
      <c r="P622" s="737"/>
      <c r="Q622" s="737"/>
      <c r="R622" s="737"/>
      <c r="S622" s="737"/>
      <c r="T622" s="737"/>
      <c r="U622" s="737"/>
      <c r="V622" s="737"/>
      <c r="W622" s="737"/>
      <c r="X622" s="737"/>
      <c r="Y622" s="737"/>
      <c r="Z622" s="737"/>
    </row>
    <row r="623">
      <c r="A623" s="737"/>
      <c r="B623" s="737"/>
      <c r="C623" s="737"/>
      <c r="D623" s="737"/>
      <c r="E623" s="737"/>
      <c r="F623" s="738"/>
      <c r="G623" s="737"/>
      <c r="H623" s="737"/>
      <c r="I623" s="737"/>
      <c r="J623" s="737"/>
      <c r="K623" s="737"/>
      <c r="L623" s="737"/>
      <c r="M623" s="737"/>
      <c r="N623" s="737"/>
      <c r="O623" s="737"/>
      <c r="P623" s="737"/>
      <c r="Q623" s="737"/>
      <c r="R623" s="737"/>
      <c r="S623" s="737"/>
      <c r="T623" s="737"/>
      <c r="U623" s="737"/>
      <c r="V623" s="737"/>
      <c r="W623" s="737"/>
      <c r="X623" s="737"/>
      <c r="Y623" s="737"/>
      <c r="Z623" s="737"/>
    </row>
    <row r="624">
      <c r="A624" s="737"/>
      <c r="B624" s="737"/>
      <c r="C624" s="737"/>
      <c r="D624" s="737"/>
      <c r="E624" s="737"/>
      <c r="F624" s="738"/>
      <c r="G624" s="737"/>
      <c r="H624" s="737"/>
      <c r="I624" s="737"/>
      <c r="J624" s="737"/>
      <c r="K624" s="737"/>
      <c r="L624" s="737"/>
      <c r="M624" s="737"/>
      <c r="N624" s="737"/>
      <c r="O624" s="737"/>
      <c r="P624" s="737"/>
      <c r="Q624" s="737"/>
      <c r="R624" s="737"/>
      <c r="S624" s="737"/>
      <c r="T624" s="737"/>
      <c r="U624" s="737"/>
      <c r="V624" s="737"/>
      <c r="W624" s="737"/>
      <c r="X624" s="737"/>
      <c r="Y624" s="737"/>
      <c r="Z624" s="737"/>
    </row>
    <row r="625">
      <c r="A625" s="737"/>
      <c r="B625" s="737"/>
      <c r="C625" s="737"/>
      <c r="D625" s="737"/>
      <c r="E625" s="737"/>
      <c r="F625" s="738"/>
      <c r="G625" s="737"/>
      <c r="H625" s="737"/>
      <c r="I625" s="737"/>
      <c r="J625" s="737"/>
      <c r="K625" s="737"/>
      <c r="L625" s="737"/>
      <c r="M625" s="737"/>
      <c r="N625" s="737"/>
      <c r="O625" s="737"/>
      <c r="P625" s="737"/>
      <c r="Q625" s="737"/>
      <c r="R625" s="737"/>
      <c r="S625" s="737"/>
      <c r="T625" s="737"/>
      <c r="U625" s="737"/>
      <c r="V625" s="737"/>
      <c r="W625" s="737"/>
      <c r="X625" s="737"/>
      <c r="Y625" s="737"/>
      <c r="Z625" s="737"/>
    </row>
    <row r="626">
      <c r="A626" s="737"/>
      <c r="B626" s="737"/>
      <c r="C626" s="737"/>
      <c r="D626" s="737"/>
      <c r="E626" s="737"/>
      <c r="F626" s="738"/>
      <c r="G626" s="737"/>
      <c r="H626" s="737"/>
      <c r="I626" s="737"/>
      <c r="J626" s="737"/>
      <c r="K626" s="737"/>
      <c r="L626" s="737"/>
      <c r="M626" s="737"/>
      <c r="N626" s="737"/>
      <c r="O626" s="737"/>
      <c r="P626" s="737"/>
      <c r="Q626" s="737"/>
      <c r="R626" s="737"/>
      <c r="S626" s="737"/>
      <c r="T626" s="737"/>
      <c r="U626" s="737"/>
      <c r="V626" s="737"/>
      <c r="W626" s="737"/>
      <c r="X626" s="737"/>
      <c r="Y626" s="737"/>
      <c r="Z626" s="737"/>
    </row>
    <row r="627">
      <c r="A627" s="737"/>
      <c r="B627" s="737"/>
      <c r="C627" s="737"/>
      <c r="D627" s="737"/>
      <c r="E627" s="737"/>
      <c r="F627" s="738"/>
      <c r="G627" s="737"/>
      <c r="H627" s="737"/>
      <c r="I627" s="737"/>
      <c r="J627" s="737"/>
      <c r="K627" s="737"/>
      <c r="L627" s="737"/>
      <c r="M627" s="737"/>
      <c r="N627" s="737"/>
      <c r="O627" s="737"/>
      <c r="P627" s="737"/>
      <c r="Q627" s="737"/>
      <c r="R627" s="737"/>
      <c r="S627" s="737"/>
      <c r="T627" s="737"/>
      <c r="U627" s="737"/>
      <c r="V627" s="737"/>
      <c r="W627" s="737"/>
      <c r="X627" s="737"/>
      <c r="Y627" s="737"/>
      <c r="Z627" s="737"/>
    </row>
    <row r="628">
      <c r="A628" s="737"/>
      <c r="B628" s="737"/>
      <c r="C628" s="737"/>
      <c r="D628" s="737"/>
      <c r="E628" s="737"/>
      <c r="F628" s="738"/>
      <c r="G628" s="737"/>
      <c r="H628" s="737"/>
      <c r="I628" s="737"/>
      <c r="J628" s="737"/>
      <c r="K628" s="737"/>
      <c r="L628" s="737"/>
      <c r="M628" s="737"/>
      <c r="N628" s="737"/>
      <c r="O628" s="737"/>
      <c r="P628" s="737"/>
      <c r="Q628" s="737"/>
      <c r="R628" s="737"/>
      <c r="S628" s="737"/>
      <c r="T628" s="737"/>
      <c r="U628" s="737"/>
      <c r="V628" s="737"/>
      <c r="W628" s="737"/>
      <c r="X628" s="737"/>
      <c r="Y628" s="737"/>
      <c r="Z628" s="737"/>
    </row>
    <row r="629">
      <c r="A629" s="737"/>
      <c r="B629" s="737"/>
      <c r="C629" s="737"/>
      <c r="D629" s="737"/>
      <c r="E629" s="737"/>
      <c r="F629" s="738"/>
      <c r="G629" s="737"/>
      <c r="H629" s="737"/>
      <c r="I629" s="737"/>
      <c r="J629" s="737"/>
      <c r="K629" s="737"/>
      <c r="L629" s="737"/>
      <c r="M629" s="737"/>
      <c r="N629" s="737"/>
      <c r="O629" s="737"/>
      <c r="P629" s="737"/>
      <c r="Q629" s="737"/>
      <c r="R629" s="737"/>
      <c r="S629" s="737"/>
      <c r="T629" s="737"/>
      <c r="U629" s="737"/>
      <c r="V629" s="737"/>
      <c r="W629" s="737"/>
      <c r="X629" s="737"/>
      <c r="Y629" s="737"/>
      <c r="Z629" s="737"/>
    </row>
    <row r="630">
      <c r="A630" s="737"/>
      <c r="B630" s="737"/>
      <c r="C630" s="737"/>
      <c r="D630" s="737"/>
      <c r="E630" s="737"/>
      <c r="F630" s="738"/>
      <c r="G630" s="737"/>
      <c r="H630" s="737"/>
      <c r="I630" s="737"/>
      <c r="J630" s="737"/>
      <c r="K630" s="737"/>
      <c r="L630" s="737"/>
      <c r="M630" s="737"/>
      <c r="N630" s="737"/>
      <c r="O630" s="737"/>
      <c r="P630" s="737"/>
      <c r="Q630" s="737"/>
      <c r="R630" s="737"/>
      <c r="S630" s="737"/>
      <c r="T630" s="737"/>
      <c r="U630" s="737"/>
      <c r="V630" s="737"/>
      <c r="W630" s="737"/>
      <c r="X630" s="737"/>
      <c r="Y630" s="737"/>
      <c r="Z630" s="737"/>
    </row>
    <row r="631">
      <c r="A631" s="737"/>
      <c r="B631" s="737"/>
      <c r="C631" s="737"/>
      <c r="D631" s="737"/>
      <c r="E631" s="737"/>
      <c r="F631" s="738"/>
      <c r="G631" s="737"/>
      <c r="H631" s="737"/>
      <c r="I631" s="737"/>
      <c r="J631" s="737"/>
      <c r="K631" s="737"/>
      <c r="L631" s="737"/>
      <c r="M631" s="737"/>
      <c r="N631" s="737"/>
      <c r="O631" s="737"/>
      <c r="P631" s="737"/>
      <c r="Q631" s="737"/>
      <c r="R631" s="737"/>
      <c r="S631" s="737"/>
      <c r="T631" s="737"/>
      <c r="U631" s="737"/>
      <c r="V631" s="737"/>
      <c r="W631" s="737"/>
      <c r="X631" s="737"/>
      <c r="Y631" s="737"/>
      <c r="Z631" s="737"/>
    </row>
    <row r="632">
      <c r="A632" s="737"/>
      <c r="B632" s="737"/>
      <c r="C632" s="737"/>
      <c r="D632" s="737"/>
      <c r="E632" s="737"/>
      <c r="F632" s="738"/>
      <c r="G632" s="737"/>
      <c r="H632" s="737"/>
      <c r="I632" s="737"/>
      <c r="J632" s="737"/>
      <c r="K632" s="737"/>
      <c r="L632" s="737"/>
      <c r="M632" s="737"/>
      <c r="N632" s="737"/>
      <c r="O632" s="737"/>
      <c r="P632" s="737"/>
      <c r="Q632" s="737"/>
      <c r="R632" s="737"/>
      <c r="S632" s="737"/>
      <c r="T632" s="737"/>
      <c r="U632" s="737"/>
      <c r="V632" s="737"/>
      <c r="W632" s="737"/>
      <c r="X632" s="737"/>
      <c r="Y632" s="737"/>
      <c r="Z632" s="737"/>
    </row>
    <row r="633">
      <c r="A633" s="737"/>
      <c r="B633" s="737"/>
      <c r="C633" s="737"/>
      <c r="D633" s="737"/>
      <c r="E633" s="737"/>
      <c r="F633" s="738"/>
      <c r="G633" s="737"/>
      <c r="H633" s="737"/>
      <c r="I633" s="737"/>
      <c r="J633" s="737"/>
      <c r="K633" s="737"/>
      <c r="L633" s="737"/>
      <c r="M633" s="737"/>
      <c r="N633" s="737"/>
      <c r="O633" s="737"/>
      <c r="P633" s="737"/>
      <c r="Q633" s="737"/>
      <c r="R633" s="737"/>
      <c r="S633" s="737"/>
      <c r="T633" s="737"/>
      <c r="U633" s="737"/>
      <c r="V633" s="737"/>
      <c r="W633" s="737"/>
      <c r="X633" s="737"/>
      <c r="Y633" s="737"/>
      <c r="Z633" s="737"/>
    </row>
    <row r="634">
      <c r="A634" s="737"/>
      <c r="B634" s="737"/>
      <c r="C634" s="737"/>
      <c r="D634" s="737"/>
      <c r="E634" s="737"/>
      <c r="F634" s="738"/>
      <c r="G634" s="737"/>
      <c r="H634" s="737"/>
      <c r="I634" s="737"/>
      <c r="J634" s="737"/>
      <c r="K634" s="737"/>
      <c r="L634" s="737"/>
      <c r="M634" s="737"/>
      <c r="N634" s="737"/>
      <c r="O634" s="737"/>
      <c r="P634" s="737"/>
      <c r="Q634" s="737"/>
      <c r="R634" s="737"/>
      <c r="S634" s="737"/>
      <c r="T634" s="737"/>
      <c r="U634" s="737"/>
      <c r="V634" s="737"/>
      <c r="W634" s="737"/>
      <c r="X634" s="737"/>
      <c r="Y634" s="737"/>
      <c r="Z634" s="737"/>
    </row>
    <row r="635">
      <c r="A635" s="737"/>
      <c r="B635" s="737"/>
      <c r="C635" s="737"/>
      <c r="D635" s="737"/>
      <c r="E635" s="737"/>
      <c r="F635" s="738"/>
      <c r="G635" s="737"/>
      <c r="H635" s="737"/>
      <c r="I635" s="737"/>
      <c r="J635" s="737"/>
      <c r="K635" s="737"/>
      <c r="L635" s="737"/>
      <c r="M635" s="737"/>
      <c r="N635" s="737"/>
      <c r="O635" s="737"/>
      <c r="P635" s="737"/>
      <c r="Q635" s="737"/>
      <c r="R635" s="737"/>
      <c r="S635" s="737"/>
      <c r="T635" s="737"/>
      <c r="U635" s="737"/>
      <c r="V635" s="737"/>
      <c r="W635" s="737"/>
      <c r="X635" s="737"/>
      <c r="Y635" s="737"/>
      <c r="Z635" s="737"/>
    </row>
    <row r="636">
      <c r="A636" s="737"/>
      <c r="B636" s="737"/>
      <c r="C636" s="737"/>
      <c r="D636" s="737"/>
      <c r="E636" s="737"/>
      <c r="F636" s="738"/>
      <c r="G636" s="737"/>
      <c r="H636" s="737"/>
      <c r="I636" s="737"/>
      <c r="J636" s="737"/>
      <c r="K636" s="737"/>
      <c r="L636" s="737"/>
      <c r="M636" s="737"/>
      <c r="N636" s="737"/>
      <c r="O636" s="737"/>
      <c r="P636" s="737"/>
      <c r="Q636" s="737"/>
      <c r="R636" s="737"/>
      <c r="S636" s="737"/>
      <c r="T636" s="737"/>
      <c r="U636" s="737"/>
      <c r="V636" s="737"/>
      <c r="W636" s="737"/>
      <c r="X636" s="737"/>
      <c r="Y636" s="737"/>
      <c r="Z636" s="737"/>
    </row>
    <row r="637">
      <c r="A637" s="737"/>
      <c r="B637" s="737"/>
      <c r="C637" s="737"/>
      <c r="D637" s="737"/>
      <c r="E637" s="737"/>
      <c r="F637" s="738"/>
      <c r="G637" s="737"/>
      <c r="H637" s="737"/>
      <c r="I637" s="737"/>
      <c r="J637" s="737"/>
      <c r="K637" s="737"/>
      <c r="L637" s="737"/>
      <c r="M637" s="737"/>
      <c r="N637" s="737"/>
      <c r="O637" s="737"/>
      <c r="P637" s="737"/>
      <c r="Q637" s="737"/>
      <c r="R637" s="737"/>
      <c r="S637" s="737"/>
      <c r="T637" s="737"/>
      <c r="U637" s="737"/>
      <c r="V637" s="737"/>
      <c r="W637" s="737"/>
      <c r="X637" s="737"/>
      <c r="Y637" s="737"/>
      <c r="Z637" s="737"/>
    </row>
    <row r="638">
      <c r="A638" s="737"/>
      <c r="B638" s="737"/>
      <c r="C638" s="737"/>
      <c r="D638" s="737"/>
      <c r="E638" s="737"/>
      <c r="F638" s="738"/>
      <c r="G638" s="737"/>
      <c r="H638" s="737"/>
      <c r="I638" s="737"/>
      <c r="J638" s="737"/>
      <c r="K638" s="737"/>
      <c r="L638" s="737"/>
      <c r="M638" s="737"/>
      <c r="N638" s="737"/>
      <c r="O638" s="737"/>
      <c r="P638" s="737"/>
      <c r="Q638" s="737"/>
      <c r="R638" s="737"/>
      <c r="S638" s="737"/>
      <c r="T638" s="737"/>
      <c r="U638" s="737"/>
      <c r="V638" s="737"/>
      <c r="W638" s="737"/>
      <c r="X638" s="737"/>
      <c r="Y638" s="737"/>
      <c r="Z638" s="737"/>
    </row>
    <row r="639">
      <c r="A639" s="737"/>
      <c r="B639" s="737"/>
      <c r="C639" s="737"/>
      <c r="D639" s="737"/>
      <c r="E639" s="737"/>
      <c r="F639" s="738"/>
      <c r="G639" s="737"/>
      <c r="H639" s="737"/>
      <c r="I639" s="737"/>
      <c r="J639" s="737"/>
      <c r="K639" s="737"/>
      <c r="L639" s="737"/>
      <c r="M639" s="737"/>
      <c r="N639" s="737"/>
      <c r="O639" s="737"/>
      <c r="P639" s="737"/>
      <c r="Q639" s="737"/>
      <c r="R639" s="737"/>
      <c r="S639" s="737"/>
      <c r="T639" s="737"/>
      <c r="U639" s="737"/>
      <c r="V639" s="737"/>
      <c r="W639" s="737"/>
      <c r="X639" s="737"/>
      <c r="Y639" s="737"/>
      <c r="Z639" s="737"/>
    </row>
    <row r="640">
      <c r="A640" s="737"/>
      <c r="B640" s="737"/>
      <c r="C640" s="737"/>
      <c r="D640" s="737"/>
      <c r="E640" s="737"/>
      <c r="F640" s="738"/>
      <c r="G640" s="737"/>
      <c r="H640" s="737"/>
      <c r="I640" s="737"/>
      <c r="J640" s="737"/>
      <c r="K640" s="737"/>
      <c r="L640" s="737"/>
      <c r="M640" s="737"/>
      <c r="N640" s="737"/>
      <c r="O640" s="737"/>
      <c r="P640" s="737"/>
      <c r="Q640" s="737"/>
      <c r="R640" s="737"/>
      <c r="S640" s="737"/>
      <c r="T640" s="737"/>
      <c r="U640" s="737"/>
      <c r="V640" s="737"/>
      <c r="W640" s="737"/>
      <c r="X640" s="737"/>
      <c r="Y640" s="737"/>
      <c r="Z640" s="737"/>
    </row>
    <row r="641">
      <c r="A641" s="737"/>
      <c r="B641" s="737"/>
      <c r="C641" s="737"/>
      <c r="D641" s="737"/>
      <c r="E641" s="737"/>
      <c r="F641" s="738"/>
      <c r="G641" s="737"/>
      <c r="H641" s="737"/>
      <c r="I641" s="737"/>
      <c r="J641" s="737"/>
      <c r="K641" s="737"/>
      <c r="L641" s="737"/>
      <c r="M641" s="737"/>
      <c r="N641" s="737"/>
      <c r="O641" s="737"/>
      <c r="P641" s="737"/>
      <c r="Q641" s="737"/>
      <c r="R641" s="737"/>
      <c r="S641" s="737"/>
      <c r="T641" s="737"/>
      <c r="U641" s="737"/>
      <c r="V641" s="737"/>
      <c r="W641" s="737"/>
      <c r="X641" s="737"/>
      <c r="Y641" s="737"/>
      <c r="Z641" s="737"/>
    </row>
    <row r="642">
      <c r="A642" s="737"/>
      <c r="B642" s="737"/>
      <c r="C642" s="737"/>
      <c r="D642" s="737"/>
      <c r="E642" s="737"/>
      <c r="F642" s="738"/>
      <c r="G642" s="737"/>
      <c r="H642" s="737"/>
      <c r="I642" s="737"/>
      <c r="J642" s="737"/>
      <c r="K642" s="737"/>
      <c r="L642" s="737"/>
      <c r="M642" s="737"/>
      <c r="N642" s="737"/>
      <c r="O642" s="737"/>
      <c r="P642" s="737"/>
      <c r="Q642" s="737"/>
      <c r="R642" s="737"/>
      <c r="S642" s="737"/>
      <c r="T642" s="737"/>
      <c r="U642" s="737"/>
      <c r="V642" s="737"/>
      <c r="W642" s="737"/>
      <c r="X642" s="737"/>
      <c r="Y642" s="737"/>
      <c r="Z642" s="737"/>
    </row>
    <row r="643">
      <c r="A643" s="737"/>
      <c r="B643" s="737"/>
      <c r="C643" s="737"/>
      <c r="D643" s="737"/>
      <c r="E643" s="737"/>
      <c r="F643" s="738"/>
      <c r="G643" s="737"/>
      <c r="H643" s="737"/>
      <c r="I643" s="737"/>
      <c r="J643" s="737"/>
      <c r="K643" s="737"/>
      <c r="L643" s="737"/>
      <c r="M643" s="737"/>
      <c r="N643" s="737"/>
      <c r="O643" s="737"/>
      <c r="P643" s="737"/>
      <c r="Q643" s="737"/>
      <c r="R643" s="737"/>
      <c r="S643" s="737"/>
      <c r="T643" s="737"/>
      <c r="U643" s="737"/>
      <c r="V643" s="737"/>
      <c r="W643" s="737"/>
      <c r="X643" s="737"/>
      <c r="Y643" s="737"/>
      <c r="Z643" s="737"/>
    </row>
    <row r="644">
      <c r="A644" s="737"/>
      <c r="B644" s="737"/>
      <c r="C644" s="737"/>
      <c r="D644" s="737"/>
      <c r="E644" s="737"/>
      <c r="F644" s="738"/>
      <c r="G644" s="737"/>
      <c r="H644" s="737"/>
      <c r="I644" s="737"/>
      <c r="J644" s="737"/>
      <c r="K644" s="737"/>
      <c r="L644" s="737"/>
      <c r="M644" s="737"/>
      <c r="N644" s="737"/>
      <c r="O644" s="737"/>
      <c r="P644" s="737"/>
      <c r="Q644" s="737"/>
      <c r="R644" s="737"/>
      <c r="S644" s="737"/>
      <c r="T644" s="737"/>
      <c r="U644" s="737"/>
      <c r="V644" s="737"/>
      <c r="W644" s="737"/>
      <c r="X644" s="737"/>
      <c r="Y644" s="737"/>
      <c r="Z644" s="737"/>
    </row>
    <row r="645">
      <c r="A645" s="737"/>
      <c r="B645" s="737"/>
      <c r="C645" s="737"/>
      <c r="D645" s="737"/>
      <c r="E645" s="737"/>
      <c r="F645" s="738"/>
      <c r="G645" s="737"/>
      <c r="H645" s="737"/>
      <c r="I645" s="737"/>
      <c r="J645" s="737"/>
      <c r="K645" s="737"/>
      <c r="L645" s="737"/>
      <c r="M645" s="737"/>
      <c r="N645" s="737"/>
      <c r="O645" s="737"/>
      <c r="P645" s="737"/>
      <c r="Q645" s="737"/>
      <c r="R645" s="737"/>
      <c r="S645" s="737"/>
      <c r="T645" s="737"/>
      <c r="U645" s="737"/>
      <c r="V645" s="737"/>
      <c r="W645" s="737"/>
      <c r="X645" s="737"/>
      <c r="Y645" s="737"/>
      <c r="Z645" s="737"/>
    </row>
    <row r="646">
      <c r="A646" s="737"/>
      <c r="B646" s="737"/>
      <c r="C646" s="737"/>
      <c r="D646" s="737"/>
      <c r="E646" s="737"/>
      <c r="F646" s="738"/>
      <c r="G646" s="737"/>
      <c r="H646" s="737"/>
      <c r="I646" s="737"/>
      <c r="J646" s="737"/>
      <c r="K646" s="737"/>
      <c r="L646" s="737"/>
      <c r="M646" s="737"/>
      <c r="N646" s="737"/>
      <c r="O646" s="737"/>
      <c r="P646" s="737"/>
      <c r="Q646" s="737"/>
      <c r="R646" s="737"/>
      <c r="S646" s="737"/>
      <c r="T646" s="737"/>
      <c r="U646" s="737"/>
      <c r="V646" s="737"/>
      <c r="W646" s="737"/>
      <c r="X646" s="737"/>
      <c r="Y646" s="737"/>
      <c r="Z646" s="737"/>
    </row>
    <row r="647">
      <c r="A647" s="737"/>
      <c r="B647" s="737"/>
      <c r="C647" s="737"/>
      <c r="D647" s="737"/>
      <c r="E647" s="737"/>
      <c r="F647" s="738"/>
      <c r="G647" s="737"/>
      <c r="H647" s="737"/>
      <c r="I647" s="737"/>
      <c r="J647" s="737"/>
      <c r="K647" s="737"/>
      <c r="L647" s="737"/>
      <c r="M647" s="737"/>
      <c r="N647" s="737"/>
      <c r="O647" s="737"/>
      <c r="P647" s="737"/>
      <c r="Q647" s="737"/>
      <c r="R647" s="737"/>
      <c r="S647" s="737"/>
      <c r="T647" s="737"/>
      <c r="U647" s="737"/>
      <c r="V647" s="737"/>
      <c r="W647" s="737"/>
      <c r="X647" s="737"/>
      <c r="Y647" s="737"/>
      <c r="Z647" s="737"/>
    </row>
    <row r="648">
      <c r="A648" s="737"/>
      <c r="B648" s="737"/>
      <c r="C648" s="737"/>
      <c r="D648" s="737"/>
      <c r="E648" s="737"/>
      <c r="F648" s="738"/>
      <c r="G648" s="737"/>
      <c r="H648" s="737"/>
      <c r="I648" s="737"/>
      <c r="J648" s="737"/>
      <c r="K648" s="737"/>
      <c r="L648" s="737"/>
      <c r="M648" s="737"/>
      <c r="N648" s="737"/>
      <c r="O648" s="737"/>
      <c r="P648" s="737"/>
      <c r="Q648" s="737"/>
      <c r="R648" s="737"/>
      <c r="S648" s="737"/>
      <c r="T648" s="737"/>
      <c r="U648" s="737"/>
      <c r="V648" s="737"/>
      <c r="W648" s="737"/>
      <c r="X648" s="737"/>
      <c r="Y648" s="737"/>
      <c r="Z648" s="737"/>
    </row>
    <row r="649">
      <c r="A649" s="737"/>
      <c r="B649" s="737"/>
      <c r="C649" s="737"/>
      <c r="D649" s="737"/>
      <c r="E649" s="737"/>
      <c r="F649" s="738"/>
      <c r="G649" s="737"/>
      <c r="H649" s="737"/>
      <c r="I649" s="737"/>
      <c r="J649" s="737"/>
      <c r="K649" s="737"/>
      <c r="L649" s="737"/>
      <c r="M649" s="737"/>
      <c r="N649" s="737"/>
      <c r="O649" s="737"/>
      <c r="P649" s="737"/>
      <c r="Q649" s="737"/>
      <c r="R649" s="737"/>
      <c r="S649" s="737"/>
      <c r="T649" s="737"/>
      <c r="U649" s="737"/>
      <c r="V649" s="737"/>
      <c r="W649" s="737"/>
      <c r="X649" s="737"/>
      <c r="Y649" s="737"/>
      <c r="Z649" s="737"/>
    </row>
    <row r="650">
      <c r="A650" s="737"/>
      <c r="B650" s="737"/>
      <c r="C650" s="737"/>
      <c r="D650" s="737"/>
      <c r="E650" s="737"/>
      <c r="F650" s="738"/>
      <c r="G650" s="737"/>
      <c r="H650" s="737"/>
      <c r="I650" s="737"/>
      <c r="J650" s="737"/>
      <c r="K650" s="737"/>
      <c r="L650" s="737"/>
      <c r="M650" s="737"/>
      <c r="N650" s="737"/>
      <c r="O650" s="737"/>
      <c r="P650" s="737"/>
      <c r="Q650" s="737"/>
      <c r="R650" s="737"/>
      <c r="S650" s="737"/>
      <c r="T650" s="737"/>
      <c r="U650" s="737"/>
      <c r="V650" s="737"/>
      <c r="W650" s="737"/>
      <c r="X650" s="737"/>
      <c r="Y650" s="737"/>
      <c r="Z650" s="737"/>
    </row>
    <row r="651">
      <c r="A651" s="737"/>
      <c r="B651" s="737"/>
      <c r="C651" s="737"/>
      <c r="D651" s="737"/>
      <c r="E651" s="737"/>
      <c r="F651" s="738"/>
      <c r="G651" s="737"/>
      <c r="H651" s="737"/>
      <c r="I651" s="737"/>
      <c r="J651" s="737"/>
      <c r="K651" s="737"/>
      <c r="L651" s="737"/>
      <c r="M651" s="737"/>
      <c r="N651" s="737"/>
      <c r="O651" s="737"/>
      <c r="P651" s="737"/>
      <c r="Q651" s="737"/>
      <c r="R651" s="737"/>
      <c r="S651" s="737"/>
      <c r="T651" s="737"/>
      <c r="U651" s="737"/>
      <c r="V651" s="737"/>
      <c r="W651" s="737"/>
      <c r="X651" s="737"/>
      <c r="Y651" s="737"/>
      <c r="Z651" s="737"/>
    </row>
    <row r="652">
      <c r="A652" s="737"/>
      <c r="B652" s="737"/>
      <c r="C652" s="737"/>
      <c r="D652" s="737"/>
      <c r="E652" s="737"/>
      <c r="F652" s="738"/>
      <c r="G652" s="737"/>
      <c r="H652" s="737"/>
      <c r="I652" s="737"/>
      <c r="J652" s="737"/>
      <c r="K652" s="737"/>
      <c r="L652" s="737"/>
      <c r="M652" s="737"/>
      <c r="N652" s="737"/>
      <c r="O652" s="737"/>
      <c r="P652" s="737"/>
      <c r="Q652" s="737"/>
      <c r="R652" s="737"/>
      <c r="S652" s="737"/>
      <c r="T652" s="737"/>
      <c r="U652" s="737"/>
      <c r="V652" s="737"/>
      <c r="W652" s="737"/>
      <c r="X652" s="737"/>
      <c r="Y652" s="737"/>
      <c r="Z652" s="737"/>
    </row>
    <row r="653">
      <c r="A653" s="737"/>
      <c r="B653" s="737"/>
      <c r="C653" s="737"/>
      <c r="D653" s="737"/>
      <c r="E653" s="737"/>
      <c r="F653" s="738"/>
      <c r="G653" s="737"/>
      <c r="H653" s="737"/>
      <c r="I653" s="737"/>
      <c r="J653" s="737"/>
      <c r="K653" s="737"/>
      <c r="L653" s="737"/>
      <c r="M653" s="737"/>
      <c r="N653" s="737"/>
      <c r="O653" s="737"/>
      <c r="P653" s="737"/>
      <c r="Q653" s="737"/>
      <c r="R653" s="737"/>
      <c r="S653" s="737"/>
      <c r="T653" s="737"/>
      <c r="U653" s="737"/>
      <c r="V653" s="737"/>
      <c r="W653" s="737"/>
      <c r="X653" s="737"/>
      <c r="Y653" s="737"/>
      <c r="Z653" s="737"/>
    </row>
    <row r="654">
      <c r="A654" s="737"/>
      <c r="B654" s="737"/>
      <c r="C654" s="737"/>
      <c r="D654" s="737"/>
      <c r="E654" s="737"/>
      <c r="F654" s="738"/>
      <c r="G654" s="737"/>
      <c r="H654" s="737"/>
      <c r="I654" s="737"/>
      <c r="J654" s="737"/>
      <c r="K654" s="737"/>
      <c r="L654" s="737"/>
      <c r="M654" s="737"/>
      <c r="N654" s="737"/>
      <c r="O654" s="737"/>
      <c r="P654" s="737"/>
      <c r="Q654" s="737"/>
      <c r="R654" s="737"/>
      <c r="S654" s="737"/>
      <c r="T654" s="737"/>
      <c r="U654" s="737"/>
      <c r="V654" s="737"/>
      <c r="W654" s="737"/>
      <c r="X654" s="737"/>
      <c r="Y654" s="737"/>
      <c r="Z654" s="737"/>
    </row>
    <row r="655">
      <c r="A655" s="737"/>
      <c r="B655" s="737"/>
      <c r="C655" s="737"/>
      <c r="D655" s="737"/>
      <c r="E655" s="737"/>
      <c r="F655" s="738"/>
      <c r="G655" s="737"/>
      <c r="H655" s="737"/>
      <c r="I655" s="737"/>
      <c r="J655" s="737"/>
      <c r="K655" s="737"/>
      <c r="L655" s="737"/>
      <c r="M655" s="737"/>
      <c r="N655" s="737"/>
      <c r="O655" s="737"/>
      <c r="P655" s="737"/>
      <c r="Q655" s="737"/>
      <c r="R655" s="737"/>
      <c r="S655" s="737"/>
      <c r="T655" s="737"/>
      <c r="U655" s="737"/>
      <c r="V655" s="737"/>
      <c r="W655" s="737"/>
      <c r="X655" s="737"/>
      <c r="Y655" s="737"/>
      <c r="Z655" s="737"/>
    </row>
    <row r="656">
      <c r="A656" s="737"/>
      <c r="B656" s="737"/>
      <c r="C656" s="737"/>
      <c r="D656" s="737"/>
      <c r="E656" s="737"/>
      <c r="F656" s="738"/>
      <c r="G656" s="737"/>
      <c r="H656" s="737"/>
      <c r="I656" s="737"/>
      <c r="J656" s="737"/>
      <c r="K656" s="737"/>
      <c r="L656" s="737"/>
      <c r="M656" s="737"/>
      <c r="N656" s="737"/>
      <c r="O656" s="737"/>
      <c r="P656" s="737"/>
      <c r="Q656" s="737"/>
      <c r="R656" s="737"/>
      <c r="S656" s="737"/>
      <c r="T656" s="737"/>
      <c r="U656" s="737"/>
      <c r="V656" s="737"/>
      <c r="W656" s="737"/>
      <c r="X656" s="737"/>
      <c r="Y656" s="737"/>
      <c r="Z656" s="737"/>
    </row>
    <row r="657">
      <c r="A657" s="737"/>
      <c r="B657" s="737"/>
      <c r="C657" s="737"/>
      <c r="D657" s="737"/>
      <c r="E657" s="737"/>
      <c r="F657" s="738"/>
      <c r="G657" s="737"/>
      <c r="H657" s="737"/>
      <c r="I657" s="737"/>
      <c r="J657" s="737"/>
      <c r="K657" s="737"/>
      <c r="L657" s="737"/>
      <c r="M657" s="737"/>
      <c r="N657" s="737"/>
      <c r="O657" s="737"/>
      <c r="P657" s="737"/>
      <c r="Q657" s="737"/>
      <c r="R657" s="737"/>
      <c r="S657" s="737"/>
      <c r="T657" s="737"/>
      <c r="U657" s="737"/>
      <c r="V657" s="737"/>
      <c r="W657" s="737"/>
      <c r="X657" s="737"/>
      <c r="Y657" s="737"/>
      <c r="Z657" s="737"/>
    </row>
    <row r="658">
      <c r="A658" s="737"/>
      <c r="B658" s="737"/>
      <c r="C658" s="737"/>
      <c r="D658" s="737"/>
      <c r="E658" s="737"/>
      <c r="F658" s="738"/>
      <c r="G658" s="737"/>
      <c r="H658" s="737"/>
      <c r="I658" s="737"/>
      <c r="J658" s="737"/>
      <c r="K658" s="737"/>
      <c r="L658" s="737"/>
      <c r="M658" s="737"/>
      <c r="N658" s="737"/>
      <c r="O658" s="737"/>
      <c r="P658" s="737"/>
      <c r="Q658" s="737"/>
      <c r="R658" s="737"/>
      <c r="S658" s="737"/>
      <c r="T658" s="737"/>
      <c r="U658" s="737"/>
      <c r="V658" s="737"/>
      <c r="W658" s="737"/>
      <c r="X658" s="737"/>
      <c r="Y658" s="737"/>
      <c r="Z658" s="737"/>
    </row>
    <row r="659">
      <c r="A659" s="737"/>
      <c r="B659" s="737"/>
      <c r="C659" s="737"/>
      <c r="D659" s="737"/>
      <c r="E659" s="737"/>
      <c r="F659" s="738"/>
      <c r="G659" s="737"/>
      <c r="H659" s="737"/>
      <c r="I659" s="737"/>
      <c r="J659" s="737"/>
      <c r="K659" s="737"/>
      <c r="L659" s="737"/>
      <c r="M659" s="737"/>
      <c r="N659" s="737"/>
      <c r="O659" s="737"/>
      <c r="P659" s="737"/>
      <c r="Q659" s="737"/>
      <c r="R659" s="737"/>
      <c r="S659" s="737"/>
      <c r="T659" s="737"/>
      <c r="U659" s="737"/>
      <c r="V659" s="737"/>
      <c r="W659" s="737"/>
      <c r="X659" s="737"/>
      <c r="Y659" s="737"/>
      <c r="Z659" s="737"/>
    </row>
    <row r="660">
      <c r="A660" s="737"/>
      <c r="B660" s="737"/>
      <c r="C660" s="737"/>
      <c r="D660" s="737"/>
      <c r="E660" s="737"/>
      <c r="F660" s="738"/>
      <c r="G660" s="737"/>
      <c r="H660" s="737"/>
      <c r="I660" s="737"/>
      <c r="J660" s="737"/>
      <c r="K660" s="737"/>
      <c r="L660" s="737"/>
      <c r="M660" s="737"/>
      <c r="N660" s="737"/>
      <c r="O660" s="737"/>
      <c r="P660" s="737"/>
      <c r="Q660" s="737"/>
      <c r="R660" s="737"/>
      <c r="S660" s="737"/>
      <c r="T660" s="737"/>
      <c r="U660" s="737"/>
      <c r="V660" s="737"/>
      <c r="W660" s="737"/>
      <c r="X660" s="737"/>
      <c r="Y660" s="737"/>
      <c r="Z660" s="737"/>
    </row>
    <row r="661">
      <c r="A661" s="737"/>
      <c r="B661" s="737"/>
      <c r="C661" s="737"/>
      <c r="D661" s="737"/>
      <c r="E661" s="737"/>
      <c r="F661" s="738"/>
      <c r="G661" s="737"/>
      <c r="H661" s="737"/>
      <c r="I661" s="737"/>
      <c r="J661" s="737"/>
      <c r="K661" s="737"/>
      <c r="L661" s="737"/>
      <c r="M661" s="737"/>
      <c r="N661" s="737"/>
      <c r="O661" s="737"/>
      <c r="P661" s="737"/>
      <c r="Q661" s="737"/>
      <c r="R661" s="737"/>
      <c r="S661" s="737"/>
      <c r="T661" s="737"/>
      <c r="U661" s="737"/>
      <c r="V661" s="737"/>
      <c r="W661" s="737"/>
      <c r="X661" s="737"/>
      <c r="Y661" s="737"/>
      <c r="Z661" s="737"/>
    </row>
    <row r="662">
      <c r="A662" s="737"/>
      <c r="B662" s="737"/>
      <c r="C662" s="737"/>
      <c r="D662" s="737"/>
      <c r="E662" s="737"/>
      <c r="F662" s="738"/>
      <c r="G662" s="737"/>
      <c r="H662" s="737"/>
      <c r="I662" s="737"/>
      <c r="J662" s="737"/>
      <c r="K662" s="737"/>
      <c r="L662" s="737"/>
      <c r="M662" s="737"/>
      <c r="N662" s="737"/>
      <c r="O662" s="737"/>
      <c r="P662" s="737"/>
      <c r="Q662" s="737"/>
      <c r="R662" s="737"/>
      <c r="S662" s="737"/>
      <c r="T662" s="737"/>
      <c r="U662" s="737"/>
      <c r="V662" s="737"/>
      <c r="W662" s="737"/>
      <c r="X662" s="737"/>
      <c r="Y662" s="737"/>
      <c r="Z662" s="737"/>
    </row>
    <row r="663">
      <c r="A663" s="737"/>
      <c r="B663" s="737"/>
      <c r="C663" s="737"/>
      <c r="D663" s="737"/>
      <c r="E663" s="737"/>
      <c r="F663" s="738"/>
      <c r="G663" s="737"/>
      <c r="H663" s="737"/>
      <c r="I663" s="737"/>
      <c r="J663" s="737"/>
      <c r="K663" s="737"/>
      <c r="L663" s="737"/>
      <c r="M663" s="737"/>
      <c r="N663" s="737"/>
      <c r="O663" s="737"/>
      <c r="P663" s="737"/>
      <c r="Q663" s="737"/>
      <c r="R663" s="737"/>
      <c r="S663" s="737"/>
      <c r="T663" s="737"/>
      <c r="U663" s="737"/>
      <c r="V663" s="737"/>
      <c r="W663" s="737"/>
      <c r="X663" s="737"/>
      <c r="Y663" s="737"/>
      <c r="Z663" s="737"/>
    </row>
    <row r="664">
      <c r="A664" s="737"/>
      <c r="B664" s="737"/>
      <c r="C664" s="737"/>
      <c r="D664" s="737"/>
      <c r="E664" s="737"/>
      <c r="F664" s="738"/>
      <c r="G664" s="737"/>
      <c r="H664" s="737"/>
      <c r="I664" s="737"/>
      <c r="J664" s="737"/>
      <c r="K664" s="737"/>
      <c r="L664" s="737"/>
      <c r="M664" s="737"/>
      <c r="N664" s="737"/>
      <c r="O664" s="737"/>
      <c r="P664" s="737"/>
      <c r="Q664" s="737"/>
      <c r="R664" s="737"/>
      <c r="S664" s="737"/>
      <c r="T664" s="737"/>
      <c r="U664" s="737"/>
      <c r="V664" s="737"/>
      <c r="W664" s="737"/>
      <c r="X664" s="737"/>
      <c r="Y664" s="737"/>
      <c r="Z664" s="737"/>
    </row>
    <row r="665">
      <c r="A665" s="737"/>
      <c r="B665" s="737"/>
      <c r="C665" s="737"/>
      <c r="D665" s="737"/>
      <c r="E665" s="737"/>
      <c r="F665" s="738"/>
      <c r="G665" s="737"/>
      <c r="H665" s="737"/>
      <c r="I665" s="737"/>
      <c r="J665" s="737"/>
      <c r="K665" s="737"/>
      <c r="L665" s="737"/>
      <c r="M665" s="737"/>
      <c r="N665" s="737"/>
      <c r="O665" s="737"/>
      <c r="P665" s="737"/>
      <c r="Q665" s="737"/>
      <c r="R665" s="737"/>
      <c r="S665" s="737"/>
      <c r="T665" s="737"/>
      <c r="U665" s="737"/>
      <c r="V665" s="737"/>
      <c r="W665" s="737"/>
      <c r="X665" s="737"/>
      <c r="Y665" s="737"/>
      <c r="Z665" s="737"/>
    </row>
    <row r="666">
      <c r="A666" s="737"/>
      <c r="B666" s="737"/>
      <c r="C666" s="737"/>
      <c r="D666" s="737"/>
      <c r="E666" s="737"/>
      <c r="F666" s="738"/>
      <c r="G666" s="737"/>
      <c r="H666" s="737"/>
      <c r="I666" s="737"/>
      <c r="J666" s="737"/>
      <c r="K666" s="737"/>
      <c r="L666" s="737"/>
      <c r="M666" s="737"/>
      <c r="N666" s="737"/>
      <c r="O666" s="737"/>
      <c r="P666" s="737"/>
      <c r="Q666" s="737"/>
      <c r="R666" s="737"/>
      <c r="S666" s="737"/>
      <c r="T666" s="737"/>
      <c r="U666" s="737"/>
      <c r="V666" s="737"/>
      <c r="W666" s="737"/>
      <c r="X666" s="737"/>
      <c r="Y666" s="737"/>
      <c r="Z666" s="737"/>
    </row>
    <row r="667">
      <c r="A667" s="737"/>
      <c r="B667" s="737"/>
      <c r="C667" s="737"/>
      <c r="D667" s="737"/>
      <c r="E667" s="737"/>
      <c r="F667" s="738"/>
      <c r="G667" s="737"/>
      <c r="H667" s="737"/>
      <c r="I667" s="737"/>
      <c r="J667" s="737"/>
      <c r="K667" s="737"/>
      <c r="L667" s="737"/>
      <c r="M667" s="737"/>
      <c r="N667" s="737"/>
      <c r="O667" s="737"/>
      <c r="P667" s="737"/>
      <c r="Q667" s="737"/>
      <c r="R667" s="737"/>
      <c r="S667" s="737"/>
      <c r="T667" s="737"/>
      <c r="U667" s="737"/>
      <c r="V667" s="737"/>
      <c r="W667" s="737"/>
      <c r="X667" s="737"/>
      <c r="Y667" s="737"/>
      <c r="Z667" s="737"/>
    </row>
    <row r="668">
      <c r="A668" s="737"/>
      <c r="B668" s="737"/>
      <c r="C668" s="737"/>
      <c r="D668" s="737"/>
      <c r="E668" s="737"/>
      <c r="F668" s="738"/>
      <c r="G668" s="737"/>
      <c r="H668" s="737"/>
      <c r="I668" s="737"/>
      <c r="J668" s="737"/>
      <c r="K668" s="737"/>
      <c r="L668" s="737"/>
      <c r="M668" s="737"/>
      <c r="N668" s="737"/>
      <c r="O668" s="737"/>
      <c r="P668" s="737"/>
      <c r="Q668" s="737"/>
      <c r="R668" s="737"/>
      <c r="S668" s="737"/>
      <c r="T668" s="737"/>
      <c r="U668" s="737"/>
      <c r="V668" s="737"/>
      <c r="W668" s="737"/>
      <c r="X668" s="737"/>
      <c r="Y668" s="737"/>
      <c r="Z668" s="737"/>
    </row>
    <row r="669">
      <c r="A669" s="737"/>
      <c r="B669" s="737"/>
      <c r="C669" s="737"/>
      <c r="D669" s="737"/>
      <c r="E669" s="737"/>
      <c r="F669" s="738"/>
      <c r="G669" s="737"/>
      <c r="H669" s="737"/>
      <c r="I669" s="737"/>
      <c r="J669" s="737"/>
      <c r="K669" s="737"/>
      <c r="L669" s="737"/>
      <c r="M669" s="737"/>
      <c r="N669" s="737"/>
      <c r="O669" s="737"/>
      <c r="P669" s="737"/>
      <c r="Q669" s="737"/>
      <c r="R669" s="737"/>
      <c r="S669" s="737"/>
      <c r="T669" s="737"/>
      <c r="U669" s="737"/>
      <c r="V669" s="737"/>
      <c r="W669" s="737"/>
      <c r="X669" s="737"/>
      <c r="Y669" s="737"/>
      <c r="Z669" s="737"/>
    </row>
    <row r="670">
      <c r="A670" s="737"/>
      <c r="B670" s="737"/>
      <c r="C670" s="737"/>
      <c r="D670" s="737"/>
      <c r="E670" s="737"/>
      <c r="F670" s="738"/>
      <c r="G670" s="737"/>
      <c r="H670" s="737"/>
      <c r="I670" s="737"/>
      <c r="J670" s="737"/>
      <c r="K670" s="737"/>
      <c r="L670" s="737"/>
      <c r="M670" s="737"/>
      <c r="N670" s="737"/>
      <c r="O670" s="737"/>
      <c r="P670" s="737"/>
      <c r="Q670" s="737"/>
      <c r="R670" s="737"/>
      <c r="S670" s="737"/>
      <c r="T670" s="737"/>
      <c r="U670" s="737"/>
      <c r="V670" s="737"/>
      <c r="W670" s="737"/>
      <c r="X670" s="737"/>
      <c r="Y670" s="737"/>
      <c r="Z670" s="737"/>
    </row>
    <row r="671">
      <c r="A671" s="737"/>
      <c r="B671" s="737"/>
      <c r="C671" s="737"/>
      <c r="D671" s="737"/>
      <c r="E671" s="737"/>
      <c r="F671" s="738"/>
      <c r="G671" s="737"/>
      <c r="H671" s="737"/>
      <c r="I671" s="737"/>
      <c r="J671" s="737"/>
      <c r="K671" s="737"/>
      <c r="L671" s="737"/>
      <c r="M671" s="737"/>
      <c r="N671" s="737"/>
      <c r="O671" s="737"/>
      <c r="P671" s="737"/>
      <c r="Q671" s="737"/>
      <c r="R671" s="737"/>
      <c r="S671" s="737"/>
      <c r="T671" s="737"/>
      <c r="U671" s="737"/>
      <c r="V671" s="737"/>
      <c r="W671" s="737"/>
      <c r="X671" s="737"/>
      <c r="Y671" s="737"/>
      <c r="Z671" s="737"/>
    </row>
    <row r="672">
      <c r="A672" s="737"/>
      <c r="B672" s="737"/>
      <c r="C672" s="737"/>
      <c r="D672" s="737"/>
      <c r="E672" s="737"/>
      <c r="F672" s="738"/>
      <c r="G672" s="737"/>
      <c r="H672" s="737"/>
      <c r="I672" s="737"/>
      <c r="J672" s="737"/>
      <c r="K672" s="737"/>
      <c r="L672" s="737"/>
      <c r="M672" s="737"/>
      <c r="N672" s="737"/>
      <c r="O672" s="737"/>
      <c r="P672" s="737"/>
      <c r="Q672" s="737"/>
      <c r="R672" s="737"/>
      <c r="S672" s="737"/>
      <c r="T672" s="737"/>
      <c r="U672" s="737"/>
      <c r="V672" s="737"/>
      <c r="W672" s="737"/>
      <c r="X672" s="737"/>
      <c r="Y672" s="737"/>
      <c r="Z672" s="737"/>
    </row>
    <row r="673">
      <c r="A673" s="737"/>
      <c r="B673" s="737"/>
      <c r="C673" s="737"/>
      <c r="D673" s="737"/>
      <c r="E673" s="737"/>
      <c r="F673" s="738"/>
      <c r="G673" s="737"/>
      <c r="H673" s="737"/>
      <c r="I673" s="737"/>
      <c r="J673" s="737"/>
      <c r="K673" s="737"/>
      <c r="L673" s="737"/>
      <c r="M673" s="737"/>
      <c r="N673" s="737"/>
      <c r="O673" s="737"/>
      <c r="P673" s="737"/>
      <c r="Q673" s="737"/>
      <c r="R673" s="737"/>
      <c r="S673" s="737"/>
      <c r="T673" s="737"/>
      <c r="U673" s="737"/>
      <c r="V673" s="737"/>
      <c r="W673" s="737"/>
      <c r="X673" s="737"/>
      <c r="Y673" s="737"/>
      <c r="Z673" s="737"/>
    </row>
    <row r="674">
      <c r="A674" s="737"/>
      <c r="B674" s="737"/>
      <c r="C674" s="737"/>
      <c r="D674" s="737"/>
      <c r="E674" s="737"/>
      <c r="F674" s="738"/>
      <c r="G674" s="737"/>
      <c r="H674" s="737"/>
      <c r="I674" s="737"/>
      <c r="J674" s="737"/>
      <c r="K674" s="737"/>
      <c r="L674" s="737"/>
      <c r="M674" s="737"/>
      <c r="N674" s="737"/>
      <c r="O674" s="737"/>
      <c r="P674" s="737"/>
      <c r="Q674" s="737"/>
      <c r="R674" s="737"/>
      <c r="S674" s="737"/>
      <c r="T674" s="737"/>
      <c r="U674" s="737"/>
      <c r="V674" s="737"/>
      <c r="W674" s="737"/>
      <c r="X674" s="737"/>
      <c r="Y674" s="737"/>
      <c r="Z674" s="737"/>
    </row>
    <row r="675">
      <c r="A675" s="737"/>
      <c r="B675" s="737"/>
      <c r="C675" s="737"/>
      <c r="D675" s="737"/>
      <c r="E675" s="737"/>
      <c r="F675" s="738"/>
      <c r="G675" s="737"/>
      <c r="H675" s="737"/>
      <c r="I675" s="737"/>
      <c r="J675" s="737"/>
      <c r="K675" s="737"/>
      <c r="L675" s="737"/>
      <c r="M675" s="737"/>
      <c r="N675" s="737"/>
      <c r="O675" s="737"/>
      <c r="P675" s="737"/>
      <c r="Q675" s="737"/>
      <c r="R675" s="737"/>
      <c r="S675" s="737"/>
      <c r="T675" s="737"/>
      <c r="U675" s="737"/>
      <c r="V675" s="737"/>
      <c r="W675" s="737"/>
      <c r="X675" s="737"/>
      <c r="Y675" s="737"/>
      <c r="Z675" s="737"/>
    </row>
    <row r="676">
      <c r="A676" s="737"/>
      <c r="B676" s="737"/>
      <c r="C676" s="737"/>
      <c r="D676" s="737"/>
      <c r="E676" s="737"/>
      <c r="F676" s="738"/>
      <c r="G676" s="737"/>
      <c r="H676" s="737"/>
      <c r="I676" s="737"/>
      <c r="J676" s="737"/>
      <c r="K676" s="737"/>
      <c r="L676" s="737"/>
      <c r="M676" s="737"/>
      <c r="N676" s="737"/>
      <c r="O676" s="737"/>
      <c r="P676" s="737"/>
      <c r="Q676" s="737"/>
      <c r="R676" s="737"/>
      <c r="S676" s="737"/>
      <c r="T676" s="737"/>
      <c r="U676" s="737"/>
      <c r="V676" s="737"/>
      <c r="W676" s="737"/>
      <c r="X676" s="737"/>
      <c r="Y676" s="737"/>
      <c r="Z676" s="737"/>
    </row>
    <row r="677">
      <c r="A677" s="737"/>
      <c r="B677" s="737"/>
      <c r="C677" s="737"/>
      <c r="D677" s="737"/>
      <c r="E677" s="737"/>
      <c r="F677" s="738"/>
      <c r="G677" s="737"/>
      <c r="H677" s="737"/>
      <c r="I677" s="737"/>
      <c r="J677" s="737"/>
      <c r="K677" s="737"/>
      <c r="L677" s="737"/>
      <c r="M677" s="737"/>
      <c r="N677" s="737"/>
      <c r="O677" s="737"/>
      <c r="P677" s="737"/>
      <c r="Q677" s="737"/>
      <c r="R677" s="737"/>
      <c r="S677" s="737"/>
      <c r="T677" s="737"/>
      <c r="U677" s="737"/>
      <c r="V677" s="737"/>
      <c r="W677" s="737"/>
      <c r="X677" s="737"/>
      <c r="Y677" s="737"/>
      <c r="Z677" s="737"/>
    </row>
    <row r="678">
      <c r="A678" s="737"/>
      <c r="B678" s="737"/>
      <c r="C678" s="737"/>
      <c r="D678" s="737"/>
      <c r="E678" s="737"/>
      <c r="F678" s="738"/>
      <c r="G678" s="737"/>
      <c r="H678" s="737"/>
      <c r="I678" s="737"/>
      <c r="J678" s="737"/>
      <c r="K678" s="737"/>
      <c r="L678" s="737"/>
      <c r="M678" s="737"/>
      <c r="N678" s="737"/>
      <c r="O678" s="737"/>
      <c r="P678" s="737"/>
      <c r="Q678" s="737"/>
      <c r="R678" s="737"/>
      <c r="S678" s="737"/>
      <c r="T678" s="737"/>
      <c r="U678" s="737"/>
      <c r="V678" s="737"/>
      <c r="W678" s="737"/>
      <c r="X678" s="737"/>
      <c r="Y678" s="737"/>
      <c r="Z678" s="737"/>
    </row>
    <row r="679">
      <c r="A679" s="737"/>
      <c r="B679" s="737"/>
      <c r="C679" s="737"/>
      <c r="D679" s="737"/>
      <c r="E679" s="737"/>
      <c r="F679" s="738"/>
      <c r="G679" s="737"/>
      <c r="H679" s="737"/>
      <c r="I679" s="737"/>
      <c r="J679" s="737"/>
      <c r="K679" s="737"/>
      <c r="L679" s="737"/>
      <c r="M679" s="737"/>
      <c r="N679" s="737"/>
      <c r="O679" s="737"/>
      <c r="P679" s="737"/>
      <c r="Q679" s="737"/>
      <c r="R679" s="737"/>
      <c r="S679" s="737"/>
      <c r="T679" s="737"/>
      <c r="U679" s="737"/>
      <c r="V679" s="737"/>
      <c r="W679" s="737"/>
      <c r="X679" s="737"/>
      <c r="Y679" s="737"/>
      <c r="Z679" s="737"/>
    </row>
    <row r="680">
      <c r="A680" s="737"/>
      <c r="B680" s="737"/>
      <c r="C680" s="737"/>
      <c r="D680" s="737"/>
      <c r="E680" s="737"/>
      <c r="F680" s="738"/>
      <c r="G680" s="737"/>
      <c r="H680" s="737"/>
      <c r="I680" s="737"/>
      <c r="J680" s="737"/>
      <c r="K680" s="737"/>
      <c r="L680" s="737"/>
      <c r="M680" s="737"/>
      <c r="N680" s="737"/>
      <c r="O680" s="737"/>
      <c r="P680" s="737"/>
      <c r="Q680" s="737"/>
      <c r="R680" s="737"/>
      <c r="S680" s="737"/>
      <c r="T680" s="737"/>
      <c r="U680" s="737"/>
      <c r="V680" s="737"/>
      <c r="W680" s="737"/>
      <c r="X680" s="737"/>
      <c r="Y680" s="737"/>
      <c r="Z680" s="737"/>
    </row>
    <row r="681">
      <c r="A681" s="737"/>
      <c r="B681" s="737"/>
      <c r="C681" s="737"/>
      <c r="D681" s="737"/>
      <c r="E681" s="737"/>
      <c r="F681" s="738"/>
      <c r="G681" s="737"/>
      <c r="H681" s="737"/>
      <c r="I681" s="737"/>
      <c r="J681" s="737"/>
      <c r="K681" s="737"/>
      <c r="L681" s="737"/>
      <c r="M681" s="737"/>
      <c r="N681" s="737"/>
      <c r="O681" s="737"/>
      <c r="P681" s="737"/>
      <c r="Q681" s="737"/>
      <c r="R681" s="737"/>
      <c r="S681" s="737"/>
      <c r="T681" s="737"/>
      <c r="U681" s="737"/>
      <c r="V681" s="737"/>
      <c r="W681" s="737"/>
      <c r="X681" s="737"/>
      <c r="Y681" s="737"/>
      <c r="Z681" s="737"/>
    </row>
    <row r="682">
      <c r="A682" s="737"/>
      <c r="B682" s="737"/>
      <c r="C682" s="737"/>
      <c r="D682" s="737"/>
      <c r="E682" s="737"/>
      <c r="F682" s="738"/>
      <c r="G682" s="737"/>
      <c r="H682" s="737"/>
      <c r="I682" s="737"/>
      <c r="J682" s="737"/>
      <c r="K682" s="737"/>
      <c r="L682" s="737"/>
      <c r="M682" s="737"/>
      <c r="N682" s="737"/>
      <c r="O682" s="737"/>
      <c r="P682" s="737"/>
      <c r="Q682" s="737"/>
      <c r="R682" s="737"/>
      <c r="S682" s="737"/>
      <c r="T682" s="737"/>
      <c r="U682" s="737"/>
      <c r="V682" s="737"/>
      <c r="W682" s="737"/>
      <c r="X682" s="737"/>
      <c r="Y682" s="737"/>
      <c r="Z682" s="737"/>
    </row>
    <row r="683">
      <c r="A683" s="737"/>
      <c r="B683" s="737"/>
      <c r="C683" s="737"/>
      <c r="D683" s="737"/>
      <c r="E683" s="737"/>
      <c r="F683" s="738"/>
      <c r="G683" s="737"/>
      <c r="H683" s="737"/>
      <c r="I683" s="737"/>
      <c r="J683" s="737"/>
      <c r="K683" s="737"/>
      <c r="L683" s="737"/>
      <c r="M683" s="737"/>
      <c r="N683" s="737"/>
      <c r="O683" s="737"/>
      <c r="P683" s="737"/>
      <c r="Q683" s="737"/>
      <c r="R683" s="737"/>
      <c r="S683" s="737"/>
      <c r="T683" s="737"/>
      <c r="U683" s="737"/>
      <c r="V683" s="737"/>
      <c r="W683" s="737"/>
      <c r="X683" s="737"/>
      <c r="Y683" s="737"/>
      <c r="Z683" s="737"/>
    </row>
    <row r="684">
      <c r="A684" s="737"/>
      <c r="B684" s="737"/>
      <c r="C684" s="737"/>
      <c r="D684" s="737"/>
      <c r="E684" s="737"/>
      <c r="F684" s="738"/>
      <c r="G684" s="737"/>
      <c r="H684" s="737"/>
      <c r="I684" s="737"/>
      <c r="J684" s="737"/>
      <c r="K684" s="737"/>
      <c r="L684" s="737"/>
      <c r="M684" s="737"/>
      <c r="N684" s="737"/>
      <c r="O684" s="737"/>
      <c r="P684" s="737"/>
      <c r="Q684" s="737"/>
      <c r="R684" s="737"/>
      <c r="S684" s="737"/>
      <c r="T684" s="737"/>
      <c r="U684" s="737"/>
      <c r="V684" s="737"/>
      <c r="W684" s="737"/>
      <c r="X684" s="737"/>
      <c r="Y684" s="737"/>
      <c r="Z684" s="737"/>
    </row>
    <row r="685">
      <c r="A685" s="737"/>
      <c r="B685" s="737"/>
      <c r="C685" s="737"/>
      <c r="D685" s="737"/>
      <c r="E685" s="737"/>
      <c r="F685" s="738"/>
      <c r="G685" s="737"/>
      <c r="H685" s="737"/>
      <c r="I685" s="737"/>
      <c r="J685" s="737"/>
      <c r="K685" s="737"/>
      <c r="L685" s="737"/>
      <c r="M685" s="737"/>
      <c r="N685" s="737"/>
      <c r="O685" s="737"/>
      <c r="P685" s="737"/>
      <c r="Q685" s="737"/>
      <c r="R685" s="737"/>
      <c r="S685" s="737"/>
      <c r="T685" s="737"/>
      <c r="U685" s="737"/>
      <c r="V685" s="737"/>
      <c r="W685" s="737"/>
      <c r="X685" s="737"/>
      <c r="Y685" s="737"/>
      <c r="Z685" s="737"/>
    </row>
    <row r="686">
      <c r="A686" s="737"/>
      <c r="B686" s="737"/>
      <c r="C686" s="737"/>
      <c r="D686" s="737"/>
      <c r="E686" s="737"/>
      <c r="F686" s="738"/>
      <c r="G686" s="737"/>
      <c r="H686" s="737"/>
      <c r="I686" s="737"/>
      <c r="J686" s="737"/>
      <c r="K686" s="737"/>
      <c r="L686" s="737"/>
      <c r="M686" s="737"/>
      <c r="N686" s="737"/>
      <c r="O686" s="737"/>
      <c r="P686" s="737"/>
      <c r="Q686" s="737"/>
      <c r="R686" s="737"/>
      <c r="S686" s="737"/>
      <c r="T686" s="737"/>
      <c r="U686" s="737"/>
      <c r="V686" s="737"/>
      <c r="W686" s="737"/>
      <c r="X686" s="737"/>
      <c r="Y686" s="737"/>
      <c r="Z686" s="737"/>
    </row>
    <row r="687">
      <c r="A687" s="737"/>
      <c r="B687" s="737"/>
      <c r="C687" s="737"/>
      <c r="D687" s="737"/>
      <c r="E687" s="737"/>
      <c r="F687" s="738"/>
      <c r="G687" s="737"/>
      <c r="H687" s="737"/>
      <c r="I687" s="737"/>
      <c r="J687" s="737"/>
      <c r="K687" s="737"/>
      <c r="L687" s="737"/>
      <c r="M687" s="737"/>
      <c r="N687" s="737"/>
      <c r="O687" s="737"/>
      <c r="P687" s="737"/>
      <c r="Q687" s="737"/>
      <c r="R687" s="737"/>
      <c r="S687" s="737"/>
      <c r="T687" s="737"/>
      <c r="U687" s="737"/>
      <c r="V687" s="737"/>
      <c r="W687" s="737"/>
      <c r="X687" s="737"/>
      <c r="Y687" s="737"/>
      <c r="Z687" s="737"/>
    </row>
    <row r="688">
      <c r="A688" s="737"/>
      <c r="B688" s="737"/>
      <c r="C688" s="737"/>
      <c r="D688" s="737"/>
      <c r="E688" s="737"/>
      <c r="F688" s="738"/>
      <c r="G688" s="737"/>
      <c r="H688" s="737"/>
      <c r="I688" s="737"/>
      <c r="J688" s="737"/>
      <c r="K688" s="737"/>
      <c r="L688" s="737"/>
      <c r="M688" s="737"/>
      <c r="N688" s="737"/>
      <c r="O688" s="737"/>
      <c r="P688" s="737"/>
      <c r="Q688" s="737"/>
      <c r="R688" s="737"/>
      <c r="S688" s="737"/>
      <c r="T688" s="737"/>
      <c r="U688" s="737"/>
      <c r="V688" s="737"/>
      <c r="W688" s="737"/>
      <c r="X688" s="737"/>
      <c r="Y688" s="737"/>
      <c r="Z688" s="737"/>
    </row>
    <row r="689">
      <c r="A689" s="737"/>
      <c r="B689" s="737"/>
      <c r="C689" s="737"/>
      <c r="D689" s="737"/>
      <c r="E689" s="737"/>
      <c r="F689" s="738"/>
      <c r="G689" s="737"/>
      <c r="H689" s="737"/>
      <c r="I689" s="737"/>
      <c r="J689" s="737"/>
      <c r="K689" s="737"/>
      <c r="L689" s="737"/>
      <c r="M689" s="737"/>
      <c r="N689" s="737"/>
      <c r="O689" s="737"/>
      <c r="P689" s="737"/>
      <c r="Q689" s="737"/>
      <c r="R689" s="737"/>
      <c r="S689" s="737"/>
      <c r="T689" s="737"/>
      <c r="U689" s="737"/>
      <c r="V689" s="737"/>
      <c r="W689" s="737"/>
      <c r="X689" s="737"/>
      <c r="Y689" s="737"/>
      <c r="Z689" s="737"/>
    </row>
    <row r="690">
      <c r="A690" s="737"/>
      <c r="B690" s="737"/>
      <c r="C690" s="737"/>
      <c r="D690" s="737"/>
      <c r="E690" s="737"/>
      <c r="F690" s="738"/>
      <c r="G690" s="737"/>
      <c r="H690" s="737"/>
      <c r="I690" s="737"/>
      <c r="J690" s="737"/>
      <c r="K690" s="737"/>
      <c r="L690" s="737"/>
      <c r="M690" s="737"/>
      <c r="N690" s="737"/>
      <c r="O690" s="737"/>
      <c r="P690" s="737"/>
      <c r="Q690" s="737"/>
      <c r="R690" s="737"/>
      <c r="S690" s="737"/>
      <c r="T690" s="737"/>
      <c r="U690" s="737"/>
      <c r="V690" s="737"/>
      <c r="W690" s="737"/>
      <c r="X690" s="737"/>
      <c r="Y690" s="737"/>
      <c r="Z690" s="737"/>
    </row>
    <row r="691">
      <c r="A691" s="737"/>
      <c r="B691" s="737"/>
      <c r="C691" s="737"/>
      <c r="D691" s="737"/>
      <c r="E691" s="737"/>
      <c r="F691" s="738"/>
      <c r="G691" s="737"/>
      <c r="H691" s="737"/>
      <c r="I691" s="737"/>
      <c r="J691" s="737"/>
      <c r="K691" s="737"/>
      <c r="L691" s="737"/>
      <c r="M691" s="737"/>
      <c r="N691" s="737"/>
      <c r="O691" s="737"/>
      <c r="P691" s="737"/>
      <c r="Q691" s="737"/>
      <c r="R691" s="737"/>
      <c r="S691" s="737"/>
      <c r="T691" s="737"/>
      <c r="U691" s="737"/>
      <c r="V691" s="737"/>
      <c r="W691" s="737"/>
      <c r="X691" s="737"/>
      <c r="Y691" s="737"/>
      <c r="Z691" s="737"/>
    </row>
    <row r="692">
      <c r="A692" s="737"/>
      <c r="B692" s="737"/>
      <c r="C692" s="737"/>
      <c r="D692" s="737"/>
      <c r="E692" s="737"/>
      <c r="F692" s="738"/>
      <c r="G692" s="737"/>
      <c r="H692" s="737"/>
      <c r="I692" s="737"/>
      <c r="J692" s="737"/>
      <c r="K692" s="737"/>
      <c r="L692" s="737"/>
      <c r="M692" s="737"/>
      <c r="N692" s="737"/>
      <c r="O692" s="737"/>
      <c r="P692" s="737"/>
      <c r="Q692" s="737"/>
      <c r="R692" s="737"/>
      <c r="S692" s="737"/>
      <c r="T692" s="737"/>
      <c r="U692" s="737"/>
      <c r="V692" s="737"/>
      <c r="W692" s="737"/>
      <c r="X692" s="737"/>
      <c r="Y692" s="737"/>
      <c r="Z692" s="737"/>
    </row>
    <row r="693">
      <c r="A693" s="737"/>
      <c r="B693" s="737"/>
      <c r="C693" s="737"/>
      <c r="D693" s="737"/>
      <c r="E693" s="737"/>
      <c r="F693" s="738"/>
      <c r="G693" s="737"/>
      <c r="H693" s="737"/>
      <c r="I693" s="737"/>
      <c r="J693" s="737"/>
      <c r="K693" s="737"/>
      <c r="L693" s="737"/>
      <c r="M693" s="737"/>
      <c r="N693" s="737"/>
      <c r="O693" s="737"/>
      <c r="P693" s="737"/>
      <c r="Q693" s="737"/>
      <c r="R693" s="737"/>
      <c r="S693" s="737"/>
      <c r="T693" s="737"/>
      <c r="U693" s="737"/>
      <c r="V693" s="737"/>
      <c r="W693" s="737"/>
      <c r="X693" s="737"/>
      <c r="Y693" s="737"/>
      <c r="Z693" s="737"/>
    </row>
    <row r="694">
      <c r="A694" s="737"/>
      <c r="B694" s="737"/>
      <c r="C694" s="737"/>
      <c r="D694" s="737"/>
      <c r="E694" s="737"/>
      <c r="F694" s="738"/>
      <c r="G694" s="737"/>
      <c r="H694" s="737"/>
      <c r="I694" s="737"/>
      <c r="J694" s="737"/>
      <c r="K694" s="737"/>
      <c r="L694" s="737"/>
      <c r="M694" s="737"/>
      <c r="N694" s="737"/>
      <c r="O694" s="737"/>
      <c r="P694" s="737"/>
      <c r="Q694" s="737"/>
      <c r="R694" s="737"/>
      <c r="S694" s="737"/>
      <c r="T694" s="737"/>
      <c r="U694" s="737"/>
      <c r="V694" s="737"/>
      <c r="W694" s="737"/>
      <c r="X694" s="737"/>
      <c r="Y694" s="737"/>
      <c r="Z694" s="737"/>
    </row>
    <row r="695">
      <c r="A695" s="737"/>
      <c r="B695" s="737"/>
      <c r="C695" s="737"/>
      <c r="D695" s="737"/>
      <c r="E695" s="737"/>
      <c r="F695" s="738"/>
      <c r="G695" s="737"/>
      <c r="H695" s="737"/>
      <c r="I695" s="737"/>
      <c r="J695" s="737"/>
      <c r="K695" s="737"/>
      <c r="L695" s="737"/>
      <c r="M695" s="737"/>
      <c r="N695" s="737"/>
      <c r="O695" s="737"/>
      <c r="P695" s="737"/>
      <c r="Q695" s="737"/>
      <c r="R695" s="737"/>
      <c r="S695" s="737"/>
      <c r="T695" s="737"/>
      <c r="U695" s="737"/>
      <c r="V695" s="737"/>
      <c r="W695" s="737"/>
      <c r="X695" s="737"/>
      <c r="Y695" s="737"/>
      <c r="Z695" s="737"/>
    </row>
    <row r="696">
      <c r="A696" s="737"/>
      <c r="B696" s="737"/>
      <c r="C696" s="737"/>
      <c r="D696" s="737"/>
      <c r="E696" s="737"/>
      <c r="F696" s="738"/>
      <c r="G696" s="737"/>
      <c r="H696" s="737"/>
      <c r="I696" s="737"/>
      <c r="J696" s="737"/>
      <c r="K696" s="737"/>
      <c r="L696" s="737"/>
      <c r="M696" s="737"/>
      <c r="N696" s="737"/>
      <c r="O696" s="737"/>
      <c r="P696" s="737"/>
      <c r="Q696" s="737"/>
      <c r="R696" s="737"/>
      <c r="S696" s="737"/>
      <c r="T696" s="737"/>
      <c r="U696" s="737"/>
      <c r="V696" s="737"/>
      <c r="W696" s="737"/>
      <c r="X696" s="737"/>
      <c r="Y696" s="737"/>
      <c r="Z696" s="737"/>
    </row>
    <row r="697">
      <c r="A697" s="737"/>
      <c r="B697" s="737"/>
      <c r="C697" s="737"/>
      <c r="D697" s="737"/>
      <c r="E697" s="737"/>
      <c r="F697" s="738"/>
      <c r="G697" s="737"/>
      <c r="H697" s="737"/>
      <c r="I697" s="737"/>
      <c r="J697" s="737"/>
      <c r="K697" s="737"/>
      <c r="L697" s="737"/>
      <c r="M697" s="737"/>
      <c r="N697" s="737"/>
      <c r="O697" s="737"/>
      <c r="P697" s="737"/>
      <c r="Q697" s="737"/>
      <c r="R697" s="737"/>
      <c r="S697" s="737"/>
      <c r="T697" s="737"/>
      <c r="U697" s="737"/>
      <c r="V697" s="737"/>
      <c r="W697" s="737"/>
      <c r="X697" s="737"/>
      <c r="Y697" s="737"/>
      <c r="Z697" s="737"/>
    </row>
    <row r="698">
      <c r="A698" s="737"/>
      <c r="B698" s="737"/>
      <c r="C698" s="737"/>
      <c r="D698" s="737"/>
      <c r="E698" s="737"/>
      <c r="F698" s="738"/>
      <c r="G698" s="737"/>
      <c r="H698" s="737"/>
      <c r="I698" s="737"/>
      <c r="J698" s="737"/>
      <c r="K698" s="737"/>
      <c r="L698" s="737"/>
      <c r="M698" s="737"/>
      <c r="N698" s="737"/>
      <c r="O698" s="737"/>
      <c r="P698" s="737"/>
      <c r="Q698" s="737"/>
      <c r="R698" s="737"/>
      <c r="S698" s="737"/>
      <c r="T698" s="737"/>
      <c r="U698" s="737"/>
      <c r="V698" s="737"/>
      <c r="W698" s="737"/>
      <c r="X698" s="737"/>
      <c r="Y698" s="737"/>
      <c r="Z698" s="737"/>
    </row>
    <row r="699">
      <c r="A699" s="737"/>
      <c r="B699" s="737"/>
      <c r="C699" s="737"/>
      <c r="D699" s="737"/>
      <c r="E699" s="737"/>
      <c r="F699" s="738"/>
      <c r="G699" s="737"/>
      <c r="H699" s="737"/>
      <c r="I699" s="737"/>
      <c r="J699" s="737"/>
      <c r="K699" s="737"/>
      <c r="L699" s="737"/>
      <c r="M699" s="737"/>
      <c r="N699" s="737"/>
      <c r="O699" s="737"/>
      <c r="P699" s="737"/>
      <c r="Q699" s="737"/>
      <c r="R699" s="737"/>
      <c r="S699" s="737"/>
      <c r="T699" s="737"/>
      <c r="U699" s="737"/>
      <c r="V699" s="737"/>
      <c r="W699" s="737"/>
      <c r="X699" s="737"/>
      <c r="Y699" s="737"/>
      <c r="Z699" s="737"/>
    </row>
    <row r="700">
      <c r="A700" s="737"/>
      <c r="B700" s="737"/>
      <c r="C700" s="737"/>
      <c r="D700" s="737"/>
      <c r="E700" s="737"/>
      <c r="F700" s="738"/>
      <c r="G700" s="737"/>
      <c r="H700" s="737"/>
      <c r="I700" s="737"/>
      <c r="J700" s="737"/>
      <c r="K700" s="737"/>
      <c r="L700" s="737"/>
      <c r="M700" s="737"/>
      <c r="N700" s="737"/>
      <c r="O700" s="737"/>
      <c r="P700" s="737"/>
      <c r="Q700" s="737"/>
      <c r="R700" s="737"/>
      <c r="S700" s="737"/>
      <c r="T700" s="737"/>
      <c r="U700" s="737"/>
      <c r="V700" s="737"/>
      <c r="W700" s="737"/>
      <c r="X700" s="737"/>
      <c r="Y700" s="737"/>
      <c r="Z700" s="737"/>
    </row>
    <row r="701">
      <c r="A701" s="737"/>
      <c r="B701" s="737"/>
      <c r="C701" s="737"/>
      <c r="D701" s="737"/>
      <c r="E701" s="737"/>
      <c r="F701" s="738"/>
      <c r="G701" s="737"/>
      <c r="H701" s="737"/>
      <c r="I701" s="737"/>
      <c r="J701" s="737"/>
      <c r="K701" s="737"/>
      <c r="L701" s="737"/>
      <c r="M701" s="737"/>
      <c r="N701" s="737"/>
      <c r="O701" s="737"/>
      <c r="P701" s="737"/>
      <c r="Q701" s="737"/>
      <c r="R701" s="737"/>
      <c r="S701" s="737"/>
      <c r="T701" s="737"/>
      <c r="U701" s="737"/>
      <c r="V701" s="737"/>
      <c r="W701" s="737"/>
      <c r="X701" s="737"/>
      <c r="Y701" s="737"/>
      <c r="Z701" s="737"/>
    </row>
    <row r="702">
      <c r="A702" s="737"/>
      <c r="B702" s="737"/>
      <c r="C702" s="737"/>
      <c r="D702" s="737"/>
      <c r="E702" s="737"/>
      <c r="F702" s="738"/>
      <c r="G702" s="737"/>
      <c r="H702" s="737"/>
      <c r="I702" s="737"/>
      <c r="J702" s="737"/>
      <c r="K702" s="737"/>
      <c r="L702" s="737"/>
      <c r="M702" s="737"/>
      <c r="N702" s="737"/>
      <c r="O702" s="737"/>
      <c r="P702" s="737"/>
      <c r="Q702" s="737"/>
      <c r="R702" s="737"/>
      <c r="S702" s="737"/>
      <c r="T702" s="737"/>
      <c r="U702" s="737"/>
      <c r="V702" s="737"/>
      <c r="W702" s="737"/>
      <c r="X702" s="737"/>
      <c r="Y702" s="737"/>
      <c r="Z702" s="737"/>
    </row>
    <row r="703">
      <c r="A703" s="737"/>
      <c r="B703" s="737"/>
      <c r="C703" s="737"/>
      <c r="D703" s="737"/>
      <c r="E703" s="737"/>
      <c r="F703" s="738"/>
      <c r="G703" s="737"/>
      <c r="H703" s="737"/>
      <c r="I703" s="737"/>
      <c r="J703" s="737"/>
      <c r="K703" s="737"/>
      <c r="L703" s="737"/>
      <c r="M703" s="737"/>
      <c r="N703" s="737"/>
      <c r="O703" s="737"/>
      <c r="P703" s="737"/>
      <c r="Q703" s="737"/>
      <c r="R703" s="737"/>
      <c r="S703" s="737"/>
      <c r="T703" s="737"/>
      <c r="U703" s="737"/>
      <c r="V703" s="737"/>
      <c r="W703" s="737"/>
      <c r="X703" s="737"/>
      <c r="Y703" s="737"/>
      <c r="Z703" s="737"/>
    </row>
    <row r="704">
      <c r="A704" s="737"/>
      <c r="B704" s="737"/>
      <c r="C704" s="737"/>
      <c r="D704" s="737"/>
      <c r="E704" s="737"/>
      <c r="F704" s="738"/>
      <c r="G704" s="737"/>
      <c r="H704" s="737"/>
      <c r="I704" s="737"/>
      <c r="J704" s="737"/>
      <c r="K704" s="737"/>
      <c r="L704" s="737"/>
      <c r="M704" s="737"/>
      <c r="N704" s="737"/>
      <c r="O704" s="737"/>
      <c r="P704" s="737"/>
      <c r="Q704" s="737"/>
      <c r="R704" s="737"/>
      <c r="S704" s="737"/>
      <c r="T704" s="737"/>
      <c r="U704" s="737"/>
      <c r="V704" s="737"/>
      <c r="W704" s="737"/>
      <c r="X704" s="737"/>
      <c r="Y704" s="737"/>
      <c r="Z704" s="737"/>
    </row>
    <row r="705">
      <c r="A705" s="737"/>
      <c r="B705" s="737"/>
      <c r="C705" s="737"/>
      <c r="D705" s="737"/>
      <c r="E705" s="737"/>
      <c r="F705" s="738"/>
      <c r="G705" s="737"/>
      <c r="H705" s="737"/>
      <c r="I705" s="737"/>
      <c r="J705" s="737"/>
      <c r="K705" s="737"/>
      <c r="L705" s="737"/>
      <c r="M705" s="737"/>
      <c r="N705" s="737"/>
      <c r="O705" s="737"/>
      <c r="P705" s="737"/>
      <c r="Q705" s="737"/>
      <c r="R705" s="737"/>
      <c r="S705" s="737"/>
      <c r="T705" s="737"/>
      <c r="U705" s="737"/>
      <c r="V705" s="737"/>
      <c r="W705" s="737"/>
      <c r="X705" s="737"/>
      <c r="Y705" s="737"/>
      <c r="Z705" s="737"/>
    </row>
    <row r="706">
      <c r="A706" s="737"/>
      <c r="B706" s="737"/>
      <c r="C706" s="737"/>
      <c r="D706" s="737"/>
      <c r="E706" s="737"/>
      <c r="F706" s="738"/>
      <c r="G706" s="737"/>
      <c r="H706" s="737"/>
      <c r="I706" s="737"/>
      <c r="J706" s="737"/>
      <c r="K706" s="737"/>
      <c r="L706" s="737"/>
      <c r="M706" s="737"/>
      <c r="N706" s="737"/>
      <c r="O706" s="737"/>
      <c r="P706" s="737"/>
      <c r="Q706" s="737"/>
      <c r="R706" s="737"/>
      <c r="S706" s="737"/>
      <c r="T706" s="737"/>
      <c r="U706" s="737"/>
      <c r="V706" s="737"/>
      <c r="W706" s="737"/>
      <c r="X706" s="737"/>
      <c r="Y706" s="737"/>
      <c r="Z706" s="737"/>
    </row>
    <row r="707">
      <c r="A707" s="737"/>
      <c r="B707" s="737"/>
      <c r="C707" s="737"/>
      <c r="D707" s="737"/>
      <c r="E707" s="737"/>
      <c r="F707" s="738"/>
      <c r="G707" s="737"/>
      <c r="H707" s="737"/>
      <c r="I707" s="737"/>
      <c r="J707" s="737"/>
      <c r="K707" s="737"/>
      <c r="L707" s="737"/>
      <c r="M707" s="737"/>
      <c r="N707" s="737"/>
      <c r="O707" s="737"/>
      <c r="P707" s="737"/>
      <c r="Q707" s="737"/>
      <c r="R707" s="737"/>
      <c r="S707" s="737"/>
      <c r="T707" s="737"/>
      <c r="U707" s="737"/>
      <c r="V707" s="737"/>
      <c r="W707" s="737"/>
      <c r="X707" s="737"/>
      <c r="Y707" s="737"/>
      <c r="Z707" s="737"/>
    </row>
    <row r="708">
      <c r="A708" s="737"/>
      <c r="B708" s="737"/>
      <c r="C708" s="737"/>
      <c r="D708" s="737"/>
      <c r="E708" s="737"/>
      <c r="F708" s="738"/>
      <c r="G708" s="737"/>
      <c r="H708" s="737"/>
      <c r="I708" s="737"/>
      <c r="J708" s="737"/>
      <c r="K708" s="737"/>
      <c r="L708" s="737"/>
      <c r="M708" s="737"/>
      <c r="N708" s="737"/>
      <c r="O708" s="737"/>
      <c r="P708" s="737"/>
      <c r="Q708" s="737"/>
      <c r="R708" s="737"/>
      <c r="S708" s="737"/>
      <c r="T708" s="737"/>
      <c r="U708" s="737"/>
      <c r="V708" s="737"/>
      <c r="W708" s="737"/>
      <c r="X708" s="737"/>
      <c r="Y708" s="737"/>
      <c r="Z708" s="737"/>
    </row>
    <row r="709">
      <c r="A709" s="737"/>
      <c r="B709" s="737"/>
      <c r="C709" s="737"/>
      <c r="D709" s="737"/>
      <c r="E709" s="737"/>
      <c r="F709" s="738"/>
      <c r="G709" s="737"/>
      <c r="H709" s="737"/>
      <c r="I709" s="737"/>
      <c r="J709" s="737"/>
      <c r="K709" s="737"/>
      <c r="L709" s="737"/>
      <c r="M709" s="737"/>
      <c r="N709" s="737"/>
      <c r="O709" s="737"/>
      <c r="P709" s="737"/>
      <c r="Q709" s="737"/>
      <c r="R709" s="737"/>
      <c r="S709" s="737"/>
      <c r="T709" s="737"/>
      <c r="U709" s="737"/>
      <c r="V709" s="737"/>
      <c r="W709" s="737"/>
      <c r="X709" s="737"/>
      <c r="Y709" s="737"/>
      <c r="Z709" s="737"/>
    </row>
    <row r="710">
      <c r="A710" s="737"/>
      <c r="B710" s="737"/>
      <c r="C710" s="737"/>
      <c r="D710" s="737"/>
      <c r="E710" s="737"/>
      <c r="F710" s="738"/>
      <c r="G710" s="737"/>
      <c r="H710" s="737"/>
      <c r="I710" s="737"/>
      <c r="J710" s="737"/>
      <c r="K710" s="737"/>
      <c r="L710" s="737"/>
      <c r="M710" s="737"/>
      <c r="N710" s="737"/>
      <c r="O710" s="737"/>
      <c r="P710" s="737"/>
      <c r="Q710" s="737"/>
      <c r="R710" s="737"/>
      <c r="S710" s="737"/>
      <c r="T710" s="737"/>
      <c r="U710" s="737"/>
      <c r="V710" s="737"/>
      <c r="W710" s="737"/>
      <c r="X710" s="737"/>
      <c r="Y710" s="737"/>
      <c r="Z710" s="737"/>
    </row>
    <row r="711">
      <c r="A711" s="737"/>
      <c r="B711" s="737"/>
      <c r="C711" s="737"/>
      <c r="D711" s="737"/>
      <c r="E711" s="737"/>
      <c r="F711" s="738"/>
      <c r="G711" s="737"/>
      <c r="H711" s="737"/>
      <c r="I711" s="737"/>
      <c r="J711" s="737"/>
      <c r="K711" s="737"/>
      <c r="L711" s="737"/>
      <c r="M711" s="737"/>
      <c r="N711" s="737"/>
      <c r="O711" s="737"/>
      <c r="P711" s="737"/>
      <c r="Q711" s="737"/>
      <c r="R711" s="737"/>
      <c r="S711" s="737"/>
      <c r="T711" s="737"/>
      <c r="U711" s="737"/>
      <c r="V711" s="737"/>
      <c r="W711" s="737"/>
      <c r="X711" s="737"/>
      <c r="Y711" s="737"/>
      <c r="Z711" s="737"/>
    </row>
    <row r="712">
      <c r="A712" s="737"/>
      <c r="B712" s="737"/>
      <c r="C712" s="737"/>
      <c r="D712" s="737"/>
      <c r="E712" s="737"/>
      <c r="F712" s="738"/>
      <c r="G712" s="737"/>
      <c r="H712" s="737"/>
      <c r="I712" s="737"/>
      <c r="J712" s="737"/>
      <c r="K712" s="737"/>
      <c r="L712" s="737"/>
      <c r="M712" s="737"/>
      <c r="N712" s="737"/>
      <c r="O712" s="737"/>
      <c r="P712" s="737"/>
      <c r="Q712" s="737"/>
      <c r="R712" s="737"/>
      <c r="S712" s="737"/>
      <c r="T712" s="737"/>
      <c r="U712" s="737"/>
      <c r="V712" s="737"/>
      <c r="W712" s="737"/>
      <c r="X712" s="737"/>
      <c r="Y712" s="737"/>
      <c r="Z712" s="737"/>
    </row>
    <row r="713">
      <c r="A713" s="737"/>
      <c r="B713" s="737"/>
      <c r="C713" s="737"/>
      <c r="D713" s="737"/>
      <c r="E713" s="737"/>
      <c r="F713" s="738"/>
      <c r="G713" s="737"/>
      <c r="H713" s="737"/>
      <c r="I713" s="737"/>
      <c r="J713" s="737"/>
      <c r="K713" s="737"/>
      <c r="L713" s="737"/>
      <c r="M713" s="737"/>
      <c r="N713" s="737"/>
      <c r="O713" s="737"/>
      <c r="P713" s="737"/>
      <c r="Q713" s="737"/>
      <c r="R713" s="737"/>
      <c r="S713" s="737"/>
      <c r="T713" s="737"/>
      <c r="U713" s="737"/>
      <c r="V713" s="737"/>
      <c r="W713" s="737"/>
      <c r="X713" s="737"/>
      <c r="Y713" s="737"/>
      <c r="Z713" s="737"/>
    </row>
    <row r="714">
      <c r="A714" s="737"/>
      <c r="B714" s="737"/>
      <c r="C714" s="737"/>
      <c r="D714" s="737"/>
      <c r="E714" s="737"/>
      <c r="F714" s="738"/>
      <c r="G714" s="737"/>
      <c r="H714" s="737"/>
      <c r="I714" s="737"/>
      <c r="J714" s="737"/>
      <c r="K714" s="737"/>
      <c r="L714" s="737"/>
      <c r="M714" s="737"/>
      <c r="N714" s="737"/>
      <c r="O714" s="737"/>
      <c r="P714" s="737"/>
      <c r="Q714" s="737"/>
      <c r="R714" s="737"/>
      <c r="S714" s="737"/>
      <c r="T714" s="737"/>
      <c r="U714" s="737"/>
      <c r="V714" s="737"/>
      <c r="W714" s="737"/>
      <c r="X714" s="737"/>
      <c r="Y714" s="737"/>
      <c r="Z714" s="737"/>
    </row>
    <row r="715">
      <c r="A715" s="737"/>
      <c r="B715" s="737"/>
      <c r="C715" s="737"/>
      <c r="D715" s="737"/>
      <c r="E715" s="737"/>
      <c r="F715" s="738"/>
      <c r="G715" s="737"/>
      <c r="H715" s="737"/>
      <c r="I715" s="737"/>
      <c r="J715" s="737"/>
      <c r="K715" s="737"/>
      <c r="L715" s="737"/>
      <c r="M715" s="737"/>
      <c r="N715" s="737"/>
      <c r="O715" s="737"/>
      <c r="P715" s="737"/>
      <c r="Q715" s="737"/>
      <c r="R715" s="737"/>
      <c r="S715" s="737"/>
      <c r="T715" s="737"/>
      <c r="U715" s="737"/>
      <c r="V715" s="737"/>
      <c r="W715" s="737"/>
      <c r="X715" s="737"/>
      <c r="Y715" s="737"/>
      <c r="Z715" s="737"/>
    </row>
    <row r="716">
      <c r="A716" s="737"/>
      <c r="B716" s="737"/>
      <c r="C716" s="737"/>
      <c r="D716" s="737"/>
      <c r="E716" s="737"/>
      <c r="F716" s="738"/>
      <c r="G716" s="737"/>
      <c r="H716" s="737"/>
      <c r="I716" s="737"/>
      <c r="J716" s="737"/>
      <c r="K716" s="737"/>
      <c r="L716" s="737"/>
      <c r="M716" s="737"/>
      <c r="N716" s="737"/>
      <c r="O716" s="737"/>
      <c r="P716" s="737"/>
      <c r="Q716" s="737"/>
      <c r="R716" s="737"/>
      <c r="S716" s="737"/>
      <c r="T716" s="737"/>
      <c r="U716" s="737"/>
      <c r="V716" s="737"/>
      <c r="W716" s="737"/>
      <c r="X716" s="737"/>
      <c r="Y716" s="737"/>
      <c r="Z716" s="737"/>
    </row>
    <row r="717">
      <c r="A717" s="737"/>
      <c r="B717" s="737"/>
      <c r="C717" s="737"/>
      <c r="D717" s="737"/>
      <c r="E717" s="737"/>
      <c r="F717" s="738"/>
      <c r="G717" s="737"/>
      <c r="H717" s="737"/>
      <c r="I717" s="737"/>
      <c r="J717" s="737"/>
      <c r="K717" s="737"/>
      <c r="L717" s="737"/>
      <c r="M717" s="737"/>
      <c r="N717" s="737"/>
      <c r="O717" s="737"/>
      <c r="P717" s="737"/>
      <c r="Q717" s="737"/>
      <c r="R717" s="737"/>
      <c r="S717" s="737"/>
      <c r="T717" s="737"/>
      <c r="U717" s="737"/>
      <c r="V717" s="737"/>
      <c r="W717" s="737"/>
      <c r="X717" s="737"/>
      <c r="Y717" s="737"/>
      <c r="Z717" s="737"/>
    </row>
    <row r="718">
      <c r="A718" s="737"/>
      <c r="B718" s="737"/>
      <c r="C718" s="737"/>
      <c r="D718" s="737"/>
      <c r="E718" s="737"/>
      <c r="F718" s="738"/>
      <c r="G718" s="737"/>
      <c r="H718" s="737"/>
      <c r="I718" s="737"/>
      <c r="J718" s="737"/>
      <c r="K718" s="737"/>
      <c r="L718" s="737"/>
      <c r="M718" s="737"/>
      <c r="N718" s="737"/>
      <c r="O718" s="737"/>
      <c r="P718" s="737"/>
      <c r="Q718" s="737"/>
      <c r="R718" s="737"/>
      <c r="S718" s="737"/>
      <c r="T718" s="737"/>
      <c r="U718" s="737"/>
      <c r="V718" s="737"/>
      <c r="W718" s="737"/>
      <c r="X718" s="737"/>
      <c r="Y718" s="737"/>
      <c r="Z718" s="737"/>
    </row>
    <row r="719">
      <c r="A719" s="737"/>
      <c r="B719" s="737"/>
      <c r="C719" s="737"/>
      <c r="D719" s="737"/>
      <c r="E719" s="737"/>
      <c r="F719" s="738"/>
      <c r="G719" s="737"/>
      <c r="H719" s="737"/>
      <c r="I719" s="737"/>
      <c r="J719" s="737"/>
      <c r="K719" s="737"/>
      <c r="L719" s="737"/>
      <c r="M719" s="737"/>
      <c r="N719" s="737"/>
      <c r="O719" s="737"/>
      <c r="P719" s="737"/>
      <c r="Q719" s="737"/>
      <c r="R719" s="737"/>
      <c r="S719" s="737"/>
      <c r="T719" s="737"/>
      <c r="U719" s="737"/>
      <c r="V719" s="737"/>
      <c r="W719" s="737"/>
      <c r="X719" s="737"/>
      <c r="Y719" s="737"/>
      <c r="Z719" s="737"/>
    </row>
    <row r="720">
      <c r="A720" s="737"/>
      <c r="B720" s="737"/>
      <c r="C720" s="737"/>
      <c r="D720" s="737"/>
      <c r="E720" s="737"/>
      <c r="F720" s="738"/>
      <c r="G720" s="737"/>
      <c r="H720" s="737"/>
      <c r="I720" s="737"/>
      <c r="J720" s="737"/>
      <c r="K720" s="737"/>
      <c r="L720" s="737"/>
      <c r="M720" s="737"/>
      <c r="N720" s="737"/>
      <c r="O720" s="737"/>
      <c r="P720" s="737"/>
      <c r="Q720" s="737"/>
      <c r="R720" s="737"/>
      <c r="S720" s="737"/>
      <c r="T720" s="737"/>
      <c r="U720" s="737"/>
      <c r="V720" s="737"/>
      <c r="W720" s="737"/>
      <c r="X720" s="737"/>
      <c r="Y720" s="737"/>
      <c r="Z720" s="737"/>
    </row>
    <row r="721">
      <c r="A721" s="737"/>
      <c r="B721" s="737"/>
      <c r="C721" s="737"/>
      <c r="D721" s="737"/>
      <c r="E721" s="737"/>
      <c r="F721" s="738"/>
      <c r="G721" s="737"/>
      <c r="H721" s="737"/>
      <c r="I721" s="737"/>
      <c r="J721" s="737"/>
      <c r="K721" s="737"/>
      <c r="L721" s="737"/>
      <c r="M721" s="737"/>
      <c r="N721" s="737"/>
      <c r="O721" s="737"/>
      <c r="P721" s="737"/>
      <c r="Q721" s="737"/>
      <c r="R721" s="737"/>
      <c r="S721" s="737"/>
      <c r="T721" s="737"/>
      <c r="U721" s="737"/>
      <c r="V721" s="737"/>
      <c r="W721" s="737"/>
      <c r="X721" s="737"/>
      <c r="Y721" s="737"/>
      <c r="Z721" s="737"/>
    </row>
    <row r="722">
      <c r="A722" s="737"/>
      <c r="B722" s="737"/>
      <c r="C722" s="737"/>
      <c r="D722" s="737"/>
      <c r="E722" s="737"/>
      <c r="F722" s="738"/>
      <c r="G722" s="737"/>
      <c r="H722" s="737"/>
      <c r="I722" s="737"/>
      <c r="J722" s="737"/>
      <c r="K722" s="737"/>
      <c r="L722" s="737"/>
      <c r="M722" s="737"/>
      <c r="N722" s="737"/>
      <c r="O722" s="737"/>
      <c r="P722" s="737"/>
      <c r="Q722" s="737"/>
      <c r="R722" s="737"/>
      <c r="S722" s="737"/>
      <c r="T722" s="737"/>
      <c r="U722" s="737"/>
      <c r="V722" s="737"/>
      <c r="W722" s="737"/>
      <c r="X722" s="737"/>
      <c r="Y722" s="737"/>
      <c r="Z722" s="737"/>
    </row>
    <row r="723">
      <c r="A723" s="737"/>
      <c r="B723" s="737"/>
      <c r="C723" s="737"/>
      <c r="D723" s="737"/>
      <c r="E723" s="737"/>
      <c r="F723" s="738"/>
      <c r="G723" s="737"/>
      <c r="H723" s="737"/>
      <c r="I723" s="737"/>
      <c r="J723" s="737"/>
      <c r="K723" s="737"/>
      <c r="L723" s="737"/>
      <c r="M723" s="737"/>
      <c r="N723" s="737"/>
      <c r="O723" s="737"/>
      <c r="P723" s="737"/>
      <c r="Q723" s="737"/>
      <c r="R723" s="737"/>
      <c r="S723" s="737"/>
      <c r="T723" s="737"/>
      <c r="U723" s="737"/>
      <c r="V723" s="737"/>
      <c r="W723" s="737"/>
      <c r="X723" s="737"/>
      <c r="Y723" s="737"/>
      <c r="Z723" s="737"/>
    </row>
    <row r="724">
      <c r="A724" s="737"/>
      <c r="B724" s="737"/>
      <c r="C724" s="737"/>
      <c r="D724" s="737"/>
      <c r="E724" s="737"/>
      <c r="F724" s="738"/>
      <c r="G724" s="737"/>
      <c r="H724" s="737"/>
      <c r="I724" s="737"/>
      <c r="J724" s="737"/>
      <c r="K724" s="737"/>
      <c r="L724" s="737"/>
      <c r="M724" s="737"/>
      <c r="N724" s="737"/>
      <c r="O724" s="737"/>
      <c r="P724" s="737"/>
      <c r="Q724" s="737"/>
      <c r="R724" s="737"/>
      <c r="S724" s="737"/>
      <c r="T724" s="737"/>
      <c r="U724" s="737"/>
      <c r="V724" s="737"/>
      <c r="W724" s="737"/>
      <c r="X724" s="737"/>
      <c r="Y724" s="737"/>
      <c r="Z724" s="737"/>
    </row>
    <row r="725">
      <c r="A725" s="737"/>
      <c r="B725" s="737"/>
      <c r="C725" s="737"/>
      <c r="D725" s="737"/>
      <c r="E725" s="737"/>
      <c r="F725" s="738"/>
      <c r="G725" s="737"/>
      <c r="H725" s="737"/>
      <c r="I725" s="737"/>
      <c r="J725" s="737"/>
      <c r="K725" s="737"/>
      <c r="L725" s="737"/>
      <c r="M725" s="737"/>
      <c r="N725" s="737"/>
      <c r="O725" s="737"/>
      <c r="P725" s="737"/>
      <c r="Q725" s="737"/>
      <c r="R725" s="737"/>
      <c r="S725" s="737"/>
      <c r="T725" s="737"/>
      <c r="U725" s="737"/>
      <c r="V725" s="737"/>
      <c r="W725" s="737"/>
      <c r="X725" s="737"/>
      <c r="Y725" s="737"/>
      <c r="Z725" s="737"/>
    </row>
    <row r="726">
      <c r="A726" s="737"/>
      <c r="B726" s="737"/>
      <c r="C726" s="737"/>
      <c r="D726" s="737"/>
      <c r="E726" s="737"/>
      <c r="F726" s="738"/>
      <c r="G726" s="737"/>
      <c r="H726" s="737"/>
      <c r="I726" s="737"/>
      <c r="J726" s="737"/>
      <c r="K726" s="737"/>
      <c r="L726" s="737"/>
      <c r="M726" s="737"/>
      <c r="N726" s="737"/>
      <c r="O726" s="737"/>
      <c r="P726" s="737"/>
      <c r="Q726" s="737"/>
      <c r="R726" s="737"/>
      <c r="S726" s="737"/>
      <c r="T726" s="737"/>
      <c r="U726" s="737"/>
      <c r="V726" s="737"/>
      <c r="W726" s="737"/>
      <c r="X726" s="737"/>
      <c r="Y726" s="737"/>
      <c r="Z726" s="737"/>
    </row>
    <row r="727">
      <c r="A727" s="737"/>
      <c r="B727" s="737"/>
      <c r="C727" s="737"/>
      <c r="D727" s="737"/>
      <c r="E727" s="737"/>
      <c r="F727" s="738"/>
      <c r="G727" s="737"/>
      <c r="H727" s="737"/>
      <c r="I727" s="737"/>
      <c r="J727" s="737"/>
      <c r="K727" s="737"/>
      <c r="L727" s="737"/>
      <c r="M727" s="737"/>
      <c r="N727" s="737"/>
      <c r="O727" s="737"/>
      <c r="P727" s="737"/>
      <c r="Q727" s="737"/>
      <c r="R727" s="737"/>
      <c r="S727" s="737"/>
      <c r="T727" s="737"/>
      <c r="U727" s="737"/>
      <c r="V727" s="737"/>
      <c r="W727" s="737"/>
      <c r="X727" s="737"/>
      <c r="Y727" s="737"/>
      <c r="Z727" s="737"/>
    </row>
    <row r="728">
      <c r="A728" s="737"/>
      <c r="B728" s="737"/>
      <c r="C728" s="737"/>
      <c r="D728" s="737"/>
      <c r="E728" s="737"/>
      <c r="F728" s="738"/>
      <c r="G728" s="737"/>
      <c r="H728" s="737"/>
      <c r="I728" s="737"/>
      <c r="J728" s="737"/>
      <c r="K728" s="737"/>
      <c r="L728" s="737"/>
      <c r="M728" s="737"/>
      <c r="N728" s="737"/>
      <c r="O728" s="737"/>
      <c r="P728" s="737"/>
      <c r="Q728" s="737"/>
      <c r="R728" s="737"/>
      <c r="S728" s="737"/>
      <c r="T728" s="737"/>
      <c r="U728" s="737"/>
      <c r="V728" s="737"/>
      <c r="W728" s="737"/>
      <c r="X728" s="737"/>
      <c r="Y728" s="737"/>
      <c r="Z728" s="737"/>
    </row>
    <row r="729">
      <c r="A729" s="737"/>
      <c r="B729" s="737"/>
      <c r="C729" s="737"/>
      <c r="D729" s="737"/>
      <c r="E729" s="737"/>
      <c r="F729" s="738"/>
      <c r="G729" s="737"/>
      <c r="H729" s="737"/>
      <c r="I729" s="737"/>
      <c r="J729" s="737"/>
      <c r="K729" s="737"/>
      <c r="L729" s="737"/>
      <c r="M729" s="737"/>
      <c r="N729" s="737"/>
      <c r="O729" s="737"/>
      <c r="P729" s="737"/>
      <c r="Q729" s="737"/>
      <c r="R729" s="737"/>
      <c r="S729" s="737"/>
      <c r="T729" s="737"/>
      <c r="U729" s="737"/>
      <c r="V729" s="737"/>
      <c r="W729" s="737"/>
      <c r="X729" s="737"/>
      <c r="Y729" s="737"/>
      <c r="Z729" s="737"/>
    </row>
    <row r="730">
      <c r="A730" s="737"/>
      <c r="B730" s="737"/>
      <c r="C730" s="737"/>
      <c r="D730" s="737"/>
      <c r="E730" s="737"/>
      <c r="F730" s="738"/>
      <c r="G730" s="737"/>
      <c r="H730" s="737"/>
      <c r="I730" s="737"/>
      <c r="J730" s="737"/>
      <c r="K730" s="737"/>
      <c r="L730" s="737"/>
      <c r="M730" s="737"/>
      <c r="N730" s="737"/>
      <c r="O730" s="737"/>
      <c r="P730" s="737"/>
      <c r="Q730" s="737"/>
      <c r="R730" s="737"/>
      <c r="S730" s="737"/>
      <c r="T730" s="737"/>
      <c r="U730" s="737"/>
      <c r="V730" s="737"/>
      <c r="W730" s="737"/>
      <c r="X730" s="737"/>
      <c r="Y730" s="737"/>
      <c r="Z730" s="737"/>
    </row>
    <row r="731">
      <c r="A731" s="737"/>
      <c r="B731" s="737"/>
      <c r="C731" s="737"/>
      <c r="D731" s="737"/>
      <c r="E731" s="737"/>
      <c r="F731" s="738"/>
      <c r="G731" s="737"/>
      <c r="H731" s="737"/>
      <c r="I731" s="737"/>
      <c r="J731" s="737"/>
      <c r="K731" s="737"/>
      <c r="L731" s="737"/>
      <c r="M731" s="737"/>
      <c r="N731" s="737"/>
      <c r="O731" s="737"/>
      <c r="P731" s="737"/>
      <c r="Q731" s="737"/>
      <c r="R731" s="737"/>
      <c r="S731" s="737"/>
      <c r="T731" s="737"/>
      <c r="U731" s="737"/>
      <c r="V731" s="737"/>
      <c r="W731" s="737"/>
      <c r="X731" s="737"/>
      <c r="Y731" s="737"/>
      <c r="Z731" s="737"/>
    </row>
    <row r="732">
      <c r="A732" s="737"/>
      <c r="B732" s="737"/>
      <c r="C732" s="737"/>
      <c r="D732" s="737"/>
      <c r="E732" s="737"/>
      <c r="F732" s="738"/>
      <c r="G732" s="737"/>
      <c r="H732" s="737"/>
      <c r="I732" s="737"/>
      <c r="J732" s="737"/>
      <c r="K732" s="737"/>
      <c r="L732" s="737"/>
      <c r="M732" s="737"/>
      <c r="N732" s="737"/>
      <c r="O732" s="737"/>
      <c r="P732" s="737"/>
      <c r="Q732" s="737"/>
      <c r="R732" s="737"/>
      <c r="S732" s="737"/>
      <c r="T732" s="737"/>
      <c r="U732" s="737"/>
      <c r="V732" s="737"/>
      <c r="W732" s="737"/>
      <c r="X732" s="737"/>
      <c r="Y732" s="737"/>
      <c r="Z732" s="737"/>
    </row>
    <row r="733">
      <c r="A733" s="737"/>
      <c r="B733" s="737"/>
      <c r="C733" s="737"/>
      <c r="D733" s="737"/>
      <c r="E733" s="737"/>
      <c r="F733" s="738"/>
      <c r="G733" s="737"/>
      <c r="H733" s="737"/>
      <c r="I733" s="737"/>
      <c r="J733" s="737"/>
      <c r="K733" s="737"/>
      <c r="L733" s="737"/>
      <c r="M733" s="737"/>
      <c r="N733" s="737"/>
      <c r="O733" s="737"/>
      <c r="P733" s="737"/>
      <c r="Q733" s="737"/>
      <c r="R733" s="737"/>
      <c r="S733" s="737"/>
      <c r="T733" s="737"/>
      <c r="U733" s="737"/>
      <c r="V733" s="737"/>
      <c r="W733" s="737"/>
      <c r="X733" s="737"/>
      <c r="Y733" s="737"/>
      <c r="Z733" s="737"/>
    </row>
    <row r="734">
      <c r="A734" s="737"/>
      <c r="B734" s="737"/>
      <c r="C734" s="737"/>
      <c r="D734" s="737"/>
      <c r="E734" s="737"/>
      <c r="F734" s="738"/>
      <c r="G734" s="737"/>
      <c r="H734" s="737"/>
      <c r="I734" s="737"/>
      <c r="J734" s="737"/>
      <c r="K734" s="737"/>
      <c r="L734" s="737"/>
      <c r="M734" s="737"/>
      <c r="N734" s="737"/>
      <c r="O734" s="737"/>
      <c r="P734" s="737"/>
      <c r="Q734" s="737"/>
      <c r="R734" s="737"/>
      <c r="S734" s="737"/>
      <c r="T734" s="737"/>
      <c r="U734" s="737"/>
      <c r="V734" s="737"/>
      <c r="W734" s="737"/>
      <c r="X734" s="737"/>
      <c r="Y734" s="737"/>
      <c r="Z734" s="737"/>
    </row>
    <row r="735">
      <c r="A735" s="737"/>
      <c r="B735" s="737"/>
      <c r="C735" s="737"/>
      <c r="D735" s="737"/>
      <c r="E735" s="737"/>
      <c r="F735" s="738"/>
      <c r="G735" s="737"/>
      <c r="H735" s="737"/>
      <c r="I735" s="737"/>
      <c r="J735" s="737"/>
      <c r="K735" s="737"/>
      <c r="L735" s="737"/>
      <c r="M735" s="737"/>
      <c r="N735" s="737"/>
      <c r="O735" s="737"/>
      <c r="P735" s="737"/>
      <c r="Q735" s="737"/>
      <c r="R735" s="737"/>
      <c r="S735" s="737"/>
      <c r="T735" s="737"/>
      <c r="U735" s="737"/>
      <c r="V735" s="737"/>
      <c r="W735" s="737"/>
      <c r="X735" s="737"/>
      <c r="Y735" s="737"/>
      <c r="Z735" s="737"/>
    </row>
    <row r="736">
      <c r="A736" s="737"/>
      <c r="B736" s="737"/>
      <c r="C736" s="737"/>
      <c r="D736" s="737"/>
      <c r="E736" s="737"/>
      <c r="F736" s="738"/>
      <c r="G736" s="737"/>
      <c r="H736" s="737"/>
      <c r="I736" s="737"/>
      <c r="J736" s="737"/>
      <c r="K736" s="737"/>
      <c r="L736" s="737"/>
      <c r="M736" s="737"/>
      <c r="N736" s="737"/>
      <c r="O736" s="737"/>
      <c r="P736" s="737"/>
      <c r="Q736" s="737"/>
      <c r="R736" s="737"/>
      <c r="S736" s="737"/>
      <c r="T736" s="737"/>
      <c r="U736" s="737"/>
      <c r="V736" s="737"/>
      <c r="W736" s="737"/>
      <c r="X736" s="737"/>
      <c r="Y736" s="737"/>
      <c r="Z736" s="737"/>
    </row>
    <row r="737">
      <c r="A737" s="737"/>
      <c r="B737" s="737"/>
      <c r="C737" s="737"/>
      <c r="D737" s="737"/>
      <c r="E737" s="737"/>
      <c r="F737" s="738"/>
      <c r="G737" s="737"/>
      <c r="H737" s="737"/>
      <c r="I737" s="737"/>
      <c r="J737" s="737"/>
      <c r="K737" s="737"/>
      <c r="L737" s="737"/>
      <c r="M737" s="737"/>
      <c r="N737" s="737"/>
      <c r="O737" s="737"/>
      <c r="P737" s="737"/>
      <c r="Q737" s="737"/>
      <c r="R737" s="737"/>
      <c r="S737" s="737"/>
      <c r="T737" s="737"/>
      <c r="U737" s="737"/>
      <c r="V737" s="737"/>
      <c r="W737" s="737"/>
      <c r="X737" s="737"/>
      <c r="Y737" s="737"/>
      <c r="Z737" s="737"/>
    </row>
    <row r="738">
      <c r="A738" s="737"/>
      <c r="B738" s="737"/>
      <c r="C738" s="737"/>
      <c r="D738" s="737"/>
      <c r="E738" s="737"/>
      <c r="F738" s="738"/>
      <c r="G738" s="737"/>
      <c r="H738" s="737"/>
      <c r="I738" s="737"/>
      <c r="J738" s="737"/>
      <c r="K738" s="737"/>
      <c r="L738" s="737"/>
      <c r="M738" s="737"/>
      <c r="N738" s="737"/>
      <c r="O738" s="737"/>
      <c r="P738" s="737"/>
      <c r="Q738" s="737"/>
      <c r="R738" s="737"/>
      <c r="S738" s="737"/>
      <c r="T738" s="737"/>
      <c r="U738" s="737"/>
      <c r="V738" s="737"/>
      <c r="W738" s="737"/>
      <c r="X738" s="737"/>
      <c r="Y738" s="737"/>
      <c r="Z738" s="737"/>
    </row>
    <row r="739">
      <c r="A739" s="737"/>
      <c r="B739" s="737"/>
      <c r="C739" s="737"/>
      <c r="D739" s="737"/>
      <c r="E739" s="737"/>
      <c r="F739" s="738"/>
      <c r="G739" s="737"/>
      <c r="H739" s="737"/>
      <c r="I739" s="737"/>
      <c r="J739" s="737"/>
      <c r="K739" s="737"/>
      <c r="L739" s="737"/>
      <c r="M739" s="737"/>
      <c r="N739" s="737"/>
      <c r="O739" s="737"/>
      <c r="P739" s="737"/>
      <c r="Q739" s="737"/>
      <c r="R739" s="737"/>
      <c r="S739" s="737"/>
      <c r="T739" s="737"/>
      <c r="U739" s="737"/>
      <c r="V739" s="737"/>
      <c r="W739" s="737"/>
      <c r="X739" s="737"/>
      <c r="Y739" s="737"/>
      <c r="Z739" s="737"/>
    </row>
    <row r="740">
      <c r="A740" s="737"/>
      <c r="B740" s="737"/>
      <c r="C740" s="737"/>
      <c r="D740" s="737"/>
      <c r="E740" s="737"/>
      <c r="F740" s="738"/>
      <c r="G740" s="737"/>
      <c r="H740" s="737"/>
      <c r="I740" s="737"/>
      <c r="J740" s="737"/>
      <c r="K740" s="737"/>
      <c r="L740" s="737"/>
      <c r="M740" s="737"/>
      <c r="N740" s="737"/>
      <c r="O740" s="737"/>
      <c r="P740" s="737"/>
      <c r="Q740" s="737"/>
      <c r="R740" s="737"/>
      <c r="S740" s="737"/>
      <c r="T740" s="737"/>
      <c r="U740" s="737"/>
      <c r="V740" s="737"/>
      <c r="W740" s="737"/>
      <c r="X740" s="737"/>
      <c r="Y740" s="737"/>
      <c r="Z740" s="737"/>
    </row>
    <row r="741">
      <c r="A741" s="737"/>
      <c r="B741" s="737"/>
      <c r="C741" s="737"/>
      <c r="D741" s="737"/>
      <c r="E741" s="737"/>
      <c r="F741" s="738"/>
      <c r="G741" s="737"/>
      <c r="H741" s="737"/>
      <c r="I741" s="737"/>
      <c r="J741" s="737"/>
      <c r="K741" s="737"/>
      <c r="L741" s="737"/>
      <c r="M741" s="737"/>
      <c r="N741" s="737"/>
      <c r="O741" s="737"/>
      <c r="P741" s="737"/>
      <c r="Q741" s="737"/>
      <c r="R741" s="737"/>
      <c r="S741" s="737"/>
      <c r="T741" s="737"/>
      <c r="U741" s="737"/>
      <c r="V741" s="737"/>
      <c r="W741" s="737"/>
      <c r="X741" s="737"/>
      <c r="Y741" s="737"/>
      <c r="Z741" s="737"/>
    </row>
    <row r="742">
      <c r="A742" s="737"/>
      <c r="B742" s="737"/>
      <c r="C742" s="737"/>
      <c r="D742" s="737"/>
      <c r="E742" s="737"/>
      <c r="F742" s="738"/>
      <c r="G742" s="737"/>
      <c r="H742" s="737"/>
      <c r="I742" s="737"/>
      <c r="J742" s="737"/>
      <c r="K742" s="737"/>
      <c r="L742" s="737"/>
      <c r="M742" s="737"/>
      <c r="N742" s="737"/>
      <c r="O742" s="737"/>
      <c r="P742" s="737"/>
      <c r="Q742" s="737"/>
      <c r="R742" s="737"/>
      <c r="S742" s="737"/>
      <c r="T742" s="737"/>
      <c r="U742" s="737"/>
      <c r="V742" s="737"/>
      <c r="W742" s="737"/>
      <c r="X742" s="737"/>
      <c r="Y742" s="737"/>
      <c r="Z742" s="737"/>
    </row>
    <row r="743">
      <c r="A743" s="737"/>
      <c r="B743" s="737"/>
      <c r="C743" s="737"/>
      <c r="D743" s="737"/>
      <c r="E743" s="737"/>
      <c r="F743" s="738"/>
      <c r="G743" s="737"/>
      <c r="H743" s="737"/>
      <c r="I743" s="737"/>
      <c r="J743" s="737"/>
      <c r="K743" s="737"/>
      <c r="L743" s="737"/>
      <c r="M743" s="737"/>
      <c r="N743" s="737"/>
      <c r="O743" s="737"/>
      <c r="P743" s="737"/>
      <c r="Q743" s="737"/>
      <c r="R743" s="737"/>
      <c r="S743" s="737"/>
      <c r="T743" s="737"/>
      <c r="U743" s="737"/>
      <c r="V743" s="737"/>
      <c r="W743" s="737"/>
      <c r="X743" s="737"/>
      <c r="Y743" s="737"/>
      <c r="Z743" s="737"/>
    </row>
    <row r="744">
      <c r="A744" s="737"/>
      <c r="B744" s="737"/>
      <c r="C744" s="737"/>
      <c r="D744" s="737"/>
      <c r="E744" s="737"/>
      <c r="F744" s="738"/>
      <c r="G744" s="737"/>
      <c r="H744" s="737"/>
      <c r="I744" s="737"/>
      <c r="J744" s="737"/>
      <c r="K744" s="737"/>
      <c r="L744" s="737"/>
      <c r="M744" s="737"/>
      <c r="N744" s="737"/>
      <c r="O744" s="737"/>
      <c r="P744" s="737"/>
      <c r="Q744" s="737"/>
      <c r="R744" s="737"/>
      <c r="S744" s="737"/>
      <c r="T744" s="737"/>
      <c r="U744" s="737"/>
      <c r="V744" s="737"/>
      <c r="W744" s="737"/>
      <c r="X744" s="737"/>
      <c r="Y744" s="737"/>
      <c r="Z744" s="737"/>
    </row>
    <row r="745">
      <c r="A745" s="737"/>
      <c r="B745" s="737"/>
      <c r="C745" s="737"/>
      <c r="D745" s="737"/>
      <c r="E745" s="737"/>
      <c r="F745" s="738"/>
      <c r="G745" s="737"/>
      <c r="H745" s="737"/>
      <c r="I745" s="737"/>
      <c r="J745" s="737"/>
      <c r="K745" s="737"/>
      <c r="L745" s="737"/>
      <c r="M745" s="737"/>
      <c r="N745" s="737"/>
      <c r="O745" s="737"/>
      <c r="P745" s="737"/>
      <c r="Q745" s="737"/>
      <c r="R745" s="737"/>
      <c r="S745" s="737"/>
      <c r="T745" s="737"/>
      <c r="U745" s="737"/>
      <c r="V745" s="737"/>
      <c r="W745" s="737"/>
      <c r="X745" s="737"/>
      <c r="Y745" s="737"/>
      <c r="Z745" s="737"/>
    </row>
    <row r="746">
      <c r="A746" s="737"/>
      <c r="B746" s="737"/>
      <c r="C746" s="737"/>
      <c r="D746" s="737"/>
      <c r="E746" s="737"/>
      <c r="F746" s="738"/>
      <c r="G746" s="737"/>
      <c r="H746" s="737"/>
      <c r="I746" s="737"/>
      <c r="J746" s="737"/>
      <c r="K746" s="737"/>
      <c r="L746" s="737"/>
      <c r="M746" s="737"/>
      <c r="N746" s="737"/>
      <c r="O746" s="737"/>
      <c r="P746" s="737"/>
      <c r="Q746" s="737"/>
      <c r="R746" s="737"/>
      <c r="S746" s="737"/>
      <c r="T746" s="737"/>
      <c r="U746" s="737"/>
      <c r="V746" s="737"/>
      <c r="W746" s="737"/>
      <c r="X746" s="737"/>
      <c r="Y746" s="737"/>
      <c r="Z746" s="737"/>
    </row>
    <row r="747">
      <c r="A747" s="737"/>
      <c r="B747" s="737"/>
      <c r="C747" s="737"/>
      <c r="D747" s="737"/>
      <c r="E747" s="737"/>
      <c r="F747" s="738"/>
      <c r="G747" s="737"/>
      <c r="H747" s="737"/>
      <c r="I747" s="737"/>
      <c r="J747" s="737"/>
      <c r="K747" s="737"/>
      <c r="L747" s="737"/>
      <c r="M747" s="737"/>
      <c r="N747" s="737"/>
      <c r="O747" s="737"/>
      <c r="P747" s="737"/>
      <c r="Q747" s="737"/>
      <c r="R747" s="737"/>
      <c r="S747" s="737"/>
      <c r="T747" s="737"/>
      <c r="U747" s="737"/>
      <c r="V747" s="737"/>
      <c r="W747" s="737"/>
      <c r="X747" s="737"/>
      <c r="Y747" s="737"/>
      <c r="Z747" s="737"/>
    </row>
    <row r="748">
      <c r="A748" s="737"/>
      <c r="B748" s="737"/>
      <c r="C748" s="737"/>
      <c r="D748" s="737"/>
      <c r="E748" s="737"/>
      <c r="F748" s="738"/>
      <c r="G748" s="737"/>
      <c r="H748" s="737"/>
      <c r="I748" s="737"/>
      <c r="J748" s="737"/>
      <c r="K748" s="737"/>
      <c r="L748" s="737"/>
      <c r="M748" s="737"/>
      <c r="N748" s="737"/>
      <c r="O748" s="737"/>
      <c r="P748" s="737"/>
      <c r="Q748" s="737"/>
      <c r="R748" s="737"/>
      <c r="S748" s="737"/>
      <c r="T748" s="737"/>
      <c r="U748" s="737"/>
      <c r="V748" s="737"/>
      <c r="W748" s="737"/>
      <c r="X748" s="737"/>
      <c r="Y748" s="737"/>
      <c r="Z748" s="737"/>
    </row>
    <row r="749">
      <c r="A749" s="737"/>
      <c r="B749" s="737"/>
      <c r="C749" s="737"/>
      <c r="D749" s="737"/>
      <c r="E749" s="737"/>
      <c r="F749" s="738"/>
      <c r="G749" s="737"/>
      <c r="H749" s="737"/>
      <c r="I749" s="737"/>
      <c r="J749" s="737"/>
      <c r="K749" s="737"/>
      <c r="L749" s="737"/>
      <c r="M749" s="737"/>
      <c r="N749" s="737"/>
      <c r="O749" s="737"/>
      <c r="P749" s="737"/>
      <c r="Q749" s="737"/>
      <c r="R749" s="737"/>
      <c r="S749" s="737"/>
      <c r="T749" s="737"/>
      <c r="U749" s="737"/>
      <c r="V749" s="737"/>
      <c r="W749" s="737"/>
      <c r="X749" s="737"/>
      <c r="Y749" s="737"/>
      <c r="Z749" s="737"/>
    </row>
    <row r="750">
      <c r="A750" s="737"/>
      <c r="B750" s="737"/>
      <c r="C750" s="737"/>
      <c r="D750" s="737"/>
      <c r="E750" s="737"/>
      <c r="F750" s="738"/>
      <c r="G750" s="737"/>
      <c r="H750" s="737"/>
      <c r="I750" s="737"/>
      <c r="J750" s="737"/>
      <c r="K750" s="737"/>
      <c r="L750" s="737"/>
      <c r="M750" s="737"/>
      <c r="N750" s="737"/>
      <c r="O750" s="737"/>
      <c r="P750" s="737"/>
      <c r="Q750" s="737"/>
      <c r="R750" s="737"/>
      <c r="S750" s="737"/>
      <c r="T750" s="737"/>
      <c r="U750" s="737"/>
      <c r="V750" s="737"/>
      <c r="W750" s="737"/>
      <c r="X750" s="737"/>
      <c r="Y750" s="737"/>
      <c r="Z750" s="737"/>
    </row>
    <row r="751">
      <c r="A751" s="737"/>
      <c r="B751" s="737"/>
      <c r="C751" s="737"/>
      <c r="D751" s="737"/>
      <c r="E751" s="737"/>
      <c r="F751" s="738"/>
      <c r="G751" s="737"/>
      <c r="H751" s="737"/>
      <c r="I751" s="737"/>
      <c r="J751" s="737"/>
      <c r="K751" s="737"/>
      <c r="L751" s="737"/>
      <c r="M751" s="737"/>
      <c r="N751" s="737"/>
      <c r="O751" s="737"/>
      <c r="P751" s="737"/>
      <c r="Q751" s="737"/>
      <c r="R751" s="737"/>
      <c r="S751" s="737"/>
      <c r="T751" s="737"/>
      <c r="U751" s="737"/>
      <c r="V751" s="737"/>
      <c r="W751" s="737"/>
      <c r="X751" s="737"/>
      <c r="Y751" s="737"/>
      <c r="Z751" s="737"/>
    </row>
    <row r="752">
      <c r="A752" s="737"/>
      <c r="B752" s="737"/>
      <c r="C752" s="737"/>
      <c r="D752" s="737"/>
      <c r="E752" s="737"/>
      <c r="F752" s="738"/>
      <c r="G752" s="737"/>
      <c r="H752" s="737"/>
      <c r="I752" s="737"/>
      <c r="J752" s="737"/>
      <c r="K752" s="737"/>
      <c r="L752" s="737"/>
      <c r="M752" s="737"/>
      <c r="N752" s="737"/>
      <c r="O752" s="737"/>
      <c r="P752" s="737"/>
      <c r="Q752" s="737"/>
      <c r="R752" s="737"/>
      <c r="S752" s="737"/>
      <c r="T752" s="737"/>
      <c r="U752" s="737"/>
      <c r="V752" s="737"/>
      <c r="W752" s="737"/>
      <c r="X752" s="737"/>
      <c r="Y752" s="737"/>
      <c r="Z752" s="737"/>
    </row>
    <row r="753">
      <c r="A753" s="737"/>
      <c r="B753" s="737"/>
      <c r="C753" s="737"/>
      <c r="D753" s="737"/>
      <c r="E753" s="737"/>
      <c r="F753" s="738"/>
      <c r="G753" s="737"/>
      <c r="H753" s="737"/>
      <c r="I753" s="737"/>
      <c r="J753" s="737"/>
      <c r="K753" s="737"/>
      <c r="L753" s="737"/>
      <c r="M753" s="737"/>
      <c r="N753" s="737"/>
      <c r="O753" s="737"/>
      <c r="P753" s="737"/>
      <c r="Q753" s="737"/>
      <c r="R753" s="737"/>
      <c r="S753" s="737"/>
      <c r="T753" s="737"/>
      <c r="U753" s="737"/>
      <c r="V753" s="737"/>
      <c r="W753" s="737"/>
      <c r="X753" s="737"/>
      <c r="Y753" s="737"/>
      <c r="Z753" s="737"/>
    </row>
    <row r="754">
      <c r="A754" s="737"/>
      <c r="B754" s="737"/>
      <c r="C754" s="737"/>
      <c r="D754" s="737"/>
      <c r="E754" s="737"/>
      <c r="F754" s="738"/>
      <c r="G754" s="737"/>
      <c r="H754" s="737"/>
      <c r="I754" s="737"/>
      <c r="J754" s="737"/>
      <c r="K754" s="737"/>
      <c r="L754" s="737"/>
      <c r="M754" s="737"/>
      <c r="N754" s="737"/>
      <c r="O754" s="737"/>
      <c r="P754" s="737"/>
      <c r="Q754" s="737"/>
      <c r="R754" s="737"/>
      <c r="S754" s="737"/>
      <c r="T754" s="737"/>
      <c r="U754" s="737"/>
      <c r="V754" s="737"/>
      <c r="W754" s="737"/>
      <c r="X754" s="737"/>
      <c r="Y754" s="737"/>
      <c r="Z754" s="737"/>
    </row>
    <row r="755">
      <c r="A755" s="737"/>
      <c r="B755" s="737"/>
      <c r="C755" s="737"/>
      <c r="D755" s="737"/>
      <c r="E755" s="737"/>
      <c r="F755" s="738"/>
      <c r="G755" s="737"/>
      <c r="H755" s="737"/>
      <c r="I755" s="737"/>
      <c r="J755" s="737"/>
      <c r="K755" s="737"/>
      <c r="L755" s="737"/>
      <c r="M755" s="737"/>
      <c r="N755" s="737"/>
      <c r="O755" s="737"/>
      <c r="P755" s="737"/>
      <c r="Q755" s="737"/>
      <c r="R755" s="737"/>
      <c r="S755" s="737"/>
      <c r="T755" s="737"/>
      <c r="U755" s="737"/>
      <c r="V755" s="737"/>
      <c r="W755" s="737"/>
      <c r="X755" s="737"/>
      <c r="Y755" s="737"/>
      <c r="Z755" s="737"/>
    </row>
    <row r="756">
      <c r="A756" s="737"/>
      <c r="B756" s="737"/>
      <c r="C756" s="737"/>
      <c r="D756" s="737"/>
      <c r="E756" s="737"/>
      <c r="F756" s="738"/>
      <c r="G756" s="737"/>
      <c r="H756" s="737"/>
      <c r="I756" s="737"/>
      <c r="J756" s="737"/>
      <c r="K756" s="737"/>
      <c r="L756" s="737"/>
      <c r="M756" s="737"/>
      <c r="N756" s="737"/>
      <c r="O756" s="737"/>
      <c r="P756" s="737"/>
      <c r="Q756" s="737"/>
      <c r="R756" s="737"/>
      <c r="S756" s="737"/>
      <c r="T756" s="737"/>
      <c r="U756" s="737"/>
      <c r="V756" s="737"/>
      <c r="W756" s="737"/>
      <c r="X756" s="737"/>
      <c r="Y756" s="737"/>
      <c r="Z756" s="737"/>
    </row>
    <row r="757">
      <c r="A757" s="737"/>
      <c r="B757" s="737"/>
      <c r="C757" s="737"/>
      <c r="D757" s="737"/>
      <c r="E757" s="737"/>
      <c r="F757" s="738"/>
      <c r="G757" s="737"/>
      <c r="H757" s="737"/>
      <c r="I757" s="737"/>
      <c r="J757" s="737"/>
      <c r="K757" s="737"/>
      <c r="L757" s="737"/>
      <c r="M757" s="737"/>
      <c r="N757" s="737"/>
      <c r="O757" s="737"/>
      <c r="P757" s="737"/>
      <c r="Q757" s="737"/>
      <c r="R757" s="737"/>
      <c r="S757" s="737"/>
      <c r="T757" s="737"/>
      <c r="U757" s="737"/>
      <c r="V757" s="737"/>
      <c r="W757" s="737"/>
      <c r="X757" s="737"/>
      <c r="Y757" s="737"/>
      <c r="Z757" s="737"/>
    </row>
    <row r="758">
      <c r="A758" s="737"/>
      <c r="B758" s="737"/>
      <c r="C758" s="737"/>
      <c r="D758" s="737"/>
      <c r="E758" s="737"/>
      <c r="F758" s="738"/>
      <c r="G758" s="737"/>
      <c r="H758" s="737"/>
      <c r="I758" s="737"/>
      <c r="J758" s="737"/>
      <c r="K758" s="737"/>
      <c r="L758" s="737"/>
      <c r="M758" s="737"/>
      <c r="N758" s="737"/>
      <c r="O758" s="737"/>
      <c r="P758" s="737"/>
      <c r="Q758" s="737"/>
      <c r="R758" s="737"/>
      <c r="S758" s="737"/>
      <c r="T758" s="737"/>
      <c r="U758" s="737"/>
      <c r="V758" s="737"/>
      <c r="W758" s="737"/>
      <c r="X758" s="737"/>
      <c r="Y758" s="737"/>
      <c r="Z758" s="737"/>
    </row>
    <row r="759">
      <c r="A759" s="737"/>
      <c r="B759" s="737"/>
      <c r="C759" s="737"/>
      <c r="D759" s="737"/>
      <c r="E759" s="737"/>
      <c r="F759" s="738"/>
      <c r="G759" s="737"/>
      <c r="H759" s="737"/>
      <c r="I759" s="737"/>
      <c r="J759" s="737"/>
      <c r="K759" s="737"/>
      <c r="L759" s="737"/>
      <c r="M759" s="737"/>
      <c r="N759" s="737"/>
      <c r="O759" s="737"/>
      <c r="P759" s="737"/>
      <c r="Q759" s="737"/>
      <c r="R759" s="737"/>
      <c r="S759" s="737"/>
      <c r="T759" s="737"/>
      <c r="U759" s="737"/>
      <c r="V759" s="737"/>
      <c r="W759" s="737"/>
      <c r="X759" s="737"/>
      <c r="Y759" s="737"/>
      <c r="Z759" s="737"/>
    </row>
    <row r="760">
      <c r="A760" s="737"/>
      <c r="B760" s="737"/>
      <c r="C760" s="737"/>
      <c r="D760" s="737"/>
      <c r="E760" s="737"/>
      <c r="F760" s="738"/>
      <c r="G760" s="737"/>
      <c r="H760" s="737"/>
      <c r="I760" s="737"/>
      <c r="J760" s="737"/>
      <c r="K760" s="737"/>
      <c r="L760" s="737"/>
      <c r="M760" s="737"/>
      <c r="N760" s="737"/>
      <c r="O760" s="737"/>
      <c r="P760" s="737"/>
      <c r="Q760" s="737"/>
      <c r="R760" s="737"/>
      <c r="S760" s="737"/>
      <c r="T760" s="737"/>
      <c r="U760" s="737"/>
      <c r="V760" s="737"/>
      <c r="W760" s="737"/>
      <c r="X760" s="737"/>
      <c r="Y760" s="737"/>
      <c r="Z760" s="737"/>
    </row>
    <row r="761">
      <c r="A761" s="737"/>
      <c r="B761" s="737"/>
      <c r="C761" s="737"/>
      <c r="D761" s="737"/>
      <c r="E761" s="737"/>
      <c r="F761" s="738"/>
      <c r="G761" s="737"/>
      <c r="H761" s="737"/>
      <c r="I761" s="737"/>
      <c r="J761" s="737"/>
      <c r="K761" s="737"/>
      <c r="L761" s="737"/>
      <c r="M761" s="737"/>
      <c r="N761" s="737"/>
      <c r="O761" s="737"/>
      <c r="P761" s="737"/>
      <c r="Q761" s="737"/>
      <c r="R761" s="737"/>
      <c r="S761" s="737"/>
      <c r="T761" s="737"/>
      <c r="U761" s="737"/>
      <c r="V761" s="737"/>
      <c r="W761" s="737"/>
      <c r="X761" s="737"/>
      <c r="Y761" s="737"/>
      <c r="Z761" s="737"/>
    </row>
    <row r="762">
      <c r="A762" s="737"/>
      <c r="B762" s="737"/>
      <c r="C762" s="737"/>
      <c r="D762" s="737"/>
      <c r="E762" s="737"/>
      <c r="F762" s="738"/>
      <c r="G762" s="737"/>
      <c r="H762" s="737"/>
      <c r="I762" s="737"/>
      <c r="J762" s="737"/>
      <c r="K762" s="737"/>
      <c r="L762" s="737"/>
      <c r="M762" s="737"/>
      <c r="N762" s="737"/>
      <c r="O762" s="737"/>
      <c r="P762" s="737"/>
      <c r="Q762" s="737"/>
      <c r="R762" s="737"/>
      <c r="S762" s="737"/>
      <c r="T762" s="737"/>
      <c r="U762" s="737"/>
      <c r="V762" s="737"/>
      <c r="W762" s="737"/>
      <c r="X762" s="737"/>
      <c r="Y762" s="737"/>
      <c r="Z762" s="737"/>
    </row>
    <row r="763">
      <c r="A763" s="737"/>
      <c r="B763" s="737"/>
      <c r="C763" s="737"/>
      <c r="D763" s="737"/>
      <c r="E763" s="737"/>
      <c r="F763" s="738"/>
      <c r="G763" s="737"/>
      <c r="H763" s="737"/>
      <c r="I763" s="737"/>
      <c r="J763" s="737"/>
      <c r="K763" s="737"/>
      <c r="L763" s="737"/>
      <c r="M763" s="737"/>
      <c r="N763" s="737"/>
      <c r="O763" s="737"/>
      <c r="P763" s="737"/>
      <c r="Q763" s="737"/>
      <c r="R763" s="737"/>
      <c r="S763" s="737"/>
      <c r="T763" s="737"/>
      <c r="U763" s="737"/>
      <c r="V763" s="737"/>
      <c r="W763" s="737"/>
      <c r="X763" s="737"/>
      <c r="Y763" s="737"/>
      <c r="Z763" s="737"/>
    </row>
    <row r="764">
      <c r="A764" s="737"/>
      <c r="B764" s="737"/>
      <c r="C764" s="737"/>
      <c r="D764" s="737"/>
      <c r="E764" s="737"/>
      <c r="F764" s="738"/>
      <c r="G764" s="737"/>
      <c r="H764" s="737"/>
      <c r="I764" s="737"/>
      <c r="J764" s="737"/>
      <c r="K764" s="737"/>
      <c r="L764" s="737"/>
      <c r="M764" s="737"/>
      <c r="N764" s="737"/>
      <c r="O764" s="737"/>
      <c r="P764" s="737"/>
      <c r="Q764" s="737"/>
      <c r="R764" s="737"/>
      <c r="S764" s="737"/>
      <c r="T764" s="737"/>
      <c r="U764" s="737"/>
      <c r="V764" s="737"/>
      <c r="W764" s="737"/>
      <c r="X764" s="737"/>
      <c r="Y764" s="737"/>
      <c r="Z764" s="737"/>
    </row>
    <row r="765">
      <c r="A765" s="737"/>
      <c r="B765" s="737"/>
      <c r="C765" s="737"/>
      <c r="D765" s="737"/>
      <c r="E765" s="737"/>
      <c r="F765" s="738"/>
      <c r="G765" s="737"/>
      <c r="H765" s="737"/>
      <c r="I765" s="737"/>
      <c r="J765" s="737"/>
      <c r="K765" s="737"/>
      <c r="L765" s="737"/>
      <c r="M765" s="737"/>
      <c r="N765" s="737"/>
      <c r="O765" s="737"/>
      <c r="P765" s="737"/>
      <c r="Q765" s="737"/>
      <c r="R765" s="737"/>
      <c r="S765" s="737"/>
      <c r="T765" s="737"/>
      <c r="U765" s="737"/>
      <c r="V765" s="737"/>
      <c r="W765" s="737"/>
      <c r="X765" s="737"/>
      <c r="Y765" s="737"/>
      <c r="Z765" s="737"/>
    </row>
    <row r="766">
      <c r="A766" s="737"/>
      <c r="B766" s="737"/>
      <c r="C766" s="737"/>
      <c r="D766" s="737"/>
      <c r="E766" s="737"/>
      <c r="F766" s="738"/>
      <c r="G766" s="737"/>
      <c r="H766" s="737"/>
      <c r="I766" s="737"/>
      <c r="J766" s="737"/>
      <c r="K766" s="737"/>
      <c r="L766" s="737"/>
      <c r="M766" s="737"/>
      <c r="N766" s="737"/>
      <c r="O766" s="737"/>
      <c r="P766" s="737"/>
      <c r="Q766" s="737"/>
      <c r="R766" s="737"/>
      <c r="S766" s="737"/>
      <c r="T766" s="737"/>
      <c r="U766" s="737"/>
      <c r="V766" s="737"/>
      <c r="W766" s="737"/>
      <c r="X766" s="737"/>
      <c r="Y766" s="737"/>
      <c r="Z766" s="737"/>
    </row>
    <row r="767">
      <c r="A767" s="737"/>
      <c r="B767" s="737"/>
      <c r="C767" s="737"/>
      <c r="D767" s="737"/>
      <c r="E767" s="737"/>
      <c r="F767" s="738"/>
      <c r="G767" s="737"/>
      <c r="H767" s="737"/>
      <c r="I767" s="737"/>
      <c r="J767" s="737"/>
      <c r="K767" s="737"/>
      <c r="L767" s="737"/>
      <c r="M767" s="737"/>
      <c r="N767" s="737"/>
      <c r="O767" s="737"/>
      <c r="P767" s="737"/>
      <c r="Q767" s="737"/>
      <c r="R767" s="737"/>
      <c r="S767" s="737"/>
      <c r="T767" s="737"/>
      <c r="U767" s="737"/>
      <c r="V767" s="737"/>
      <c r="W767" s="737"/>
      <c r="X767" s="737"/>
      <c r="Y767" s="737"/>
      <c r="Z767" s="737"/>
    </row>
    <row r="768">
      <c r="A768" s="737"/>
      <c r="B768" s="737"/>
      <c r="C768" s="737"/>
      <c r="D768" s="737"/>
      <c r="E768" s="737"/>
      <c r="F768" s="738"/>
      <c r="G768" s="737"/>
      <c r="H768" s="737"/>
      <c r="I768" s="737"/>
      <c r="J768" s="737"/>
      <c r="K768" s="737"/>
      <c r="L768" s="737"/>
      <c r="M768" s="737"/>
      <c r="N768" s="737"/>
      <c r="O768" s="737"/>
      <c r="P768" s="737"/>
      <c r="Q768" s="737"/>
      <c r="R768" s="737"/>
      <c r="S768" s="737"/>
      <c r="T768" s="737"/>
      <c r="U768" s="737"/>
      <c r="V768" s="737"/>
      <c r="W768" s="737"/>
      <c r="X768" s="737"/>
      <c r="Y768" s="737"/>
      <c r="Z768" s="737"/>
    </row>
    <row r="769">
      <c r="A769" s="737"/>
      <c r="B769" s="737"/>
      <c r="C769" s="737"/>
      <c r="D769" s="737"/>
      <c r="E769" s="737"/>
      <c r="F769" s="738"/>
      <c r="G769" s="737"/>
      <c r="H769" s="737"/>
      <c r="I769" s="737"/>
      <c r="J769" s="737"/>
      <c r="K769" s="737"/>
      <c r="L769" s="737"/>
      <c r="M769" s="737"/>
      <c r="N769" s="737"/>
      <c r="O769" s="737"/>
      <c r="P769" s="737"/>
      <c r="Q769" s="737"/>
      <c r="R769" s="737"/>
      <c r="S769" s="737"/>
      <c r="T769" s="737"/>
      <c r="U769" s="737"/>
      <c r="V769" s="737"/>
      <c r="W769" s="737"/>
      <c r="X769" s="737"/>
      <c r="Y769" s="737"/>
      <c r="Z769" s="737"/>
    </row>
    <row r="770">
      <c r="A770" s="737"/>
      <c r="B770" s="737"/>
      <c r="C770" s="737"/>
      <c r="D770" s="737"/>
      <c r="E770" s="737"/>
      <c r="F770" s="738"/>
      <c r="G770" s="737"/>
      <c r="H770" s="737"/>
      <c r="I770" s="737"/>
      <c r="J770" s="737"/>
      <c r="K770" s="737"/>
      <c r="L770" s="737"/>
      <c r="M770" s="737"/>
      <c r="N770" s="737"/>
      <c r="O770" s="737"/>
      <c r="P770" s="737"/>
      <c r="Q770" s="737"/>
      <c r="R770" s="737"/>
      <c r="S770" s="737"/>
      <c r="T770" s="737"/>
      <c r="U770" s="737"/>
      <c r="V770" s="737"/>
      <c r="W770" s="737"/>
      <c r="X770" s="737"/>
      <c r="Y770" s="737"/>
      <c r="Z770" s="737"/>
    </row>
    <row r="771">
      <c r="A771" s="737"/>
      <c r="B771" s="737"/>
      <c r="C771" s="737"/>
      <c r="D771" s="737"/>
      <c r="E771" s="737"/>
      <c r="F771" s="738"/>
      <c r="G771" s="737"/>
      <c r="H771" s="737"/>
      <c r="I771" s="737"/>
      <c r="J771" s="737"/>
      <c r="K771" s="737"/>
      <c r="L771" s="737"/>
      <c r="M771" s="737"/>
      <c r="N771" s="737"/>
      <c r="O771" s="737"/>
      <c r="P771" s="737"/>
      <c r="Q771" s="737"/>
      <c r="R771" s="737"/>
      <c r="S771" s="737"/>
      <c r="T771" s="737"/>
      <c r="U771" s="737"/>
      <c r="V771" s="737"/>
      <c r="W771" s="737"/>
      <c r="X771" s="737"/>
      <c r="Y771" s="737"/>
      <c r="Z771" s="737"/>
    </row>
    <row r="772">
      <c r="A772" s="737"/>
      <c r="B772" s="737"/>
      <c r="C772" s="737"/>
      <c r="D772" s="737"/>
      <c r="E772" s="737"/>
      <c r="F772" s="738"/>
      <c r="G772" s="737"/>
      <c r="H772" s="737"/>
      <c r="I772" s="737"/>
      <c r="J772" s="737"/>
      <c r="K772" s="737"/>
      <c r="L772" s="737"/>
      <c r="M772" s="737"/>
      <c r="N772" s="737"/>
      <c r="O772" s="737"/>
      <c r="P772" s="737"/>
      <c r="Q772" s="737"/>
      <c r="R772" s="737"/>
      <c r="S772" s="737"/>
      <c r="T772" s="737"/>
      <c r="U772" s="737"/>
      <c r="V772" s="737"/>
      <c r="W772" s="737"/>
      <c r="X772" s="737"/>
      <c r="Y772" s="737"/>
      <c r="Z772" s="737"/>
    </row>
    <row r="773">
      <c r="A773" s="737"/>
      <c r="B773" s="737"/>
      <c r="C773" s="737"/>
      <c r="D773" s="737"/>
      <c r="E773" s="737"/>
      <c r="F773" s="738"/>
      <c r="G773" s="737"/>
      <c r="H773" s="737"/>
      <c r="I773" s="737"/>
      <c r="J773" s="737"/>
      <c r="K773" s="737"/>
      <c r="L773" s="737"/>
      <c r="M773" s="737"/>
      <c r="N773" s="737"/>
      <c r="O773" s="737"/>
      <c r="P773" s="737"/>
      <c r="Q773" s="737"/>
      <c r="R773" s="737"/>
      <c r="S773" s="737"/>
      <c r="T773" s="737"/>
      <c r="U773" s="737"/>
      <c r="V773" s="737"/>
      <c r="W773" s="737"/>
      <c r="X773" s="737"/>
      <c r="Y773" s="737"/>
      <c r="Z773" s="737"/>
    </row>
    <row r="774">
      <c r="A774" s="737"/>
      <c r="B774" s="737"/>
      <c r="C774" s="737"/>
      <c r="D774" s="737"/>
      <c r="E774" s="737"/>
      <c r="F774" s="738"/>
      <c r="G774" s="737"/>
      <c r="H774" s="737"/>
      <c r="I774" s="737"/>
      <c r="J774" s="737"/>
      <c r="K774" s="737"/>
      <c r="L774" s="737"/>
      <c r="M774" s="737"/>
      <c r="N774" s="737"/>
      <c r="O774" s="737"/>
      <c r="P774" s="737"/>
      <c r="Q774" s="737"/>
      <c r="R774" s="737"/>
      <c r="S774" s="737"/>
      <c r="T774" s="737"/>
      <c r="U774" s="737"/>
      <c r="V774" s="737"/>
      <c r="W774" s="737"/>
      <c r="X774" s="737"/>
      <c r="Y774" s="737"/>
      <c r="Z774" s="737"/>
    </row>
    <row r="775">
      <c r="A775" s="737"/>
      <c r="B775" s="737"/>
      <c r="C775" s="737"/>
      <c r="D775" s="737"/>
      <c r="E775" s="737"/>
      <c r="F775" s="738"/>
      <c r="G775" s="737"/>
      <c r="H775" s="737"/>
      <c r="I775" s="737"/>
      <c r="J775" s="737"/>
      <c r="K775" s="737"/>
      <c r="L775" s="737"/>
      <c r="M775" s="737"/>
      <c r="N775" s="737"/>
      <c r="O775" s="737"/>
      <c r="P775" s="737"/>
      <c r="Q775" s="737"/>
      <c r="R775" s="737"/>
      <c r="S775" s="737"/>
      <c r="T775" s="737"/>
      <c r="U775" s="737"/>
      <c r="V775" s="737"/>
      <c r="W775" s="737"/>
      <c r="X775" s="737"/>
      <c r="Y775" s="737"/>
      <c r="Z775" s="737"/>
    </row>
    <row r="776">
      <c r="A776" s="737"/>
      <c r="B776" s="737"/>
      <c r="C776" s="737"/>
      <c r="D776" s="737"/>
      <c r="E776" s="737"/>
      <c r="F776" s="738"/>
      <c r="G776" s="737"/>
      <c r="H776" s="737"/>
      <c r="I776" s="737"/>
      <c r="J776" s="737"/>
      <c r="K776" s="737"/>
      <c r="L776" s="737"/>
      <c r="M776" s="737"/>
      <c r="N776" s="737"/>
      <c r="O776" s="737"/>
      <c r="P776" s="737"/>
      <c r="Q776" s="737"/>
      <c r="R776" s="737"/>
      <c r="S776" s="737"/>
      <c r="T776" s="737"/>
      <c r="U776" s="737"/>
      <c r="V776" s="737"/>
      <c r="W776" s="737"/>
      <c r="X776" s="737"/>
      <c r="Y776" s="737"/>
      <c r="Z776" s="737"/>
    </row>
    <row r="777">
      <c r="A777" s="737"/>
      <c r="B777" s="737"/>
      <c r="C777" s="737"/>
      <c r="D777" s="737"/>
      <c r="E777" s="737"/>
      <c r="F777" s="738"/>
      <c r="G777" s="737"/>
      <c r="H777" s="737"/>
      <c r="I777" s="737"/>
      <c r="J777" s="737"/>
      <c r="K777" s="737"/>
      <c r="L777" s="737"/>
      <c r="M777" s="737"/>
      <c r="N777" s="737"/>
      <c r="O777" s="737"/>
      <c r="P777" s="737"/>
      <c r="Q777" s="737"/>
      <c r="R777" s="737"/>
      <c r="S777" s="737"/>
      <c r="T777" s="737"/>
      <c r="U777" s="737"/>
      <c r="V777" s="737"/>
      <c r="W777" s="737"/>
      <c r="X777" s="737"/>
      <c r="Y777" s="737"/>
      <c r="Z777" s="737"/>
    </row>
    <row r="778">
      <c r="A778" s="737"/>
      <c r="B778" s="737"/>
      <c r="C778" s="737"/>
      <c r="D778" s="737"/>
      <c r="E778" s="737"/>
      <c r="F778" s="738"/>
      <c r="G778" s="737"/>
      <c r="H778" s="737"/>
      <c r="I778" s="737"/>
      <c r="J778" s="737"/>
      <c r="K778" s="737"/>
      <c r="L778" s="737"/>
      <c r="M778" s="737"/>
      <c r="N778" s="737"/>
      <c r="O778" s="737"/>
      <c r="P778" s="737"/>
      <c r="Q778" s="737"/>
      <c r="R778" s="737"/>
      <c r="S778" s="737"/>
      <c r="T778" s="737"/>
      <c r="U778" s="737"/>
      <c r="V778" s="737"/>
      <c r="W778" s="737"/>
      <c r="X778" s="737"/>
      <c r="Y778" s="737"/>
      <c r="Z778" s="737"/>
    </row>
    <row r="779">
      <c r="A779" s="737"/>
      <c r="B779" s="737"/>
      <c r="C779" s="737"/>
      <c r="D779" s="737"/>
      <c r="E779" s="737"/>
      <c r="F779" s="738"/>
      <c r="G779" s="737"/>
      <c r="H779" s="737"/>
      <c r="I779" s="737"/>
      <c r="J779" s="737"/>
      <c r="K779" s="737"/>
      <c r="L779" s="737"/>
      <c r="M779" s="737"/>
      <c r="N779" s="737"/>
      <c r="O779" s="737"/>
      <c r="P779" s="737"/>
      <c r="Q779" s="737"/>
      <c r="R779" s="737"/>
      <c r="S779" s="737"/>
      <c r="T779" s="737"/>
      <c r="U779" s="737"/>
      <c r="V779" s="737"/>
      <c r="W779" s="737"/>
      <c r="X779" s="737"/>
      <c r="Y779" s="737"/>
      <c r="Z779" s="737"/>
    </row>
    <row r="780">
      <c r="A780" s="737"/>
      <c r="B780" s="737"/>
      <c r="C780" s="737"/>
      <c r="D780" s="737"/>
      <c r="E780" s="737"/>
      <c r="F780" s="738"/>
      <c r="G780" s="737"/>
      <c r="H780" s="737"/>
      <c r="I780" s="737"/>
      <c r="J780" s="737"/>
      <c r="K780" s="737"/>
      <c r="L780" s="737"/>
      <c r="M780" s="737"/>
      <c r="N780" s="737"/>
      <c r="O780" s="737"/>
      <c r="P780" s="737"/>
      <c r="Q780" s="737"/>
      <c r="R780" s="737"/>
      <c r="S780" s="737"/>
      <c r="T780" s="737"/>
      <c r="U780" s="737"/>
      <c r="V780" s="737"/>
      <c r="W780" s="737"/>
      <c r="X780" s="737"/>
      <c r="Y780" s="737"/>
      <c r="Z780" s="737"/>
    </row>
    <row r="781">
      <c r="A781" s="737"/>
      <c r="B781" s="737"/>
      <c r="C781" s="737"/>
      <c r="D781" s="737"/>
      <c r="E781" s="737"/>
      <c r="F781" s="738"/>
      <c r="G781" s="737"/>
      <c r="H781" s="737"/>
      <c r="I781" s="737"/>
      <c r="J781" s="737"/>
      <c r="K781" s="737"/>
      <c r="L781" s="737"/>
      <c r="M781" s="737"/>
      <c r="N781" s="737"/>
      <c r="O781" s="737"/>
      <c r="P781" s="737"/>
      <c r="Q781" s="737"/>
      <c r="R781" s="737"/>
      <c r="S781" s="737"/>
      <c r="T781" s="737"/>
      <c r="U781" s="737"/>
      <c r="V781" s="737"/>
      <c r="W781" s="737"/>
      <c r="X781" s="737"/>
      <c r="Y781" s="737"/>
      <c r="Z781" s="737"/>
    </row>
    <row r="782">
      <c r="A782" s="737"/>
      <c r="B782" s="737"/>
      <c r="C782" s="737"/>
      <c r="D782" s="737"/>
      <c r="E782" s="737"/>
      <c r="F782" s="738"/>
      <c r="G782" s="737"/>
      <c r="H782" s="737"/>
      <c r="I782" s="737"/>
      <c r="J782" s="737"/>
      <c r="K782" s="737"/>
      <c r="L782" s="737"/>
      <c r="M782" s="737"/>
      <c r="N782" s="737"/>
      <c r="O782" s="737"/>
      <c r="P782" s="737"/>
      <c r="Q782" s="737"/>
      <c r="R782" s="737"/>
      <c r="S782" s="737"/>
      <c r="T782" s="737"/>
      <c r="U782" s="737"/>
      <c r="V782" s="737"/>
      <c r="W782" s="737"/>
      <c r="X782" s="737"/>
      <c r="Y782" s="737"/>
      <c r="Z782" s="737"/>
    </row>
    <row r="783">
      <c r="A783" s="737"/>
      <c r="B783" s="737"/>
      <c r="C783" s="737"/>
      <c r="D783" s="737"/>
      <c r="E783" s="737"/>
      <c r="F783" s="738"/>
      <c r="G783" s="737"/>
      <c r="H783" s="737"/>
      <c r="I783" s="737"/>
      <c r="J783" s="737"/>
      <c r="K783" s="737"/>
      <c r="L783" s="737"/>
      <c r="M783" s="737"/>
      <c r="N783" s="737"/>
      <c r="O783" s="737"/>
      <c r="P783" s="737"/>
      <c r="Q783" s="737"/>
      <c r="R783" s="737"/>
      <c r="S783" s="737"/>
      <c r="T783" s="737"/>
      <c r="U783" s="737"/>
      <c r="V783" s="737"/>
      <c r="W783" s="737"/>
      <c r="X783" s="737"/>
      <c r="Y783" s="737"/>
      <c r="Z783" s="737"/>
    </row>
    <row r="784">
      <c r="A784" s="737"/>
      <c r="B784" s="737"/>
      <c r="C784" s="737"/>
      <c r="D784" s="737"/>
      <c r="E784" s="737"/>
      <c r="F784" s="738"/>
      <c r="G784" s="737"/>
      <c r="H784" s="737"/>
      <c r="I784" s="737"/>
      <c r="J784" s="737"/>
      <c r="K784" s="737"/>
      <c r="L784" s="737"/>
      <c r="M784" s="737"/>
      <c r="N784" s="737"/>
      <c r="O784" s="737"/>
      <c r="P784" s="737"/>
      <c r="Q784" s="737"/>
      <c r="R784" s="737"/>
      <c r="S784" s="737"/>
      <c r="T784" s="737"/>
      <c r="U784" s="737"/>
      <c r="V784" s="737"/>
      <c r="W784" s="737"/>
      <c r="X784" s="737"/>
      <c r="Y784" s="737"/>
      <c r="Z784" s="737"/>
    </row>
    <row r="785">
      <c r="A785" s="737"/>
      <c r="B785" s="737"/>
      <c r="C785" s="737"/>
      <c r="D785" s="737"/>
      <c r="E785" s="737"/>
      <c r="F785" s="738"/>
      <c r="G785" s="737"/>
      <c r="H785" s="737"/>
      <c r="I785" s="737"/>
      <c r="J785" s="737"/>
      <c r="K785" s="737"/>
      <c r="L785" s="737"/>
      <c r="M785" s="737"/>
      <c r="N785" s="737"/>
      <c r="O785" s="737"/>
      <c r="P785" s="737"/>
      <c r="Q785" s="737"/>
      <c r="R785" s="737"/>
      <c r="S785" s="737"/>
      <c r="T785" s="737"/>
      <c r="U785" s="737"/>
      <c r="V785" s="737"/>
      <c r="W785" s="737"/>
      <c r="X785" s="737"/>
      <c r="Y785" s="737"/>
      <c r="Z785" s="737"/>
    </row>
    <row r="786">
      <c r="A786" s="737"/>
      <c r="B786" s="737"/>
      <c r="C786" s="737"/>
      <c r="D786" s="737"/>
      <c r="E786" s="737"/>
      <c r="F786" s="738"/>
      <c r="G786" s="737"/>
      <c r="H786" s="737"/>
      <c r="I786" s="737"/>
      <c r="J786" s="737"/>
      <c r="K786" s="737"/>
      <c r="L786" s="737"/>
      <c r="M786" s="737"/>
      <c r="N786" s="737"/>
      <c r="O786" s="737"/>
      <c r="P786" s="737"/>
      <c r="Q786" s="737"/>
      <c r="R786" s="737"/>
      <c r="S786" s="737"/>
      <c r="T786" s="737"/>
      <c r="U786" s="737"/>
      <c r="V786" s="737"/>
      <c r="W786" s="737"/>
      <c r="X786" s="737"/>
      <c r="Y786" s="737"/>
      <c r="Z786" s="737"/>
    </row>
    <row r="787">
      <c r="A787" s="737"/>
      <c r="B787" s="737"/>
      <c r="C787" s="737"/>
      <c r="D787" s="737"/>
      <c r="E787" s="737"/>
      <c r="F787" s="738"/>
      <c r="G787" s="737"/>
      <c r="H787" s="737"/>
      <c r="I787" s="737"/>
      <c r="J787" s="737"/>
      <c r="K787" s="737"/>
      <c r="L787" s="737"/>
      <c r="M787" s="737"/>
      <c r="N787" s="737"/>
      <c r="O787" s="737"/>
      <c r="P787" s="737"/>
      <c r="Q787" s="737"/>
      <c r="R787" s="737"/>
      <c r="S787" s="737"/>
      <c r="T787" s="737"/>
      <c r="U787" s="737"/>
      <c r="V787" s="737"/>
      <c r="W787" s="737"/>
      <c r="X787" s="737"/>
      <c r="Y787" s="737"/>
      <c r="Z787" s="737"/>
    </row>
    <row r="788">
      <c r="A788" s="737"/>
      <c r="B788" s="737"/>
      <c r="C788" s="737"/>
      <c r="D788" s="737"/>
      <c r="E788" s="737"/>
      <c r="F788" s="738"/>
      <c r="G788" s="737"/>
      <c r="H788" s="737"/>
      <c r="I788" s="737"/>
      <c r="J788" s="737"/>
      <c r="K788" s="737"/>
      <c r="L788" s="737"/>
      <c r="M788" s="737"/>
      <c r="N788" s="737"/>
      <c r="O788" s="737"/>
      <c r="P788" s="737"/>
      <c r="Q788" s="737"/>
      <c r="R788" s="737"/>
      <c r="S788" s="737"/>
      <c r="T788" s="737"/>
      <c r="U788" s="737"/>
      <c r="V788" s="737"/>
      <c r="W788" s="737"/>
      <c r="X788" s="737"/>
      <c r="Y788" s="737"/>
      <c r="Z788" s="737"/>
    </row>
    <row r="789">
      <c r="A789" s="737"/>
      <c r="B789" s="737"/>
      <c r="C789" s="737"/>
      <c r="D789" s="737"/>
      <c r="E789" s="737"/>
      <c r="F789" s="738"/>
      <c r="G789" s="737"/>
      <c r="H789" s="737"/>
      <c r="I789" s="737"/>
      <c r="J789" s="737"/>
      <c r="K789" s="737"/>
      <c r="L789" s="737"/>
      <c r="M789" s="737"/>
      <c r="N789" s="737"/>
      <c r="O789" s="737"/>
      <c r="P789" s="737"/>
      <c r="Q789" s="737"/>
      <c r="R789" s="737"/>
      <c r="S789" s="737"/>
      <c r="T789" s="737"/>
      <c r="U789" s="737"/>
      <c r="V789" s="737"/>
      <c r="W789" s="737"/>
      <c r="X789" s="737"/>
      <c r="Y789" s="737"/>
      <c r="Z789" s="737"/>
    </row>
    <row r="790">
      <c r="A790" s="737"/>
      <c r="B790" s="737"/>
      <c r="C790" s="737"/>
      <c r="D790" s="737"/>
      <c r="E790" s="737"/>
      <c r="F790" s="738"/>
      <c r="G790" s="737"/>
      <c r="H790" s="737"/>
      <c r="I790" s="737"/>
      <c r="J790" s="737"/>
      <c r="K790" s="737"/>
      <c r="L790" s="737"/>
      <c r="M790" s="737"/>
      <c r="N790" s="737"/>
      <c r="O790" s="737"/>
      <c r="P790" s="737"/>
      <c r="Q790" s="737"/>
      <c r="R790" s="737"/>
      <c r="S790" s="737"/>
      <c r="T790" s="737"/>
      <c r="U790" s="737"/>
      <c r="V790" s="737"/>
      <c r="W790" s="737"/>
      <c r="X790" s="737"/>
      <c r="Y790" s="737"/>
      <c r="Z790" s="737"/>
    </row>
    <row r="791">
      <c r="A791" s="737"/>
      <c r="B791" s="737"/>
      <c r="C791" s="737"/>
      <c r="D791" s="737"/>
      <c r="E791" s="737"/>
      <c r="F791" s="738"/>
      <c r="G791" s="737"/>
      <c r="H791" s="737"/>
      <c r="I791" s="737"/>
      <c r="J791" s="737"/>
      <c r="K791" s="737"/>
      <c r="L791" s="737"/>
      <c r="M791" s="737"/>
      <c r="N791" s="737"/>
      <c r="O791" s="737"/>
      <c r="P791" s="737"/>
      <c r="Q791" s="737"/>
      <c r="R791" s="737"/>
      <c r="S791" s="737"/>
      <c r="T791" s="737"/>
      <c r="U791" s="737"/>
      <c r="V791" s="737"/>
      <c r="W791" s="737"/>
      <c r="X791" s="737"/>
      <c r="Y791" s="737"/>
      <c r="Z791" s="737"/>
    </row>
    <row r="792">
      <c r="A792" s="737"/>
      <c r="B792" s="737"/>
      <c r="C792" s="737"/>
      <c r="D792" s="737"/>
      <c r="E792" s="737"/>
      <c r="F792" s="738"/>
      <c r="G792" s="737"/>
      <c r="H792" s="737"/>
      <c r="I792" s="737"/>
      <c r="J792" s="737"/>
      <c r="K792" s="737"/>
      <c r="L792" s="737"/>
      <c r="M792" s="737"/>
      <c r="N792" s="737"/>
      <c r="O792" s="737"/>
      <c r="P792" s="737"/>
      <c r="Q792" s="737"/>
      <c r="R792" s="737"/>
      <c r="S792" s="737"/>
      <c r="T792" s="737"/>
      <c r="U792" s="737"/>
      <c r="V792" s="737"/>
      <c r="W792" s="737"/>
      <c r="X792" s="737"/>
      <c r="Y792" s="737"/>
      <c r="Z792" s="737"/>
    </row>
    <row r="793">
      <c r="A793" s="737"/>
      <c r="B793" s="737"/>
      <c r="C793" s="737"/>
      <c r="D793" s="737"/>
      <c r="E793" s="737"/>
      <c r="F793" s="738"/>
      <c r="G793" s="737"/>
      <c r="H793" s="737"/>
      <c r="I793" s="737"/>
      <c r="J793" s="737"/>
      <c r="K793" s="737"/>
      <c r="L793" s="737"/>
      <c r="M793" s="737"/>
      <c r="N793" s="737"/>
      <c r="O793" s="737"/>
      <c r="P793" s="737"/>
      <c r="Q793" s="737"/>
      <c r="R793" s="737"/>
      <c r="S793" s="737"/>
      <c r="T793" s="737"/>
      <c r="U793" s="737"/>
      <c r="V793" s="737"/>
      <c r="W793" s="737"/>
      <c r="X793" s="737"/>
      <c r="Y793" s="737"/>
      <c r="Z793" s="737"/>
    </row>
    <row r="794">
      <c r="A794" s="737"/>
      <c r="B794" s="737"/>
      <c r="C794" s="737"/>
      <c r="D794" s="737"/>
      <c r="E794" s="737"/>
      <c r="F794" s="738"/>
      <c r="G794" s="737"/>
      <c r="H794" s="737"/>
      <c r="I794" s="737"/>
      <c r="J794" s="737"/>
      <c r="K794" s="737"/>
      <c r="L794" s="737"/>
      <c r="M794" s="737"/>
      <c r="N794" s="737"/>
      <c r="O794" s="737"/>
      <c r="P794" s="737"/>
      <c r="Q794" s="737"/>
      <c r="R794" s="737"/>
      <c r="S794" s="737"/>
      <c r="T794" s="737"/>
      <c r="U794" s="737"/>
      <c r="V794" s="737"/>
      <c r="W794" s="737"/>
      <c r="X794" s="737"/>
      <c r="Y794" s="737"/>
      <c r="Z794" s="737"/>
    </row>
    <row r="795">
      <c r="A795" s="737"/>
      <c r="B795" s="737"/>
      <c r="C795" s="737"/>
      <c r="D795" s="737"/>
      <c r="E795" s="737"/>
      <c r="F795" s="738"/>
      <c r="G795" s="737"/>
      <c r="H795" s="737"/>
      <c r="I795" s="737"/>
      <c r="J795" s="737"/>
      <c r="K795" s="737"/>
      <c r="L795" s="737"/>
      <c r="M795" s="737"/>
      <c r="N795" s="737"/>
      <c r="O795" s="737"/>
      <c r="P795" s="737"/>
      <c r="Q795" s="737"/>
      <c r="R795" s="737"/>
      <c r="S795" s="737"/>
      <c r="T795" s="737"/>
      <c r="U795" s="737"/>
      <c r="V795" s="737"/>
      <c r="W795" s="737"/>
      <c r="X795" s="737"/>
      <c r="Y795" s="737"/>
      <c r="Z795" s="737"/>
    </row>
    <row r="796">
      <c r="A796" s="737"/>
      <c r="B796" s="737"/>
      <c r="C796" s="737"/>
      <c r="D796" s="737"/>
      <c r="E796" s="737"/>
      <c r="F796" s="738"/>
      <c r="G796" s="737"/>
      <c r="H796" s="737"/>
      <c r="I796" s="737"/>
      <c r="J796" s="737"/>
      <c r="K796" s="737"/>
      <c r="L796" s="737"/>
      <c r="M796" s="737"/>
      <c r="N796" s="737"/>
      <c r="O796" s="737"/>
      <c r="P796" s="737"/>
      <c r="Q796" s="737"/>
      <c r="R796" s="737"/>
      <c r="S796" s="737"/>
      <c r="T796" s="737"/>
      <c r="U796" s="737"/>
      <c r="V796" s="737"/>
      <c r="W796" s="737"/>
      <c r="X796" s="737"/>
      <c r="Y796" s="737"/>
      <c r="Z796" s="737"/>
    </row>
    <row r="797">
      <c r="A797" s="737"/>
      <c r="B797" s="737"/>
      <c r="C797" s="737"/>
      <c r="D797" s="737"/>
      <c r="E797" s="737"/>
      <c r="F797" s="738"/>
      <c r="G797" s="737"/>
      <c r="H797" s="737"/>
      <c r="I797" s="737"/>
      <c r="J797" s="737"/>
      <c r="K797" s="737"/>
      <c r="L797" s="737"/>
      <c r="M797" s="737"/>
      <c r="N797" s="737"/>
      <c r="O797" s="737"/>
      <c r="P797" s="737"/>
      <c r="Q797" s="737"/>
      <c r="R797" s="737"/>
      <c r="S797" s="737"/>
      <c r="T797" s="737"/>
      <c r="U797" s="737"/>
      <c r="V797" s="737"/>
      <c r="W797" s="737"/>
      <c r="X797" s="737"/>
      <c r="Y797" s="737"/>
      <c r="Z797" s="737"/>
    </row>
    <row r="798">
      <c r="A798" s="737"/>
      <c r="B798" s="737"/>
      <c r="C798" s="737"/>
      <c r="D798" s="737"/>
      <c r="E798" s="737"/>
      <c r="F798" s="738"/>
      <c r="G798" s="737"/>
      <c r="H798" s="737"/>
      <c r="I798" s="737"/>
      <c r="J798" s="737"/>
      <c r="K798" s="737"/>
      <c r="L798" s="737"/>
      <c r="M798" s="737"/>
      <c r="N798" s="737"/>
      <c r="O798" s="737"/>
      <c r="P798" s="737"/>
      <c r="Q798" s="737"/>
      <c r="R798" s="737"/>
      <c r="S798" s="737"/>
      <c r="T798" s="737"/>
      <c r="U798" s="737"/>
      <c r="V798" s="737"/>
      <c r="W798" s="737"/>
      <c r="X798" s="737"/>
      <c r="Y798" s="737"/>
      <c r="Z798" s="737"/>
    </row>
    <row r="799">
      <c r="A799" s="737"/>
      <c r="B799" s="737"/>
      <c r="C799" s="737"/>
      <c r="D799" s="737"/>
      <c r="E799" s="737"/>
      <c r="F799" s="738"/>
      <c r="G799" s="737"/>
      <c r="H799" s="737"/>
      <c r="I799" s="737"/>
      <c r="J799" s="737"/>
      <c r="K799" s="737"/>
      <c r="L799" s="737"/>
      <c r="M799" s="737"/>
      <c r="N799" s="737"/>
      <c r="O799" s="737"/>
      <c r="P799" s="737"/>
      <c r="Q799" s="737"/>
      <c r="R799" s="737"/>
      <c r="S799" s="737"/>
      <c r="T799" s="737"/>
      <c r="U799" s="737"/>
      <c r="V799" s="737"/>
      <c r="W799" s="737"/>
      <c r="X799" s="737"/>
      <c r="Y799" s="737"/>
      <c r="Z799" s="737"/>
    </row>
    <row r="800">
      <c r="A800" s="737"/>
      <c r="B800" s="737"/>
      <c r="C800" s="737"/>
      <c r="D800" s="737"/>
      <c r="E800" s="737"/>
      <c r="F800" s="738"/>
      <c r="G800" s="737"/>
      <c r="H800" s="737"/>
      <c r="I800" s="737"/>
      <c r="J800" s="737"/>
      <c r="K800" s="737"/>
      <c r="L800" s="737"/>
      <c r="M800" s="737"/>
      <c r="N800" s="737"/>
      <c r="O800" s="737"/>
      <c r="P800" s="737"/>
      <c r="Q800" s="737"/>
      <c r="R800" s="737"/>
      <c r="S800" s="737"/>
      <c r="T800" s="737"/>
      <c r="U800" s="737"/>
      <c r="V800" s="737"/>
      <c r="W800" s="737"/>
      <c r="X800" s="737"/>
      <c r="Y800" s="737"/>
      <c r="Z800" s="737"/>
    </row>
    <row r="801">
      <c r="A801" s="737"/>
      <c r="B801" s="737"/>
      <c r="C801" s="737"/>
      <c r="D801" s="737"/>
      <c r="E801" s="737"/>
      <c r="F801" s="738"/>
      <c r="G801" s="737"/>
      <c r="H801" s="737"/>
      <c r="I801" s="737"/>
      <c r="J801" s="737"/>
      <c r="K801" s="737"/>
      <c r="L801" s="737"/>
      <c r="M801" s="737"/>
      <c r="N801" s="737"/>
      <c r="O801" s="737"/>
      <c r="P801" s="737"/>
      <c r="Q801" s="737"/>
      <c r="R801" s="737"/>
      <c r="S801" s="737"/>
      <c r="T801" s="737"/>
      <c r="U801" s="737"/>
      <c r="V801" s="737"/>
      <c r="W801" s="737"/>
      <c r="X801" s="737"/>
      <c r="Y801" s="737"/>
      <c r="Z801" s="737"/>
    </row>
    <row r="802">
      <c r="A802" s="737"/>
      <c r="B802" s="737"/>
      <c r="C802" s="737"/>
      <c r="D802" s="737"/>
      <c r="E802" s="737"/>
      <c r="F802" s="738"/>
      <c r="G802" s="737"/>
      <c r="H802" s="737"/>
      <c r="I802" s="737"/>
      <c r="J802" s="737"/>
      <c r="K802" s="737"/>
      <c r="L802" s="737"/>
      <c r="M802" s="737"/>
      <c r="N802" s="737"/>
      <c r="O802" s="737"/>
      <c r="P802" s="737"/>
      <c r="Q802" s="737"/>
      <c r="R802" s="737"/>
      <c r="S802" s="737"/>
      <c r="T802" s="737"/>
      <c r="U802" s="737"/>
      <c r="V802" s="737"/>
      <c r="W802" s="737"/>
      <c r="X802" s="737"/>
      <c r="Y802" s="737"/>
      <c r="Z802" s="737"/>
    </row>
    <row r="803">
      <c r="A803" s="737"/>
      <c r="B803" s="737"/>
      <c r="C803" s="737"/>
      <c r="D803" s="737"/>
      <c r="E803" s="737"/>
      <c r="F803" s="738"/>
      <c r="G803" s="737"/>
      <c r="H803" s="737"/>
      <c r="I803" s="737"/>
      <c r="J803" s="737"/>
      <c r="K803" s="737"/>
      <c r="L803" s="737"/>
      <c r="M803" s="737"/>
      <c r="N803" s="737"/>
      <c r="O803" s="737"/>
      <c r="P803" s="737"/>
      <c r="Q803" s="737"/>
      <c r="R803" s="737"/>
      <c r="S803" s="737"/>
      <c r="T803" s="737"/>
      <c r="U803" s="737"/>
      <c r="V803" s="737"/>
      <c r="W803" s="737"/>
      <c r="X803" s="737"/>
      <c r="Y803" s="737"/>
      <c r="Z803" s="737"/>
    </row>
    <row r="804">
      <c r="A804" s="737"/>
      <c r="B804" s="737"/>
      <c r="C804" s="737"/>
      <c r="D804" s="737"/>
      <c r="E804" s="737"/>
      <c r="F804" s="738"/>
      <c r="G804" s="737"/>
      <c r="H804" s="737"/>
      <c r="I804" s="737"/>
      <c r="J804" s="737"/>
      <c r="K804" s="737"/>
      <c r="L804" s="737"/>
      <c r="M804" s="737"/>
      <c r="N804" s="737"/>
      <c r="O804" s="737"/>
      <c r="P804" s="737"/>
      <c r="Q804" s="737"/>
      <c r="R804" s="737"/>
      <c r="S804" s="737"/>
      <c r="T804" s="737"/>
      <c r="U804" s="737"/>
      <c r="V804" s="737"/>
      <c r="W804" s="737"/>
      <c r="X804" s="737"/>
      <c r="Y804" s="737"/>
      <c r="Z804" s="737"/>
    </row>
    <row r="805">
      <c r="A805" s="737"/>
      <c r="B805" s="737"/>
      <c r="C805" s="737"/>
      <c r="D805" s="737"/>
      <c r="E805" s="737"/>
      <c r="F805" s="738"/>
      <c r="G805" s="737"/>
      <c r="H805" s="737"/>
      <c r="I805" s="737"/>
      <c r="J805" s="737"/>
      <c r="K805" s="737"/>
      <c r="L805" s="737"/>
      <c r="M805" s="737"/>
      <c r="N805" s="737"/>
      <c r="O805" s="737"/>
      <c r="P805" s="737"/>
      <c r="Q805" s="737"/>
      <c r="R805" s="737"/>
      <c r="S805" s="737"/>
      <c r="T805" s="737"/>
      <c r="U805" s="737"/>
      <c r="V805" s="737"/>
      <c r="W805" s="737"/>
      <c r="X805" s="737"/>
      <c r="Y805" s="737"/>
      <c r="Z805" s="737"/>
    </row>
    <row r="806">
      <c r="A806" s="737"/>
      <c r="B806" s="737"/>
      <c r="C806" s="737"/>
      <c r="D806" s="737"/>
      <c r="E806" s="737"/>
      <c r="F806" s="738"/>
      <c r="G806" s="737"/>
      <c r="H806" s="737"/>
      <c r="I806" s="737"/>
      <c r="J806" s="737"/>
      <c r="K806" s="737"/>
      <c r="L806" s="737"/>
      <c r="M806" s="737"/>
      <c r="N806" s="737"/>
      <c r="O806" s="737"/>
      <c r="P806" s="737"/>
      <c r="Q806" s="737"/>
      <c r="R806" s="737"/>
      <c r="S806" s="737"/>
      <c r="T806" s="737"/>
      <c r="U806" s="737"/>
      <c r="V806" s="737"/>
      <c r="W806" s="737"/>
      <c r="X806" s="737"/>
      <c r="Y806" s="737"/>
      <c r="Z806" s="737"/>
    </row>
    <row r="807">
      <c r="A807" s="737"/>
      <c r="B807" s="737"/>
      <c r="C807" s="737"/>
      <c r="D807" s="737"/>
      <c r="E807" s="737"/>
      <c r="F807" s="738"/>
      <c r="G807" s="737"/>
      <c r="H807" s="737"/>
      <c r="I807" s="737"/>
      <c r="J807" s="737"/>
      <c r="K807" s="737"/>
      <c r="L807" s="737"/>
      <c r="M807" s="737"/>
      <c r="N807" s="737"/>
      <c r="O807" s="737"/>
      <c r="P807" s="737"/>
      <c r="Q807" s="737"/>
      <c r="R807" s="737"/>
      <c r="S807" s="737"/>
      <c r="T807" s="737"/>
      <c r="U807" s="737"/>
      <c r="V807" s="737"/>
      <c r="W807" s="737"/>
      <c r="X807" s="737"/>
      <c r="Y807" s="737"/>
      <c r="Z807" s="737"/>
    </row>
    <row r="808">
      <c r="A808" s="737"/>
      <c r="B808" s="737"/>
      <c r="C808" s="737"/>
      <c r="D808" s="737"/>
      <c r="E808" s="737"/>
      <c r="F808" s="738"/>
      <c r="G808" s="737"/>
      <c r="H808" s="737"/>
      <c r="I808" s="737"/>
      <c r="J808" s="737"/>
      <c r="K808" s="737"/>
      <c r="L808" s="737"/>
      <c r="M808" s="737"/>
      <c r="N808" s="737"/>
      <c r="O808" s="737"/>
      <c r="P808" s="737"/>
      <c r="Q808" s="737"/>
      <c r="R808" s="737"/>
      <c r="S808" s="737"/>
      <c r="T808" s="737"/>
      <c r="U808" s="737"/>
      <c r="V808" s="737"/>
      <c r="W808" s="737"/>
      <c r="X808" s="737"/>
      <c r="Y808" s="737"/>
      <c r="Z808" s="737"/>
    </row>
    <row r="809">
      <c r="A809" s="737"/>
      <c r="B809" s="737"/>
      <c r="C809" s="737"/>
      <c r="D809" s="737"/>
      <c r="E809" s="737"/>
      <c r="F809" s="738"/>
      <c r="G809" s="737"/>
      <c r="H809" s="737"/>
      <c r="I809" s="737"/>
      <c r="J809" s="737"/>
      <c r="K809" s="737"/>
      <c r="L809" s="737"/>
      <c r="M809" s="737"/>
      <c r="N809" s="737"/>
      <c r="O809" s="737"/>
      <c r="P809" s="737"/>
      <c r="Q809" s="737"/>
      <c r="R809" s="737"/>
      <c r="S809" s="737"/>
      <c r="T809" s="737"/>
      <c r="U809" s="737"/>
      <c r="V809" s="737"/>
      <c r="W809" s="737"/>
      <c r="X809" s="737"/>
      <c r="Y809" s="737"/>
      <c r="Z809" s="737"/>
    </row>
    <row r="810">
      <c r="A810" s="737"/>
      <c r="B810" s="737"/>
      <c r="C810" s="737"/>
      <c r="D810" s="737"/>
      <c r="E810" s="737"/>
      <c r="F810" s="738"/>
      <c r="G810" s="737"/>
      <c r="H810" s="737"/>
      <c r="I810" s="737"/>
      <c r="J810" s="737"/>
      <c r="K810" s="737"/>
      <c r="L810" s="737"/>
      <c r="M810" s="737"/>
      <c r="N810" s="737"/>
      <c r="O810" s="737"/>
      <c r="P810" s="737"/>
      <c r="Q810" s="737"/>
      <c r="R810" s="737"/>
      <c r="S810" s="737"/>
      <c r="T810" s="737"/>
      <c r="U810" s="737"/>
      <c r="V810" s="737"/>
      <c r="W810" s="737"/>
      <c r="X810" s="737"/>
      <c r="Y810" s="737"/>
      <c r="Z810" s="737"/>
    </row>
    <row r="811">
      <c r="A811" s="737"/>
      <c r="B811" s="737"/>
      <c r="C811" s="737"/>
      <c r="D811" s="737"/>
      <c r="E811" s="737"/>
      <c r="F811" s="738"/>
      <c r="G811" s="737"/>
      <c r="H811" s="737"/>
      <c r="I811" s="737"/>
      <c r="J811" s="737"/>
      <c r="K811" s="737"/>
      <c r="L811" s="737"/>
      <c r="M811" s="737"/>
      <c r="N811" s="737"/>
      <c r="O811" s="737"/>
      <c r="P811" s="737"/>
      <c r="Q811" s="737"/>
      <c r="R811" s="737"/>
      <c r="S811" s="737"/>
      <c r="T811" s="737"/>
      <c r="U811" s="737"/>
      <c r="V811" s="737"/>
      <c r="W811" s="737"/>
      <c r="X811" s="737"/>
      <c r="Y811" s="737"/>
      <c r="Z811" s="737"/>
    </row>
    <row r="812">
      <c r="A812" s="737"/>
      <c r="B812" s="737"/>
      <c r="C812" s="737"/>
      <c r="D812" s="737"/>
      <c r="E812" s="737"/>
      <c r="F812" s="738"/>
      <c r="G812" s="737"/>
      <c r="H812" s="737"/>
      <c r="I812" s="737"/>
      <c r="J812" s="737"/>
      <c r="K812" s="737"/>
      <c r="L812" s="737"/>
      <c r="M812" s="737"/>
      <c r="N812" s="737"/>
      <c r="O812" s="737"/>
      <c r="P812" s="737"/>
      <c r="Q812" s="737"/>
      <c r="R812" s="737"/>
      <c r="S812" s="737"/>
      <c r="T812" s="737"/>
      <c r="U812" s="737"/>
      <c r="V812" s="737"/>
      <c r="W812" s="737"/>
      <c r="X812" s="737"/>
      <c r="Y812" s="737"/>
      <c r="Z812" s="737"/>
    </row>
    <row r="813">
      <c r="A813" s="737"/>
      <c r="B813" s="737"/>
      <c r="C813" s="737"/>
      <c r="D813" s="737"/>
      <c r="E813" s="737"/>
      <c r="F813" s="738"/>
      <c r="G813" s="737"/>
      <c r="H813" s="737"/>
      <c r="I813" s="737"/>
      <c r="J813" s="737"/>
      <c r="K813" s="737"/>
      <c r="L813" s="737"/>
      <c r="M813" s="737"/>
      <c r="N813" s="737"/>
      <c r="O813" s="737"/>
      <c r="P813" s="737"/>
      <c r="Q813" s="737"/>
      <c r="R813" s="737"/>
      <c r="S813" s="737"/>
      <c r="T813" s="737"/>
      <c r="U813" s="737"/>
      <c r="V813" s="737"/>
      <c r="W813" s="737"/>
      <c r="X813" s="737"/>
      <c r="Y813" s="737"/>
      <c r="Z813" s="737"/>
    </row>
    <row r="814">
      <c r="A814" s="737"/>
      <c r="B814" s="737"/>
      <c r="C814" s="737"/>
      <c r="D814" s="737"/>
      <c r="E814" s="737"/>
      <c r="F814" s="738"/>
      <c r="G814" s="737"/>
      <c r="H814" s="737"/>
      <c r="I814" s="737"/>
      <c r="J814" s="737"/>
      <c r="K814" s="737"/>
      <c r="L814" s="737"/>
      <c r="M814" s="737"/>
      <c r="N814" s="737"/>
      <c r="O814" s="737"/>
      <c r="P814" s="737"/>
      <c r="Q814" s="737"/>
      <c r="R814" s="737"/>
      <c r="S814" s="737"/>
      <c r="T814" s="737"/>
      <c r="U814" s="737"/>
      <c r="V814" s="737"/>
      <c r="W814" s="737"/>
      <c r="X814" s="737"/>
      <c r="Y814" s="737"/>
      <c r="Z814" s="737"/>
    </row>
    <row r="815">
      <c r="A815" s="737"/>
      <c r="B815" s="737"/>
      <c r="C815" s="737"/>
      <c r="D815" s="737"/>
      <c r="E815" s="737"/>
      <c r="F815" s="738"/>
      <c r="G815" s="737"/>
      <c r="H815" s="737"/>
      <c r="I815" s="737"/>
      <c r="J815" s="737"/>
      <c r="K815" s="737"/>
      <c r="L815" s="737"/>
      <c r="M815" s="737"/>
      <c r="N815" s="737"/>
      <c r="O815" s="737"/>
      <c r="P815" s="737"/>
      <c r="Q815" s="737"/>
      <c r="R815" s="737"/>
      <c r="S815" s="737"/>
      <c r="T815" s="737"/>
      <c r="U815" s="737"/>
      <c r="V815" s="737"/>
      <c r="W815" s="737"/>
      <c r="X815" s="737"/>
      <c r="Y815" s="737"/>
      <c r="Z815" s="737"/>
    </row>
    <row r="816">
      <c r="A816" s="737"/>
      <c r="B816" s="737"/>
      <c r="C816" s="737"/>
      <c r="D816" s="737"/>
      <c r="E816" s="737"/>
      <c r="F816" s="738"/>
      <c r="G816" s="737"/>
      <c r="H816" s="737"/>
      <c r="I816" s="737"/>
      <c r="J816" s="737"/>
      <c r="K816" s="737"/>
      <c r="L816" s="737"/>
      <c r="M816" s="737"/>
      <c r="N816" s="737"/>
      <c r="O816" s="737"/>
      <c r="P816" s="737"/>
      <c r="Q816" s="737"/>
      <c r="R816" s="737"/>
      <c r="S816" s="737"/>
      <c r="T816" s="737"/>
      <c r="U816" s="737"/>
      <c r="V816" s="737"/>
      <c r="W816" s="737"/>
      <c r="X816" s="737"/>
      <c r="Y816" s="737"/>
      <c r="Z816" s="737"/>
    </row>
    <row r="817">
      <c r="A817" s="737"/>
      <c r="B817" s="737"/>
      <c r="C817" s="737"/>
      <c r="D817" s="737"/>
      <c r="E817" s="737"/>
      <c r="F817" s="738"/>
      <c r="G817" s="737"/>
      <c r="H817" s="737"/>
      <c r="I817" s="737"/>
      <c r="J817" s="737"/>
      <c r="K817" s="737"/>
      <c r="L817" s="737"/>
      <c r="M817" s="737"/>
      <c r="N817" s="737"/>
      <c r="O817" s="737"/>
      <c r="P817" s="737"/>
      <c r="Q817" s="737"/>
      <c r="R817" s="737"/>
      <c r="S817" s="737"/>
      <c r="T817" s="737"/>
      <c r="U817" s="737"/>
      <c r="V817" s="737"/>
      <c r="W817" s="737"/>
      <c r="X817" s="737"/>
      <c r="Y817" s="737"/>
      <c r="Z817" s="737"/>
    </row>
    <row r="818">
      <c r="A818" s="737"/>
      <c r="B818" s="737"/>
      <c r="C818" s="737"/>
      <c r="D818" s="737"/>
      <c r="E818" s="737"/>
      <c r="F818" s="738"/>
      <c r="G818" s="737"/>
      <c r="H818" s="737"/>
      <c r="I818" s="737"/>
      <c r="J818" s="737"/>
      <c r="K818" s="737"/>
      <c r="L818" s="737"/>
      <c r="M818" s="737"/>
      <c r="N818" s="737"/>
      <c r="O818" s="737"/>
      <c r="P818" s="737"/>
      <c r="Q818" s="737"/>
      <c r="R818" s="737"/>
      <c r="S818" s="737"/>
      <c r="T818" s="737"/>
      <c r="U818" s="737"/>
      <c r="V818" s="737"/>
      <c r="W818" s="737"/>
      <c r="X818" s="737"/>
      <c r="Y818" s="737"/>
      <c r="Z818" s="737"/>
    </row>
    <row r="819">
      <c r="A819" s="737"/>
      <c r="B819" s="737"/>
      <c r="C819" s="737"/>
      <c r="D819" s="737"/>
      <c r="E819" s="737"/>
      <c r="F819" s="738"/>
      <c r="G819" s="737"/>
      <c r="H819" s="737"/>
      <c r="I819" s="737"/>
      <c r="J819" s="737"/>
      <c r="K819" s="737"/>
      <c r="L819" s="737"/>
      <c r="M819" s="737"/>
      <c r="N819" s="737"/>
      <c r="O819" s="737"/>
      <c r="P819" s="737"/>
      <c r="Q819" s="737"/>
      <c r="R819" s="737"/>
      <c r="S819" s="737"/>
      <c r="T819" s="737"/>
      <c r="U819" s="737"/>
      <c r="V819" s="737"/>
      <c r="W819" s="737"/>
      <c r="X819" s="737"/>
      <c r="Y819" s="737"/>
      <c r="Z819" s="737"/>
    </row>
    <row r="820">
      <c r="A820" s="737"/>
      <c r="B820" s="737"/>
      <c r="C820" s="737"/>
      <c r="D820" s="737"/>
      <c r="E820" s="737"/>
      <c r="F820" s="738"/>
      <c r="G820" s="737"/>
      <c r="H820" s="737"/>
      <c r="I820" s="737"/>
      <c r="J820" s="737"/>
      <c r="K820" s="737"/>
      <c r="L820" s="737"/>
      <c r="M820" s="737"/>
      <c r="N820" s="737"/>
      <c r="O820" s="737"/>
      <c r="P820" s="737"/>
      <c r="Q820" s="737"/>
      <c r="R820" s="737"/>
      <c r="S820" s="737"/>
      <c r="T820" s="737"/>
      <c r="U820" s="737"/>
      <c r="V820" s="737"/>
      <c r="W820" s="737"/>
      <c r="X820" s="737"/>
      <c r="Y820" s="737"/>
      <c r="Z820" s="737"/>
    </row>
    <row r="821">
      <c r="A821" s="737"/>
      <c r="B821" s="737"/>
      <c r="C821" s="737"/>
      <c r="D821" s="737"/>
      <c r="E821" s="737"/>
      <c r="F821" s="738"/>
      <c r="G821" s="737"/>
      <c r="H821" s="737"/>
      <c r="I821" s="737"/>
      <c r="J821" s="737"/>
      <c r="K821" s="737"/>
      <c r="L821" s="737"/>
      <c r="M821" s="737"/>
      <c r="N821" s="737"/>
      <c r="O821" s="737"/>
      <c r="P821" s="737"/>
      <c r="Q821" s="737"/>
      <c r="R821" s="737"/>
      <c r="S821" s="737"/>
      <c r="T821" s="737"/>
      <c r="U821" s="737"/>
      <c r="V821" s="737"/>
      <c r="W821" s="737"/>
      <c r="X821" s="737"/>
      <c r="Y821" s="737"/>
      <c r="Z821" s="737"/>
    </row>
    <row r="822">
      <c r="A822" s="737"/>
      <c r="B822" s="737"/>
      <c r="C822" s="737"/>
      <c r="D822" s="737"/>
      <c r="E822" s="737"/>
      <c r="F822" s="738"/>
      <c r="G822" s="737"/>
      <c r="H822" s="737"/>
      <c r="I822" s="737"/>
      <c r="J822" s="737"/>
      <c r="K822" s="737"/>
      <c r="L822" s="737"/>
      <c r="M822" s="737"/>
      <c r="N822" s="737"/>
      <c r="O822" s="737"/>
      <c r="P822" s="737"/>
      <c r="Q822" s="737"/>
      <c r="R822" s="737"/>
      <c r="S822" s="737"/>
      <c r="T822" s="737"/>
      <c r="U822" s="737"/>
      <c r="V822" s="737"/>
      <c r="W822" s="737"/>
      <c r="X822" s="737"/>
      <c r="Y822" s="737"/>
      <c r="Z822" s="737"/>
    </row>
    <row r="823">
      <c r="A823" s="737"/>
      <c r="B823" s="737"/>
      <c r="C823" s="737"/>
      <c r="D823" s="737"/>
      <c r="E823" s="737"/>
      <c r="F823" s="738"/>
      <c r="G823" s="737"/>
      <c r="H823" s="737"/>
      <c r="I823" s="737"/>
      <c r="J823" s="737"/>
      <c r="K823" s="737"/>
      <c r="L823" s="737"/>
      <c r="M823" s="737"/>
      <c r="N823" s="737"/>
      <c r="O823" s="737"/>
      <c r="P823" s="737"/>
      <c r="Q823" s="737"/>
      <c r="R823" s="737"/>
      <c r="S823" s="737"/>
      <c r="T823" s="737"/>
      <c r="U823" s="737"/>
      <c r="V823" s="737"/>
      <c r="W823" s="737"/>
      <c r="X823" s="737"/>
      <c r="Y823" s="737"/>
      <c r="Z823" s="737"/>
    </row>
    <row r="824">
      <c r="A824" s="737"/>
      <c r="B824" s="737"/>
      <c r="C824" s="737"/>
      <c r="D824" s="737"/>
      <c r="E824" s="737"/>
      <c r="F824" s="738"/>
      <c r="G824" s="737"/>
      <c r="H824" s="737"/>
      <c r="I824" s="737"/>
      <c r="J824" s="737"/>
      <c r="K824" s="737"/>
      <c r="L824" s="737"/>
      <c r="M824" s="737"/>
      <c r="N824" s="737"/>
      <c r="O824" s="737"/>
      <c r="P824" s="737"/>
      <c r="Q824" s="737"/>
      <c r="R824" s="737"/>
      <c r="S824" s="737"/>
      <c r="T824" s="737"/>
      <c r="U824" s="737"/>
      <c r="V824" s="737"/>
      <c r="W824" s="737"/>
      <c r="X824" s="737"/>
      <c r="Y824" s="737"/>
      <c r="Z824" s="737"/>
    </row>
    <row r="825">
      <c r="A825" s="737"/>
      <c r="B825" s="737"/>
      <c r="C825" s="737"/>
      <c r="D825" s="737"/>
      <c r="E825" s="737"/>
      <c r="F825" s="738"/>
      <c r="G825" s="737"/>
      <c r="H825" s="737"/>
      <c r="I825" s="737"/>
      <c r="J825" s="737"/>
      <c r="K825" s="737"/>
      <c r="L825" s="737"/>
      <c r="M825" s="737"/>
      <c r="N825" s="737"/>
      <c r="O825" s="737"/>
      <c r="P825" s="737"/>
      <c r="Q825" s="737"/>
      <c r="R825" s="737"/>
      <c r="S825" s="737"/>
      <c r="T825" s="737"/>
      <c r="U825" s="737"/>
      <c r="V825" s="737"/>
      <c r="W825" s="737"/>
      <c r="X825" s="737"/>
      <c r="Y825" s="737"/>
      <c r="Z825" s="737"/>
    </row>
    <row r="826">
      <c r="A826" s="737"/>
      <c r="B826" s="737"/>
      <c r="C826" s="737"/>
      <c r="D826" s="737"/>
      <c r="E826" s="737"/>
      <c r="F826" s="738"/>
      <c r="G826" s="737"/>
      <c r="H826" s="737"/>
      <c r="I826" s="737"/>
      <c r="J826" s="737"/>
      <c r="K826" s="737"/>
      <c r="L826" s="737"/>
      <c r="M826" s="737"/>
      <c r="N826" s="737"/>
      <c r="O826" s="737"/>
      <c r="P826" s="737"/>
      <c r="Q826" s="737"/>
      <c r="R826" s="737"/>
      <c r="S826" s="737"/>
      <c r="T826" s="737"/>
      <c r="U826" s="737"/>
      <c r="V826" s="737"/>
      <c r="W826" s="737"/>
      <c r="X826" s="737"/>
      <c r="Y826" s="737"/>
      <c r="Z826" s="737"/>
    </row>
    <row r="827">
      <c r="A827" s="737"/>
      <c r="B827" s="737"/>
      <c r="C827" s="737"/>
      <c r="D827" s="737"/>
      <c r="E827" s="737"/>
      <c r="F827" s="738"/>
      <c r="G827" s="737"/>
      <c r="H827" s="737"/>
      <c r="I827" s="737"/>
      <c r="J827" s="737"/>
      <c r="K827" s="737"/>
      <c r="L827" s="737"/>
      <c r="M827" s="737"/>
      <c r="N827" s="737"/>
      <c r="O827" s="737"/>
      <c r="P827" s="737"/>
      <c r="Q827" s="737"/>
      <c r="R827" s="737"/>
      <c r="S827" s="737"/>
      <c r="T827" s="737"/>
      <c r="U827" s="737"/>
      <c r="V827" s="737"/>
      <c r="W827" s="737"/>
      <c r="X827" s="737"/>
      <c r="Y827" s="737"/>
      <c r="Z827" s="737"/>
    </row>
    <row r="828">
      <c r="A828" s="737"/>
      <c r="B828" s="737"/>
      <c r="C828" s="737"/>
      <c r="D828" s="737"/>
      <c r="E828" s="737"/>
      <c r="F828" s="738"/>
      <c r="G828" s="737"/>
      <c r="H828" s="737"/>
      <c r="I828" s="737"/>
      <c r="J828" s="737"/>
      <c r="K828" s="737"/>
      <c r="L828" s="737"/>
      <c r="M828" s="737"/>
      <c r="N828" s="737"/>
      <c r="O828" s="737"/>
      <c r="P828" s="737"/>
      <c r="Q828" s="737"/>
      <c r="R828" s="737"/>
      <c r="S828" s="737"/>
      <c r="T828" s="737"/>
      <c r="U828" s="737"/>
      <c r="V828" s="737"/>
      <c r="W828" s="737"/>
      <c r="X828" s="737"/>
      <c r="Y828" s="737"/>
      <c r="Z828" s="737"/>
    </row>
    <row r="829">
      <c r="A829" s="737"/>
      <c r="B829" s="737"/>
      <c r="C829" s="737"/>
      <c r="D829" s="737"/>
      <c r="E829" s="737"/>
      <c r="F829" s="738"/>
      <c r="G829" s="737"/>
      <c r="H829" s="737"/>
      <c r="I829" s="737"/>
      <c r="J829" s="737"/>
      <c r="K829" s="737"/>
      <c r="L829" s="737"/>
      <c r="M829" s="737"/>
      <c r="N829" s="737"/>
      <c r="O829" s="737"/>
      <c r="P829" s="737"/>
      <c r="Q829" s="737"/>
      <c r="R829" s="737"/>
      <c r="S829" s="737"/>
      <c r="T829" s="737"/>
      <c r="U829" s="737"/>
      <c r="V829" s="737"/>
      <c r="W829" s="737"/>
      <c r="X829" s="737"/>
      <c r="Y829" s="737"/>
      <c r="Z829" s="737"/>
    </row>
    <row r="830">
      <c r="A830" s="737"/>
      <c r="B830" s="737"/>
      <c r="C830" s="737"/>
      <c r="D830" s="737"/>
      <c r="E830" s="737"/>
      <c r="F830" s="738"/>
      <c r="G830" s="737"/>
      <c r="H830" s="737"/>
      <c r="I830" s="737"/>
      <c r="J830" s="737"/>
      <c r="K830" s="737"/>
      <c r="L830" s="737"/>
      <c r="M830" s="737"/>
      <c r="N830" s="737"/>
      <c r="O830" s="737"/>
      <c r="P830" s="737"/>
      <c r="Q830" s="737"/>
      <c r="R830" s="737"/>
      <c r="S830" s="737"/>
      <c r="T830" s="737"/>
      <c r="U830" s="737"/>
      <c r="V830" s="737"/>
      <c r="W830" s="737"/>
      <c r="X830" s="737"/>
      <c r="Y830" s="737"/>
      <c r="Z830" s="737"/>
    </row>
    <row r="831">
      <c r="A831" s="737"/>
      <c r="B831" s="737"/>
      <c r="C831" s="737"/>
      <c r="D831" s="737"/>
      <c r="E831" s="737"/>
      <c r="F831" s="738"/>
      <c r="G831" s="737"/>
      <c r="H831" s="737"/>
      <c r="I831" s="737"/>
      <c r="J831" s="737"/>
      <c r="K831" s="737"/>
      <c r="L831" s="737"/>
      <c r="M831" s="737"/>
      <c r="N831" s="737"/>
      <c r="O831" s="737"/>
      <c r="P831" s="737"/>
      <c r="Q831" s="737"/>
      <c r="R831" s="737"/>
      <c r="S831" s="737"/>
      <c r="T831" s="737"/>
      <c r="U831" s="737"/>
      <c r="V831" s="737"/>
      <c r="W831" s="737"/>
      <c r="X831" s="737"/>
      <c r="Y831" s="737"/>
      <c r="Z831" s="737"/>
    </row>
    <row r="832">
      <c r="A832" s="737"/>
      <c r="B832" s="737"/>
      <c r="C832" s="737"/>
      <c r="D832" s="737"/>
      <c r="E832" s="737"/>
      <c r="F832" s="738"/>
      <c r="G832" s="737"/>
      <c r="H832" s="737"/>
      <c r="I832" s="737"/>
      <c r="J832" s="737"/>
      <c r="K832" s="737"/>
      <c r="L832" s="737"/>
      <c r="M832" s="737"/>
      <c r="N832" s="737"/>
      <c r="O832" s="737"/>
      <c r="P832" s="737"/>
      <c r="Q832" s="737"/>
      <c r="R832" s="737"/>
      <c r="S832" s="737"/>
      <c r="T832" s="737"/>
      <c r="U832" s="737"/>
      <c r="V832" s="737"/>
      <c r="W832" s="737"/>
      <c r="X832" s="737"/>
      <c r="Y832" s="737"/>
      <c r="Z832" s="737"/>
    </row>
    <row r="833">
      <c r="A833" s="737"/>
      <c r="B833" s="737"/>
      <c r="C833" s="737"/>
      <c r="D833" s="737"/>
      <c r="E833" s="737"/>
      <c r="F833" s="738"/>
      <c r="G833" s="737"/>
      <c r="H833" s="737"/>
      <c r="I833" s="737"/>
      <c r="J833" s="737"/>
      <c r="K833" s="737"/>
      <c r="L833" s="737"/>
      <c r="M833" s="737"/>
      <c r="N833" s="737"/>
      <c r="O833" s="737"/>
      <c r="P833" s="737"/>
      <c r="Q833" s="737"/>
      <c r="R833" s="737"/>
      <c r="S833" s="737"/>
      <c r="T833" s="737"/>
      <c r="U833" s="737"/>
      <c r="V833" s="737"/>
      <c r="W833" s="737"/>
      <c r="X833" s="737"/>
      <c r="Y833" s="737"/>
      <c r="Z833" s="737"/>
    </row>
    <row r="834">
      <c r="A834" s="737"/>
      <c r="B834" s="737"/>
      <c r="C834" s="737"/>
      <c r="D834" s="737"/>
      <c r="E834" s="737"/>
      <c r="F834" s="738"/>
      <c r="G834" s="737"/>
      <c r="H834" s="737"/>
      <c r="I834" s="737"/>
      <c r="J834" s="737"/>
      <c r="K834" s="737"/>
      <c r="L834" s="737"/>
      <c r="M834" s="737"/>
      <c r="N834" s="737"/>
      <c r="O834" s="737"/>
      <c r="P834" s="737"/>
      <c r="Q834" s="737"/>
      <c r="R834" s="737"/>
      <c r="S834" s="737"/>
      <c r="T834" s="737"/>
      <c r="U834" s="737"/>
      <c r="V834" s="737"/>
      <c r="W834" s="737"/>
      <c r="X834" s="737"/>
      <c r="Y834" s="737"/>
      <c r="Z834" s="737"/>
    </row>
    <row r="835">
      <c r="A835" s="737"/>
      <c r="B835" s="737"/>
      <c r="C835" s="737"/>
      <c r="D835" s="737"/>
      <c r="E835" s="737"/>
      <c r="F835" s="738"/>
      <c r="G835" s="737"/>
      <c r="H835" s="737"/>
      <c r="I835" s="737"/>
      <c r="J835" s="737"/>
      <c r="K835" s="737"/>
      <c r="L835" s="737"/>
      <c r="M835" s="737"/>
      <c r="N835" s="737"/>
      <c r="O835" s="737"/>
      <c r="P835" s="737"/>
      <c r="Q835" s="737"/>
      <c r="R835" s="737"/>
      <c r="S835" s="737"/>
      <c r="T835" s="737"/>
      <c r="U835" s="737"/>
      <c r="V835" s="737"/>
      <c r="W835" s="737"/>
      <c r="X835" s="737"/>
      <c r="Y835" s="737"/>
      <c r="Z835" s="737"/>
    </row>
    <row r="836">
      <c r="A836" s="737"/>
      <c r="B836" s="737"/>
      <c r="C836" s="737"/>
      <c r="D836" s="737"/>
      <c r="E836" s="737"/>
      <c r="F836" s="738"/>
      <c r="G836" s="737"/>
      <c r="H836" s="737"/>
      <c r="I836" s="737"/>
      <c r="J836" s="737"/>
      <c r="K836" s="737"/>
      <c r="L836" s="737"/>
      <c r="M836" s="737"/>
      <c r="N836" s="737"/>
      <c r="O836" s="737"/>
      <c r="P836" s="737"/>
      <c r="Q836" s="737"/>
      <c r="R836" s="737"/>
      <c r="S836" s="737"/>
      <c r="T836" s="737"/>
      <c r="U836" s="737"/>
      <c r="V836" s="737"/>
      <c r="W836" s="737"/>
      <c r="X836" s="737"/>
      <c r="Y836" s="737"/>
      <c r="Z836" s="737"/>
    </row>
    <row r="837">
      <c r="A837" s="737"/>
      <c r="B837" s="737"/>
      <c r="C837" s="737"/>
      <c r="D837" s="737"/>
      <c r="E837" s="737"/>
      <c r="F837" s="738"/>
      <c r="G837" s="737"/>
      <c r="H837" s="737"/>
      <c r="I837" s="737"/>
      <c r="J837" s="737"/>
      <c r="K837" s="737"/>
      <c r="L837" s="737"/>
      <c r="M837" s="737"/>
      <c r="N837" s="737"/>
      <c r="O837" s="737"/>
      <c r="P837" s="737"/>
      <c r="Q837" s="737"/>
      <c r="R837" s="737"/>
      <c r="S837" s="737"/>
      <c r="T837" s="737"/>
      <c r="U837" s="737"/>
      <c r="V837" s="737"/>
      <c r="W837" s="737"/>
      <c r="X837" s="737"/>
      <c r="Y837" s="737"/>
      <c r="Z837" s="737"/>
    </row>
    <row r="838">
      <c r="A838" s="737"/>
      <c r="B838" s="737"/>
      <c r="C838" s="737"/>
      <c r="D838" s="737"/>
      <c r="E838" s="737"/>
      <c r="F838" s="738"/>
      <c r="G838" s="737"/>
      <c r="H838" s="737"/>
      <c r="I838" s="737"/>
      <c r="J838" s="737"/>
      <c r="K838" s="737"/>
      <c r="L838" s="737"/>
      <c r="M838" s="737"/>
      <c r="N838" s="737"/>
      <c r="O838" s="737"/>
      <c r="P838" s="737"/>
      <c r="Q838" s="737"/>
      <c r="R838" s="737"/>
      <c r="S838" s="737"/>
      <c r="T838" s="737"/>
      <c r="U838" s="737"/>
      <c r="V838" s="737"/>
      <c r="W838" s="737"/>
      <c r="X838" s="737"/>
      <c r="Y838" s="737"/>
      <c r="Z838" s="737"/>
    </row>
    <row r="839">
      <c r="A839" s="737"/>
      <c r="B839" s="737"/>
      <c r="C839" s="737"/>
      <c r="D839" s="737"/>
      <c r="E839" s="737"/>
      <c r="F839" s="738"/>
      <c r="G839" s="737"/>
      <c r="H839" s="737"/>
      <c r="I839" s="737"/>
      <c r="J839" s="737"/>
      <c r="K839" s="737"/>
      <c r="L839" s="737"/>
      <c r="M839" s="737"/>
      <c r="N839" s="737"/>
      <c r="O839" s="737"/>
      <c r="P839" s="737"/>
      <c r="Q839" s="737"/>
      <c r="R839" s="737"/>
      <c r="S839" s="737"/>
      <c r="T839" s="737"/>
      <c r="U839" s="737"/>
      <c r="V839" s="737"/>
      <c r="W839" s="737"/>
      <c r="X839" s="737"/>
      <c r="Y839" s="737"/>
      <c r="Z839" s="737"/>
    </row>
    <row r="840">
      <c r="A840" s="737"/>
      <c r="B840" s="737"/>
      <c r="C840" s="737"/>
      <c r="D840" s="737"/>
      <c r="E840" s="737"/>
      <c r="F840" s="738"/>
      <c r="G840" s="737"/>
      <c r="H840" s="737"/>
      <c r="I840" s="737"/>
      <c r="J840" s="737"/>
      <c r="K840" s="737"/>
      <c r="L840" s="737"/>
      <c r="M840" s="737"/>
      <c r="N840" s="737"/>
      <c r="O840" s="737"/>
      <c r="P840" s="737"/>
      <c r="Q840" s="737"/>
      <c r="R840" s="737"/>
      <c r="S840" s="737"/>
      <c r="T840" s="737"/>
      <c r="U840" s="737"/>
      <c r="V840" s="737"/>
      <c r="W840" s="737"/>
      <c r="X840" s="737"/>
      <c r="Y840" s="737"/>
      <c r="Z840" s="737"/>
    </row>
    <row r="841">
      <c r="A841" s="737"/>
      <c r="B841" s="737"/>
      <c r="C841" s="737"/>
      <c r="D841" s="737"/>
      <c r="E841" s="737"/>
      <c r="F841" s="738"/>
      <c r="G841" s="737"/>
      <c r="H841" s="737"/>
      <c r="I841" s="737"/>
      <c r="J841" s="737"/>
      <c r="K841" s="737"/>
      <c r="L841" s="737"/>
      <c r="M841" s="737"/>
      <c r="N841" s="737"/>
      <c r="O841" s="737"/>
      <c r="P841" s="737"/>
      <c r="Q841" s="737"/>
      <c r="R841" s="737"/>
      <c r="S841" s="737"/>
      <c r="T841" s="737"/>
      <c r="U841" s="737"/>
      <c r="V841" s="737"/>
      <c r="W841" s="737"/>
      <c r="X841" s="737"/>
      <c r="Y841" s="737"/>
      <c r="Z841" s="737"/>
    </row>
    <row r="842">
      <c r="A842" s="737"/>
      <c r="B842" s="737"/>
      <c r="C842" s="737"/>
      <c r="D842" s="737"/>
      <c r="E842" s="737"/>
      <c r="F842" s="738"/>
      <c r="G842" s="737"/>
      <c r="H842" s="737"/>
      <c r="I842" s="737"/>
      <c r="J842" s="737"/>
      <c r="K842" s="737"/>
      <c r="L842" s="737"/>
      <c r="M842" s="737"/>
      <c r="N842" s="737"/>
      <c r="O842" s="737"/>
      <c r="P842" s="737"/>
      <c r="Q842" s="737"/>
      <c r="R842" s="737"/>
      <c r="S842" s="737"/>
      <c r="T842" s="737"/>
      <c r="U842" s="737"/>
      <c r="V842" s="737"/>
      <c r="W842" s="737"/>
      <c r="X842" s="737"/>
      <c r="Y842" s="737"/>
      <c r="Z842" s="737"/>
    </row>
    <row r="843">
      <c r="A843" s="737"/>
      <c r="B843" s="737"/>
      <c r="C843" s="737"/>
      <c r="D843" s="737"/>
      <c r="E843" s="737"/>
      <c r="F843" s="738"/>
      <c r="G843" s="737"/>
      <c r="H843" s="737"/>
      <c r="I843" s="737"/>
      <c r="J843" s="737"/>
      <c r="K843" s="737"/>
      <c r="L843" s="737"/>
      <c r="M843" s="737"/>
      <c r="N843" s="737"/>
      <c r="O843" s="737"/>
      <c r="P843" s="737"/>
      <c r="Q843" s="737"/>
      <c r="R843" s="737"/>
      <c r="S843" s="737"/>
      <c r="T843" s="737"/>
      <c r="U843" s="737"/>
      <c r="V843" s="737"/>
      <c r="W843" s="737"/>
      <c r="X843" s="737"/>
      <c r="Y843" s="737"/>
      <c r="Z843" s="737"/>
    </row>
    <row r="844">
      <c r="A844" s="737"/>
      <c r="B844" s="737"/>
      <c r="C844" s="737"/>
      <c r="D844" s="737"/>
      <c r="E844" s="737"/>
      <c r="F844" s="738"/>
      <c r="G844" s="737"/>
      <c r="H844" s="737"/>
      <c r="I844" s="737"/>
      <c r="J844" s="737"/>
      <c r="K844" s="737"/>
      <c r="L844" s="737"/>
      <c r="M844" s="737"/>
      <c r="N844" s="737"/>
      <c r="O844" s="737"/>
      <c r="P844" s="737"/>
      <c r="Q844" s="737"/>
      <c r="R844" s="737"/>
      <c r="S844" s="737"/>
      <c r="T844" s="737"/>
      <c r="U844" s="737"/>
      <c r="V844" s="737"/>
      <c r="W844" s="737"/>
      <c r="X844" s="737"/>
      <c r="Y844" s="737"/>
      <c r="Z844" s="737"/>
    </row>
    <row r="845">
      <c r="A845" s="737"/>
      <c r="B845" s="737"/>
      <c r="C845" s="737"/>
      <c r="D845" s="737"/>
      <c r="E845" s="737"/>
      <c r="F845" s="738"/>
      <c r="G845" s="737"/>
      <c r="H845" s="737"/>
      <c r="I845" s="737"/>
      <c r="J845" s="737"/>
      <c r="K845" s="737"/>
      <c r="L845" s="737"/>
      <c r="M845" s="737"/>
      <c r="N845" s="737"/>
      <c r="O845" s="737"/>
      <c r="P845" s="737"/>
      <c r="Q845" s="737"/>
      <c r="R845" s="737"/>
      <c r="S845" s="737"/>
      <c r="T845" s="737"/>
      <c r="U845" s="737"/>
      <c r="V845" s="737"/>
      <c r="W845" s="737"/>
      <c r="X845" s="737"/>
      <c r="Y845" s="737"/>
      <c r="Z845" s="737"/>
    </row>
    <row r="846">
      <c r="A846" s="737"/>
      <c r="B846" s="737"/>
      <c r="C846" s="737"/>
      <c r="D846" s="737"/>
      <c r="E846" s="737"/>
      <c r="F846" s="738"/>
      <c r="G846" s="737"/>
      <c r="H846" s="737"/>
      <c r="I846" s="737"/>
      <c r="J846" s="737"/>
      <c r="K846" s="737"/>
      <c r="L846" s="737"/>
      <c r="M846" s="737"/>
      <c r="N846" s="737"/>
      <c r="O846" s="737"/>
      <c r="P846" s="737"/>
      <c r="Q846" s="737"/>
      <c r="R846" s="737"/>
      <c r="S846" s="737"/>
      <c r="T846" s="737"/>
      <c r="U846" s="737"/>
      <c r="V846" s="737"/>
      <c r="W846" s="737"/>
      <c r="X846" s="737"/>
      <c r="Y846" s="737"/>
      <c r="Z846" s="737"/>
    </row>
    <row r="847">
      <c r="A847" s="737"/>
      <c r="B847" s="737"/>
      <c r="C847" s="737"/>
      <c r="D847" s="737"/>
      <c r="E847" s="737"/>
      <c r="F847" s="738"/>
      <c r="G847" s="737"/>
      <c r="H847" s="737"/>
      <c r="I847" s="737"/>
      <c r="J847" s="737"/>
      <c r="K847" s="737"/>
      <c r="L847" s="737"/>
      <c r="M847" s="737"/>
      <c r="N847" s="737"/>
      <c r="O847" s="737"/>
      <c r="P847" s="737"/>
      <c r="Q847" s="737"/>
      <c r="R847" s="737"/>
      <c r="S847" s="737"/>
      <c r="T847" s="737"/>
      <c r="U847" s="737"/>
      <c r="V847" s="737"/>
      <c r="W847" s="737"/>
      <c r="X847" s="737"/>
      <c r="Y847" s="737"/>
      <c r="Z847" s="737"/>
    </row>
    <row r="848">
      <c r="A848" s="737"/>
      <c r="B848" s="737"/>
      <c r="C848" s="737"/>
      <c r="D848" s="737"/>
      <c r="E848" s="737"/>
      <c r="F848" s="738"/>
      <c r="G848" s="737"/>
      <c r="H848" s="737"/>
      <c r="I848" s="737"/>
      <c r="J848" s="737"/>
      <c r="K848" s="737"/>
      <c r="L848" s="737"/>
      <c r="M848" s="737"/>
      <c r="N848" s="737"/>
      <c r="O848" s="737"/>
      <c r="P848" s="737"/>
      <c r="Q848" s="737"/>
      <c r="R848" s="737"/>
      <c r="S848" s="737"/>
      <c r="T848" s="737"/>
      <c r="U848" s="737"/>
      <c r="V848" s="737"/>
      <c r="W848" s="737"/>
      <c r="X848" s="737"/>
      <c r="Y848" s="737"/>
      <c r="Z848" s="737"/>
    </row>
    <row r="849">
      <c r="A849" s="737"/>
      <c r="B849" s="737"/>
      <c r="C849" s="737"/>
      <c r="D849" s="737"/>
      <c r="E849" s="737"/>
      <c r="F849" s="738"/>
      <c r="G849" s="737"/>
      <c r="H849" s="737"/>
      <c r="I849" s="737"/>
      <c r="J849" s="737"/>
      <c r="K849" s="737"/>
      <c r="L849" s="737"/>
      <c r="M849" s="737"/>
      <c r="N849" s="737"/>
      <c r="O849" s="737"/>
      <c r="P849" s="737"/>
      <c r="Q849" s="737"/>
      <c r="R849" s="737"/>
      <c r="S849" s="737"/>
      <c r="T849" s="737"/>
      <c r="U849" s="737"/>
      <c r="V849" s="737"/>
      <c r="W849" s="737"/>
      <c r="X849" s="737"/>
      <c r="Y849" s="737"/>
      <c r="Z849" s="737"/>
    </row>
    <row r="850">
      <c r="A850" s="737"/>
      <c r="B850" s="737"/>
      <c r="C850" s="737"/>
      <c r="D850" s="737"/>
      <c r="E850" s="737"/>
      <c r="F850" s="738"/>
      <c r="G850" s="737"/>
      <c r="H850" s="737"/>
      <c r="I850" s="737"/>
      <c r="J850" s="737"/>
      <c r="K850" s="737"/>
      <c r="L850" s="737"/>
      <c r="M850" s="737"/>
      <c r="N850" s="737"/>
      <c r="O850" s="737"/>
      <c r="P850" s="737"/>
      <c r="Q850" s="737"/>
      <c r="R850" s="737"/>
      <c r="S850" s="737"/>
      <c r="T850" s="737"/>
      <c r="U850" s="737"/>
      <c r="V850" s="737"/>
      <c r="W850" s="737"/>
      <c r="X850" s="737"/>
      <c r="Y850" s="737"/>
      <c r="Z850" s="737"/>
    </row>
    <row r="851">
      <c r="A851" s="737"/>
      <c r="B851" s="737"/>
      <c r="C851" s="737"/>
      <c r="D851" s="737"/>
      <c r="E851" s="737"/>
      <c r="F851" s="738"/>
      <c r="G851" s="737"/>
      <c r="H851" s="737"/>
      <c r="I851" s="737"/>
      <c r="J851" s="737"/>
      <c r="K851" s="737"/>
      <c r="L851" s="737"/>
      <c r="M851" s="737"/>
      <c r="N851" s="737"/>
      <c r="O851" s="737"/>
      <c r="P851" s="737"/>
      <c r="Q851" s="737"/>
      <c r="R851" s="737"/>
      <c r="S851" s="737"/>
      <c r="T851" s="737"/>
      <c r="U851" s="737"/>
      <c r="V851" s="737"/>
      <c r="W851" s="737"/>
      <c r="X851" s="737"/>
      <c r="Y851" s="737"/>
      <c r="Z851" s="737"/>
    </row>
    <row r="852">
      <c r="A852" s="737"/>
      <c r="B852" s="737"/>
      <c r="C852" s="737"/>
      <c r="D852" s="737"/>
      <c r="E852" s="737"/>
      <c r="F852" s="738"/>
      <c r="G852" s="737"/>
      <c r="H852" s="737"/>
      <c r="I852" s="737"/>
      <c r="J852" s="737"/>
      <c r="K852" s="737"/>
      <c r="L852" s="737"/>
      <c r="M852" s="737"/>
      <c r="N852" s="737"/>
      <c r="O852" s="737"/>
      <c r="P852" s="737"/>
      <c r="Q852" s="737"/>
      <c r="R852" s="737"/>
      <c r="S852" s="737"/>
      <c r="T852" s="737"/>
      <c r="U852" s="737"/>
      <c r="V852" s="737"/>
      <c r="W852" s="737"/>
      <c r="X852" s="737"/>
      <c r="Y852" s="737"/>
      <c r="Z852" s="737"/>
    </row>
    <row r="853">
      <c r="A853" s="737"/>
      <c r="B853" s="737"/>
      <c r="C853" s="737"/>
      <c r="D853" s="737"/>
      <c r="E853" s="737"/>
      <c r="F853" s="738"/>
      <c r="G853" s="737"/>
      <c r="H853" s="737"/>
      <c r="I853" s="737"/>
      <c r="J853" s="737"/>
      <c r="K853" s="737"/>
      <c r="L853" s="737"/>
      <c r="M853" s="737"/>
      <c r="N853" s="737"/>
      <c r="O853" s="737"/>
      <c r="P853" s="737"/>
      <c r="Q853" s="737"/>
      <c r="R853" s="737"/>
      <c r="S853" s="737"/>
      <c r="T853" s="737"/>
      <c r="U853" s="737"/>
      <c r="V853" s="737"/>
      <c r="W853" s="737"/>
      <c r="X853" s="737"/>
      <c r="Y853" s="737"/>
      <c r="Z853" s="737"/>
    </row>
    <row r="854">
      <c r="A854" s="737"/>
      <c r="B854" s="737"/>
      <c r="C854" s="737"/>
      <c r="D854" s="737"/>
      <c r="E854" s="737"/>
      <c r="F854" s="738"/>
      <c r="G854" s="737"/>
      <c r="H854" s="737"/>
      <c r="I854" s="737"/>
      <c r="J854" s="737"/>
      <c r="K854" s="737"/>
      <c r="L854" s="737"/>
      <c r="M854" s="737"/>
      <c r="N854" s="737"/>
      <c r="O854" s="737"/>
      <c r="P854" s="737"/>
      <c r="Q854" s="737"/>
      <c r="R854" s="737"/>
      <c r="S854" s="737"/>
      <c r="T854" s="737"/>
      <c r="U854" s="737"/>
      <c r="V854" s="737"/>
      <c r="W854" s="737"/>
      <c r="X854" s="737"/>
      <c r="Y854" s="737"/>
      <c r="Z854" s="737"/>
    </row>
    <row r="855">
      <c r="A855" s="737"/>
      <c r="B855" s="737"/>
      <c r="C855" s="737"/>
      <c r="D855" s="737"/>
      <c r="E855" s="737"/>
      <c r="F855" s="738"/>
      <c r="G855" s="737"/>
      <c r="H855" s="737"/>
      <c r="I855" s="737"/>
      <c r="J855" s="737"/>
      <c r="K855" s="737"/>
      <c r="L855" s="737"/>
      <c r="M855" s="737"/>
      <c r="N855" s="737"/>
      <c r="O855" s="737"/>
      <c r="P855" s="737"/>
      <c r="Q855" s="737"/>
      <c r="R855" s="737"/>
      <c r="S855" s="737"/>
      <c r="T855" s="737"/>
      <c r="U855" s="737"/>
      <c r="V855" s="737"/>
      <c r="W855" s="737"/>
      <c r="X855" s="737"/>
      <c r="Y855" s="737"/>
      <c r="Z855" s="737"/>
    </row>
    <row r="856">
      <c r="A856" s="737"/>
      <c r="B856" s="737"/>
      <c r="C856" s="737"/>
      <c r="D856" s="737"/>
      <c r="E856" s="737"/>
      <c r="F856" s="738"/>
      <c r="G856" s="737"/>
      <c r="H856" s="737"/>
      <c r="I856" s="737"/>
      <c r="J856" s="737"/>
      <c r="K856" s="737"/>
      <c r="L856" s="737"/>
      <c r="M856" s="737"/>
      <c r="N856" s="737"/>
      <c r="O856" s="737"/>
      <c r="P856" s="737"/>
      <c r="Q856" s="737"/>
      <c r="R856" s="737"/>
      <c r="S856" s="737"/>
      <c r="T856" s="737"/>
      <c r="U856" s="737"/>
      <c r="V856" s="737"/>
      <c r="W856" s="737"/>
      <c r="X856" s="737"/>
      <c r="Y856" s="737"/>
      <c r="Z856" s="737"/>
    </row>
    <row r="857">
      <c r="A857" s="737"/>
      <c r="B857" s="737"/>
      <c r="C857" s="737"/>
      <c r="D857" s="737"/>
      <c r="E857" s="737"/>
      <c r="F857" s="738"/>
      <c r="G857" s="737"/>
      <c r="H857" s="737"/>
      <c r="I857" s="737"/>
      <c r="J857" s="737"/>
      <c r="K857" s="737"/>
      <c r="L857" s="737"/>
      <c r="M857" s="737"/>
      <c r="N857" s="737"/>
      <c r="O857" s="737"/>
      <c r="P857" s="737"/>
      <c r="Q857" s="737"/>
      <c r="R857" s="737"/>
      <c r="S857" s="737"/>
      <c r="T857" s="737"/>
      <c r="U857" s="737"/>
      <c r="V857" s="737"/>
      <c r="W857" s="737"/>
      <c r="X857" s="737"/>
      <c r="Y857" s="737"/>
      <c r="Z857" s="737"/>
    </row>
    <row r="858">
      <c r="A858" s="737"/>
      <c r="B858" s="737"/>
      <c r="C858" s="737"/>
      <c r="D858" s="737"/>
      <c r="E858" s="737"/>
      <c r="F858" s="738"/>
      <c r="G858" s="737"/>
      <c r="H858" s="737"/>
      <c r="I858" s="737"/>
      <c r="J858" s="737"/>
      <c r="K858" s="737"/>
      <c r="L858" s="737"/>
      <c r="M858" s="737"/>
      <c r="N858" s="737"/>
      <c r="O858" s="737"/>
      <c r="P858" s="737"/>
      <c r="Q858" s="737"/>
      <c r="R858" s="737"/>
      <c r="S858" s="737"/>
      <c r="T858" s="737"/>
      <c r="U858" s="737"/>
      <c r="V858" s="737"/>
      <c r="W858" s="737"/>
      <c r="X858" s="737"/>
      <c r="Y858" s="737"/>
      <c r="Z858" s="737"/>
    </row>
    <row r="859">
      <c r="A859" s="737"/>
      <c r="B859" s="737"/>
      <c r="C859" s="737"/>
      <c r="D859" s="737"/>
      <c r="E859" s="737"/>
      <c r="F859" s="738"/>
      <c r="G859" s="737"/>
      <c r="H859" s="737"/>
      <c r="I859" s="737"/>
      <c r="J859" s="737"/>
      <c r="K859" s="737"/>
      <c r="L859" s="737"/>
      <c r="M859" s="737"/>
      <c r="N859" s="737"/>
      <c r="O859" s="737"/>
      <c r="P859" s="737"/>
      <c r="Q859" s="737"/>
      <c r="R859" s="737"/>
      <c r="S859" s="737"/>
      <c r="T859" s="737"/>
      <c r="U859" s="737"/>
      <c r="V859" s="737"/>
      <c r="W859" s="737"/>
      <c r="X859" s="737"/>
      <c r="Y859" s="737"/>
      <c r="Z859" s="737"/>
    </row>
    <row r="860">
      <c r="A860" s="737"/>
      <c r="B860" s="737"/>
      <c r="C860" s="737"/>
      <c r="D860" s="737"/>
      <c r="E860" s="737"/>
      <c r="F860" s="738"/>
      <c r="G860" s="737"/>
      <c r="H860" s="737"/>
      <c r="I860" s="737"/>
      <c r="J860" s="737"/>
      <c r="K860" s="737"/>
      <c r="L860" s="737"/>
      <c r="M860" s="737"/>
      <c r="N860" s="737"/>
      <c r="O860" s="737"/>
      <c r="P860" s="737"/>
      <c r="Q860" s="737"/>
      <c r="R860" s="737"/>
      <c r="S860" s="737"/>
      <c r="T860" s="737"/>
      <c r="U860" s="737"/>
      <c r="V860" s="737"/>
      <c r="W860" s="737"/>
      <c r="X860" s="737"/>
      <c r="Y860" s="737"/>
      <c r="Z860" s="737"/>
    </row>
    <row r="861">
      <c r="A861" s="737"/>
      <c r="B861" s="737"/>
      <c r="C861" s="737"/>
      <c r="D861" s="737"/>
      <c r="E861" s="737"/>
      <c r="F861" s="738"/>
      <c r="G861" s="737"/>
      <c r="H861" s="737"/>
      <c r="I861" s="737"/>
      <c r="J861" s="737"/>
      <c r="K861" s="737"/>
      <c r="L861" s="737"/>
      <c r="M861" s="737"/>
      <c r="N861" s="737"/>
      <c r="O861" s="737"/>
      <c r="P861" s="737"/>
      <c r="Q861" s="737"/>
      <c r="R861" s="737"/>
      <c r="S861" s="737"/>
      <c r="T861" s="737"/>
      <c r="U861" s="737"/>
      <c r="V861" s="737"/>
      <c r="W861" s="737"/>
      <c r="X861" s="737"/>
      <c r="Y861" s="737"/>
      <c r="Z861" s="737"/>
    </row>
    <row r="862">
      <c r="A862" s="737"/>
      <c r="B862" s="737"/>
      <c r="C862" s="737"/>
      <c r="D862" s="737"/>
      <c r="E862" s="737"/>
      <c r="F862" s="738"/>
      <c r="G862" s="737"/>
      <c r="H862" s="737"/>
      <c r="I862" s="737"/>
      <c r="J862" s="737"/>
      <c r="K862" s="737"/>
      <c r="L862" s="737"/>
      <c r="M862" s="737"/>
      <c r="N862" s="737"/>
      <c r="O862" s="737"/>
      <c r="P862" s="737"/>
      <c r="Q862" s="737"/>
      <c r="R862" s="737"/>
      <c r="S862" s="737"/>
      <c r="T862" s="737"/>
      <c r="U862" s="737"/>
      <c r="V862" s="737"/>
      <c r="W862" s="737"/>
      <c r="X862" s="737"/>
      <c r="Y862" s="737"/>
      <c r="Z862" s="737"/>
    </row>
    <row r="863">
      <c r="A863" s="737"/>
      <c r="B863" s="737"/>
      <c r="C863" s="737"/>
      <c r="D863" s="737"/>
      <c r="E863" s="737"/>
      <c r="F863" s="738"/>
      <c r="G863" s="737"/>
      <c r="H863" s="737"/>
      <c r="I863" s="737"/>
      <c r="J863" s="737"/>
      <c r="K863" s="737"/>
      <c r="L863" s="737"/>
      <c r="M863" s="737"/>
      <c r="N863" s="737"/>
      <c r="O863" s="737"/>
      <c r="P863" s="737"/>
      <c r="Q863" s="737"/>
      <c r="R863" s="737"/>
      <c r="S863" s="737"/>
      <c r="T863" s="737"/>
      <c r="U863" s="737"/>
      <c r="V863" s="737"/>
      <c r="W863" s="737"/>
      <c r="X863" s="737"/>
      <c r="Y863" s="737"/>
      <c r="Z863" s="737"/>
    </row>
    <row r="864">
      <c r="A864" s="737"/>
      <c r="B864" s="737"/>
      <c r="C864" s="737"/>
      <c r="D864" s="737"/>
      <c r="E864" s="737"/>
      <c r="F864" s="738"/>
      <c r="G864" s="737"/>
      <c r="H864" s="737"/>
      <c r="I864" s="737"/>
      <c r="J864" s="737"/>
      <c r="K864" s="737"/>
      <c r="L864" s="737"/>
      <c r="M864" s="737"/>
      <c r="N864" s="737"/>
      <c r="O864" s="737"/>
      <c r="P864" s="737"/>
      <c r="Q864" s="737"/>
      <c r="R864" s="737"/>
      <c r="S864" s="737"/>
      <c r="T864" s="737"/>
      <c r="U864" s="737"/>
      <c r="V864" s="737"/>
      <c r="W864" s="737"/>
      <c r="X864" s="737"/>
      <c r="Y864" s="737"/>
      <c r="Z864" s="737"/>
    </row>
    <row r="865">
      <c r="A865" s="737"/>
      <c r="B865" s="737"/>
      <c r="C865" s="737"/>
      <c r="D865" s="737"/>
      <c r="E865" s="737"/>
      <c r="F865" s="738"/>
      <c r="G865" s="737"/>
      <c r="H865" s="737"/>
      <c r="I865" s="737"/>
      <c r="J865" s="737"/>
      <c r="K865" s="737"/>
      <c r="L865" s="737"/>
      <c r="M865" s="737"/>
      <c r="N865" s="737"/>
      <c r="O865" s="737"/>
      <c r="P865" s="737"/>
      <c r="Q865" s="737"/>
      <c r="R865" s="737"/>
      <c r="S865" s="737"/>
      <c r="T865" s="737"/>
      <c r="U865" s="737"/>
      <c r="V865" s="737"/>
      <c r="W865" s="737"/>
      <c r="X865" s="737"/>
      <c r="Y865" s="737"/>
      <c r="Z865" s="737"/>
    </row>
    <row r="866">
      <c r="A866" s="737"/>
      <c r="B866" s="737"/>
      <c r="C866" s="737"/>
      <c r="D866" s="737"/>
      <c r="E866" s="737"/>
      <c r="F866" s="738"/>
      <c r="G866" s="737"/>
      <c r="H866" s="737"/>
      <c r="I866" s="737"/>
      <c r="J866" s="737"/>
      <c r="K866" s="737"/>
      <c r="L866" s="737"/>
      <c r="M866" s="737"/>
      <c r="N866" s="737"/>
      <c r="O866" s="737"/>
      <c r="P866" s="737"/>
      <c r="Q866" s="737"/>
      <c r="R866" s="737"/>
      <c r="S866" s="737"/>
      <c r="T866" s="737"/>
      <c r="U866" s="737"/>
      <c r="V866" s="737"/>
      <c r="W866" s="737"/>
      <c r="X866" s="737"/>
      <c r="Y866" s="737"/>
      <c r="Z866" s="737"/>
    </row>
    <row r="867">
      <c r="A867" s="737"/>
      <c r="B867" s="737"/>
      <c r="C867" s="737"/>
      <c r="D867" s="737"/>
      <c r="E867" s="737"/>
      <c r="F867" s="738"/>
      <c r="G867" s="737"/>
      <c r="H867" s="737"/>
      <c r="I867" s="737"/>
      <c r="J867" s="737"/>
      <c r="K867" s="737"/>
      <c r="L867" s="737"/>
      <c r="M867" s="737"/>
      <c r="N867" s="737"/>
      <c r="O867" s="737"/>
      <c r="P867" s="737"/>
      <c r="Q867" s="737"/>
      <c r="R867" s="737"/>
      <c r="S867" s="737"/>
      <c r="T867" s="737"/>
      <c r="U867" s="737"/>
      <c r="V867" s="737"/>
      <c r="W867" s="737"/>
      <c r="X867" s="737"/>
      <c r="Y867" s="737"/>
      <c r="Z867" s="737"/>
    </row>
    <row r="868">
      <c r="A868" s="737"/>
      <c r="B868" s="737"/>
      <c r="C868" s="737"/>
      <c r="D868" s="737"/>
      <c r="E868" s="737"/>
      <c r="F868" s="738"/>
      <c r="G868" s="737"/>
      <c r="H868" s="737"/>
      <c r="I868" s="737"/>
      <c r="J868" s="737"/>
      <c r="K868" s="737"/>
      <c r="L868" s="737"/>
      <c r="M868" s="737"/>
      <c r="N868" s="737"/>
      <c r="O868" s="737"/>
      <c r="P868" s="737"/>
      <c r="Q868" s="737"/>
      <c r="R868" s="737"/>
      <c r="S868" s="737"/>
      <c r="T868" s="737"/>
      <c r="U868" s="737"/>
      <c r="V868" s="737"/>
      <c r="W868" s="737"/>
      <c r="X868" s="737"/>
      <c r="Y868" s="737"/>
      <c r="Z868" s="737"/>
    </row>
    <row r="869">
      <c r="A869" s="737"/>
      <c r="B869" s="737"/>
      <c r="C869" s="737"/>
      <c r="D869" s="737"/>
      <c r="E869" s="737"/>
      <c r="F869" s="738"/>
      <c r="G869" s="737"/>
      <c r="H869" s="737"/>
      <c r="I869" s="737"/>
      <c r="J869" s="737"/>
      <c r="K869" s="737"/>
      <c r="L869" s="737"/>
      <c r="M869" s="737"/>
      <c r="N869" s="737"/>
      <c r="O869" s="737"/>
      <c r="P869" s="737"/>
      <c r="Q869" s="737"/>
      <c r="R869" s="737"/>
      <c r="S869" s="737"/>
      <c r="T869" s="737"/>
      <c r="U869" s="737"/>
      <c r="V869" s="737"/>
      <c r="W869" s="737"/>
      <c r="X869" s="737"/>
      <c r="Y869" s="737"/>
      <c r="Z869" s="737"/>
    </row>
    <row r="870">
      <c r="A870" s="737"/>
      <c r="B870" s="737"/>
      <c r="C870" s="737"/>
      <c r="D870" s="737"/>
      <c r="E870" s="737"/>
      <c r="F870" s="738"/>
      <c r="G870" s="737"/>
      <c r="H870" s="737"/>
      <c r="I870" s="737"/>
      <c r="J870" s="737"/>
      <c r="K870" s="737"/>
      <c r="L870" s="737"/>
      <c r="M870" s="737"/>
      <c r="N870" s="737"/>
      <c r="O870" s="737"/>
      <c r="P870" s="737"/>
      <c r="Q870" s="737"/>
      <c r="R870" s="737"/>
      <c r="S870" s="737"/>
      <c r="T870" s="737"/>
      <c r="U870" s="737"/>
      <c r="V870" s="737"/>
      <c r="W870" s="737"/>
      <c r="X870" s="737"/>
      <c r="Y870" s="737"/>
      <c r="Z870" s="737"/>
    </row>
    <row r="871">
      <c r="A871" s="737"/>
      <c r="B871" s="737"/>
      <c r="C871" s="737"/>
      <c r="D871" s="737"/>
      <c r="E871" s="737"/>
      <c r="F871" s="738"/>
      <c r="G871" s="737"/>
      <c r="H871" s="737"/>
      <c r="I871" s="737"/>
      <c r="J871" s="737"/>
      <c r="K871" s="737"/>
      <c r="L871" s="737"/>
      <c r="M871" s="737"/>
      <c r="N871" s="737"/>
      <c r="O871" s="737"/>
      <c r="P871" s="737"/>
      <c r="Q871" s="737"/>
      <c r="R871" s="737"/>
      <c r="S871" s="737"/>
      <c r="T871" s="737"/>
      <c r="U871" s="737"/>
      <c r="V871" s="737"/>
      <c r="W871" s="737"/>
      <c r="X871" s="737"/>
      <c r="Y871" s="737"/>
      <c r="Z871" s="737"/>
    </row>
    <row r="872">
      <c r="A872" s="737"/>
      <c r="B872" s="737"/>
      <c r="C872" s="737"/>
      <c r="D872" s="737"/>
      <c r="E872" s="737"/>
      <c r="F872" s="738"/>
      <c r="G872" s="737"/>
      <c r="H872" s="737"/>
      <c r="I872" s="737"/>
      <c r="J872" s="737"/>
      <c r="K872" s="737"/>
      <c r="L872" s="737"/>
      <c r="M872" s="737"/>
      <c r="N872" s="737"/>
      <c r="O872" s="737"/>
      <c r="P872" s="737"/>
      <c r="Q872" s="737"/>
      <c r="R872" s="737"/>
      <c r="S872" s="737"/>
      <c r="T872" s="737"/>
      <c r="U872" s="737"/>
      <c r="V872" s="737"/>
      <c r="W872" s="737"/>
      <c r="X872" s="737"/>
      <c r="Y872" s="737"/>
      <c r="Z872" s="737"/>
    </row>
    <row r="873">
      <c r="A873" s="737"/>
      <c r="B873" s="737"/>
      <c r="C873" s="737"/>
      <c r="D873" s="737"/>
      <c r="E873" s="737"/>
      <c r="F873" s="738"/>
      <c r="G873" s="737"/>
      <c r="H873" s="737"/>
      <c r="I873" s="737"/>
      <c r="J873" s="737"/>
      <c r="K873" s="737"/>
      <c r="L873" s="737"/>
      <c r="M873" s="737"/>
      <c r="N873" s="737"/>
      <c r="O873" s="737"/>
      <c r="P873" s="737"/>
      <c r="Q873" s="737"/>
      <c r="R873" s="737"/>
      <c r="S873" s="737"/>
      <c r="T873" s="737"/>
      <c r="U873" s="737"/>
      <c r="V873" s="737"/>
      <c r="W873" s="737"/>
      <c r="X873" s="737"/>
      <c r="Y873" s="737"/>
      <c r="Z873" s="737"/>
    </row>
    <row r="874">
      <c r="A874" s="737"/>
      <c r="B874" s="737"/>
      <c r="C874" s="737"/>
      <c r="D874" s="737"/>
      <c r="E874" s="737"/>
      <c r="F874" s="738"/>
      <c r="G874" s="737"/>
      <c r="H874" s="737"/>
      <c r="I874" s="737"/>
      <c r="J874" s="737"/>
      <c r="K874" s="737"/>
      <c r="L874" s="737"/>
      <c r="M874" s="737"/>
      <c r="N874" s="737"/>
      <c r="O874" s="737"/>
      <c r="P874" s="737"/>
      <c r="Q874" s="737"/>
      <c r="R874" s="737"/>
      <c r="S874" s="737"/>
      <c r="T874" s="737"/>
      <c r="U874" s="737"/>
      <c r="V874" s="737"/>
      <c r="W874" s="737"/>
      <c r="X874" s="737"/>
      <c r="Y874" s="737"/>
      <c r="Z874" s="737"/>
    </row>
    <row r="875">
      <c r="A875" s="737"/>
      <c r="B875" s="737"/>
      <c r="C875" s="737"/>
      <c r="D875" s="737"/>
      <c r="E875" s="737"/>
      <c r="F875" s="738"/>
      <c r="G875" s="737"/>
      <c r="H875" s="737"/>
      <c r="I875" s="737"/>
      <c r="J875" s="737"/>
      <c r="K875" s="737"/>
      <c r="L875" s="737"/>
      <c r="M875" s="737"/>
      <c r="N875" s="737"/>
      <c r="O875" s="737"/>
      <c r="P875" s="737"/>
      <c r="Q875" s="737"/>
      <c r="R875" s="737"/>
      <c r="S875" s="737"/>
      <c r="T875" s="737"/>
      <c r="U875" s="737"/>
      <c r="V875" s="737"/>
      <c r="W875" s="737"/>
      <c r="X875" s="737"/>
      <c r="Y875" s="737"/>
      <c r="Z875" s="737"/>
    </row>
    <row r="876">
      <c r="A876" s="737"/>
      <c r="B876" s="737"/>
      <c r="C876" s="737"/>
      <c r="D876" s="737"/>
      <c r="E876" s="737"/>
      <c r="F876" s="738"/>
      <c r="G876" s="737"/>
      <c r="H876" s="737"/>
      <c r="I876" s="737"/>
      <c r="J876" s="737"/>
      <c r="K876" s="737"/>
      <c r="L876" s="737"/>
      <c r="M876" s="737"/>
      <c r="N876" s="737"/>
      <c r="O876" s="737"/>
      <c r="P876" s="737"/>
      <c r="Q876" s="737"/>
      <c r="R876" s="737"/>
      <c r="S876" s="737"/>
      <c r="T876" s="737"/>
      <c r="U876" s="737"/>
      <c r="V876" s="737"/>
      <c r="W876" s="737"/>
      <c r="X876" s="737"/>
      <c r="Y876" s="737"/>
      <c r="Z876" s="737"/>
    </row>
    <row r="877">
      <c r="A877" s="737"/>
      <c r="B877" s="737"/>
      <c r="C877" s="737"/>
      <c r="D877" s="737"/>
      <c r="E877" s="737"/>
      <c r="F877" s="738"/>
      <c r="G877" s="737"/>
      <c r="H877" s="737"/>
      <c r="I877" s="737"/>
      <c r="J877" s="737"/>
      <c r="K877" s="737"/>
      <c r="L877" s="737"/>
      <c r="M877" s="737"/>
      <c r="N877" s="737"/>
      <c r="O877" s="737"/>
      <c r="P877" s="737"/>
      <c r="Q877" s="737"/>
      <c r="R877" s="737"/>
      <c r="S877" s="737"/>
      <c r="T877" s="737"/>
      <c r="U877" s="737"/>
      <c r="V877" s="737"/>
      <c r="W877" s="737"/>
      <c r="X877" s="737"/>
      <c r="Y877" s="737"/>
      <c r="Z877" s="737"/>
    </row>
    <row r="878">
      <c r="A878" s="737"/>
      <c r="B878" s="737"/>
      <c r="C878" s="737"/>
      <c r="D878" s="737"/>
      <c r="E878" s="737"/>
      <c r="F878" s="738"/>
      <c r="G878" s="737"/>
      <c r="H878" s="737"/>
      <c r="I878" s="737"/>
      <c r="J878" s="737"/>
      <c r="K878" s="737"/>
      <c r="L878" s="737"/>
      <c r="M878" s="737"/>
      <c r="N878" s="737"/>
      <c r="O878" s="737"/>
      <c r="P878" s="737"/>
      <c r="Q878" s="737"/>
      <c r="R878" s="737"/>
      <c r="S878" s="737"/>
      <c r="T878" s="737"/>
      <c r="U878" s="737"/>
      <c r="V878" s="737"/>
      <c r="W878" s="737"/>
      <c r="X878" s="737"/>
      <c r="Y878" s="737"/>
      <c r="Z878" s="737"/>
    </row>
    <row r="879">
      <c r="A879" s="737"/>
      <c r="B879" s="737"/>
      <c r="C879" s="737"/>
      <c r="D879" s="737"/>
      <c r="E879" s="737"/>
      <c r="F879" s="738"/>
      <c r="G879" s="737"/>
      <c r="H879" s="737"/>
      <c r="I879" s="737"/>
      <c r="J879" s="737"/>
      <c r="K879" s="737"/>
      <c r="L879" s="737"/>
      <c r="M879" s="737"/>
      <c r="N879" s="737"/>
      <c r="O879" s="737"/>
      <c r="P879" s="737"/>
      <c r="Q879" s="737"/>
      <c r="R879" s="737"/>
      <c r="S879" s="737"/>
      <c r="T879" s="737"/>
      <c r="U879" s="737"/>
      <c r="V879" s="737"/>
      <c r="W879" s="737"/>
      <c r="X879" s="737"/>
      <c r="Y879" s="737"/>
      <c r="Z879" s="737"/>
    </row>
    <row r="880">
      <c r="A880" s="737"/>
      <c r="B880" s="737"/>
      <c r="C880" s="737"/>
      <c r="D880" s="737"/>
      <c r="E880" s="737"/>
      <c r="F880" s="738"/>
      <c r="G880" s="737"/>
      <c r="H880" s="737"/>
      <c r="I880" s="737"/>
      <c r="J880" s="737"/>
      <c r="K880" s="737"/>
      <c r="L880" s="737"/>
      <c r="M880" s="737"/>
      <c r="N880" s="737"/>
      <c r="O880" s="737"/>
      <c r="P880" s="737"/>
      <c r="Q880" s="737"/>
      <c r="R880" s="737"/>
      <c r="S880" s="737"/>
      <c r="T880" s="737"/>
      <c r="U880" s="737"/>
      <c r="V880" s="737"/>
      <c r="W880" s="737"/>
      <c r="X880" s="737"/>
      <c r="Y880" s="737"/>
      <c r="Z880" s="737"/>
    </row>
    <row r="881">
      <c r="A881" s="737"/>
      <c r="B881" s="737"/>
      <c r="C881" s="737"/>
      <c r="D881" s="737"/>
      <c r="E881" s="737"/>
      <c r="F881" s="738"/>
      <c r="G881" s="737"/>
      <c r="H881" s="737"/>
      <c r="I881" s="737"/>
      <c r="J881" s="737"/>
      <c r="K881" s="737"/>
      <c r="L881" s="737"/>
      <c r="M881" s="737"/>
      <c r="N881" s="737"/>
      <c r="O881" s="737"/>
      <c r="P881" s="737"/>
      <c r="Q881" s="737"/>
      <c r="R881" s="737"/>
      <c r="S881" s="737"/>
      <c r="T881" s="737"/>
      <c r="U881" s="737"/>
      <c r="V881" s="737"/>
      <c r="W881" s="737"/>
      <c r="X881" s="737"/>
      <c r="Y881" s="737"/>
      <c r="Z881" s="737"/>
    </row>
    <row r="882">
      <c r="A882" s="737"/>
      <c r="B882" s="737"/>
      <c r="C882" s="737"/>
      <c r="D882" s="737"/>
      <c r="E882" s="737"/>
      <c r="F882" s="738"/>
      <c r="G882" s="737"/>
      <c r="H882" s="737"/>
      <c r="I882" s="737"/>
      <c r="J882" s="737"/>
      <c r="K882" s="737"/>
      <c r="L882" s="737"/>
      <c r="M882" s="737"/>
      <c r="N882" s="737"/>
      <c r="O882" s="737"/>
      <c r="P882" s="737"/>
      <c r="Q882" s="737"/>
      <c r="R882" s="737"/>
      <c r="S882" s="737"/>
      <c r="T882" s="737"/>
      <c r="U882" s="737"/>
      <c r="V882" s="737"/>
      <c r="W882" s="737"/>
      <c r="X882" s="737"/>
      <c r="Y882" s="737"/>
      <c r="Z882" s="737"/>
    </row>
    <row r="883">
      <c r="A883" s="737"/>
      <c r="B883" s="737"/>
      <c r="C883" s="737"/>
      <c r="D883" s="737"/>
      <c r="E883" s="737"/>
      <c r="F883" s="738"/>
      <c r="G883" s="737"/>
      <c r="H883" s="737"/>
      <c r="I883" s="737"/>
      <c r="J883" s="737"/>
      <c r="K883" s="737"/>
      <c r="L883" s="737"/>
      <c r="M883" s="737"/>
      <c r="N883" s="737"/>
      <c r="O883" s="737"/>
      <c r="P883" s="737"/>
      <c r="Q883" s="737"/>
      <c r="R883" s="737"/>
      <c r="S883" s="737"/>
      <c r="T883" s="737"/>
      <c r="U883" s="737"/>
      <c r="V883" s="737"/>
      <c r="W883" s="737"/>
      <c r="X883" s="737"/>
      <c r="Y883" s="737"/>
      <c r="Z883" s="737"/>
    </row>
    <row r="884">
      <c r="A884" s="737"/>
      <c r="B884" s="737"/>
      <c r="C884" s="737"/>
      <c r="D884" s="737"/>
      <c r="E884" s="737"/>
      <c r="F884" s="738"/>
      <c r="G884" s="737"/>
      <c r="H884" s="737"/>
      <c r="I884" s="737"/>
      <c r="J884" s="737"/>
      <c r="K884" s="737"/>
      <c r="L884" s="737"/>
      <c r="M884" s="737"/>
      <c r="N884" s="737"/>
      <c r="O884" s="737"/>
      <c r="P884" s="737"/>
      <c r="Q884" s="737"/>
      <c r="R884" s="737"/>
      <c r="S884" s="737"/>
      <c r="T884" s="737"/>
      <c r="U884" s="737"/>
      <c r="V884" s="737"/>
      <c r="W884" s="737"/>
      <c r="X884" s="737"/>
      <c r="Y884" s="737"/>
      <c r="Z884" s="737"/>
    </row>
    <row r="885">
      <c r="A885" s="737"/>
      <c r="B885" s="737"/>
      <c r="C885" s="737"/>
      <c r="D885" s="737"/>
      <c r="E885" s="737"/>
      <c r="F885" s="738"/>
      <c r="G885" s="737"/>
      <c r="H885" s="737"/>
      <c r="I885" s="737"/>
      <c r="J885" s="737"/>
      <c r="K885" s="737"/>
      <c r="L885" s="737"/>
      <c r="M885" s="737"/>
      <c r="N885" s="737"/>
      <c r="O885" s="737"/>
      <c r="P885" s="737"/>
      <c r="Q885" s="737"/>
      <c r="R885" s="737"/>
      <c r="S885" s="737"/>
      <c r="T885" s="737"/>
      <c r="U885" s="737"/>
      <c r="V885" s="737"/>
      <c r="W885" s="737"/>
      <c r="X885" s="737"/>
      <c r="Y885" s="737"/>
      <c r="Z885" s="737"/>
    </row>
    <row r="886">
      <c r="A886" s="737"/>
      <c r="B886" s="737"/>
      <c r="C886" s="737"/>
      <c r="D886" s="737"/>
      <c r="E886" s="737"/>
      <c r="F886" s="738"/>
      <c r="G886" s="737"/>
      <c r="H886" s="737"/>
      <c r="I886" s="737"/>
      <c r="J886" s="737"/>
      <c r="K886" s="737"/>
      <c r="L886" s="737"/>
      <c r="M886" s="737"/>
      <c r="N886" s="737"/>
      <c r="O886" s="737"/>
      <c r="P886" s="737"/>
      <c r="Q886" s="737"/>
      <c r="R886" s="737"/>
      <c r="S886" s="737"/>
      <c r="T886" s="737"/>
      <c r="U886" s="737"/>
      <c r="V886" s="737"/>
      <c r="W886" s="737"/>
      <c r="X886" s="737"/>
      <c r="Y886" s="737"/>
      <c r="Z886" s="737"/>
    </row>
    <row r="887">
      <c r="A887" s="737"/>
      <c r="B887" s="737"/>
      <c r="C887" s="737"/>
      <c r="D887" s="737"/>
      <c r="E887" s="737"/>
      <c r="F887" s="738"/>
      <c r="G887" s="737"/>
      <c r="H887" s="737"/>
      <c r="I887" s="737"/>
      <c r="J887" s="737"/>
      <c r="K887" s="737"/>
      <c r="L887" s="737"/>
      <c r="M887" s="737"/>
      <c r="N887" s="737"/>
      <c r="O887" s="737"/>
      <c r="P887" s="737"/>
      <c r="Q887" s="737"/>
      <c r="R887" s="737"/>
      <c r="S887" s="737"/>
      <c r="T887" s="737"/>
      <c r="U887" s="737"/>
      <c r="V887" s="737"/>
      <c r="W887" s="737"/>
      <c r="X887" s="737"/>
      <c r="Y887" s="737"/>
      <c r="Z887" s="737"/>
    </row>
    <row r="888">
      <c r="A888" s="737"/>
      <c r="B888" s="737"/>
      <c r="C888" s="737"/>
      <c r="D888" s="737"/>
      <c r="E888" s="737"/>
      <c r="F888" s="738"/>
      <c r="G888" s="737"/>
      <c r="H888" s="737"/>
      <c r="I888" s="737"/>
      <c r="J888" s="737"/>
      <c r="K888" s="737"/>
      <c r="L888" s="737"/>
      <c r="M888" s="737"/>
      <c r="N888" s="737"/>
      <c r="O888" s="737"/>
      <c r="P888" s="737"/>
      <c r="Q888" s="737"/>
      <c r="R888" s="737"/>
      <c r="S888" s="737"/>
      <c r="T888" s="737"/>
      <c r="U888" s="737"/>
      <c r="V888" s="737"/>
      <c r="W888" s="737"/>
      <c r="X888" s="737"/>
      <c r="Y888" s="737"/>
      <c r="Z888" s="737"/>
    </row>
    <row r="889">
      <c r="A889" s="737"/>
      <c r="B889" s="737"/>
      <c r="C889" s="737"/>
      <c r="D889" s="737"/>
      <c r="E889" s="737"/>
      <c r="F889" s="738"/>
      <c r="G889" s="737"/>
      <c r="H889" s="737"/>
      <c r="I889" s="737"/>
      <c r="J889" s="737"/>
      <c r="K889" s="737"/>
      <c r="L889" s="737"/>
      <c r="M889" s="737"/>
      <c r="N889" s="737"/>
      <c r="O889" s="737"/>
      <c r="P889" s="737"/>
      <c r="Q889" s="737"/>
      <c r="R889" s="737"/>
      <c r="S889" s="737"/>
      <c r="T889" s="737"/>
      <c r="U889" s="737"/>
      <c r="V889" s="737"/>
      <c r="W889" s="737"/>
      <c r="X889" s="737"/>
      <c r="Y889" s="737"/>
      <c r="Z889" s="737"/>
    </row>
    <row r="890">
      <c r="A890" s="737"/>
      <c r="B890" s="737"/>
      <c r="C890" s="737"/>
      <c r="D890" s="737"/>
      <c r="E890" s="737"/>
      <c r="F890" s="738"/>
      <c r="G890" s="737"/>
      <c r="H890" s="737"/>
      <c r="I890" s="737"/>
      <c r="J890" s="737"/>
      <c r="K890" s="737"/>
      <c r="L890" s="737"/>
      <c r="M890" s="737"/>
      <c r="N890" s="737"/>
      <c r="O890" s="737"/>
      <c r="P890" s="737"/>
      <c r="Q890" s="737"/>
      <c r="R890" s="737"/>
      <c r="S890" s="737"/>
      <c r="T890" s="737"/>
      <c r="U890" s="737"/>
      <c r="V890" s="737"/>
      <c r="W890" s="737"/>
      <c r="X890" s="737"/>
      <c r="Y890" s="737"/>
      <c r="Z890" s="737"/>
    </row>
    <row r="891">
      <c r="A891" s="737"/>
      <c r="B891" s="737"/>
      <c r="C891" s="737"/>
      <c r="D891" s="737"/>
      <c r="E891" s="737"/>
      <c r="F891" s="738"/>
      <c r="G891" s="737"/>
      <c r="H891" s="737"/>
      <c r="I891" s="737"/>
      <c r="J891" s="737"/>
      <c r="K891" s="737"/>
      <c r="L891" s="737"/>
      <c r="M891" s="737"/>
      <c r="N891" s="737"/>
      <c r="O891" s="737"/>
      <c r="P891" s="737"/>
      <c r="Q891" s="737"/>
      <c r="R891" s="737"/>
      <c r="S891" s="737"/>
      <c r="T891" s="737"/>
      <c r="U891" s="737"/>
      <c r="V891" s="737"/>
      <c r="W891" s="737"/>
      <c r="X891" s="737"/>
      <c r="Y891" s="737"/>
      <c r="Z891" s="737"/>
    </row>
    <row r="892">
      <c r="A892" s="737"/>
      <c r="B892" s="737"/>
      <c r="C892" s="737"/>
      <c r="D892" s="737"/>
      <c r="E892" s="737"/>
      <c r="F892" s="738"/>
      <c r="G892" s="737"/>
      <c r="H892" s="737"/>
      <c r="I892" s="737"/>
      <c r="J892" s="737"/>
      <c r="K892" s="737"/>
      <c r="L892" s="737"/>
      <c r="M892" s="737"/>
      <c r="N892" s="737"/>
      <c r="O892" s="737"/>
      <c r="P892" s="737"/>
      <c r="Q892" s="737"/>
      <c r="R892" s="737"/>
      <c r="S892" s="737"/>
      <c r="T892" s="737"/>
      <c r="U892" s="737"/>
      <c r="V892" s="737"/>
      <c r="W892" s="737"/>
      <c r="X892" s="737"/>
      <c r="Y892" s="737"/>
      <c r="Z892" s="737"/>
    </row>
    <row r="893">
      <c r="A893" s="737"/>
      <c r="B893" s="737"/>
      <c r="C893" s="737"/>
      <c r="D893" s="737"/>
      <c r="E893" s="737"/>
      <c r="F893" s="738"/>
      <c r="G893" s="737"/>
      <c r="H893" s="737"/>
      <c r="I893" s="737"/>
      <c r="J893" s="737"/>
      <c r="K893" s="737"/>
      <c r="L893" s="737"/>
      <c r="M893" s="737"/>
      <c r="N893" s="737"/>
      <c r="O893" s="737"/>
      <c r="P893" s="737"/>
      <c r="Q893" s="737"/>
      <c r="R893" s="737"/>
      <c r="S893" s="737"/>
      <c r="T893" s="737"/>
      <c r="U893" s="737"/>
      <c r="V893" s="737"/>
      <c r="W893" s="737"/>
      <c r="X893" s="737"/>
      <c r="Y893" s="737"/>
      <c r="Z893" s="737"/>
    </row>
    <row r="894">
      <c r="A894" s="737"/>
      <c r="B894" s="737"/>
      <c r="C894" s="737"/>
      <c r="D894" s="737"/>
      <c r="E894" s="737"/>
      <c r="F894" s="738"/>
      <c r="G894" s="737"/>
      <c r="H894" s="737"/>
      <c r="I894" s="737"/>
      <c r="J894" s="737"/>
      <c r="K894" s="737"/>
      <c r="L894" s="737"/>
      <c r="M894" s="737"/>
      <c r="N894" s="737"/>
      <c r="O894" s="737"/>
      <c r="P894" s="737"/>
      <c r="Q894" s="737"/>
      <c r="R894" s="737"/>
      <c r="S894" s="737"/>
      <c r="T894" s="737"/>
      <c r="U894" s="737"/>
      <c r="V894" s="737"/>
      <c r="W894" s="737"/>
      <c r="X894" s="737"/>
      <c r="Y894" s="737"/>
      <c r="Z894" s="737"/>
    </row>
    <row r="895">
      <c r="A895" s="737"/>
      <c r="B895" s="737"/>
      <c r="C895" s="737"/>
      <c r="D895" s="737"/>
      <c r="E895" s="737"/>
      <c r="F895" s="738"/>
      <c r="G895" s="737"/>
      <c r="H895" s="737"/>
      <c r="I895" s="737"/>
      <c r="J895" s="737"/>
      <c r="K895" s="737"/>
      <c r="L895" s="737"/>
      <c r="M895" s="737"/>
      <c r="N895" s="737"/>
      <c r="O895" s="737"/>
      <c r="P895" s="737"/>
      <c r="Q895" s="737"/>
      <c r="R895" s="737"/>
      <c r="S895" s="737"/>
      <c r="T895" s="737"/>
      <c r="U895" s="737"/>
      <c r="V895" s="737"/>
      <c r="W895" s="737"/>
      <c r="X895" s="737"/>
      <c r="Y895" s="737"/>
      <c r="Z895" s="737"/>
    </row>
    <row r="896">
      <c r="A896" s="737"/>
      <c r="B896" s="737"/>
      <c r="C896" s="737"/>
      <c r="D896" s="737"/>
      <c r="E896" s="737"/>
      <c r="F896" s="738"/>
      <c r="G896" s="737"/>
      <c r="H896" s="737"/>
      <c r="I896" s="737"/>
      <c r="J896" s="737"/>
      <c r="K896" s="737"/>
      <c r="L896" s="737"/>
      <c r="M896" s="737"/>
      <c r="N896" s="737"/>
      <c r="O896" s="737"/>
      <c r="P896" s="737"/>
      <c r="Q896" s="737"/>
      <c r="R896" s="737"/>
      <c r="S896" s="737"/>
      <c r="T896" s="737"/>
      <c r="U896" s="737"/>
      <c r="V896" s="737"/>
      <c r="W896" s="737"/>
      <c r="X896" s="737"/>
      <c r="Y896" s="737"/>
      <c r="Z896" s="737"/>
    </row>
    <row r="897">
      <c r="A897" s="737"/>
      <c r="B897" s="737"/>
      <c r="C897" s="737"/>
      <c r="D897" s="737"/>
      <c r="E897" s="737"/>
      <c r="F897" s="738"/>
      <c r="G897" s="737"/>
      <c r="H897" s="737"/>
      <c r="I897" s="737"/>
      <c r="J897" s="737"/>
      <c r="K897" s="737"/>
      <c r="L897" s="737"/>
      <c r="M897" s="737"/>
      <c r="N897" s="737"/>
      <c r="O897" s="737"/>
      <c r="P897" s="737"/>
      <c r="Q897" s="737"/>
      <c r="R897" s="737"/>
      <c r="S897" s="737"/>
      <c r="T897" s="737"/>
      <c r="U897" s="737"/>
      <c r="V897" s="737"/>
      <c r="W897" s="737"/>
      <c r="X897" s="737"/>
      <c r="Y897" s="737"/>
      <c r="Z897" s="737"/>
    </row>
    <row r="898">
      <c r="A898" s="737"/>
      <c r="B898" s="737"/>
      <c r="C898" s="737"/>
      <c r="D898" s="737"/>
      <c r="E898" s="737"/>
      <c r="F898" s="738"/>
      <c r="G898" s="737"/>
      <c r="H898" s="737"/>
      <c r="I898" s="737"/>
      <c r="J898" s="737"/>
      <c r="K898" s="737"/>
      <c r="L898" s="737"/>
      <c r="M898" s="737"/>
      <c r="N898" s="737"/>
      <c r="O898" s="737"/>
      <c r="P898" s="737"/>
      <c r="Q898" s="737"/>
      <c r="R898" s="737"/>
      <c r="S898" s="737"/>
      <c r="T898" s="737"/>
      <c r="U898" s="737"/>
      <c r="V898" s="737"/>
      <c r="W898" s="737"/>
      <c r="X898" s="737"/>
      <c r="Y898" s="737"/>
      <c r="Z898" s="737"/>
    </row>
    <row r="899">
      <c r="A899" s="737"/>
      <c r="B899" s="737"/>
      <c r="C899" s="737"/>
      <c r="D899" s="737"/>
      <c r="E899" s="737"/>
      <c r="F899" s="738"/>
      <c r="G899" s="737"/>
      <c r="H899" s="737"/>
      <c r="I899" s="737"/>
      <c r="J899" s="737"/>
      <c r="K899" s="737"/>
      <c r="L899" s="737"/>
      <c r="M899" s="737"/>
      <c r="N899" s="737"/>
      <c r="O899" s="737"/>
      <c r="P899" s="737"/>
      <c r="Q899" s="737"/>
      <c r="R899" s="737"/>
      <c r="S899" s="737"/>
      <c r="T899" s="737"/>
      <c r="U899" s="737"/>
      <c r="V899" s="737"/>
      <c r="W899" s="737"/>
      <c r="X899" s="737"/>
      <c r="Y899" s="737"/>
      <c r="Z899" s="737"/>
    </row>
    <row r="900">
      <c r="A900" s="737"/>
      <c r="B900" s="737"/>
      <c r="C900" s="737"/>
      <c r="D900" s="737"/>
      <c r="E900" s="737"/>
      <c r="F900" s="738"/>
      <c r="G900" s="737"/>
      <c r="H900" s="737"/>
      <c r="I900" s="737"/>
      <c r="J900" s="737"/>
      <c r="K900" s="737"/>
      <c r="L900" s="737"/>
      <c r="M900" s="737"/>
      <c r="N900" s="737"/>
      <c r="O900" s="737"/>
      <c r="P900" s="737"/>
      <c r="Q900" s="737"/>
      <c r="R900" s="737"/>
      <c r="S900" s="737"/>
      <c r="T900" s="737"/>
      <c r="U900" s="737"/>
      <c r="V900" s="737"/>
      <c r="W900" s="737"/>
      <c r="X900" s="737"/>
      <c r="Y900" s="737"/>
      <c r="Z900" s="737"/>
    </row>
    <row r="901">
      <c r="A901" s="737"/>
      <c r="B901" s="737"/>
      <c r="C901" s="737"/>
      <c r="D901" s="737"/>
      <c r="E901" s="737"/>
      <c r="F901" s="738"/>
      <c r="G901" s="737"/>
      <c r="H901" s="737"/>
      <c r="I901" s="737"/>
      <c r="J901" s="737"/>
      <c r="K901" s="737"/>
      <c r="L901" s="737"/>
      <c r="M901" s="737"/>
      <c r="N901" s="737"/>
      <c r="O901" s="737"/>
      <c r="P901" s="737"/>
      <c r="Q901" s="737"/>
      <c r="R901" s="737"/>
      <c r="S901" s="737"/>
      <c r="T901" s="737"/>
      <c r="U901" s="737"/>
      <c r="V901" s="737"/>
      <c r="W901" s="737"/>
      <c r="X901" s="737"/>
      <c r="Y901" s="737"/>
      <c r="Z901" s="737"/>
    </row>
    <row r="902">
      <c r="A902" s="737"/>
      <c r="B902" s="737"/>
      <c r="C902" s="737"/>
      <c r="D902" s="737"/>
      <c r="E902" s="737"/>
      <c r="F902" s="738"/>
      <c r="G902" s="737"/>
      <c r="H902" s="737"/>
      <c r="I902" s="737"/>
      <c r="J902" s="737"/>
      <c r="K902" s="737"/>
      <c r="L902" s="737"/>
      <c r="M902" s="737"/>
      <c r="N902" s="737"/>
      <c r="O902" s="737"/>
      <c r="P902" s="737"/>
      <c r="Q902" s="737"/>
      <c r="R902" s="737"/>
      <c r="S902" s="737"/>
      <c r="T902" s="737"/>
      <c r="U902" s="737"/>
      <c r="V902" s="737"/>
      <c r="W902" s="737"/>
      <c r="X902" s="737"/>
      <c r="Y902" s="737"/>
      <c r="Z902" s="737"/>
    </row>
    <row r="903">
      <c r="A903" s="737"/>
      <c r="B903" s="737"/>
      <c r="C903" s="737"/>
      <c r="D903" s="737"/>
      <c r="E903" s="737"/>
      <c r="F903" s="738"/>
      <c r="G903" s="737"/>
      <c r="H903" s="737"/>
      <c r="I903" s="737"/>
      <c r="J903" s="737"/>
      <c r="K903" s="737"/>
      <c r="L903" s="737"/>
      <c r="M903" s="737"/>
      <c r="N903" s="737"/>
      <c r="O903" s="737"/>
      <c r="P903" s="737"/>
      <c r="Q903" s="737"/>
      <c r="R903" s="737"/>
      <c r="S903" s="737"/>
      <c r="T903" s="737"/>
      <c r="U903" s="737"/>
      <c r="V903" s="737"/>
      <c r="W903" s="737"/>
      <c r="X903" s="737"/>
      <c r="Y903" s="737"/>
      <c r="Z903" s="737"/>
    </row>
    <row r="904">
      <c r="A904" s="737"/>
      <c r="B904" s="737"/>
      <c r="C904" s="737"/>
      <c r="D904" s="737"/>
      <c r="E904" s="737"/>
      <c r="F904" s="738"/>
      <c r="G904" s="737"/>
      <c r="H904" s="737"/>
      <c r="I904" s="737"/>
      <c r="J904" s="737"/>
      <c r="K904" s="737"/>
      <c r="L904" s="737"/>
      <c r="M904" s="737"/>
      <c r="N904" s="737"/>
      <c r="O904" s="737"/>
      <c r="P904" s="737"/>
      <c r="Q904" s="737"/>
      <c r="R904" s="737"/>
      <c r="S904" s="737"/>
      <c r="T904" s="737"/>
      <c r="U904" s="737"/>
      <c r="V904" s="737"/>
      <c r="W904" s="737"/>
      <c r="X904" s="737"/>
      <c r="Y904" s="737"/>
      <c r="Z904" s="737"/>
    </row>
    <row r="905">
      <c r="A905" s="737"/>
      <c r="B905" s="737"/>
      <c r="C905" s="737"/>
      <c r="D905" s="737"/>
      <c r="E905" s="737"/>
      <c r="F905" s="738"/>
      <c r="G905" s="737"/>
      <c r="H905" s="737"/>
      <c r="I905" s="737"/>
      <c r="J905" s="737"/>
      <c r="K905" s="737"/>
      <c r="L905" s="737"/>
      <c r="M905" s="737"/>
      <c r="N905" s="737"/>
      <c r="O905" s="737"/>
      <c r="P905" s="737"/>
      <c r="Q905" s="737"/>
      <c r="R905" s="737"/>
      <c r="S905" s="737"/>
      <c r="T905" s="737"/>
      <c r="U905" s="737"/>
      <c r="V905" s="737"/>
      <c r="W905" s="737"/>
      <c r="X905" s="737"/>
      <c r="Y905" s="737"/>
      <c r="Z905" s="737"/>
    </row>
    <row r="906">
      <c r="A906" s="737"/>
      <c r="B906" s="737"/>
      <c r="C906" s="737"/>
      <c r="D906" s="737"/>
      <c r="E906" s="737"/>
      <c r="F906" s="738"/>
      <c r="G906" s="737"/>
      <c r="H906" s="737"/>
      <c r="I906" s="737"/>
      <c r="J906" s="737"/>
      <c r="K906" s="737"/>
      <c r="L906" s="737"/>
      <c r="M906" s="737"/>
      <c r="N906" s="737"/>
      <c r="O906" s="737"/>
      <c r="P906" s="737"/>
      <c r="Q906" s="737"/>
      <c r="R906" s="737"/>
      <c r="S906" s="737"/>
      <c r="T906" s="737"/>
      <c r="U906" s="737"/>
      <c r="V906" s="737"/>
      <c r="W906" s="737"/>
      <c r="X906" s="737"/>
      <c r="Y906" s="737"/>
      <c r="Z906" s="737"/>
    </row>
    <row r="907">
      <c r="A907" s="737"/>
      <c r="B907" s="737"/>
      <c r="C907" s="737"/>
      <c r="D907" s="737"/>
      <c r="E907" s="737"/>
      <c r="F907" s="738"/>
      <c r="G907" s="737"/>
      <c r="H907" s="737"/>
      <c r="I907" s="737"/>
      <c r="J907" s="737"/>
      <c r="K907" s="737"/>
      <c r="L907" s="737"/>
      <c r="M907" s="737"/>
      <c r="N907" s="737"/>
      <c r="O907" s="737"/>
      <c r="P907" s="737"/>
      <c r="Q907" s="737"/>
      <c r="R907" s="737"/>
      <c r="S907" s="737"/>
      <c r="T907" s="737"/>
      <c r="U907" s="737"/>
      <c r="V907" s="737"/>
      <c r="W907" s="737"/>
      <c r="X907" s="737"/>
      <c r="Y907" s="737"/>
      <c r="Z907" s="737"/>
    </row>
    <row r="908">
      <c r="A908" s="737"/>
      <c r="B908" s="737"/>
      <c r="C908" s="737"/>
      <c r="D908" s="737"/>
      <c r="E908" s="737"/>
      <c r="F908" s="738"/>
      <c r="G908" s="737"/>
      <c r="H908" s="737"/>
      <c r="I908" s="737"/>
      <c r="J908" s="737"/>
      <c r="K908" s="737"/>
      <c r="L908" s="737"/>
      <c r="M908" s="737"/>
      <c r="N908" s="737"/>
      <c r="O908" s="737"/>
      <c r="P908" s="737"/>
      <c r="Q908" s="737"/>
      <c r="R908" s="737"/>
      <c r="S908" s="737"/>
      <c r="T908" s="737"/>
      <c r="U908" s="737"/>
      <c r="V908" s="737"/>
      <c r="W908" s="737"/>
      <c r="X908" s="737"/>
      <c r="Y908" s="737"/>
      <c r="Z908" s="737"/>
    </row>
    <row r="909">
      <c r="A909" s="737"/>
      <c r="B909" s="737"/>
      <c r="C909" s="737"/>
      <c r="D909" s="737"/>
      <c r="E909" s="737"/>
      <c r="F909" s="738"/>
      <c r="G909" s="737"/>
      <c r="H909" s="737"/>
      <c r="I909" s="737"/>
      <c r="J909" s="737"/>
      <c r="K909" s="737"/>
      <c r="L909" s="737"/>
      <c r="M909" s="737"/>
      <c r="N909" s="737"/>
      <c r="O909" s="737"/>
      <c r="P909" s="737"/>
      <c r="Q909" s="737"/>
      <c r="R909" s="737"/>
      <c r="S909" s="737"/>
      <c r="T909" s="737"/>
      <c r="U909" s="737"/>
      <c r="V909" s="737"/>
      <c r="W909" s="737"/>
      <c r="X909" s="737"/>
      <c r="Y909" s="737"/>
      <c r="Z909" s="737"/>
    </row>
    <row r="910">
      <c r="A910" s="737"/>
      <c r="B910" s="737"/>
      <c r="C910" s="737"/>
      <c r="D910" s="737"/>
      <c r="E910" s="737"/>
      <c r="F910" s="738"/>
      <c r="G910" s="737"/>
      <c r="H910" s="737"/>
      <c r="I910" s="737"/>
      <c r="J910" s="737"/>
      <c r="K910" s="737"/>
      <c r="L910" s="737"/>
      <c r="M910" s="737"/>
      <c r="N910" s="737"/>
      <c r="O910" s="737"/>
      <c r="P910" s="737"/>
      <c r="Q910" s="737"/>
      <c r="R910" s="737"/>
      <c r="S910" s="737"/>
      <c r="T910" s="737"/>
      <c r="U910" s="737"/>
      <c r="V910" s="737"/>
      <c r="W910" s="737"/>
      <c r="X910" s="737"/>
      <c r="Y910" s="737"/>
      <c r="Z910" s="737"/>
    </row>
    <row r="911">
      <c r="A911" s="737"/>
      <c r="B911" s="737"/>
      <c r="C911" s="737"/>
      <c r="D911" s="737"/>
      <c r="E911" s="737"/>
      <c r="F911" s="738"/>
      <c r="G911" s="737"/>
      <c r="H911" s="737"/>
      <c r="I911" s="737"/>
      <c r="J911" s="737"/>
      <c r="K911" s="737"/>
      <c r="L911" s="737"/>
      <c r="M911" s="737"/>
      <c r="N911" s="737"/>
      <c r="O911" s="737"/>
      <c r="P911" s="737"/>
      <c r="Q911" s="737"/>
      <c r="R911" s="737"/>
      <c r="S911" s="737"/>
      <c r="T911" s="737"/>
      <c r="U911" s="737"/>
      <c r="V911" s="737"/>
      <c r="W911" s="737"/>
      <c r="X911" s="737"/>
      <c r="Y911" s="737"/>
      <c r="Z911" s="737"/>
    </row>
    <row r="912">
      <c r="A912" s="737"/>
      <c r="B912" s="737"/>
      <c r="C912" s="737"/>
      <c r="D912" s="737"/>
      <c r="E912" s="737"/>
      <c r="F912" s="738"/>
      <c r="G912" s="737"/>
      <c r="H912" s="737"/>
      <c r="I912" s="737"/>
      <c r="J912" s="737"/>
      <c r="K912" s="737"/>
      <c r="L912" s="737"/>
      <c r="M912" s="737"/>
      <c r="N912" s="737"/>
      <c r="O912" s="737"/>
      <c r="P912" s="737"/>
      <c r="Q912" s="737"/>
      <c r="R912" s="737"/>
      <c r="S912" s="737"/>
      <c r="T912" s="737"/>
      <c r="U912" s="737"/>
      <c r="V912" s="737"/>
      <c r="W912" s="737"/>
      <c r="X912" s="737"/>
      <c r="Y912" s="737"/>
      <c r="Z912" s="737"/>
    </row>
    <row r="913">
      <c r="A913" s="737"/>
      <c r="B913" s="737"/>
      <c r="C913" s="737"/>
      <c r="D913" s="737"/>
      <c r="E913" s="737"/>
      <c r="F913" s="738"/>
      <c r="G913" s="737"/>
      <c r="H913" s="737"/>
      <c r="I913" s="737"/>
      <c r="J913" s="737"/>
      <c r="K913" s="737"/>
      <c r="L913" s="737"/>
      <c r="M913" s="737"/>
      <c r="N913" s="737"/>
      <c r="O913" s="737"/>
      <c r="P913" s="737"/>
      <c r="Q913" s="737"/>
      <c r="R913" s="737"/>
      <c r="S913" s="737"/>
      <c r="T913" s="737"/>
      <c r="U913" s="737"/>
      <c r="V913" s="737"/>
      <c r="W913" s="737"/>
      <c r="X913" s="737"/>
      <c r="Y913" s="737"/>
      <c r="Z913" s="737"/>
    </row>
    <row r="914">
      <c r="A914" s="737"/>
      <c r="B914" s="737"/>
      <c r="C914" s="737"/>
      <c r="D914" s="737"/>
      <c r="E914" s="737"/>
      <c r="F914" s="738"/>
      <c r="G914" s="737"/>
      <c r="H914" s="737"/>
      <c r="I914" s="737"/>
      <c r="J914" s="737"/>
      <c r="K914" s="737"/>
      <c r="L914" s="737"/>
      <c r="M914" s="737"/>
      <c r="N914" s="737"/>
      <c r="O914" s="737"/>
      <c r="P914" s="737"/>
      <c r="Q914" s="737"/>
      <c r="R914" s="737"/>
      <c r="S914" s="737"/>
      <c r="T914" s="737"/>
      <c r="U914" s="737"/>
      <c r="V914" s="737"/>
      <c r="W914" s="737"/>
      <c r="X914" s="737"/>
      <c r="Y914" s="737"/>
      <c r="Z914" s="737"/>
    </row>
    <row r="915">
      <c r="A915" s="737"/>
      <c r="B915" s="737"/>
      <c r="C915" s="737"/>
      <c r="D915" s="737"/>
      <c r="E915" s="737"/>
      <c r="F915" s="738"/>
      <c r="G915" s="737"/>
      <c r="H915" s="737"/>
      <c r="I915" s="737"/>
      <c r="J915" s="737"/>
      <c r="K915" s="737"/>
      <c r="L915" s="737"/>
      <c r="M915" s="737"/>
      <c r="N915" s="737"/>
      <c r="O915" s="737"/>
      <c r="P915" s="737"/>
      <c r="Q915" s="737"/>
      <c r="R915" s="737"/>
      <c r="S915" s="737"/>
      <c r="T915" s="737"/>
      <c r="U915" s="737"/>
      <c r="V915" s="737"/>
      <c r="W915" s="737"/>
      <c r="X915" s="737"/>
      <c r="Y915" s="737"/>
      <c r="Z915" s="737"/>
    </row>
    <row r="916">
      <c r="A916" s="737"/>
      <c r="B916" s="737"/>
      <c r="C916" s="737"/>
      <c r="D916" s="737"/>
      <c r="E916" s="737"/>
      <c r="F916" s="738"/>
      <c r="G916" s="737"/>
      <c r="H916" s="737"/>
      <c r="I916" s="737"/>
      <c r="J916" s="737"/>
      <c r="K916" s="737"/>
      <c r="L916" s="737"/>
      <c r="M916" s="737"/>
      <c r="N916" s="737"/>
      <c r="O916" s="737"/>
      <c r="P916" s="737"/>
      <c r="Q916" s="737"/>
      <c r="R916" s="737"/>
      <c r="S916" s="737"/>
      <c r="T916" s="737"/>
      <c r="U916" s="737"/>
      <c r="V916" s="737"/>
      <c r="W916" s="737"/>
      <c r="X916" s="737"/>
      <c r="Y916" s="737"/>
      <c r="Z916" s="737"/>
    </row>
    <row r="917">
      <c r="A917" s="737"/>
      <c r="B917" s="737"/>
      <c r="C917" s="737"/>
      <c r="D917" s="737"/>
      <c r="E917" s="737"/>
      <c r="F917" s="738"/>
      <c r="G917" s="737"/>
      <c r="H917" s="737"/>
      <c r="I917" s="737"/>
      <c r="J917" s="737"/>
      <c r="K917" s="737"/>
      <c r="L917" s="737"/>
      <c r="M917" s="737"/>
      <c r="N917" s="737"/>
      <c r="O917" s="737"/>
      <c r="P917" s="737"/>
      <c r="Q917" s="737"/>
      <c r="R917" s="737"/>
      <c r="S917" s="737"/>
      <c r="T917" s="737"/>
      <c r="U917" s="737"/>
      <c r="V917" s="737"/>
      <c r="W917" s="737"/>
      <c r="X917" s="737"/>
      <c r="Y917" s="737"/>
      <c r="Z917" s="737"/>
    </row>
    <row r="918">
      <c r="A918" s="737"/>
      <c r="B918" s="737"/>
      <c r="C918" s="737"/>
      <c r="D918" s="737"/>
      <c r="E918" s="737"/>
      <c r="F918" s="738"/>
      <c r="G918" s="737"/>
      <c r="H918" s="737"/>
      <c r="I918" s="737"/>
      <c r="J918" s="737"/>
      <c r="K918" s="737"/>
      <c r="L918" s="737"/>
      <c r="M918" s="737"/>
      <c r="N918" s="737"/>
      <c r="O918" s="737"/>
      <c r="P918" s="737"/>
      <c r="Q918" s="737"/>
      <c r="R918" s="737"/>
      <c r="S918" s="737"/>
      <c r="T918" s="737"/>
      <c r="U918" s="737"/>
      <c r="V918" s="737"/>
      <c r="W918" s="737"/>
      <c r="X918" s="737"/>
      <c r="Y918" s="737"/>
      <c r="Z918" s="737"/>
    </row>
    <row r="919">
      <c r="A919" s="737"/>
      <c r="B919" s="737"/>
      <c r="C919" s="737"/>
      <c r="D919" s="737"/>
      <c r="E919" s="737"/>
      <c r="F919" s="738"/>
      <c r="G919" s="737"/>
      <c r="H919" s="737"/>
      <c r="I919" s="737"/>
      <c r="J919" s="737"/>
      <c r="K919" s="737"/>
      <c r="L919" s="737"/>
      <c r="M919" s="737"/>
      <c r="N919" s="737"/>
      <c r="O919" s="737"/>
      <c r="P919" s="737"/>
      <c r="Q919" s="737"/>
      <c r="R919" s="737"/>
      <c r="S919" s="737"/>
      <c r="T919" s="737"/>
      <c r="U919" s="737"/>
      <c r="V919" s="737"/>
      <c r="W919" s="737"/>
      <c r="X919" s="737"/>
      <c r="Y919" s="737"/>
      <c r="Z919" s="737"/>
    </row>
    <row r="920">
      <c r="A920" s="737"/>
      <c r="B920" s="737"/>
      <c r="C920" s="737"/>
      <c r="D920" s="737"/>
      <c r="E920" s="737"/>
      <c r="F920" s="738"/>
      <c r="G920" s="737"/>
      <c r="H920" s="737"/>
      <c r="I920" s="737"/>
      <c r="J920" s="737"/>
      <c r="K920" s="737"/>
      <c r="L920" s="737"/>
      <c r="M920" s="737"/>
      <c r="N920" s="737"/>
      <c r="O920" s="737"/>
      <c r="P920" s="737"/>
      <c r="Q920" s="737"/>
      <c r="R920" s="737"/>
      <c r="S920" s="737"/>
      <c r="T920" s="737"/>
      <c r="U920" s="737"/>
      <c r="V920" s="737"/>
      <c r="W920" s="737"/>
      <c r="X920" s="737"/>
      <c r="Y920" s="737"/>
      <c r="Z920" s="737"/>
    </row>
    <row r="921">
      <c r="A921" s="737"/>
      <c r="B921" s="737"/>
      <c r="C921" s="737"/>
      <c r="D921" s="737"/>
      <c r="E921" s="737"/>
      <c r="F921" s="738"/>
      <c r="G921" s="737"/>
      <c r="H921" s="737"/>
      <c r="I921" s="737"/>
      <c r="J921" s="737"/>
      <c r="K921" s="737"/>
      <c r="L921" s="737"/>
      <c r="M921" s="737"/>
      <c r="N921" s="737"/>
      <c r="O921" s="737"/>
      <c r="P921" s="737"/>
      <c r="Q921" s="737"/>
      <c r="R921" s="737"/>
      <c r="S921" s="737"/>
      <c r="T921" s="737"/>
      <c r="U921" s="737"/>
      <c r="V921" s="737"/>
      <c r="W921" s="737"/>
      <c r="X921" s="737"/>
      <c r="Y921" s="737"/>
      <c r="Z921" s="737"/>
    </row>
    <row r="922">
      <c r="A922" s="737"/>
      <c r="B922" s="737"/>
      <c r="C922" s="737"/>
      <c r="D922" s="737"/>
      <c r="E922" s="737"/>
      <c r="F922" s="738"/>
      <c r="G922" s="737"/>
      <c r="H922" s="737"/>
      <c r="I922" s="737"/>
      <c r="J922" s="737"/>
      <c r="K922" s="737"/>
      <c r="L922" s="737"/>
      <c r="M922" s="737"/>
      <c r="N922" s="737"/>
      <c r="O922" s="737"/>
      <c r="P922" s="737"/>
      <c r="Q922" s="737"/>
      <c r="R922" s="737"/>
      <c r="S922" s="737"/>
      <c r="T922" s="737"/>
      <c r="U922" s="737"/>
      <c r="V922" s="737"/>
      <c r="W922" s="737"/>
      <c r="X922" s="737"/>
      <c r="Y922" s="737"/>
      <c r="Z922" s="737"/>
    </row>
    <row r="923">
      <c r="A923" s="737"/>
      <c r="B923" s="737"/>
      <c r="C923" s="737"/>
      <c r="D923" s="737"/>
      <c r="E923" s="737"/>
      <c r="F923" s="738"/>
      <c r="G923" s="737"/>
      <c r="H923" s="737"/>
      <c r="I923" s="737"/>
      <c r="J923" s="737"/>
      <c r="K923" s="737"/>
      <c r="L923" s="737"/>
      <c r="M923" s="737"/>
      <c r="N923" s="737"/>
      <c r="O923" s="737"/>
      <c r="P923" s="737"/>
      <c r="Q923" s="737"/>
      <c r="R923" s="737"/>
      <c r="S923" s="737"/>
      <c r="T923" s="737"/>
      <c r="U923" s="737"/>
      <c r="V923" s="737"/>
      <c r="W923" s="737"/>
      <c r="X923" s="737"/>
      <c r="Y923" s="737"/>
      <c r="Z923" s="737"/>
    </row>
    <row r="924">
      <c r="A924" s="737"/>
      <c r="B924" s="737"/>
      <c r="C924" s="737"/>
      <c r="D924" s="737"/>
      <c r="E924" s="737"/>
      <c r="F924" s="738"/>
      <c r="G924" s="737"/>
      <c r="H924" s="737"/>
      <c r="I924" s="737"/>
      <c r="J924" s="737"/>
      <c r="K924" s="737"/>
      <c r="L924" s="737"/>
      <c r="M924" s="737"/>
      <c r="N924" s="737"/>
      <c r="O924" s="737"/>
      <c r="P924" s="737"/>
      <c r="Q924" s="737"/>
      <c r="R924" s="737"/>
      <c r="S924" s="737"/>
      <c r="T924" s="737"/>
      <c r="U924" s="737"/>
      <c r="V924" s="737"/>
      <c r="W924" s="737"/>
      <c r="X924" s="737"/>
      <c r="Y924" s="737"/>
      <c r="Z924" s="737"/>
    </row>
    <row r="925">
      <c r="A925" s="737"/>
      <c r="B925" s="737"/>
      <c r="C925" s="737"/>
      <c r="D925" s="737"/>
      <c r="E925" s="737"/>
      <c r="F925" s="738"/>
      <c r="G925" s="737"/>
      <c r="H925" s="737"/>
      <c r="I925" s="737"/>
      <c r="J925" s="737"/>
      <c r="K925" s="737"/>
      <c r="L925" s="737"/>
      <c r="M925" s="737"/>
      <c r="N925" s="737"/>
      <c r="O925" s="737"/>
      <c r="P925" s="737"/>
      <c r="Q925" s="737"/>
      <c r="R925" s="737"/>
      <c r="S925" s="737"/>
      <c r="T925" s="737"/>
      <c r="U925" s="737"/>
      <c r="V925" s="737"/>
      <c r="W925" s="737"/>
      <c r="X925" s="737"/>
      <c r="Y925" s="737"/>
      <c r="Z925" s="737"/>
    </row>
    <row r="926">
      <c r="A926" s="737"/>
      <c r="B926" s="737"/>
      <c r="C926" s="737"/>
      <c r="D926" s="737"/>
      <c r="E926" s="737"/>
      <c r="F926" s="738"/>
      <c r="G926" s="737"/>
      <c r="H926" s="737"/>
      <c r="I926" s="737"/>
      <c r="J926" s="737"/>
      <c r="K926" s="737"/>
      <c r="L926" s="737"/>
      <c r="M926" s="737"/>
      <c r="N926" s="737"/>
      <c r="O926" s="737"/>
      <c r="P926" s="737"/>
      <c r="Q926" s="737"/>
      <c r="R926" s="737"/>
      <c r="S926" s="737"/>
      <c r="T926" s="737"/>
      <c r="U926" s="737"/>
      <c r="V926" s="737"/>
      <c r="W926" s="737"/>
      <c r="X926" s="737"/>
      <c r="Y926" s="737"/>
      <c r="Z926" s="737"/>
    </row>
    <row r="927">
      <c r="A927" s="737"/>
      <c r="B927" s="737"/>
      <c r="C927" s="737"/>
      <c r="D927" s="737"/>
      <c r="E927" s="737"/>
      <c r="F927" s="738"/>
      <c r="G927" s="737"/>
      <c r="H927" s="737"/>
      <c r="I927" s="737"/>
      <c r="J927" s="737"/>
      <c r="K927" s="737"/>
      <c r="L927" s="737"/>
      <c r="M927" s="737"/>
      <c r="N927" s="737"/>
      <c r="O927" s="737"/>
      <c r="P927" s="737"/>
      <c r="Q927" s="737"/>
      <c r="R927" s="737"/>
      <c r="S927" s="737"/>
      <c r="T927" s="737"/>
      <c r="U927" s="737"/>
      <c r="V927" s="737"/>
      <c r="W927" s="737"/>
      <c r="X927" s="737"/>
      <c r="Y927" s="737"/>
      <c r="Z927" s="737"/>
    </row>
    <row r="928">
      <c r="A928" s="737"/>
      <c r="B928" s="737"/>
      <c r="C928" s="737"/>
      <c r="D928" s="737"/>
      <c r="E928" s="737"/>
      <c r="F928" s="738"/>
      <c r="G928" s="737"/>
      <c r="H928" s="737"/>
      <c r="I928" s="737"/>
      <c r="J928" s="737"/>
      <c r="K928" s="737"/>
      <c r="L928" s="737"/>
      <c r="M928" s="737"/>
      <c r="N928" s="737"/>
      <c r="O928" s="737"/>
      <c r="P928" s="737"/>
      <c r="Q928" s="737"/>
      <c r="R928" s="737"/>
      <c r="S928" s="737"/>
      <c r="T928" s="737"/>
      <c r="U928" s="737"/>
      <c r="V928" s="737"/>
      <c r="W928" s="737"/>
      <c r="X928" s="737"/>
      <c r="Y928" s="737"/>
      <c r="Z928" s="737"/>
    </row>
    <row r="929">
      <c r="A929" s="737"/>
      <c r="B929" s="737"/>
      <c r="C929" s="737"/>
      <c r="D929" s="737"/>
      <c r="E929" s="737"/>
      <c r="F929" s="738"/>
      <c r="G929" s="737"/>
      <c r="H929" s="737"/>
      <c r="I929" s="737"/>
      <c r="J929" s="737"/>
      <c r="K929" s="737"/>
      <c r="L929" s="737"/>
      <c r="M929" s="737"/>
      <c r="N929" s="737"/>
      <c r="O929" s="737"/>
      <c r="P929" s="737"/>
      <c r="Q929" s="737"/>
      <c r="R929" s="737"/>
      <c r="S929" s="737"/>
      <c r="T929" s="737"/>
      <c r="U929" s="737"/>
      <c r="V929" s="737"/>
      <c r="W929" s="737"/>
      <c r="X929" s="737"/>
      <c r="Y929" s="737"/>
      <c r="Z929" s="737"/>
    </row>
    <row r="930">
      <c r="A930" s="737"/>
      <c r="B930" s="737"/>
      <c r="C930" s="737"/>
      <c r="D930" s="737"/>
      <c r="E930" s="737"/>
      <c r="F930" s="738"/>
      <c r="G930" s="737"/>
      <c r="H930" s="737"/>
      <c r="I930" s="737"/>
      <c r="J930" s="737"/>
      <c r="K930" s="737"/>
      <c r="L930" s="737"/>
      <c r="M930" s="737"/>
      <c r="N930" s="737"/>
      <c r="O930" s="737"/>
      <c r="P930" s="737"/>
      <c r="Q930" s="737"/>
      <c r="R930" s="737"/>
      <c r="S930" s="737"/>
      <c r="T930" s="737"/>
      <c r="U930" s="737"/>
      <c r="V930" s="737"/>
      <c r="W930" s="737"/>
      <c r="X930" s="737"/>
      <c r="Y930" s="737"/>
      <c r="Z930" s="737"/>
    </row>
    <row r="931">
      <c r="A931" s="737"/>
      <c r="B931" s="737"/>
      <c r="C931" s="737"/>
      <c r="D931" s="737"/>
      <c r="E931" s="737"/>
      <c r="F931" s="738"/>
      <c r="G931" s="737"/>
      <c r="H931" s="737"/>
      <c r="I931" s="737"/>
      <c r="J931" s="737"/>
      <c r="K931" s="737"/>
      <c r="L931" s="737"/>
      <c r="M931" s="737"/>
      <c r="N931" s="737"/>
      <c r="O931" s="737"/>
      <c r="P931" s="737"/>
      <c r="Q931" s="737"/>
      <c r="R931" s="737"/>
      <c r="S931" s="737"/>
      <c r="T931" s="737"/>
      <c r="U931" s="737"/>
      <c r="V931" s="737"/>
      <c r="W931" s="737"/>
      <c r="X931" s="737"/>
      <c r="Y931" s="737"/>
      <c r="Z931" s="737"/>
    </row>
    <row r="932">
      <c r="A932" s="737"/>
      <c r="B932" s="737"/>
      <c r="C932" s="737"/>
      <c r="D932" s="737"/>
      <c r="E932" s="737"/>
      <c r="F932" s="738"/>
      <c r="G932" s="737"/>
      <c r="H932" s="737"/>
      <c r="I932" s="737"/>
      <c r="J932" s="737"/>
      <c r="K932" s="737"/>
      <c r="L932" s="737"/>
      <c r="M932" s="737"/>
      <c r="N932" s="737"/>
      <c r="O932" s="737"/>
      <c r="P932" s="737"/>
      <c r="Q932" s="737"/>
      <c r="R932" s="737"/>
      <c r="S932" s="737"/>
      <c r="T932" s="737"/>
      <c r="U932" s="737"/>
      <c r="V932" s="737"/>
      <c r="W932" s="737"/>
      <c r="X932" s="737"/>
      <c r="Y932" s="737"/>
      <c r="Z932" s="737"/>
    </row>
    <row r="933">
      <c r="A933" s="737"/>
      <c r="B933" s="737"/>
      <c r="C933" s="737"/>
      <c r="D933" s="737"/>
      <c r="E933" s="737"/>
      <c r="F933" s="738"/>
      <c r="G933" s="737"/>
      <c r="H933" s="737"/>
      <c r="I933" s="737"/>
      <c r="J933" s="737"/>
      <c r="K933" s="737"/>
      <c r="L933" s="737"/>
      <c r="M933" s="737"/>
      <c r="N933" s="737"/>
      <c r="O933" s="737"/>
      <c r="P933" s="737"/>
      <c r="Q933" s="737"/>
      <c r="R933" s="737"/>
      <c r="S933" s="737"/>
      <c r="T933" s="737"/>
      <c r="U933" s="737"/>
      <c r="V933" s="737"/>
      <c r="W933" s="737"/>
      <c r="X933" s="737"/>
      <c r="Y933" s="737"/>
      <c r="Z933" s="737"/>
    </row>
    <row r="934">
      <c r="A934" s="737"/>
      <c r="B934" s="737"/>
      <c r="C934" s="737"/>
      <c r="D934" s="737"/>
      <c r="E934" s="737"/>
      <c r="F934" s="738"/>
      <c r="G934" s="737"/>
      <c r="H934" s="737"/>
      <c r="I934" s="737"/>
      <c r="J934" s="737"/>
      <c r="K934" s="737"/>
      <c r="L934" s="737"/>
      <c r="M934" s="737"/>
      <c r="N934" s="737"/>
      <c r="O934" s="737"/>
      <c r="P934" s="737"/>
      <c r="Q934" s="737"/>
      <c r="R934" s="737"/>
      <c r="S934" s="737"/>
      <c r="T934" s="737"/>
      <c r="U934" s="737"/>
      <c r="V934" s="737"/>
      <c r="W934" s="737"/>
      <c r="X934" s="737"/>
      <c r="Y934" s="737"/>
      <c r="Z934" s="737"/>
    </row>
    <row r="935">
      <c r="A935" s="737"/>
      <c r="B935" s="737"/>
      <c r="C935" s="737"/>
      <c r="D935" s="737"/>
      <c r="E935" s="737"/>
      <c r="F935" s="738"/>
      <c r="G935" s="737"/>
      <c r="H935" s="737"/>
      <c r="I935" s="737"/>
      <c r="J935" s="737"/>
      <c r="K935" s="737"/>
      <c r="L935" s="737"/>
      <c r="M935" s="737"/>
      <c r="N935" s="737"/>
      <c r="O935" s="737"/>
      <c r="P935" s="737"/>
      <c r="Q935" s="737"/>
      <c r="R935" s="737"/>
      <c r="S935" s="737"/>
      <c r="T935" s="737"/>
      <c r="U935" s="737"/>
      <c r="V935" s="737"/>
      <c r="W935" s="737"/>
      <c r="X935" s="737"/>
      <c r="Y935" s="737"/>
      <c r="Z935" s="737"/>
    </row>
    <row r="936">
      <c r="A936" s="737"/>
      <c r="B936" s="737"/>
      <c r="C936" s="737"/>
      <c r="D936" s="737"/>
      <c r="E936" s="737"/>
      <c r="F936" s="738"/>
      <c r="G936" s="737"/>
      <c r="H936" s="737"/>
      <c r="I936" s="737"/>
      <c r="J936" s="737"/>
      <c r="K936" s="737"/>
      <c r="L936" s="737"/>
      <c r="M936" s="737"/>
      <c r="N936" s="737"/>
      <c r="O936" s="737"/>
      <c r="P936" s="737"/>
      <c r="Q936" s="737"/>
      <c r="R936" s="737"/>
      <c r="S936" s="737"/>
      <c r="T936" s="737"/>
      <c r="U936" s="737"/>
      <c r="V936" s="737"/>
      <c r="W936" s="737"/>
      <c r="X936" s="737"/>
      <c r="Y936" s="737"/>
      <c r="Z936" s="737"/>
    </row>
    <row r="937">
      <c r="A937" s="737"/>
      <c r="B937" s="737"/>
      <c r="C937" s="737"/>
      <c r="D937" s="737"/>
      <c r="E937" s="737"/>
      <c r="F937" s="738"/>
      <c r="G937" s="737"/>
      <c r="H937" s="737"/>
      <c r="I937" s="737"/>
      <c r="J937" s="737"/>
      <c r="K937" s="737"/>
      <c r="L937" s="737"/>
      <c r="M937" s="737"/>
      <c r="N937" s="737"/>
      <c r="O937" s="737"/>
      <c r="P937" s="737"/>
      <c r="Q937" s="737"/>
      <c r="R937" s="737"/>
      <c r="S937" s="737"/>
      <c r="T937" s="737"/>
      <c r="U937" s="737"/>
      <c r="V937" s="737"/>
      <c r="W937" s="737"/>
      <c r="X937" s="737"/>
      <c r="Y937" s="737"/>
      <c r="Z937" s="737"/>
    </row>
    <row r="938">
      <c r="A938" s="737"/>
      <c r="B938" s="737"/>
      <c r="C938" s="737"/>
      <c r="D938" s="737"/>
      <c r="E938" s="737"/>
      <c r="F938" s="738"/>
      <c r="G938" s="737"/>
      <c r="H938" s="737"/>
      <c r="I938" s="737"/>
      <c r="J938" s="737"/>
      <c r="K938" s="737"/>
      <c r="L938" s="737"/>
      <c r="M938" s="737"/>
      <c r="N938" s="737"/>
      <c r="O938" s="737"/>
      <c r="P938" s="737"/>
      <c r="Q938" s="737"/>
      <c r="R938" s="737"/>
      <c r="S938" s="737"/>
      <c r="T938" s="737"/>
      <c r="U938" s="737"/>
      <c r="V938" s="737"/>
      <c r="W938" s="737"/>
      <c r="X938" s="737"/>
      <c r="Y938" s="737"/>
      <c r="Z938" s="737"/>
    </row>
    <row r="939">
      <c r="A939" s="737"/>
      <c r="B939" s="737"/>
      <c r="C939" s="737"/>
      <c r="D939" s="737"/>
      <c r="E939" s="737"/>
      <c r="F939" s="738"/>
      <c r="G939" s="737"/>
      <c r="H939" s="737"/>
      <c r="I939" s="737"/>
      <c r="J939" s="737"/>
      <c r="K939" s="737"/>
      <c r="L939" s="737"/>
      <c r="M939" s="737"/>
      <c r="N939" s="737"/>
      <c r="O939" s="737"/>
      <c r="P939" s="737"/>
      <c r="Q939" s="737"/>
      <c r="R939" s="737"/>
      <c r="S939" s="737"/>
      <c r="T939" s="737"/>
      <c r="U939" s="737"/>
      <c r="V939" s="737"/>
      <c r="W939" s="737"/>
      <c r="X939" s="737"/>
      <c r="Y939" s="737"/>
      <c r="Z939" s="737"/>
    </row>
    <row r="940">
      <c r="A940" s="737"/>
      <c r="B940" s="737"/>
      <c r="C940" s="737"/>
      <c r="D940" s="737"/>
      <c r="E940" s="737"/>
      <c r="F940" s="738"/>
      <c r="G940" s="737"/>
      <c r="H940" s="737"/>
      <c r="I940" s="737"/>
      <c r="J940" s="737"/>
      <c r="K940" s="737"/>
      <c r="L940" s="737"/>
      <c r="M940" s="737"/>
      <c r="N940" s="737"/>
      <c r="O940" s="737"/>
      <c r="P940" s="737"/>
      <c r="Q940" s="737"/>
      <c r="R940" s="737"/>
      <c r="S940" s="737"/>
      <c r="T940" s="737"/>
      <c r="U940" s="737"/>
      <c r="V940" s="737"/>
      <c r="W940" s="737"/>
      <c r="X940" s="737"/>
      <c r="Y940" s="737"/>
      <c r="Z940" s="737"/>
    </row>
    <row r="941">
      <c r="A941" s="737"/>
      <c r="B941" s="737"/>
      <c r="C941" s="737"/>
      <c r="D941" s="737"/>
      <c r="E941" s="737"/>
      <c r="F941" s="738"/>
      <c r="G941" s="737"/>
      <c r="H941" s="737"/>
      <c r="I941" s="737"/>
      <c r="J941" s="737"/>
      <c r="K941" s="737"/>
      <c r="L941" s="737"/>
      <c r="M941" s="737"/>
      <c r="N941" s="737"/>
      <c r="O941" s="737"/>
      <c r="P941" s="737"/>
      <c r="Q941" s="737"/>
      <c r="R941" s="737"/>
      <c r="S941" s="737"/>
      <c r="T941" s="737"/>
      <c r="U941" s="737"/>
      <c r="V941" s="737"/>
      <c r="W941" s="737"/>
      <c r="X941" s="737"/>
      <c r="Y941" s="737"/>
      <c r="Z941" s="737"/>
    </row>
    <row r="942">
      <c r="A942" s="737"/>
      <c r="B942" s="737"/>
      <c r="C942" s="737"/>
      <c r="D942" s="737"/>
      <c r="E942" s="737"/>
      <c r="F942" s="738"/>
      <c r="G942" s="737"/>
      <c r="H942" s="737"/>
      <c r="I942" s="737"/>
      <c r="J942" s="737"/>
      <c r="K942" s="737"/>
      <c r="L942" s="737"/>
      <c r="M942" s="737"/>
      <c r="N942" s="737"/>
      <c r="O942" s="737"/>
      <c r="P942" s="737"/>
      <c r="Q942" s="737"/>
      <c r="R942" s="737"/>
      <c r="S942" s="737"/>
      <c r="T942" s="737"/>
      <c r="U942" s="737"/>
      <c r="V942" s="737"/>
      <c r="W942" s="737"/>
      <c r="X942" s="737"/>
      <c r="Y942" s="737"/>
      <c r="Z942" s="737"/>
    </row>
    <row r="943">
      <c r="A943" s="737"/>
      <c r="B943" s="737"/>
      <c r="C943" s="737"/>
      <c r="D943" s="737"/>
      <c r="E943" s="737"/>
      <c r="F943" s="738"/>
      <c r="G943" s="737"/>
      <c r="H943" s="737"/>
      <c r="I943" s="737"/>
      <c r="J943" s="737"/>
      <c r="K943" s="737"/>
      <c r="L943" s="737"/>
      <c r="M943" s="737"/>
      <c r="N943" s="737"/>
      <c r="O943" s="737"/>
      <c r="P943" s="737"/>
      <c r="Q943" s="737"/>
      <c r="R943" s="737"/>
      <c r="S943" s="737"/>
      <c r="T943" s="737"/>
      <c r="U943" s="737"/>
      <c r="V943" s="737"/>
      <c r="W943" s="737"/>
      <c r="X943" s="737"/>
      <c r="Y943" s="737"/>
      <c r="Z943" s="737"/>
    </row>
    <row r="944">
      <c r="A944" s="737"/>
      <c r="B944" s="737"/>
      <c r="C944" s="737"/>
      <c r="D944" s="737"/>
      <c r="E944" s="737"/>
      <c r="F944" s="738"/>
      <c r="G944" s="737"/>
      <c r="H944" s="737"/>
      <c r="I944" s="737"/>
      <c r="J944" s="737"/>
      <c r="K944" s="737"/>
      <c r="L944" s="737"/>
      <c r="M944" s="737"/>
      <c r="N944" s="737"/>
      <c r="O944" s="737"/>
      <c r="P944" s="737"/>
      <c r="Q944" s="737"/>
      <c r="R944" s="737"/>
      <c r="S944" s="737"/>
      <c r="T944" s="737"/>
      <c r="U944" s="737"/>
      <c r="V944" s="737"/>
      <c r="W944" s="737"/>
      <c r="X944" s="737"/>
      <c r="Y944" s="737"/>
      <c r="Z944" s="737"/>
    </row>
    <row r="945">
      <c r="A945" s="737"/>
      <c r="B945" s="737"/>
      <c r="C945" s="737"/>
      <c r="D945" s="737"/>
      <c r="E945" s="737"/>
      <c r="F945" s="738"/>
      <c r="G945" s="737"/>
      <c r="H945" s="737"/>
      <c r="I945" s="737"/>
      <c r="J945" s="737"/>
      <c r="K945" s="737"/>
      <c r="L945" s="737"/>
      <c r="M945" s="737"/>
      <c r="N945" s="737"/>
      <c r="O945" s="737"/>
      <c r="P945" s="737"/>
      <c r="Q945" s="737"/>
      <c r="R945" s="737"/>
      <c r="S945" s="737"/>
      <c r="T945" s="737"/>
      <c r="U945" s="737"/>
      <c r="V945" s="737"/>
      <c r="W945" s="737"/>
      <c r="X945" s="737"/>
      <c r="Y945" s="737"/>
      <c r="Z945" s="737"/>
    </row>
    <row r="946">
      <c r="A946" s="737"/>
      <c r="B946" s="737"/>
      <c r="C946" s="737"/>
      <c r="D946" s="737"/>
      <c r="E946" s="737"/>
      <c r="F946" s="738"/>
      <c r="G946" s="737"/>
      <c r="H946" s="737"/>
      <c r="I946" s="737"/>
      <c r="J946" s="737"/>
      <c r="K946" s="737"/>
      <c r="L946" s="737"/>
      <c r="M946" s="737"/>
      <c r="N946" s="737"/>
      <c r="O946" s="737"/>
      <c r="P946" s="737"/>
      <c r="Q946" s="737"/>
      <c r="R946" s="737"/>
      <c r="S946" s="737"/>
      <c r="T946" s="737"/>
      <c r="U946" s="737"/>
      <c r="V946" s="737"/>
      <c r="W946" s="737"/>
      <c r="X946" s="737"/>
      <c r="Y946" s="737"/>
      <c r="Z946" s="737"/>
    </row>
    <row r="947">
      <c r="A947" s="737"/>
      <c r="B947" s="737"/>
      <c r="C947" s="737"/>
      <c r="D947" s="737"/>
      <c r="E947" s="737"/>
      <c r="F947" s="738"/>
      <c r="G947" s="737"/>
      <c r="H947" s="737"/>
      <c r="I947" s="737"/>
      <c r="J947" s="737"/>
      <c r="K947" s="737"/>
      <c r="L947" s="737"/>
      <c r="M947" s="737"/>
      <c r="N947" s="737"/>
      <c r="O947" s="737"/>
      <c r="P947" s="737"/>
      <c r="Q947" s="737"/>
      <c r="R947" s="737"/>
      <c r="S947" s="737"/>
      <c r="T947" s="737"/>
      <c r="U947" s="737"/>
      <c r="V947" s="737"/>
      <c r="W947" s="737"/>
      <c r="X947" s="737"/>
      <c r="Y947" s="737"/>
      <c r="Z947" s="737"/>
    </row>
    <row r="948">
      <c r="A948" s="737"/>
      <c r="B948" s="737"/>
      <c r="C948" s="737"/>
      <c r="D948" s="737"/>
      <c r="E948" s="737"/>
      <c r="F948" s="738"/>
      <c r="G948" s="737"/>
      <c r="H948" s="737"/>
      <c r="I948" s="737"/>
      <c r="J948" s="737"/>
      <c r="K948" s="737"/>
      <c r="L948" s="737"/>
      <c r="M948" s="737"/>
      <c r="N948" s="737"/>
      <c r="O948" s="737"/>
      <c r="P948" s="737"/>
      <c r="Q948" s="737"/>
      <c r="R948" s="737"/>
      <c r="S948" s="737"/>
      <c r="T948" s="737"/>
      <c r="U948" s="737"/>
      <c r="V948" s="737"/>
      <c r="W948" s="737"/>
      <c r="X948" s="737"/>
      <c r="Y948" s="737"/>
      <c r="Z948" s="737"/>
    </row>
    <row r="949">
      <c r="A949" s="737"/>
      <c r="B949" s="737"/>
      <c r="C949" s="737"/>
      <c r="D949" s="737"/>
      <c r="E949" s="737"/>
      <c r="F949" s="738"/>
      <c r="G949" s="737"/>
      <c r="H949" s="737"/>
      <c r="I949" s="737"/>
      <c r="J949" s="737"/>
      <c r="K949" s="737"/>
      <c r="L949" s="737"/>
      <c r="M949" s="737"/>
      <c r="N949" s="737"/>
      <c r="O949" s="737"/>
      <c r="P949" s="737"/>
      <c r="Q949" s="737"/>
      <c r="R949" s="737"/>
      <c r="S949" s="737"/>
      <c r="T949" s="737"/>
      <c r="U949" s="737"/>
      <c r="V949" s="737"/>
      <c r="W949" s="737"/>
      <c r="X949" s="737"/>
      <c r="Y949" s="737"/>
      <c r="Z949" s="737"/>
    </row>
    <row r="950">
      <c r="A950" s="737"/>
      <c r="B950" s="737"/>
      <c r="C950" s="737"/>
      <c r="D950" s="737"/>
      <c r="E950" s="737"/>
      <c r="F950" s="738"/>
      <c r="G950" s="737"/>
      <c r="H950" s="737"/>
      <c r="I950" s="737"/>
      <c r="J950" s="737"/>
      <c r="K950" s="737"/>
      <c r="L950" s="737"/>
      <c r="M950" s="737"/>
      <c r="N950" s="737"/>
      <c r="O950" s="737"/>
      <c r="P950" s="737"/>
      <c r="Q950" s="737"/>
      <c r="R950" s="737"/>
      <c r="S950" s="737"/>
      <c r="T950" s="737"/>
      <c r="U950" s="737"/>
      <c r="V950" s="737"/>
      <c r="W950" s="737"/>
      <c r="X950" s="737"/>
      <c r="Y950" s="737"/>
      <c r="Z950" s="737"/>
    </row>
    <row r="951">
      <c r="A951" s="737"/>
      <c r="B951" s="737"/>
      <c r="C951" s="737"/>
      <c r="D951" s="737"/>
      <c r="E951" s="737"/>
      <c r="F951" s="738"/>
      <c r="G951" s="737"/>
      <c r="H951" s="737"/>
      <c r="I951" s="737"/>
      <c r="J951" s="737"/>
      <c r="K951" s="737"/>
      <c r="L951" s="737"/>
      <c r="M951" s="737"/>
      <c r="N951" s="737"/>
      <c r="O951" s="737"/>
      <c r="P951" s="737"/>
      <c r="Q951" s="737"/>
      <c r="R951" s="737"/>
      <c r="S951" s="737"/>
      <c r="T951" s="737"/>
      <c r="U951" s="737"/>
      <c r="V951" s="737"/>
      <c r="W951" s="737"/>
      <c r="X951" s="737"/>
      <c r="Y951" s="737"/>
      <c r="Z951" s="737"/>
    </row>
    <row r="952">
      <c r="A952" s="737"/>
      <c r="B952" s="737"/>
      <c r="C952" s="737"/>
      <c r="D952" s="737"/>
      <c r="E952" s="737"/>
      <c r="F952" s="738"/>
      <c r="G952" s="737"/>
      <c r="H952" s="737"/>
      <c r="I952" s="737"/>
      <c r="J952" s="737"/>
      <c r="K952" s="737"/>
      <c r="L952" s="737"/>
      <c r="M952" s="737"/>
      <c r="N952" s="737"/>
      <c r="O952" s="737"/>
      <c r="P952" s="737"/>
      <c r="Q952" s="737"/>
      <c r="R952" s="737"/>
      <c r="S952" s="737"/>
      <c r="T952" s="737"/>
      <c r="U952" s="737"/>
      <c r="V952" s="737"/>
      <c r="W952" s="737"/>
      <c r="X952" s="737"/>
      <c r="Y952" s="737"/>
      <c r="Z952" s="737"/>
    </row>
    <row r="953">
      <c r="A953" s="737"/>
      <c r="B953" s="737"/>
      <c r="C953" s="737"/>
      <c r="D953" s="737"/>
      <c r="E953" s="737"/>
      <c r="F953" s="738"/>
      <c r="G953" s="737"/>
      <c r="H953" s="737"/>
      <c r="I953" s="737"/>
      <c r="J953" s="737"/>
      <c r="K953" s="737"/>
      <c r="L953" s="737"/>
      <c r="M953" s="737"/>
      <c r="N953" s="737"/>
      <c r="O953" s="737"/>
      <c r="P953" s="737"/>
      <c r="Q953" s="737"/>
      <c r="R953" s="737"/>
      <c r="S953" s="737"/>
      <c r="T953" s="737"/>
      <c r="U953" s="737"/>
      <c r="V953" s="737"/>
      <c r="W953" s="737"/>
      <c r="X953" s="737"/>
      <c r="Y953" s="737"/>
      <c r="Z953" s="737"/>
    </row>
    <row r="954">
      <c r="A954" s="737"/>
      <c r="B954" s="737"/>
      <c r="C954" s="737"/>
      <c r="D954" s="737"/>
      <c r="E954" s="737"/>
      <c r="F954" s="738"/>
      <c r="G954" s="737"/>
      <c r="H954" s="737"/>
      <c r="I954" s="737"/>
      <c r="J954" s="737"/>
      <c r="K954" s="737"/>
      <c r="L954" s="737"/>
      <c r="M954" s="737"/>
      <c r="N954" s="737"/>
      <c r="O954" s="737"/>
      <c r="P954" s="737"/>
      <c r="Q954" s="737"/>
      <c r="R954" s="737"/>
      <c r="S954" s="737"/>
      <c r="T954" s="737"/>
      <c r="U954" s="737"/>
      <c r="V954" s="737"/>
      <c r="W954" s="737"/>
      <c r="X954" s="737"/>
      <c r="Y954" s="737"/>
      <c r="Z954" s="737"/>
    </row>
    <row r="955">
      <c r="A955" s="737"/>
      <c r="B955" s="737"/>
      <c r="C955" s="737"/>
      <c r="D955" s="737"/>
      <c r="E955" s="737"/>
      <c r="F955" s="738"/>
      <c r="G955" s="737"/>
      <c r="H955" s="737"/>
      <c r="I955" s="737"/>
      <c r="J955" s="737"/>
      <c r="K955" s="737"/>
      <c r="L955" s="737"/>
      <c r="M955" s="737"/>
      <c r="N955" s="737"/>
      <c r="O955" s="737"/>
      <c r="P955" s="737"/>
      <c r="Q955" s="737"/>
      <c r="R955" s="737"/>
      <c r="S955" s="737"/>
      <c r="T955" s="737"/>
      <c r="U955" s="737"/>
      <c r="V955" s="737"/>
      <c r="W955" s="737"/>
      <c r="X955" s="737"/>
      <c r="Y955" s="737"/>
      <c r="Z955" s="737"/>
    </row>
    <row r="956">
      <c r="A956" s="737"/>
      <c r="B956" s="737"/>
      <c r="C956" s="737"/>
      <c r="D956" s="737"/>
      <c r="E956" s="737"/>
      <c r="F956" s="738"/>
      <c r="G956" s="737"/>
      <c r="H956" s="737"/>
      <c r="I956" s="737"/>
      <c r="J956" s="737"/>
      <c r="K956" s="737"/>
      <c r="L956" s="737"/>
      <c r="M956" s="737"/>
      <c r="N956" s="737"/>
      <c r="O956" s="737"/>
      <c r="P956" s="737"/>
      <c r="Q956" s="737"/>
      <c r="R956" s="737"/>
      <c r="S956" s="737"/>
      <c r="T956" s="737"/>
      <c r="U956" s="737"/>
      <c r="V956" s="737"/>
      <c r="W956" s="737"/>
      <c r="X956" s="737"/>
      <c r="Y956" s="737"/>
      <c r="Z956" s="737"/>
    </row>
    <row r="957">
      <c r="A957" s="737"/>
      <c r="B957" s="737"/>
      <c r="C957" s="737"/>
      <c r="D957" s="737"/>
      <c r="E957" s="737"/>
      <c r="F957" s="738"/>
      <c r="G957" s="737"/>
      <c r="H957" s="737"/>
      <c r="I957" s="737"/>
      <c r="J957" s="737"/>
      <c r="K957" s="737"/>
      <c r="L957" s="737"/>
      <c r="M957" s="737"/>
      <c r="N957" s="737"/>
      <c r="O957" s="737"/>
      <c r="P957" s="737"/>
      <c r="Q957" s="737"/>
      <c r="R957" s="737"/>
      <c r="S957" s="737"/>
      <c r="T957" s="737"/>
      <c r="U957" s="737"/>
      <c r="V957" s="737"/>
      <c r="W957" s="737"/>
      <c r="X957" s="737"/>
      <c r="Y957" s="737"/>
      <c r="Z957" s="737"/>
    </row>
    <row r="958">
      <c r="A958" s="737"/>
      <c r="B958" s="737"/>
      <c r="C958" s="737"/>
      <c r="D958" s="737"/>
      <c r="E958" s="737"/>
      <c r="F958" s="738"/>
      <c r="G958" s="737"/>
      <c r="H958" s="737"/>
      <c r="I958" s="737"/>
      <c r="J958" s="737"/>
      <c r="K958" s="737"/>
      <c r="L958" s="737"/>
      <c r="M958" s="737"/>
      <c r="N958" s="737"/>
      <c r="O958" s="737"/>
      <c r="P958" s="737"/>
      <c r="Q958" s="737"/>
      <c r="R958" s="737"/>
      <c r="S958" s="737"/>
      <c r="T958" s="737"/>
      <c r="U958" s="737"/>
      <c r="V958" s="737"/>
      <c r="W958" s="737"/>
      <c r="X958" s="737"/>
      <c r="Y958" s="737"/>
      <c r="Z958" s="737"/>
    </row>
    <row r="959">
      <c r="A959" s="737"/>
      <c r="B959" s="737"/>
      <c r="C959" s="737"/>
      <c r="D959" s="737"/>
      <c r="E959" s="737"/>
      <c r="F959" s="738"/>
      <c r="G959" s="737"/>
      <c r="H959" s="737"/>
      <c r="I959" s="737"/>
      <c r="J959" s="737"/>
      <c r="K959" s="737"/>
      <c r="L959" s="737"/>
      <c r="M959" s="737"/>
      <c r="N959" s="737"/>
      <c r="O959" s="737"/>
      <c r="P959" s="737"/>
      <c r="Q959" s="737"/>
      <c r="R959" s="737"/>
      <c r="S959" s="737"/>
      <c r="T959" s="737"/>
      <c r="U959" s="737"/>
      <c r="V959" s="737"/>
      <c r="W959" s="737"/>
      <c r="X959" s="737"/>
      <c r="Y959" s="737"/>
      <c r="Z959" s="737"/>
    </row>
    <row r="960">
      <c r="A960" s="737"/>
      <c r="B960" s="737"/>
      <c r="C960" s="737"/>
      <c r="D960" s="737"/>
      <c r="E960" s="737"/>
      <c r="F960" s="738"/>
      <c r="G960" s="737"/>
      <c r="H960" s="737"/>
      <c r="I960" s="737"/>
      <c r="J960" s="737"/>
      <c r="K960" s="737"/>
      <c r="L960" s="737"/>
      <c r="M960" s="737"/>
      <c r="N960" s="737"/>
      <c r="O960" s="737"/>
      <c r="P960" s="737"/>
      <c r="Q960" s="737"/>
      <c r="R960" s="737"/>
      <c r="S960" s="737"/>
      <c r="T960" s="737"/>
      <c r="U960" s="737"/>
      <c r="V960" s="737"/>
      <c r="W960" s="737"/>
      <c r="X960" s="737"/>
      <c r="Y960" s="737"/>
      <c r="Z960" s="737"/>
    </row>
    <row r="961">
      <c r="A961" s="737"/>
      <c r="B961" s="737"/>
      <c r="C961" s="737"/>
      <c r="D961" s="737"/>
      <c r="E961" s="737"/>
      <c r="F961" s="738"/>
      <c r="G961" s="737"/>
      <c r="H961" s="737"/>
      <c r="I961" s="737"/>
      <c r="J961" s="737"/>
      <c r="K961" s="737"/>
      <c r="L961" s="737"/>
      <c r="M961" s="737"/>
      <c r="N961" s="737"/>
      <c r="O961" s="737"/>
      <c r="P961" s="737"/>
      <c r="Q961" s="737"/>
      <c r="R961" s="737"/>
      <c r="S961" s="737"/>
      <c r="T961" s="737"/>
      <c r="U961" s="737"/>
      <c r="V961" s="737"/>
      <c r="W961" s="737"/>
      <c r="X961" s="737"/>
      <c r="Y961" s="737"/>
      <c r="Z961" s="737"/>
    </row>
    <row r="962">
      <c r="A962" s="737"/>
      <c r="B962" s="737"/>
      <c r="C962" s="737"/>
      <c r="D962" s="737"/>
      <c r="E962" s="737"/>
      <c r="F962" s="738"/>
      <c r="G962" s="737"/>
      <c r="H962" s="737"/>
      <c r="I962" s="737"/>
      <c r="J962" s="737"/>
      <c r="K962" s="737"/>
      <c r="L962" s="737"/>
      <c r="M962" s="737"/>
      <c r="N962" s="737"/>
      <c r="O962" s="737"/>
      <c r="P962" s="737"/>
      <c r="Q962" s="737"/>
      <c r="R962" s="737"/>
      <c r="S962" s="737"/>
      <c r="T962" s="737"/>
      <c r="U962" s="737"/>
      <c r="V962" s="737"/>
      <c r="W962" s="737"/>
      <c r="X962" s="737"/>
      <c r="Y962" s="737"/>
      <c r="Z962" s="737"/>
    </row>
    <row r="963">
      <c r="A963" s="737"/>
      <c r="B963" s="737"/>
      <c r="C963" s="737"/>
      <c r="D963" s="737"/>
      <c r="E963" s="737"/>
      <c r="F963" s="738"/>
      <c r="G963" s="737"/>
      <c r="H963" s="737"/>
      <c r="I963" s="737"/>
      <c r="J963" s="737"/>
      <c r="K963" s="737"/>
      <c r="L963" s="737"/>
      <c r="M963" s="737"/>
      <c r="N963" s="737"/>
      <c r="O963" s="737"/>
      <c r="P963" s="737"/>
      <c r="Q963" s="737"/>
      <c r="R963" s="737"/>
      <c r="S963" s="737"/>
      <c r="T963" s="737"/>
      <c r="U963" s="737"/>
      <c r="V963" s="737"/>
      <c r="W963" s="737"/>
      <c r="X963" s="737"/>
      <c r="Y963" s="737"/>
      <c r="Z963" s="737"/>
    </row>
    <row r="964">
      <c r="A964" s="737"/>
      <c r="B964" s="737"/>
      <c r="C964" s="737"/>
      <c r="D964" s="737"/>
      <c r="E964" s="737"/>
      <c r="F964" s="738"/>
      <c r="G964" s="737"/>
      <c r="H964" s="737"/>
      <c r="I964" s="737"/>
      <c r="J964" s="737"/>
      <c r="K964" s="737"/>
      <c r="L964" s="737"/>
      <c r="M964" s="737"/>
      <c r="N964" s="737"/>
      <c r="O964" s="737"/>
      <c r="P964" s="737"/>
      <c r="Q964" s="737"/>
      <c r="R964" s="737"/>
      <c r="S964" s="737"/>
      <c r="T964" s="737"/>
      <c r="U964" s="737"/>
      <c r="V964" s="737"/>
      <c r="W964" s="737"/>
      <c r="X964" s="737"/>
      <c r="Y964" s="737"/>
      <c r="Z964" s="737"/>
    </row>
    <row r="965">
      <c r="A965" s="737"/>
      <c r="B965" s="737"/>
      <c r="C965" s="737"/>
      <c r="D965" s="737"/>
      <c r="E965" s="737"/>
      <c r="F965" s="738"/>
      <c r="G965" s="737"/>
      <c r="H965" s="737"/>
      <c r="I965" s="737"/>
      <c r="J965" s="737"/>
      <c r="K965" s="737"/>
      <c r="L965" s="737"/>
      <c r="M965" s="737"/>
      <c r="N965" s="737"/>
      <c r="O965" s="737"/>
      <c r="P965" s="737"/>
      <c r="Q965" s="737"/>
      <c r="R965" s="737"/>
      <c r="S965" s="737"/>
      <c r="T965" s="737"/>
      <c r="U965" s="737"/>
      <c r="V965" s="737"/>
      <c r="W965" s="737"/>
      <c r="X965" s="737"/>
      <c r="Y965" s="737"/>
      <c r="Z965" s="737"/>
    </row>
    <row r="966">
      <c r="A966" s="737"/>
      <c r="B966" s="737"/>
      <c r="C966" s="737"/>
      <c r="D966" s="737"/>
      <c r="E966" s="737"/>
      <c r="F966" s="738"/>
      <c r="G966" s="737"/>
      <c r="H966" s="737"/>
      <c r="I966" s="737"/>
      <c r="J966" s="737"/>
      <c r="K966" s="737"/>
      <c r="L966" s="737"/>
      <c r="M966" s="737"/>
      <c r="N966" s="737"/>
      <c r="O966" s="737"/>
      <c r="P966" s="737"/>
      <c r="Q966" s="737"/>
      <c r="R966" s="737"/>
      <c r="S966" s="737"/>
      <c r="T966" s="737"/>
      <c r="U966" s="737"/>
      <c r="V966" s="737"/>
      <c r="W966" s="737"/>
      <c r="X966" s="737"/>
      <c r="Y966" s="737"/>
      <c r="Z966" s="737"/>
    </row>
    <row r="967">
      <c r="A967" s="737"/>
      <c r="B967" s="737"/>
      <c r="C967" s="737"/>
      <c r="D967" s="737"/>
      <c r="E967" s="737"/>
      <c r="F967" s="738"/>
      <c r="G967" s="737"/>
      <c r="H967" s="737"/>
      <c r="I967" s="737"/>
      <c r="J967" s="737"/>
      <c r="K967" s="737"/>
      <c r="L967" s="737"/>
      <c r="M967" s="737"/>
      <c r="N967" s="737"/>
      <c r="O967" s="737"/>
      <c r="P967" s="737"/>
      <c r="Q967" s="737"/>
      <c r="R967" s="737"/>
      <c r="S967" s="737"/>
      <c r="T967" s="737"/>
      <c r="U967" s="737"/>
      <c r="V967" s="737"/>
      <c r="W967" s="737"/>
      <c r="X967" s="737"/>
      <c r="Y967" s="737"/>
      <c r="Z967" s="737"/>
    </row>
    <row r="968">
      <c r="A968" s="737"/>
      <c r="B968" s="737"/>
      <c r="C968" s="737"/>
      <c r="D968" s="737"/>
      <c r="E968" s="737"/>
      <c r="F968" s="738"/>
      <c r="G968" s="737"/>
      <c r="H968" s="737"/>
      <c r="I968" s="737"/>
      <c r="J968" s="737"/>
      <c r="K968" s="737"/>
      <c r="L968" s="737"/>
      <c r="M968" s="737"/>
      <c r="N968" s="737"/>
      <c r="O968" s="737"/>
      <c r="P968" s="737"/>
      <c r="Q968" s="737"/>
      <c r="R968" s="737"/>
      <c r="S968" s="737"/>
      <c r="T968" s="737"/>
      <c r="U968" s="737"/>
      <c r="V968" s="737"/>
      <c r="W968" s="737"/>
      <c r="X968" s="737"/>
      <c r="Y968" s="737"/>
      <c r="Z968" s="737"/>
    </row>
    <row r="969">
      <c r="A969" s="737"/>
      <c r="B969" s="737"/>
      <c r="C969" s="737"/>
      <c r="D969" s="737"/>
      <c r="E969" s="737"/>
      <c r="F969" s="738"/>
      <c r="G969" s="737"/>
      <c r="H969" s="737"/>
      <c r="I969" s="737"/>
      <c r="J969" s="737"/>
      <c r="K969" s="737"/>
      <c r="L969" s="737"/>
      <c r="M969" s="737"/>
      <c r="N969" s="737"/>
      <c r="O969" s="737"/>
      <c r="P969" s="737"/>
      <c r="Q969" s="737"/>
      <c r="R969" s="737"/>
      <c r="S969" s="737"/>
      <c r="T969" s="737"/>
      <c r="U969" s="737"/>
      <c r="V969" s="737"/>
      <c r="W969" s="737"/>
      <c r="X969" s="737"/>
      <c r="Y969" s="737"/>
      <c r="Z969" s="737"/>
    </row>
    <row r="970">
      <c r="A970" s="737"/>
      <c r="B970" s="737"/>
      <c r="C970" s="737"/>
      <c r="D970" s="737"/>
      <c r="E970" s="737"/>
      <c r="F970" s="738"/>
      <c r="G970" s="737"/>
      <c r="H970" s="737"/>
      <c r="I970" s="737"/>
      <c r="J970" s="737"/>
      <c r="K970" s="737"/>
      <c r="L970" s="737"/>
      <c r="M970" s="737"/>
      <c r="N970" s="737"/>
      <c r="O970" s="737"/>
      <c r="P970" s="737"/>
      <c r="Q970" s="737"/>
      <c r="R970" s="737"/>
      <c r="S970" s="737"/>
      <c r="T970" s="737"/>
      <c r="U970" s="737"/>
      <c r="V970" s="737"/>
      <c r="W970" s="737"/>
      <c r="X970" s="737"/>
      <c r="Y970" s="737"/>
      <c r="Z970" s="737"/>
    </row>
    <row r="971">
      <c r="A971" s="737"/>
      <c r="B971" s="737"/>
      <c r="C971" s="737"/>
      <c r="D971" s="737"/>
      <c r="E971" s="737"/>
      <c r="F971" s="738"/>
      <c r="G971" s="737"/>
      <c r="H971" s="737"/>
      <c r="I971" s="737"/>
      <c r="J971" s="737"/>
      <c r="K971" s="737"/>
      <c r="L971" s="737"/>
      <c r="M971" s="737"/>
      <c r="N971" s="737"/>
      <c r="O971" s="737"/>
      <c r="P971" s="737"/>
      <c r="Q971" s="737"/>
      <c r="R971" s="737"/>
      <c r="S971" s="737"/>
      <c r="T971" s="737"/>
      <c r="U971" s="737"/>
      <c r="V971" s="737"/>
      <c r="W971" s="737"/>
      <c r="X971" s="737"/>
      <c r="Y971" s="737"/>
      <c r="Z971" s="737"/>
    </row>
    <row r="972">
      <c r="A972" s="737"/>
      <c r="B972" s="737"/>
      <c r="C972" s="737"/>
      <c r="D972" s="737"/>
      <c r="E972" s="737"/>
      <c r="F972" s="738"/>
      <c r="G972" s="737"/>
      <c r="H972" s="737"/>
      <c r="I972" s="737"/>
      <c r="J972" s="737"/>
      <c r="K972" s="737"/>
      <c r="L972" s="737"/>
      <c r="M972" s="737"/>
      <c r="N972" s="737"/>
      <c r="O972" s="737"/>
      <c r="P972" s="737"/>
      <c r="Q972" s="737"/>
      <c r="R972" s="737"/>
      <c r="S972" s="737"/>
      <c r="T972" s="737"/>
      <c r="U972" s="737"/>
      <c r="V972" s="737"/>
      <c r="W972" s="737"/>
      <c r="X972" s="737"/>
      <c r="Y972" s="737"/>
      <c r="Z972" s="737"/>
    </row>
    <row r="973">
      <c r="A973" s="737"/>
      <c r="B973" s="737"/>
      <c r="C973" s="737"/>
      <c r="D973" s="737"/>
      <c r="E973" s="737"/>
      <c r="F973" s="738"/>
      <c r="G973" s="737"/>
      <c r="H973" s="737"/>
      <c r="I973" s="737"/>
      <c r="J973" s="737"/>
      <c r="K973" s="737"/>
      <c r="L973" s="737"/>
      <c r="M973" s="737"/>
      <c r="N973" s="737"/>
      <c r="O973" s="737"/>
      <c r="P973" s="737"/>
      <c r="Q973" s="737"/>
      <c r="R973" s="737"/>
      <c r="S973" s="737"/>
      <c r="T973" s="737"/>
      <c r="U973" s="737"/>
      <c r="V973" s="737"/>
      <c r="W973" s="737"/>
      <c r="X973" s="737"/>
      <c r="Y973" s="737"/>
      <c r="Z973" s="737"/>
    </row>
    <row r="974">
      <c r="A974" s="737"/>
      <c r="B974" s="737"/>
      <c r="C974" s="737"/>
      <c r="D974" s="737"/>
      <c r="E974" s="737"/>
      <c r="F974" s="738"/>
      <c r="G974" s="737"/>
      <c r="H974" s="737"/>
      <c r="I974" s="737"/>
      <c r="J974" s="737"/>
      <c r="K974" s="737"/>
      <c r="L974" s="737"/>
      <c r="M974" s="737"/>
      <c r="N974" s="737"/>
      <c r="O974" s="737"/>
      <c r="P974" s="737"/>
      <c r="Q974" s="737"/>
      <c r="R974" s="737"/>
      <c r="S974" s="737"/>
      <c r="T974" s="737"/>
      <c r="U974" s="737"/>
      <c r="V974" s="737"/>
      <c r="W974" s="737"/>
      <c r="X974" s="737"/>
      <c r="Y974" s="737"/>
      <c r="Z974" s="737"/>
    </row>
    <row r="975">
      <c r="A975" s="737"/>
      <c r="B975" s="737"/>
      <c r="C975" s="737"/>
      <c r="D975" s="737"/>
      <c r="E975" s="737"/>
      <c r="F975" s="738"/>
      <c r="G975" s="737"/>
      <c r="H975" s="737"/>
      <c r="I975" s="737"/>
      <c r="J975" s="737"/>
      <c r="K975" s="737"/>
      <c r="L975" s="737"/>
      <c r="M975" s="737"/>
      <c r="N975" s="737"/>
      <c r="O975" s="737"/>
      <c r="P975" s="737"/>
      <c r="Q975" s="737"/>
      <c r="R975" s="737"/>
      <c r="S975" s="737"/>
      <c r="T975" s="737"/>
      <c r="U975" s="737"/>
      <c r="V975" s="737"/>
      <c r="W975" s="737"/>
      <c r="X975" s="737"/>
      <c r="Y975" s="737"/>
      <c r="Z975" s="737"/>
    </row>
    <row r="976">
      <c r="A976" s="737"/>
      <c r="B976" s="737"/>
      <c r="C976" s="737"/>
      <c r="D976" s="737"/>
      <c r="E976" s="737"/>
      <c r="F976" s="738"/>
      <c r="G976" s="737"/>
      <c r="H976" s="737"/>
      <c r="I976" s="737"/>
      <c r="J976" s="737"/>
      <c r="K976" s="737"/>
      <c r="L976" s="737"/>
      <c r="M976" s="737"/>
      <c r="N976" s="737"/>
      <c r="O976" s="737"/>
      <c r="P976" s="737"/>
      <c r="Q976" s="737"/>
      <c r="R976" s="737"/>
      <c r="S976" s="737"/>
      <c r="T976" s="737"/>
      <c r="U976" s="737"/>
      <c r="V976" s="737"/>
      <c r="W976" s="737"/>
      <c r="X976" s="737"/>
      <c r="Y976" s="737"/>
      <c r="Z976" s="737"/>
    </row>
    <row r="977">
      <c r="A977" s="737"/>
      <c r="B977" s="737"/>
      <c r="C977" s="737"/>
      <c r="D977" s="737"/>
      <c r="E977" s="737"/>
      <c r="F977" s="738"/>
      <c r="G977" s="737"/>
      <c r="H977" s="737"/>
      <c r="I977" s="737"/>
      <c r="J977" s="737"/>
      <c r="K977" s="737"/>
      <c r="L977" s="737"/>
      <c r="M977" s="737"/>
      <c r="N977" s="737"/>
      <c r="O977" s="737"/>
      <c r="P977" s="737"/>
      <c r="Q977" s="737"/>
      <c r="R977" s="737"/>
      <c r="S977" s="737"/>
      <c r="T977" s="737"/>
      <c r="U977" s="737"/>
      <c r="V977" s="737"/>
      <c r="W977" s="737"/>
      <c r="X977" s="737"/>
      <c r="Y977" s="737"/>
      <c r="Z977" s="737"/>
    </row>
    <row r="978">
      <c r="A978" s="737"/>
      <c r="B978" s="737"/>
      <c r="C978" s="737"/>
      <c r="D978" s="737"/>
      <c r="E978" s="737"/>
      <c r="F978" s="738"/>
      <c r="G978" s="737"/>
      <c r="H978" s="737"/>
      <c r="I978" s="737"/>
      <c r="J978" s="737"/>
      <c r="K978" s="737"/>
      <c r="L978" s="737"/>
      <c r="M978" s="737"/>
      <c r="N978" s="737"/>
      <c r="O978" s="737"/>
      <c r="P978" s="737"/>
      <c r="Q978" s="737"/>
      <c r="R978" s="737"/>
      <c r="S978" s="737"/>
      <c r="T978" s="737"/>
      <c r="U978" s="737"/>
      <c r="V978" s="737"/>
      <c r="W978" s="737"/>
      <c r="X978" s="737"/>
      <c r="Y978" s="737"/>
      <c r="Z978" s="737"/>
    </row>
    <row r="979">
      <c r="A979" s="737"/>
      <c r="B979" s="737"/>
      <c r="C979" s="737"/>
      <c r="D979" s="737"/>
      <c r="E979" s="737"/>
      <c r="F979" s="738"/>
      <c r="G979" s="737"/>
      <c r="H979" s="737"/>
      <c r="I979" s="737"/>
      <c r="J979" s="737"/>
      <c r="K979" s="737"/>
      <c r="L979" s="737"/>
      <c r="M979" s="737"/>
      <c r="N979" s="737"/>
      <c r="O979" s="737"/>
      <c r="P979" s="737"/>
      <c r="Q979" s="737"/>
      <c r="R979" s="737"/>
      <c r="S979" s="737"/>
      <c r="T979" s="737"/>
      <c r="U979" s="737"/>
      <c r="V979" s="737"/>
      <c r="W979" s="737"/>
      <c r="X979" s="737"/>
      <c r="Y979" s="737"/>
      <c r="Z979" s="737"/>
    </row>
    <row r="980">
      <c r="A980" s="737"/>
      <c r="B980" s="737"/>
      <c r="C980" s="737"/>
      <c r="D980" s="737"/>
      <c r="E980" s="737"/>
      <c r="F980" s="738"/>
      <c r="G980" s="737"/>
      <c r="H980" s="737"/>
      <c r="I980" s="737"/>
      <c r="J980" s="737"/>
      <c r="K980" s="737"/>
      <c r="L980" s="737"/>
      <c r="M980" s="737"/>
      <c r="N980" s="737"/>
      <c r="O980" s="737"/>
      <c r="P980" s="737"/>
      <c r="Q980" s="737"/>
      <c r="R980" s="737"/>
      <c r="S980" s="737"/>
      <c r="T980" s="737"/>
      <c r="U980" s="737"/>
      <c r="V980" s="737"/>
      <c r="W980" s="737"/>
      <c r="X980" s="737"/>
      <c r="Y980" s="737"/>
      <c r="Z980" s="737"/>
    </row>
    <row r="981">
      <c r="A981" s="737"/>
      <c r="B981" s="737"/>
      <c r="C981" s="737"/>
      <c r="D981" s="737"/>
      <c r="E981" s="737"/>
      <c r="F981" s="738"/>
      <c r="G981" s="737"/>
      <c r="H981" s="737"/>
      <c r="I981" s="737"/>
      <c r="J981" s="737"/>
      <c r="K981" s="737"/>
      <c r="L981" s="737"/>
      <c r="M981" s="737"/>
      <c r="N981" s="737"/>
      <c r="O981" s="737"/>
      <c r="P981" s="737"/>
      <c r="Q981" s="737"/>
      <c r="R981" s="737"/>
      <c r="S981" s="737"/>
      <c r="T981" s="737"/>
      <c r="U981" s="737"/>
      <c r="V981" s="737"/>
      <c r="W981" s="737"/>
      <c r="X981" s="737"/>
      <c r="Y981" s="737"/>
      <c r="Z981" s="737"/>
    </row>
    <row r="982">
      <c r="A982" s="737"/>
      <c r="B982" s="737"/>
      <c r="C982" s="737"/>
      <c r="D982" s="737"/>
      <c r="E982" s="737"/>
      <c r="F982" s="738"/>
      <c r="G982" s="737"/>
      <c r="H982" s="737"/>
      <c r="I982" s="737"/>
      <c r="J982" s="737"/>
      <c r="K982" s="737"/>
      <c r="L982" s="737"/>
      <c r="M982" s="737"/>
      <c r="N982" s="737"/>
      <c r="O982" s="737"/>
      <c r="P982" s="737"/>
      <c r="Q982" s="737"/>
      <c r="R982" s="737"/>
      <c r="S982" s="737"/>
      <c r="T982" s="737"/>
      <c r="U982" s="737"/>
      <c r="V982" s="737"/>
      <c r="W982" s="737"/>
      <c r="X982" s="737"/>
      <c r="Y982" s="737"/>
      <c r="Z982" s="737"/>
    </row>
    <row r="983">
      <c r="A983" s="737"/>
      <c r="B983" s="737"/>
      <c r="C983" s="737"/>
      <c r="D983" s="737"/>
      <c r="E983" s="737"/>
      <c r="F983" s="738"/>
      <c r="G983" s="737"/>
      <c r="H983" s="737"/>
      <c r="I983" s="737"/>
      <c r="J983" s="737"/>
      <c r="K983" s="737"/>
      <c r="L983" s="737"/>
      <c r="M983" s="737"/>
      <c r="N983" s="737"/>
      <c r="O983" s="737"/>
      <c r="P983" s="737"/>
      <c r="Q983" s="737"/>
      <c r="R983" s="737"/>
      <c r="S983" s="737"/>
      <c r="T983" s="737"/>
      <c r="U983" s="737"/>
      <c r="V983" s="737"/>
      <c r="W983" s="737"/>
      <c r="X983" s="737"/>
      <c r="Y983" s="737"/>
      <c r="Z983" s="737"/>
    </row>
    <row r="984">
      <c r="A984" s="737"/>
      <c r="B984" s="737"/>
      <c r="C984" s="737"/>
      <c r="D984" s="737"/>
      <c r="E984" s="737"/>
      <c r="F984" s="738"/>
      <c r="G984" s="737"/>
      <c r="H984" s="737"/>
      <c r="I984" s="737"/>
      <c r="J984" s="737"/>
      <c r="K984" s="737"/>
      <c r="L984" s="737"/>
      <c r="M984" s="737"/>
      <c r="N984" s="737"/>
      <c r="O984" s="737"/>
      <c r="P984" s="737"/>
      <c r="Q984" s="737"/>
      <c r="R984" s="737"/>
      <c r="S984" s="737"/>
      <c r="T984" s="737"/>
      <c r="U984" s="737"/>
      <c r="V984" s="737"/>
      <c r="W984" s="737"/>
      <c r="X984" s="737"/>
      <c r="Y984" s="737"/>
      <c r="Z984" s="737"/>
    </row>
    <row r="985">
      <c r="A985" s="737"/>
      <c r="B985" s="737"/>
      <c r="C985" s="737"/>
      <c r="D985" s="737"/>
      <c r="E985" s="737"/>
      <c r="F985" s="738"/>
      <c r="G985" s="737"/>
      <c r="H985" s="737"/>
      <c r="I985" s="737"/>
      <c r="J985" s="737"/>
      <c r="K985" s="737"/>
      <c r="L985" s="737"/>
      <c r="M985" s="737"/>
      <c r="N985" s="737"/>
      <c r="O985" s="737"/>
      <c r="P985" s="737"/>
      <c r="Q985" s="737"/>
      <c r="R985" s="737"/>
      <c r="S985" s="737"/>
      <c r="T985" s="737"/>
      <c r="U985" s="737"/>
      <c r="V985" s="737"/>
      <c r="W985" s="737"/>
      <c r="X985" s="737"/>
      <c r="Y985" s="737"/>
      <c r="Z985" s="737"/>
    </row>
    <row r="986">
      <c r="A986" s="737"/>
      <c r="B986" s="737"/>
      <c r="C986" s="737"/>
      <c r="D986" s="737"/>
      <c r="E986" s="737"/>
      <c r="F986" s="738"/>
      <c r="G986" s="737"/>
      <c r="H986" s="737"/>
      <c r="I986" s="737"/>
      <c r="J986" s="737"/>
      <c r="K986" s="737"/>
      <c r="L986" s="737"/>
      <c r="M986" s="737"/>
      <c r="N986" s="737"/>
      <c r="O986" s="737"/>
      <c r="P986" s="737"/>
      <c r="Q986" s="737"/>
      <c r="R986" s="737"/>
      <c r="S986" s="737"/>
      <c r="T986" s="737"/>
      <c r="U986" s="737"/>
      <c r="V986" s="737"/>
      <c r="W986" s="737"/>
      <c r="X986" s="737"/>
      <c r="Y986" s="737"/>
      <c r="Z986" s="737"/>
    </row>
    <row r="987">
      <c r="A987" s="737"/>
      <c r="B987" s="737"/>
      <c r="C987" s="737"/>
      <c r="D987" s="737"/>
      <c r="E987" s="737"/>
      <c r="F987" s="738"/>
      <c r="G987" s="737"/>
      <c r="H987" s="737"/>
      <c r="I987" s="737"/>
      <c r="J987" s="737"/>
      <c r="K987" s="737"/>
      <c r="L987" s="737"/>
      <c r="M987" s="737"/>
      <c r="N987" s="737"/>
      <c r="O987" s="737"/>
      <c r="P987" s="737"/>
      <c r="Q987" s="737"/>
      <c r="R987" s="737"/>
      <c r="S987" s="737"/>
      <c r="T987" s="737"/>
      <c r="U987" s="737"/>
      <c r="V987" s="737"/>
      <c r="W987" s="737"/>
      <c r="X987" s="737"/>
      <c r="Y987" s="737"/>
      <c r="Z987" s="737"/>
    </row>
    <row r="988">
      <c r="A988" s="737"/>
      <c r="B988" s="737"/>
      <c r="C988" s="737"/>
      <c r="D988" s="737"/>
      <c r="E988" s="737"/>
      <c r="F988" s="738"/>
      <c r="G988" s="737"/>
      <c r="H988" s="737"/>
      <c r="I988" s="737"/>
      <c r="J988" s="737"/>
      <c r="K988" s="737"/>
      <c r="L988" s="737"/>
      <c r="M988" s="737"/>
      <c r="N988" s="737"/>
      <c r="O988" s="737"/>
      <c r="P988" s="737"/>
      <c r="Q988" s="737"/>
      <c r="R988" s="737"/>
      <c r="S988" s="737"/>
      <c r="T988" s="737"/>
      <c r="U988" s="737"/>
      <c r="V988" s="737"/>
      <c r="W988" s="737"/>
      <c r="X988" s="737"/>
      <c r="Y988" s="737"/>
      <c r="Z988" s="737"/>
    </row>
    <row r="989">
      <c r="A989" s="737"/>
      <c r="B989" s="737"/>
      <c r="C989" s="737"/>
      <c r="D989" s="737"/>
      <c r="E989" s="737"/>
      <c r="F989" s="738"/>
      <c r="G989" s="737"/>
      <c r="H989" s="737"/>
      <c r="I989" s="737"/>
      <c r="J989" s="737"/>
      <c r="K989" s="737"/>
      <c r="L989" s="737"/>
      <c r="M989" s="737"/>
      <c r="N989" s="737"/>
      <c r="O989" s="737"/>
      <c r="P989" s="737"/>
      <c r="Q989" s="737"/>
      <c r="R989" s="737"/>
      <c r="S989" s="737"/>
      <c r="T989" s="737"/>
      <c r="U989" s="737"/>
      <c r="V989" s="737"/>
      <c r="W989" s="737"/>
      <c r="X989" s="737"/>
      <c r="Y989" s="737"/>
      <c r="Z989" s="737"/>
    </row>
    <row r="990">
      <c r="A990" s="737"/>
      <c r="B990" s="737"/>
      <c r="C990" s="737"/>
      <c r="D990" s="737"/>
      <c r="E990" s="737"/>
      <c r="F990" s="738"/>
      <c r="G990" s="737"/>
      <c r="H990" s="737"/>
      <c r="I990" s="737"/>
      <c r="J990" s="737"/>
      <c r="K990" s="737"/>
      <c r="L990" s="737"/>
      <c r="M990" s="737"/>
      <c r="N990" s="737"/>
      <c r="O990" s="737"/>
      <c r="P990" s="737"/>
      <c r="Q990" s="737"/>
      <c r="R990" s="737"/>
      <c r="S990" s="737"/>
      <c r="T990" s="737"/>
      <c r="U990" s="737"/>
      <c r="V990" s="737"/>
      <c r="W990" s="737"/>
      <c r="X990" s="737"/>
      <c r="Y990" s="737"/>
      <c r="Z990" s="737"/>
    </row>
    <row r="991">
      <c r="A991" s="737"/>
      <c r="B991" s="737"/>
      <c r="C991" s="737"/>
      <c r="D991" s="737"/>
      <c r="E991" s="737"/>
      <c r="F991" s="738"/>
      <c r="G991" s="737"/>
      <c r="H991" s="737"/>
      <c r="I991" s="737"/>
      <c r="J991" s="737"/>
      <c r="K991" s="737"/>
      <c r="L991" s="737"/>
      <c r="M991" s="737"/>
      <c r="N991" s="737"/>
      <c r="O991" s="737"/>
      <c r="P991" s="737"/>
      <c r="Q991" s="737"/>
      <c r="R991" s="737"/>
      <c r="S991" s="737"/>
      <c r="T991" s="737"/>
      <c r="U991" s="737"/>
      <c r="V991" s="737"/>
      <c r="W991" s="737"/>
      <c r="X991" s="737"/>
      <c r="Y991" s="737"/>
      <c r="Z991" s="737"/>
    </row>
    <row r="992">
      <c r="A992" s="737"/>
      <c r="B992" s="737"/>
      <c r="C992" s="737"/>
      <c r="D992" s="737"/>
      <c r="E992" s="737"/>
      <c r="F992" s="738"/>
      <c r="G992" s="737"/>
      <c r="H992" s="737"/>
      <c r="I992" s="737"/>
      <c r="J992" s="737"/>
      <c r="K992" s="737"/>
      <c r="L992" s="737"/>
      <c r="M992" s="737"/>
      <c r="N992" s="737"/>
      <c r="O992" s="737"/>
      <c r="P992" s="737"/>
      <c r="Q992" s="737"/>
      <c r="R992" s="737"/>
      <c r="S992" s="737"/>
      <c r="T992" s="737"/>
      <c r="U992" s="737"/>
      <c r="V992" s="737"/>
      <c r="W992" s="737"/>
      <c r="X992" s="737"/>
      <c r="Y992" s="737"/>
      <c r="Z992" s="737"/>
    </row>
    <row r="993">
      <c r="A993" s="737"/>
      <c r="B993" s="737"/>
      <c r="C993" s="737"/>
      <c r="D993" s="737"/>
      <c r="E993" s="737"/>
      <c r="F993" s="738"/>
      <c r="G993" s="737"/>
      <c r="H993" s="737"/>
      <c r="I993" s="737"/>
      <c r="J993" s="737"/>
      <c r="K993" s="737"/>
      <c r="L993" s="737"/>
      <c r="M993" s="737"/>
      <c r="N993" s="737"/>
      <c r="O993" s="737"/>
      <c r="P993" s="737"/>
      <c r="Q993" s="737"/>
      <c r="R993" s="737"/>
      <c r="S993" s="737"/>
      <c r="T993" s="737"/>
      <c r="U993" s="737"/>
      <c r="V993" s="737"/>
      <c r="W993" s="737"/>
      <c r="X993" s="737"/>
      <c r="Y993" s="737"/>
      <c r="Z993" s="737"/>
    </row>
    <row r="994">
      <c r="A994" s="737"/>
      <c r="B994" s="737"/>
      <c r="C994" s="737"/>
      <c r="D994" s="737"/>
      <c r="E994" s="737"/>
      <c r="F994" s="738"/>
      <c r="G994" s="737"/>
      <c r="H994" s="737"/>
      <c r="I994" s="737"/>
      <c r="J994" s="737"/>
      <c r="K994" s="737"/>
      <c r="L994" s="737"/>
      <c r="M994" s="737"/>
      <c r="N994" s="737"/>
      <c r="O994" s="737"/>
      <c r="P994" s="737"/>
      <c r="Q994" s="737"/>
      <c r="R994" s="737"/>
      <c r="S994" s="737"/>
      <c r="T994" s="737"/>
      <c r="U994" s="737"/>
      <c r="V994" s="737"/>
      <c r="W994" s="737"/>
      <c r="X994" s="737"/>
      <c r="Y994" s="737"/>
      <c r="Z994" s="737"/>
    </row>
  </sheetData>
  <mergeCells count="3">
    <mergeCell ref="A1:E1"/>
    <mergeCell ref="A20:E20"/>
    <mergeCell ref="A30:E30"/>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4.5"/>
    <col customWidth="1" min="2" max="2" width="36.13"/>
    <col customWidth="1" min="3" max="3" width="37.5"/>
    <col customWidth="1" min="4" max="4" width="33.13"/>
    <col customWidth="1" min="5" max="5" width="18.25"/>
  </cols>
  <sheetData>
    <row r="1" ht="15.75" customHeight="1">
      <c r="A1" s="9" t="s">
        <v>216</v>
      </c>
      <c r="B1" s="10" t="s">
        <v>217</v>
      </c>
      <c r="C1" s="10" t="s">
        <v>218</v>
      </c>
      <c r="D1" s="10" t="s">
        <v>219</v>
      </c>
      <c r="E1" s="10" t="s">
        <v>220</v>
      </c>
      <c r="F1" s="9" t="s">
        <v>159</v>
      </c>
      <c r="G1" s="9" t="s">
        <v>221</v>
      </c>
      <c r="H1" s="11"/>
      <c r="I1" s="11"/>
      <c r="J1" s="11"/>
      <c r="K1" s="11"/>
      <c r="L1" s="11"/>
      <c r="M1" s="11"/>
      <c r="N1" s="11"/>
      <c r="O1" s="11"/>
      <c r="P1" s="11"/>
      <c r="Q1" s="11"/>
      <c r="R1" s="11"/>
      <c r="S1" s="11"/>
      <c r="T1" s="11"/>
      <c r="U1" s="11"/>
      <c r="V1" s="11"/>
      <c r="W1" s="11"/>
      <c r="X1" s="11"/>
      <c r="Y1" s="11"/>
      <c r="Z1" s="12"/>
    </row>
    <row r="2" ht="28.5" customHeight="1">
      <c r="A2" s="13" t="s">
        <v>222</v>
      </c>
      <c r="B2" s="14"/>
      <c r="C2" s="14"/>
      <c r="D2" s="14"/>
      <c r="E2" s="14"/>
      <c r="F2" s="14"/>
      <c r="G2" s="15"/>
      <c r="H2" s="16"/>
      <c r="I2" s="16"/>
      <c r="J2" s="16"/>
      <c r="K2" s="16"/>
      <c r="L2" s="16"/>
      <c r="M2" s="16"/>
      <c r="N2" s="16"/>
      <c r="O2" s="16"/>
      <c r="P2" s="16"/>
      <c r="Q2" s="16"/>
      <c r="R2" s="16"/>
      <c r="S2" s="16"/>
      <c r="T2" s="16"/>
      <c r="U2" s="16"/>
      <c r="V2" s="16"/>
      <c r="W2" s="16"/>
      <c r="X2" s="16"/>
      <c r="Y2" s="16"/>
      <c r="Z2" s="17"/>
    </row>
    <row r="3" ht="18.75" customHeight="1">
      <c r="A3" s="9">
        <v>1.0</v>
      </c>
      <c r="B3" s="18" t="s">
        <v>223</v>
      </c>
      <c r="C3" s="19" t="s">
        <v>224</v>
      </c>
      <c r="D3" s="19" t="s">
        <v>225</v>
      </c>
      <c r="E3" s="20" t="s">
        <v>226</v>
      </c>
      <c r="F3" s="21" t="s">
        <v>227</v>
      </c>
      <c r="G3" s="21" t="s">
        <v>228</v>
      </c>
      <c r="H3" s="11"/>
      <c r="I3" s="11"/>
      <c r="J3" s="11"/>
      <c r="K3" s="11"/>
      <c r="L3" s="11"/>
      <c r="M3" s="11"/>
      <c r="N3" s="11"/>
      <c r="O3" s="11"/>
      <c r="P3" s="11"/>
      <c r="Q3" s="11"/>
      <c r="R3" s="11"/>
      <c r="S3" s="11"/>
      <c r="T3" s="11"/>
      <c r="U3" s="11"/>
      <c r="V3" s="11"/>
      <c r="W3" s="11"/>
      <c r="X3" s="11"/>
      <c r="Y3" s="11"/>
      <c r="Z3" s="12"/>
    </row>
    <row r="4" ht="18.75" customHeight="1">
      <c r="A4" s="9"/>
      <c r="B4" s="22"/>
      <c r="C4" s="19" t="s">
        <v>229</v>
      </c>
      <c r="D4" s="19" t="s">
        <v>230</v>
      </c>
      <c r="E4" s="20" t="s">
        <v>231</v>
      </c>
      <c r="F4" s="21"/>
      <c r="G4" s="21"/>
      <c r="H4" s="11"/>
      <c r="I4" s="11"/>
      <c r="J4" s="11"/>
      <c r="K4" s="11"/>
      <c r="L4" s="11"/>
      <c r="M4" s="11"/>
      <c r="N4" s="11"/>
      <c r="O4" s="11"/>
      <c r="P4" s="11"/>
      <c r="Q4" s="11"/>
      <c r="R4" s="11"/>
      <c r="S4" s="11"/>
      <c r="T4" s="11"/>
      <c r="U4" s="11"/>
      <c r="V4" s="11"/>
      <c r="W4" s="11"/>
      <c r="X4" s="11"/>
      <c r="Y4" s="11"/>
      <c r="Z4" s="12"/>
    </row>
    <row r="5" ht="18.75" customHeight="1">
      <c r="A5" s="9"/>
      <c r="B5" s="22"/>
      <c r="C5" s="19" t="s">
        <v>232</v>
      </c>
      <c r="D5" s="19" t="s">
        <v>233</v>
      </c>
      <c r="E5" s="20" t="s">
        <v>226</v>
      </c>
      <c r="F5" s="21"/>
      <c r="G5" s="21"/>
      <c r="H5" s="11"/>
      <c r="I5" s="11"/>
      <c r="J5" s="11"/>
      <c r="K5" s="11"/>
      <c r="L5" s="11"/>
      <c r="M5" s="11"/>
      <c r="N5" s="11"/>
      <c r="O5" s="11"/>
      <c r="P5" s="11"/>
      <c r="Q5" s="11"/>
      <c r="R5" s="11"/>
      <c r="S5" s="11"/>
      <c r="T5" s="11"/>
      <c r="U5" s="11"/>
      <c r="V5" s="11"/>
      <c r="W5" s="11"/>
      <c r="X5" s="11"/>
      <c r="Y5" s="11"/>
      <c r="Z5" s="12"/>
    </row>
    <row r="6" ht="18.75" customHeight="1">
      <c r="A6" s="9"/>
      <c r="B6" s="23"/>
      <c r="C6" s="19" t="s">
        <v>234</v>
      </c>
      <c r="D6" s="19" t="s">
        <v>235</v>
      </c>
      <c r="E6" s="20" t="s">
        <v>236</v>
      </c>
      <c r="F6" s="21"/>
      <c r="G6" s="21"/>
      <c r="H6" s="11"/>
      <c r="I6" s="11"/>
      <c r="J6" s="11"/>
      <c r="K6" s="11"/>
      <c r="L6" s="11"/>
      <c r="M6" s="11"/>
      <c r="N6" s="11"/>
      <c r="O6" s="11"/>
      <c r="P6" s="11"/>
      <c r="Q6" s="11"/>
      <c r="R6" s="11"/>
      <c r="S6" s="11"/>
      <c r="T6" s="11"/>
      <c r="U6" s="11"/>
      <c r="V6" s="11"/>
      <c r="W6" s="11"/>
      <c r="X6" s="11"/>
      <c r="Y6" s="11"/>
      <c r="Z6" s="12"/>
    </row>
    <row r="7" ht="18.75" customHeight="1">
      <c r="A7" s="9">
        <v>2.0</v>
      </c>
      <c r="B7" s="19" t="s">
        <v>237</v>
      </c>
      <c r="C7" s="19" t="s">
        <v>238</v>
      </c>
      <c r="D7" s="19" t="s">
        <v>239</v>
      </c>
      <c r="E7" s="20" t="s">
        <v>226</v>
      </c>
      <c r="F7" s="21" t="s">
        <v>227</v>
      </c>
      <c r="G7" s="21" t="s">
        <v>240</v>
      </c>
      <c r="H7" s="11"/>
      <c r="I7" s="11"/>
      <c r="J7" s="11"/>
      <c r="K7" s="11"/>
      <c r="L7" s="11"/>
      <c r="M7" s="11"/>
      <c r="N7" s="11"/>
      <c r="O7" s="11"/>
      <c r="P7" s="11"/>
      <c r="Q7" s="11"/>
      <c r="R7" s="11"/>
      <c r="S7" s="11"/>
      <c r="T7" s="11"/>
      <c r="U7" s="11"/>
      <c r="V7" s="11"/>
      <c r="W7" s="11"/>
      <c r="X7" s="11"/>
      <c r="Y7" s="11"/>
      <c r="Z7" s="12"/>
    </row>
    <row r="8" ht="18.75" customHeight="1">
      <c r="A8" s="9"/>
      <c r="B8" s="19"/>
      <c r="C8" s="19" t="s">
        <v>241</v>
      </c>
      <c r="D8" s="19" t="s">
        <v>242</v>
      </c>
      <c r="E8" s="20" t="s">
        <v>226</v>
      </c>
      <c r="F8" s="21"/>
      <c r="G8" s="21"/>
      <c r="H8" s="11"/>
      <c r="I8" s="11"/>
      <c r="J8" s="11"/>
      <c r="K8" s="11"/>
      <c r="L8" s="11"/>
      <c r="M8" s="11"/>
      <c r="N8" s="11"/>
      <c r="O8" s="11"/>
      <c r="P8" s="11"/>
      <c r="Q8" s="11"/>
      <c r="R8" s="11"/>
      <c r="S8" s="11"/>
      <c r="T8" s="11"/>
      <c r="U8" s="11"/>
      <c r="V8" s="11"/>
      <c r="W8" s="11"/>
      <c r="X8" s="11"/>
      <c r="Y8" s="11"/>
      <c r="Z8" s="12"/>
    </row>
    <row r="9" ht="18.75" customHeight="1">
      <c r="A9" s="9"/>
      <c r="B9" s="19"/>
      <c r="C9" s="19" t="s">
        <v>243</v>
      </c>
      <c r="D9" s="19" t="s">
        <v>244</v>
      </c>
      <c r="E9" s="20" t="s">
        <v>226</v>
      </c>
      <c r="F9" s="21"/>
      <c r="G9" s="21"/>
      <c r="H9" s="11"/>
      <c r="I9" s="11"/>
      <c r="J9" s="11"/>
      <c r="K9" s="11"/>
      <c r="L9" s="11"/>
      <c r="M9" s="11"/>
      <c r="N9" s="11"/>
      <c r="O9" s="11"/>
      <c r="P9" s="11"/>
      <c r="Q9" s="11"/>
      <c r="R9" s="11"/>
      <c r="S9" s="11"/>
      <c r="T9" s="11"/>
      <c r="U9" s="11"/>
      <c r="V9" s="11"/>
      <c r="W9" s="11"/>
      <c r="X9" s="11"/>
      <c r="Y9" s="11"/>
      <c r="Z9" s="12"/>
    </row>
    <row r="10" ht="23.25" customHeight="1">
      <c r="A10" s="24" t="s">
        <v>245</v>
      </c>
      <c r="B10" s="25"/>
      <c r="C10" s="25"/>
      <c r="D10" s="25"/>
      <c r="E10" s="25"/>
      <c r="F10" s="25"/>
      <c r="G10" s="26"/>
      <c r="H10" s="11"/>
      <c r="I10" s="11"/>
      <c r="J10" s="11"/>
      <c r="K10" s="11"/>
      <c r="L10" s="11"/>
      <c r="M10" s="11"/>
      <c r="N10" s="11"/>
      <c r="O10" s="11"/>
      <c r="P10" s="11"/>
      <c r="Q10" s="11"/>
      <c r="R10" s="11"/>
      <c r="S10" s="11"/>
      <c r="T10" s="11"/>
      <c r="U10" s="11"/>
      <c r="V10" s="11"/>
      <c r="W10" s="11"/>
      <c r="X10" s="11"/>
      <c r="Y10" s="11"/>
      <c r="Z10" s="12"/>
    </row>
    <row r="11" ht="18.75" customHeight="1">
      <c r="A11" s="9">
        <v>3.0</v>
      </c>
      <c r="B11" s="19" t="s">
        <v>246</v>
      </c>
      <c r="C11" s="19" t="s">
        <v>247</v>
      </c>
      <c r="D11" s="19" t="s">
        <v>248</v>
      </c>
      <c r="E11" s="20" t="s">
        <v>249</v>
      </c>
      <c r="F11" s="21" t="s">
        <v>227</v>
      </c>
      <c r="G11" s="21" t="s">
        <v>240</v>
      </c>
      <c r="H11" s="11"/>
      <c r="I11" s="11"/>
      <c r="J11" s="11"/>
      <c r="K11" s="11"/>
      <c r="L11" s="11"/>
      <c r="M11" s="11"/>
      <c r="N11" s="11"/>
      <c r="O11" s="11"/>
      <c r="P11" s="11"/>
      <c r="Q11" s="11"/>
      <c r="R11" s="11"/>
      <c r="S11" s="11"/>
      <c r="T11" s="11"/>
      <c r="U11" s="11"/>
      <c r="V11" s="11"/>
      <c r="W11" s="11"/>
      <c r="X11" s="11"/>
      <c r="Y11" s="11"/>
      <c r="Z11" s="12"/>
    </row>
    <row r="12" ht="18.75" customHeight="1">
      <c r="A12" s="9">
        <v>4.0</v>
      </c>
      <c r="B12" s="19" t="s">
        <v>250</v>
      </c>
      <c r="C12" s="19" t="s">
        <v>251</v>
      </c>
      <c r="D12" s="19" t="s">
        <v>252</v>
      </c>
      <c r="E12" s="20" t="s">
        <v>249</v>
      </c>
      <c r="F12" s="21" t="s">
        <v>227</v>
      </c>
      <c r="G12" s="21" t="s">
        <v>253</v>
      </c>
      <c r="H12" s="11"/>
      <c r="I12" s="27" t="s">
        <v>254</v>
      </c>
      <c r="J12" s="11"/>
      <c r="K12" s="11"/>
      <c r="L12" s="11"/>
      <c r="M12" s="11"/>
      <c r="N12" s="11"/>
      <c r="O12" s="11"/>
      <c r="P12" s="11"/>
      <c r="Q12" s="11"/>
      <c r="R12" s="11"/>
      <c r="S12" s="11"/>
      <c r="T12" s="11"/>
      <c r="U12" s="11"/>
      <c r="V12" s="11"/>
      <c r="W12" s="11"/>
      <c r="X12" s="11"/>
      <c r="Y12" s="11"/>
      <c r="Z12" s="12"/>
    </row>
    <row r="13" ht="18.75" customHeight="1">
      <c r="A13" s="9"/>
      <c r="B13" s="19"/>
      <c r="C13" s="19" t="s">
        <v>255</v>
      </c>
      <c r="D13" s="19" t="s">
        <v>256</v>
      </c>
      <c r="E13" s="20" t="s">
        <v>257</v>
      </c>
      <c r="F13" s="21"/>
      <c r="G13" s="21"/>
      <c r="H13" s="11"/>
      <c r="I13" s="27"/>
      <c r="J13" s="11"/>
      <c r="K13" s="11"/>
      <c r="L13" s="11"/>
      <c r="M13" s="11"/>
      <c r="N13" s="11"/>
      <c r="O13" s="11"/>
      <c r="P13" s="11"/>
      <c r="Q13" s="11"/>
      <c r="R13" s="11"/>
      <c r="S13" s="11"/>
      <c r="T13" s="11"/>
      <c r="U13" s="11"/>
      <c r="V13" s="11"/>
      <c r="W13" s="11"/>
      <c r="X13" s="11"/>
      <c r="Y13" s="11"/>
      <c r="Z13" s="12"/>
    </row>
    <row r="14" ht="18.75" customHeight="1">
      <c r="A14" s="9">
        <v>5.0</v>
      </c>
      <c r="B14" s="19" t="s">
        <v>258</v>
      </c>
      <c r="C14" s="19" t="s">
        <v>259</v>
      </c>
      <c r="D14" s="19" t="s">
        <v>260</v>
      </c>
      <c r="E14" s="20" t="s">
        <v>249</v>
      </c>
      <c r="F14" s="21" t="s">
        <v>261</v>
      </c>
      <c r="G14" s="21" t="s">
        <v>262</v>
      </c>
      <c r="H14" s="11"/>
      <c r="I14" s="27" t="s">
        <v>263</v>
      </c>
      <c r="J14" s="11"/>
      <c r="K14" s="11"/>
      <c r="L14" s="11"/>
      <c r="M14" s="11"/>
      <c r="N14" s="11"/>
      <c r="O14" s="11"/>
      <c r="P14" s="11"/>
      <c r="Q14" s="11"/>
      <c r="R14" s="11"/>
      <c r="S14" s="11"/>
      <c r="T14" s="11"/>
      <c r="U14" s="11"/>
      <c r="V14" s="11"/>
      <c r="W14" s="11"/>
      <c r="X14" s="11"/>
      <c r="Y14" s="11"/>
      <c r="Z14" s="12"/>
    </row>
    <row r="15" ht="27.0" customHeight="1">
      <c r="A15" s="24" t="s">
        <v>264</v>
      </c>
      <c r="B15" s="25"/>
      <c r="C15" s="25"/>
      <c r="D15" s="25"/>
      <c r="E15" s="25"/>
      <c r="F15" s="25"/>
      <c r="G15" s="26"/>
      <c r="H15" s="28"/>
      <c r="I15" s="28"/>
      <c r="J15" s="28"/>
      <c r="K15" s="28"/>
      <c r="L15" s="28"/>
      <c r="M15" s="28"/>
      <c r="N15" s="28"/>
      <c r="O15" s="28"/>
      <c r="P15" s="28"/>
      <c r="Q15" s="28"/>
      <c r="R15" s="28"/>
      <c r="S15" s="28"/>
      <c r="T15" s="28"/>
      <c r="U15" s="28"/>
      <c r="V15" s="28"/>
      <c r="W15" s="28"/>
      <c r="X15" s="28"/>
      <c r="Y15" s="28"/>
      <c r="Z15" s="29"/>
    </row>
    <row r="16" ht="34.5" customHeight="1">
      <c r="A16" s="9">
        <v>6.0</v>
      </c>
      <c r="B16" s="19" t="s">
        <v>265</v>
      </c>
      <c r="C16" s="30" t="s">
        <v>266</v>
      </c>
      <c r="D16" s="19" t="s">
        <v>267</v>
      </c>
      <c r="E16" s="20" t="s">
        <v>268</v>
      </c>
      <c r="F16" s="21" t="s">
        <v>261</v>
      </c>
      <c r="G16" s="21" t="s">
        <v>269</v>
      </c>
      <c r="H16" s="11"/>
      <c r="I16" s="31" t="s">
        <v>270</v>
      </c>
      <c r="J16" s="11"/>
      <c r="K16" s="11"/>
      <c r="L16" s="11"/>
      <c r="M16" s="11"/>
      <c r="N16" s="11"/>
      <c r="O16" s="11"/>
      <c r="P16" s="11"/>
      <c r="Q16" s="11"/>
      <c r="R16" s="11"/>
      <c r="S16" s="11"/>
      <c r="T16" s="11"/>
      <c r="U16" s="11"/>
      <c r="V16" s="11"/>
      <c r="W16" s="11"/>
      <c r="X16" s="11"/>
      <c r="Y16" s="11"/>
      <c r="Z16" s="12"/>
    </row>
    <row r="17" ht="18.75" customHeight="1">
      <c r="A17" s="9"/>
      <c r="B17" s="19"/>
      <c r="C17" s="19" t="s">
        <v>271</v>
      </c>
      <c r="D17" s="19"/>
      <c r="E17" s="20" t="s">
        <v>268</v>
      </c>
      <c r="F17" s="21"/>
      <c r="G17" s="21"/>
      <c r="H17" s="11"/>
      <c r="I17" s="11"/>
      <c r="J17" s="11"/>
      <c r="K17" s="11"/>
      <c r="L17" s="11"/>
      <c r="M17" s="11"/>
      <c r="N17" s="11"/>
      <c r="O17" s="11"/>
      <c r="P17" s="11"/>
      <c r="Q17" s="11"/>
      <c r="R17" s="11"/>
      <c r="S17" s="11"/>
      <c r="T17" s="11"/>
      <c r="U17" s="11"/>
      <c r="V17" s="11"/>
      <c r="W17" s="11"/>
      <c r="X17" s="11"/>
      <c r="Y17" s="11"/>
      <c r="Z17" s="12"/>
    </row>
    <row r="18" ht="18.75" customHeight="1">
      <c r="A18" s="9"/>
      <c r="B18" s="19"/>
      <c r="C18" s="19" t="s">
        <v>272</v>
      </c>
      <c r="D18" s="19"/>
      <c r="E18" s="20" t="s">
        <v>226</v>
      </c>
      <c r="F18" s="21"/>
      <c r="G18" s="21"/>
      <c r="H18" s="11"/>
      <c r="I18" s="11"/>
      <c r="J18" s="11"/>
      <c r="K18" s="11"/>
      <c r="L18" s="11"/>
      <c r="M18" s="11"/>
      <c r="N18" s="11"/>
      <c r="O18" s="11"/>
      <c r="P18" s="11"/>
      <c r="Q18" s="11"/>
      <c r="R18" s="11"/>
      <c r="S18" s="11"/>
      <c r="T18" s="11"/>
      <c r="U18" s="11"/>
      <c r="V18" s="11"/>
      <c r="W18" s="11"/>
      <c r="X18" s="11"/>
      <c r="Y18" s="11"/>
      <c r="Z18" s="12"/>
    </row>
    <row r="19" ht="18.75" customHeight="1">
      <c r="A19" s="9"/>
      <c r="B19" s="19"/>
      <c r="C19" s="19" t="s">
        <v>273</v>
      </c>
      <c r="D19" s="19" t="s">
        <v>274</v>
      </c>
      <c r="E19" s="20" t="s">
        <v>275</v>
      </c>
      <c r="F19" s="21"/>
      <c r="G19" s="21"/>
      <c r="H19" s="11"/>
      <c r="I19" s="11"/>
      <c r="J19" s="11"/>
      <c r="K19" s="11"/>
      <c r="L19" s="11"/>
      <c r="M19" s="11"/>
      <c r="N19" s="11"/>
      <c r="O19" s="11"/>
      <c r="P19" s="11"/>
      <c r="Q19" s="11"/>
      <c r="R19" s="11"/>
      <c r="S19" s="11"/>
      <c r="T19" s="11"/>
      <c r="U19" s="11"/>
      <c r="V19" s="11"/>
      <c r="W19" s="11"/>
      <c r="X19" s="11"/>
      <c r="Y19" s="11"/>
      <c r="Z19" s="12"/>
    </row>
    <row r="20" ht="18.75" customHeight="1">
      <c r="A20" s="9"/>
      <c r="B20" s="19"/>
      <c r="C20" s="19" t="s">
        <v>276</v>
      </c>
      <c r="D20" s="19" t="s">
        <v>277</v>
      </c>
      <c r="E20" s="20"/>
      <c r="F20" s="21"/>
      <c r="G20" s="21"/>
      <c r="H20" s="11"/>
      <c r="I20" s="11"/>
      <c r="J20" s="11"/>
      <c r="K20" s="11"/>
      <c r="L20" s="11"/>
      <c r="M20" s="11"/>
      <c r="N20" s="11"/>
      <c r="O20" s="11"/>
      <c r="P20" s="11"/>
      <c r="Q20" s="11"/>
      <c r="R20" s="11"/>
      <c r="S20" s="11"/>
      <c r="T20" s="11"/>
      <c r="U20" s="11"/>
      <c r="V20" s="11"/>
      <c r="W20" s="11"/>
      <c r="X20" s="11"/>
      <c r="Y20" s="11"/>
      <c r="Z20" s="12"/>
    </row>
    <row r="21" ht="36.0" customHeight="1">
      <c r="A21" s="9">
        <v>7.0</v>
      </c>
      <c r="B21" s="19" t="s">
        <v>278</v>
      </c>
      <c r="C21" s="19" t="s">
        <v>279</v>
      </c>
      <c r="D21" s="19" t="s">
        <v>280</v>
      </c>
      <c r="E21" s="20" t="s">
        <v>249</v>
      </c>
      <c r="F21" s="21" t="s">
        <v>261</v>
      </c>
      <c r="G21" s="21" t="s">
        <v>281</v>
      </c>
      <c r="H21" s="11"/>
      <c r="I21" s="11"/>
      <c r="J21" s="11"/>
      <c r="K21" s="11"/>
      <c r="L21" s="11"/>
      <c r="M21" s="11"/>
      <c r="N21" s="11"/>
      <c r="O21" s="11"/>
      <c r="P21" s="11"/>
      <c r="Q21" s="11"/>
      <c r="R21" s="11"/>
      <c r="S21" s="11"/>
      <c r="T21" s="11"/>
      <c r="U21" s="11"/>
      <c r="V21" s="11"/>
      <c r="W21" s="11"/>
      <c r="X21" s="11"/>
      <c r="Y21" s="11"/>
      <c r="Z21" s="12"/>
    </row>
    <row r="22" ht="22.5" customHeight="1">
      <c r="A22" s="24" t="s">
        <v>282</v>
      </c>
      <c r="B22" s="25"/>
      <c r="C22" s="25"/>
      <c r="D22" s="25"/>
      <c r="E22" s="25"/>
      <c r="F22" s="25"/>
      <c r="G22" s="26"/>
      <c r="H22" s="11"/>
      <c r="I22" s="11"/>
      <c r="J22" s="11"/>
      <c r="K22" s="11"/>
      <c r="L22" s="11"/>
      <c r="M22" s="11"/>
      <c r="N22" s="11"/>
      <c r="O22" s="11"/>
      <c r="P22" s="11"/>
      <c r="Q22" s="11"/>
      <c r="R22" s="11"/>
      <c r="S22" s="11"/>
      <c r="T22" s="11"/>
      <c r="U22" s="11"/>
      <c r="V22" s="11"/>
      <c r="W22" s="11"/>
      <c r="X22" s="11"/>
      <c r="Y22" s="11"/>
      <c r="Z22" s="12"/>
    </row>
    <row r="23" ht="34.5" customHeight="1">
      <c r="A23" s="9">
        <v>8.0</v>
      </c>
      <c r="B23" s="19" t="s">
        <v>283</v>
      </c>
      <c r="C23" s="19" t="s">
        <v>284</v>
      </c>
      <c r="D23" s="19" t="s">
        <v>285</v>
      </c>
      <c r="E23" s="20" t="s">
        <v>249</v>
      </c>
      <c r="F23" s="21" t="s">
        <v>261</v>
      </c>
      <c r="G23" s="32">
        <v>46023.0</v>
      </c>
      <c r="H23" s="11"/>
      <c r="I23" s="11"/>
      <c r="J23" s="11"/>
      <c r="K23" s="11"/>
      <c r="L23" s="11"/>
      <c r="M23" s="11"/>
      <c r="N23" s="11"/>
      <c r="O23" s="11"/>
      <c r="P23" s="11"/>
      <c r="Q23" s="11"/>
      <c r="R23" s="11"/>
      <c r="S23" s="11"/>
      <c r="T23" s="11"/>
      <c r="U23" s="11"/>
      <c r="V23" s="11"/>
      <c r="W23" s="11"/>
      <c r="X23" s="11"/>
      <c r="Y23" s="11"/>
      <c r="Z23" s="12"/>
    </row>
    <row r="24" ht="31.5" customHeight="1">
      <c r="A24" s="9">
        <v>9.0</v>
      </c>
      <c r="B24" s="19" t="s">
        <v>286</v>
      </c>
      <c r="C24" s="19" t="s">
        <v>287</v>
      </c>
      <c r="D24" s="19" t="s">
        <v>288</v>
      </c>
      <c r="E24" s="20" t="s">
        <v>289</v>
      </c>
      <c r="F24" s="21" t="s">
        <v>261</v>
      </c>
      <c r="G24" s="32">
        <v>46054.0</v>
      </c>
      <c r="H24" s="11"/>
      <c r="I24" s="11"/>
      <c r="J24" s="11"/>
      <c r="K24" s="11"/>
      <c r="L24" s="11"/>
      <c r="M24" s="11"/>
      <c r="N24" s="11"/>
      <c r="O24" s="11"/>
      <c r="P24" s="11"/>
      <c r="Q24" s="11"/>
      <c r="R24" s="11"/>
      <c r="S24" s="11"/>
      <c r="T24" s="11"/>
      <c r="U24" s="11"/>
      <c r="V24" s="11"/>
      <c r="W24" s="11"/>
      <c r="X24" s="11"/>
      <c r="Y24" s="11"/>
      <c r="Z24" s="12"/>
    </row>
    <row r="25" ht="15.75" customHeight="1">
      <c r="A25" s="33"/>
      <c r="B25" s="34"/>
      <c r="C25" s="34"/>
      <c r="D25" s="34"/>
      <c r="E25" s="34"/>
      <c r="F25" s="11"/>
      <c r="G25" s="11"/>
      <c r="H25" s="11"/>
      <c r="I25" s="11"/>
      <c r="J25" s="11"/>
      <c r="K25" s="11"/>
      <c r="L25" s="11"/>
      <c r="M25" s="11"/>
      <c r="N25" s="11"/>
      <c r="O25" s="11"/>
      <c r="P25" s="11"/>
      <c r="Q25" s="11"/>
      <c r="R25" s="11"/>
      <c r="S25" s="11"/>
      <c r="T25" s="11"/>
      <c r="U25" s="11"/>
      <c r="V25" s="11"/>
      <c r="W25" s="11"/>
      <c r="X25" s="11"/>
      <c r="Y25" s="11"/>
      <c r="Z25" s="12"/>
    </row>
    <row r="26" ht="15.75" customHeight="1">
      <c r="A26" s="33"/>
      <c r="B26" s="34"/>
      <c r="C26" s="34"/>
      <c r="D26" s="34"/>
      <c r="E26" s="34"/>
      <c r="F26" s="11"/>
      <c r="G26" s="11"/>
      <c r="H26" s="11"/>
      <c r="I26" s="11"/>
      <c r="J26" s="11"/>
      <c r="K26" s="11"/>
      <c r="L26" s="11"/>
      <c r="M26" s="11"/>
      <c r="N26" s="11"/>
      <c r="O26" s="11"/>
      <c r="P26" s="11"/>
      <c r="Q26" s="11"/>
      <c r="R26" s="11"/>
      <c r="S26" s="11"/>
      <c r="T26" s="11"/>
      <c r="U26" s="11"/>
      <c r="V26" s="11"/>
      <c r="W26" s="11"/>
      <c r="X26" s="11"/>
      <c r="Y26" s="11"/>
      <c r="Z26" s="12"/>
    </row>
    <row r="27" ht="15.75" customHeight="1">
      <c r="A27" s="33"/>
      <c r="B27" s="34"/>
      <c r="C27" s="34"/>
      <c r="D27" s="34"/>
      <c r="E27" s="34"/>
      <c r="F27" s="11"/>
      <c r="G27" s="11"/>
      <c r="H27" s="11"/>
      <c r="I27" s="11"/>
      <c r="J27" s="11"/>
      <c r="K27" s="11"/>
      <c r="L27" s="11"/>
      <c r="M27" s="11"/>
      <c r="N27" s="11"/>
      <c r="O27" s="11"/>
      <c r="P27" s="11"/>
      <c r="Q27" s="11"/>
      <c r="R27" s="11"/>
      <c r="S27" s="11"/>
      <c r="T27" s="11"/>
      <c r="U27" s="11"/>
      <c r="V27" s="11"/>
      <c r="W27" s="11"/>
      <c r="X27" s="11"/>
      <c r="Y27" s="11"/>
      <c r="Z27" s="12"/>
    </row>
    <row r="28" ht="15.75" customHeight="1">
      <c r="A28" s="33"/>
      <c r="B28" s="34"/>
      <c r="C28" s="34"/>
      <c r="D28" s="34"/>
      <c r="E28" s="34"/>
      <c r="F28" s="11"/>
      <c r="G28" s="11"/>
      <c r="H28" s="11"/>
      <c r="I28" s="11"/>
      <c r="J28" s="11"/>
      <c r="K28" s="11"/>
      <c r="L28" s="11"/>
      <c r="M28" s="11"/>
      <c r="N28" s="11"/>
      <c r="O28" s="11"/>
      <c r="P28" s="11"/>
      <c r="Q28" s="11"/>
      <c r="R28" s="11"/>
      <c r="S28" s="11"/>
      <c r="T28" s="11"/>
      <c r="U28" s="11"/>
      <c r="V28" s="11"/>
      <c r="W28" s="11"/>
      <c r="X28" s="11"/>
      <c r="Y28" s="11"/>
      <c r="Z28" s="12"/>
    </row>
    <row r="29" ht="15.75" customHeight="1">
      <c r="A29" s="33"/>
      <c r="B29" s="34"/>
      <c r="C29" s="34"/>
      <c r="D29" s="34"/>
      <c r="E29" s="34"/>
      <c r="F29" s="11"/>
      <c r="G29" s="11"/>
      <c r="H29" s="11"/>
      <c r="I29" s="11"/>
      <c r="J29" s="11"/>
      <c r="K29" s="11"/>
      <c r="L29" s="11"/>
      <c r="M29" s="11"/>
      <c r="N29" s="11"/>
      <c r="O29" s="11"/>
      <c r="P29" s="11"/>
      <c r="Q29" s="11"/>
      <c r="R29" s="11"/>
      <c r="S29" s="11"/>
      <c r="T29" s="11"/>
      <c r="U29" s="11"/>
      <c r="V29" s="11"/>
      <c r="W29" s="11"/>
      <c r="X29" s="11"/>
      <c r="Y29" s="11"/>
      <c r="Z29" s="12"/>
    </row>
    <row r="30" ht="15.75" customHeight="1">
      <c r="A30" s="33"/>
      <c r="B30" s="34"/>
      <c r="C30" s="34"/>
      <c r="D30" s="34"/>
      <c r="E30" s="34"/>
      <c r="F30" s="11"/>
      <c r="G30" s="11"/>
      <c r="H30" s="11"/>
      <c r="I30" s="11"/>
      <c r="J30" s="11"/>
      <c r="K30" s="11"/>
      <c r="L30" s="11"/>
      <c r="M30" s="11"/>
      <c r="N30" s="11"/>
      <c r="O30" s="11"/>
      <c r="P30" s="11"/>
      <c r="Q30" s="11"/>
      <c r="R30" s="11"/>
      <c r="S30" s="11"/>
      <c r="T30" s="11"/>
      <c r="U30" s="11"/>
      <c r="V30" s="11"/>
      <c r="W30" s="11"/>
      <c r="X30" s="11"/>
      <c r="Y30" s="11"/>
      <c r="Z30" s="12"/>
    </row>
    <row r="31" ht="15.75" customHeight="1">
      <c r="A31" s="33"/>
      <c r="B31" s="34"/>
      <c r="C31" s="34"/>
      <c r="D31" s="34"/>
      <c r="E31" s="34"/>
      <c r="F31" s="11"/>
      <c r="G31" s="11"/>
      <c r="H31" s="11"/>
      <c r="I31" s="11"/>
      <c r="J31" s="11"/>
      <c r="K31" s="11"/>
      <c r="L31" s="11"/>
      <c r="M31" s="11"/>
      <c r="N31" s="11"/>
      <c r="O31" s="11"/>
      <c r="P31" s="11"/>
      <c r="Q31" s="11"/>
      <c r="R31" s="11"/>
      <c r="S31" s="11"/>
      <c r="T31" s="11"/>
      <c r="U31" s="11"/>
      <c r="V31" s="11"/>
      <c r="W31" s="11"/>
      <c r="X31" s="11"/>
      <c r="Y31" s="11"/>
      <c r="Z31" s="12"/>
    </row>
    <row r="32" ht="15.75" customHeight="1">
      <c r="A32" s="33"/>
      <c r="B32" s="34"/>
      <c r="C32" s="34"/>
      <c r="D32" s="34"/>
      <c r="E32" s="34"/>
      <c r="F32" s="11"/>
      <c r="G32" s="11"/>
      <c r="H32" s="11"/>
      <c r="I32" s="11"/>
      <c r="J32" s="11"/>
      <c r="K32" s="11"/>
      <c r="L32" s="11"/>
      <c r="M32" s="11"/>
      <c r="N32" s="11"/>
      <c r="O32" s="11"/>
      <c r="P32" s="11"/>
      <c r="Q32" s="11"/>
      <c r="R32" s="11"/>
      <c r="S32" s="11"/>
      <c r="T32" s="11"/>
      <c r="U32" s="11"/>
      <c r="V32" s="11"/>
      <c r="W32" s="11"/>
      <c r="X32" s="11"/>
      <c r="Y32" s="11"/>
      <c r="Z32" s="12"/>
    </row>
    <row r="33" ht="15.75" customHeight="1">
      <c r="A33" s="33"/>
      <c r="B33" s="34"/>
      <c r="C33" s="34"/>
      <c r="D33" s="34"/>
      <c r="E33" s="34"/>
      <c r="F33" s="11"/>
      <c r="G33" s="11"/>
      <c r="H33" s="11"/>
      <c r="I33" s="11"/>
      <c r="J33" s="11"/>
      <c r="K33" s="11"/>
      <c r="L33" s="11"/>
      <c r="M33" s="11"/>
      <c r="N33" s="11"/>
      <c r="O33" s="11"/>
      <c r="P33" s="11"/>
      <c r="Q33" s="11"/>
      <c r="R33" s="11"/>
      <c r="S33" s="11"/>
      <c r="T33" s="11"/>
      <c r="U33" s="11"/>
      <c r="V33" s="11"/>
      <c r="W33" s="11"/>
      <c r="X33" s="11"/>
      <c r="Y33" s="11"/>
      <c r="Z33" s="12"/>
    </row>
    <row r="34" ht="15.75" customHeight="1">
      <c r="A34" s="33"/>
      <c r="B34" s="34"/>
      <c r="C34" s="34"/>
      <c r="D34" s="34"/>
      <c r="E34" s="34"/>
      <c r="F34" s="11"/>
      <c r="G34" s="11"/>
      <c r="H34" s="11"/>
      <c r="I34" s="11"/>
      <c r="J34" s="11"/>
      <c r="K34" s="11"/>
      <c r="L34" s="11"/>
      <c r="M34" s="11"/>
      <c r="N34" s="11"/>
      <c r="O34" s="11"/>
      <c r="P34" s="11"/>
      <c r="Q34" s="11"/>
      <c r="R34" s="11"/>
      <c r="S34" s="11"/>
      <c r="T34" s="11"/>
      <c r="U34" s="11"/>
      <c r="V34" s="11"/>
      <c r="W34" s="11"/>
      <c r="X34" s="11"/>
      <c r="Y34" s="11"/>
      <c r="Z34" s="12"/>
    </row>
    <row r="35" ht="15.75" customHeight="1">
      <c r="A35" s="33"/>
      <c r="B35" s="34"/>
      <c r="C35" s="34"/>
      <c r="D35" s="34"/>
      <c r="E35" s="34"/>
      <c r="F35" s="11"/>
      <c r="G35" s="11"/>
      <c r="H35" s="11"/>
      <c r="I35" s="11"/>
      <c r="J35" s="11"/>
      <c r="K35" s="11"/>
      <c r="L35" s="11"/>
      <c r="M35" s="11"/>
      <c r="N35" s="11"/>
      <c r="O35" s="11"/>
      <c r="P35" s="11"/>
      <c r="Q35" s="11"/>
      <c r="R35" s="11"/>
      <c r="S35" s="11"/>
      <c r="T35" s="11"/>
      <c r="U35" s="11"/>
      <c r="V35" s="11"/>
      <c r="W35" s="11"/>
      <c r="X35" s="11"/>
      <c r="Y35" s="11"/>
      <c r="Z35" s="12"/>
    </row>
    <row r="36" ht="15.75" customHeight="1">
      <c r="A36" s="33"/>
      <c r="B36" s="34"/>
      <c r="C36" s="34"/>
      <c r="D36" s="34"/>
      <c r="E36" s="34"/>
      <c r="F36" s="11"/>
      <c r="G36" s="11"/>
      <c r="H36" s="11"/>
      <c r="I36" s="11"/>
      <c r="J36" s="11"/>
      <c r="K36" s="11"/>
      <c r="L36" s="11"/>
      <c r="M36" s="11"/>
      <c r="N36" s="11"/>
      <c r="O36" s="11"/>
      <c r="P36" s="11"/>
      <c r="Q36" s="11"/>
      <c r="R36" s="11"/>
      <c r="S36" s="11"/>
      <c r="T36" s="11"/>
      <c r="U36" s="11"/>
      <c r="V36" s="11"/>
      <c r="W36" s="11"/>
      <c r="X36" s="11"/>
      <c r="Y36" s="11"/>
      <c r="Z36" s="12"/>
    </row>
    <row r="37" ht="15.75" customHeight="1">
      <c r="A37" s="33"/>
      <c r="B37" s="34"/>
      <c r="C37" s="34"/>
      <c r="D37" s="34"/>
      <c r="E37" s="34"/>
      <c r="F37" s="11"/>
      <c r="G37" s="11"/>
      <c r="H37" s="11"/>
      <c r="I37" s="11"/>
      <c r="J37" s="11"/>
      <c r="K37" s="11"/>
      <c r="L37" s="11"/>
      <c r="M37" s="11"/>
      <c r="N37" s="11"/>
      <c r="O37" s="11"/>
      <c r="P37" s="11"/>
      <c r="Q37" s="11"/>
      <c r="R37" s="11"/>
      <c r="S37" s="11"/>
      <c r="T37" s="11"/>
      <c r="U37" s="11"/>
      <c r="V37" s="11"/>
      <c r="W37" s="11"/>
      <c r="X37" s="11"/>
      <c r="Y37" s="11"/>
      <c r="Z37" s="12"/>
    </row>
    <row r="38" ht="15.75" customHeight="1">
      <c r="A38" s="33"/>
      <c r="B38" s="34"/>
      <c r="C38" s="34"/>
      <c r="D38" s="34"/>
      <c r="E38" s="34"/>
      <c r="F38" s="11"/>
      <c r="G38" s="11"/>
      <c r="H38" s="11"/>
      <c r="I38" s="11"/>
      <c r="J38" s="11"/>
      <c r="K38" s="11"/>
      <c r="L38" s="11"/>
      <c r="M38" s="11"/>
      <c r="N38" s="11"/>
      <c r="O38" s="11"/>
      <c r="P38" s="11"/>
      <c r="Q38" s="11"/>
      <c r="R38" s="11"/>
      <c r="S38" s="11"/>
      <c r="T38" s="11"/>
      <c r="U38" s="11"/>
      <c r="V38" s="11"/>
      <c r="W38" s="11"/>
      <c r="X38" s="11"/>
      <c r="Y38" s="11"/>
      <c r="Z38" s="12"/>
    </row>
    <row r="39" ht="15.75" customHeight="1">
      <c r="A39" s="33"/>
      <c r="B39" s="34"/>
      <c r="C39" s="34"/>
      <c r="D39" s="34"/>
      <c r="E39" s="34"/>
      <c r="F39" s="11"/>
      <c r="G39" s="11"/>
      <c r="H39" s="11"/>
      <c r="I39" s="11"/>
      <c r="J39" s="11"/>
      <c r="K39" s="11"/>
      <c r="L39" s="11"/>
      <c r="M39" s="11"/>
      <c r="N39" s="11"/>
      <c r="O39" s="11"/>
      <c r="P39" s="11"/>
      <c r="Q39" s="11"/>
      <c r="R39" s="11"/>
      <c r="S39" s="11"/>
      <c r="T39" s="11"/>
      <c r="U39" s="11"/>
      <c r="V39" s="11"/>
      <c r="W39" s="11"/>
      <c r="X39" s="11"/>
      <c r="Y39" s="11"/>
      <c r="Z39" s="12"/>
    </row>
    <row r="40" ht="15.75" customHeight="1">
      <c r="A40" s="33"/>
      <c r="B40" s="34"/>
      <c r="C40" s="34"/>
      <c r="D40" s="34"/>
      <c r="E40" s="34"/>
      <c r="F40" s="11"/>
      <c r="G40" s="11"/>
      <c r="H40" s="11"/>
      <c r="I40" s="11"/>
      <c r="J40" s="11"/>
      <c r="K40" s="11"/>
      <c r="L40" s="11"/>
      <c r="M40" s="11"/>
      <c r="N40" s="11"/>
      <c r="O40" s="11"/>
      <c r="P40" s="11"/>
      <c r="Q40" s="11"/>
      <c r="R40" s="11"/>
      <c r="S40" s="11"/>
      <c r="T40" s="11"/>
      <c r="U40" s="11"/>
      <c r="V40" s="11"/>
      <c r="W40" s="11"/>
      <c r="X40" s="11"/>
      <c r="Y40" s="11"/>
      <c r="Z40" s="12"/>
    </row>
    <row r="41" ht="15.75" customHeight="1">
      <c r="A41" s="33"/>
      <c r="B41" s="34"/>
      <c r="C41" s="34"/>
      <c r="D41" s="34"/>
      <c r="E41" s="34"/>
      <c r="F41" s="11"/>
      <c r="G41" s="11"/>
      <c r="H41" s="11"/>
      <c r="I41" s="11"/>
      <c r="J41" s="11"/>
      <c r="K41" s="11"/>
      <c r="L41" s="11"/>
      <c r="M41" s="11"/>
      <c r="N41" s="11"/>
      <c r="O41" s="11"/>
      <c r="P41" s="11"/>
      <c r="Q41" s="11"/>
      <c r="R41" s="11"/>
      <c r="S41" s="11"/>
      <c r="T41" s="11"/>
      <c r="U41" s="11"/>
      <c r="V41" s="11"/>
      <c r="W41" s="11"/>
      <c r="X41" s="11"/>
      <c r="Y41" s="11"/>
      <c r="Z41" s="12"/>
    </row>
    <row r="42" ht="15.75" customHeight="1">
      <c r="A42" s="33"/>
      <c r="B42" s="34"/>
      <c r="C42" s="34"/>
      <c r="D42" s="34"/>
      <c r="E42" s="34"/>
      <c r="F42" s="11"/>
      <c r="G42" s="11"/>
      <c r="H42" s="11"/>
      <c r="I42" s="11"/>
      <c r="J42" s="11"/>
      <c r="K42" s="11"/>
      <c r="L42" s="11"/>
      <c r="M42" s="11"/>
      <c r="N42" s="11"/>
      <c r="O42" s="11"/>
      <c r="P42" s="11"/>
      <c r="Q42" s="11"/>
      <c r="R42" s="11"/>
      <c r="S42" s="11"/>
      <c r="T42" s="11"/>
      <c r="U42" s="11"/>
      <c r="V42" s="11"/>
      <c r="W42" s="11"/>
      <c r="X42" s="11"/>
      <c r="Y42" s="11"/>
      <c r="Z42" s="12"/>
    </row>
    <row r="43" ht="15.75" customHeight="1">
      <c r="A43" s="33"/>
      <c r="B43" s="34"/>
      <c r="C43" s="34"/>
      <c r="D43" s="34"/>
      <c r="E43" s="34"/>
      <c r="F43" s="11"/>
      <c r="G43" s="11"/>
      <c r="H43" s="11"/>
      <c r="I43" s="11"/>
      <c r="J43" s="11"/>
      <c r="K43" s="11"/>
      <c r="L43" s="11"/>
      <c r="M43" s="11"/>
      <c r="N43" s="11"/>
      <c r="O43" s="11"/>
      <c r="P43" s="11"/>
      <c r="Q43" s="11"/>
      <c r="R43" s="11"/>
      <c r="S43" s="11"/>
      <c r="T43" s="11"/>
      <c r="U43" s="11"/>
      <c r="V43" s="11"/>
      <c r="W43" s="11"/>
      <c r="X43" s="11"/>
      <c r="Y43" s="11"/>
      <c r="Z43" s="12"/>
    </row>
    <row r="44" ht="15.75" customHeight="1">
      <c r="A44" s="33"/>
      <c r="B44" s="34"/>
      <c r="C44" s="34"/>
      <c r="D44" s="34"/>
      <c r="E44" s="34"/>
      <c r="F44" s="11"/>
      <c r="G44" s="11"/>
      <c r="H44" s="11"/>
      <c r="I44" s="11"/>
      <c r="J44" s="11"/>
      <c r="K44" s="11"/>
      <c r="L44" s="11"/>
      <c r="M44" s="11"/>
      <c r="N44" s="11"/>
      <c r="O44" s="11"/>
      <c r="P44" s="11"/>
      <c r="Q44" s="11"/>
      <c r="R44" s="11"/>
      <c r="S44" s="11"/>
      <c r="T44" s="11"/>
      <c r="U44" s="11"/>
      <c r="V44" s="11"/>
      <c r="W44" s="11"/>
      <c r="X44" s="11"/>
      <c r="Y44" s="11"/>
      <c r="Z44" s="12"/>
    </row>
    <row r="45" ht="15.75" customHeight="1">
      <c r="A45" s="33"/>
      <c r="B45" s="34"/>
      <c r="C45" s="34"/>
      <c r="D45" s="34"/>
      <c r="E45" s="34"/>
      <c r="F45" s="11"/>
      <c r="G45" s="11"/>
      <c r="H45" s="11"/>
      <c r="I45" s="11"/>
      <c r="J45" s="11"/>
      <c r="K45" s="11"/>
      <c r="L45" s="11"/>
      <c r="M45" s="11"/>
      <c r="N45" s="11"/>
      <c r="O45" s="11"/>
      <c r="P45" s="11"/>
      <c r="Q45" s="11"/>
      <c r="R45" s="11"/>
      <c r="S45" s="11"/>
      <c r="T45" s="11"/>
      <c r="U45" s="11"/>
      <c r="V45" s="11"/>
      <c r="W45" s="11"/>
      <c r="X45" s="11"/>
      <c r="Y45" s="11"/>
      <c r="Z45" s="12"/>
    </row>
    <row r="46" ht="15.75" customHeight="1">
      <c r="A46" s="33"/>
      <c r="B46" s="34"/>
      <c r="C46" s="34"/>
      <c r="D46" s="34"/>
      <c r="E46" s="34"/>
      <c r="F46" s="11"/>
      <c r="G46" s="11"/>
      <c r="H46" s="11"/>
      <c r="I46" s="11"/>
      <c r="J46" s="11"/>
      <c r="K46" s="11"/>
      <c r="L46" s="11"/>
      <c r="M46" s="11"/>
      <c r="N46" s="11"/>
      <c r="O46" s="11"/>
      <c r="P46" s="11"/>
      <c r="Q46" s="11"/>
      <c r="R46" s="11"/>
      <c r="S46" s="11"/>
      <c r="T46" s="11"/>
      <c r="U46" s="11"/>
      <c r="V46" s="11"/>
      <c r="W46" s="11"/>
      <c r="X46" s="11"/>
      <c r="Y46" s="11"/>
      <c r="Z46" s="12"/>
    </row>
    <row r="47" ht="15.75" customHeight="1">
      <c r="A47" s="33"/>
      <c r="B47" s="34"/>
      <c r="C47" s="34"/>
      <c r="D47" s="34"/>
      <c r="E47" s="34"/>
      <c r="F47" s="11"/>
      <c r="G47" s="11"/>
      <c r="H47" s="11"/>
      <c r="I47" s="11"/>
      <c r="J47" s="11"/>
      <c r="K47" s="11"/>
      <c r="L47" s="11"/>
      <c r="M47" s="11"/>
      <c r="N47" s="11"/>
      <c r="O47" s="11"/>
      <c r="P47" s="11"/>
      <c r="Q47" s="11"/>
      <c r="R47" s="11"/>
      <c r="S47" s="11"/>
      <c r="T47" s="11"/>
      <c r="U47" s="11"/>
      <c r="V47" s="11"/>
      <c r="W47" s="11"/>
      <c r="X47" s="11"/>
      <c r="Y47" s="11"/>
      <c r="Z47" s="12"/>
    </row>
    <row r="48" ht="15.75" customHeight="1">
      <c r="A48" s="33"/>
      <c r="B48" s="34"/>
      <c r="C48" s="34"/>
      <c r="D48" s="34"/>
      <c r="E48" s="34"/>
      <c r="F48" s="11"/>
      <c r="G48" s="11"/>
      <c r="H48" s="11"/>
      <c r="I48" s="11"/>
      <c r="J48" s="11"/>
      <c r="K48" s="11"/>
      <c r="L48" s="11"/>
      <c r="M48" s="11"/>
      <c r="N48" s="11"/>
      <c r="O48" s="11"/>
      <c r="P48" s="11"/>
      <c r="Q48" s="11"/>
      <c r="R48" s="11"/>
      <c r="S48" s="11"/>
      <c r="T48" s="11"/>
      <c r="U48" s="11"/>
      <c r="V48" s="11"/>
      <c r="W48" s="11"/>
      <c r="X48" s="11"/>
      <c r="Y48" s="11"/>
      <c r="Z48" s="12"/>
    </row>
    <row r="49" ht="15.75" customHeight="1">
      <c r="A49" s="33"/>
      <c r="B49" s="34"/>
      <c r="C49" s="34"/>
      <c r="D49" s="34"/>
      <c r="E49" s="34"/>
      <c r="F49" s="11"/>
      <c r="G49" s="11"/>
      <c r="H49" s="11"/>
      <c r="I49" s="11"/>
      <c r="J49" s="11"/>
      <c r="K49" s="11"/>
      <c r="L49" s="11"/>
      <c r="M49" s="11"/>
      <c r="N49" s="11"/>
      <c r="O49" s="11"/>
      <c r="P49" s="11"/>
      <c r="Q49" s="11"/>
      <c r="R49" s="11"/>
      <c r="S49" s="11"/>
      <c r="T49" s="11"/>
      <c r="U49" s="11"/>
      <c r="V49" s="11"/>
      <c r="W49" s="11"/>
      <c r="X49" s="11"/>
      <c r="Y49" s="11"/>
      <c r="Z49" s="12"/>
    </row>
    <row r="50" ht="15.75" customHeight="1">
      <c r="A50" s="33"/>
      <c r="B50" s="34"/>
      <c r="C50" s="34"/>
      <c r="D50" s="34"/>
      <c r="E50" s="34"/>
      <c r="F50" s="11"/>
      <c r="G50" s="11"/>
      <c r="H50" s="11"/>
      <c r="I50" s="11"/>
      <c r="J50" s="11"/>
      <c r="K50" s="11"/>
      <c r="L50" s="11"/>
      <c r="M50" s="11"/>
      <c r="N50" s="11"/>
      <c r="O50" s="11"/>
      <c r="P50" s="11"/>
      <c r="Q50" s="11"/>
      <c r="R50" s="11"/>
      <c r="S50" s="11"/>
      <c r="T50" s="11"/>
      <c r="U50" s="11"/>
      <c r="V50" s="11"/>
      <c r="W50" s="11"/>
      <c r="X50" s="11"/>
      <c r="Y50" s="11"/>
      <c r="Z50" s="12"/>
    </row>
    <row r="51" ht="15.75" customHeight="1">
      <c r="A51" s="33"/>
      <c r="B51" s="34"/>
      <c r="C51" s="34"/>
      <c r="D51" s="34"/>
      <c r="E51" s="34"/>
      <c r="F51" s="11"/>
      <c r="G51" s="11"/>
      <c r="H51" s="11"/>
      <c r="I51" s="11"/>
      <c r="J51" s="11"/>
      <c r="K51" s="11"/>
      <c r="L51" s="11"/>
      <c r="M51" s="11"/>
      <c r="N51" s="11"/>
      <c r="O51" s="11"/>
      <c r="P51" s="11"/>
      <c r="Q51" s="11"/>
      <c r="R51" s="11"/>
      <c r="S51" s="11"/>
      <c r="T51" s="11"/>
      <c r="U51" s="11"/>
      <c r="V51" s="11"/>
      <c r="W51" s="11"/>
      <c r="X51" s="11"/>
      <c r="Y51" s="11"/>
      <c r="Z51" s="12"/>
    </row>
    <row r="52" ht="15.75" customHeight="1">
      <c r="A52" s="33"/>
      <c r="B52" s="34"/>
      <c r="C52" s="34"/>
      <c r="D52" s="34"/>
      <c r="E52" s="34"/>
      <c r="F52" s="11"/>
      <c r="G52" s="11"/>
      <c r="H52" s="11"/>
      <c r="I52" s="11"/>
      <c r="J52" s="11"/>
      <c r="K52" s="11"/>
      <c r="L52" s="11"/>
      <c r="M52" s="11"/>
      <c r="N52" s="11"/>
      <c r="O52" s="11"/>
      <c r="P52" s="11"/>
      <c r="Q52" s="11"/>
      <c r="R52" s="11"/>
      <c r="S52" s="11"/>
      <c r="T52" s="11"/>
      <c r="U52" s="11"/>
      <c r="V52" s="11"/>
      <c r="W52" s="11"/>
      <c r="X52" s="11"/>
      <c r="Y52" s="11"/>
      <c r="Z52" s="12"/>
    </row>
    <row r="53" ht="15.75" customHeight="1">
      <c r="A53" s="33"/>
      <c r="B53" s="34"/>
      <c r="C53" s="34"/>
      <c r="D53" s="34"/>
      <c r="E53" s="34"/>
      <c r="F53" s="11"/>
      <c r="G53" s="11"/>
      <c r="H53" s="11"/>
      <c r="I53" s="11"/>
      <c r="J53" s="11"/>
      <c r="K53" s="11"/>
      <c r="L53" s="11"/>
      <c r="M53" s="11"/>
      <c r="N53" s="11"/>
      <c r="O53" s="11"/>
      <c r="P53" s="11"/>
      <c r="Q53" s="11"/>
      <c r="R53" s="11"/>
      <c r="S53" s="11"/>
      <c r="T53" s="11"/>
      <c r="U53" s="11"/>
      <c r="V53" s="11"/>
      <c r="W53" s="11"/>
      <c r="X53" s="11"/>
      <c r="Y53" s="11"/>
      <c r="Z53" s="12"/>
    </row>
    <row r="54" ht="15.75" customHeight="1">
      <c r="A54" s="33"/>
      <c r="B54" s="34"/>
      <c r="C54" s="34"/>
      <c r="D54" s="34"/>
      <c r="E54" s="34"/>
      <c r="F54" s="11"/>
      <c r="G54" s="11"/>
      <c r="H54" s="11"/>
      <c r="I54" s="11"/>
      <c r="J54" s="11"/>
      <c r="K54" s="11"/>
      <c r="L54" s="11"/>
      <c r="M54" s="11"/>
      <c r="N54" s="11"/>
      <c r="O54" s="11"/>
      <c r="P54" s="11"/>
      <c r="Q54" s="11"/>
      <c r="R54" s="11"/>
      <c r="S54" s="11"/>
      <c r="T54" s="11"/>
      <c r="U54" s="11"/>
      <c r="V54" s="11"/>
      <c r="W54" s="11"/>
      <c r="X54" s="11"/>
      <c r="Y54" s="11"/>
      <c r="Z54" s="12"/>
    </row>
    <row r="55" ht="15.75" customHeight="1">
      <c r="A55" s="33"/>
      <c r="B55" s="34"/>
      <c r="C55" s="34"/>
      <c r="D55" s="34"/>
      <c r="E55" s="34"/>
      <c r="F55" s="11"/>
      <c r="G55" s="11"/>
      <c r="H55" s="11"/>
      <c r="I55" s="11"/>
      <c r="J55" s="11"/>
      <c r="K55" s="11"/>
      <c r="L55" s="11"/>
      <c r="M55" s="11"/>
      <c r="N55" s="11"/>
      <c r="O55" s="11"/>
      <c r="P55" s="11"/>
      <c r="Q55" s="11"/>
      <c r="R55" s="11"/>
      <c r="S55" s="11"/>
      <c r="T55" s="11"/>
      <c r="U55" s="11"/>
      <c r="V55" s="11"/>
      <c r="W55" s="11"/>
      <c r="X55" s="11"/>
      <c r="Y55" s="11"/>
      <c r="Z55" s="12"/>
    </row>
    <row r="56" ht="15.75" customHeight="1">
      <c r="A56" s="33"/>
      <c r="B56" s="34"/>
      <c r="C56" s="34"/>
      <c r="D56" s="34"/>
      <c r="E56" s="34"/>
      <c r="F56" s="11"/>
      <c r="G56" s="11"/>
      <c r="H56" s="11"/>
      <c r="I56" s="11"/>
      <c r="J56" s="11"/>
      <c r="K56" s="11"/>
      <c r="L56" s="11"/>
      <c r="M56" s="11"/>
      <c r="N56" s="11"/>
      <c r="O56" s="11"/>
      <c r="P56" s="11"/>
      <c r="Q56" s="11"/>
      <c r="R56" s="11"/>
      <c r="S56" s="11"/>
      <c r="T56" s="11"/>
      <c r="U56" s="11"/>
      <c r="V56" s="11"/>
      <c r="W56" s="11"/>
      <c r="X56" s="11"/>
      <c r="Y56" s="11"/>
      <c r="Z56" s="12"/>
    </row>
    <row r="57" ht="15.75" customHeight="1">
      <c r="A57" s="33"/>
      <c r="B57" s="34"/>
      <c r="C57" s="34"/>
      <c r="D57" s="34"/>
      <c r="E57" s="34"/>
      <c r="F57" s="11"/>
      <c r="G57" s="11"/>
      <c r="H57" s="11"/>
      <c r="I57" s="11"/>
      <c r="J57" s="11"/>
      <c r="K57" s="11"/>
      <c r="L57" s="11"/>
      <c r="M57" s="11"/>
      <c r="N57" s="11"/>
      <c r="O57" s="11"/>
      <c r="P57" s="11"/>
      <c r="Q57" s="11"/>
      <c r="R57" s="11"/>
      <c r="S57" s="11"/>
      <c r="T57" s="11"/>
      <c r="U57" s="11"/>
      <c r="V57" s="11"/>
      <c r="W57" s="11"/>
      <c r="X57" s="11"/>
      <c r="Y57" s="11"/>
      <c r="Z57" s="12"/>
    </row>
    <row r="58" ht="15.75" customHeight="1">
      <c r="A58" s="33"/>
      <c r="B58" s="34"/>
      <c r="C58" s="34"/>
      <c r="D58" s="34"/>
      <c r="E58" s="34"/>
      <c r="F58" s="11"/>
      <c r="G58" s="11"/>
      <c r="H58" s="11"/>
      <c r="I58" s="11"/>
      <c r="J58" s="11"/>
      <c r="K58" s="11"/>
      <c r="L58" s="11"/>
      <c r="M58" s="11"/>
      <c r="N58" s="11"/>
      <c r="O58" s="11"/>
      <c r="P58" s="11"/>
      <c r="Q58" s="11"/>
      <c r="R58" s="11"/>
      <c r="S58" s="11"/>
      <c r="T58" s="11"/>
      <c r="U58" s="11"/>
      <c r="V58" s="11"/>
      <c r="W58" s="11"/>
      <c r="X58" s="11"/>
      <c r="Y58" s="11"/>
      <c r="Z58" s="12"/>
    </row>
    <row r="59" ht="15.75" customHeight="1">
      <c r="A59" s="33"/>
      <c r="B59" s="34"/>
      <c r="C59" s="34"/>
      <c r="D59" s="34"/>
      <c r="E59" s="34"/>
      <c r="F59" s="11"/>
      <c r="G59" s="11"/>
      <c r="H59" s="11"/>
      <c r="I59" s="11"/>
      <c r="J59" s="11"/>
      <c r="K59" s="11"/>
      <c r="L59" s="11"/>
      <c r="M59" s="11"/>
      <c r="N59" s="11"/>
      <c r="O59" s="11"/>
      <c r="P59" s="11"/>
      <c r="Q59" s="11"/>
      <c r="R59" s="11"/>
      <c r="S59" s="11"/>
      <c r="T59" s="11"/>
      <c r="U59" s="11"/>
      <c r="V59" s="11"/>
      <c r="W59" s="11"/>
      <c r="X59" s="11"/>
      <c r="Y59" s="11"/>
      <c r="Z59" s="12"/>
    </row>
    <row r="60" ht="15.75" customHeight="1">
      <c r="A60" s="33"/>
      <c r="B60" s="34"/>
      <c r="C60" s="34"/>
      <c r="D60" s="34"/>
      <c r="E60" s="34"/>
      <c r="F60" s="11"/>
      <c r="G60" s="11"/>
      <c r="H60" s="11"/>
      <c r="I60" s="11"/>
      <c r="J60" s="11"/>
      <c r="K60" s="11"/>
      <c r="L60" s="11"/>
      <c r="M60" s="11"/>
      <c r="N60" s="11"/>
      <c r="O60" s="11"/>
      <c r="P60" s="11"/>
      <c r="Q60" s="11"/>
      <c r="R60" s="11"/>
      <c r="S60" s="11"/>
      <c r="T60" s="11"/>
      <c r="U60" s="11"/>
      <c r="V60" s="11"/>
      <c r="W60" s="11"/>
      <c r="X60" s="11"/>
      <c r="Y60" s="11"/>
      <c r="Z60" s="12"/>
    </row>
    <row r="61" ht="15.75" customHeight="1">
      <c r="A61" s="33"/>
      <c r="B61" s="34"/>
      <c r="C61" s="34"/>
      <c r="D61" s="34"/>
      <c r="E61" s="34"/>
      <c r="F61" s="11"/>
      <c r="G61" s="11"/>
      <c r="H61" s="11"/>
      <c r="I61" s="11"/>
      <c r="J61" s="11"/>
      <c r="K61" s="11"/>
      <c r="L61" s="11"/>
      <c r="M61" s="11"/>
      <c r="N61" s="11"/>
      <c r="O61" s="11"/>
      <c r="P61" s="11"/>
      <c r="Q61" s="11"/>
      <c r="R61" s="11"/>
      <c r="S61" s="11"/>
      <c r="T61" s="11"/>
      <c r="U61" s="11"/>
      <c r="V61" s="11"/>
      <c r="W61" s="11"/>
      <c r="X61" s="11"/>
      <c r="Y61" s="11"/>
      <c r="Z61" s="12"/>
    </row>
    <row r="62" ht="15.75" customHeight="1">
      <c r="A62" s="33"/>
      <c r="B62" s="34"/>
      <c r="C62" s="34"/>
      <c r="D62" s="34"/>
      <c r="E62" s="34"/>
      <c r="F62" s="11"/>
      <c r="G62" s="11"/>
      <c r="H62" s="11"/>
      <c r="I62" s="11"/>
      <c r="J62" s="11"/>
      <c r="K62" s="11"/>
      <c r="L62" s="11"/>
      <c r="M62" s="11"/>
      <c r="N62" s="11"/>
      <c r="O62" s="11"/>
      <c r="P62" s="11"/>
      <c r="Q62" s="11"/>
      <c r="R62" s="11"/>
      <c r="S62" s="11"/>
      <c r="T62" s="11"/>
      <c r="U62" s="11"/>
      <c r="V62" s="11"/>
      <c r="W62" s="11"/>
      <c r="X62" s="11"/>
      <c r="Y62" s="11"/>
      <c r="Z62" s="12"/>
    </row>
    <row r="63" ht="15.75" customHeight="1">
      <c r="A63" s="33"/>
      <c r="B63" s="34"/>
      <c r="C63" s="34"/>
      <c r="D63" s="34"/>
      <c r="E63" s="34"/>
      <c r="F63" s="11"/>
      <c r="G63" s="11"/>
      <c r="H63" s="11"/>
      <c r="I63" s="11"/>
      <c r="J63" s="11"/>
      <c r="K63" s="11"/>
      <c r="L63" s="11"/>
      <c r="M63" s="11"/>
      <c r="N63" s="11"/>
      <c r="O63" s="11"/>
      <c r="P63" s="11"/>
      <c r="Q63" s="11"/>
      <c r="R63" s="11"/>
      <c r="S63" s="11"/>
      <c r="T63" s="11"/>
      <c r="U63" s="11"/>
      <c r="V63" s="11"/>
      <c r="W63" s="11"/>
      <c r="X63" s="11"/>
      <c r="Y63" s="11"/>
      <c r="Z63" s="12"/>
    </row>
    <row r="64" ht="15.75" customHeight="1">
      <c r="A64" s="33"/>
      <c r="B64" s="34"/>
      <c r="C64" s="34"/>
      <c r="D64" s="34"/>
      <c r="E64" s="34"/>
      <c r="F64" s="11"/>
      <c r="G64" s="11"/>
      <c r="H64" s="11"/>
      <c r="I64" s="11"/>
      <c r="J64" s="11"/>
      <c r="K64" s="11"/>
      <c r="L64" s="11"/>
      <c r="M64" s="11"/>
      <c r="N64" s="11"/>
      <c r="O64" s="11"/>
      <c r="P64" s="11"/>
      <c r="Q64" s="11"/>
      <c r="R64" s="11"/>
      <c r="S64" s="11"/>
      <c r="T64" s="11"/>
      <c r="U64" s="11"/>
      <c r="V64" s="11"/>
      <c r="W64" s="11"/>
      <c r="X64" s="11"/>
      <c r="Y64" s="11"/>
      <c r="Z64" s="12"/>
    </row>
    <row r="65" ht="15.75" customHeight="1">
      <c r="A65" s="33"/>
      <c r="B65" s="34"/>
      <c r="C65" s="34"/>
      <c r="D65" s="34"/>
      <c r="E65" s="34"/>
      <c r="F65" s="11"/>
      <c r="G65" s="11"/>
      <c r="H65" s="11"/>
      <c r="I65" s="11"/>
      <c r="J65" s="11"/>
      <c r="K65" s="11"/>
      <c r="L65" s="11"/>
      <c r="M65" s="11"/>
      <c r="N65" s="11"/>
      <c r="O65" s="11"/>
      <c r="P65" s="11"/>
      <c r="Q65" s="11"/>
      <c r="R65" s="11"/>
      <c r="S65" s="11"/>
      <c r="T65" s="11"/>
      <c r="U65" s="11"/>
      <c r="V65" s="11"/>
      <c r="W65" s="11"/>
      <c r="X65" s="11"/>
      <c r="Y65" s="11"/>
      <c r="Z65" s="12"/>
    </row>
    <row r="66" ht="15.75" customHeight="1">
      <c r="A66" s="33"/>
      <c r="B66" s="34"/>
      <c r="C66" s="34"/>
      <c r="D66" s="34"/>
      <c r="E66" s="34"/>
      <c r="F66" s="11"/>
      <c r="G66" s="11"/>
      <c r="H66" s="11"/>
      <c r="I66" s="11"/>
      <c r="J66" s="11"/>
      <c r="K66" s="11"/>
      <c r="L66" s="11"/>
      <c r="M66" s="11"/>
      <c r="N66" s="11"/>
      <c r="O66" s="11"/>
      <c r="P66" s="11"/>
      <c r="Q66" s="11"/>
      <c r="R66" s="11"/>
      <c r="S66" s="11"/>
      <c r="T66" s="11"/>
      <c r="U66" s="11"/>
      <c r="V66" s="11"/>
      <c r="W66" s="11"/>
      <c r="X66" s="11"/>
      <c r="Y66" s="11"/>
      <c r="Z66" s="12"/>
    </row>
    <row r="67" ht="15.75" customHeight="1">
      <c r="A67" s="33"/>
      <c r="B67" s="34"/>
      <c r="C67" s="34"/>
      <c r="D67" s="34"/>
      <c r="E67" s="34"/>
      <c r="F67" s="11"/>
      <c r="G67" s="11"/>
      <c r="H67" s="11"/>
      <c r="I67" s="11"/>
      <c r="J67" s="11"/>
      <c r="K67" s="11"/>
      <c r="L67" s="11"/>
      <c r="M67" s="11"/>
      <c r="N67" s="11"/>
      <c r="O67" s="11"/>
      <c r="P67" s="11"/>
      <c r="Q67" s="11"/>
      <c r="R67" s="11"/>
      <c r="S67" s="11"/>
      <c r="T67" s="11"/>
      <c r="U67" s="11"/>
      <c r="V67" s="11"/>
      <c r="W67" s="11"/>
      <c r="X67" s="11"/>
      <c r="Y67" s="11"/>
      <c r="Z67" s="12"/>
    </row>
    <row r="68" ht="15.75" customHeight="1">
      <c r="A68" s="33"/>
      <c r="B68" s="34"/>
      <c r="C68" s="34"/>
      <c r="D68" s="34"/>
      <c r="E68" s="34"/>
      <c r="F68" s="11"/>
      <c r="G68" s="11"/>
      <c r="H68" s="11"/>
      <c r="I68" s="11"/>
      <c r="J68" s="11"/>
      <c r="K68" s="11"/>
      <c r="L68" s="11"/>
      <c r="M68" s="11"/>
      <c r="N68" s="11"/>
      <c r="O68" s="11"/>
      <c r="P68" s="11"/>
      <c r="Q68" s="11"/>
      <c r="R68" s="11"/>
      <c r="S68" s="11"/>
      <c r="T68" s="11"/>
      <c r="U68" s="11"/>
      <c r="V68" s="11"/>
      <c r="W68" s="11"/>
      <c r="X68" s="11"/>
      <c r="Y68" s="11"/>
      <c r="Z68" s="12"/>
    </row>
    <row r="69" ht="15.75" customHeight="1">
      <c r="A69" s="33"/>
      <c r="B69" s="34"/>
      <c r="C69" s="34"/>
      <c r="D69" s="34"/>
      <c r="E69" s="34"/>
      <c r="F69" s="11"/>
      <c r="G69" s="11"/>
      <c r="H69" s="11"/>
      <c r="I69" s="11"/>
      <c r="J69" s="11"/>
      <c r="K69" s="11"/>
      <c r="L69" s="11"/>
      <c r="M69" s="11"/>
      <c r="N69" s="11"/>
      <c r="O69" s="11"/>
      <c r="P69" s="11"/>
      <c r="Q69" s="11"/>
      <c r="R69" s="11"/>
      <c r="S69" s="11"/>
      <c r="T69" s="11"/>
      <c r="U69" s="11"/>
      <c r="V69" s="11"/>
      <c r="W69" s="11"/>
      <c r="X69" s="11"/>
      <c r="Y69" s="11"/>
      <c r="Z69" s="12"/>
    </row>
    <row r="70" ht="15.75" customHeight="1">
      <c r="A70" s="33"/>
      <c r="B70" s="34"/>
      <c r="C70" s="34"/>
      <c r="D70" s="34"/>
      <c r="E70" s="34"/>
      <c r="F70" s="11"/>
      <c r="G70" s="11"/>
      <c r="H70" s="11"/>
      <c r="I70" s="11"/>
      <c r="J70" s="11"/>
      <c r="K70" s="11"/>
      <c r="L70" s="11"/>
      <c r="M70" s="11"/>
      <c r="N70" s="11"/>
      <c r="O70" s="11"/>
      <c r="P70" s="11"/>
      <c r="Q70" s="11"/>
      <c r="R70" s="11"/>
      <c r="S70" s="11"/>
      <c r="T70" s="11"/>
      <c r="U70" s="11"/>
      <c r="V70" s="11"/>
      <c r="W70" s="11"/>
      <c r="X70" s="11"/>
      <c r="Y70" s="11"/>
      <c r="Z70" s="12"/>
    </row>
    <row r="71" ht="15.75" customHeight="1">
      <c r="A71" s="33"/>
      <c r="B71" s="34"/>
      <c r="C71" s="34"/>
      <c r="D71" s="34"/>
      <c r="E71" s="34"/>
      <c r="F71" s="11"/>
      <c r="G71" s="11"/>
      <c r="H71" s="11"/>
      <c r="I71" s="11"/>
      <c r="J71" s="11"/>
      <c r="K71" s="11"/>
      <c r="L71" s="11"/>
      <c r="M71" s="11"/>
      <c r="N71" s="11"/>
      <c r="O71" s="11"/>
      <c r="P71" s="11"/>
      <c r="Q71" s="11"/>
      <c r="R71" s="11"/>
      <c r="S71" s="11"/>
      <c r="T71" s="11"/>
      <c r="U71" s="11"/>
      <c r="V71" s="11"/>
      <c r="W71" s="11"/>
      <c r="X71" s="11"/>
      <c r="Y71" s="11"/>
      <c r="Z71" s="12"/>
    </row>
    <row r="72" ht="15.75" customHeight="1">
      <c r="A72" s="33"/>
      <c r="B72" s="34"/>
      <c r="C72" s="34"/>
      <c r="D72" s="34"/>
      <c r="E72" s="34"/>
      <c r="F72" s="11"/>
      <c r="G72" s="11"/>
      <c r="H72" s="11"/>
      <c r="I72" s="11"/>
      <c r="J72" s="11"/>
      <c r="K72" s="11"/>
      <c r="L72" s="11"/>
      <c r="M72" s="11"/>
      <c r="N72" s="11"/>
      <c r="O72" s="11"/>
      <c r="P72" s="11"/>
      <c r="Q72" s="11"/>
      <c r="R72" s="11"/>
      <c r="S72" s="11"/>
      <c r="T72" s="11"/>
      <c r="U72" s="11"/>
      <c r="V72" s="11"/>
      <c r="W72" s="11"/>
      <c r="X72" s="11"/>
      <c r="Y72" s="11"/>
      <c r="Z72" s="12"/>
    </row>
    <row r="73" ht="15.75" customHeight="1">
      <c r="A73" s="33"/>
      <c r="B73" s="34"/>
      <c r="C73" s="34"/>
      <c r="D73" s="34"/>
      <c r="E73" s="34"/>
      <c r="F73" s="11"/>
      <c r="G73" s="11"/>
      <c r="H73" s="11"/>
      <c r="I73" s="11"/>
      <c r="J73" s="11"/>
      <c r="K73" s="11"/>
      <c r="L73" s="11"/>
      <c r="M73" s="11"/>
      <c r="N73" s="11"/>
      <c r="O73" s="11"/>
      <c r="P73" s="11"/>
      <c r="Q73" s="11"/>
      <c r="R73" s="11"/>
      <c r="S73" s="11"/>
      <c r="T73" s="11"/>
      <c r="U73" s="11"/>
      <c r="V73" s="11"/>
      <c r="W73" s="11"/>
      <c r="X73" s="11"/>
      <c r="Y73" s="11"/>
      <c r="Z73" s="12"/>
    </row>
    <row r="74" ht="15.75" customHeight="1">
      <c r="A74" s="33"/>
      <c r="B74" s="34"/>
      <c r="C74" s="34"/>
      <c r="D74" s="34"/>
      <c r="E74" s="34"/>
      <c r="F74" s="11"/>
      <c r="G74" s="11"/>
      <c r="H74" s="11"/>
      <c r="I74" s="11"/>
      <c r="J74" s="11"/>
      <c r="K74" s="11"/>
      <c r="L74" s="11"/>
      <c r="M74" s="11"/>
      <c r="N74" s="11"/>
      <c r="O74" s="11"/>
      <c r="P74" s="11"/>
      <c r="Q74" s="11"/>
      <c r="R74" s="11"/>
      <c r="S74" s="11"/>
      <c r="T74" s="11"/>
      <c r="U74" s="11"/>
      <c r="V74" s="11"/>
      <c r="W74" s="11"/>
      <c r="X74" s="11"/>
      <c r="Y74" s="11"/>
      <c r="Z74" s="12"/>
    </row>
    <row r="75" ht="15.75" customHeight="1">
      <c r="A75" s="33"/>
      <c r="B75" s="34"/>
      <c r="C75" s="34"/>
      <c r="D75" s="34"/>
      <c r="E75" s="34"/>
      <c r="F75" s="11"/>
      <c r="G75" s="11"/>
      <c r="H75" s="11"/>
      <c r="I75" s="11"/>
      <c r="J75" s="11"/>
      <c r="K75" s="11"/>
      <c r="L75" s="11"/>
      <c r="M75" s="11"/>
      <c r="N75" s="11"/>
      <c r="O75" s="11"/>
      <c r="P75" s="11"/>
      <c r="Q75" s="11"/>
      <c r="R75" s="11"/>
      <c r="S75" s="11"/>
      <c r="T75" s="11"/>
      <c r="U75" s="11"/>
      <c r="V75" s="11"/>
      <c r="W75" s="11"/>
      <c r="X75" s="11"/>
      <c r="Y75" s="11"/>
      <c r="Z75" s="12"/>
    </row>
    <row r="76" ht="15.75" customHeight="1">
      <c r="A76" s="33"/>
      <c r="B76" s="34"/>
      <c r="C76" s="34"/>
      <c r="D76" s="34"/>
      <c r="E76" s="34"/>
      <c r="F76" s="11"/>
      <c r="G76" s="11"/>
      <c r="H76" s="11"/>
      <c r="I76" s="11"/>
      <c r="J76" s="11"/>
      <c r="K76" s="11"/>
      <c r="L76" s="11"/>
      <c r="M76" s="11"/>
      <c r="N76" s="11"/>
      <c r="O76" s="11"/>
      <c r="P76" s="11"/>
      <c r="Q76" s="11"/>
      <c r="R76" s="11"/>
      <c r="S76" s="11"/>
      <c r="T76" s="11"/>
      <c r="U76" s="11"/>
      <c r="V76" s="11"/>
      <c r="W76" s="11"/>
      <c r="X76" s="11"/>
      <c r="Y76" s="11"/>
      <c r="Z76" s="12"/>
    </row>
    <row r="77" ht="15.75" customHeight="1">
      <c r="A77" s="33"/>
      <c r="B77" s="34"/>
      <c r="C77" s="34"/>
      <c r="D77" s="34"/>
      <c r="E77" s="34"/>
      <c r="F77" s="11"/>
      <c r="G77" s="11"/>
      <c r="H77" s="11"/>
      <c r="I77" s="11"/>
      <c r="J77" s="11"/>
      <c r="K77" s="11"/>
      <c r="L77" s="11"/>
      <c r="M77" s="11"/>
      <c r="N77" s="11"/>
      <c r="O77" s="11"/>
      <c r="P77" s="11"/>
      <c r="Q77" s="11"/>
      <c r="R77" s="11"/>
      <c r="S77" s="11"/>
      <c r="T77" s="11"/>
      <c r="U77" s="11"/>
      <c r="V77" s="11"/>
      <c r="W77" s="11"/>
      <c r="X77" s="11"/>
      <c r="Y77" s="11"/>
      <c r="Z77" s="12"/>
    </row>
    <row r="78" ht="15.75" customHeight="1">
      <c r="A78" s="33"/>
      <c r="B78" s="34"/>
      <c r="C78" s="34"/>
      <c r="D78" s="34"/>
      <c r="E78" s="34"/>
      <c r="F78" s="11"/>
      <c r="G78" s="11"/>
      <c r="H78" s="11"/>
      <c r="I78" s="11"/>
      <c r="J78" s="11"/>
      <c r="K78" s="11"/>
      <c r="L78" s="11"/>
      <c r="M78" s="11"/>
      <c r="N78" s="11"/>
      <c r="O78" s="11"/>
      <c r="P78" s="11"/>
      <c r="Q78" s="11"/>
      <c r="R78" s="11"/>
      <c r="S78" s="11"/>
      <c r="T78" s="11"/>
      <c r="U78" s="11"/>
      <c r="V78" s="11"/>
      <c r="W78" s="11"/>
      <c r="X78" s="11"/>
      <c r="Y78" s="11"/>
      <c r="Z78" s="12"/>
    </row>
    <row r="79" ht="15.75" customHeight="1">
      <c r="A79" s="33"/>
      <c r="B79" s="34"/>
      <c r="C79" s="34"/>
      <c r="D79" s="34"/>
      <c r="E79" s="34"/>
      <c r="F79" s="11"/>
      <c r="G79" s="11"/>
      <c r="H79" s="11"/>
      <c r="I79" s="11"/>
      <c r="J79" s="11"/>
      <c r="K79" s="11"/>
      <c r="L79" s="11"/>
      <c r="M79" s="11"/>
      <c r="N79" s="11"/>
      <c r="O79" s="11"/>
      <c r="P79" s="11"/>
      <c r="Q79" s="11"/>
      <c r="R79" s="11"/>
      <c r="S79" s="11"/>
      <c r="T79" s="11"/>
      <c r="U79" s="11"/>
      <c r="V79" s="11"/>
      <c r="W79" s="11"/>
      <c r="X79" s="11"/>
      <c r="Y79" s="11"/>
      <c r="Z79" s="12"/>
    </row>
    <row r="80" ht="15.75" customHeight="1">
      <c r="A80" s="33"/>
      <c r="B80" s="34"/>
      <c r="C80" s="34"/>
      <c r="D80" s="34"/>
      <c r="E80" s="34"/>
      <c r="F80" s="11"/>
      <c r="G80" s="11"/>
      <c r="H80" s="11"/>
      <c r="I80" s="11"/>
      <c r="J80" s="11"/>
      <c r="K80" s="11"/>
      <c r="L80" s="11"/>
      <c r="M80" s="11"/>
      <c r="N80" s="11"/>
      <c r="O80" s="11"/>
      <c r="P80" s="11"/>
      <c r="Q80" s="11"/>
      <c r="R80" s="11"/>
      <c r="S80" s="11"/>
      <c r="T80" s="11"/>
      <c r="U80" s="11"/>
      <c r="V80" s="11"/>
      <c r="W80" s="11"/>
      <c r="X80" s="11"/>
      <c r="Y80" s="11"/>
      <c r="Z80" s="12"/>
    </row>
    <row r="81" ht="15.75" customHeight="1">
      <c r="A81" s="33"/>
      <c r="B81" s="34"/>
      <c r="C81" s="34"/>
      <c r="D81" s="34"/>
      <c r="E81" s="34"/>
      <c r="F81" s="11"/>
      <c r="G81" s="11"/>
      <c r="H81" s="11"/>
      <c r="I81" s="11"/>
      <c r="J81" s="11"/>
      <c r="K81" s="11"/>
      <c r="L81" s="11"/>
      <c r="M81" s="11"/>
      <c r="N81" s="11"/>
      <c r="O81" s="11"/>
      <c r="P81" s="11"/>
      <c r="Q81" s="11"/>
      <c r="R81" s="11"/>
      <c r="S81" s="11"/>
      <c r="T81" s="11"/>
      <c r="U81" s="11"/>
      <c r="V81" s="11"/>
      <c r="W81" s="11"/>
      <c r="X81" s="11"/>
      <c r="Y81" s="11"/>
      <c r="Z81" s="12"/>
    </row>
    <row r="82" ht="15.75" customHeight="1">
      <c r="A82" s="33"/>
      <c r="B82" s="34"/>
      <c r="C82" s="34"/>
      <c r="D82" s="34"/>
      <c r="E82" s="34"/>
      <c r="F82" s="11"/>
      <c r="G82" s="11"/>
      <c r="H82" s="11"/>
      <c r="I82" s="11"/>
      <c r="J82" s="11"/>
      <c r="K82" s="11"/>
      <c r="L82" s="11"/>
      <c r="M82" s="11"/>
      <c r="N82" s="11"/>
      <c r="O82" s="11"/>
      <c r="P82" s="11"/>
      <c r="Q82" s="11"/>
      <c r="R82" s="11"/>
      <c r="S82" s="11"/>
      <c r="T82" s="11"/>
      <c r="U82" s="11"/>
      <c r="V82" s="11"/>
      <c r="W82" s="11"/>
      <c r="X82" s="11"/>
      <c r="Y82" s="11"/>
      <c r="Z82" s="12"/>
    </row>
    <row r="83" ht="15.75" customHeight="1">
      <c r="A83" s="33"/>
      <c r="B83" s="34"/>
      <c r="C83" s="34"/>
      <c r="D83" s="34"/>
      <c r="E83" s="34"/>
      <c r="F83" s="11"/>
      <c r="G83" s="11"/>
      <c r="H83" s="11"/>
      <c r="I83" s="11"/>
      <c r="J83" s="11"/>
      <c r="K83" s="11"/>
      <c r="L83" s="11"/>
      <c r="M83" s="11"/>
      <c r="N83" s="11"/>
      <c r="O83" s="11"/>
      <c r="P83" s="11"/>
      <c r="Q83" s="11"/>
      <c r="R83" s="11"/>
      <c r="S83" s="11"/>
      <c r="T83" s="11"/>
      <c r="U83" s="11"/>
      <c r="V83" s="11"/>
      <c r="W83" s="11"/>
      <c r="X83" s="11"/>
      <c r="Y83" s="11"/>
      <c r="Z83" s="12"/>
    </row>
    <row r="84" ht="15.75" customHeight="1">
      <c r="A84" s="33"/>
      <c r="B84" s="34"/>
      <c r="C84" s="34"/>
      <c r="D84" s="34"/>
      <c r="E84" s="34"/>
      <c r="F84" s="11"/>
      <c r="G84" s="11"/>
      <c r="H84" s="11"/>
      <c r="I84" s="11"/>
      <c r="J84" s="11"/>
      <c r="K84" s="11"/>
      <c r="L84" s="11"/>
      <c r="M84" s="11"/>
      <c r="N84" s="11"/>
      <c r="O84" s="11"/>
      <c r="P84" s="11"/>
      <c r="Q84" s="11"/>
      <c r="R84" s="11"/>
      <c r="S84" s="11"/>
      <c r="T84" s="11"/>
      <c r="U84" s="11"/>
      <c r="V84" s="11"/>
      <c r="W84" s="11"/>
      <c r="X84" s="11"/>
      <c r="Y84" s="11"/>
      <c r="Z84" s="12"/>
    </row>
    <row r="85" ht="15.75" customHeight="1">
      <c r="A85" s="33"/>
      <c r="B85" s="34"/>
      <c r="C85" s="34"/>
      <c r="D85" s="34"/>
      <c r="E85" s="34"/>
      <c r="F85" s="11"/>
      <c r="G85" s="11"/>
      <c r="H85" s="11"/>
      <c r="I85" s="11"/>
      <c r="J85" s="11"/>
      <c r="K85" s="11"/>
      <c r="L85" s="11"/>
      <c r="M85" s="11"/>
      <c r="N85" s="11"/>
      <c r="O85" s="11"/>
      <c r="P85" s="11"/>
      <c r="Q85" s="11"/>
      <c r="R85" s="11"/>
      <c r="S85" s="11"/>
      <c r="T85" s="11"/>
      <c r="U85" s="11"/>
      <c r="V85" s="11"/>
      <c r="W85" s="11"/>
      <c r="X85" s="11"/>
      <c r="Y85" s="11"/>
      <c r="Z85" s="12"/>
    </row>
    <row r="86" ht="15.75" customHeight="1">
      <c r="A86" s="33"/>
      <c r="B86" s="34"/>
      <c r="C86" s="34"/>
      <c r="D86" s="34"/>
      <c r="E86" s="34"/>
      <c r="F86" s="11"/>
      <c r="G86" s="11"/>
      <c r="H86" s="11"/>
      <c r="I86" s="11"/>
      <c r="J86" s="11"/>
      <c r="K86" s="11"/>
      <c r="L86" s="11"/>
      <c r="M86" s="11"/>
      <c r="N86" s="11"/>
      <c r="O86" s="11"/>
      <c r="P86" s="11"/>
      <c r="Q86" s="11"/>
      <c r="R86" s="11"/>
      <c r="S86" s="11"/>
      <c r="T86" s="11"/>
      <c r="U86" s="11"/>
      <c r="V86" s="11"/>
      <c r="W86" s="11"/>
      <c r="X86" s="11"/>
      <c r="Y86" s="11"/>
      <c r="Z86" s="12"/>
    </row>
    <row r="87" ht="15.75" customHeight="1">
      <c r="A87" s="33"/>
      <c r="B87" s="34"/>
      <c r="C87" s="34"/>
      <c r="D87" s="34"/>
      <c r="E87" s="34"/>
      <c r="F87" s="11"/>
      <c r="G87" s="11"/>
      <c r="H87" s="11"/>
      <c r="I87" s="11"/>
      <c r="J87" s="11"/>
      <c r="K87" s="11"/>
      <c r="L87" s="11"/>
      <c r="M87" s="11"/>
      <c r="N87" s="11"/>
      <c r="O87" s="11"/>
      <c r="P87" s="11"/>
      <c r="Q87" s="11"/>
      <c r="R87" s="11"/>
      <c r="S87" s="11"/>
      <c r="T87" s="11"/>
      <c r="U87" s="11"/>
      <c r="V87" s="11"/>
      <c r="W87" s="11"/>
      <c r="X87" s="11"/>
      <c r="Y87" s="11"/>
      <c r="Z87" s="12"/>
    </row>
    <row r="88" ht="15.75" customHeight="1">
      <c r="A88" s="33"/>
      <c r="B88" s="34"/>
      <c r="C88" s="34"/>
      <c r="D88" s="34"/>
      <c r="E88" s="34"/>
      <c r="F88" s="11"/>
      <c r="G88" s="11"/>
      <c r="H88" s="11"/>
      <c r="I88" s="11"/>
      <c r="J88" s="11"/>
      <c r="K88" s="11"/>
      <c r="L88" s="11"/>
      <c r="M88" s="11"/>
      <c r="N88" s="11"/>
      <c r="O88" s="11"/>
      <c r="P88" s="11"/>
      <c r="Q88" s="11"/>
      <c r="R88" s="11"/>
      <c r="S88" s="11"/>
      <c r="T88" s="11"/>
      <c r="U88" s="11"/>
      <c r="V88" s="11"/>
      <c r="W88" s="11"/>
      <c r="X88" s="11"/>
      <c r="Y88" s="11"/>
      <c r="Z88" s="12"/>
    </row>
    <row r="89" ht="15.75" customHeight="1">
      <c r="A89" s="33"/>
      <c r="B89" s="34"/>
      <c r="C89" s="34"/>
      <c r="D89" s="34"/>
      <c r="E89" s="34"/>
      <c r="F89" s="11"/>
      <c r="G89" s="11"/>
      <c r="H89" s="11"/>
      <c r="I89" s="11"/>
      <c r="J89" s="11"/>
      <c r="K89" s="11"/>
      <c r="L89" s="11"/>
      <c r="M89" s="11"/>
      <c r="N89" s="11"/>
      <c r="O89" s="11"/>
      <c r="P89" s="11"/>
      <c r="Q89" s="11"/>
      <c r="R89" s="11"/>
      <c r="S89" s="11"/>
      <c r="T89" s="11"/>
      <c r="U89" s="11"/>
      <c r="V89" s="11"/>
      <c r="W89" s="11"/>
      <c r="X89" s="11"/>
      <c r="Y89" s="11"/>
      <c r="Z89" s="12"/>
    </row>
    <row r="90" ht="15.75" customHeight="1">
      <c r="A90" s="33"/>
      <c r="B90" s="34"/>
      <c r="C90" s="34"/>
      <c r="D90" s="34"/>
      <c r="E90" s="34"/>
      <c r="F90" s="11"/>
      <c r="G90" s="11"/>
      <c r="H90" s="11"/>
      <c r="I90" s="11"/>
      <c r="J90" s="11"/>
      <c r="K90" s="11"/>
      <c r="L90" s="11"/>
      <c r="M90" s="11"/>
      <c r="N90" s="11"/>
      <c r="O90" s="11"/>
      <c r="P90" s="11"/>
      <c r="Q90" s="11"/>
      <c r="R90" s="11"/>
      <c r="S90" s="11"/>
      <c r="T90" s="11"/>
      <c r="U90" s="11"/>
      <c r="V90" s="11"/>
      <c r="W90" s="11"/>
      <c r="X90" s="11"/>
      <c r="Y90" s="11"/>
      <c r="Z90" s="12"/>
    </row>
    <row r="91" ht="15.75" customHeight="1">
      <c r="A91" s="33"/>
      <c r="B91" s="34"/>
      <c r="C91" s="34"/>
      <c r="D91" s="34"/>
      <c r="E91" s="34"/>
      <c r="F91" s="11"/>
      <c r="G91" s="11"/>
      <c r="H91" s="11"/>
      <c r="I91" s="11"/>
      <c r="J91" s="11"/>
      <c r="K91" s="11"/>
      <c r="L91" s="11"/>
      <c r="M91" s="11"/>
      <c r="N91" s="11"/>
      <c r="O91" s="11"/>
      <c r="P91" s="11"/>
      <c r="Q91" s="11"/>
      <c r="R91" s="11"/>
      <c r="S91" s="11"/>
      <c r="T91" s="11"/>
      <c r="U91" s="11"/>
      <c r="V91" s="11"/>
      <c r="W91" s="11"/>
      <c r="X91" s="11"/>
      <c r="Y91" s="11"/>
      <c r="Z91" s="12"/>
    </row>
    <row r="92" ht="15.75" customHeight="1">
      <c r="A92" s="33"/>
      <c r="B92" s="34"/>
      <c r="C92" s="34"/>
      <c r="D92" s="34"/>
      <c r="E92" s="34"/>
      <c r="F92" s="11"/>
      <c r="G92" s="11"/>
      <c r="H92" s="11"/>
      <c r="I92" s="11"/>
      <c r="J92" s="11"/>
      <c r="K92" s="11"/>
      <c r="L92" s="11"/>
      <c r="M92" s="11"/>
      <c r="N92" s="11"/>
      <c r="O92" s="11"/>
      <c r="P92" s="11"/>
      <c r="Q92" s="11"/>
      <c r="R92" s="11"/>
      <c r="S92" s="11"/>
      <c r="T92" s="11"/>
      <c r="U92" s="11"/>
      <c r="V92" s="11"/>
      <c r="W92" s="11"/>
      <c r="X92" s="11"/>
      <c r="Y92" s="11"/>
      <c r="Z92" s="12"/>
    </row>
    <row r="93" ht="15.75" customHeight="1">
      <c r="A93" s="33"/>
      <c r="B93" s="34"/>
      <c r="C93" s="34"/>
      <c r="D93" s="34"/>
      <c r="E93" s="34"/>
      <c r="F93" s="11"/>
      <c r="G93" s="11"/>
      <c r="H93" s="11"/>
      <c r="I93" s="11"/>
      <c r="J93" s="11"/>
      <c r="K93" s="11"/>
      <c r="L93" s="11"/>
      <c r="M93" s="11"/>
      <c r="N93" s="11"/>
      <c r="O93" s="11"/>
      <c r="P93" s="11"/>
      <c r="Q93" s="11"/>
      <c r="R93" s="11"/>
      <c r="S93" s="11"/>
      <c r="T93" s="11"/>
      <c r="U93" s="11"/>
      <c r="V93" s="11"/>
      <c r="W93" s="11"/>
      <c r="X93" s="11"/>
      <c r="Y93" s="11"/>
      <c r="Z93" s="12"/>
    </row>
    <row r="94" ht="15.75" customHeight="1">
      <c r="A94" s="33"/>
      <c r="B94" s="34"/>
      <c r="C94" s="34"/>
      <c r="D94" s="34"/>
      <c r="E94" s="34"/>
      <c r="F94" s="11"/>
      <c r="G94" s="11"/>
      <c r="H94" s="11"/>
      <c r="I94" s="11"/>
      <c r="J94" s="11"/>
      <c r="K94" s="11"/>
      <c r="L94" s="11"/>
      <c r="M94" s="11"/>
      <c r="N94" s="11"/>
      <c r="O94" s="11"/>
      <c r="P94" s="11"/>
      <c r="Q94" s="11"/>
      <c r="R94" s="11"/>
      <c r="S94" s="11"/>
      <c r="T94" s="11"/>
      <c r="U94" s="11"/>
      <c r="V94" s="11"/>
      <c r="W94" s="11"/>
      <c r="X94" s="11"/>
      <c r="Y94" s="11"/>
      <c r="Z94" s="12"/>
    </row>
    <row r="95" ht="15.75" customHeight="1">
      <c r="A95" s="33"/>
      <c r="B95" s="34"/>
      <c r="C95" s="34"/>
      <c r="D95" s="34"/>
      <c r="E95" s="34"/>
      <c r="F95" s="11"/>
      <c r="G95" s="11"/>
      <c r="H95" s="11"/>
      <c r="I95" s="11"/>
      <c r="J95" s="11"/>
      <c r="K95" s="11"/>
      <c r="L95" s="11"/>
      <c r="M95" s="11"/>
      <c r="N95" s="11"/>
      <c r="O95" s="11"/>
      <c r="P95" s="11"/>
      <c r="Q95" s="11"/>
      <c r="R95" s="11"/>
      <c r="S95" s="11"/>
      <c r="T95" s="11"/>
      <c r="U95" s="11"/>
      <c r="V95" s="11"/>
      <c r="W95" s="11"/>
      <c r="X95" s="11"/>
      <c r="Y95" s="11"/>
      <c r="Z95" s="12"/>
    </row>
    <row r="96" ht="15.75" customHeight="1">
      <c r="A96" s="33"/>
      <c r="B96" s="34"/>
      <c r="C96" s="34"/>
      <c r="D96" s="34"/>
      <c r="E96" s="34"/>
      <c r="F96" s="11"/>
      <c r="G96" s="11"/>
      <c r="H96" s="11"/>
      <c r="I96" s="11"/>
      <c r="J96" s="11"/>
      <c r="K96" s="11"/>
      <c r="L96" s="11"/>
      <c r="M96" s="11"/>
      <c r="N96" s="11"/>
      <c r="O96" s="11"/>
      <c r="P96" s="11"/>
      <c r="Q96" s="11"/>
      <c r="R96" s="11"/>
      <c r="S96" s="11"/>
      <c r="T96" s="11"/>
      <c r="U96" s="11"/>
      <c r="V96" s="11"/>
      <c r="W96" s="11"/>
      <c r="X96" s="11"/>
      <c r="Y96" s="11"/>
      <c r="Z96" s="12"/>
    </row>
    <row r="97" ht="15.75" customHeight="1">
      <c r="A97" s="33"/>
      <c r="B97" s="34"/>
      <c r="C97" s="34"/>
      <c r="D97" s="34"/>
      <c r="E97" s="34"/>
      <c r="F97" s="11"/>
      <c r="G97" s="11"/>
      <c r="H97" s="11"/>
      <c r="I97" s="11"/>
      <c r="J97" s="11"/>
      <c r="K97" s="11"/>
      <c r="L97" s="11"/>
      <c r="M97" s="11"/>
      <c r="N97" s="11"/>
      <c r="O97" s="11"/>
      <c r="P97" s="11"/>
      <c r="Q97" s="11"/>
      <c r="R97" s="11"/>
      <c r="S97" s="11"/>
      <c r="T97" s="11"/>
      <c r="U97" s="11"/>
      <c r="V97" s="11"/>
      <c r="W97" s="11"/>
      <c r="X97" s="11"/>
      <c r="Y97" s="11"/>
      <c r="Z97" s="12"/>
    </row>
    <row r="98" ht="15.75" customHeight="1">
      <c r="A98" s="33"/>
      <c r="B98" s="34"/>
      <c r="C98" s="34"/>
      <c r="D98" s="34"/>
      <c r="E98" s="34"/>
      <c r="F98" s="11"/>
      <c r="G98" s="11"/>
      <c r="H98" s="11"/>
      <c r="I98" s="11"/>
      <c r="J98" s="11"/>
      <c r="K98" s="11"/>
      <c r="L98" s="11"/>
      <c r="M98" s="11"/>
      <c r="N98" s="11"/>
      <c r="O98" s="11"/>
      <c r="P98" s="11"/>
      <c r="Q98" s="11"/>
      <c r="R98" s="11"/>
      <c r="S98" s="11"/>
      <c r="T98" s="11"/>
      <c r="U98" s="11"/>
      <c r="V98" s="11"/>
      <c r="W98" s="11"/>
      <c r="X98" s="11"/>
      <c r="Y98" s="11"/>
      <c r="Z98" s="12"/>
    </row>
    <row r="99" ht="15.75" customHeight="1">
      <c r="A99" s="33"/>
      <c r="B99" s="34"/>
      <c r="C99" s="34"/>
      <c r="D99" s="34"/>
      <c r="E99" s="34"/>
      <c r="F99" s="11"/>
      <c r="G99" s="11"/>
      <c r="H99" s="11"/>
      <c r="I99" s="11"/>
      <c r="J99" s="11"/>
      <c r="K99" s="11"/>
      <c r="L99" s="11"/>
      <c r="M99" s="11"/>
      <c r="N99" s="11"/>
      <c r="O99" s="11"/>
      <c r="P99" s="11"/>
      <c r="Q99" s="11"/>
      <c r="R99" s="11"/>
      <c r="S99" s="11"/>
      <c r="T99" s="11"/>
      <c r="U99" s="11"/>
      <c r="V99" s="11"/>
      <c r="W99" s="11"/>
      <c r="X99" s="11"/>
      <c r="Y99" s="11"/>
      <c r="Z99" s="12"/>
    </row>
    <row r="100" ht="15.75" customHeight="1">
      <c r="A100" s="33"/>
      <c r="B100" s="34"/>
      <c r="C100" s="34"/>
      <c r="D100" s="34"/>
      <c r="E100" s="34"/>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33"/>
      <c r="B101" s="34"/>
      <c r="C101" s="34"/>
      <c r="D101" s="34"/>
      <c r="E101" s="34"/>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33"/>
      <c r="B102" s="34"/>
      <c r="C102" s="34"/>
      <c r="D102" s="34"/>
      <c r="E102" s="34"/>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33"/>
      <c r="B103" s="34"/>
      <c r="C103" s="34"/>
      <c r="D103" s="34"/>
      <c r="E103" s="34"/>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33"/>
      <c r="B104" s="34"/>
      <c r="C104" s="34"/>
      <c r="D104" s="34"/>
      <c r="E104" s="34"/>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33"/>
      <c r="B105" s="34"/>
      <c r="C105" s="34"/>
      <c r="D105" s="34"/>
      <c r="E105" s="34"/>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33"/>
      <c r="B106" s="34"/>
      <c r="C106" s="34"/>
      <c r="D106" s="34"/>
      <c r="E106" s="34"/>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33"/>
      <c r="B107" s="34"/>
      <c r="C107" s="34"/>
      <c r="D107" s="34"/>
      <c r="E107" s="34"/>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33"/>
      <c r="B108" s="34"/>
      <c r="C108" s="34"/>
      <c r="D108" s="34"/>
      <c r="E108" s="34"/>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33"/>
      <c r="B109" s="34"/>
      <c r="C109" s="34"/>
      <c r="D109" s="34"/>
      <c r="E109" s="34"/>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33"/>
      <c r="B110" s="34"/>
      <c r="C110" s="34"/>
      <c r="D110" s="34"/>
      <c r="E110" s="34"/>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33"/>
      <c r="B111" s="34"/>
      <c r="C111" s="34"/>
      <c r="D111" s="34"/>
      <c r="E111" s="34"/>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33"/>
      <c r="B112" s="34"/>
      <c r="C112" s="34"/>
      <c r="D112" s="34"/>
      <c r="E112" s="34"/>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33"/>
      <c r="B113" s="34"/>
      <c r="C113" s="34"/>
      <c r="D113" s="34"/>
      <c r="E113" s="34"/>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33"/>
      <c r="B114" s="34"/>
      <c r="C114" s="34"/>
      <c r="D114" s="34"/>
      <c r="E114" s="34"/>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33"/>
      <c r="B115" s="34"/>
      <c r="C115" s="34"/>
      <c r="D115" s="34"/>
      <c r="E115" s="34"/>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33"/>
      <c r="B116" s="34"/>
      <c r="C116" s="34"/>
      <c r="D116" s="34"/>
      <c r="E116" s="34"/>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33"/>
      <c r="B117" s="34"/>
      <c r="C117" s="34"/>
      <c r="D117" s="34"/>
      <c r="E117" s="34"/>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33"/>
      <c r="B118" s="34"/>
      <c r="C118" s="34"/>
      <c r="D118" s="34"/>
      <c r="E118" s="34"/>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33"/>
      <c r="B119" s="34"/>
      <c r="C119" s="34"/>
      <c r="D119" s="34"/>
      <c r="E119" s="34"/>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33"/>
      <c r="B120" s="34"/>
      <c r="C120" s="34"/>
      <c r="D120" s="34"/>
      <c r="E120" s="34"/>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33"/>
      <c r="B121" s="34"/>
      <c r="C121" s="34"/>
      <c r="D121" s="34"/>
      <c r="E121" s="34"/>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33"/>
      <c r="B122" s="34"/>
      <c r="C122" s="34"/>
      <c r="D122" s="34"/>
      <c r="E122" s="34"/>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33"/>
      <c r="B123" s="34"/>
      <c r="C123" s="34"/>
      <c r="D123" s="34"/>
      <c r="E123" s="34"/>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33"/>
      <c r="B124" s="34"/>
      <c r="C124" s="34"/>
      <c r="D124" s="34"/>
      <c r="E124" s="34"/>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33"/>
      <c r="B125" s="34"/>
      <c r="C125" s="34"/>
      <c r="D125" s="34"/>
      <c r="E125" s="34"/>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33"/>
      <c r="B126" s="34"/>
      <c r="C126" s="34"/>
      <c r="D126" s="34"/>
      <c r="E126" s="34"/>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33"/>
      <c r="B127" s="34"/>
      <c r="C127" s="34"/>
      <c r="D127" s="34"/>
      <c r="E127" s="34"/>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33"/>
      <c r="B128" s="34"/>
      <c r="C128" s="34"/>
      <c r="D128" s="34"/>
      <c r="E128" s="34"/>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33"/>
      <c r="B129" s="34"/>
      <c r="C129" s="34"/>
      <c r="D129" s="34"/>
      <c r="E129" s="34"/>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33"/>
      <c r="B130" s="34"/>
      <c r="C130" s="34"/>
      <c r="D130" s="34"/>
      <c r="E130" s="34"/>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33"/>
      <c r="B131" s="34"/>
      <c r="C131" s="34"/>
      <c r="D131" s="34"/>
      <c r="E131" s="34"/>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33"/>
      <c r="B132" s="34"/>
      <c r="C132" s="34"/>
      <c r="D132" s="34"/>
      <c r="E132" s="34"/>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33"/>
      <c r="B133" s="34"/>
      <c r="C133" s="34"/>
      <c r="D133" s="34"/>
      <c r="E133" s="34"/>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33"/>
      <c r="B134" s="34"/>
      <c r="C134" s="34"/>
      <c r="D134" s="34"/>
      <c r="E134" s="34"/>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33"/>
      <c r="B135" s="34"/>
      <c r="C135" s="34"/>
      <c r="D135" s="34"/>
      <c r="E135" s="34"/>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33"/>
      <c r="B136" s="34"/>
      <c r="C136" s="34"/>
      <c r="D136" s="34"/>
      <c r="E136" s="34"/>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33"/>
      <c r="B137" s="34"/>
      <c r="C137" s="34"/>
      <c r="D137" s="34"/>
      <c r="E137" s="34"/>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33"/>
      <c r="B138" s="34"/>
      <c r="C138" s="34"/>
      <c r="D138" s="34"/>
      <c r="E138" s="34"/>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33"/>
      <c r="B139" s="34"/>
      <c r="C139" s="34"/>
      <c r="D139" s="34"/>
      <c r="E139" s="34"/>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33"/>
      <c r="B140" s="34"/>
      <c r="C140" s="34"/>
      <c r="D140" s="34"/>
      <c r="E140" s="34"/>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33"/>
      <c r="B141" s="34"/>
      <c r="C141" s="34"/>
      <c r="D141" s="34"/>
      <c r="E141" s="34"/>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33"/>
      <c r="B142" s="34"/>
      <c r="C142" s="34"/>
      <c r="D142" s="34"/>
      <c r="E142" s="34"/>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33"/>
      <c r="B143" s="34"/>
      <c r="C143" s="34"/>
      <c r="D143" s="34"/>
      <c r="E143" s="34"/>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33"/>
      <c r="B144" s="34"/>
      <c r="C144" s="34"/>
      <c r="D144" s="34"/>
      <c r="E144" s="34"/>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33"/>
      <c r="B145" s="34"/>
      <c r="C145" s="34"/>
      <c r="D145" s="34"/>
      <c r="E145" s="34"/>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33"/>
      <c r="B146" s="34"/>
      <c r="C146" s="34"/>
      <c r="D146" s="34"/>
      <c r="E146" s="34"/>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33"/>
      <c r="B147" s="34"/>
      <c r="C147" s="34"/>
      <c r="D147" s="34"/>
      <c r="E147" s="34"/>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33"/>
      <c r="B148" s="34"/>
      <c r="C148" s="34"/>
      <c r="D148" s="34"/>
      <c r="E148" s="34"/>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33"/>
      <c r="B149" s="34"/>
      <c r="C149" s="34"/>
      <c r="D149" s="34"/>
      <c r="E149" s="34"/>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33"/>
      <c r="B150" s="34"/>
      <c r="C150" s="34"/>
      <c r="D150" s="34"/>
      <c r="E150" s="34"/>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33"/>
      <c r="B151" s="34"/>
      <c r="C151" s="34"/>
      <c r="D151" s="34"/>
      <c r="E151" s="34"/>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33"/>
      <c r="B152" s="34"/>
      <c r="C152" s="34"/>
      <c r="D152" s="34"/>
      <c r="E152" s="34"/>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33"/>
      <c r="B153" s="34"/>
      <c r="C153" s="34"/>
      <c r="D153" s="34"/>
      <c r="E153" s="34"/>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33"/>
      <c r="B154" s="34"/>
      <c r="C154" s="34"/>
      <c r="D154" s="34"/>
      <c r="E154" s="34"/>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33"/>
      <c r="B155" s="34"/>
      <c r="C155" s="34"/>
      <c r="D155" s="34"/>
      <c r="E155" s="34"/>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33"/>
      <c r="B156" s="34"/>
      <c r="C156" s="34"/>
      <c r="D156" s="34"/>
      <c r="E156" s="34"/>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33"/>
      <c r="B157" s="34"/>
      <c r="C157" s="34"/>
      <c r="D157" s="34"/>
      <c r="E157" s="34"/>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33"/>
      <c r="B158" s="34"/>
      <c r="C158" s="34"/>
      <c r="D158" s="34"/>
      <c r="E158" s="34"/>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33"/>
      <c r="B159" s="34"/>
      <c r="C159" s="34"/>
      <c r="D159" s="34"/>
      <c r="E159" s="34"/>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33"/>
      <c r="B160" s="34"/>
      <c r="C160" s="34"/>
      <c r="D160" s="34"/>
      <c r="E160" s="34"/>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33"/>
      <c r="B161" s="34"/>
      <c r="C161" s="34"/>
      <c r="D161" s="34"/>
      <c r="E161" s="34"/>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33"/>
      <c r="B162" s="34"/>
      <c r="C162" s="34"/>
      <c r="D162" s="34"/>
      <c r="E162" s="34"/>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33"/>
      <c r="B163" s="34"/>
      <c r="C163" s="34"/>
      <c r="D163" s="34"/>
      <c r="E163" s="34"/>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33"/>
      <c r="B164" s="34"/>
      <c r="C164" s="34"/>
      <c r="D164" s="34"/>
      <c r="E164" s="34"/>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33"/>
      <c r="B165" s="34"/>
      <c r="C165" s="34"/>
      <c r="D165" s="34"/>
      <c r="E165" s="34"/>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33"/>
      <c r="B166" s="34"/>
      <c r="C166" s="34"/>
      <c r="D166" s="34"/>
      <c r="E166" s="34"/>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33"/>
      <c r="B167" s="34"/>
      <c r="C167" s="34"/>
      <c r="D167" s="34"/>
      <c r="E167" s="34"/>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33"/>
      <c r="B168" s="34"/>
      <c r="C168" s="34"/>
      <c r="D168" s="34"/>
      <c r="E168" s="34"/>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33"/>
      <c r="B169" s="34"/>
      <c r="C169" s="34"/>
      <c r="D169" s="34"/>
      <c r="E169" s="34"/>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33"/>
      <c r="B170" s="34"/>
      <c r="C170" s="34"/>
      <c r="D170" s="34"/>
      <c r="E170" s="34"/>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33"/>
      <c r="B171" s="34"/>
      <c r="C171" s="34"/>
      <c r="D171" s="34"/>
      <c r="E171" s="34"/>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33"/>
      <c r="B172" s="34"/>
      <c r="C172" s="34"/>
      <c r="D172" s="34"/>
      <c r="E172" s="34"/>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33"/>
      <c r="B173" s="34"/>
      <c r="C173" s="34"/>
      <c r="D173" s="34"/>
      <c r="E173" s="34"/>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33"/>
      <c r="B174" s="34"/>
      <c r="C174" s="34"/>
      <c r="D174" s="34"/>
      <c r="E174" s="34"/>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33"/>
      <c r="B175" s="34"/>
      <c r="C175" s="34"/>
      <c r="D175" s="34"/>
      <c r="E175" s="34"/>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33"/>
      <c r="B176" s="34"/>
      <c r="C176" s="34"/>
      <c r="D176" s="34"/>
      <c r="E176" s="34"/>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33"/>
      <c r="B177" s="34"/>
      <c r="C177" s="34"/>
      <c r="D177" s="34"/>
      <c r="E177" s="34"/>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33"/>
      <c r="B178" s="34"/>
      <c r="C178" s="34"/>
      <c r="D178" s="34"/>
      <c r="E178" s="34"/>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33"/>
      <c r="B179" s="34"/>
      <c r="C179" s="34"/>
      <c r="D179" s="34"/>
      <c r="E179" s="34"/>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33"/>
      <c r="B180" s="34"/>
      <c r="C180" s="34"/>
      <c r="D180" s="34"/>
      <c r="E180" s="34"/>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33"/>
      <c r="B181" s="34"/>
      <c r="C181" s="34"/>
      <c r="D181" s="34"/>
      <c r="E181" s="34"/>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33"/>
      <c r="B182" s="34"/>
      <c r="C182" s="34"/>
      <c r="D182" s="34"/>
      <c r="E182" s="34"/>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33"/>
      <c r="B183" s="34"/>
      <c r="C183" s="34"/>
      <c r="D183" s="34"/>
      <c r="E183" s="34"/>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33"/>
      <c r="B184" s="34"/>
      <c r="C184" s="34"/>
      <c r="D184" s="34"/>
      <c r="E184" s="34"/>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33"/>
      <c r="B185" s="34"/>
      <c r="C185" s="34"/>
      <c r="D185" s="34"/>
      <c r="E185" s="34"/>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33"/>
      <c r="B186" s="34"/>
      <c r="C186" s="34"/>
      <c r="D186" s="34"/>
      <c r="E186" s="34"/>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33"/>
      <c r="B187" s="34"/>
      <c r="C187" s="34"/>
      <c r="D187" s="34"/>
      <c r="E187" s="34"/>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33"/>
      <c r="B188" s="34"/>
      <c r="C188" s="34"/>
      <c r="D188" s="34"/>
      <c r="E188" s="34"/>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33"/>
      <c r="B189" s="34"/>
      <c r="C189" s="34"/>
      <c r="D189" s="34"/>
      <c r="E189" s="34"/>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33"/>
      <c r="B190" s="34"/>
      <c r="C190" s="34"/>
      <c r="D190" s="34"/>
      <c r="E190" s="34"/>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33"/>
      <c r="B191" s="34"/>
      <c r="C191" s="34"/>
      <c r="D191" s="34"/>
      <c r="E191" s="34"/>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33"/>
      <c r="B192" s="34"/>
      <c r="C192" s="34"/>
      <c r="D192" s="34"/>
      <c r="E192" s="34"/>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33"/>
      <c r="B193" s="34"/>
      <c r="C193" s="34"/>
      <c r="D193" s="34"/>
      <c r="E193" s="34"/>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33"/>
      <c r="B194" s="34"/>
      <c r="C194" s="34"/>
      <c r="D194" s="34"/>
      <c r="E194" s="34"/>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33"/>
      <c r="B195" s="34"/>
      <c r="C195" s="34"/>
      <c r="D195" s="34"/>
      <c r="E195" s="34"/>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33"/>
      <c r="B196" s="34"/>
      <c r="C196" s="34"/>
      <c r="D196" s="34"/>
      <c r="E196" s="34"/>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33"/>
      <c r="B197" s="34"/>
      <c r="C197" s="34"/>
      <c r="D197" s="34"/>
      <c r="E197" s="34"/>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33"/>
      <c r="B198" s="34"/>
      <c r="C198" s="34"/>
      <c r="D198" s="34"/>
      <c r="E198" s="34"/>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33"/>
      <c r="B199" s="34"/>
      <c r="C199" s="34"/>
      <c r="D199" s="34"/>
      <c r="E199" s="34"/>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33"/>
      <c r="B200" s="34"/>
      <c r="C200" s="34"/>
      <c r="D200" s="34"/>
      <c r="E200" s="34"/>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33"/>
      <c r="B201" s="34"/>
      <c r="C201" s="34"/>
      <c r="D201" s="34"/>
      <c r="E201" s="34"/>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33"/>
      <c r="B202" s="34"/>
      <c r="C202" s="34"/>
      <c r="D202" s="34"/>
      <c r="E202" s="34"/>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33"/>
      <c r="B203" s="34"/>
      <c r="C203" s="34"/>
      <c r="D203" s="34"/>
      <c r="E203" s="34"/>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33"/>
      <c r="B204" s="34"/>
      <c r="C204" s="34"/>
      <c r="D204" s="34"/>
      <c r="E204" s="34"/>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33"/>
      <c r="B205" s="34"/>
      <c r="C205" s="34"/>
      <c r="D205" s="34"/>
      <c r="E205" s="34"/>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33"/>
      <c r="B206" s="34"/>
      <c r="C206" s="34"/>
      <c r="D206" s="34"/>
      <c r="E206" s="34"/>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33"/>
      <c r="B207" s="34"/>
      <c r="C207" s="34"/>
      <c r="D207" s="34"/>
      <c r="E207" s="34"/>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33"/>
      <c r="B208" s="34"/>
      <c r="C208" s="34"/>
      <c r="D208" s="34"/>
      <c r="E208" s="34"/>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33"/>
      <c r="B209" s="34"/>
      <c r="C209" s="34"/>
      <c r="D209" s="34"/>
      <c r="E209" s="34"/>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33"/>
      <c r="B210" s="34"/>
      <c r="C210" s="34"/>
      <c r="D210" s="34"/>
      <c r="E210" s="34"/>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33"/>
      <c r="B211" s="34"/>
      <c r="C211" s="34"/>
      <c r="D211" s="34"/>
      <c r="E211" s="34"/>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33"/>
      <c r="B212" s="34"/>
      <c r="C212" s="34"/>
      <c r="D212" s="34"/>
      <c r="E212" s="34"/>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33"/>
      <c r="B213" s="34"/>
      <c r="C213" s="34"/>
      <c r="D213" s="34"/>
      <c r="E213" s="34"/>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33"/>
      <c r="B214" s="34"/>
      <c r="C214" s="34"/>
      <c r="D214" s="34"/>
      <c r="E214" s="34"/>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33"/>
      <c r="B215" s="34"/>
      <c r="C215" s="34"/>
      <c r="D215" s="34"/>
      <c r="E215" s="34"/>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33"/>
      <c r="B216" s="34"/>
      <c r="C216" s="34"/>
      <c r="D216" s="34"/>
      <c r="E216" s="34"/>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33"/>
      <c r="B217" s="34"/>
      <c r="C217" s="34"/>
      <c r="D217" s="34"/>
      <c r="E217" s="34"/>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33"/>
      <c r="B218" s="34"/>
      <c r="C218" s="34"/>
      <c r="D218" s="34"/>
      <c r="E218" s="34"/>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33"/>
      <c r="B219" s="34"/>
      <c r="C219" s="34"/>
      <c r="D219" s="34"/>
      <c r="E219" s="34"/>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33"/>
      <c r="B220" s="34"/>
      <c r="C220" s="34"/>
      <c r="D220" s="34"/>
      <c r="E220" s="34"/>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33"/>
      <c r="B221" s="34"/>
      <c r="C221" s="34"/>
      <c r="D221" s="34"/>
      <c r="E221" s="34"/>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33"/>
      <c r="B222" s="34"/>
      <c r="C222" s="34"/>
      <c r="D222" s="34"/>
      <c r="E222" s="34"/>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33"/>
      <c r="B223" s="34"/>
      <c r="C223" s="34"/>
      <c r="D223" s="34"/>
      <c r="E223" s="34"/>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33"/>
      <c r="B224" s="34"/>
      <c r="C224" s="34"/>
      <c r="D224" s="34"/>
      <c r="E224" s="34"/>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33"/>
      <c r="B225" s="34"/>
      <c r="C225" s="34"/>
      <c r="D225" s="34"/>
      <c r="E225" s="34"/>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33"/>
      <c r="B226" s="34"/>
      <c r="C226" s="34"/>
      <c r="D226" s="34"/>
      <c r="E226" s="34"/>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33"/>
      <c r="B227" s="34"/>
      <c r="C227" s="34"/>
      <c r="D227" s="34"/>
      <c r="E227" s="34"/>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33"/>
      <c r="B228" s="34"/>
      <c r="C228" s="34"/>
      <c r="D228" s="34"/>
      <c r="E228" s="34"/>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33"/>
      <c r="B229" s="34"/>
      <c r="C229" s="34"/>
      <c r="D229" s="34"/>
      <c r="E229" s="34"/>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33"/>
      <c r="B230" s="34"/>
      <c r="C230" s="34"/>
      <c r="D230" s="34"/>
      <c r="E230" s="34"/>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33"/>
      <c r="B231" s="34"/>
      <c r="C231" s="34"/>
      <c r="D231" s="34"/>
      <c r="E231" s="34"/>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33"/>
      <c r="B232" s="34"/>
      <c r="C232" s="34"/>
      <c r="D232" s="34"/>
      <c r="E232" s="34"/>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33"/>
      <c r="B233" s="34"/>
      <c r="C233" s="34"/>
      <c r="D233" s="34"/>
      <c r="E233" s="34"/>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33"/>
      <c r="B234" s="34"/>
      <c r="C234" s="34"/>
      <c r="D234" s="34"/>
      <c r="E234" s="34"/>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33"/>
      <c r="B235" s="34"/>
      <c r="C235" s="34"/>
      <c r="D235" s="34"/>
      <c r="E235" s="34"/>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33"/>
      <c r="B236" s="34"/>
      <c r="C236" s="34"/>
      <c r="D236" s="34"/>
      <c r="E236" s="34"/>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33"/>
      <c r="B237" s="34"/>
      <c r="C237" s="34"/>
      <c r="D237" s="34"/>
      <c r="E237" s="34"/>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33"/>
      <c r="B238" s="34"/>
      <c r="C238" s="34"/>
      <c r="D238" s="34"/>
      <c r="E238" s="34"/>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33"/>
      <c r="B239" s="34"/>
      <c r="C239" s="34"/>
      <c r="D239" s="34"/>
      <c r="E239" s="34"/>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33"/>
      <c r="B240" s="34"/>
      <c r="C240" s="34"/>
      <c r="D240" s="34"/>
      <c r="E240" s="34"/>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33"/>
      <c r="B241" s="34"/>
      <c r="C241" s="34"/>
      <c r="D241" s="34"/>
      <c r="E241" s="34"/>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33"/>
      <c r="B242" s="34"/>
      <c r="C242" s="34"/>
      <c r="D242" s="34"/>
      <c r="E242" s="34"/>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33"/>
      <c r="B243" s="34"/>
      <c r="C243" s="34"/>
      <c r="D243" s="34"/>
      <c r="E243" s="34"/>
      <c r="F243" s="11"/>
      <c r="G243" s="11"/>
      <c r="H243" s="11"/>
      <c r="I243" s="11"/>
      <c r="J243" s="11"/>
      <c r="K243" s="11"/>
      <c r="L243" s="11"/>
      <c r="M243" s="11"/>
      <c r="N243" s="11"/>
      <c r="O243" s="11"/>
      <c r="P243" s="11"/>
      <c r="Q243" s="11"/>
      <c r="R243" s="11"/>
      <c r="S243" s="11"/>
      <c r="T243" s="11"/>
      <c r="U243" s="11"/>
      <c r="V243" s="11"/>
      <c r="W243" s="11"/>
      <c r="X243" s="11"/>
      <c r="Y243" s="11"/>
      <c r="Z243" s="12"/>
    </row>
    <row r="244" ht="15.75" customHeight="1">
      <c r="A244" s="33"/>
      <c r="B244" s="34"/>
      <c r="C244" s="34"/>
      <c r="D244" s="34"/>
      <c r="E244" s="34"/>
      <c r="F244" s="11"/>
      <c r="G244" s="11"/>
      <c r="H244" s="11"/>
      <c r="I244" s="11"/>
      <c r="J244" s="11"/>
      <c r="K244" s="11"/>
      <c r="L244" s="11"/>
      <c r="M244" s="11"/>
      <c r="N244" s="11"/>
      <c r="O244" s="11"/>
      <c r="P244" s="11"/>
      <c r="Q244" s="11"/>
      <c r="R244" s="11"/>
      <c r="S244" s="11"/>
      <c r="T244" s="11"/>
      <c r="U244" s="11"/>
      <c r="V244" s="11"/>
      <c r="W244" s="11"/>
      <c r="X244" s="11"/>
      <c r="Y244" s="11"/>
      <c r="Z244" s="12"/>
    </row>
    <row r="245" ht="15.75" customHeight="1">
      <c r="A245" s="33"/>
      <c r="B245" s="34"/>
      <c r="C245" s="34"/>
      <c r="D245" s="34"/>
      <c r="E245" s="34"/>
      <c r="F245" s="11"/>
      <c r="G245" s="11"/>
      <c r="H245" s="11"/>
      <c r="I245" s="11"/>
      <c r="J245" s="11"/>
      <c r="K245" s="11"/>
      <c r="L245" s="11"/>
      <c r="M245" s="11"/>
      <c r="N245" s="11"/>
      <c r="O245" s="11"/>
      <c r="P245" s="11"/>
      <c r="Q245" s="11"/>
      <c r="R245" s="11"/>
      <c r="S245" s="11"/>
      <c r="T245" s="11"/>
      <c r="U245" s="11"/>
      <c r="V245" s="11"/>
      <c r="W245" s="11"/>
      <c r="X245" s="11"/>
      <c r="Y245" s="11"/>
      <c r="Z245" s="12"/>
    </row>
    <row r="246" ht="15.75" customHeight="1">
      <c r="A246" s="33"/>
      <c r="B246" s="34"/>
      <c r="C246" s="34"/>
      <c r="D246" s="34"/>
      <c r="E246" s="34"/>
      <c r="F246" s="11"/>
      <c r="G246" s="11"/>
      <c r="H246" s="11"/>
      <c r="I246" s="11"/>
      <c r="J246" s="11"/>
      <c r="K246" s="11"/>
      <c r="L246" s="11"/>
      <c r="M246" s="11"/>
      <c r="N246" s="11"/>
      <c r="O246" s="11"/>
      <c r="P246" s="11"/>
      <c r="Q246" s="11"/>
      <c r="R246" s="11"/>
      <c r="S246" s="11"/>
      <c r="T246" s="11"/>
      <c r="U246" s="11"/>
      <c r="V246" s="11"/>
      <c r="W246" s="11"/>
      <c r="X246" s="11"/>
      <c r="Y246" s="11"/>
      <c r="Z246" s="12"/>
    </row>
    <row r="247" ht="15.75" customHeight="1">
      <c r="A247" s="33"/>
      <c r="B247" s="34"/>
      <c r="C247" s="34"/>
      <c r="D247" s="34"/>
      <c r="E247" s="34"/>
      <c r="F247" s="11"/>
      <c r="G247" s="11"/>
      <c r="H247" s="11"/>
      <c r="I247" s="11"/>
      <c r="J247" s="11"/>
      <c r="K247" s="11"/>
      <c r="L247" s="11"/>
      <c r="M247" s="11"/>
      <c r="N247" s="11"/>
      <c r="O247" s="11"/>
      <c r="P247" s="11"/>
      <c r="Q247" s="11"/>
      <c r="R247" s="11"/>
      <c r="S247" s="11"/>
      <c r="T247" s="11"/>
      <c r="U247" s="11"/>
      <c r="V247" s="11"/>
      <c r="W247" s="11"/>
      <c r="X247" s="11"/>
      <c r="Y247" s="11"/>
      <c r="Z247" s="12"/>
    </row>
    <row r="248" ht="15.75" customHeight="1">
      <c r="A248" s="33"/>
      <c r="B248" s="34"/>
      <c r="C248" s="34"/>
      <c r="D248" s="34"/>
      <c r="E248" s="34"/>
      <c r="F248" s="11"/>
      <c r="G248" s="11"/>
      <c r="H248" s="11"/>
      <c r="I248" s="11"/>
      <c r="J248" s="11"/>
      <c r="K248" s="11"/>
      <c r="L248" s="11"/>
      <c r="M248" s="11"/>
      <c r="N248" s="11"/>
      <c r="O248" s="11"/>
      <c r="P248" s="11"/>
      <c r="Q248" s="11"/>
      <c r="R248" s="11"/>
      <c r="S248" s="11"/>
      <c r="T248" s="11"/>
      <c r="U248" s="11"/>
      <c r="V248" s="11"/>
      <c r="W248" s="11"/>
      <c r="X248" s="11"/>
      <c r="Y248" s="11"/>
      <c r="Z248" s="12"/>
    </row>
    <row r="249" ht="15.75" customHeight="1">
      <c r="A249" s="33"/>
      <c r="B249" s="34"/>
      <c r="C249" s="34"/>
      <c r="D249" s="34"/>
      <c r="E249" s="34"/>
      <c r="F249" s="11"/>
      <c r="G249" s="11"/>
      <c r="H249" s="11"/>
      <c r="I249" s="11"/>
      <c r="J249" s="11"/>
      <c r="K249" s="11"/>
      <c r="L249" s="11"/>
      <c r="M249" s="11"/>
      <c r="N249" s="11"/>
      <c r="O249" s="11"/>
      <c r="P249" s="11"/>
      <c r="Q249" s="11"/>
      <c r="R249" s="11"/>
      <c r="S249" s="11"/>
      <c r="T249" s="11"/>
      <c r="U249" s="11"/>
      <c r="V249" s="11"/>
      <c r="W249" s="11"/>
      <c r="X249" s="11"/>
      <c r="Y249" s="11"/>
      <c r="Z249" s="12"/>
    </row>
    <row r="250" ht="15.75" customHeight="1">
      <c r="A250" s="33"/>
      <c r="B250" s="34"/>
      <c r="C250" s="34"/>
      <c r="D250" s="34"/>
      <c r="E250" s="34"/>
      <c r="F250" s="11"/>
      <c r="G250" s="11"/>
      <c r="H250" s="11"/>
      <c r="I250" s="11"/>
      <c r="J250" s="11"/>
      <c r="K250" s="11"/>
      <c r="L250" s="11"/>
      <c r="M250" s="11"/>
      <c r="N250" s="11"/>
      <c r="O250" s="11"/>
      <c r="P250" s="11"/>
      <c r="Q250" s="11"/>
      <c r="R250" s="11"/>
      <c r="S250" s="11"/>
      <c r="T250" s="11"/>
      <c r="U250" s="11"/>
      <c r="V250" s="11"/>
      <c r="W250" s="11"/>
      <c r="X250" s="11"/>
      <c r="Y250" s="11"/>
      <c r="Z250" s="12"/>
    </row>
    <row r="251" ht="15.75" customHeight="1">
      <c r="A251" s="33"/>
      <c r="B251" s="34"/>
      <c r="C251" s="34"/>
      <c r="D251" s="34"/>
      <c r="E251" s="34"/>
      <c r="F251" s="11"/>
      <c r="G251" s="11"/>
      <c r="H251" s="11"/>
      <c r="I251" s="11"/>
      <c r="J251" s="11"/>
      <c r="K251" s="11"/>
      <c r="L251" s="11"/>
      <c r="M251" s="11"/>
      <c r="N251" s="11"/>
      <c r="O251" s="11"/>
      <c r="P251" s="11"/>
      <c r="Q251" s="11"/>
      <c r="R251" s="11"/>
      <c r="S251" s="11"/>
      <c r="T251" s="11"/>
      <c r="U251" s="11"/>
      <c r="V251" s="11"/>
      <c r="W251" s="11"/>
      <c r="X251" s="11"/>
      <c r="Y251" s="11"/>
      <c r="Z251" s="12"/>
    </row>
    <row r="252" ht="15.75" customHeight="1">
      <c r="A252" s="33"/>
      <c r="B252" s="34"/>
      <c r="C252" s="34"/>
      <c r="D252" s="34"/>
      <c r="E252" s="34"/>
      <c r="F252" s="11"/>
      <c r="G252" s="11"/>
      <c r="H252" s="11"/>
      <c r="I252" s="11"/>
      <c r="J252" s="11"/>
      <c r="K252" s="11"/>
      <c r="L252" s="11"/>
      <c r="M252" s="11"/>
      <c r="N252" s="11"/>
      <c r="O252" s="11"/>
      <c r="P252" s="11"/>
      <c r="Q252" s="11"/>
      <c r="R252" s="11"/>
      <c r="S252" s="11"/>
      <c r="T252" s="11"/>
      <c r="U252" s="11"/>
      <c r="V252" s="11"/>
      <c r="W252" s="11"/>
      <c r="X252" s="11"/>
      <c r="Y252" s="11"/>
      <c r="Z252" s="12"/>
    </row>
    <row r="253" ht="15.75" customHeight="1">
      <c r="A253" s="33"/>
      <c r="B253" s="34"/>
      <c r="C253" s="34"/>
      <c r="D253" s="34"/>
      <c r="E253" s="34"/>
      <c r="F253" s="11"/>
      <c r="G253" s="11"/>
      <c r="H253" s="11"/>
      <c r="I253" s="11"/>
      <c r="J253" s="11"/>
      <c r="K253" s="11"/>
      <c r="L253" s="11"/>
      <c r="M253" s="11"/>
      <c r="N253" s="11"/>
      <c r="O253" s="11"/>
      <c r="P253" s="11"/>
      <c r="Q253" s="11"/>
      <c r="R253" s="11"/>
      <c r="S253" s="11"/>
      <c r="T253" s="11"/>
      <c r="U253" s="11"/>
      <c r="V253" s="11"/>
      <c r="W253" s="11"/>
      <c r="X253" s="11"/>
      <c r="Y253" s="11"/>
      <c r="Z253" s="12"/>
    </row>
    <row r="254" ht="15.75" customHeight="1">
      <c r="A254" s="33"/>
      <c r="B254" s="34"/>
      <c r="C254" s="34"/>
      <c r="D254" s="34"/>
      <c r="E254" s="34"/>
      <c r="F254" s="11"/>
      <c r="G254" s="11"/>
      <c r="H254" s="11"/>
      <c r="I254" s="11"/>
      <c r="J254" s="11"/>
      <c r="K254" s="11"/>
      <c r="L254" s="11"/>
      <c r="M254" s="11"/>
      <c r="N254" s="11"/>
      <c r="O254" s="11"/>
      <c r="P254" s="11"/>
      <c r="Q254" s="11"/>
      <c r="R254" s="11"/>
      <c r="S254" s="11"/>
      <c r="T254" s="11"/>
      <c r="U254" s="11"/>
      <c r="V254" s="11"/>
      <c r="W254" s="11"/>
      <c r="X254" s="11"/>
      <c r="Y254" s="11"/>
      <c r="Z254" s="12"/>
    </row>
    <row r="255" ht="15.75" customHeight="1">
      <c r="A255" s="33"/>
      <c r="B255" s="34"/>
      <c r="C255" s="34"/>
      <c r="D255" s="34"/>
      <c r="E255" s="34"/>
      <c r="F255" s="11"/>
      <c r="G255" s="11"/>
      <c r="H255" s="11"/>
      <c r="I255" s="11"/>
      <c r="J255" s="11"/>
      <c r="K255" s="11"/>
      <c r="L255" s="11"/>
      <c r="M255" s="11"/>
      <c r="N255" s="11"/>
      <c r="O255" s="11"/>
      <c r="P255" s="11"/>
      <c r="Q255" s="11"/>
      <c r="R255" s="11"/>
      <c r="S255" s="11"/>
      <c r="T255" s="11"/>
      <c r="U255" s="11"/>
      <c r="V255" s="11"/>
      <c r="W255" s="11"/>
      <c r="X255" s="11"/>
      <c r="Y255" s="11"/>
      <c r="Z255" s="12"/>
    </row>
    <row r="256" ht="15.75" customHeight="1">
      <c r="A256" s="33"/>
      <c r="B256" s="34"/>
      <c r="C256" s="34"/>
      <c r="D256" s="34"/>
      <c r="E256" s="34"/>
      <c r="F256" s="11"/>
      <c r="G256" s="11"/>
      <c r="H256" s="11"/>
      <c r="I256" s="11"/>
      <c r="J256" s="11"/>
      <c r="K256" s="11"/>
      <c r="L256" s="11"/>
      <c r="M256" s="11"/>
      <c r="N256" s="11"/>
      <c r="O256" s="11"/>
      <c r="P256" s="11"/>
      <c r="Q256" s="11"/>
      <c r="R256" s="11"/>
      <c r="S256" s="11"/>
      <c r="T256" s="11"/>
      <c r="U256" s="11"/>
      <c r="V256" s="11"/>
      <c r="W256" s="11"/>
      <c r="X256" s="11"/>
      <c r="Y256" s="11"/>
      <c r="Z256" s="12"/>
    </row>
    <row r="257" ht="15.75" customHeight="1">
      <c r="A257" s="33"/>
      <c r="B257" s="34"/>
      <c r="C257" s="34"/>
      <c r="D257" s="34"/>
      <c r="E257" s="34"/>
      <c r="F257" s="11"/>
      <c r="G257" s="11"/>
      <c r="H257" s="11"/>
      <c r="I257" s="11"/>
      <c r="J257" s="11"/>
      <c r="K257" s="11"/>
      <c r="L257" s="11"/>
      <c r="M257" s="11"/>
      <c r="N257" s="11"/>
      <c r="O257" s="11"/>
      <c r="P257" s="11"/>
      <c r="Q257" s="11"/>
      <c r="R257" s="11"/>
      <c r="S257" s="11"/>
      <c r="T257" s="11"/>
      <c r="U257" s="11"/>
      <c r="V257" s="11"/>
      <c r="W257" s="11"/>
      <c r="X257" s="11"/>
      <c r="Y257" s="11"/>
      <c r="Z257" s="12"/>
    </row>
    <row r="258" ht="15.75" customHeight="1">
      <c r="A258" s="33"/>
      <c r="B258" s="34"/>
      <c r="C258" s="34"/>
      <c r="D258" s="34"/>
      <c r="E258" s="34"/>
      <c r="F258" s="11"/>
      <c r="G258" s="11"/>
      <c r="H258" s="11"/>
      <c r="I258" s="11"/>
      <c r="J258" s="11"/>
      <c r="K258" s="11"/>
      <c r="L258" s="11"/>
      <c r="M258" s="11"/>
      <c r="N258" s="11"/>
      <c r="O258" s="11"/>
      <c r="P258" s="11"/>
      <c r="Q258" s="11"/>
      <c r="R258" s="11"/>
      <c r="S258" s="11"/>
      <c r="T258" s="11"/>
      <c r="U258" s="11"/>
      <c r="V258" s="11"/>
      <c r="W258" s="11"/>
      <c r="X258" s="11"/>
      <c r="Y258" s="11"/>
      <c r="Z258" s="12"/>
    </row>
    <row r="259" ht="15.75" customHeight="1">
      <c r="A259" s="33"/>
      <c r="B259" s="34"/>
      <c r="C259" s="34"/>
      <c r="D259" s="34"/>
      <c r="E259" s="34"/>
      <c r="F259" s="11"/>
      <c r="G259" s="11"/>
      <c r="H259" s="11"/>
      <c r="I259" s="11"/>
      <c r="J259" s="11"/>
      <c r="K259" s="11"/>
      <c r="L259" s="11"/>
      <c r="M259" s="11"/>
      <c r="N259" s="11"/>
      <c r="O259" s="11"/>
      <c r="P259" s="11"/>
      <c r="Q259" s="11"/>
      <c r="R259" s="11"/>
      <c r="S259" s="11"/>
      <c r="T259" s="11"/>
      <c r="U259" s="11"/>
      <c r="V259" s="11"/>
      <c r="W259" s="11"/>
      <c r="X259" s="11"/>
      <c r="Y259" s="11"/>
      <c r="Z259" s="12"/>
    </row>
    <row r="260" ht="15.75" customHeight="1">
      <c r="A260" s="33"/>
      <c r="B260" s="34"/>
      <c r="C260" s="34"/>
      <c r="D260" s="34"/>
      <c r="E260" s="34"/>
      <c r="F260" s="11"/>
      <c r="G260" s="11"/>
      <c r="H260" s="11"/>
      <c r="I260" s="11"/>
      <c r="J260" s="11"/>
      <c r="K260" s="11"/>
      <c r="L260" s="11"/>
      <c r="M260" s="11"/>
      <c r="N260" s="11"/>
      <c r="O260" s="11"/>
      <c r="P260" s="11"/>
      <c r="Q260" s="11"/>
      <c r="R260" s="11"/>
      <c r="S260" s="11"/>
      <c r="T260" s="11"/>
      <c r="U260" s="11"/>
      <c r="V260" s="11"/>
      <c r="W260" s="11"/>
      <c r="X260" s="11"/>
      <c r="Y260" s="11"/>
      <c r="Z260" s="12"/>
    </row>
    <row r="261" ht="15.75" customHeight="1">
      <c r="A261" s="33"/>
      <c r="B261" s="34"/>
      <c r="C261" s="34"/>
      <c r="D261" s="34"/>
      <c r="E261" s="34"/>
      <c r="F261" s="11"/>
      <c r="G261" s="11"/>
      <c r="H261" s="11"/>
      <c r="I261" s="11"/>
      <c r="J261" s="11"/>
      <c r="K261" s="11"/>
      <c r="L261" s="11"/>
      <c r="M261" s="11"/>
      <c r="N261" s="11"/>
      <c r="O261" s="11"/>
      <c r="P261" s="11"/>
      <c r="Q261" s="11"/>
      <c r="R261" s="11"/>
      <c r="S261" s="11"/>
      <c r="T261" s="11"/>
      <c r="U261" s="11"/>
      <c r="V261" s="11"/>
      <c r="W261" s="11"/>
      <c r="X261" s="11"/>
      <c r="Y261" s="11"/>
      <c r="Z261" s="12"/>
    </row>
    <row r="262" ht="15.75" customHeight="1">
      <c r="A262" s="33"/>
      <c r="B262" s="34"/>
      <c r="C262" s="34"/>
      <c r="D262" s="34"/>
      <c r="E262" s="34"/>
      <c r="F262" s="11"/>
      <c r="G262" s="11"/>
      <c r="H262" s="11"/>
      <c r="I262" s="11"/>
      <c r="J262" s="11"/>
      <c r="K262" s="11"/>
      <c r="L262" s="11"/>
      <c r="M262" s="11"/>
      <c r="N262" s="11"/>
      <c r="O262" s="11"/>
      <c r="P262" s="11"/>
      <c r="Q262" s="11"/>
      <c r="R262" s="11"/>
      <c r="S262" s="11"/>
      <c r="T262" s="11"/>
      <c r="U262" s="11"/>
      <c r="V262" s="11"/>
      <c r="W262" s="11"/>
      <c r="X262" s="11"/>
      <c r="Y262" s="11"/>
      <c r="Z262" s="12"/>
    </row>
    <row r="263" ht="15.75" customHeight="1">
      <c r="A263" s="33"/>
      <c r="B263" s="34"/>
      <c r="C263" s="34"/>
      <c r="D263" s="34"/>
      <c r="E263" s="34"/>
      <c r="F263" s="11"/>
      <c r="G263" s="11"/>
      <c r="H263" s="11"/>
      <c r="I263" s="11"/>
      <c r="J263" s="11"/>
      <c r="K263" s="11"/>
      <c r="L263" s="11"/>
      <c r="M263" s="11"/>
      <c r="N263" s="11"/>
      <c r="O263" s="11"/>
      <c r="P263" s="11"/>
      <c r="Q263" s="11"/>
      <c r="R263" s="11"/>
      <c r="S263" s="11"/>
      <c r="T263" s="11"/>
      <c r="U263" s="11"/>
      <c r="V263" s="11"/>
      <c r="W263" s="11"/>
      <c r="X263" s="11"/>
      <c r="Y263" s="11"/>
      <c r="Z263" s="12"/>
    </row>
    <row r="264" ht="15.75" customHeight="1">
      <c r="A264" s="33"/>
      <c r="B264" s="34"/>
      <c r="C264" s="34"/>
      <c r="D264" s="34"/>
      <c r="E264" s="34"/>
      <c r="F264" s="11"/>
      <c r="G264" s="11"/>
      <c r="H264" s="11"/>
      <c r="I264" s="11"/>
      <c r="J264" s="11"/>
      <c r="K264" s="11"/>
      <c r="L264" s="11"/>
      <c r="M264" s="11"/>
      <c r="N264" s="11"/>
      <c r="O264" s="11"/>
      <c r="P264" s="11"/>
      <c r="Q264" s="11"/>
      <c r="R264" s="11"/>
      <c r="S264" s="11"/>
      <c r="T264" s="11"/>
      <c r="U264" s="11"/>
      <c r="V264" s="11"/>
      <c r="W264" s="11"/>
      <c r="X264" s="11"/>
      <c r="Y264" s="11"/>
      <c r="Z264" s="12"/>
    </row>
    <row r="265" ht="15.75" customHeight="1">
      <c r="A265" s="33"/>
      <c r="B265" s="34"/>
      <c r="C265" s="34"/>
      <c r="D265" s="34"/>
      <c r="E265" s="34"/>
      <c r="F265" s="11"/>
      <c r="G265" s="11"/>
      <c r="H265" s="11"/>
      <c r="I265" s="11"/>
      <c r="J265" s="11"/>
      <c r="K265" s="11"/>
      <c r="L265" s="11"/>
      <c r="M265" s="11"/>
      <c r="N265" s="11"/>
      <c r="O265" s="11"/>
      <c r="P265" s="11"/>
      <c r="Q265" s="11"/>
      <c r="R265" s="11"/>
      <c r="S265" s="11"/>
      <c r="T265" s="11"/>
      <c r="U265" s="11"/>
      <c r="V265" s="11"/>
      <c r="W265" s="11"/>
      <c r="X265" s="11"/>
      <c r="Y265" s="11"/>
      <c r="Z265" s="12"/>
    </row>
    <row r="266" ht="15.75" customHeight="1">
      <c r="A266" s="33"/>
      <c r="B266" s="34"/>
      <c r="C266" s="34"/>
      <c r="D266" s="34"/>
      <c r="E266" s="34"/>
      <c r="F266" s="11"/>
      <c r="G266" s="11"/>
      <c r="H266" s="11"/>
      <c r="I266" s="11"/>
      <c r="J266" s="11"/>
      <c r="K266" s="11"/>
      <c r="L266" s="11"/>
      <c r="M266" s="11"/>
      <c r="N266" s="11"/>
      <c r="O266" s="11"/>
      <c r="P266" s="11"/>
      <c r="Q266" s="11"/>
      <c r="R266" s="11"/>
      <c r="S266" s="11"/>
      <c r="T266" s="11"/>
      <c r="U266" s="11"/>
      <c r="V266" s="11"/>
      <c r="W266" s="11"/>
      <c r="X266" s="11"/>
      <c r="Y266" s="11"/>
      <c r="Z266" s="12"/>
    </row>
    <row r="267" ht="15.75" customHeight="1">
      <c r="A267" s="33"/>
      <c r="B267" s="34"/>
      <c r="C267" s="34"/>
      <c r="D267" s="34"/>
      <c r="E267" s="34"/>
      <c r="F267" s="11"/>
      <c r="G267" s="11"/>
      <c r="H267" s="11"/>
      <c r="I267" s="11"/>
      <c r="J267" s="11"/>
      <c r="K267" s="11"/>
      <c r="L267" s="11"/>
      <c r="M267" s="11"/>
      <c r="N267" s="11"/>
      <c r="O267" s="11"/>
      <c r="P267" s="11"/>
      <c r="Q267" s="11"/>
      <c r="R267" s="11"/>
      <c r="S267" s="11"/>
      <c r="T267" s="11"/>
      <c r="U267" s="11"/>
      <c r="V267" s="11"/>
      <c r="W267" s="11"/>
      <c r="X267" s="11"/>
      <c r="Y267" s="11"/>
      <c r="Z267" s="12"/>
    </row>
    <row r="268" ht="15.75" customHeight="1">
      <c r="A268" s="33"/>
      <c r="B268" s="34"/>
      <c r="C268" s="34"/>
      <c r="D268" s="34"/>
      <c r="E268" s="34"/>
      <c r="F268" s="11"/>
      <c r="G268" s="11"/>
      <c r="H268" s="11"/>
      <c r="I268" s="11"/>
      <c r="J268" s="11"/>
      <c r="K268" s="11"/>
      <c r="L268" s="11"/>
      <c r="M268" s="11"/>
      <c r="N268" s="11"/>
      <c r="O268" s="11"/>
      <c r="P268" s="11"/>
      <c r="Q268" s="11"/>
      <c r="R268" s="11"/>
      <c r="S268" s="11"/>
      <c r="T268" s="11"/>
      <c r="U268" s="11"/>
      <c r="V268" s="11"/>
      <c r="W268" s="11"/>
      <c r="X268" s="11"/>
      <c r="Y268" s="11"/>
      <c r="Z268" s="12"/>
    </row>
    <row r="269" ht="15.75" customHeight="1">
      <c r="A269" s="33"/>
      <c r="B269" s="34"/>
      <c r="C269" s="34"/>
      <c r="D269" s="34"/>
      <c r="E269" s="34"/>
      <c r="F269" s="11"/>
      <c r="G269" s="11"/>
      <c r="H269" s="11"/>
      <c r="I269" s="11"/>
      <c r="J269" s="11"/>
      <c r="K269" s="11"/>
      <c r="L269" s="11"/>
      <c r="M269" s="11"/>
      <c r="N269" s="11"/>
      <c r="O269" s="11"/>
      <c r="P269" s="11"/>
      <c r="Q269" s="11"/>
      <c r="R269" s="11"/>
      <c r="S269" s="11"/>
      <c r="T269" s="11"/>
      <c r="U269" s="11"/>
      <c r="V269" s="11"/>
      <c r="W269" s="11"/>
      <c r="X269" s="11"/>
      <c r="Y269" s="11"/>
      <c r="Z269" s="12"/>
    </row>
    <row r="270" ht="15.75" customHeight="1">
      <c r="A270" s="33"/>
      <c r="B270" s="34"/>
      <c r="C270" s="34"/>
      <c r="D270" s="34"/>
      <c r="E270" s="34"/>
      <c r="F270" s="11"/>
      <c r="G270" s="11"/>
      <c r="H270" s="11"/>
      <c r="I270" s="11"/>
      <c r="J270" s="11"/>
      <c r="K270" s="11"/>
      <c r="L270" s="11"/>
      <c r="M270" s="11"/>
      <c r="N270" s="11"/>
      <c r="O270" s="11"/>
      <c r="P270" s="11"/>
      <c r="Q270" s="11"/>
      <c r="R270" s="11"/>
      <c r="S270" s="11"/>
      <c r="T270" s="11"/>
      <c r="U270" s="11"/>
      <c r="V270" s="11"/>
      <c r="W270" s="11"/>
      <c r="X270" s="11"/>
      <c r="Y270" s="11"/>
      <c r="Z270" s="12"/>
    </row>
    <row r="271" ht="15.75" customHeight="1">
      <c r="A271" s="33"/>
      <c r="B271" s="34"/>
      <c r="C271" s="34"/>
      <c r="D271" s="34"/>
      <c r="E271" s="34"/>
      <c r="F271" s="11"/>
      <c r="G271" s="11"/>
      <c r="H271" s="11"/>
      <c r="I271" s="11"/>
      <c r="J271" s="11"/>
      <c r="K271" s="11"/>
      <c r="L271" s="11"/>
      <c r="M271" s="11"/>
      <c r="N271" s="11"/>
      <c r="O271" s="11"/>
      <c r="P271" s="11"/>
      <c r="Q271" s="11"/>
      <c r="R271" s="11"/>
      <c r="S271" s="11"/>
      <c r="T271" s="11"/>
      <c r="U271" s="11"/>
      <c r="V271" s="11"/>
      <c r="W271" s="11"/>
      <c r="X271" s="11"/>
      <c r="Y271" s="11"/>
      <c r="Z271" s="12"/>
    </row>
    <row r="272" ht="15.75" customHeight="1">
      <c r="A272" s="33"/>
      <c r="B272" s="34"/>
      <c r="C272" s="34"/>
      <c r="D272" s="34"/>
      <c r="E272" s="34"/>
      <c r="F272" s="11"/>
      <c r="G272" s="11"/>
      <c r="H272" s="11"/>
      <c r="I272" s="11"/>
      <c r="J272" s="11"/>
      <c r="K272" s="11"/>
      <c r="L272" s="11"/>
      <c r="M272" s="11"/>
      <c r="N272" s="11"/>
      <c r="O272" s="11"/>
      <c r="P272" s="11"/>
      <c r="Q272" s="11"/>
      <c r="R272" s="11"/>
      <c r="S272" s="11"/>
      <c r="T272" s="11"/>
      <c r="U272" s="11"/>
      <c r="V272" s="11"/>
      <c r="W272" s="11"/>
      <c r="X272" s="11"/>
      <c r="Y272" s="11"/>
      <c r="Z272" s="12"/>
    </row>
    <row r="273" ht="15.75" customHeight="1">
      <c r="A273" s="33"/>
      <c r="B273" s="34"/>
      <c r="C273" s="34"/>
      <c r="D273" s="34"/>
      <c r="E273" s="34"/>
      <c r="F273" s="11"/>
      <c r="G273" s="11"/>
      <c r="H273" s="11"/>
      <c r="I273" s="11"/>
      <c r="J273" s="11"/>
      <c r="K273" s="11"/>
      <c r="L273" s="11"/>
      <c r="M273" s="11"/>
      <c r="N273" s="11"/>
      <c r="O273" s="11"/>
      <c r="P273" s="11"/>
      <c r="Q273" s="11"/>
      <c r="R273" s="11"/>
      <c r="S273" s="11"/>
      <c r="T273" s="11"/>
      <c r="U273" s="11"/>
      <c r="V273" s="11"/>
      <c r="W273" s="11"/>
      <c r="X273" s="11"/>
      <c r="Y273" s="11"/>
      <c r="Z273" s="12"/>
    </row>
    <row r="274" ht="15.75" customHeight="1">
      <c r="A274" s="33"/>
      <c r="B274" s="34"/>
      <c r="C274" s="34"/>
      <c r="D274" s="34"/>
      <c r="E274" s="34"/>
      <c r="F274" s="11"/>
      <c r="G274" s="11"/>
      <c r="H274" s="11"/>
      <c r="I274" s="11"/>
      <c r="J274" s="11"/>
      <c r="K274" s="11"/>
      <c r="L274" s="11"/>
      <c r="M274" s="11"/>
      <c r="N274" s="11"/>
      <c r="O274" s="11"/>
      <c r="P274" s="11"/>
      <c r="Q274" s="11"/>
      <c r="R274" s="11"/>
      <c r="S274" s="11"/>
      <c r="T274" s="11"/>
      <c r="U274" s="11"/>
      <c r="V274" s="11"/>
      <c r="W274" s="11"/>
      <c r="X274" s="11"/>
      <c r="Y274" s="11"/>
      <c r="Z274" s="12"/>
    </row>
    <row r="275" ht="15.75" customHeight="1">
      <c r="A275" s="33"/>
      <c r="B275" s="34"/>
      <c r="C275" s="34"/>
      <c r="D275" s="34"/>
      <c r="E275" s="34"/>
      <c r="F275" s="11"/>
      <c r="G275" s="11"/>
      <c r="H275" s="11"/>
      <c r="I275" s="11"/>
      <c r="J275" s="11"/>
      <c r="K275" s="11"/>
      <c r="L275" s="11"/>
      <c r="M275" s="11"/>
      <c r="N275" s="11"/>
      <c r="O275" s="11"/>
      <c r="P275" s="11"/>
      <c r="Q275" s="11"/>
      <c r="R275" s="11"/>
      <c r="S275" s="11"/>
      <c r="T275" s="11"/>
      <c r="U275" s="11"/>
      <c r="V275" s="11"/>
      <c r="W275" s="11"/>
      <c r="X275" s="11"/>
      <c r="Y275" s="11"/>
      <c r="Z275" s="12"/>
    </row>
    <row r="276" ht="15.75" customHeight="1">
      <c r="A276" s="33"/>
      <c r="B276" s="34"/>
      <c r="C276" s="34"/>
      <c r="D276" s="34"/>
      <c r="E276" s="34"/>
      <c r="F276" s="11"/>
      <c r="G276" s="11"/>
      <c r="H276" s="11"/>
      <c r="I276" s="11"/>
      <c r="J276" s="11"/>
      <c r="K276" s="11"/>
      <c r="L276" s="11"/>
      <c r="M276" s="11"/>
      <c r="N276" s="11"/>
      <c r="O276" s="11"/>
      <c r="P276" s="11"/>
      <c r="Q276" s="11"/>
      <c r="R276" s="11"/>
      <c r="S276" s="11"/>
      <c r="T276" s="11"/>
      <c r="U276" s="11"/>
      <c r="V276" s="11"/>
      <c r="W276" s="11"/>
      <c r="X276" s="11"/>
      <c r="Y276" s="11"/>
      <c r="Z276" s="12"/>
    </row>
    <row r="277" ht="15.75" customHeight="1">
      <c r="A277" s="33"/>
      <c r="B277" s="34"/>
      <c r="C277" s="34"/>
      <c r="D277" s="34"/>
      <c r="E277" s="34"/>
      <c r="F277" s="11"/>
      <c r="G277" s="11"/>
      <c r="H277" s="11"/>
      <c r="I277" s="11"/>
      <c r="J277" s="11"/>
      <c r="K277" s="11"/>
      <c r="L277" s="11"/>
      <c r="M277" s="11"/>
      <c r="N277" s="11"/>
      <c r="O277" s="11"/>
      <c r="P277" s="11"/>
      <c r="Q277" s="11"/>
      <c r="R277" s="11"/>
      <c r="S277" s="11"/>
      <c r="T277" s="11"/>
      <c r="U277" s="11"/>
      <c r="V277" s="11"/>
      <c r="W277" s="11"/>
      <c r="X277" s="11"/>
      <c r="Y277" s="11"/>
      <c r="Z277" s="12"/>
    </row>
    <row r="278" ht="15.75" customHeight="1">
      <c r="A278" s="33"/>
      <c r="B278" s="34"/>
      <c r="C278" s="34"/>
      <c r="D278" s="34"/>
      <c r="E278" s="34"/>
      <c r="F278" s="11"/>
      <c r="G278" s="11"/>
      <c r="H278" s="11"/>
      <c r="I278" s="11"/>
      <c r="J278" s="11"/>
      <c r="K278" s="11"/>
      <c r="L278" s="11"/>
      <c r="M278" s="11"/>
      <c r="N278" s="11"/>
      <c r="O278" s="11"/>
      <c r="P278" s="11"/>
      <c r="Q278" s="11"/>
      <c r="R278" s="11"/>
      <c r="S278" s="11"/>
      <c r="T278" s="11"/>
      <c r="U278" s="11"/>
      <c r="V278" s="11"/>
      <c r="W278" s="11"/>
      <c r="X278" s="11"/>
      <c r="Y278" s="11"/>
      <c r="Z278" s="12"/>
    </row>
    <row r="279" ht="15.75" customHeight="1">
      <c r="A279" s="33"/>
      <c r="B279" s="34"/>
      <c r="C279" s="34"/>
      <c r="D279" s="34"/>
      <c r="E279" s="34"/>
      <c r="F279" s="11"/>
      <c r="G279" s="11"/>
      <c r="H279" s="11"/>
      <c r="I279" s="11"/>
      <c r="J279" s="11"/>
      <c r="K279" s="11"/>
      <c r="L279" s="11"/>
      <c r="M279" s="11"/>
      <c r="N279" s="11"/>
      <c r="O279" s="11"/>
      <c r="P279" s="11"/>
      <c r="Q279" s="11"/>
      <c r="R279" s="11"/>
      <c r="S279" s="11"/>
      <c r="T279" s="11"/>
      <c r="U279" s="11"/>
      <c r="V279" s="11"/>
      <c r="W279" s="11"/>
      <c r="X279" s="11"/>
      <c r="Y279" s="11"/>
      <c r="Z279" s="12"/>
    </row>
    <row r="280" ht="15.75" customHeight="1">
      <c r="A280" s="33"/>
      <c r="B280" s="34"/>
      <c r="C280" s="34"/>
      <c r="D280" s="34"/>
      <c r="E280" s="34"/>
      <c r="F280" s="11"/>
      <c r="G280" s="11"/>
      <c r="H280" s="11"/>
      <c r="I280" s="11"/>
      <c r="J280" s="11"/>
      <c r="K280" s="11"/>
      <c r="L280" s="11"/>
      <c r="M280" s="11"/>
      <c r="N280" s="11"/>
      <c r="O280" s="11"/>
      <c r="P280" s="11"/>
      <c r="Q280" s="11"/>
      <c r="R280" s="11"/>
      <c r="S280" s="11"/>
      <c r="T280" s="11"/>
      <c r="U280" s="11"/>
      <c r="V280" s="11"/>
      <c r="W280" s="11"/>
      <c r="X280" s="11"/>
      <c r="Y280" s="11"/>
      <c r="Z280" s="12"/>
    </row>
    <row r="281" ht="15.75" customHeight="1">
      <c r="A281" s="33"/>
      <c r="B281" s="34"/>
      <c r="C281" s="34"/>
      <c r="D281" s="34"/>
      <c r="E281" s="34"/>
      <c r="F281" s="11"/>
      <c r="G281" s="11"/>
      <c r="H281" s="11"/>
      <c r="I281" s="11"/>
      <c r="J281" s="11"/>
      <c r="K281" s="11"/>
      <c r="L281" s="11"/>
      <c r="M281" s="11"/>
      <c r="N281" s="11"/>
      <c r="O281" s="11"/>
      <c r="P281" s="11"/>
      <c r="Q281" s="11"/>
      <c r="R281" s="11"/>
      <c r="S281" s="11"/>
      <c r="T281" s="11"/>
      <c r="U281" s="11"/>
      <c r="V281" s="11"/>
      <c r="W281" s="11"/>
      <c r="X281" s="11"/>
      <c r="Y281" s="11"/>
      <c r="Z281" s="12"/>
    </row>
    <row r="282" ht="15.75" customHeight="1">
      <c r="A282" s="33"/>
      <c r="B282" s="34"/>
      <c r="C282" s="34"/>
      <c r="D282" s="34"/>
      <c r="E282" s="34"/>
      <c r="F282" s="11"/>
      <c r="G282" s="11"/>
      <c r="H282" s="11"/>
      <c r="I282" s="11"/>
      <c r="J282" s="11"/>
      <c r="K282" s="11"/>
      <c r="L282" s="11"/>
      <c r="M282" s="11"/>
      <c r="N282" s="11"/>
      <c r="O282" s="11"/>
      <c r="P282" s="11"/>
      <c r="Q282" s="11"/>
      <c r="R282" s="11"/>
      <c r="S282" s="11"/>
      <c r="T282" s="11"/>
      <c r="U282" s="11"/>
      <c r="V282" s="11"/>
      <c r="W282" s="11"/>
      <c r="X282" s="11"/>
      <c r="Y282" s="11"/>
      <c r="Z282" s="12"/>
    </row>
    <row r="283" ht="15.75" customHeight="1">
      <c r="A283" s="33"/>
      <c r="B283" s="34"/>
      <c r="C283" s="34"/>
      <c r="D283" s="34"/>
      <c r="E283" s="34"/>
      <c r="F283" s="11"/>
      <c r="G283" s="11"/>
      <c r="H283" s="11"/>
      <c r="I283" s="11"/>
      <c r="J283" s="11"/>
      <c r="K283" s="11"/>
      <c r="L283" s="11"/>
      <c r="M283" s="11"/>
      <c r="N283" s="11"/>
      <c r="O283" s="11"/>
      <c r="P283" s="11"/>
      <c r="Q283" s="11"/>
      <c r="R283" s="11"/>
      <c r="S283" s="11"/>
      <c r="T283" s="11"/>
      <c r="U283" s="11"/>
      <c r="V283" s="11"/>
      <c r="W283" s="11"/>
      <c r="X283" s="11"/>
      <c r="Y283" s="11"/>
      <c r="Z283" s="12"/>
    </row>
    <row r="284" ht="15.75" customHeight="1">
      <c r="A284" s="33"/>
      <c r="B284" s="34"/>
      <c r="C284" s="34"/>
      <c r="D284" s="34"/>
      <c r="E284" s="34"/>
      <c r="F284" s="11"/>
      <c r="G284" s="11"/>
      <c r="H284" s="11"/>
      <c r="I284" s="11"/>
      <c r="J284" s="11"/>
      <c r="K284" s="11"/>
      <c r="L284" s="11"/>
      <c r="M284" s="11"/>
      <c r="N284" s="11"/>
      <c r="O284" s="11"/>
      <c r="P284" s="11"/>
      <c r="Q284" s="11"/>
      <c r="R284" s="11"/>
      <c r="S284" s="11"/>
      <c r="T284" s="11"/>
      <c r="U284" s="11"/>
      <c r="V284" s="11"/>
      <c r="W284" s="11"/>
      <c r="X284" s="11"/>
      <c r="Y284" s="11"/>
      <c r="Z284" s="12"/>
    </row>
    <row r="285" ht="15.75" customHeight="1">
      <c r="A285" s="33"/>
      <c r="B285" s="34"/>
      <c r="C285" s="34"/>
      <c r="D285" s="34"/>
      <c r="E285" s="34"/>
      <c r="F285" s="11"/>
      <c r="G285" s="11"/>
      <c r="H285" s="11"/>
      <c r="I285" s="11"/>
      <c r="J285" s="11"/>
      <c r="K285" s="11"/>
      <c r="L285" s="11"/>
      <c r="M285" s="11"/>
      <c r="N285" s="11"/>
      <c r="O285" s="11"/>
      <c r="P285" s="11"/>
      <c r="Q285" s="11"/>
      <c r="R285" s="11"/>
      <c r="S285" s="11"/>
      <c r="T285" s="11"/>
      <c r="U285" s="11"/>
      <c r="V285" s="11"/>
      <c r="W285" s="11"/>
      <c r="X285" s="11"/>
      <c r="Y285" s="11"/>
      <c r="Z285" s="12"/>
    </row>
    <row r="286" ht="15.75" customHeight="1">
      <c r="A286" s="33"/>
      <c r="B286" s="34"/>
      <c r="C286" s="34"/>
      <c r="D286" s="34"/>
      <c r="E286" s="34"/>
      <c r="F286" s="11"/>
      <c r="G286" s="11"/>
      <c r="H286" s="11"/>
      <c r="I286" s="11"/>
      <c r="J286" s="11"/>
      <c r="K286" s="11"/>
      <c r="L286" s="11"/>
      <c r="M286" s="11"/>
      <c r="N286" s="11"/>
      <c r="O286" s="11"/>
      <c r="P286" s="11"/>
      <c r="Q286" s="11"/>
      <c r="R286" s="11"/>
      <c r="S286" s="11"/>
      <c r="T286" s="11"/>
      <c r="U286" s="11"/>
      <c r="V286" s="11"/>
      <c r="W286" s="11"/>
      <c r="X286" s="11"/>
      <c r="Y286" s="11"/>
      <c r="Z286" s="12"/>
    </row>
    <row r="287" ht="15.75" customHeight="1">
      <c r="A287" s="33"/>
      <c r="B287" s="34"/>
      <c r="C287" s="34"/>
      <c r="D287" s="34"/>
      <c r="E287" s="34"/>
      <c r="F287" s="11"/>
      <c r="G287" s="11"/>
      <c r="H287" s="11"/>
      <c r="I287" s="11"/>
      <c r="J287" s="11"/>
      <c r="K287" s="11"/>
      <c r="L287" s="11"/>
      <c r="M287" s="11"/>
      <c r="N287" s="11"/>
      <c r="O287" s="11"/>
      <c r="P287" s="11"/>
      <c r="Q287" s="11"/>
      <c r="R287" s="11"/>
      <c r="S287" s="11"/>
      <c r="T287" s="11"/>
      <c r="U287" s="11"/>
      <c r="V287" s="11"/>
      <c r="W287" s="11"/>
      <c r="X287" s="11"/>
      <c r="Y287" s="11"/>
      <c r="Z287" s="12"/>
    </row>
    <row r="288" ht="15.75" customHeight="1">
      <c r="A288" s="33"/>
      <c r="B288" s="34"/>
      <c r="C288" s="34"/>
      <c r="D288" s="34"/>
      <c r="E288" s="34"/>
      <c r="F288" s="11"/>
      <c r="G288" s="11"/>
      <c r="H288" s="11"/>
      <c r="I288" s="11"/>
      <c r="J288" s="11"/>
      <c r="K288" s="11"/>
      <c r="L288" s="11"/>
      <c r="M288" s="11"/>
      <c r="N288" s="11"/>
      <c r="O288" s="11"/>
      <c r="P288" s="11"/>
      <c r="Q288" s="11"/>
      <c r="R288" s="11"/>
      <c r="S288" s="11"/>
      <c r="T288" s="11"/>
      <c r="U288" s="11"/>
      <c r="V288" s="11"/>
      <c r="W288" s="11"/>
      <c r="X288" s="11"/>
      <c r="Y288" s="11"/>
      <c r="Z288" s="12"/>
    </row>
    <row r="289" ht="15.75" customHeight="1">
      <c r="A289" s="33"/>
      <c r="B289" s="34"/>
      <c r="C289" s="34"/>
      <c r="D289" s="34"/>
      <c r="E289" s="34"/>
      <c r="F289" s="11"/>
      <c r="G289" s="11"/>
      <c r="H289" s="11"/>
      <c r="I289" s="11"/>
      <c r="J289" s="11"/>
      <c r="K289" s="11"/>
      <c r="L289" s="11"/>
      <c r="M289" s="11"/>
      <c r="N289" s="11"/>
      <c r="O289" s="11"/>
      <c r="P289" s="11"/>
      <c r="Q289" s="11"/>
      <c r="R289" s="11"/>
      <c r="S289" s="11"/>
      <c r="T289" s="11"/>
      <c r="U289" s="11"/>
      <c r="V289" s="11"/>
      <c r="W289" s="11"/>
      <c r="X289" s="11"/>
      <c r="Y289" s="11"/>
      <c r="Z289" s="12"/>
    </row>
    <row r="290" ht="15.75" customHeight="1">
      <c r="A290" s="33"/>
      <c r="B290" s="34"/>
      <c r="C290" s="34"/>
      <c r="D290" s="34"/>
      <c r="E290" s="34"/>
      <c r="F290" s="11"/>
      <c r="G290" s="11"/>
      <c r="H290" s="11"/>
      <c r="I290" s="11"/>
      <c r="J290" s="11"/>
      <c r="K290" s="11"/>
      <c r="L290" s="11"/>
      <c r="M290" s="11"/>
      <c r="N290" s="11"/>
      <c r="O290" s="11"/>
      <c r="P290" s="11"/>
      <c r="Q290" s="11"/>
      <c r="R290" s="11"/>
      <c r="S290" s="11"/>
      <c r="T290" s="11"/>
      <c r="U290" s="11"/>
      <c r="V290" s="11"/>
      <c r="W290" s="11"/>
      <c r="X290" s="11"/>
      <c r="Y290" s="11"/>
      <c r="Z290" s="12"/>
    </row>
    <row r="291" ht="15.75" customHeight="1">
      <c r="A291" s="33"/>
      <c r="B291" s="34"/>
      <c r="C291" s="34"/>
      <c r="D291" s="34"/>
      <c r="E291" s="34"/>
      <c r="F291" s="11"/>
      <c r="G291" s="11"/>
      <c r="H291" s="11"/>
      <c r="I291" s="11"/>
      <c r="J291" s="11"/>
      <c r="K291" s="11"/>
      <c r="L291" s="11"/>
      <c r="M291" s="11"/>
      <c r="N291" s="11"/>
      <c r="O291" s="11"/>
      <c r="P291" s="11"/>
      <c r="Q291" s="11"/>
      <c r="R291" s="11"/>
      <c r="S291" s="11"/>
      <c r="T291" s="11"/>
      <c r="U291" s="11"/>
      <c r="V291" s="11"/>
      <c r="W291" s="11"/>
      <c r="X291" s="11"/>
      <c r="Y291" s="11"/>
      <c r="Z291" s="12"/>
    </row>
    <row r="292" ht="15.75" customHeight="1">
      <c r="A292" s="33"/>
      <c r="B292" s="34"/>
      <c r="C292" s="34"/>
      <c r="D292" s="34"/>
      <c r="E292" s="34"/>
      <c r="F292" s="11"/>
      <c r="G292" s="11"/>
      <c r="H292" s="11"/>
      <c r="I292" s="11"/>
      <c r="J292" s="11"/>
      <c r="K292" s="11"/>
      <c r="L292" s="11"/>
      <c r="M292" s="11"/>
      <c r="N292" s="11"/>
      <c r="O292" s="11"/>
      <c r="P292" s="11"/>
      <c r="Q292" s="11"/>
      <c r="R292" s="11"/>
      <c r="S292" s="11"/>
      <c r="T292" s="11"/>
      <c r="U292" s="11"/>
      <c r="V292" s="11"/>
      <c r="W292" s="11"/>
      <c r="X292" s="11"/>
      <c r="Y292" s="11"/>
      <c r="Z292" s="12"/>
    </row>
    <row r="293" ht="15.75" customHeight="1">
      <c r="A293" s="33"/>
      <c r="B293" s="34"/>
      <c r="C293" s="34"/>
      <c r="D293" s="34"/>
      <c r="E293" s="34"/>
      <c r="F293" s="11"/>
      <c r="G293" s="11"/>
      <c r="H293" s="11"/>
      <c r="I293" s="11"/>
      <c r="J293" s="11"/>
      <c r="K293" s="11"/>
      <c r="L293" s="11"/>
      <c r="M293" s="11"/>
      <c r="N293" s="11"/>
      <c r="O293" s="11"/>
      <c r="P293" s="11"/>
      <c r="Q293" s="11"/>
      <c r="R293" s="11"/>
      <c r="S293" s="11"/>
      <c r="T293" s="11"/>
      <c r="U293" s="11"/>
      <c r="V293" s="11"/>
      <c r="W293" s="11"/>
      <c r="X293" s="11"/>
      <c r="Y293" s="11"/>
      <c r="Z293" s="12"/>
    </row>
    <row r="294" ht="15.75" customHeight="1">
      <c r="A294" s="33"/>
      <c r="B294" s="34"/>
      <c r="C294" s="34"/>
      <c r="D294" s="34"/>
      <c r="E294" s="34"/>
      <c r="F294" s="11"/>
      <c r="G294" s="11"/>
      <c r="H294" s="11"/>
      <c r="I294" s="11"/>
      <c r="J294" s="11"/>
      <c r="K294" s="11"/>
      <c r="L294" s="11"/>
      <c r="M294" s="11"/>
      <c r="N294" s="11"/>
      <c r="O294" s="11"/>
      <c r="P294" s="11"/>
      <c r="Q294" s="11"/>
      <c r="R294" s="11"/>
      <c r="S294" s="11"/>
      <c r="T294" s="11"/>
      <c r="U294" s="11"/>
      <c r="V294" s="11"/>
      <c r="W294" s="11"/>
      <c r="X294" s="11"/>
      <c r="Y294" s="11"/>
      <c r="Z294" s="12"/>
    </row>
    <row r="295" ht="15.75" customHeight="1">
      <c r="A295" s="33"/>
      <c r="B295" s="34"/>
      <c r="C295" s="34"/>
      <c r="D295" s="34"/>
      <c r="E295" s="34"/>
      <c r="F295" s="11"/>
      <c r="G295" s="11"/>
      <c r="H295" s="11"/>
      <c r="I295" s="11"/>
      <c r="J295" s="11"/>
      <c r="K295" s="11"/>
      <c r="L295" s="11"/>
      <c r="M295" s="11"/>
      <c r="N295" s="11"/>
      <c r="O295" s="11"/>
      <c r="P295" s="11"/>
      <c r="Q295" s="11"/>
      <c r="R295" s="11"/>
      <c r="S295" s="11"/>
      <c r="T295" s="11"/>
      <c r="U295" s="11"/>
      <c r="V295" s="11"/>
      <c r="W295" s="11"/>
      <c r="X295" s="11"/>
      <c r="Y295" s="11"/>
      <c r="Z295" s="12"/>
    </row>
    <row r="296" ht="15.75" customHeight="1">
      <c r="A296" s="33"/>
      <c r="B296" s="34"/>
      <c r="C296" s="34"/>
      <c r="D296" s="34"/>
      <c r="E296" s="34"/>
      <c r="F296" s="11"/>
      <c r="G296" s="11"/>
      <c r="H296" s="11"/>
      <c r="I296" s="11"/>
      <c r="J296" s="11"/>
      <c r="K296" s="11"/>
      <c r="L296" s="11"/>
      <c r="M296" s="11"/>
      <c r="N296" s="11"/>
      <c r="O296" s="11"/>
      <c r="P296" s="11"/>
      <c r="Q296" s="11"/>
      <c r="R296" s="11"/>
      <c r="S296" s="11"/>
      <c r="T296" s="11"/>
      <c r="U296" s="11"/>
      <c r="V296" s="11"/>
      <c r="W296" s="11"/>
      <c r="X296" s="11"/>
      <c r="Y296" s="11"/>
      <c r="Z296" s="12"/>
    </row>
    <row r="297" ht="15.75" customHeight="1">
      <c r="A297" s="33"/>
      <c r="B297" s="34"/>
      <c r="C297" s="34"/>
      <c r="D297" s="34"/>
      <c r="E297" s="34"/>
      <c r="F297" s="11"/>
      <c r="G297" s="11"/>
      <c r="H297" s="11"/>
      <c r="I297" s="11"/>
      <c r="J297" s="11"/>
      <c r="K297" s="11"/>
      <c r="L297" s="11"/>
      <c r="M297" s="11"/>
      <c r="N297" s="11"/>
      <c r="O297" s="11"/>
      <c r="P297" s="11"/>
      <c r="Q297" s="11"/>
      <c r="R297" s="11"/>
      <c r="S297" s="11"/>
      <c r="T297" s="11"/>
      <c r="U297" s="11"/>
      <c r="V297" s="11"/>
      <c r="W297" s="11"/>
      <c r="X297" s="11"/>
      <c r="Y297" s="11"/>
      <c r="Z297" s="12"/>
    </row>
    <row r="298" ht="15.75" customHeight="1">
      <c r="A298" s="33"/>
      <c r="B298" s="34"/>
      <c r="C298" s="34"/>
      <c r="D298" s="34"/>
      <c r="E298" s="34"/>
      <c r="F298" s="11"/>
      <c r="G298" s="11"/>
      <c r="H298" s="11"/>
      <c r="I298" s="11"/>
      <c r="J298" s="11"/>
      <c r="K298" s="11"/>
      <c r="L298" s="11"/>
      <c r="M298" s="11"/>
      <c r="N298" s="11"/>
      <c r="O298" s="11"/>
      <c r="P298" s="11"/>
      <c r="Q298" s="11"/>
      <c r="R298" s="11"/>
      <c r="S298" s="11"/>
      <c r="T298" s="11"/>
      <c r="U298" s="11"/>
      <c r="V298" s="11"/>
      <c r="W298" s="11"/>
      <c r="X298" s="11"/>
      <c r="Y298" s="11"/>
      <c r="Z298" s="12"/>
    </row>
    <row r="299" ht="15.75" customHeight="1">
      <c r="A299" s="33"/>
      <c r="B299" s="34"/>
      <c r="C299" s="34"/>
      <c r="D299" s="34"/>
      <c r="E299" s="34"/>
      <c r="F299" s="11"/>
      <c r="G299" s="11"/>
      <c r="H299" s="11"/>
      <c r="I299" s="11"/>
      <c r="J299" s="11"/>
      <c r="K299" s="11"/>
      <c r="L299" s="11"/>
      <c r="M299" s="11"/>
      <c r="N299" s="11"/>
      <c r="O299" s="11"/>
      <c r="P299" s="11"/>
      <c r="Q299" s="11"/>
      <c r="R299" s="11"/>
      <c r="S299" s="11"/>
      <c r="T299" s="11"/>
      <c r="U299" s="11"/>
      <c r="V299" s="11"/>
      <c r="W299" s="11"/>
      <c r="X299" s="11"/>
      <c r="Y299" s="11"/>
      <c r="Z299" s="12"/>
    </row>
    <row r="300" ht="15.75" customHeight="1">
      <c r="A300" s="33"/>
      <c r="B300" s="34"/>
      <c r="C300" s="34"/>
      <c r="D300" s="34"/>
      <c r="E300" s="34"/>
      <c r="F300" s="11"/>
      <c r="G300" s="11"/>
      <c r="H300" s="11"/>
      <c r="I300" s="11"/>
      <c r="J300" s="11"/>
      <c r="K300" s="11"/>
      <c r="L300" s="11"/>
      <c r="M300" s="11"/>
      <c r="N300" s="11"/>
      <c r="O300" s="11"/>
      <c r="P300" s="11"/>
      <c r="Q300" s="11"/>
      <c r="R300" s="11"/>
      <c r="S300" s="11"/>
      <c r="T300" s="11"/>
      <c r="U300" s="11"/>
      <c r="V300" s="11"/>
      <c r="W300" s="11"/>
      <c r="X300" s="11"/>
      <c r="Y300" s="11"/>
      <c r="Z300" s="12"/>
    </row>
    <row r="301" ht="15.75" customHeight="1">
      <c r="A301" s="33"/>
      <c r="B301" s="34"/>
      <c r="C301" s="34"/>
      <c r="D301" s="34"/>
      <c r="E301" s="34"/>
      <c r="F301" s="11"/>
      <c r="G301" s="11"/>
      <c r="H301" s="11"/>
      <c r="I301" s="11"/>
      <c r="J301" s="11"/>
      <c r="K301" s="11"/>
      <c r="L301" s="11"/>
      <c r="M301" s="11"/>
      <c r="N301" s="11"/>
      <c r="O301" s="11"/>
      <c r="P301" s="11"/>
      <c r="Q301" s="11"/>
      <c r="R301" s="11"/>
      <c r="S301" s="11"/>
      <c r="T301" s="11"/>
      <c r="U301" s="11"/>
      <c r="V301" s="11"/>
      <c r="W301" s="11"/>
      <c r="X301" s="11"/>
      <c r="Y301" s="11"/>
      <c r="Z301" s="12"/>
    </row>
    <row r="302" ht="15.75" customHeight="1">
      <c r="A302" s="33"/>
      <c r="B302" s="34"/>
      <c r="C302" s="34"/>
      <c r="D302" s="34"/>
      <c r="E302" s="34"/>
      <c r="F302" s="11"/>
      <c r="G302" s="11"/>
      <c r="H302" s="11"/>
      <c r="I302" s="11"/>
      <c r="J302" s="11"/>
      <c r="K302" s="11"/>
      <c r="L302" s="11"/>
      <c r="M302" s="11"/>
      <c r="N302" s="11"/>
      <c r="O302" s="11"/>
      <c r="P302" s="11"/>
      <c r="Q302" s="11"/>
      <c r="R302" s="11"/>
      <c r="S302" s="11"/>
      <c r="T302" s="11"/>
      <c r="U302" s="11"/>
      <c r="V302" s="11"/>
      <c r="W302" s="11"/>
      <c r="X302" s="11"/>
      <c r="Y302" s="11"/>
      <c r="Z302" s="12"/>
    </row>
    <row r="303" ht="15.75" customHeight="1">
      <c r="A303" s="33"/>
      <c r="B303" s="34"/>
      <c r="C303" s="34"/>
      <c r="D303" s="34"/>
      <c r="E303" s="34"/>
      <c r="F303" s="11"/>
      <c r="G303" s="11"/>
      <c r="H303" s="11"/>
      <c r="I303" s="11"/>
      <c r="J303" s="11"/>
      <c r="K303" s="11"/>
      <c r="L303" s="11"/>
      <c r="M303" s="11"/>
      <c r="N303" s="11"/>
      <c r="O303" s="11"/>
      <c r="P303" s="11"/>
      <c r="Q303" s="11"/>
      <c r="R303" s="11"/>
      <c r="S303" s="11"/>
      <c r="T303" s="11"/>
      <c r="U303" s="11"/>
      <c r="V303" s="11"/>
      <c r="W303" s="11"/>
      <c r="X303" s="11"/>
      <c r="Y303" s="11"/>
      <c r="Z303" s="12"/>
    </row>
    <row r="304" ht="15.75" customHeight="1">
      <c r="A304" s="33"/>
      <c r="B304" s="34"/>
      <c r="C304" s="34"/>
      <c r="D304" s="34"/>
      <c r="E304" s="34"/>
      <c r="F304" s="11"/>
      <c r="G304" s="11"/>
      <c r="H304" s="11"/>
      <c r="I304" s="11"/>
      <c r="J304" s="11"/>
      <c r="K304" s="11"/>
      <c r="L304" s="11"/>
      <c r="M304" s="11"/>
      <c r="N304" s="11"/>
      <c r="O304" s="11"/>
      <c r="P304" s="11"/>
      <c r="Q304" s="11"/>
      <c r="R304" s="11"/>
      <c r="S304" s="11"/>
      <c r="T304" s="11"/>
      <c r="U304" s="11"/>
      <c r="V304" s="11"/>
      <c r="W304" s="11"/>
      <c r="X304" s="11"/>
      <c r="Y304" s="11"/>
      <c r="Z304" s="12"/>
    </row>
    <row r="305" ht="15.75" customHeight="1">
      <c r="A305" s="33"/>
      <c r="B305" s="34"/>
      <c r="C305" s="34"/>
      <c r="D305" s="34"/>
      <c r="E305" s="34"/>
      <c r="F305" s="11"/>
      <c r="G305" s="11"/>
      <c r="H305" s="11"/>
      <c r="I305" s="11"/>
      <c r="J305" s="11"/>
      <c r="K305" s="11"/>
      <c r="L305" s="11"/>
      <c r="M305" s="11"/>
      <c r="N305" s="11"/>
      <c r="O305" s="11"/>
      <c r="P305" s="11"/>
      <c r="Q305" s="11"/>
      <c r="R305" s="11"/>
      <c r="S305" s="11"/>
      <c r="T305" s="11"/>
      <c r="U305" s="11"/>
      <c r="V305" s="11"/>
      <c r="W305" s="11"/>
      <c r="X305" s="11"/>
      <c r="Y305" s="11"/>
      <c r="Z305" s="12"/>
    </row>
    <row r="306" ht="15.75" customHeight="1">
      <c r="A306" s="33"/>
      <c r="B306" s="34"/>
      <c r="C306" s="34"/>
      <c r="D306" s="34"/>
      <c r="E306" s="34"/>
      <c r="F306" s="11"/>
      <c r="G306" s="11"/>
      <c r="H306" s="11"/>
      <c r="I306" s="11"/>
      <c r="J306" s="11"/>
      <c r="K306" s="11"/>
      <c r="L306" s="11"/>
      <c r="M306" s="11"/>
      <c r="N306" s="11"/>
      <c r="O306" s="11"/>
      <c r="P306" s="11"/>
      <c r="Q306" s="11"/>
      <c r="R306" s="11"/>
      <c r="S306" s="11"/>
      <c r="T306" s="11"/>
      <c r="U306" s="11"/>
      <c r="V306" s="11"/>
      <c r="W306" s="11"/>
      <c r="X306" s="11"/>
      <c r="Y306" s="11"/>
      <c r="Z306" s="12"/>
    </row>
    <row r="307" ht="15.75" customHeight="1">
      <c r="A307" s="33"/>
      <c r="B307" s="34"/>
      <c r="C307" s="34"/>
      <c r="D307" s="34"/>
      <c r="E307" s="34"/>
      <c r="F307" s="11"/>
      <c r="G307" s="11"/>
      <c r="H307" s="11"/>
      <c r="I307" s="11"/>
      <c r="J307" s="11"/>
      <c r="K307" s="11"/>
      <c r="L307" s="11"/>
      <c r="M307" s="11"/>
      <c r="N307" s="11"/>
      <c r="O307" s="11"/>
      <c r="P307" s="11"/>
      <c r="Q307" s="11"/>
      <c r="R307" s="11"/>
      <c r="S307" s="11"/>
      <c r="T307" s="11"/>
      <c r="U307" s="11"/>
      <c r="V307" s="11"/>
      <c r="W307" s="11"/>
      <c r="X307" s="11"/>
      <c r="Y307" s="11"/>
      <c r="Z307" s="12"/>
    </row>
    <row r="308" ht="15.75" customHeight="1">
      <c r="A308" s="33"/>
      <c r="B308" s="34"/>
      <c r="C308" s="34"/>
      <c r="D308" s="34"/>
      <c r="E308" s="34"/>
      <c r="F308" s="11"/>
      <c r="G308" s="11"/>
      <c r="H308" s="11"/>
      <c r="I308" s="11"/>
      <c r="J308" s="11"/>
      <c r="K308" s="11"/>
      <c r="L308" s="11"/>
      <c r="M308" s="11"/>
      <c r="N308" s="11"/>
      <c r="O308" s="11"/>
      <c r="P308" s="11"/>
      <c r="Q308" s="11"/>
      <c r="R308" s="11"/>
      <c r="S308" s="11"/>
      <c r="T308" s="11"/>
      <c r="U308" s="11"/>
      <c r="V308" s="11"/>
      <c r="W308" s="11"/>
      <c r="X308" s="11"/>
      <c r="Y308" s="11"/>
      <c r="Z308" s="12"/>
    </row>
    <row r="309" ht="15.75" customHeight="1">
      <c r="A309" s="33"/>
      <c r="B309" s="34"/>
      <c r="C309" s="34"/>
      <c r="D309" s="34"/>
      <c r="E309" s="34"/>
      <c r="F309" s="11"/>
      <c r="G309" s="11"/>
      <c r="H309" s="11"/>
      <c r="I309" s="11"/>
      <c r="J309" s="11"/>
      <c r="K309" s="11"/>
      <c r="L309" s="11"/>
      <c r="M309" s="11"/>
      <c r="N309" s="11"/>
      <c r="O309" s="11"/>
      <c r="P309" s="11"/>
      <c r="Q309" s="11"/>
      <c r="R309" s="11"/>
      <c r="S309" s="11"/>
      <c r="T309" s="11"/>
      <c r="U309" s="11"/>
      <c r="V309" s="11"/>
      <c r="W309" s="11"/>
      <c r="X309" s="11"/>
      <c r="Y309" s="11"/>
      <c r="Z309" s="12"/>
    </row>
    <row r="310" ht="15.75" customHeight="1">
      <c r="A310" s="33"/>
      <c r="B310" s="34"/>
      <c r="C310" s="34"/>
      <c r="D310" s="34"/>
      <c r="E310" s="34"/>
      <c r="F310" s="11"/>
      <c r="G310" s="11"/>
      <c r="H310" s="11"/>
      <c r="I310" s="11"/>
      <c r="J310" s="11"/>
      <c r="K310" s="11"/>
      <c r="L310" s="11"/>
      <c r="M310" s="11"/>
      <c r="N310" s="11"/>
      <c r="O310" s="11"/>
      <c r="P310" s="11"/>
      <c r="Q310" s="11"/>
      <c r="R310" s="11"/>
      <c r="S310" s="11"/>
      <c r="T310" s="11"/>
      <c r="U310" s="11"/>
      <c r="V310" s="11"/>
      <c r="W310" s="11"/>
      <c r="X310" s="11"/>
      <c r="Y310" s="11"/>
      <c r="Z310" s="12"/>
    </row>
    <row r="311" ht="15.75" customHeight="1">
      <c r="A311" s="33"/>
      <c r="B311" s="34"/>
      <c r="C311" s="34"/>
      <c r="D311" s="34"/>
      <c r="E311" s="34"/>
      <c r="F311" s="11"/>
      <c r="G311" s="11"/>
      <c r="H311" s="11"/>
      <c r="I311" s="11"/>
      <c r="J311" s="11"/>
      <c r="K311" s="11"/>
      <c r="L311" s="11"/>
      <c r="M311" s="11"/>
      <c r="N311" s="11"/>
      <c r="O311" s="11"/>
      <c r="P311" s="11"/>
      <c r="Q311" s="11"/>
      <c r="R311" s="11"/>
      <c r="S311" s="11"/>
      <c r="T311" s="11"/>
      <c r="U311" s="11"/>
      <c r="V311" s="11"/>
      <c r="W311" s="11"/>
      <c r="X311" s="11"/>
      <c r="Y311" s="11"/>
      <c r="Z311" s="12"/>
    </row>
    <row r="312" ht="15.75" customHeight="1">
      <c r="A312" s="33"/>
      <c r="B312" s="34"/>
      <c r="C312" s="34"/>
      <c r="D312" s="34"/>
      <c r="E312" s="34"/>
      <c r="F312" s="11"/>
      <c r="G312" s="11"/>
      <c r="H312" s="11"/>
      <c r="I312" s="11"/>
      <c r="J312" s="11"/>
      <c r="K312" s="11"/>
      <c r="L312" s="11"/>
      <c r="M312" s="11"/>
      <c r="N312" s="11"/>
      <c r="O312" s="11"/>
      <c r="P312" s="11"/>
      <c r="Q312" s="11"/>
      <c r="R312" s="11"/>
      <c r="S312" s="11"/>
      <c r="T312" s="11"/>
      <c r="U312" s="11"/>
      <c r="V312" s="11"/>
      <c r="W312" s="11"/>
      <c r="X312" s="11"/>
      <c r="Y312" s="11"/>
      <c r="Z312" s="12"/>
    </row>
    <row r="313" ht="15.75" customHeight="1">
      <c r="A313" s="33"/>
      <c r="B313" s="34"/>
      <c r="C313" s="34"/>
      <c r="D313" s="34"/>
      <c r="E313" s="34"/>
      <c r="F313" s="11"/>
      <c r="G313" s="11"/>
      <c r="H313" s="11"/>
      <c r="I313" s="11"/>
      <c r="J313" s="11"/>
      <c r="K313" s="11"/>
      <c r="L313" s="11"/>
      <c r="M313" s="11"/>
      <c r="N313" s="11"/>
      <c r="O313" s="11"/>
      <c r="P313" s="11"/>
      <c r="Q313" s="11"/>
      <c r="R313" s="11"/>
      <c r="S313" s="11"/>
      <c r="T313" s="11"/>
      <c r="U313" s="11"/>
      <c r="V313" s="11"/>
      <c r="W313" s="11"/>
      <c r="X313" s="11"/>
      <c r="Y313" s="11"/>
      <c r="Z313" s="12"/>
    </row>
    <row r="314" ht="15.75" customHeight="1">
      <c r="A314" s="33"/>
      <c r="B314" s="34"/>
      <c r="C314" s="34"/>
      <c r="D314" s="34"/>
      <c r="E314" s="34"/>
      <c r="F314" s="11"/>
      <c r="G314" s="11"/>
      <c r="H314" s="11"/>
      <c r="I314" s="11"/>
      <c r="J314" s="11"/>
      <c r="K314" s="11"/>
      <c r="L314" s="11"/>
      <c r="M314" s="11"/>
      <c r="N314" s="11"/>
      <c r="O314" s="11"/>
      <c r="P314" s="11"/>
      <c r="Q314" s="11"/>
      <c r="R314" s="11"/>
      <c r="S314" s="11"/>
      <c r="T314" s="11"/>
      <c r="U314" s="11"/>
      <c r="V314" s="11"/>
      <c r="W314" s="11"/>
      <c r="X314" s="11"/>
      <c r="Y314" s="11"/>
      <c r="Z314" s="12"/>
    </row>
    <row r="315" ht="15.75" customHeight="1">
      <c r="A315" s="33"/>
      <c r="B315" s="34"/>
      <c r="C315" s="34"/>
      <c r="D315" s="34"/>
      <c r="E315" s="34"/>
      <c r="F315" s="11"/>
      <c r="G315" s="11"/>
      <c r="H315" s="11"/>
      <c r="I315" s="11"/>
      <c r="J315" s="11"/>
      <c r="K315" s="11"/>
      <c r="L315" s="11"/>
      <c r="M315" s="11"/>
      <c r="N315" s="11"/>
      <c r="O315" s="11"/>
      <c r="P315" s="11"/>
      <c r="Q315" s="11"/>
      <c r="R315" s="11"/>
      <c r="S315" s="11"/>
      <c r="T315" s="11"/>
      <c r="U315" s="11"/>
      <c r="V315" s="11"/>
      <c r="W315" s="11"/>
      <c r="X315" s="11"/>
      <c r="Y315" s="11"/>
      <c r="Z315" s="12"/>
    </row>
    <row r="316" ht="15.75" customHeight="1">
      <c r="A316" s="33"/>
      <c r="B316" s="34"/>
      <c r="C316" s="34"/>
      <c r="D316" s="34"/>
      <c r="E316" s="34"/>
      <c r="F316" s="11"/>
      <c r="G316" s="11"/>
      <c r="H316" s="11"/>
      <c r="I316" s="11"/>
      <c r="J316" s="11"/>
      <c r="K316" s="11"/>
      <c r="L316" s="11"/>
      <c r="M316" s="11"/>
      <c r="N316" s="11"/>
      <c r="O316" s="11"/>
      <c r="P316" s="11"/>
      <c r="Q316" s="11"/>
      <c r="R316" s="11"/>
      <c r="S316" s="11"/>
      <c r="T316" s="11"/>
      <c r="U316" s="11"/>
      <c r="V316" s="11"/>
      <c r="W316" s="11"/>
      <c r="X316" s="11"/>
      <c r="Y316" s="11"/>
      <c r="Z316" s="12"/>
    </row>
    <row r="317" ht="15.75" customHeight="1">
      <c r="A317" s="33"/>
      <c r="B317" s="34"/>
      <c r="C317" s="34"/>
      <c r="D317" s="34"/>
      <c r="E317" s="34"/>
      <c r="F317" s="11"/>
      <c r="G317" s="11"/>
      <c r="H317" s="11"/>
      <c r="I317" s="11"/>
      <c r="J317" s="11"/>
      <c r="K317" s="11"/>
      <c r="L317" s="11"/>
      <c r="M317" s="11"/>
      <c r="N317" s="11"/>
      <c r="O317" s="11"/>
      <c r="P317" s="11"/>
      <c r="Q317" s="11"/>
      <c r="R317" s="11"/>
      <c r="S317" s="11"/>
      <c r="T317" s="11"/>
      <c r="U317" s="11"/>
      <c r="V317" s="11"/>
      <c r="W317" s="11"/>
      <c r="X317" s="11"/>
      <c r="Y317" s="11"/>
      <c r="Z317" s="12"/>
    </row>
    <row r="318" ht="15.75" customHeight="1">
      <c r="A318" s="33"/>
      <c r="B318" s="34"/>
      <c r="C318" s="34"/>
      <c r="D318" s="34"/>
      <c r="E318" s="34"/>
      <c r="F318" s="11"/>
      <c r="G318" s="11"/>
      <c r="H318" s="11"/>
      <c r="I318" s="11"/>
      <c r="J318" s="11"/>
      <c r="K318" s="11"/>
      <c r="L318" s="11"/>
      <c r="M318" s="11"/>
      <c r="N318" s="11"/>
      <c r="O318" s="11"/>
      <c r="P318" s="11"/>
      <c r="Q318" s="11"/>
      <c r="R318" s="11"/>
      <c r="S318" s="11"/>
      <c r="T318" s="11"/>
      <c r="U318" s="11"/>
      <c r="V318" s="11"/>
      <c r="W318" s="11"/>
      <c r="X318" s="11"/>
      <c r="Y318" s="11"/>
      <c r="Z318" s="12"/>
    </row>
    <row r="319" ht="15.75" customHeight="1">
      <c r="A319" s="33"/>
      <c r="B319" s="34"/>
      <c r="C319" s="34"/>
      <c r="D319" s="34"/>
      <c r="E319" s="34"/>
      <c r="F319" s="11"/>
      <c r="G319" s="11"/>
      <c r="H319" s="11"/>
      <c r="I319" s="11"/>
      <c r="J319" s="11"/>
      <c r="K319" s="11"/>
      <c r="L319" s="11"/>
      <c r="M319" s="11"/>
      <c r="N319" s="11"/>
      <c r="O319" s="11"/>
      <c r="P319" s="11"/>
      <c r="Q319" s="11"/>
      <c r="R319" s="11"/>
      <c r="S319" s="11"/>
      <c r="T319" s="11"/>
      <c r="U319" s="11"/>
      <c r="V319" s="11"/>
      <c r="W319" s="11"/>
      <c r="X319" s="11"/>
      <c r="Y319" s="11"/>
      <c r="Z319" s="12"/>
    </row>
    <row r="320" ht="15.75" customHeight="1">
      <c r="A320" s="33"/>
      <c r="B320" s="34"/>
      <c r="C320" s="34"/>
      <c r="D320" s="34"/>
      <c r="E320" s="34"/>
      <c r="F320" s="11"/>
      <c r="G320" s="11"/>
      <c r="H320" s="11"/>
      <c r="I320" s="11"/>
      <c r="J320" s="11"/>
      <c r="K320" s="11"/>
      <c r="L320" s="11"/>
      <c r="M320" s="11"/>
      <c r="N320" s="11"/>
      <c r="O320" s="11"/>
      <c r="P320" s="11"/>
      <c r="Q320" s="11"/>
      <c r="R320" s="11"/>
      <c r="S320" s="11"/>
      <c r="T320" s="11"/>
      <c r="U320" s="11"/>
      <c r="V320" s="11"/>
      <c r="W320" s="11"/>
      <c r="X320" s="11"/>
      <c r="Y320" s="11"/>
      <c r="Z320" s="12"/>
    </row>
    <row r="321" ht="15.75" customHeight="1">
      <c r="A321" s="33"/>
      <c r="B321" s="34"/>
      <c r="C321" s="34"/>
      <c r="D321" s="34"/>
      <c r="E321" s="34"/>
      <c r="F321" s="11"/>
      <c r="G321" s="11"/>
      <c r="H321" s="11"/>
      <c r="I321" s="11"/>
      <c r="J321" s="11"/>
      <c r="K321" s="11"/>
      <c r="L321" s="11"/>
      <c r="M321" s="11"/>
      <c r="N321" s="11"/>
      <c r="O321" s="11"/>
      <c r="P321" s="11"/>
      <c r="Q321" s="11"/>
      <c r="R321" s="11"/>
      <c r="S321" s="11"/>
      <c r="T321" s="11"/>
      <c r="U321" s="11"/>
      <c r="V321" s="11"/>
      <c r="W321" s="11"/>
      <c r="X321" s="11"/>
      <c r="Y321" s="11"/>
      <c r="Z321" s="12"/>
    </row>
    <row r="322" ht="15.75" customHeight="1">
      <c r="A322" s="33"/>
      <c r="B322" s="34"/>
      <c r="C322" s="34"/>
      <c r="D322" s="34"/>
      <c r="E322" s="34"/>
      <c r="F322" s="11"/>
      <c r="G322" s="11"/>
      <c r="H322" s="11"/>
      <c r="I322" s="11"/>
      <c r="J322" s="11"/>
      <c r="K322" s="11"/>
      <c r="L322" s="11"/>
      <c r="M322" s="11"/>
      <c r="N322" s="11"/>
      <c r="O322" s="11"/>
      <c r="P322" s="11"/>
      <c r="Q322" s="11"/>
      <c r="R322" s="11"/>
      <c r="S322" s="11"/>
      <c r="T322" s="11"/>
      <c r="U322" s="11"/>
      <c r="V322" s="11"/>
      <c r="W322" s="11"/>
      <c r="X322" s="11"/>
      <c r="Y322" s="11"/>
      <c r="Z322" s="12"/>
    </row>
    <row r="323" ht="15.75" customHeight="1">
      <c r="A323" s="33"/>
      <c r="B323" s="34"/>
      <c r="C323" s="34"/>
      <c r="D323" s="34"/>
      <c r="E323" s="34"/>
      <c r="F323" s="11"/>
      <c r="G323" s="11"/>
      <c r="H323" s="11"/>
      <c r="I323" s="11"/>
      <c r="J323" s="11"/>
      <c r="K323" s="11"/>
      <c r="L323" s="11"/>
      <c r="M323" s="11"/>
      <c r="N323" s="11"/>
      <c r="O323" s="11"/>
      <c r="P323" s="11"/>
      <c r="Q323" s="11"/>
      <c r="R323" s="11"/>
      <c r="S323" s="11"/>
      <c r="T323" s="11"/>
      <c r="U323" s="11"/>
      <c r="V323" s="11"/>
      <c r="W323" s="11"/>
      <c r="X323" s="11"/>
      <c r="Y323" s="11"/>
      <c r="Z323" s="12"/>
    </row>
    <row r="324" ht="15.75" customHeight="1">
      <c r="A324" s="33"/>
      <c r="B324" s="34"/>
      <c r="C324" s="34"/>
      <c r="D324" s="34"/>
      <c r="E324" s="34"/>
      <c r="F324" s="11"/>
      <c r="G324" s="11"/>
      <c r="H324" s="11"/>
      <c r="I324" s="11"/>
      <c r="J324" s="11"/>
      <c r="K324" s="11"/>
      <c r="L324" s="11"/>
      <c r="M324" s="11"/>
      <c r="N324" s="11"/>
      <c r="O324" s="11"/>
      <c r="P324" s="11"/>
      <c r="Q324" s="11"/>
      <c r="R324" s="11"/>
      <c r="S324" s="11"/>
      <c r="T324" s="11"/>
      <c r="U324" s="11"/>
      <c r="V324" s="11"/>
      <c r="W324" s="11"/>
      <c r="X324" s="11"/>
      <c r="Y324" s="11"/>
      <c r="Z324" s="12"/>
    </row>
    <row r="325" ht="15.75" customHeight="1">
      <c r="A325" s="33"/>
      <c r="B325" s="34"/>
      <c r="C325" s="34"/>
      <c r="D325" s="34"/>
      <c r="E325" s="34"/>
      <c r="F325" s="11"/>
      <c r="G325" s="11"/>
      <c r="H325" s="11"/>
      <c r="I325" s="11"/>
      <c r="J325" s="11"/>
      <c r="K325" s="11"/>
      <c r="L325" s="11"/>
      <c r="M325" s="11"/>
      <c r="N325" s="11"/>
      <c r="O325" s="11"/>
      <c r="P325" s="11"/>
      <c r="Q325" s="11"/>
      <c r="R325" s="11"/>
      <c r="S325" s="11"/>
      <c r="T325" s="11"/>
      <c r="U325" s="11"/>
      <c r="V325" s="11"/>
      <c r="W325" s="11"/>
      <c r="X325" s="11"/>
      <c r="Y325" s="11"/>
      <c r="Z325" s="12"/>
    </row>
    <row r="326" ht="15.75" customHeight="1">
      <c r="A326" s="33"/>
      <c r="B326" s="34"/>
      <c r="C326" s="34"/>
      <c r="D326" s="34"/>
      <c r="E326" s="34"/>
      <c r="F326" s="11"/>
      <c r="G326" s="11"/>
      <c r="H326" s="11"/>
      <c r="I326" s="11"/>
      <c r="J326" s="11"/>
      <c r="K326" s="11"/>
      <c r="L326" s="11"/>
      <c r="M326" s="11"/>
      <c r="N326" s="11"/>
      <c r="O326" s="11"/>
      <c r="P326" s="11"/>
      <c r="Q326" s="11"/>
      <c r="R326" s="11"/>
      <c r="S326" s="11"/>
      <c r="T326" s="11"/>
      <c r="U326" s="11"/>
      <c r="V326" s="11"/>
      <c r="W326" s="11"/>
      <c r="X326" s="11"/>
      <c r="Y326" s="11"/>
      <c r="Z326" s="12"/>
    </row>
    <row r="327" ht="15.75" customHeight="1">
      <c r="A327" s="33"/>
      <c r="B327" s="34"/>
      <c r="C327" s="34"/>
      <c r="D327" s="34"/>
      <c r="E327" s="34"/>
      <c r="F327" s="11"/>
      <c r="G327" s="11"/>
      <c r="H327" s="11"/>
      <c r="I327" s="11"/>
      <c r="J327" s="11"/>
      <c r="K327" s="11"/>
      <c r="L327" s="11"/>
      <c r="M327" s="11"/>
      <c r="N327" s="11"/>
      <c r="O327" s="11"/>
      <c r="P327" s="11"/>
      <c r="Q327" s="11"/>
      <c r="R327" s="11"/>
      <c r="S327" s="11"/>
      <c r="T327" s="11"/>
      <c r="U327" s="11"/>
      <c r="V327" s="11"/>
      <c r="W327" s="11"/>
      <c r="X327" s="11"/>
      <c r="Y327" s="11"/>
      <c r="Z327" s="12"/>
    </row>
    <row r="328" ht="15.75" customHeight="1">
      <c r="A328" s="33"/>
      <c r="B328" s="34"/>
      <c r="C328" s="34"/>
      <c r="D328" s="34"/>
      <c r="E328" s="34"/>
      <c r="F328" s="11"/>
      <c r="G328" s="11"/>
      <c r="H328" s="11"/>
      <c r="I328" s="11"/>
      <c r="J328" s="11"/>
      <c r="K328" s="11"/>
      <c r="L328" s="11"/>
      <c r="M328" s="11"/>
      <c r="N328" s="11"/>
      <c r="O328" s="11"/>
      <c r="P328" s="11"/>
      <c r="Q328" s="11"/>
      <c r="R328" s="11"/>
      <c r="S328" s="11"/>
      <c r="T328" s="11"/>
      <c r="U328" s="11"/>
      <c r="V328" s="11"/>
      <c r="W328" s="11"/>
      <c r="X328" s="11"/>
      <c r="Y328" s="11"/>
      <c r="Z328" s="12"/>
    </row>
    <row r="329" ht="15.75" customHeight="1">
      <c r="A329" s="33"/>
      <c r="B329" s="34"/>
      <c r="C329" s="34"/>
      <c r="D329" s="34"/>
      <c r="E329" s="34"/>
      <c r="F329" s="11"/>
      <c r="G329" s="11"/>
      <c r="H329" s="11"/>
      <c r="I329" s="11"/>
      <c r="J329" s="11"/>
      <c r="K329" s="11"/>
      <c r="L329" s="11"/>
      <c r="M329" s="11"/>
      <c r="N329" s="11"/>
      <c r="O329" s="11"/>
      <c r="P329" s="11"/>
      <c r="Q329" s="11"/>
      <c r="R329" s="11"/>
      <c r="S329" s="11"/>
      <c r="T329" s="11"/>
      <c r="U329" s="11"/>
      <c r="V329" s="11"/>
      <c r="W329" s="11"/>
      <c r="X329" s="11"/>
      <c r="Y329" s="11"/>
      <c r="Z329" s="12"/>
    </row>
    <row r="330" ht="15.75" customHeight="1">
      <c r="A330" s="33"/>
      <c r="B330" s="34"/>
      <c r="C330" s="34"/>
      <c r="D330" s="34"/>
      <c r="E330" s="34"/>
      <c r="F330" s="11"/>
      <c r="G330" s="11"/>
      <c r="H330" s="11"/>
      <c r="I330" s="11"/>
      <c r="J330" s="11"/>
      <c r="K330" s="11"/>
      <c r="L330" s="11"/>
      <c r="M330" s="11"/>
      <c r="N330" s="11"/>
      <c r="O330" s="11"/>
      <c r="P330" s="11"/>
      <c r="Q330" s="11"/>
      <c r="R330" s="11"/>
      <c r="S330" s="11"/>
      <c r="T330" s="11"/>
      <c r="U330" s="11"/>
      <c r="V330" s="11"/>
      <c r="W330" s="11"/>
      <c r="X330" s="11"/>
      <c r="Y330" s="11"/>
      <c r="Z330" s="12"/>
    </row>
    <row r="331" ht="15.75" customHeight="1">
      <c r="A331" s="33"/>
      <c r="B331" s="34"/>
      <c r="C331" s="34"/>
      <c r="D331" s="34"/>
      <c r="E331" s="34"/>
      <c r="F331" s="11"/>
      <c r="G331" s="11"/>
      <c r="H331" s="11"/>
      <c r="I331" s="11"/>
      <c r="J331" s="11"/>
      <c r="K331" s="11"/>
      <c r="L331" s="11"/>
      <c r="M331" s="11"/>
      <c r="N331" s="11"/>
      <c r="O331" s="11"/>
      <c r="P331" s="11"/>
      <c r="Q331" s="11"/>
      <c r="R331" s="11"/>
      <c r="S331" s="11"/>
      <c r="T331" s="11"/>
      <c r="U331" s="11"/>
      <c r="V331" s="11"/>
      <c r="W331" s="11"/>
      <c r="X331" s="11"/>
      <c r="Y331" s="11"/>
      <c r="Z331" s="12"/>
    </row>
    <row r="332" ht="15.75" customHeight="1">
      <c r="A332" s="33"/>
      <c r="B332" s="34"/>
      <c r="C332" s="34"/>
      <c r="D332" s="34"/>
      <c r="E332" s="34"/>
      <c r="F332" s="11"/>
      <c r="G332" s="11"/>
      <c r="H332" s="11"/>
      <c r="I332" s="11"/>
      <c r="J332" s="11"/>
      <c r="K332" s="11"/>
      <c r="L332" s="11"/>
      <c r="M332" s="11"/>
      <c r="N332" s="11"/>
      <c r="O332" s="11"/>
      <c r="P332" s="11"/>
      <c r="Q332" s="11"/>
      <c r="R332" s="11"/>
      <c r="S332" s="11"/>
      <c r="T332" s="11"/>
      <c r="U332" s="11"/>
      <c r="V332" s="11"/>
      <c r="W332" s="11"/>
      <c r="X332" s="11"/>
      <c r="Y332" s="11"/>
      <c r="Z332" s="12"/>
    </row>
    <row r="333" ht="15.75" customHeight="1">
      <c r="A333" s="33"/>
      <c r="B333" s="34"/>
      <c r="C333" s="34"/>
      <c r="D333" s="34"/>
      <c r="E333" s="34"/>
      <c r="F333" s="11"/>
      <c r="G333" s="11"/>
      <c r="H333" s="11"/>
      <c r="I333" s="11"/>
      <c r="J333" s="11"/>
      <c r="K333" s="11"/>
      <c r="L333" s="11"/>
      <c r="M333" s="11"/>
      <c r="N333" s="11"/>
      <c r="O333" s="11"/>
      <c r="P333" s="11"/>
      <c r="Q333" s="11"/>
      <c r="R333" s="11"/>
      <c r="S333" s="11"/>
      <c r="T333" s="11"/>
      <c r="U333" s="11"/>
      <c r="V333" s="11"/>
      <c r="W333" s="11"/>
      <c r="X333" s="11"/>
      <c r="Y333" s="11"/>
      <c r="Z333" s="12"/>
    </row>
    <row r="334" ht="15.75" customHeight="1">
      <c r="A334" s="33"/>
      <c r="B334" s="34"/>
      <c r="C334" s="34"/>
      <c r="D334" s="34"/>
      <c r="E334" s="34"/>
      <c r="F334" s="11"/>
      <c r="G334" s="11"/>
      <c r="H334" s="11"/>
      <c r="I334" s="11"/>
      <c r="J334" s="11"/>
      <c r="K334" s="11"/>
      <c r="L334" s="11"/>
      <c r="M334" s="11"/>
      <c r="N334" s="11"/>
      <c r="O334" s="11"/>
      <c r="P334" s="11"/>
      <c r="Q334" s="11"/>
      <c r="R334" s="11"/>
      <c r="S334" s="11"/>
      <c r="T334" s="11"/>
      <c r="U334" s="11"/>
      <c r="V334" s="11"/>
      <c r="W334" s="11"/>
      <c r="X334" s="11"/>
      <c r="Y334" s="11"/>
      <c r="Z334" s="12"/>
    </row>
    <row r="335" ht="15.75" customHeight="1">
      <c r="A335" s="33"/>
      <c r="B335" s="34"/>
      <c r="C335" s="34"/>
      <c r="D335" s="34"/>
      <c r="E335" s="34"/>
      <c r="F335" s="11"/>
      <c r="G335" s="11"/>
      <c r="H335" s="11"/>
      <c r="I335" s="11"/>
      <c r="J335" s="11"/>
      <c r="K335" s="11"/>
      <c r="L335" s="11"/>
      <c r="M335" s="11"/>
      <c r="N335" s="11"/>
      <c r="O335" s="11"/>
      <c r="P335" s="11"/>
      <c r="Q335" s="11"/>
      <c r="R335" s="11"/>
      <c r="S335" s="11"/>
      <c r="T335" s="11"/>
      <c r="U335" s="11"/>
      <c r="V335" s="11"/>
      <c r="W335" s="11"/>
      <c r="X335" s="11"/>
      <c r="Y335" s="11"/>
      <c r="Z335" s="12"/>
    </row>
    <row r="336" ht="15.75" customHeight="1">
      <c r="A336" s="33"/>
      <c r="B336" s="34"/>
      <c r="C336" s="34"/>
      <c r="D336" s="34"/>
      <c r="E336" s="34"/>
      <c r="F336" s="11"/>
      <c r="G336" s="11"/>
      <c r="H336" s="11"/>
      <c r="I336" s="11"/>
      <c r="J336" s="11"/>
      <c r="K336" s="11"/>
      <c r="L336" s="11"/>
      <c r="M336" s="11"/>
      <c r="N336" s="11"/>
      <c r="O336" s="11"/>
      <c r="P336" s="11"/>
      <c r="Q336" s="11"/>
      <c r="R336" s="11"/>
      <c r="S336" s="11"/>
      <c r="T336" s="11"/>
      <c r="U336" s="11"/>
      <c r="V336" s="11"/>
      <c r="W336" s="11"/>
      <c r="X336" s="11"/>
      <c r="Y336" s="11"/>
      <c r="Z336" s="12"/>
    </row>
    <row r="337" ht="15.75" customHeight="1">
      <c r="A337" s="33"/>
      <c r="B337" s="34"/>
      <c r="C337" s="34"/>
      <c r="D337" s="34"/>
      <c r="E337" s="34"/>
      <c r="F337" s="11"/>
      <c r="G337" s="11"/>
      <c r="H337" s="11"/>
      <c r="I337" s="11"/>
      <c r="J337" s="11"/>
      <c r="K337" s="11"/>
      <c r="L337" s="11"/>
      <c r="M337" s="11"/>
      <c r="N337" s="11"/>
      <c r="O337" s="11"/>
      <c r="P337" s="11"/>
      <c r="Q337" s="11"/>
      <c r="R337" s="11"/>
      <c r="S337" s="11"/>
      <c r="T337" s="11"/>
      <c r="U337" s="11"/>
      <c r="V337" s="11"/>
      <c r="W337" s="11"/>
      <c r="X337" s="11"/>
      <c r="Y337" s="11"/>
      <c r="Z337" s="12"/>
    </row>
    <row r="338" ht="15.75" customHeight="1">
      <c r="A338" s="33"/>
      <c r="B338" s="34"/>
      <c r="C338" s="34"/>
      <c r="D338" s="34"/>
      <c r="E338" s="34"/>
      <c r="F338" s="11"/>
      <c r="G338" s="11"/>
      <c r="H338" s="11"/>
      <c r="I338" s="11"/>
      <c r="J338" s="11"/>
      <c r="K338" s="11"/>
      <c r="L338" s="11"/>
      <c r="M338" s="11"/>
      <c r="N338" s="11"/>
      <c r="O338" s="11"/>
      <c r="P338" s="11"/>
      <c r="Q338" s="11"/>
      <c r="R338" s="11"/>
      <c r="S338" s="11"/>
      <c r="T338" s="11"/>
      <c r="U338" s="11"/>
      <c r="V338" s="11"/>
      <c r="W338" s="11"/>
      <c r="X338" s="11"/>
      <c r="Y338" s="11"/>
      <c r="Z338" s="12"/>
    </row>
    <row r="339" ht="15.75" customHeight="1">
      <c r="A339" s="33"/>
      <c r="B339" s="34"/>
      <c r="C339" s="34"/>
      <c r="D339" s="34"/>
      <c r="E339" s="34"/>
      <c r="F339" s="11"/>
      <c r="G339" s="11"/>
      <c r="H339" s="11"/>
      <c r="I339" s="11"/>
      <c r="J339" s="11"/>
      <c r="K339" s="11"/>
      <c r="L339" s="11"/>
      <c r="M339" s="11"/>
      <c r="N339" s="11"/>
      <c r="O339" s="11"/>
      <c r="P339" s="11"/>
      <c r="Q339" s="11"/>
      <c r="R339" s="11"/>
      <c r="S339" s="11"/>
      <c r="T339" s="11"/>
      <c r="U339" s="11"/>
      <c r="V339" s="11"/>
      <c r="W339" s="11"/>
      <c r="X339" s="11"/>
      <c r="Y339" s="11"/>
      <c r="Z339" s="12"/>
    </row>
    <row r="340" ht="15.75" customHeight="1">
      <c r="A340" s="33"/>
      <c r="B340" s="34"/>
      <c r="C340" s="34"/>
      <c r="D340" s="34"/>
      <c r="E340" s="34"/>
      <c r="F340" s="11"/>
      <c r="G340" s="11"/>
      <c r="H340" s="11"/>
      <c r="I340" s="11"/>
      <c r="J340" s="11"/>
      <c r="K340" s="11"/>
      <c r="L340" s="11"/>
      <c r="M340" s="11"/>
      <c r="N340" s="11"/>
      <c r="O340" s="11"/>
      <c r="P340" s="11"/>
      <c r="Q340" s="11"/>
      <c r="R340" s="11"/>
      <c r="S340" s="11"/>
      <c r="T340" s="11"/>
      <c r="U340" s="11"/>
      <c r="V340" s="11"/>
      <c r="W340" s="11"/>
      <c r="X340" s="11"/>
      <c r="Y340" s="11"/>
      <c r="Z340" s="12"/>
    </row>
    <row r="341" ht="15.75" customHeight="1">
      <c r="A341" s="33"/>
      <c r="B341" s="34"/>
      <c r="C341" s="34"/>
      <c r="D341" s="34"/>
      <c r="E341" s="34"/>
      <c r="F341" s="11"/>
      <c r="G341" s="11"/>
      <c r="H341" s="11"/>
      <c r="I341" s="11"/>
      <c r="J341" s="11"/>
      <c r="K341" s="11"/>
      <c r="L341" s="11"/>
      <c r="M341" s="11"/>
      <c r="N341" s="11"/>
      <c r="O341" s="11"/>
      <c r="P341" s="11"/>
      <c r="Q341" s="11"/>
      <c r="R341" s="11"/>
      <c r="S341" s="11"/>
      <c r="T341" s="11"/>
      <c r="U341" s="11"/>
      <c r="V341" s="11"/>
      <c r="W341" s="11"/>
      <c r="X341" s="11"/>
      <c r="Y341" s="11"/>
      <c r="Z341" s="12"/>
    </row>
    <row r="342" ht="15.75" customHeight="1">
      <c r="A342" s="33"/>
      <c r="B342" s="34"/>
      <c r="C342" s="34"/>
      <c r="D342" s="34"/>
      <c r="E342" s="34"/>
      <c r="F342" s="11"/>
      <c r="G342" s="11"/>
      <c r="H342" s="11"/>
      <c r="I342" s="11"/>
      <c r="J342" s="11"/>
      <c r="K342" s="11"/>
      <c r="L342" s="11"/>
      <c r="M342" s="11"/>
      <c r="N342" s="11"/>
      <c r="O342" s="11"/>
      <c r="P342" s="11"/>
      <c r="Q342" s="11"/>
      <c r="R342" s="11"/>
      <c r="S342" s="11"/>
      <c r="T342" s="11"/>
      <c r="U342" s="11"/>
      <c r="V342" s="11"/>
      <c r="W342" s="11"/>
      <c r="X342" s="11"/>
      <c r="Y342" s="11"/>
      <c r="Z342" s="12"/>
    </row>
    <row r="343" ht="15.75" customHeight="1">
      <c r="A343" s="33"/>
      <c r="B343" s="34"/>
      <c r="C343" s="34"/>
      <c r="D343" s="34"/>
      <c r="E343" s="34"/>
      <c r="F343" s="11"/>
      <c r="G343" s="11"/>
      <c r="H343" s="11"/>
      <c r="I343" s="11"/>
      <c r="J343" s="11"/>
      <c r="K343" s="11"/>
      <c r="L343" s="11"/>
      <c r="M343" s="11"/>
      <c r="N343" s="11"/>
      <c r="O343" s="11"/>
      <c r="P343" s="11"/>
      <c r="Q343" s="11"/>
      <c r="R343" s="11"/>
      <c r="S343" s="11"/>
      <c r="T343" s="11"/>
      <c r="U343" s="11"/>
      <c r="V343" s="11"/>
      <c r="W343" s="11"/>
      <c r="X343" s="11"/>
      <c r="Y343" s="11"/>
      <c r="Z343" s="12"/>
    </row>
    <row r="344" ht="15.75" customHeight="1">
      <c r="A344" s="33"/>
      <c r="B344" s="34"/>
      <c r="C344" s="34"/>
      <c r="D344" s="34"/>
      <c r="E344" s="34"/>
      <c r="F344" s="11"/>
      <c r="G344" s="11"/>
      <c r="H344" s="11"/>
      <c r="I344" s="11"/>
      <c r="J344" s="11"/>
      <c r="K344" s="11"/>
      <c r="L344" s="11"/>
      <c r="M344" s="11"/>
      <c r="N344" s="11"/>
      <c r="O344" s="11"/>
      <c r="P344" s="11"/>
      <c r="Q344" s="11"/>
      <c r="R344" s="11"/>
      <c r="S344" s="11"/>
      <c r="T344" s="11"/>
      <c r="U344" s="11"/>
      <c r="V344" s="11"/>
      <c r="W344" s="11"/>
      <c r="X344" s="11"/>
      <c r="Y344" s="11"/>
      <c r="Z344" s="12"/>
    </row>
    <row r="345" ht="15.75" customHeight="1">
      <c r="A345" s="33"/>
      <c r="B345" s="34"/>
      <c r="C345" s="34"/>
      <c r="D345" s="34"/>
      <c r="E345" s="34"/>
      <c r="F345" s="11"/>
      <c r="G345" s="11"/>
      <c r="H345" s="11"/>
      <c r="I345" s="11"/>
      <c r="J345" s="11"/>
      <c r="K345" s="11"/>
      <c r="L345" s="11"/>
      <c r="M345" s="11"/>
      <c r="N345" s="11"/>
      <c r="O345" s="11"/>
      <c r="P345" s="11"/>
      <c r="Q345" s="11"/>
      <c r="R345" s="11"/>
      <c r="S345" s="11"/>
      <c r="T345" s="11"/>
      <c r="U345" s="11"/>
      <c r="V345" s="11"/>
      <c r="W345" s="11"/>
      <c r="X345" s="11"/>
      <c r="Y345" s="11"/>
      <c r="Z345" s="12"/>
    </row>
    <row r="346" ht="15.75" customHeight="1">
      <c r="A346" s="33"/>
      <c r="B346" s="34"/>
      <c r="C346" s="34"/>
      <c r="D346" s="34"/>
      <c r="E346" s="34"/>
      <c r="F346" s="11"/>
      <c r="G346" s="11"/>
      <c r="H346" s="11"/>
      <c r="I346" s="11"/>
      <c r="J346" s="11"/>
      <c r="K346" s="11"/>
      <c r="L346" s="11"/>
      <c r="M346" s="11"/>
      <c r="N346" s="11"/>
      <c r="O346" s="11"/>
      <c r="P346" s="11"/>
      <c r="Q346" s="11"/>
      <c r="R346" s="11"/>
      <c r="S346" s="11"/>
      <c r="T346" s="11"/>
      <c r="U346" s="11"/>
      <c r="V346" s="11"/>
      <c r="W346" s="11"/>
      <c r="X346" s="11"/>
      <c r="Y346" s="11"/>
      <c r="Z346" s="12"/>
    </row>
    <row r="347" ht="15.75" customHeight="1">
      <c r="A347" s="33"/>
      <c r="B347" s="34"/>
      <c r="C347" s="34"/>
      <c r="D347" s="34"/>
      <c r="E347" s="34"/>
      <c r="F347" s="11"/>
      <c r="G347" s="11"/>
      <c r="H347" s="11"/>
      <c r="I347" s="11"/>
      <c r="J347" s="11"/>
      <c r="K347" s="11"/>
      <c r="L347" s="11"/>
      <c r="M347" s="11"/>
      <c r="N347" s="11"/>
      <c r="O347" s="11"/>
      <c r="P347" s="11"/>
      <c r="Q347" s="11"/>
      <c r="R347" s="11"/>
      <c r="S347" s="11"/>
      <c r="T347" s="11"/>
      <c r="U347" s="11"/>
      <c r="V347" s="11"/>
      <c r="W347" s="11"/>
      <c r="X347" s="11"/>
      <c r="Y347" s="11"/>
      <c r="Z347" s="12"/>
    </row>
    <row r="348" ht="15.75" customHeight="1">
      <c r="A348" s="33"/>
      <c r="B348" s="34"/>
      <c r="C348" s="34"/>
      <c r="D348" s="34"/>
      <c r="E348" s="34"/>
      <c r="F348" s="11"/>
      <c r="G348" s="11"/>
      <c r="H348" s="11"/>
      <c r="I348" s="11"/>
      <c r="J348" s="11"/>
      <c r="K348" s="11"/>
      <c r="L348" s="11"/>
      <c r="M348" s="11"/>
      <c r="N348" s="11"/>
      <c r="O348" s="11"/>
      <c r="P348" s="11"/>
      <c r="Q348" s="11"/>
      <c r="R348" s="11"/>
      <c r="S348" s="11"/>
      <c r="T348" s="11"/>
      <c r="U348" s="11"/>
      <c r="V348" s="11"/>
      <c r="W348" s="11"/>
      <c r="X348" s="11"/>
      <c r="Y348" s="11"/>
      <c r="Z348" s="12"/>
    </row>
    <row r="349" ht="15.75" customHeight="1">
      <c r="A349" s="33"/>
      <c r="B349" s="34"/>
      <c r="C349" s="34"/>
      <c r="D349" s="34"/>
      <c r="E349" s="34"/>
      <c r="F349" s="11"/>
      <c r="G349" s="11"/>
      <c r="H349" s="11"/>
      <c r="I349" s="11"/>
      <c r="J349" s="11"/>
      <c r="K349" s="11"/>
      <c r="L349" s="11"/>
      <c r="M349" s="11"/>
      <c r="N349" s="11"/>
      <c r="O349" s="11"/>
      <c r="P349" s="11"/>
      <c r="Q349" s="11"/>
      <c r="R349" s="11"/>
      <c r="S349" s="11"/>
      <c r="T349" s="11"/>
      <c r="U349" s="11"/>
      <c r="V349" s="11"/>
      <c r="W349" s="11"/>
      <c r="X349" s="11"/>
      <c r="Y349" s="11"/>
      <c r="Z349" s="12"/>
    </row>
    <row r="350" ht="15.75" customHeight="1">
      <c r="A350" s="33"/>
      <c r="B350" s="34"/>
      <c r="C350" s="34"/>
      <c r="D350" s="34"/>
      <c r="E350" s="34"/>
      <c r="F350" s="11"/>
      <c r="G350" s="11"/>
      <c r="H350" s="11"/>
      <c r="I350" s="11"/>
      <c r="J350" s="11"/>
      <c r="K350" s="11"/>
      <c r="L350" s="11"/>
      <c r="M350" s="11"/>
      <c r="N350" s="11"/>
      <c r="O350" s="11"/>
      <c r="P350" s="11"/>
      <c r="Q350" s="11"/>
      <c r="R350" s="11"/>
      <c r="S350" s="11"/>
      <c r="T350" s="11"/>
      <c r="U350" s="11"/>
      <c r="V350" s="11"/>
      <c r="W350" s="11"/>
      <c r="X350" s="11"/>
      <c r="Y350" s="11"/>
      <c r="Z350" s="12"/>
    </row>
    <row r="351" ht="15.75" customHeight="1">
      <c r="A351" s="33"/>
      <c r="B351" s="34"/>
      <c r="C351" s="34"/>
      <c r="D351" s="34"/>
      <c r="E351" s="34"/>
      <c r="F351" s="11"/>
      <c r="G351" s="11"/>
      <c r="H351" s="11"/>
      <c r="I351" s="11"/>
      <c r="J351" s="11"/>
      <c r="K351" s="11"/>
      <c r="L351" s="11"/>
      <c r="M351" s="11"/>
      <c r="N351" s="11"/>
      <c r="O351" s="11"/>
      <c r="P351" s="11"/>
      <c r="Q351" s="11"/>
      <c r="R351" s="11"/>
      <c r="S351" s="11"/>
      <c r="T351" s="11"/>
      <c r="U351" s="11"/>
      <c r="V351" s="11"/>
      <c r="W351" s="11"/>
      <c r="X351" s="11"/>
      <c r="Y351" s="11"/>
      <c r="Z351" s="12"/>
    </row>
    <row r="352" ht="15.75" customHeight="1">
      <c r="A352" s="33"/>
      <c r="B352" s="34"/>
      <c r="C352" s="34"/>
      <c r="D352" s="34"/>
      <c r="E352" s="34"/>
      <c r="F352" s="11"/>
      <c r="G352" s="11"/>
      <c r="H352" s="11"/>
      <c r="I352" s="11"/>
      <c r="J352" s="11"/>
      <c r="K352" s="11"/>
      <c r="L352" s="11"/>
      <c r="M352" s="11"/>
      <c r="N352" s="11"/>
      <c r="O352" s="11"/>
      <c r="P352" s="11"/>
      <c r="Q352" s="11"/>
      <c r="R352" s="11"/>
      <c r="S352" s="11"/>
      <c r="T352" s="11"/>
      <c r="U352" s="11"/>
      <c r="V352" s="11"/>
      <c r="W352" s="11"/>
      <c r="X352" s="11"/>
      <c r="Y352" s="11"/>
      <c r="Z352" s="12"/>
    </row>
    <row r="353" ht="15.75" customHeight="1">
      <c r="A353" s="33"/>
      <c r="B353" s="34"/>
      <c r="C353" s="34"/>
      <c r="D353" s="34"/>
      <c r="E353" s="34"/>
      <c r="F353" s="11"/>
      <c r="G353" s="11"/>
      <c r="H353" s="11"/>
      <c r="I353" s="11"/>
      <c r="J353" s="11"/>
      <c r="K353" s="11"/>
      <c r="L353" s="11"/>
      <c r="M353" s="11"/>
      <c r="N353" s="11"/>
      <c r="O353" s="11"/>
      <c r="P353" s="11"/>
      <c r="Q353" s="11"/>
      <c r="R353" s="11"/>
      <c r="S353" s="11"/>
      <c r="T353" s="11"/>
      <c r="U353" s="11"/>
      <c r="V353" s="11"/>
      <c r="W353" s="11"/>
      <c r="X353" s="11"/>
      <c r="Y353" s="11"/>
      <c r="Z353" s="12"/>
    </row>
    <row r="354" ht="15.75" customHeight="1">
      <c r="A354" s="33"/>
      <c r="B354" s="34"/>
      <c r="C354" s="34"/>
      <c r="D354" s="34"/>
      <c r="E354" s="34"/>
      <c r="F354" s="11"/>
      <c r="G354" s="11"/>
      <c r="H354" s="11"/>
      <c r="I354" s="11"/>
      <c r="J354" s="11"/>
      <c r="K354" s="11"/>
      <c r="L354" s="11"/>
      <c r="M354" s="11"/>
      <c r="N354" s="11"/>
      <c r="O354" s="11"/>
      <c r="P354" s="11"/>
      <c r="Q354" s="11"/>
      <c r="R354" s="11"/>
      <c r="S354" s="11"/>
      <c r="T354" s="11"/>
      <c r="U354" s="11"/>
      <c r="V354" s="11"/>
      <c r="W354" s="11"/>
      <c r="X354" s="11"/>
      <c r="Y354" s="11"/>
      <c r="Z354" s="12"/>
    </row>
    <row r="355" ht="15.75" customHeight="1">
      <c r="A355" s="33"/>
      <c r="B355" s="34"/>
      <c r="C355" s="34"/>
      <c r="D355" s="34"/>
      <c r="E355" s="34"/>
      <c r="F355" s="11"/>
      <c r="G355" s="11"/>
      <c r="H355" s="11"/>
      <c r="I355" s="11"/>
      <c r="J355" s="11"/>
      <c r="K355" s="11"/>
      <c r="L355" s="11"/>
      <c r="M355" s="11"/>
      <c r="N355" s="11"/>
      <c r="O355" s="11"/>
      <c r="P355" s="11"/>
      <c r="Q355" s="11"/>
      <c r="R355" s="11"/>
      <c r="S355" s="11"/>
      <c r="T355" s="11"/>
      <c r="U355" s="11"/>
      <c r="V355" s="11"/>
      <c r="W355" s="11"/>
      <c r="X355" s="11"/>
      <c r="Y355" s="11"/>
      <c r="Z355" s="12"/>
    </row>
    <row r="356" ht="15.75" customHeight="1">
      <c r="A356" s="33"/>
      <c r="B356" s="34"/>
      <c r="C356" s="34"/>
      <c r="D356" s="34"/>
      <c r="E356" s="34"/>
      <c r="F356" s="11"/>
      <c r="G356" s="11"/>
      <c r="H356" s="11"/>
      <c r="I356" s="11"/>
      <c r="J356" s="11"/>
      <c r="K356" s="11"/>
      <c r="L356" s="11"/>
      <c r="M356" s="11"/>
      <c r="N356" s="11"/>
      <c r="O356" s="11"/>
      <c r="P356" s="11"/>
      <c r="Q356" s="11"/>
      <c r="R356" s="11"/>
      <c r="S356" s="11"/>
      <c r="T356" s="11"/>
      <c r="U356" s="11"/>
      <c r="V356" s="11"/>
      <c r="W356" s="11"/>
      <c r="X356" s="11"/>
      <c r="Y356" s="11"/>
      <c r="Z356" s="12"/>
    </row>
    <row r="357" ht="15.75" customHeight="1">
      <c r="A357" s="33"/>
      <c r="B357" s="34"/>
      <c r="C357" s="34"/>
      <c r="D357" s="34"/>
      <c r="E357" s="34"/>
      <c r="F357" s="11"/>
      <c r="G357" s="11"/>
      <c r="H357" s="11"/>
      <c r="I357" s="11"/>
      <c r="J357" s="11"/>
      <c r="K357" s="11"/>
      <c r="L357" s="11"/>
      <c r="M357" s="11"/>
      <c r="N357" s="11"/>
      <c r="O357" s="11"/>
      <c r="P357" s="11"/>
      <c r="Q357" s="11"/>
      <c r="R357" s="11"/>
      <c r="S357" s="11"/>
      <c r="T357" s="11"/>
      <c r="U357" s="11"/>
      <c r="V357" s="11"/>
      <c r="W357" s="11"/>
      <c r="X357" s="11"/>
      <c r="Y357" s="11"/>
      <c r="Z357" s="12"/>
    </row>
    <row r="358" ht="15.75" customHeight="1">
      <c r="A358" s="33"/>
      <c r="B358" s="34"/>
      <c r="C358" s="34"/>
      <c r="D358" s="34"/>
      <c r="E358" s="34"/>
      <c r="F358" s="11"/>
      <c r="G358" s="11"/>
      <c r="H358" s="11"/>
      <c r="I358" s="11"/>
      <c r="J358" s="11"/>
      <c r="K358" s="11"/>
      <c r="L358" s="11"/>
      <c r="M358" s="11"/>
      <c r="N358" s="11"/>
      <c r="O358" s="11"/>
      <c r="P358" s="11"/>
      <c r="Q358" s="11"/>
      <c r="R358" s="11"/>
      <c r="S358" s="11"/>
      <c r="T358" s="11"/>
      <c r="U358" s="11"/>
      <c r="V358" s="11"/>
      <c r="W358" s="11"/>
      <c r="X358" s="11"/>
      <c r="Y358" s="11"/>
      <c r="Z358" s="12"/>
    </row>
    <row r="359" ht="15.75" customHeight="1">
      <c r="A359" s="33"/>
      <c r="B359" s="34"/>
      <c r="C359" s="34"/>
      <c r="D359" s="34"/>
      <c r="E359" s="34"/>
      <c r="F359" s="11"/>
      <c r="G359" s="11"/>
      <c r="H359" s="11"/>
      <c r="I359" s="11"/>
      <c r="J359" s="11"/>
      <c r="K359" s="11"/>
      <c r="L359" s="11"/>
      <c r="M359" s="11"/>
      <c r="N359" s="11"/>
      <c r="O359" s="11"/>
      <c r="P359" s="11"/>
      <c r="Q359" s="11"/>
      <c r="R359" s="11"/>
      <c r="S359" s="11"/>
      <c r="T359" s="11"/>
      <c r="U359" s="11"/>
      <c r="V359" s="11"/>
      <c r="W359" s="11"/>
      <c r="X359" s="11"/>
      <c r="Y359" s="11"/>
      <c r="Z359" s="12"/>
    </row>
    <row r="360" ht="15.75" customHeight="1">
      <c r="A360" s="33"/>
      <c r="B360" s="34"/>
      <c r="C360" s="34"/>
      <c r="D360" s="34"/>
      <c r="E360" s="34"/>
      <c r="F360" s="11"/>
      <c r="G360" s="11"/>
      <c r="H360" s="11"/>
      <c r="I360" s="11"/>
      <c r="J360" s="11"/>
      <c r="K360" s="11"/>
      <c r="L360" s="11"/>
      <c r="M360" s="11"/>
      <c r="N360" s="11"/>
      <c r="O360" s="11"/>
      <c r="P360" s="11"/>
      <c r="Q360" s="11"/>
      <c r="R360" s="11"/>
      <c r="S360" s="11"/>
      <c r="T360" s="11"/>
      <c r="U360" s="11"/>
      <c r="V360" s="11"/>
      <c r="W360" s="11"/>
      <c r="X360" s="11"/>
      <c r="Y360" s="11"/>
      <c r="Z360" s="12"/>
    </row>
    <row r="361" ht="15.75" customHeight="1">
      <c r="A361" s="33"/>
      <c r="B361" s="34"/>
      <c r="C361" s="34"/>
      <c r="D361" s="34"/>
      <c r="E361" s="34"/>
      <c r="F361" s="11"/>
      <c r="G361" s="11"/>
      <c r="H361" s="11"/>
      <c r="I361" s="11"/>
      <c r="J361" s="11"/>
      <c r="K361" s="11"/>
      <c r="L361" s="11"/>
      <c r="M361" s="11"/>
      <c r="N361" s="11"/>
      <c r="O361" s="11"/>
      <c r="P361" s="11"/>
      <c r="Q361" s="11"/>
      <c r="R361" s="11"/>
      <c r="S361" s="11"/>
      <c r="T361" s="11"/>
      <c r="U361" s="11"/>
      <c r="V361" s="11"/>
      <c r="W361" s="11"/>
      <c r="X361" s="11"/>
      <c r="Y361" s="11"/>
      <c r="Z361" s="12"/>
    </row>
    <row r="362" ht="15.75" customHeight="1">
      <c r="A362" s="33"/>
      <c r="B362" s="34"/>
      <c r="C362" s="34"/>
      <c r="D362" s="34"/>
      <c r="E362" s="34"/>
      <c r="F362" s="11"/>
      <c r="G362" s="11"/>
      <c r="H362" s="11"/>
      <c r="I362" s="11"/>
      <c r="J362" s="11"/>
      <c r="K362" s="11"/>
      <c r="L362" s="11"/>
      <c r="M362" s="11"/>
      <c r="N362" s="11"/>
      <c r="O362" s="11"/>
      <c r="P362" s="11"/>
      <c r="Q362" s="11"/>
      <c r="R362" s="11"/>
      <c r="S362" s="11"/>
      <c r="T362" s="11"/>
      <c r="U362" s="11"/>
      <c r="V362" s="11"/>
      <c r="W362" s="11"/>
      <c r="X362" s="11"/>
      <c r="Y362" s="11"/>
      <c r="Z362" s="12"/>
    </row>
    <row r="363" ht="15.75" customHeight="1">
      <c r="A363" s="33"/>
      <c r="B363" s="34"/>
      <c r="C363" s="34"/>
      <c r="D363" s="34"/>
      <c r="E363" s="34"/>
      <c r="F363" s="11"/>
      <c r="G363" s="11"/>
      <c r="H363" s="11"/>
      <c r="I363" s="11"/>
      <c r="J363" s="11"/>
      <c r="K363" s="11"/>
      <c r="L363" s="11"/>
      <c r="M363" s="11"/>
      <c r="N363" s="11"/>
      <c r="O363" s="11"/>
      <c r="P363" s="11"/>
      <c r="Q363" s="11"/>
      <c r="R363" s="11"/>
      <c r="S363" s="11"/>
      <c r="T363" s="11"/>
      <c r="U363" s="11"/>
      <c r="V363" s="11"/>
      <c r="W363" s="11"/>
      <c r="X363" s="11"/>
      <c r="Y363" s="11"/>
      <c r="Z363" s="12"/>
    </row>
    <row r="364" ht="15.75" customHeight="1">
      <c r="A364" s="33"/>
      <c r="B364" s="34"/>
      <c r="C364" s="34"/>
      <c r="D364" s="34"/>
      <c r="E364" s="34"/>
      <c r="F364" s="11"/>
      <c r="G364" s="11"/>
      <c r="H364" s="11"/>
      <c r="I364" s="11"/>
      <c r="J364" s="11"/>
      <c r="K364" s="11"/>
      <c r="L364" s="11"/>
      <c r="M364" s="11"/>
      <c r="N364" s="11"/>
      <c r="O364" s="11"/>
      <c r="P364" s="11"/>
      <c r="Q364" s="11"/>
      <c r="R364" s="11"/>
      <c r="S364" s="11"/>
      <c r="T364" s="11"/>
      <c r="U364" s="11"/>
      <c r="V364" s="11"/>
      <c r="W364" s="11"/>
      <c r="X364" s="11"/>
      <c r="Y364" s="11"/>
      <c r="Z364" s="12"/>
    </row>
    <row r="365" ht="15.75" customHeight="1">
      <c r="A365" s="33"/>
      <c r="B365" s="34"/>
      <c r="C365" s="34"/>
      <c r="D365" s="34"/>
      <c r="E365" s="34"/>
      <c r="F365" s="11"/>
      <c r="G365" s="11"/>
      <c r="H365" s="11"/>
      <c r="I365" s="11"/>
      <c r="J365" s="11"/>
      <c r="K365" s="11"/>
      <c r="L365" s="11"/>
      <c r="M365" s="11"/>
      <c r="N365" s="11"/>
      <c r="O365" s="11"/>
      <c r="P365" s="11"/>
      <c r="Q365" s="11"/>
      <c r="R365" s="11"/>
      <c r="S365" s="11"/>
      <c r="T365" s="11"/>
      <c r="U365" s="11"/>
      <c r="V365" s="11"/>
      <c r="W365" s="11"/>
      <c r="X365" s="11"/>
      <c r="Y365" s="11"/>
      <c r="Z365" s="12"/>
    </row>
    <row r="366" ht="15.75" customHeight="1">
      <c r="A366" s="33"/>
      <c r="B366" s="34"/>
      <c r="C366" s="34"/>
      <c r="D366" s="34"/>
      <c r="E366" s="34"/>
      <c r="F366" s="11"/>
      <c r="G366" s="11"/>
      <c r="H366" s="11"/>
      <c r="I366" s="11"/>
      <c r="J366" s="11"/>
      <c r="K366" s="11"/>
      <c r="L366" s="11"/>
      <c r="M366" s="11"/>
      <c r="N366" s="11"/>
      <c r="O366" s="11"/>
      <c r="P366" s="11"/>
      <c r="Q366" s="11"/>
      <c r="R366" s="11"/>
      <c r="S366" s="11"/>
      <c r="T366" s="11"/>
      <c r="U366" s="11"/>
      <c r="V366" s="11"/>
      <c r="W366" s="11"/>
      <c r="X366" s="11"/>
      <c r="Y366" s="11"/>
      <c r="Z366" s="12"/>
    </row>
    <row r="367" ht="15.75" customHeight="1">
      <c r="A367" s="33"/>
      <c r="B367" s="34"/>
      <c r="C367" s="34"/>
      <c r="D367" s="34"/>
      <c r="E367" s="34"/>
      <c r="F367" s="11"/>
      <c r="G367" s="11"/>
      <c r="H367" s="11"/>
      <c r="I367" s="11"/>
      <c r="J367" s="11"/>
      <c r="K367" s="11"/>
      <c r="L367" s="11"/>
      <c r="M367" s="11"/>
      <c r="N367" s="11"/>
      <c r="O367" s="11"/>
      <c r="P367" s="11"/>
      <c r="Q367" s="11"/>
      <c r="R367" s="11"/>
      <c r="S367" s="11"/>
      <c r="T367" s="11"/>
      <c r="U367" s="11"/>
      <c r="V367" s="11"/>
      <c r="W367" s="11"/>
      <c r="X367" s="11"/>
      <c r="Y367" s="11"/>
      <c r="Z367" s="12"/>
    </row>
    <row r="368" ht="15.75" customHeight="1">
      <c r="A368" s="33"/>
      <c r="B368" s="34"/>
      <c r="C368" s="34"/>
      <c r="D368" s="34"/>
      <c r="E368" s="34"/>
      <c r="F368" s="11"/>
      <c r="G368" s="11"/>
      <c r="H368" s="11"/>
      <c r="I368" s="11"/>
      <c r="J368" s="11"/>
      <c r="K368" s="11"/>
      <c r="L368" s="11"/>
      <c r="M368" s="11"/>
      <c r="N368" s="11"/>
      <c r="O368" s="11"/>
      <c r="P368" s="11"/>
      <c r="Q368" s="11"/>
      <c r="R368" s="11"/>
      <c r="S368" s="11"/>
      <c r="T368" s="11"/>
      <c r="U368" s="11"/>
      <c r="V368" s="11"/>
      <c r="W368" s="11"/>
      <c r="X368" s="11"/>
      <c r="Y368" s="11"/>
      <c r="Z368" s="12"/>
    </row>
    <row r="369" ht="15.75" customHeight="1">
      <c r="A369" s="33"/>
      <c r="B369" s="34"/>
      <c r="C369" s="34"/>
      <c r="D369" s="34"/>
      <c r="E369" s="34"/>
      <c r="F369" s="11"/>
      <c r="G369" s="11"/>
      <c r="H369" s="11"/>
      <c r="I369" s="11"/>
      <c r="J369" s="11"/>
      <c r="K369" s="11"/>
      <c r="L369" s="11"/>
      <c r="M369" s="11"/>
      <c r="N369" s="11"/>
      <c r="O369" s="11"/>
      <c r="P369" s="11"/>
      <c r="Q369" s="11"/>
      <c r="R369" s="11"/>
      <c r="S369" s="11"/>
      <c r="T369" s="11"/>
      <c r="U369" s="11"/>
      <c r="V369" s="11"/>
      <c r="W369" s="11"/>
      <c r="X369" s="11"/>
      <c r="Y369" s="11"/>
      <c r="Z369" s="12"/>
    </row>
    <row r="370" ht="15.75" customHeight="1">
      <c r="A370" s="33"/>
      <c r="B370" s="34"/>
      <c r="C370" s="34"/>
      <c r="D370" s="34"/>
      <c r="E370" s="34"/>
      <c r="F370" s="11"/>
      <c r="G370" s="11"/>
      <c r="H370" s="11"/>
      <c r="I370" s="11"/>
      <c r="J370" s="11"/>
      <c r="K370" s="11"/>
      <c r="L370" s="11"/>
      <c r="M370" s="11"/>
      <c r="N370" s="11"/>
      <c r="O370" s="11"/>
      <c r="P370" s="11"/>
      <c r="Q370" s="11"/>
      <c r="R370" s="11"/>
      <c r="S370" s="11"/>
      <c r="T370" s="11"/>
      <c r="U370" s="11"/>
      <c r="V370" s="11"/>
      <c r="W370" s="11"/>
      <c r="X370" s="11"/>
      <c r="Y370" s="11"/>
      <c r="Z370" s="12"/>
    </row>
    <row r="371" ht="15.75" customHeight="1">
      <c r="A371" s="33"/>
      <c r="B371" s="34"/>
      <c r="C371" s="34"/>
      <c r="D371" s="34"/>
      <c r="E371" s="34"/>
      <c r="F371" s="11"/>
      <c r="G371" s="11"/>
      <c r="H371" s="11"/>
      <c r="I371" s="11"/>
      <c r="J371" s="11"/>
      <c r="K371" s="11"/>
      <c r="L371" s="11"/>
      <c r="M371" s="11"/>
      <c r="N371" s="11"/>
      <c r="O371" s="11"/>
      <c r="P371" s="11"/>
      <c r="Q371" s="11"/>
      <c r="R371" s="11"/>
      <c r="S371" s="11"/>
      <c r="T371" s="11"/>
      <c r="U371" s="11"/>
      <c r="V371" s="11"/>
      <c r="W371" s="11"/>
      <c r="X371" s="11"/>
      <c r="Y371" s="11"/>
      <c r="Z371" s="12"/>
    </row>
    <row r="372" ht="15.75" customHeight="1">
      <c r="A372" s="33"/>
      <c r="B372" s="34"/>
      <c r="C372" s="34"/>
      <c r="D372" s="34"/>
      <c r="E372" s="34"/>
      <c r="F372" s="11"/>
      <c r="G372" s="11"/>
      <c r="H372" s="11"/>
      <c r="I372" s="11"/>
      <c r="J372" s="11"/>
      <c r="K372" s="11"/>
      <c r="L372" s="11"/>
      <c r="M372" s="11"/>
      <c r="N372" s="11"/>
      <c r="O372" s="11"/>
      <c r="P372" s="11"/>
      <c r="Q372" s="11"/>
      <c r="R372" s="11"/>
      <c r="S372" s="11"/>
      <c r="T372" s="11"/>
      <c r="U372" s="11"/>
      <c r="V372" s="11"/>
      <c r="W372" s="11"/>
      <c r="X372" s="11"/>
      <c r="Y372" s="11"/>
      <c r="Z372" s="12"/>
    </row>
    <row r="373" ht="15.75" customHeight="1">
      <c r="A373" s="33"/>
      <c r="B373" s="34"/>
      <c r="C373" s="34"/>
      <c r="D373" s="34"/>
      <c r="E373" s="34"/>
      <c r="F373" s="11"/>
      <c r="G373" s="11"/>
      <c r="H373" s="11"/>
      <c r="I373" s="11"/>
      <c r="J373" s="11"/>
      <c r="K373" s="11"/>
      <c r="L373" s="11"/>
      <c r="M373" s="11"/>
      <c r="N373" s="11"/>
      <c r="O373" s="11"/>
      <c r="P373" s="11"/>
      <c r="Q373" s="11"/>
      <c r="R373" s="11"/>
      <c r="S373" s="11"/>
      <c r="T373" s="11"/>
      <c r="U373" s="11"/>
      <c r="V373" s="11"/>
      <c r="W373" s="11"/>
      <c r="X373" s="11"/>
      <c r="Y373" s="11"/>
      <c r="Z373" s="12"/>
    </row>
    <row r="374" ht="15.75" customHeight="1">
      <c r="A374" s="33"/>
      <c r="B374" s="34"/>
      <c r="C374" s="34"/>
      <c r="D374" s="34"/>
      <c r="E374" s="34"/>
      <c r="F374" s="11"/>
      <c r="G374" s="11"/>
      <c r="H374" s="11"/>
      <c r="I374" s="11"/>
      <c r="J374" s="11"/>
      <c r="K374" s="11"/>
      <c r="L374" s="11"/>
      <c r="M374" s="11"/>
      <c r="N374" s="11"/>
      <c r="O374" s="11"/>
      <c r="P374" s="11"/>
      <c r="Q374" s="11"/>
      <c r="R374" s="11"/>
      <c r="S374" s="11"/>
      <c r="T374" s="11"/>
      <c r="U374" s="11"/>
      <c r="V374" s="11"/>
      <c r="W374" s="11"/>
      <c r="X374" s="11"/>
      <c r="Y374" s="11"/>
      <c r="Z374" s="12"/>
    </row>
    <row r="375" ht="15.75" customHeight="1">
      <c r="A375" s="33"/>
      <c r="B375" s="34"/>
      <c r="C375" s="34"/>
      <c r="D375" s="34"/>
      <c r="E375" s="34"/>
      <c r="F375" s="11"/>
      <c r="G375" s="11"/>
      <c r="H375" s="11"/>
      <c r="I375" s="11"/>
      <c r="J375" s="11"/>
      <c r="K375" s="11"/>
      <c r="L375" s="11"/>
      <c r="M375" s="11"/>
      <c r="N375" s="11"/>
      <c r="O375" s="11"/>
      <c r="P375" s="11"/>
      <c r="Q375" s="11"/>
      <c r="R375" s="11"/>
      <c r="S375" s="11"/>
      <c r="T375" s="11"/>
      <c r="U375" s="11"/>
      <c r="V375" s="11"/>
      <c r="W375" s="11"/>
      <c r="X375" s="11"/>
      <c r="Y375" s="11"/>
      <c r="Z375" s="12"/>
    </row>
    <row r="376" ht="15.75" customHeight="1">
      <c r="A376" s="33"/>
      <c r="B376" s="34"/>
      <c r="C376" s="34"/>
      <c r="D376" s="34"/>
      <c r="E376" s="34"/>
      <c r="F376" s="11"/>
      <c r="G376" s="11"/>
      <c r="H376" s="11"/>
      <c r="I376" s="11"/>
      <c r="J376" s="11"/>
      <c r="K376" s="11"/>
      <c r="L376" s="11"/>
      <c r="M376" s="11"/>
      <c r="N376" s="11"/>
      <c r="O376" s="11"/>
      <c r="P376" s="11"/>
      <c r="Q376" s="11"/>
      <c r="R376" s="11"/>
      <c r="S376" s="11"/>
      <c r="T376" s="11"/>
      <c r="U376" s="11"/>
      <c r="V376" s="11"/>
      <c r="W376" s="11"/>
      <c r="X376" s="11"/>
      <c r="Y376" s="11"/>
      <c r="Z376" s="12"/>
    </row>
    <row r="377" ht="15.75" customHeight="1">
      <c r="A377" s="33"/>
      <c r="B377" s="34"/>
      <c r="C377" s="34"/>
      <c r="D377" s="34"/>
      <c r="E377" s="34"/>
      <c r="F377" s="11"/>
      <c r="G377" s="11"/>
      <c r="H377" s="11"/>
      <c r="I377" s="11"/>
      <c r="J377" s="11"/>
      <c r="K377" s="11"/>
      <c r="L377" s="11"/>
      <c r="M377" s="11"/>
      <c r="N377" s="11"/>
      <c r="O377" s="11"/>
      <c r="P377" s="11"/>
      <c r="Q377" s="11"/>
      <c r="R377" s="11"/>
      <c r="S377" s="11"/>
      <c r="T377" s="11"/>
      <c r="U377" s="11"/>
      <c r="V377" s="11"/>
      <c r="W377" s="11"/>
      <c r="X377" s="11"/>
      <c r="Y377" s="11"/>
      <c r="Z377" s="12"/>
    </row>
    <row r="378" ht="15.75" customHeight="1">
      <c r="A378" s="33"/>
      <c r="B378" s="34"/>
      <c r="C378" s="34"/>
      <c r="D378" s="34"/>
      <c r="E378" s="34"/>
      <c r="F378" s="11"/>
      <c r="G378" s="11"/>
      <c r="H378" s="11"/>
      <c r="I378" s="11"/>
      <c r="J378" s="11"/>
      <c r="K378" s="11"/>
      <c r="L378" s="11"/>
      <c r="M378" s="11"/>
      <c r="N378" s="11"/>
      <c r="O378" s="11"/>
      <c r="P378" s="11"/>
      <c r="Q378" s="11"/>
      <c r="R378" s="11"/>
      <c r="S378" s="11"/>
      <c r="T378" s="11"/>
      <c r="U378" s="11"/>
      <c r="V378" s="11"/>
      <c r="W378" s="11"/>
      <c r="X378" s="11"/>
      <c r="Y378" s="11"/>
      <c r="Z378" s="12"/>
    </row>
    <row r="379" ht="15.75" customHeight="1">
      <c r="A379" s="33"/>
      <c r="B379" s="34"/>
      <c r="C379" s="34"/>
      <c r="D379" s="34"/>
      <c r="E379" s="34"/>
      <c r="F379" s="11"/>
      <c r="G379" s="11"/>
      <c r="H379" s="11"/>
      <c r="I379" s="11"/>
      <c r="J379" s="11"/>
      <c r="K379" s="11"/>
      <c r="L379" s="11"/>
      <c r="M379" s="11"/>
      <c r="N379" s="11"/>
      <c r="O379" s="11"/>
      <c r="P379" s="11"/>
      <c r="Q379" s="11"/>
      <c r="R379" s="11"/>
      <c r="S379" s="11"/>
      <c r="T379" s="11"/>
      <c r="U379" s="11"/>
      <c r="V379" s="11"/>
      <c r="W379" s="11"/>
      <c r="X379" s="11"/>
      <c r="Y379" s="11"/>
      <c r="Z379" s="12"/>
    </row>
    <row r="380" ht="15.75" customHeight="1">
      <c r="A380" s="33"/>
      <c r="B380" s="34"/>
      <c r="C380" s="34"/>
      <c r="D380" s="34"/>
      <c r="E380" s="34"/>
      <c r="F380" s="11"/>
      <c r="G380" s="11"/>
      <c r="H380" s="11"/>
      <c r="I380" s="11"/>
      <c r="J380" s="11"/>
      <c r="K380" s="11"/>
      <c r="L380" s="11"/>
      <c r="M380" s="11"/>
      <c r="N380" s="11"/>
      <c r="O380" s="11"/>
      <c r="P380" s="11"/>
      <c r="Q380" s="11"/>
      <c r="R380" s="11"/>
      <c r="S380" s="11"/>
      <c r="T380" s="11"/>
      <c r="U380" s="11"/>
      <c r="V380" s="11"/>
      <c r="W380" s="11"/>
      <c r="X380" s="11"/>
      <c r="Y380" s="11"/>
      <c r="Z380" s="12"/>
    </row>
    <row r="381" ht="15.75" customHeight="1">
      <c r="A381" s="33"/>
      <c r="B381" s="34"/>
      <c r="C381" s="34"/>
      <c r="D381" s="34"/>
      <c r="E381" s="34"/>
      <c r="F381" s="11"/>
      <c r="G381" s="11"/>
      <c r="H381" s="11"/>
      <c r="I381" s="11"/>
      <c r="J381" s="11"/>
      <c r="K381" s="11"/>
      <c r="L381" s="11"/>
      <c r="M381" s="11"/>
      <c r="N381" s="11"/>
      <c r="O381" s="11"/>
      <c r="P381" s="11"/>
      <c r="Q381" s="11"/>
      <c r="R381" s="11"/>
      <c r="S381" s="11"/>
      <c r="T381" s="11"/>
      <c r="U381" s="11"/>
      <c r="V381" s="11"/>
      <c r="W381" s="11"/>
      <c r="X381" s="11"/>
      <c r="Y381" s="11"/>
      <c r="Z381" s="12"/>
    </row>
    <row r="382" ht="15.75" customHeight="1">
      <c r="A382" s="33"/>
      <c r="B382" s="34"/>
      <c r="C382" s="34"/>
      <c r="D382" s="34"/>
      <c r="E382" s="34"/>
      <c r="F382" s="11"/>
      <c r="G382" s="11"/>
      <c r="H382" s="11"/>
      <c r="I382" s="11"/>
      <c r="J382" s="11"/>
      <c r="K382" s="11"/>
      <c r="L382" s="11"/>
      <c r="M382" s="11"/>
      <c r="N382" s="11"/>
      <c r="O382" s="11"/>
      <c r="P382" s="11"/>
      <c r="Q382" s="11"/>
      <c r="R382" s="11"/>
      <c r="S382" s="11"/>
      <c r="T382" s="11"/>
      <c r="U382" s="11"/>
      <c r="V382" s="11"/>
      <c r="W382" s="11"/>
      <c r="X382" s="11"/>
      <c r="Y382" s="11"/>
      <c r="Z382" s="12"/>
    </row>
    <row r="383" ht="15.75" customHeight="1">
      <c r="A383" s="33"/>
      <c r="B383" s="34"/>
      <c r="C383" s="34"/>
      <c r="D383" s="34"/>
      <c r="E383" s="34"/>
      <c r="F383" s="11"/>
      <c r="G383" s="11"/>
      <c r="H383" s="11"/>
      <c r="I383" s="11"/>
      <c r="J383" s="11"/>
      <c r="K383" s="11"/>
      <c r="L383" s="11"/>
      <c r="M383" s="11"/>
      <c r="N383" s="11"/>
      <c r="O383" s="11"/>
      <c r="P383" s="11"/>
      <c r="Q383" s="11"/>
      <c r="R383" s="11"/>
      <c r="S383" s="11"/>
      <c r="T383" s="11"/>
      <c r="U383" s="11"/>
      <c r="V383" s="11"/>
      <c r="W383" s="11"/>
      <c r="X383" s="11"/>
      <c r="Y383" s="11"/>
      <c r="Z383" s="12"/>
    </row>
    <row r="384" ht="15.75" customHeight="1">
      <c r="A384" s="33"/>
      <c r="B384" s="34"/>
      <c r="C384" s="34"/>
      <c r="D384" s="34"/>
      <c r="E384" s="34"/>
      <c r="F384" s="11"/>
      <c r="G384" s="11"/>
      <c r="H384" s="11"/>
      <c r="I384" s="11"/>
      <c r="J384" s="11"/>
      <c r="K384" s="11"/>
      <c r="L384" s="11"/>
      <c r="M384" s="11"/>
      <c r="N384" s="11"/>
      <c r="O384" s="11"/>
      <c r="P384" s="11"/>
      <c r="Q384" s="11"/>
      <c r="R384" s="11"/>
      <c r="S384" s="11"/>
      <c r="T384" s="11"/>
      <c r="U384" s="11"/>
      <c r="V384" s="11"/>
      <c r="W384" s="11"/>
      <c r="X384" s="11"/>
      <c r="Y384" s="11"/>
      <c r="Z384" s="12"/>
    </row>
    <row r="385" ht="15.75" customHeight="1">
      <c r="A385" s="33"/>
      <c r="B385" s="34"/>
      <c r="C385" s="34"/>
      <c r="D385" s="34"/>
      <c r="E385" s="34"/>
      <c r="F385" s="11"/>
      <c r="G385" s="11"/>
      <c r="H385" s="11"/>
      <c r="I385" s="11"/>
      <c r="J385" s="11"/>
      <c r="K385" s="11"/>
      <c r="L385" s="11"/>
      <c r="M385" s="11"/>
      <c r="N385" s="11"/>
      <c r="O385" s="11"/>
      <c r="P385" s="11"/>
      <c r="Q385" s="11"/>
      <c r="R385" s="11"/>
      <c r="S385" s="11"/>
      <c r="T385" s="11"/>
      <c r="U385" s="11"/>
      <c r="V385" s="11"/>
      <c r="W385" s="11"/>
      <c r="X385" s="11"/>
      <c r="Y385" s="11"/>
      <c r="Z385" s="12"/>
    </row>
    <row r="386" ht="15.75" customHeight="1">
      <c r="A386" s="33"/>
      <c r="B386" s="34"/>
      <c r="C386" s="34"/>
      <c r="D386" s="34"/>
      <c r="E386" s="34"/>
      <c r="F386" s="11"/>
      <c r="G386" s="11"/>
      <c r="H386" s="11"/>
      <c r="I386" s="11"/>
      <c r="J386" s="11"/>
      <c r="K386" s="11"/>
      <c r="L386" s="11"/>
      <c r="M386" s="11"/>
      <c r="N386" s="11"/>
      <c r="O386" s="11"/>
      <c r="P386" s="11"/>
      <c r="Q386" s="11"/>
      <c r="R386" s="11"/>
      <c r="S386" s="11"/>
      <c r="T386" s="11"/>
      <c r="U386" s="11"/>
      <c r="V386" s="11"/>
      <c r="W386" s="11"/>
      <c r="X386" s="11"/>
      <c r="Y386" s="11"/>
      <c r="Z386" s="12"/>
    </row>
    <row r="387" ht="15.75" customHeight="1">
      <c r="A387" s="33"/>
      <c r="B387" s="34"/>
      <c r="C387" s="34"/>
      <c r="D387" s="34"/>
      <c r="E387" s="34"/>
      <c r="F387" s="11"/>
      <c r="G387" s="11"/>
      <c r="H387" s="11"/>
      <c r="I387" s="11"/>
      <c r="J387" s="11"/>
      <c r="K387" s="11"/>
      <c r="L387" s="11"/>
      <c r="M387" s="11"/>
      <c r="N387" s="11"/>
      <c r="O387" s="11"/>
      <c r="P387" s="11"/>
      <c r="Q387" s="11"/>
      <c r="R387" s="11"/>
      <c r="S387" s="11"/>
      <c r="T387" s="11"/>
      <c r="U387" s="11"/>
      <c r="V387" s="11"/>
      <c r="W387" s="11"/>
      <c r="X387" s="11"/>
      <c r="Y387" s="11"/>
      <c r="Z387" s="12"/>
    </row>
    <row r="388" ht="15.75" customHeight="1">
      <c r="A388" s="33"/>
      <c r="B388" s="34"/>
      <c r="C388" s="34"/>
      <c r="D388" s="34"/>
      <c r="E388" s="34"/>
      <c r="F388" s="11"/>
      <c r="G388" s="11"/>
      <c r="H388" s="11"/>
      <c r="I388" s="11"/>
      <c r="J388" s="11"/>
      <c r="K388" s="11"/>
      <c r="L388" s="11"/>
      <c r="M388" s="11"/>
      <c r="N388" s="11"/>
      <c r="O388" s="11"/>
      <c r="P388" s="11"/>
      <c r="Q388" s="11"/>
      <c r="R388" s="11"/>
      <c r="S388" s="11"/>
      <c r="T388" s="11"/>
      <c r="U388" s="11"/>
      <c r="V388" s="11"/>
      <c r="W388" s="11"/>
      <c r="X388" s="11"/>
      <c r="Y388" s="11"/>
      <c r="Z388" s="12"/>
    </row>
    <row r="389" ht="15.75" customHeight="1">
      <c r="A389" s="33"/>
      <c r="B389" s="34"/>
      <c r="C389" s="34"/>
      <c r="D389" s="34"/>
      <c r="E389" s="34"/>
      <c r="F389" s="11"/>
      <c r="G389" s="11"/>
      <c r="H389" s="11"/>
      <c r="I389" s="11"/>
      <c r="J389" s="11"/>
      <c r="K389" s="11"/>
      <c r="L389" s="11"/>
      <c r="M389" s="11"/>
      <c r="N389" s="11"/>
      <c r="O389" s="11"/>
      <c r="P389" s="11"/>
      <c r="Q389" s="11"/>
      <c r="R389" s="11"/>
      <c r="S389" s="11"/>
      <c r="T389" s="11"/>
      <c r="U389" s="11"/>
      <c r="V389" s="11"/>
      <c r="W389" s="11"/>
      <c r="X389" s="11"/>
      <c r="Y389" s="11"/>
      <c r="Z389" s="12"/>
    </row>
    <row r="390" ht="15.75" customHeight="1">
      <c r="A390" s="33"/>
      <c r="B390" s="34"/>
      <c r="C390" s="34"/>
      <c r="D390" s="34"/>
      <c r="E390" s="34"/>
      <c r="F390" s="11"/>
      <c r="G390" s="11"/>
      <c r="H390" s="11"/>
      <c r="I390" s="11"/>
      <c r="J390" s="11"/>
      <c r="K390" s="11"/>
      <c r="L390" s="11"/>
      <c r="M390" s="11"/>
      <c r="N390" s="11"/>
      <c r="O390" s="11"/>
      <c r="P390" s="11"/>
      <c r="Q390" s="11"/>
      <c r="R390" s="11"/>
      <c r="S390" s="11"/>
      <c r="T390" s="11"/>
      <c r="U390" s="11"/>
      <c r="V390" s="11"/>
      <c r="W390" s="11"/>
      <c r="X390" s="11"/>
      <c r="Y390" s="11"/>
      <c r="Z390" s="12"/>
    </row>
    <row r="391" ht="15.75" customHeight="1">
      <c r="A391" s="33"/>
      <c r="B391" s="34"/>
      <c r="C391" s="34"/>
      <c r="D391" s="34"/>
      <c r="E391" s="34"/>
      <c r="F391" s="11"/>
      <c r="G391" s="11"/>
      <c r="H391" s="11"/>
      <c r="I391" s="11"/>
      <c r="J391" s="11"/>
      <c r="K391" s="11"/>
      <c r="L391" s="11"/>
      <c r="M391" s="11"/>
      <c r="N391" s="11"/>
      <c r="O391" s="11"/>
      <c r="P391" s="11"/>
      <c r="Q391" s="11"/>
      <c r="R391" s="11"/>
      <c r="S391" s="11"/>
      <c r="T391" s="11"/>
      <c r="U391" s="11"/>
      <c r="V391" s="11"/>
      <c r="W391" s="11"/>
      <c r="X391" s="11"/>
      <c r="Y391" s="11"/>
      <c r="Z391" s="12"/>
    </row>
    <row r="392" ht="15.75" customHeight="1">
      <c r="A392" s="33"/>
      <c r="B392" s="34"/>
      <c r="C392" s="34"/>
      <c r="D392" s="34"/>
      <c r="E392" s="34"/>
      <c r="F392" s="11"/>
      <c r="G392" s="11"/>
      <c r="H392" s="11"/>
      <c r="I392" s="11"/>
      <c r="J392" s="11"/>
      <c r="K392" s="11"/>
      <c r="L392" s="11"/>
      <c r="M392" s="11"/>
      <c r="N392" s="11"/>
      <c r="O392" s="11"/>
      <c r="P392" s="11"/>
      <c r="Q392" s="11"/>
      <c r="R392" s="11"/>
      <c r="S392" s="11"/>
      <c r="T392" s="11"/>
      <c r="U392" s="11"/>
      <c r="V392" s="11"/>
      <c r="W392" s="11"/>
      <c r="X392" s="11"/>
      <c r="Y392" s="11"/>
      <c r="Z392" s="12"/>
    </row>
    <row r="393" ht="15.75" customHeight="1">
      <c r="A393" s="33"/>
      <c r="B393" s="34"/>
      <c r="C393" s="34"/>
      <c r="D393" s="34"/>
      <c r="E393" s="34"/>
      <c r="F393" s="11"/>
      <c r="G393" s="11"/>
      <c r="H393" s="11"/>
      <c r="I393" s="11"/>
      <c r="J393" s="11"/>
      <c r="K393" s="11"/>
      <c r="L393" s="11"/>
      <c r="M393" s="11"/>
      <c r="N393" s="11"/>
      <c r="O393" s="11"/>
      <c r="P393" s="11"/>
      <c r="Q393" s="11"/>
      <c r="R393" s="11"/>
      <c r="S393" s="11"/>
      <c r="T393" s="11"/>
      <c r="U393" s="11"/>
      <c r="V393" s="11"/>
      <c r="W393" s="11"/>
      <c r="X393" s="11"/>
      <c r="Y393" s="11"/>
      <c r="Z393" s="12"/>
    </row>
    <row r="394" ht="15.75" customHeight="1">
      <c r="A394" s="33"/>
      <c r="B394" s="34"/>
      <c r="C394" s="34"/>
      <c r="D394" s="34"/>
      <c r="E394" s="34"/>
      <c r="F394" s="11"/>
      <c r="G394" s="11"/>
      <c r="H394" s="11"/>
      <c r="I394" s="11"/>
      <c r="J394" s="11"/>
      <c r="K394" s="11"/>
      <c r="L394" s="11"/>
      <c r="M394" s="11"/>
      <c r="N394" s="11"/>
      <c r="O394" s="11"/>
      <c r="P394" s="11"/>
      <c r="Q394" s="11"/>
      <c r="R394" s="11"/>
      <c r="S394" s="11"/>
      <c r="T394" s="11"/>
      <c r="U394" s="11"/>
      <c r="V394" s="11"/>
      <c r="W394" s="11"/>
      <c r="X394" s="11"/>
      <c r="Y394" s="11"/>
      <c r="Z394" s="12"/>
    </row>
    <row r="395" ht="15.75" customHeight="1">
      <c r="A395" s="33"/>
      <c r="B395" s="34"/>
      <c r="C395" s="34"/>
      <c r="D395" s="34"/>
      <c r="E395" s="34"/>
      <c r="F395" s="11"/>
      <c r="G395" s="11"/>
      <c r="H395" s="11"/>
      <c r="I395" s="11"/>
      <c r="J395" s="11"/>
      <c r="K395" s="11"/>
      <c r="L395" s="11"/>
      <c r="M395" s="11"/>
      <c r="N395" s="11"/>
      <c r="O395" s="11"/>
      <c r="P395" s="11"/>
      <c r="Q395" s="11"/>
      <c r="R395" s="11"/>
      <c r="S395" s="11"/>
      <c r="T395" s="11"/>
      <c r="U395" s="11"/>
      <c r="V395" s="11"/>
      <c r="W395" s="11"/>
      <c r="X395" s="11"/>
      <c r="Y395" s="11"/>
      <c r="Z395" s="12"/>
    </row>
    <row r="396" ht="15.75" customHeight="1">
      <c r="A396" s="33"/>
      <c r="B396" s="34"/>
      <c r="C396" s="34"/>
      <c r="D396" s="34"/>
      <c r="E396" s="34"/>
      <c r="F396" s="11"/>
      <c r="G396" s="11"/>
      <c r="H396" s="11"/>
      <c r="I396" s="11"/>
      <c r="J396" s="11"/>
      <c r="K396" s="11"/>
      <c r="L396" s="11"/>
      <c r="M396" s="11"/>
      <c r="N396" s="11"/>
      <c r="O396" s="11"/>
      <c r="P396" s="11"/>
      <c r="Q396" s="11"/>
      <c r="R396" s="11"/>
      <c r="S396" s="11"/>
      <c r="T396" s="11"/>
      <c r="U396" s="11"/>
      <c r="V396" s="11"/>
      <c r="W396" s="11"/>
      <c r="X396" s="11"/>
      <c r="Y396" s="11"/>
      <c r="Z396" s="12"/>
    </row>
    <row r="397" ht="15.75" customHeight="1">
      <c r="A397" s="33"/>
      <c r="B397" s="34"/>
      <c r="C397" s="34"/>
      <c r="D397" s="34"/>
      <c r="E397" s="34"/>
      <c r="F397" s="11"/>
      <c r="G397" s="11"/>
      <c r="H397" s="11"/>
      <c r="I397" s="11"/>
      <c r="J397" s="11"/>
      <c r="K397" s="11"/>
      <c r="L397" s="11"/>
      <c r="M397" s="11"/>
      <c r="N397" s="11"/>
      <c r="O397" s="11"/>
      <c r="P397" s="11"/>
      <c r="Q397" s="11"/>
      <c r="R397" s="11"/>
      <c r="S397" s="11"/>
      <c r="T397" s="11"/>
      <c r="U397" s="11"/>
      <c r="V397" s="11"/>
      <c r="W397" s="11"/>
      <c r="X397" s="11"/>
      <c r="Y397" s="11"/>
      <c r="Z397" s="12"/>
    </row>
    <row r="398" ht="15.75" customHeight="1">
      <c r="A398" s="33"/>
      <c r="B398" s="34"/>
      <c r="C398" s="34"/>
      <c r="D398" s="34"/>
      <c r="E398" s="34"/>
      <c r="F398" s="11"/>
      <c r="G398" s="11"/>
      <c r="H398" s="11"/>
      <c r="I398" s="11"/>
      <c r="J398" s="11"/>
      <c r="K398" s="11"/>
      <c r="L398" s="11"/>
      <c r="M398" s="11"/>
      <c r="N398" s="11"/>
      <c r="O398" s="11"/>
      <c r="P398" s="11"/>
      <c r="Q398" s="11"/>
      <c r="R398" s="11"/>
      <c r="S398" s="11"/>
      <c r="T398" s="11"/>
      <c r="U398" s="11"/>
      <c r="V398" s="11"/>
      <c r="W398" s="11"/>
      <c r="X398" s="11"/>
      <c r="Y398" s="11"/>
      <c r="Z398" s="12"/>
    </row>
    <row r="399" ht="15.75" customHeight="1">
      <c r="A399" s="33"/>
      <c r="B399" s="34"/>
      <c r="C399" s="34"/>
      <c r="D399" s="34"/>
      <c r="E399" s="34"/>
      <c r="F399" s="11"/>
      <c r="G399" s="11"/>
      <c r="H399" s="11"/>
      <c r="I399" s="11"/>
      <c r="J399" s="11"/>
      <c r="K399" s="11"/>
      <c r="L399" s="11"/>
      <c r="M399" s="11"/>
      <c r="N399" s="11"/>
      <c r="O399" s="11"/>
      <c r="P399" s="11"/>
      <c r="Q399" s="11"/>
      <c r="R399" s="11"/>
      <c r="S399" s="11"/>
      <c r="T399" s="11"/>
      <c r="U399" s="11"/>
      <c r="V399" s="11"/>
      <c r="W399" s="11"/>
      <c r="X399" s="11"/>
      <c r="Y399" s="11"/>
      <c r="Z399" s="12"/>
    </row>
    <row r="400" ht="15.75" customHeight="1">
      <c r="A400" s="33"/>
      <c r="B400" s="34"/>
      <c r="C400" s="34"/>
      <c r="D400" s="34"/>
      <c r="E400" s="34"/>
      <c r="F400" s="11"/>
      <c r="G400" s="11"/>
      <c r="H400" s="11"/>
      <c r="I400" s="11"/>
      <c r="J400" s="11"/>
      <c r="K400" s="11"/>
      <c r="L400" s="11"/>
      <c r="M400" s="11"/>
      <c r="N400" s="11"/>
      <c r="O400" s="11"/>
      <c r="P400" s="11"/>
      <c r="Q400" s="11"/>
      <c r="R400" s="11"/>
      <c r="S400" s="11"/>
      <c r="T400" s="11"/>
      <c r="U400" s="11"/>
      <c r="V400" s="11"/>
      <c r="W400" s="11"/>
      <c r="X400" s="11"/>
      <c r="Y400" s="11"/>
      <c r="Z400" s="12"/>
    </row>
    <row r="401" ht="15.75" customHeight="1">
      <c r="A401" s="33"/>
      <c r="B401" s="34"/>
      <c r="C401" s="34"/>
      <c r="D401" s="34"/>
      <c r="E401" s="34"/>
      <c r="F401" s="11"/>
      <c r="G401" s="11"/>
      <c r="H401" s="11"/>
      <c r="I401" s="11"/>
      <c r="J401" s="11"/>
      <c r="K401" s="11"/>
      <c r="L401" s="11"/>
      <c r="M401" s="11"/>
      <c r="N401" s="11"/>
      <c r="O401" s="11"/>
      <c r="P401" s="11"/>
      <c r="Q401" s="11"/>
      <c r="R401" s="11"/>
      <c r="S401" s="11"/>
      <c r="T401" s="11"/>
      <c r="U401" s="11"/>
      <c r="V401" s="11"/>
      <c r="W401" s="11"/>
      <c r="X401" s="11"/>
      <c r="Y401" s="11"/>
      <c r="Z401" s="12"/>
    </row>
    <row r="402" ht="15.75" customHeight="1">
      <c r="A402" s="33"/>
      <c r="B402" s="34"/>
      <c r="C402" s="34"/>
      <c r="D402" s="34"/>
      <c r="E402" s="34"/>
      <c r="F402" s="11"/>
      <c r="G402" s="11"/>
      <c r="H402" s="11"/>
      <c r="I402" s="11"/>
      <c r="J402" s="11"/>
      <c r="K402" s="11"/>
      <c r="L402" s="11"/>
      <c r="M402" s="11"/>
      <c r="N402" s="11"/>
      <c r="O402" s="11"/>
      <c r="P402" s="11"/>
      <c r="Q402" s="11"/>
      <c r="R402" s="11"/>
      <c r="S402" s="11"/>
      <c r="T402" s="11"/>
      <c r="U402" s="11"/>
      <c r="V402" s="11"/>
      <c r="W402" s="11"/>
      <c r="X402" s="11"/>
      <c r="Y402" s="11"/>
      <c r="Z402" s="12"/>
    </row>
    <row r="403" ht="15.75" customHeight="1">
      <c r="A403" s="33"/>
      <c r="B403" s="34"/>
      <c r="C403" s="34"/>
      <c r="D403" s="34"/>
      <c r="E403" s="34"/>
      <c r="F403" s="11"/>
      <c r="G403" s="11"/>
      <c r="H403" s="11"/>
      <c r="I403" s="11"/>
      <c r="J403" s="11"/>
      <c r="K403" s="11"/>
      <c r="L403" s="11"/>
      <c r="M403" s="11"/>
      <c r="N403" s="11"/>
      <c r="O403" s="11"/>
      <c r="P403" s="11"/>
      <c r="Q403" s="11"/>
      <c r="R403" s="11"/>
      <c r="S403" s="11"/>
      <c r="T403" s="11"/>
      <c r="U403" s="11"/>
      <c r="V403" s="11"/>
      <c r="W403" s="11"/>
      <c r="X403" s="11"/>
      <c r="Y403" s="11"/>
      <c r="Z403" s="12"/>
    </row>
    <row r="404" ht="15.75" customHeight="1">
      <c r="A404" s="33"/>
      <c r="B404" s="34"/>
      <c r="C404" s="34"/>
      <c r="D404" s="34"/>
      <c r="E404" s="34"/>
      <c r="F404" s="11"/>
      <c r="G404" s="11"/>
      <c r="H404" s="11"/>
      <c r="I404" s="11"/>
      <c r="J404" s="11"/>
      <c r="K404" s="11"/>
      <c r="L404" s="11"/>
      <c r="M404" s="11"/>
      <c r="N404" s="11"/>
      <c r="O404" s="11"/>
      <c r="P404" s="11"/>
      <c r="Q404" s="11"/>
      <c r="R404" s="11"/>
      <c r="S404" s="11"/>
      <c r="T404" s="11"/>
      <c r="U404" s="11"/>
      <c r="V404" s="11"/>
      <c r="W404" s="11"/>
      <c r="X404" s="11"/>
      <c r="Y404" s="11"/>
      <c r="Z404" s="12"/>
    </row>
    <row r="405" ht="15.75" customHeight="1">
      <c r="A405" s="33"/>
      <c r="B405" s="34"/>
      <c r="C405" s="34"/>
      <c r="D405" s="34"/>
      <c r="E405" s="34"/>
      <c r="F405" s="11"/>
      <c r="G405" s="11"/>
      <c r="H405" s="11"/>
      <c r="I405" s="11"/>
      <c r="J405" s="11"/>
      <c r="K405" s="11"/>
      <c r="L405" s="11"/>
      <c r="M405" s="11"/>
      <c r="N405" s="11"/>
      <c r="O405" s="11"/>
      <c r="P405" s="11"/>
      <c r="Q405" s="11"/>
      <c r="R405" s="11"/>
      <c r="S405" s="11"/>
      <c r="T405" s="11"/>
      <c r="U405" s="11"/>
      <c r="V405" s="11"/>
      <c r="W405" s="11"/>
      <c r="X405" s="11"/>
      <c r="Y405" s="11"/>
      <c r="Z405" s="12"/>
    </row>
    <row r="406" ht="15.75" customHeight="1">
      <c r="A406" s="33"/>
      <c r="B406" s="34"/>
      <c r="C406" s="34"/>
      <c r="D406" s="34"/>
      <c r="E406" s="34"/>
      <c r="F406" s="11"/>
      <c r="G406" s="11"/>
      <c r="H406" s="11"/>
      <c r="I406" s="11"/>
      <c r="J406" s="11"/>
      <c r="K406" s="11"/>
      <c r="L406" s="11"/>
      <c r="M406" s="11"/>
      <c r="N406" s="11"/>
      <c r="O406" s="11"/>
      <c r="P406" s="11"/>
      <c r="Q406" s="11"/>
      <c r="R406" s="11"/>
      <c r="S406" s="11"/>
      <c r="T406" s="11"/>
      <c r="U406" s="11"/>
      <c r="V406" s="11"/>
      <c r="W406" s="11"/>
      <c r="X406" s="11"/>
      <c r="Y406" s="11"/>
      <c r="Z406" s="12"/>
    </row>
    <row r="407" ht="15.75" customHeight="1">
      <c r="A407" s="33"/>
      <c r="B407" s="34"/>
      <c r="C407" s="34"/>
      <c r="D407" s="34"/>
      <c r="E407" s="34"/>
      <c r="F407" s="11"/>
      <c r="G407" s="11"/>
      <c r="H407" s="11"/>
      <c r="I407" s="11"/>
      <c r="J407" s="11"/>
      <c r="K407" s="11"/>
      <c r="L407" s="11"/>
      <c r="M407" s="11"/>
      <c r="N407" s="11"/>
      <c r="O407" s="11"/>
      <c r="P407" s="11"/>
      <c r="Q407" s="11"/>
      <c r="R407" s="11"/>
      <c r="S407" s="11"/>
      <c r="T407" s="11"/>
      <c r="U407" s="11"/>
      <c r="V407" s="11"/>
      <c r="W407" s="11"/>
      <c r="X407" s="11"/>
      <c r="Y407" s="11"/>
      <c r="Z407" s="12"/>
    </row>
    <row r="408" ht="15.75" customHeight="1">
      <c r="A408" s="33"/>
      <c r="B408" s="34"/>
      <c r="C408" s="34"/>
      <c r="D408" s="34"/>
      <c r="E408" s="34"/>
      <c r="F408" s="11"/>
      <c r="G408" s="11"/>
      <c r="H408" s="11"/>
      <c r="I408" s="11"/>
      <c r="J408" s="11"/>
      <c r="K408" s="11"/>
      <c r="L408" s="11"/>
      <c r="M408" s="11"/>
      <c r="N408" s="11"/>
      <c r="O408" s="11"/>
      <c r="P408" s="11"/>
      <c r="Q408" s="11"/>
      <c r="R408" s="11"/>
      <c r="S408" s="11"/>
      <c r="T408" s="11"/>
      <c r="U408" s="11"/>
      <c r="V408" s="11"/>
      <c r="W408" s="11"/>
      <c r="X408" s="11"/>
      <c r="Y408" s="11"/>
      <c r="Z408" s="12"/>
    </row>
    <row r="409" ht="15.75" customHeight="1">
      <c r="A409" s="33"/>
      <c r="B409" s="34"/>
      <c r="C409" s="34"/>
      <c r="D409" s="34"/>
      <c r="E409" s="34"/>
      <c r="F409" s="11"/>
      <c r="G409" s="11"/>
      <c r="H409" s="11"/>
      <c r="I409" s="11"/>
      <c r="J409" s="11"/>
      <c r="K409" s="11"/>
      <c r="L409" s="11"/>
      <c r="M409" s="11"/>
      <c r="N409" s="11"/>
      <c r="O409" s="11"/>
      <c r="P409" s="11"/>
      <c r="Q409" s="11"/>
      <c r="R409" s="11"/>
      <c r="S409" s="11"/>
      <c r="T409" s="11"/>
      <c r="U409" s="11"/>
      <c r="V409" s="11"/>
      <c r="W409" s="11"/>
      <c r="X409" s="11"/>
      <c r="Y409" s="11"/>
      <c r="Z409" s="12"/>
    </row>
    <row r="410" ht="15.75" customHeight="1">
      <c r="A410" s="33"/>
      <c r="B410" s="34"/>
      <c r="C410" s="34"/>
      <c r="D410" s="34"/>
      <c r="E410" s="34"/>
      <c r="F410" s="11"/>
      <c r="G410" s="11"/>
      <c r="H410" s="11"/>
      <c r="I410" s="11"/>
      <c r="J410" s="11"/>
      <c r="K410" s="11"/>
      <c r="L410" s="11"/>
      <c r="M410" s="11"/>
      <c r="N410" s="11"/>
      <c r="O410" s="11"/>
      <c r="P410" s="11"/>
      <c r="Q410" s="11"/>
      <c r="R410" s="11"/>
      <c r="S410" s="11"/>
      <c r="T410" s="11"/>
      <c r="U410" s="11"/>
      <c r="V410" s="11"/>
      <c r="W410" s="11"/>
      <c r="X410" s="11"/>
      <c r="Y410" s="11"/>
      <c r="Z410" s="12"/>
    </row>
    <row r="411" ht="15.75" customHeight="1">
      <c r="A411" s="33"/>
      <c r="B411" s="34"/>
      <c r="C411" s="34"/>
      <c r="D411" s="34"/>
      <c r="E411" s="34"/>
      <c r="F411" s="11"/>
      <c r="G411" s="11"/>
      <c r="H411" s="11"/>
      <c r="I411" s="11"/>
      <c r="J411" s="11"/>
      <c r="K411" s="11"/>
      <c r="L411" s="11"/>
      <c r="M411" s="11"/>
      <c r="N411" s="11"/>
      <c r="O411" s="11"/>
      <c r="P411" s="11"/>
      <c r="Q411" s="11"/>
      <c r="R411" s="11"/>
      <c r="S411" s="11"/>
      <c r="T411" s="11"/>
      <c r="U411" s="11"/>
      <c r="V411" s="11"/>
      <c r="W411" s="11"/>
      <c r="X411" s="11"/>
      <c r="Y411" s="11"/>
      <c r="Z411" s="12"/>
    </row>
    <row r="412" ht="15.75" customHeight="1">
      <c r="A412" s="33"/>
      <c r="B412" s="34"/>
      <c r="C412" s="34"/>
      <c r="D412" s="34"/>
      <c r="E412" s="34"/>
      <c r="F412" s="11"/>
      <c r="G412" s="11"/>
      <c r="H412" s="11"/>
      <c r="I412" s="11"/>
      <c r="J412" s="11"/>
      <c r="K412" s="11"/>
      <c r="L412" s="11"/>
      <c r="M412" s="11"/>
      <c r="N412" s="11"/>
      <c r="O412" s="11"/>
      <c r="P412" s="11"/>
      <c r="Q412" s="11"/>
      <c r="R412" s="11"/>
      <c r="S412" s="11"/>
      <c r="T412" s="11"/>
      <c r="U412" s="11"/>
      <c r="V412" s="11"/>
      <c r="W412" s="11"/>
      <c r="X412" s="11"/>
      <c r="Y412" s="11"/>
      <c r="Z412" s="12"/>
    </row>
    <row r="413" ht="15.75" customHeight="1">
      <c r="A413" s="33"/>
      <c r="B413" s="34"/>
      <c r="C413" s="34"/>
      <c r="D413" s="34"/>
      <c r="E413" s="34"/>
      <c r="F413" s="11"/>
      <c r="G413" s="11"/>
      <c r="H413" s="11"/>
      <c r="I413" s="11"/>
      <c r="J413" s="11"/>
      <c r="K413" s="11"/>
      <c r="L413" s="11"/>
      <c r="M413" s="11"/>
      <c r="N413" s="11"/>
      <c r="O413" s="11"/>
      <c r="P413" s="11"/>
      <c r="Q413" s="11"/>
      <c r="R413" s="11"/>
      <c r="S413" s="11"/>
      <c r="T413" s="11"/>
      <c r="U413" s="11"/>
      <c r="V413" s="11"/>
      <c r="W413" s="11"/>
      <c r="X413" s="11"/>
      <c r="Y413" s="11"/>
      <c r="Z413" s="12"/>
    </row>
    <row r="414" ht="15.75" customHeight="1">
      <c r="A414" s="33"/>
      <c r="B414" s="34"/>
      <c r="C414" s="34"/>
      <c r="D414" s="34"/>
      <c r="E414" s="34"/>
      <c r="F414" s="11"/>
      <c r="G414" s="11"/>
      <c r="H414" s="11"/>
      <c r="I414" s="11"/>
      <c r="J414" s="11"/>
      <c r="K414" s="11"/>
      <c r="L414" s="11"/>
      <c r="M414" s="11"/>
      <c r="N414" s="11"/>
      <c r="O414" s="11"/>
      <c r="P414" s="11"/>
      <c r="Q414" s="11"/>
      <c r="R414" s="11"/>
      <c r="S414" s="11"/>
      <c r="T414" s="11"/>
      <c r="U414" s="11"/>
      <c r="V414" s="11"/>
      <c r="W414" s="11"/>
      <c r="X414" s="11"/>
      <c r="Y414" s="11"/>
      <c r="Z414" s="12"/>
    </row>
    <row r="415" ht="15.75" customHeight="1">
      <c r="A415" s="33"/>
      <c r="B415" s="34"/>
      <c r="C415" s="34"/>
      <c r="D415" s="34"/>
      <c r="E415" s="34"/>
      <c r="F415" s="11"/>
      <c r="G415" s="11"/>
      <c r="H415" s="11"/>
      <c r="I415" s="11"/>
      <c r="J415" s="11"/>
      <c r="K415" s="11"/>
      <c r="L415" s="11"/>
      <c r="M415" s="11"/>
      <c r="N415" s="11"/>
      <c r="O415" s="11"/>
      <c r="P415" s="11"/>
      <c r="Q415" s="11"/>
      <c r="R415" s="11"/>
      <c r="S415" s="11"/>
      <c r="T415" s="11"/>
      <c r="U415" s="11"/>
      <c r="V415" s="11"/>
      <c r="W415" s="11"/>
      <c r="X415" s="11"/>
      <c r="Y415" s="11"/>
      <c r="Z415" s="12"/>
    </row>
    <row r="416" ht="15.75" customHeight="1">
      <c r="A416" s="33"/>
      <c r="B416" s="34"/>
      <c r="C416" s="34"/>
      <c r="D416" s="34"/>
      <c r="E416" s="34"/>
      <c r="F416" s="11"/>
      <c r="G416" s="11"/>
      <c r="H416" s="11"/>
      <c r="I416" s="11"/>
      <c r="J416" s="11"/>
      <c r="K416" s="11"/>
      <c r="L416" s="11"/>
      <c r="M416" s="11"/>
      <c r="N416" s="11"/>
      <c r="O416" s="11"/>
      <c r="P416" s="11"/>
      <c r="Q416" s="11"/>
      <c r="R416" s="11"/>
      <c r="S416" s="11"/>
      <c r="T416" s="11"/>
      <c r="U416" s="11"/>
      <c r="V416" s="11"/>
      <c r="W416" s="11"/>
      <c r="X416" s="11"/>
      <c r="Y416" s="11"/>
      <c r="Z416" s="12"/>
    </row>
    <row r="417" ht="15.75" customHeight="1">
      <c r="A417" s="33"/>
      <c r="B417" s="34"/>
      <c r="C417" s="34"/>
      <c r="D417" s="34"/>
      <c r="E417" s="34"/>
      <c r="F417" s="11"/>
      <c r="G417" s="11"/>
      <c r="H417" s="11"/>
      <c r="I417" s="11"/>
      <c r="J417" s="11"/>
      <c r="K417" s="11"/>
      <c r="L417" s="11"/>
      <c r="M417" s="11"/>
      <c r="N417" s="11"/>
      <c r="O417" s="11"/>
      <c r="P417" s="11"/>
      <c r="Q417" s="11"/>
      <c r="R417" s="11"/>
      <c r="S417" s="11"/>
      <c r="T417" s="11"/>
      <c r="U417" s="11"/>
      <c r="V417" s="11"/>
      <c r="W417" s="11"/>
      <c r="X417" s="11"/>
      <c r="Y417" s="11"/>
      <c r="Z417" s="12"/>
    </row>
    <row r="418" ht="15.75" customHeight="1">
      <c r="A418" s="33"/>
      <c r="B418" s="34"/>
      <c r="C418" s="34"/>
      <c r="D418" s="34"/>
      <c r="E418" s="34"/>
      <c r="F418" s="11"/>
      <c r="G418" s="11"/>
      <c r="H418" s="11"/>
      <c r="I418" s="11"/>
      <c r="J418" s="11"/>
      <c r="K418" s="11"/>
      <c r="L418" s="11"/>
      <c r="M418" s="11"/>
      <c r="N418" s="11"/>
      <c r="O418" s="11"/>
      <c r="P418" s="11"/>
      <c r="Q418" s="11"/>
      <c r="R418" s="11"/>
      <c r="S418" s="11"/>
      <c r="T418" s="11"/>
      <c r="U418" s="11"/>
      <c r="V418" s="11"/>
      <c r="W418" s="11"/>
      <c r="X418" s="11"/>
      <c r="Y418" s="11"/>
      <c r="Z418" s="12"/>
    </row>
    <row r="419" ht="15.75" customHeight="1">
      <c r="A419" s="33"/>
      <c r="B419" s="34"/>
      <c r="C419" s="34"/>
      <c r="D419" s="34"/>
      <c r="E419" s="34"/>
      <c r="F419" s="11"/>
      <c r="G419" s="11"/>
      <c r="H419" s="11"/>
      <c r="I419" s="11"/>
      <c r="J419" s="11"/>
      <c r="K419" s="11"/>
      <c r="L419" s="11"/>
      <c r="M419" s="11"/>
      <c r="N419" s="11"/>
      <c r="O419" s="11"/>
      <c r="P419" s="11"/>
      <c r="Q419" s="11"/>
      <c r="R419" s="11"/>
      <c r="S419" s="11"/>
      <c r="T419" s="11"/>
      <c r="U419" s="11"/>
      <c r="V419" s="11"/>
      <c r="W419" s="11"/>
      <c r="X419" s="11"/>
      <c r="Y419" s="11"/>
      <c r="Z419" s="12"/>
    </row>
    <row r="420" ht="15.75" customHeight="1">
      <c r="A420" s="33"/>
      <c r="B420" s="34"/>
      <c r="C420" s="34"/>
      <c r="D420" s="34"/>
      <c r="E420" s="34"/>
      <c r="F420" s="11"/>
      <c r="G420" s="11"/>
      <c r="H420" s="11"/>
      <c r="I420" s="11"/>
      <c r="J420" s="11"/>
      <c r="K420" s="11"/>
      <c r="L420" s="11"/>
      <c r="M420" s="11"/>
      <c r="N420" s="11"/>
      <c r="O420" s="11"/>
      <c r="P420" s="11"/>
      <c r="Q420" s="11"/>
      <c r="R420" s="11"/>
      <c r="S420" s="11"/>
      <c r="T420" s="11"/>
      <c r="U420" s="11"/>
      <c r="V420" s="11"/>
      <c r="W420" s="11"/>
      <c r="X420" s="11"/>
      <c r="Y420" s="11"/>
      <c r="Z420" s="12"/>
    </row>
    <row r="421" ht="15.75" customHeight="1">
      <c r="A421" s="33"/>
      <c r="B421" s="34"/>
      <c r="C421" s="34"/>
      <c r="D421" s="34"/>
      <c r="E421" s="34"/>
      <c r="F421" s="11"/>
      <c r="G421" s="11"/>
      <c r="H421" s="11"/>
      <c r="I421" s="11"/>
      <c r="J421" s="11"/>
      <c r="K421" s="11"/>
      <c r="L421" s="11"/>
      <c r="M421" s="11"/>
      <c r="N421" s="11"/>
      <c r="O421" s="11"/>
      <c r="P421" s="11"/>
      <c r="Q421" s="11"/>
      <c r="R421" s="11"/>
      <c r="S421" s="11"/>
      <c r="T421" s="11"/>
      <c r="U421" s="11"/>
      <c r="V421" s="11"/>
      <c r="W421" s="11"/>
      <c r="X421" s="11"/>
      <c r="Y421" s="11"/>
      <c r="Z421" s="12"/>
    </row>
    <row r="422" ht="15.75" customHeight="1">
      <c r="A422" s="33"/>
      <c r="B422" s="34"/>
      <c r="C422" s="34"/>
      <c r="D422" s="34"/>
      <c r="E422" s="34"/>
      <c r="F422" s="11"/>
      <c r="G422" s="11"/>
      <c r="H422" s="11"/>
      <c r="I422" s="11"/>
      <c r="J422" s="11"/>
      <c r="K422" s="11"/>
      <c r="L422" s="11"/>
      <c r="M422" s="11"/>
      <c r="N422" s="11"/>
      <c r="O422" s="11"/>
      <c r="P422" s="11"/>
      <c r="Q422" s="11"/>
      <c r="R422" s="11"/>
      <c r="S422" s="11"/>
      <c r="T422" s="11"/>
      <c r="U422" s="11"/>
      <c r="V422" s="11"/>
      <c r="W422" s="11"/>
      <c r="X422" s="11"/>
      <c r="Y422" s="11"/>
      <c r="Z422" s="12"/>
    </row>
    <row r="423" ht="15.75" customHeight="1">
      <c r="A423" s="33"/>
      <c r="B423" s="34"/>
      <c r="C423" s="34"/>
      <c r="D423" s="34"/>
      <c r="E423" s="34"/>
      <c r="F423" s="11"/>
      <c r="G423" s="11"/>
      <c r="H423" s="11"/>
      <c r="I423" s="11"/>
      <c r="J423" s="11"/>
      <c r="K423" s="11"/>
      <c r="L423" s="11"/>
      <c r="M423" s="11"/>
      <c r="N423" s="11"/>
      <c r="O423" s="11"/>
      <c r="P423" s="11"/>
      <c r="Q423" s="11"/>
      <c r="R423" s="11"/>
      <c r="S423" s="11"/>
      <c r="T423" s="11"/>
      <c r="U423" s="11"/>
      <c r="V423" s="11"/>
      <c r="W423" s="11"/>
      <c r="X423" s="11"/>
      <c r="Y423" s="11"/>
      <c r="Z423" s="12"/>
    </row>
    <row r="424" ht="15.75" customHeight="1">
      <c r="A424" s="33"/>
      <c r="B424" s="34"/>
      <c r="C424" s="34"/>
      <c r="D424" s="34"/>
      <c r="E424" s="34"/>
      <c r="F424" s="11"/>
      <c r="G424" s="11"/>
      <c r="H424" s="11"/>
      <c r="I424" s="11"/>
      <c r="J424" s="11"/>
      <c r="K424" s="11"/>
      <c r="L424" s="11"/>
      <c r="M424" s="11"/>
      <c r="N424" s="11"/>
      <c r="O424" s="11"/>
      <c r="P424" s="11"/>
      <c r="Q424" s="11"/>
      <c r="R424" s="11"/>
      <c r="S424" s="11"/>
      <c r="T424" s="11"/>
      <c r="U424" s="11"/>
      <c r="V424" s="11"/>
      <c r="W424" s="11"/>
      <c r="X424" s="11"/>
      <c r="Y424" s="11"/>
      <c r="Z424" s="12"/>
    </row>
    <row r="425" ht="15.75" customHeight="1">
      <c r="A425" s="33"/>
      <c r="B425" s="34"/>
      <c r="C425" s="34"/>
      <c r="D425" s="34"/>
      <c r="E425" s="34"/>
      <c r="F425" s="11"/>
      <c r="G425" s="11"/>
      <c r="H425" s="11"/>
      <c r="I425" s="11"/>
      <c r="J425" s="11"/>
      <c r="K425" s="11"/>
      <c r="L425" s="11"/>
      <c r="M425" s="11"/>
      <c r="N425" s="11"/>
      <c r="O425" s="11"/>
      <c r="P425" s="11"/>
      <c r="Q425" s="11"/>
      <c r="R425" s="11"/>
      <c r="S425" s="11"/>
      <c r="T425" s="11"/>
      <c r="U425" s="11"/>
      <c r="V425" s="11"/>
      <c r="W425" s="11"/>
      <c r="X425" s="11"/>
      <c r="Y425" s="11"/>
      <c r="Z425" s="12"/>
    </row>
    <row r="426" ht="15.75" customHeight="1">
      <c r="A426" s="33"/>
      <c r="B426" s="34"/>
      <c r="C426" s="34"/>
      <c r="D426" s="34"/>
      <c r="E426" s="34"/>
      <c r="F426" s="11"/>
      <c r="G426" s="11"/>
      <c r="H426" s="11"/>
      <c r="I426" s="11"/>
      <c r="J426" s="11"/>
      <c r="K426" s="11"/>
      <c r="L426" s="11"/>
      <c r="M426" s="11"/>
      <c r="N426" s="11"/>
      <c r="O426" s="11"/>
      <c r="P426" s="11"/>
      <c r="Q426" s="11"/>
      <c r="R426" s="11"/>
      <c r="S426" s="11"/>
      <c r="T426" s="11"/>
      <c r="U426" s="11"/>
      <c r="V426" s="11"/>
      <c r="W426" s="11"/>
      <c r="X426" s="11"/>
      <c r="Y426" s="11"/>
      <c r="Z426" s="12"/>
    </row>
    <row r="427" ht="15.75" customHeight="1">
      <c r="A427" s="33"/>
      <c r="B427" s="34"/>
      <c r="C427" s="34"/>
      <c r="D427" s="34"/>
      <c r="E427" s="34"/>
      <c r="F427" s="11"/>
      <c r="G427" s="11"/>
      <c r="H427" s="11"/>
      <c r="I427" s="11"/>
      <c r="J427" s="11"/>
      <c r="K427" s="11"/>
      <c r="L427" s="11"/>
      <c r="M427" s="11"/>
      <c r="N427" s="11"/>
      <c r="O427" s="11"/>
      <c r="P427" s="11"/>
      <c r="Q427" s="11"/>
      <c r="R427" s="11"/>
      <c r="S427" s="11"/>
      <c r="T427" s="11"/>
      <c r="U427" s="11"/>
      <c r="V427" s="11"/>
      <c r="W427" s="11"/>
      <c r="X427" s="11"/>
      <c r="Y427" s="11"/>
      <c r="Z427" s="12"/>
    </row>
    <row r="428" ht="15.75" customHeight="1">
      <c r="A428" s="33"/>
      <c r="B428" s="34"/>
      <c r="C428" s="34"/>
      <c r="D428" s="34"/>
      <c r="E428" s="34"/>
      <c r="F428" s="11"/>
      <c r="G428" s="11"/>
      <c r="H428" s="11"/>
      <c r="I428" s="11"/>
      <c r="J428" s="11"/>
      <c r="K428" s="11"/>
      <c r="L428" s="11"/>
      <c r="M428" s="11"/>
      <c r="N428" s="11"/>
      <c r="O428" s="11"/>
      <c r="P428" s="11"/>
      <c r="Q428" s="11"/>
      <c r="R428" s="11"/>
      <c r="S428" s="11"/>
      <c r="T428" s="11"/>
      <c r="U428" s="11"/>
      <c r="V428" s="11"/>
      <c r="W428" s="11"/>
      <c r="X428" s="11"/>
      <c r="Y428" s="11"/>
      <c r="Z428" s="12"/>
    </row>
    <row r="429" ht="15.75" customHeight="1">
      <c r="A429" s="33"/>
      <c r="B429" s="34"/>
      <c r="C429" s="34"/>
      <c r="D429" s="34"/>
      <c r="E429" s="34"/>
      <c r="F429" s="11"/>
      <c r="G429" s="11"/>
      <c r="H429" s="11"/>
      <c r="I429" s="11"/>
      <c r="J429" s="11"/>
      <c r="K429" s="11"/>
      <c r="L429" s="11"/>
      <c r="M429" s="11"/>
      <c r="N429" s="11"/>
      <c r="O429" s="11"/>
      <c r="P429" s="11"/>
      <c r="Q429" s="11"/>
      <c r="R429" s="11"/>
      <c r="S429" s="11"/>
      <c r="T429" s="11"/>
      <c r="U429" s="11"/>
      <c r="V429" s="11"/>
      <c r="W429" s="11"/>
      <c r="X429" s="11"/>
      <c r="Y429" s="11"/>
      <c r="Z429" s="12"/>
    </row>
    <row r="430" ht="15.75" customHeight="1">
      <c r="A430" s="33"/>
      <c r="B430" s="34"/>
      <c r="C430" s="34"/>
      <c r="D430" s="34"/>
      <c r="E430" s="34"/>
      <c r="F430" s="11"/>
      <c r="G430" s="11"/>
      <c r="H430" s="11"/>
      <c r="I430" s="11"/>
      <c r="J430" s="11"/>
      <c r="K430" s="11"/>
      <c r="L430" s="11"/>
      <c r="M430" s="11"/>
      <c r="N430" s="11"/>
      <c r="O430" s="11"/>
      <c r="P430" s="11"/>
      <c r="Q430" s="11"/>
      <c r="R430" s="11"/>
      <c r="S430" s="11"/>
      <c r="T430" s="11"/>
      <c r="U430" s="11"/>
      <c r="V430" s="11"/>
      <c r="W430" s="11"/>
      <c r="X430" s="11"/>
      <c r="Y430" s="11"/>
      <c r="Z430" s="12"/>
    </row>
    <row r="431" ht="15.75" customHeight="1">
      <c r="A431" s="33"/>
      <c r="B431" s="34"/>
      <c r="C431" s="34"/>
      <c r="D431" s="34"/>
      <c r="E431" s="34"/>
      <c r="F431" s="11"/>
      <c r="G431" s="11"/>
      <c r="H431" s="11"/>
      <c r="I431" s="11"/>
      <c r="J431" s="11"/>
      <c r="K431" s="11"/>
      <c r="L431" s="11"/>
      <c r="M431" s="11"/>
      <c r="N431" s="11"/>
      <c r="O431" s="11"/>
      <c r="P431" s="11"/>
      <c r="Q431" s="11"/>
      <c r="R431" s="11"/>
      <c r="S431" s="11"/>
      <c r="T431" s="11"/>
      <c r="U431" s="11"/>
      <c r="V431" s="11"/>
      <c r="W431" s="11"/>
      <c r="X431" s="11"/>
      <c r="Y431" s="11"/>
      <c r="Z431" s="12"/>
    </row>
    <row r="432" ht="15.75" customHeight="1">
      <c r="A432" s="33"/>
      <c r="B432" s="34"/>
      <c r="C432" s="34"/>
      <c r="D432" s="34"/>
      <c r="E432" s="34"/>
      <c r="F432" s="11"/>
      <c r="G432" s="11"/>
      <c r="H432" s="11"/>
      <c r="I432" s="11"/>
      <c r="J432" s="11"/>
      <c r="K432" s="11"/>
      <c r="L432" s="11"/>
      <c r="M432" s="11"/>
      <c r="N432" s="11"/>
      <c r="O432" s="11"/>
      <c r="P432" s="11"/>
      <c r="Q432" s="11"/>
      <c r="R432" s="11"/>
      <c r="S432" s="11"/>
      <c r="T432" s="11"/>
      <c r="U432" s="11"/>
      <c r="V432" s="11"/>
      <c r="W432" s="11"/>
      <c r="X432" s="11"/>
      <c r="Y432" s="11"/>
      <c r="Z432" s="12"/>
    </row>
    <row r="433" ht="15.75" customHeight="1">
      <c r="A433" s="33"/>
      <c r="B433" s="34"/>
      <c r="C433" s="34"/>
      <c r="D433" s="34"/>
      <c r="E433" s="34"/>
      <c r="F433" s="11"/>
      <c r="G433" s="11"/>
      <c r="H433" s="11"/>
      <c r="I433" s="11"/>
      <c r="J433" s="11"/>
      <c r="K433" s="11"/>
      <c r="L433" s="11"/>
      <c r="M433" s="11"/>
      <c r="N433" s="11"/>
      <c r="O433" s="11"/>
      <c r="P433" s="11"/>
      <c r="Q433" s="11"/>
      <c r="R433" s="11"/>
      <c r="S433" s="11"/>
      <c r="T433" s="11"/>
      <c r="U433" s="11"/>
      <c r="V433" s="11"/>
      <c r="W433" s="11"/>
      <c r="X433" s="11"/>
      <c r="Y433" s="11"/>
      <c r="Z433" s="12"/>
    </row>
    <row r="434" ht="15.75" customHeight="1">
      <c r="A434" s="33"/>
      <c r="B434" s="34"/>
      <c r="C434" s="34"/>
      <c r="D434" s="34"/>
      <c r="E434" s="34"/>
      <c r="F434" s="11"/>
      <c r="G434" s="11"/>
      <c r="H434" s="11"/>
      <c r="I434" s="11"/>
      <c r="J434" s="11"/>
      <c r="K434" s="11"/>
      <c r="L434" s="11"/>
      <c r="M434" s="11"/>
      <c r="N434" s="11"/>
      <c r="O434" s="11"/>
      <c r="P434" s="11"/>
      <c r="Q434" s="11"/>
      <c r="R434" s="11"/>
      <c r="S434" s="11"/>
      <c r="T434" s="11"/>
      <c r="U434" s="11"/>
      <c r="V434" s="11"/>
      <c r="W434" s="11"/>
      <c r="X434" s="11"/>
      <c r="Y434" s="11"/>
      <c r="Z434" s="12"/>
    </row>
    <row r="435" ht="15.75" customHeight="1">
      <c r="A435" s="33"/>
      <c r="B435" s="34"/>
      <c r="C435" s="34"/>
      <c r="D435" s="34"/>
      <c r="E435" s="34"/>
      <c r="F435" s="11"/>
      <c r="G435" s="11"/>
      <c r="H435" s="11"/>
      <c r="I435" s="11"/>
      <c r="J435" s="11"/>
      <c r="K435" s="11"/>
      <c r="L435" s="11"/>
      <c r="M435" s="11"/>
      <c r="N435" s="11"/>
      <c r="O435" s="11"/>
      <c r="P435" s="11"/>
      <c r="Q435" s="11"/>
      <c r="R435" s="11"/>
      <c r="S435" s="11"/>
      <c r="T435" s="11"/>
      <c r="U435" s="11"/>
      <c r="V435" s="11"/>
      <c r="W435" s="11"/>
      <c r="X435" s="11"/>
      <c r="Y435" s="11"/>
      <c r="Z435" s="12"/>
    </row>
    <row r="436" ht="15.75" customHeight="1">
      <c r="A436" s="33"/>
      <c r="B436" s="34"/>
      <c r="C436" s="34"/>
      <c r="D436" s="34"/>
      <c r="E436" s="34"/>
      <c r="F436" s="11"/>
      <c r="G436" s="11"/>
      <c r="H436" s="11"/>
      <c r="I436" s="11"/>
      <c r="J436" s="11"/>
      <c r="K436" s="11"/>
      <c r="L436" s="11"/>
      <c r="M436" s="11"/>
      <c r="N436" s="11"/>
      <c r="O436" s="11"/>
      <c r="P436" s="11"/>
      <c r="Q436" s="11"/>
      <c r="R436" s="11"/>
      <c r="S436" s="11"/>
      <c r="T436" s="11"/>
      <c r="U436" s="11"/>
      <c r="V436" s="11"/>
      <c r="W436" s="11"/>
      <c r="X436" s="11"/>
      <c r="Y436" s="11"/>
      <c r="Z436" s="12"/>
    </row>
    <row r="437" ht="15.75" customHeight="1">
      <c r="A437" s="33"/>
      <c r="B437" s="34"/>
      <c r="C437" s="34"/>
      <c r="D437" s="34"/>
      <c r="E437" s="34"/>
      <c r="F437" s="11"/>
      <c r="G437" s="11"/>
      <c r="H437" s="11"/>
      <c r="I437" s="11"/>
      <c r="J437" s="11"/>
      <c r="K437" s="11"/>
      <c r="L437" s="11"/>
      <c r="M437" s="11"/>
      <c r="N437" s="11"/>
      <c r="O437" s="11"/>
      <c r="P437" s="11"/>
      <c r="Q437" s="11"/>
      <c r="R437" s="11"/>
      <c r="S437" s="11"/>
      <c r="T437" s="11"/>
      <c r="U437" s="11"/>
      <c r="V437" s="11"/>
      <c r="W437" s="11"/>
      <c r="X437" s="11"/>
      <c r="Y437" s="11"/>
      <c r="Z437" s="12"/>
    </row>
    <row r="438" ht="15.75" customHeight="1">
      <c r="A438" s="33"/>
      <c r="B438" s="34"/>
      <c r="C438" s="34"/>
      <c r="D438" s="34"/>
      <c r="E438" s="34"/>
      <c r="F438" s="11"/>
      <c r="G438" s="11"/>
      <c r="H438" s="11"/>
      <c r="I438" s="11"/>
      <c r="J438" s="11"/>
      <c r="K438" s="11"/>
      <c r="L438" s="11"/>
      <c r="M438" s="11"/>
      <c r="N438" s="11"/>
      <c r="O438" s="11"/>
      <c r="P438" s="11"/>
      <c r="Q438" s="11"/>
      <c r="R438" s="11"/>
      <c r="S438" s="11"/>
      <c r="T438" s="11"/>
      <c r="U438" s="11"/>
      <c r="V438" s="11"/>
      <c r="W438" s="11"/>
      <c r="X438" s="11"/>
      <c r="Y438" s="11"/>
      <c r="Z438" s="12"/>
    </row>
    <row r="439" ht="15.75" customHeight="1">
      <c r="A439" s="33"/>
      <c r="B439" s="34"/>
      <c r="C439" s="34"/>
      <c r="D439" s="34"/>
      <c r="E439" s="34"/>
      <c r="F439" s="11"/>
      <c r="G439" s="11"/>
      <c r="H439" s="11"/>
      <c r="I439" s="11"/>
      <c r="J439" s="11"/>
      <c r="K439" s="11"/>
      <c r="L439" s="11"/>
      <c r="M439" s="11"/>
      <c r="N439" s="11"/>
      <c r="O439" s="11"/>
      <c r="P439" s="11"/>
      <c r="Q439" s="11"/>
      <c r="R439" s="11"/>
      <c r="S439" s="11"/>
      <c r="T439" s="11"/>
      <c r="U439" s="11"/>
      <c r="V439" s="11"/>
      <c r="W439" s="11"/>
      <c r="X439" s="11"/>
      <c r="Y439" s="11"/>
      <c r="Z439" s="12"/>
    </row>
    <row r="440" ht="15.75" customHeight="1">
      <c r="A440" s="33"/>
      <c r="B440" s="34"/>
      <c r="C440" s="34"/>
      <c r="D440" s="34"/>
      <c r="E440" s="34"/>
      <c r="F440" s="11"/>
      <c r="G440" s="11"/>
      <c r="H440" s="11"/>
      <c r="I440" s="11"/>
      <c r="J440" s="11"/>
      <c r="K440" s="11"/>
      <c r="L440" s="11"/>
      <c r="M440" s="11"/>
      <c r="N440" s="11"/>
      <c r="O440" s="11"/>
      <c r="P440" s="11"/>
      <c r="Q440" s="11"/>
      <c r="R440" s="11"/>
      <c r="S440" s="11"/>
      <c r="T440" s="11"/>
      <c r="U440" s="11"/>
      <c r="V440" s="11"/>
      <c r="W440" s="11"/>
      <c r="X440" s="11"/>
      <c r="Y440" s="11"/>
      <c r="Z440" s="12"/>
    </row>
    <row r="441" ht="15.75" customHeight="1">
      <c r="A441" s="33"/>
      <c r="B441" s="34"/>
      <c r="C441" s="34"/>
      <c r="D441" s="34"/>
      <c r="E441" s="34"/>
      <c r="F441" s="11"/>
      <c r="G441" s="11"/>
      <c r="H441" s="11"/>
      <c r="I441" s="11"/>
      <c r="J441" s="11"/>
      <c r="K441" s="11"/>
      <c r="L441" s="11"/>
      <c r="M441" s="11"/>
      <c r="N441" s="11"/>
      <c r="O441" s="11"/>
      <c r="P441" s="11"/>
      <c r="Q441" s="11"/>
      <c r="R441" s="11"/>
      <c r="S441" s="11"/>
      <c r="T441" s="11"/>
      <c r="U441" s="11"/>
      <c r="V441" s="11"/>
      <c r="W441" s="11"/>
      <c r="X441" s="11"/>
      <c r="Y441" s="11"/>
      <c r="Z441" s="12"/>
    </row>
    <row r="442" ht="15.75" customHeight="1">
      <c r="A442" s="33"/>
      <c r="B442" s="34"/>
      <c r="C442" s="34"/>
      <c r="D442" s="34"/>
      <c r="E442" s="34"/>
      <c r="F442" s="11"/>
      <c r="G442" s="11"/>
      <c r="H442" s="11"/>
      <c r="I442" s="11"/>
      <c r="J442" s="11"/>
      <c r="K442" s="11"/>
      <c r="L442" s="11"/>
      <c r="M442" s="11"/>
      <c r="N442" s="11"/>
      <c r="O442" s="11"/>
      <c r="P442" s="11"/>
      <c r="Q442" s="11"/>
      <c r="R442" s="11"/>
      <c r="S442" s="11"/>
      <c r="T442" s="11"/>
      <c r="U442" s="11"/>
      <c r="V442" s="11"/>
      <c r="W442" s="11"/>
      <c r="X442" s="11"/>
      <c r="Y442" s="11"/>
      <c r="Z442" s="12"/>
    </row>
    <row r="443" ht="15.75" customHeight="1">
      <c r="A443" s="33"/>
      <c r="B443" s="34"/>
      <c r="C443" s="34"/>
      <c r="D443" s="34"/>
      <c r="E443" s="34"/>
      <c r="F443" s="11"/>
      <c r="G443" s="11"/>
      <c r="H443" s="11"/>
      <c r="I443" s="11"/>
      <c r="J443" s="11"/>
      <c r="K443" s="11"/>
      <c r="L443" s="11"/>
      <c r="M443" s="11"/>
      <c r="N443" s="11"/>
      <c r="O443" s="11"/>
      <c r="P443" s="11"/>
      <c r="Q443" s="11"/>
      <c r="R443" s="11"/>
      <c r="S443" s="11"/>
      <c r="T443" s="11"/>
      <c r="U443" s="11"/>
      <c r="V443" s="11"/>
      <c r="W443" s="11"/>
      <c r="X443" s="11"/>
      <c r="Y443" s="11"/>
      <c r="Z443" s="12"/>
    </row>
    <row r="444" ht="15.75" customHeight="1">
      <c r="A444" s="33"/>
      <c r="B444" s="34"/>
      <c r="C444" s="34"/>
      <c r="D444" s="34"/>
      <c r="E444" s="34"/>
      <c r="F444" s="11"/>
      <c r="G444" s="11"/>
      <c r="H444" s="11"/>
      <c r="I444" s="11"/>
      <c r="J444" s="11"/>
      <c r="K444" s="11"/>
      <c r="L444" s="11"/>
      <c r="M444" s="11"/>
      <c r="N444" s="11"/>
      <c r="O444" s="11"/>
      <c r="P444" s="11"/>
      <c r="Q444" s="11"/>
      <c r="R444" s="11"/>
      <c r="S444" s="11"/>
      <c r="T444" s="11"/>
      <c r="U444" s="11"/>
      <c r="V444" s="11"/>
      <c r="W444" s="11"/>
      <c r="X444" s="11"/>
      <c r="Y444" s="11"/>
      <c r="Z444" s="12"/>
    </row>
    <row r="445" ht="15.75" customHeight="1">
      <c r="A445" s="33"/>
      <c r="B445" s="34"/>
      <c r="C445" s="34"/>
      <c r="D445" s="34"/>
      <c r="E445" s="34"/>
      <c r="F445" s="11"/>
      <c r="G445" s="11"/>
      <c r="H445" s="11"/>
      <c r="I445" s="11"/>
      <c r="J445" s="11"/>
      <c r="K445" s="11"/>
      <c r="L445" s="11"/>
      <c r="M445" s="11"/>
      <c r="N445" s="11"/>
      <c r="O445" s="11"/>
      <c r="P445" s="11"/>
      <c r="Q445" s="11"/>
      <c r="R445" s="11"/>
      <c r="S445" s="11"/>
      <c r="T445" s="11"/>
      <c r="U445" s="11"/>
      <c r="V445" s="11"/>
      <c r="W445" s="11"/>
      <c r="X445" s="11"/>
      <c r="Y445" s="11"/>
      <c r="Z445" s="12"/>
    </row>
    <row r="446" ht="15.75" customHeight="1">
      <c r="A446" s="33"/>
      <c r="B446" s="34"/>
      <c r="C446" s="34"/>
      <c r="D446" s="34"/>
      <c r="E446" s="34"/>
      <c r="F446" s="11"/>
      <c r="G446" s="11"/>
      <c r="H446" s="11"/>
      <c r="I446" s="11"/>
      <c r="J446" s="11"/>
      <c r="K446" s="11"/>
      <c r="L446" s="11"/>
      <c r="M446" s="11"/>
      <c r="N446" s="11"/>
      <c r="O446" s="11"/>
      <c r="P446" s="11"/>
      <c r="Q446" s="11"/>
      <c r="R446" s="11"/>
      <c r="S446" s="11"/>
      <c r="T446" s="11"/>
      <c r="U446" s="11"/>
      <c r="V446" s="11"/>
      <c r="W446" s="11"/>
      <c r="X446" s="11"/>
      <c r="Y446" s="11"/>
      <c r="Z446" s="12"/>
    </row>
    <row r="447" ht="15.75" customHeight="1">
      <c r="A447" s="33"/>
      <c r="B447" s="34"/>
      <c r="C447" s="34"/>
      <c r="D447" s="34"/>
      <c r="E447" s="34"/>
      <c r="F447" s="11"/>
      <c r="G447" s="11"/>
      <c r="H447" s="11"/>
      <c r="I447" s="11"/>
      <c r="J447" s="11"/>
      <c r="K447" s="11"/>
      <c r="L447" s="11"/>
      <c r="M447" s="11"/>
      <c r="N447" s="11"/>
      <c r="O447" s="11"/>
      <c r="P447" s="11"/>
      <c r="Q447" s="11"/>
      <c r="R447" s="11"/>
      <c r="S447" s="11"/>
      <c r="T447" s="11"/>
      <c r="U447" s="11"/>
      <c r="V447" s="11"/>
      <c r="W447" s="11"/>
      <c r="X447" s="11"/>
      <c r="Y447" s="11"/>
      <c r="Z447" s="12"/>
    </row>
    <row r="448" ht="15.75" customHeight="1">
      <c r="A448" s="33"/>
      <c r="B448" s="34"/>
      <c r="C448" s="34"/>
      <c r="D448" s="34"/>
      <c r="E448" s="34"/>
      <c r="F448" s="11"/>
      <c r="G448" s="11"/>
      <c r="H448" s="11"/>
      <c r="I448" s="11"/>
      <c r="J448" s="11"/>
      <c r="K448" s="11"/>
      <c r="L448" s="11"/>
      <c r="M448" s="11"/>
      <c r="N448" s="11"/>
      <c r="O448" s="11"/>
      <c r="P448" s="11"/>
      <c r="Q448" s="11"/>
      <c r="R448" s="11"/>
      <c r="S448" s="11"/>
      <c r="T448" s="11"/>
      <c r="U448" s="11"/>
      <c r="V448" s="11"/>
      <c r="W448" s="11"/>
      <c r="X448" s="11"/>
      <c r="Y448" s="11"/>
      <c r="Z448" s="12"/>
    </row>
    <row r="449" ht="15.75" customHeight="1">
      <c r="A449" s="33"/>
      <c r="B449" s="34"/>
      <c r="C449" s="34"/>
      <c r="D449" s="34"/>
      <c r="E449" s="34"/>
      <c r="F449" s="11"/>
      <c r="G449" s="11"/>
      <c r="H449" s="11"/>
      <c r="I449" s="11"/>
      <c r="J449" s="11"/>
      <c r="K449" s="11"/>
      <c r="L449" s="11"/>
      <c r="M449" s="11"/>
      <c r="N449" s="11"/>
      <c r="O449" s="11"/>
      <c r="P449" s="11"/>
      <c r="Q449" s="11"/>
      <c r="R449" s="11"/>
      <c r="S449" s="11"/>
      <c r="T449" s="11"/>
      <c r="U449" s="11"/>
      <c r="V449" s="11"/>
      <c r="W449" s="11"/>
      <c r="X449" s="11"/>
      <c r="Y449" s="11"/>
      <c r="Z449" s="12"/>
    </row>
    <row r="450" ht="15.75" customHeight="1">
      <c r="A450" s="33"/>
      <c r="B450" s="34"/>
      <c r="C450" s="34"/>
      <c r="D450" s="34"/>
      <c r="E450" s="34"/>
      <c r="F450" s="11"/>
      <c r="G450" s="11"/>
      <c r="H450" s="11"/>
      <c r="I450" s="11"/>
      <c r="J450" s="11"/>
      <c r="K450" s="11"/>
      <c r="L450" s="11"/>
      <c r="M450" s="11"/>
      <c r="N450" s="11"/>
      <c r="O450" s="11"/>
      <c r="P450" s="11"/>
      <c r="Q450" s="11"/>
      <c r="R450" s="11"/>
      <c r="S450" s="11"/>
      <c r="T450" s="11"/>
      <c r="U450" s="11"/>
      <c r="V450" s="11"/>
      <c r="W450" s="11"/>
      <c r="X450" s="11"/>
      <c r="Y450" s="11"/>
      <c r="Z450" s="12"/>
    </row>
    <row r="451" ht="15.75" customHeight="1">
      <c r="A451" s="33"/>
      <c r="B451" s="34"/>
      <c r="C451" s="34"/>
      <c r="D451" s="34"/>
      <c r="E451" s="34"/>
      <c r="F451" s="11"/>
      <c r="G451" s="11"/>
      <c r="H451" s="11"/>
      <c r="I451" s="11"/>
      <c r="J451" s="11"/>
      <c r="K451" s="11"/>
      <c r="L451" s="11"/>
      <c r="M451" s="11"/>
      <c r="N451" s="11"/>
      <c r="O451" s="11"/>
      <c r="P451" s="11"/>
      <c r="Q451" s="11"/>
      <c r="R451" s="11"/>
      <c r="S451" s="11"/>
      <c r="T451" s="11"/>
      <c r="U451" s="11"/>
      <c r="V451" s="11"/>
      <c r="W451" s="11"/>
      <c r="X451" s="11"/>
      <c r="Y451" s="11"/>
      <c r="Z451" s="12"/>
    </row>
    <row r="452" ht="15.75" customHeight="1">
      <c r="A452" s="33"/>
      <c r="B452" s="34"/>
      <c r="C452" s="34"/>
      <c r="D452" s="34"/>
      <c r="E452" s="34"/>
      <c r="F452" s="11"/>
      <c r="G452" s="11"/>
      <c r="H452" s="11"/>
      <c r="I452" s="11"/>
      <c r="J452" s="11"/>
      <c r="K452" s="11"/>
      <c r="L452" s="11"/>
      <c r="M452" s="11"/>
      <c r="N452" s="11"/>
      <c r="O452" s="11"/>
      <c r="P452" s="11"/>
      <c r="Q452" s="11"/>
      <c r="R452" s="11"/>
      <c r="S452" s="11"/>
      <c r="T452" s="11"/>
      <c r="U452" s="11"/>
      <c r="V452" s="11"/>
      <c r="W452" s="11"/>
      <c r="X452" s="11"/>
      <c r="Y452" s="11"/>
      <c r="Z452" s="12"/>
    </row>
    <row r="453" ht="15.75" customHeight="1">
      <c r="A453" s="33"/>
      <c r="B453" s="34"/>
      <c r="C453" s="34"/>
      <c r="D453" s="34"/>
      <c r="E453" s="34"/>
      <c r="F453" s="11"/>
      <c r="G453" s="11"/>
      <c r="H453" s="11"/>
      <c r="I453" s="11"/>
      <c r="J453" s="11"/>
      <c r="K453" s="11"/>
      <c r="L453" s="11"/>
      <c r="M453" s="11"/>
      <c r="N453" s="11"/>
      <c r="O453" s="11"/>
      <c r="P453" s="11"/>
      <c r="Q453" s="11"/>
      <c r="R453" s="11"/>
      <c r="S453" s="11"/>
      <c r="T453" s="11"/>
      <c r="U453" s="11"/>
      <c r="V453" s="11"/>
      <c r="W453" s="11"/>
      <c r="X453" s="11"/>
      <c r="Y453" s="11"/>
      <c r="Z453" s="12"/>
    </row>
    <row r="454" ht="15.75" customHeight="1">
      <c r="A454" s="33"/>
      <c r="B454" s="34"/>
      <c r="C454" s="34"/>
      <c r="D454" s="34"/>
      <c r="E454" s="34"/>
      <c r="F454" s="11"/>
      <c r="G454" s="11"/>
      <c r="H454" s="11"/>
      <c r="I454" s="11"/>
      <c r="J454" s="11"/>
      <c r="K454" s="11"/>
      <c r="L454" s="11"/>
      <c r="M454" s="11"/>
      <c r="N454" s="11"/>
      <c r="O454" s="11"/>
      <c r="P454" s="11"/>
      <c r="Q454" s="11"/>
      <c r="R454" s="11"/>
      <c r="S454" s="11"/>
      <c r="T454" s="11"/>
      <c r="U454" s="11"/>
      <c r="V454" s="11"/>
      <c r="W454" s="11"/>
      <c r="X454" s="11"/>
      <c r="Y454" s="11"/>
      <c r="Z454" s="12"/>
    </row>
    <row r="455" ht="15.75" customHeight="1">
      <c r="A455" s="33"/>
      <c r="B455" s="34"/>
      <c r="C455" s="34"/>
      <c r="D455" s="34"/>
      <c r="E455" s="34"/>
      <c r="F455" s="11"/>
      <c r="G455" s="11"/>
      <c r="H455" s="11"/>
      <c r="I455" s="11"/>
      <c r="J455" s="11"/>
      <c r="K455" s="11"/>
      <c r="L455" s="11"/>
      <c r="M455" s="11"/>
      <c r="N455" s="11"/>
      <c r="O455" s="11"/>
      <c r="P455" s="11"/>
      <c r="Q455" s="11"/>
      <c r="R455" s="11"/>
      <c r="S455" s="11"/>
      <c r="T455" s="11"/>
      <c r="U455" s="11"/>
      <c r="V455" s="11"/>
      <c r="W455" s="11"/>
      <c r="X455" s="11"/>
      <c r="Y455" s="11"/>
      <c r="Z455" s="12"/>
    </row>
    <row r="456" ht="15.75" customHeight="1">
      <c r="A456" s="33"/>
      <c r="B456" s="34"/>
      <c r="C456" s="34"/>
      <c r="D456" s="34"/>
      <c r="E456" s="34"/>
      <c r="F456" s="11"/>
      <c r="G456" s="11"/>
      <c r="H456" s="11"/>
      <c r="I456" s="11"/>
      <c r="J456" s="11"/>
      <c r="K456" s="11"/>
      <c r="L456" s="11"/>
      <c r="M456" s="11"/>
      <c r="N456" s="11"/>
      <c r="O456" s="11"/>
      <c r="P456" s="11"/>
      <c r="Q456" s="11"/>
      <c r="R456" s="11"/>
      <c r="S456" s="11"/>
      <c r="T456" s="11"/>
      <c r="U456" s="11"/>
      <c r="V456" s="11"/>
      <c r="W456" s="11"/>
      <c r="X456" s="11"/>
      <c r="Y456" s="11"/>
      <c r="Z456" s="12"/>
    </row>
    <row r="457" ht="15.75" customHeight="1">
      <c r="A457" s="33"/>
      <c r="B457" s="34"/>
      <c r="C457" s="34"/>
      <c r="D457" s="34"/>
      <c r="E457" s="34"/>
      <c r="F457" s="11"/>
      <c r="G457" s="11"/>
      <c r="H457" s="11"/>
      <c r="I457" s="11"/>
      <c r="J457" s="11"/>
      <c r="K457" s="11"/>
      <c r="L457" s="11"/>
      <c r="M457" s="11"/>
      <c r="N457" s="11"/>
      <c r="O457" s="11"/>
      <c r="P457" s="11"/>
      <c r="Q457" s="11"/>
      <c r="R457" s="11"/>
      <c r="S457" s="11"/>
      <c r="T457" s="11"/>
      <c r="U457" s="11"/>
      <c r="V457" s="11"/>
      <c r="W457" s="11"/>
      <c r="X457" s="11"/>
      <c r="Y457" s="11"/>
      <c r="Z457" s="12"/>
    </row>
    <row r="458" ht="15.75" customHeight="1">
      <c r="A458" s="33"/>
      <c r="B458" s="34"/>
      <c r="C458" s="34"/>
      <c r="D458" s="34"/>
      <c r="E458" s="34"/>
      <c r="F458" s="11"/>
      <c r="G458" s="11"/>
      <c r="H458" s="11"/>
      <c r="I458" s="11"/>
      <c r="J458" s="11"/>
      <c r="K458" s="11"/>
      <c r="L458" s="11"/>
      <c r="M458" s="11"/>
      <c r="N458" s="11"/>
      <c r="O458" s="11"/>
      <c r="P458" s="11"/>
      <c r="Q458" s="11"/>
      <c r="R458" s="11"/>
      <c r="S458" s="11"/>
      <c r="T458" s="11"/>
      <c r="U458" s="11"/>
      <c r="V458" s="11"/>
      <c r="W458" s="11"/>
      <c r="X458" s="11"/>
      <c r="Y458" s="11"/>
      <c r="Z458" s="12"/>
    </row>
    <row r="459" ht="15.75" customHeight="1">
      <c r="A459" s="33"/>
      <c r="B459" s="34"/>
      <c r="C459" s="34"/>
      <c r="D459" s="34"/>
      <c r="E459" s="34"/>
      <c r="F459" s="11"/>
      <c r="G459" s="11"/>
      <c r="H459" s="11"/>
      <c r="I459" s="11"/>
      <c r="J459" s="11"/>
      <c r="K459" s="11"/>
      <c r="L459" s="11"/>
      <c r="M459" s="11"/>
      <c r="N459" s="11"/>
      <c r="O459" s="11"/>
      <c r="P459" s="11"/>
      <c r="Q459" s="11"/>
      <c r="R459" s="11"/>
      <c r="S459" s="11"/>
      <c r="T459" s="11"/>
      <c r="U459" s="11"/>
      <c r="V459" s="11"/>
      <c r="W459" s="11"/>
      <c r="X459" s="11"/>
      <c r="Y459" s="11"/>
      <c r="Z459" s="12"/>
    </row>
    <row r="460" ht="15.75" customHeight="1">
      <c r="A460" s="33"/>
      <c r="B460" s="34"/>
      <c r="C460" s="34"/>
      <c r="D460" s="34"/>
      <c r="E460" s="34"/>
      <c r="F460" s="11"/>
      <c r="G460" s="11"/>
      <c r="H460" s="11"/>
      <c r="I460" s="11"/>
      <c r="J460" s="11"/>
      <c r="K460" s="11"/>
      <c r="L460" s="11"/>
      <c r="M460" s="11"/>
      <c r="N460" s="11"/>
      <c r="O460" s="11"/>
      <c r="P460" s="11"/>
      <c r="Q460" s="11"/>
      <c r="R460" s="11"/>
      <c r="S460" s="11"/>
      <c r="T460" s="11"/>
      <c r="U460" s="11"/>
      <c r="V460" s="11"/>
      <c r="W460" s="11"/>
      <c r="X460" s="11"/>
      <c r="Y460" s="11"/>
      <c r="Z460" s="12"/>
    </row>
    <row r="461" ht="15.75" customHeight="1">
      <c r="A461" s="33"/>
      <c r="B461" s="34"/>
      <c r="C461" s="34"/>
      <c r="D461" s="34"/>
      <c r="E461" s="34"/>
      <c r="F461" s="11"/>
      <c r="G461" s="11"/>
      <c r="H461" s="11"/>
      <c r="I461" s="11"/>
      <c r="J461" s="11"/>
      <c r="K461" s="11"/>
      <c r="L461" s="11"/>
      <c r="M461" s="11"/>
      <c r="N461" s="11"/>
      <c r="O461" s="11"/>
      <c r="P461" s="11"/>
      <c r="Q461" s="11"/>
      <c r="R461" s="11"/>
      <c r="S461" s="11"/>
      <c r="T461" s="11"/>
      <c r="U461" s="11"/>
      <c r="V461" s="11"/>
      <c r="W461" s="11"/>
      <c r="X461" s="11"/>
      <c r="Y461" s="11"/>
      <c r="Z461" s="12"/>
    </row>
    <row r="462" ht="15.75" customHeight="1">
      <c r="A462" s="33"/>
      <c r="B462" s="34"/>
      <c r="C462" s="34"/>
      <c r="D462" s="34"/>
      <c r="E462" s="34"/>
      <c r="F462" s="11"/>
      <c r="G462" s="11"/>
      <c r="H462" s="11"/>
      <c r="I462" s="11"/>
      <c r="J462" s="11"/>
      <c r="K462" s="11"/>
      <c r="L462" s="11"/>
      <c r="M462" s="11"/>
      <c r="N462" s="11"/>
      <c r="O462" s="11"/>
      <c r="P462" s="11"/>
      <c r="Q462" s="11"/>
      <c r="R462" s="11"/>
      <c r="S462" s="11"/>
      <c r="T462" s="11"/>
      <c r="U462" s="11"/>
      <c r="V462" s="11"/>
      <c r="W462" s="11"/>
      <c r="X462" s="11"/>
      <c r="Y462" s="11"/>
      <c r="Z462" s="12"/>
    </row>
    <row r="463" ht="15.75" customHeight="1">
      <c r="A463" s="33"/>
      <c r="B463" s="34"/>
      <c r="C463" s="34"/>
      <c r="D463" s="34"/>
      <c r="E463" s="34"/>
      <c r="F463" s="11"/>
      <c r="G463" s="11"/>
      <c r="H463" s="11"/>
      <c r="I463" s="11"/>
      <c r="J463" s="11"/>
      <c r="K463" s="11"/>
      <c r="L463" s="11"/>
      <c r="M463" s="11"/>
      <c r="N463" s="11"/>
      <c r="O463" s="11"/>
      <c r="P463" s="11"/>
      <c r="Q463" s="11"/>
      <c r="R463" s="11"/>
      <c r="S463" s="11"/>
      <c r="T463" s="11"/>
      <c r="U463" s="11"/>
      <c r="V463" s="11"/>
      <c r="W463" s="11"/>
      <c r="X463" s="11"/>
      <c r="Y463" s="11"/>
      <c r="Z463" s="12"/>
    </row>
    <row r="464" ht="15.75" customHeight="1">
      <c r="A464" s="33"/>
      <c r="B464" s="34"/>
      <c r="C464" s="34"/>
      <c r="D464" s="34"/>
      <c r="E464" s="34"/>
      <c r="F464" s="11"/>
      <c r="G464" s="11"/>
      <c r="H464" s="11"/>
      <c r="I464" s="11"/>
      <c r="J464" s="11"/>
      <c r="K464" s="11"/>
      <c r="L464" s="11"/>
      <c r="M464" s="11"/>
      <c r="N464" s="11"/>
      <c r="O464" s="11"/>
      <c r="P464" s="11"/>
      <c r="Q464" s="11"/>
      <c r="R464" s="11"/>
      <c r="S464" s="11"/>
      <c r="T464" s="11"/>
      <c r="U464" s="11"/>
      <c r="V464" s="11"/>
      <c r="W464" s="11"/>
      <c r="X464" s="11"/>
      <c r="Y464" s="11"/>
      <c r="Z464" s="12"/>
    </row>
    <row r="465" ht="15.75" customHeight="1">
      <c r="A465" s="33"/>
      <c r="B465" s="34"/>
      <c r="C465" s="34"/>
      <c r="D465" s="34"/>
      <c r="E465" s="34"/>
      <c r="F465" s="11"/>
      <c r="G465" s="11"/>
      <c r="H465" s="11"/>
      <c r="I465" s="11"/>
      <c r="J465" s="11"/>
      <c r="K465" s="11"/>
      <c r="L465" s="11"/>
      <c r="M465" s="11"/>
      <c r="N465" s="11"/>
      <c r="O465" s="11"/>
      <c r="P465" s="11"/>
      <c r="Q465" s="11"/>
      <c r="R465" s="11"/>
      <c r="S465" s="11"/>
      <c r="T465" s="11"/>
      <c r="U465" s="11"/>
      <c r="V465" s="11"/>
      <c r="W465" s="11"/>
      <c r="X465" s="11"/>
      <c r="Y465" s="11"/>
      <c r="Z465" s="12"/>
    </row>
    <row r="466" ht="15.75" customHeight="1">
      <c r="A466" s="33"/>
      <c r="B466" s="34"/>
      <c r="C466" s="34"/>
      <c r="D466" s="34"/>
      <c r="E466" s="34"/>
      <c r="F466" s="11"/>
      <c r="G466" s="11"/>
      <c r="H466" s="11"/>
      <c r="I466" s="11"/>
      <c r="J466" s="11"/>
      <c r="K466" s="11"/>
      <c r="L466" s="11"/>
      <c r="M466" s="11"/>
      <c r="N466" s="11"/>
      <c r="O466" s="11"/>
      <c r="P466" s="11"/>
      <c r="Q466" s="11"/>
      <c r="R466" s="11"/>
      <c r="S466" s="11"/>
      <c r="T466" s="11"/>
      <c r="U466" s="11"/>
      <c r="V466" s="11"/>
      <c r="W466" s="11"/>
      <c r="X466" s="11"/>
      <c r="Y466" s="11"/>
      <c r="Z466" s="12"/>
    </row>
    <row r="467" ht="15.75" customHeight="1">
      <c r="A467" s="33"/>
      <c r="B467" s="34"/>
      <c r="C467" s="34"/>
      <c r="D467" s="34"/>
      <c r="E467" s="34"/>
      <c r="F467" s="11"/>
      <c r="G467" s="11"/>
      <c r="H467" s="11"/>
      <c r="I467" s="11"/>
      <c r="J467" s="11"/>
      <c r="K467" s="11"/>
      <c r="L467" s="11"/>
      <c r="M467" s="11"/>
      <c r="N467" s="11"/>
      <c r="O467" s="11"/>
      <c r="P467" s="11"/>
      <c r="Q467" s="11"/>
      <c r="R467" s="11"/>
      <c r="S467" s="11"/>
      <c r="T467" s="11"/>
      <c r="U467" s="11"/>
      <c r="V467" s="11"/>
      <c r="W467" s="11"/>
      <c r="X467" s="11"/>
      <c r="Y467" s="11"/>
      <c r="Z467" s="12"/>
    </row>
    <row r="468" ht="15.75" customHeight="1">
      <c r="A468" s="33"/>
      <c r="B468" s="34"/>
      <c r="C468" s="34"/>
      <c r="D468" s="34"/>
      <c r="E468" s="34"/>
      <c r="F468" s="11"/>
      <c r="G468" s="11"/>
      <c r="H468" s="11"/>
      <c r="I468" s="11"/>
      <c r="J468" s="11"/>
      <c r="K468" s="11"/>
      <c r="L468" s="11"/>
      <c r="M468" s="11"/>
      <c r="N468" s="11"/>
      <c r="O468" s="11"/>
      <c r="P468" s="11"/>
      <c r="Q468" s="11"/>
      <c r="R468" s="11"/>
      <c r="S468" s="11"/>
      <c r="T468" s="11"/>
      <c r="U468" s="11"/>
      <c r="V468" s="11"/>
      <c r="W468" s="11"/>
      <c r="X468" s="11"/>
      <c r="Y468" s="11"/>
      <c r="Z468" s="12"/>
    </row>
    <row r="469" ht="15.75" customHeight="1">
      <c r="A469" s="33"/>
      <c r="B469" s="34"/>
      <c r="C469" s="34"/>
      <c r="D469" s="34"/>
      <c r="E469" s="34"/>
      <c r="F469" s="11"/>
      <c r="G469" s="11"/>
      <c r="H469" s="11"/>
      <c r="I469" s="11"/>
      <c r="J469" s="11"/>
      <c r="K469" s="11"/>
      <c r="L469" s="11"/>
      <c r="M469" s="11"/>
      <c r="N469" s="11"/>
      <c r="O469" s="11"/>
      <c r="P469" s="11"/>
      <c r="Q469" s="11"/>
      <c r="R469" s="11"/>
      <c r="S469" s="11"/>
      <c r="T469" s="11"/>
      <c r="U469" s="11"/>
      <c r="V469" s="11"/>
      <c r="W469" s="11"/>
      <c r="X469" s="11"/>
      <c r="Y469" s="11"/>
      <c r="Z469" s="12"/>
    </row>
    <row r="470" ht="15.75" customHeight="1">
      <c r="A470" s="33"/>
      <c r="B470" s="34"/>
      <c r="C470" s="34"/>
      <c r="D470" s="34"/>
      <c r="E470" s="34"/>
      <c r="F470" s="11"/>
      <c r="G470" s="11"/>
      <c r="H470" s="11"/>
      <c r="I470" s="11"/>
      <c r="J470" s="11"/>
      <c r="K470" s="11"/>
      <c r="L470" s="11"/>
      <c r="M470" s="11"/>
      <c r="N470" s="11"/>
      <c r="O470" s="11"/>
      <c r="P470" s="11"/>
      <c r="Q470" s="11"/>
      <c r="R470" s="11"/>
      <c r="S470" s="11"/>
      <c r="T470" s="11"/>
      <c r="U470" s="11"/>
      <c r="V470" s="11"/>
      <c r="W470" s="11"/>
      <c r="X470" s="11"/>
      <c r="Y470" s="11"/>
      <c r="Z470" s="12"/>
    </row>
    <row r="471" ht="15.75" customHeight="1">
      <c r="A471" s="33"/>
      <c r="B471" s="34"/>
      <c r="C471" s="34"/>
      <c r="D471" s="34"/>
      <c r="E471" s="34"/>
      <c r="F471" s="11"/>
      <c r="G471" s="11"/>
      <c r="H471" s="11"/>
      <c r="I471" s="11"/>
      <c r="J471" s="11"/>
      <c r="K471" s="11"/>
      <c r="L471" s="11"/>
      <c r="M471" s="11"/>
      <c r="N471" s="11"/>
      <c r="O471" s="11"/>
      <c r="P471" s="11"/>
      <c r="Q471" s="11"/>
      <c r="R471" s="11"/>
      <c r="S471" s="11"/>
      <c r="T471" s="11"/>
      <c r="U471" s="11"/>
      <c r="V471" s="11"/>
      <c r="W471" s="11"/>
      <c r="X471" s="11"/>
      <c r="Y471" s="11"/>
      <c r="Z471" s="12"/>
    </row>
    <row r="472" ht="15.75" customHeight="1">
      <c r="A472" s="33"/>
      <c r="B472" s="34"/>
      <c r="C472" s="34"/>
      <c r="D472" s="34"/>
      <c r="E472" s="34"/>
      <c r="F472" s="11"/>
      <c r="G472" s="11"/>
      <c r="H472" s="11"/>
      <c r="I472" s="11"/>
      <c r="J472" s="11"/>
      <c r="K472" s="11"/>
      <c r="L472" s="11"/>
      <c r="M472" s="11"/>
      <c r="N472" s="11"/>
      <c r="O472" s="11"/>
      <c r="P472" s="11"/>
      <c r="Q472" s="11"/>
      <c r="R472" s="11"/>
      <c r="S472" s="11"/>
      <c r="T472" s="11"/>
      <c r="U472" s="11"/>
      <c r="V472" s="11"/>
      <c r="W472" s="11"/>
      <c r="X472" s="11"/>
      <c r="Y472" s="11"/>
      <c r="Z472" s="12"/>
    </row>
    <row r="473" ht="15.75" customHeight="1">
      <c r="A473" s="33"/>
      <c r="B473" s="34"/>
      <c r="C473" s="34"/>
      <c r="D473" s="34"/>
      <c r="E473" s="34"/>
      <c r="F473" s="11"/>
      <c r="G473" s="11"/>
      <c r="H473" s="11"/>
      <c r="I473" s="11"/>
      <c r="J473" s="11"/>
      <c r="K473" s="11"/>
      <c r="L473" s="11"/>
      <c r="M473" s="11"/>
      <c r="N473" s="11"/>
      <c r="O473" s="11"/>
      <c r="P473" s="11"/>
      <c r="Q473" s="11"/>
      <c r="R473" s="11"/>
      <c r="S473" s="11"/>
      <c r="T473" s="11"/>
      <c r="U473" s="11"/>
      <c r="V473" s="11"/>
      <c r="W473" s="11"/>
      <c r="X473" s="11"/>
      <c r="Y473" s="11"/>
      <c r="Z473" s="12"/>
    </row>
    <row r="474" ht="15.75" customHeight="1">
      <c r="A474" s="33"/>
      <c r="B474" s="34"/>
      <c r="C474" s="34"/>
      <c r="D474" s="34"/>
      <c r="E474" s="34"/>
      <c r="F474" s="11"/>
      <c r="G474" s="11"/>
      <c r="H474" s="11"/>
      <c r="I474" s="11"/>
      <c r="J474" s="11"/>
      <c r="K474" s="11"/>
      <c r="L474" s="11"/>
      <c r="M474" s="11"/>
      <c r="N474" s="11"/>
      <c r="O474" s="11"/>
      <c r="P474" s="11"/>
      <c r="Q474" s="11"/>
      <c r="R474" s="11"/>
      <c r="S474" s="11"/>
      <c r="T474" s="11"/>
      <c r="U474" s="11"/>
      <c r="V474" s="11"/>
      <c r="W474" s="11"/>
      <c r="X474" s="11"/>
      <c r="Y474" s="11"/>
      <c r="Z474" s="12"/>
    </row>
    <row r="475" ht="15.75" customHeight="1">
      <c r="A475" s="33"/>
      <c r="B475" s="34"/>
      <c r="C475" s="34"/>
      <c r="D475" s="34"/>
      <c r="E475" s="34"/>
      <c r="F475" s="11"/>
      <c r="G475" s="11"/>
      <c r="H475" s="11"/>
      <c r="I475" s="11"/>
      <c r="J475" s="11"/>
      <c r="K475" s="11"/>
      <c r="L475" s="11"/>
      <c r="M475" s="11"/>
      <c r="N475" s="11"/>
      <c r="O475" s="11"/>
      <c r="P475" s="11"/>
      <c r="Q475" s="11"/>
      <c r="R475" s="11"/>
      <c r="S475" s="11"/>
      <c r="T475" s="11"/>
      <c r="U475" s="11"/>
      <c r="V475" s="11"/>
      <c r="W475" s="11"/>
      <c r="X475" s="11"/>
      <c r="Y475" s="11"/>
      <c r="Z475" s="12"/>
    </row>
    <row r="476" ht="15.75" customHeight="1">
      <c r="A476" s="33"/>
      <c r="B476" s="34"/>
      <c r="C476" s="34"/>
      <c r="D476" s="34"/>
      <c r="E476" s="34"/>
      <c r="F476" s="11"/>
      <c r="G476" s="11"/>
      <c r="H476" s="11"/>
      <c r="I476" s="11"/>
      <c r="J476" s="11"/>
      <c r="K476" s="11"/>
      <c r="L476" s="11"/>
      <c r="M476" s="11"/>
      <c r="N476" s="11"/>
      <c r="O476" s="11"/>
      <c r="P476" s="11"/>
      <c r="Q476" s="11"/>
      <c r="R476" s="11"/>
      <c r="S476" s="11"/>
      <c r="T476" s="11"/>
      <c r="U476" s="11"/>
      <c r="V476" s="11"/>
      <c r="W476" s="11"/>
      <c r="X476" s="11"/>
      <c r="Y476" s="11"/>
      <c r="Z476" s="12"/>
    </row>
    <row r="477" ht="15.75" customHeight="1">
      <c r="A477" s="33"/>
      <c r="B477" s="34"/>
      <c r="C477" s="34"/>
      <c r="D477" s="34"/>
      <c r="E477" s="34"/>
      <c r="F477" s="11"/>
      <c r="G477" s="11"/>
      <c r="H477" s="11"/>
      <c r="I477" s="11"/>
      <c r="J477" s="11"/>
      <c r="K477" s="11"/>
      <c r="L477" s="11"/>
      <c r="M477" s="11"/>
      <c r="N477" s="11"/>
      <c r="O477" s="11"/>
      <c r="P477" s="11"/>
      <c r="Q477" s="11"/>
      <c r="R477" s="11"/>
      <c r="S477" s="11"/>
      <c r="T477" s="11"/>
      <c r="U477" s="11"/>
      <c r="V477" s="11"/>
      <c r="W477" s="11"/>
      <c r="X477" s="11"/>
      <c r="Y477" s="11"/>
      <c r="Z477" s="12"/>
    </row>
    <row r="478" ht="15.75" customHeight="1">
      <c r="A478" s="33"/>
      <c r="B478" s="34"/>
      <c r="C478" s="34"/>
      <c r="D478" s="34"/>
      <c r="E478" s="34"/>
      <c r="F478" s="11"/>
      <c r="G478" s="11"/>
      <c r="H478" s="11"/>
      <c r="I478" s="11"/>
      <c r="J478" s="11"/>
      <c r="K478" s="11"/>
      <c r="L478" s="11"/>
      <c r="M478" s="11"/>
      <c r="N478" s="11"/>
      <c r="O478" s="11"/>
      <c r="P478" s="11"/>
      <c r="Q478" s="11"/>
      <c r="R478" s="11"/>
      <c r="S478" s="11"/>
      <c r="T478" s="11"/>
      <c r="U478" s="11"/>
      <c r="V478" s="11"/>
      <c r="W478" s="11"/>
      <c r="X478" s="11"/>
      <c r="Y478" s="11"/>
      <c r="Z478" s="12"/>
    </row>
    <row r="479" ht="15.75" customHeight="1">
      <c r="A479" s="33"/>
      <c r="B479" s="34"/>
      <c r="C479" s="34"/>
      <c r="D479" s="34"/>
      <c r="E479" s="34"/>
      <c r="F479" s="11"/>
      <c r="G479" s="11"/>
      <c r="H479" s="11"/>
      <c r="I479" s="11"/>
      <c r="J479" s="11"/>
      <c r="K479" s="11"/>
      <c r="L479" s="11"/>
      <c r="M479" s="11"/>
      <c r="N479" s="11"/>
      <c r="O479" s="11"/>
      <c r="P479" s="11"/>
      <c r="Q479" s="11"/>
      <c r="R479" s="11"/>
      <c r="S479" s="11"/>
      <c r="T479" s="11"/>
      <c r="U479" s="11"/>
      <c r="V479" s="11"/>
      <c r="W479" s="11"/>
      <c r="X479" s="11"/>
      <c r="Y479" s="11"/>
      <c r="Z479" s="12"/>
    </row>
    <row r="480" ht="15.75" customHeight="1">
      <c r="A480" s="33"/>
      <c r="B480" s="34"/>
      <c r="C480" s="34"/>
      <c r="D480" s="34"/>
      <c r="E480" s="34"/>
      <c r="F480" s="11"/>
      <c r="G480" s="11"/>
      <c r="H480" s="11"/>
      <c r="I480" s="11"/>
      <c r="J480" s="11"/>
      <c r="K480" s="11"/>
      <c r="L480" s="11"/>
      <c r="M480" s="11"/>
      <c r="N480" s="11"/>
      <c r="O480" s="11"/>
      <c r="P480" s="11"/>
      <c r="Q480" s="11"/>
      <c r="R480" s="11"/>
      <c r="S480" s="11"/>
      <c r="T480" s="11"/>
      <c r="U480" s="11"/>
      <c r="V480" s="11"/>
      <c r="W480" s="11"/>
      <c r="X480" s="11"/>
      <c r="Y480" s="11"/>
      <c r="Z480" s="12"/>
    </row>
    <row r="481" ht="15.75" customHeight="1">
      <c r="A481" s="33"/>
      <c r="B481" s="34"/>
      <c r="C481" s="34"/>
      <c r="D481" s="34"/>
      <c r="E481" s="34"/>
      <c r="F481" s="11"/>
      <c r="G481" s="11"/>
      <c r="H481" s="11"/>
      <c r="I481" s="11"/>
      <c r="J481" s="11"/>
      <c r="K481" s="11"/>
      <c r="L481" s="11"/>
      <c r="M481" s="11"/>
      <c r="N481" s="11"/>
      <c r="O481" s="11"/>
      <c r="P481" s="11"/>
      <c r="Q481" s="11"/>
      <c r="R481" s="11"/>
      <c r="S481" s="11"/>
      <c r="T481" s="11"/>
      <c r="U481" s="11"/>
      <c r="V481" s="11"/>
      <c r="W481" s="11"/>
      <c r="X481" s="11"/>
      <c r="Y481" s="11"/>
      <c r="Z481" s="12"/>
    </row>
    <row r="482" ht="15.75" customHeight="1">
      <c r="A482" s="33"/>
      <c r="B482" s="34"/>
      <c r="C482" s="34"/>
      <c r="D482" s="34"/>
      <c r="E482" s="34"/>
      <c r="F482" s="11"/>
      <c r="G482" s="11"/>
      <c r="H482" s="11"/>
      <c r="I482" s="11"/>
      <c r="J482" s="11"/>
      <c r="K482" s="11"/>
      <c r="L482" s="11"/>
      <c r="M482" s="11"/>
      <c r="N482" s="11"/>
      <c r="O482" s="11"/>
      <c r="P482" s="11"/>
      <c r="Q482" s="11"/>
      <c r="R482" s="11"/>
      <c r="S482" s="11"/>
      <c r="T482" s="11"/>
      <c r="U482" s="11"/>
      <c r="V482" s="11"/>
      <c r="W482" s="11"/>
      <c r="X482" s="11"/>
      <c r="Y482" s="11"/>
      <c r="Z482" s="12"/>
    </row>
    <row r="483" ht="15.75" customHeight="1">
      <c r="A483" s="33"/>
      <c r="B483" s="34"/>
      <c r="C483" s="34"/>
      <c r="D483" s="34"/>
      <c r="E483" s="34"/>
      <c r="F483" s="11"/>
      <c r="G483" s="11"/>
      <c r="H483" s="11"/>
      <c r="I483" s="11"/>
      <c r="J483" s="11"/>
      <c r="K483" s="11"/>
      <c r="L483" s="11"/>
      <c r="M483" s="11"/>
      <c r="N483" s="11"/>
      <c r="O483" s="11"/>
      <c r="P483" s="11"/>
      <c r="Q483" s="11"/>
      <c r="R483" s="11"/>
      <c r="S483" s="11"/>
      <c r="T483" s="11"/>
      <c r="U483" s="11"/>
      <c r="V483" s="11"/>
      <c r="W483" s="11"/>
      <c r="X483" s="11"/>
      <c r="Y483" s="11"/>
      <c r="Z483" s="12"/>
    </row>
    <row r="484" ht="15.75" customHeight="1">
      <c r="A484" s="33"/>
      <c r="B484" s="34"/>
      <c r="C484" s="34"/>
      <c r="D484" s="34"/>
      <c r="E484" s="34"/>
      <c r="F484" s="11"/>
      <c r="G484" s="11"/>
      <c r="H484" s="11"/>
      <c r="I484" s="11"/>
      <c r="J484" s="11"/>
      <c r="K484" s="11"/>
      <c r="L484" s="11"/>
      <c r="M484" s="11"/>
      <c r="N484" s="11"/>
      <c r="O484" s="11"/>
      <c r="P484" s="11"/>
      <c r="Q484" s="11"/>
      <c r="R484" s="11"/>
      <c r="S484" s="11"/>
      <c r="T484" s="11"/>
      <c r="U484" s="11"/>
      <c r="V484" s="11"/>
      <c r="W484" s="11"/>
      <c r="X484" s="11"/>
      <c r="Y484" s="11"/>
      <c r="Z484" s="12"/>
    </row>
    <row r="485" ht="15.75" customHeight="1">
      <c r="A485" s="33"/>
      <c r="B485" s="34"/>
      <c r="C485" s="34"/>
      <c r="D485" s="34"/>
      <c r="E485" s="34"/>
      <c r="F485" s="11"/>
      <c r="G485" s="11"/>
      <c r="H485" s="11"/>
      <c r="I485" s="11"/>
      <c r="J485" s="11"/>
      <c r="K485" s="11"/>
      <c r="L485" s="11"/>
      <c r="M485" s="11"/>
      <c r="N485" s="11"/>
      <c r="O485" s="11"/>
      <c r="P485" s="11"/>
      <c r="Q485" s="11"/>
      <c r="R485" s="11"/>
      <c r="S485" s="11"/>
      <c r="T485" s="11"/>
      <c r="U485" s="11"/>
      <c r="V485" s="11"/>
      <c r="W485" s="11"/>
      <c r="X485" s="11"/>
      <c r="Y485" s="11"/>
      <c r="Z485" s="12"/>
    </row>
    <row r="486" ht="15.75" customHeight="1">
      <c r="A486" s="33"/>
      <c r="B486" s="34"/>
      <c r="C486" s="34"/>
      <c r="D486" s="34"/>
      <c r="E486" s="34"/>
      <c r="F486" s="11"/>
      <c r="G486" s="11"/>
      <c r="H486" s="11"/>
      <c r="I486" s="11"/>
      <c r="J486" s="11"/>
      <c r="K486" s="11"/>
      <c r="L486" s="11"/>
      <c r="M486" s="11"/>
      <c r="N486" s="11"/>
      <c r="O486" s="11"/>
      <c r="P486" s="11"/>
      <c r="Q486" s="11"/>
      <c r="R486" s="11"/>
      <c r="S486" s="11"/>
      <c r="T486" s="11"/>
      <c r="U486" s="11"/>
      <c r="V486" s="11"/>
      <c r="W486" s="11"/>
      <c r="X486" s="11"/>
      <c r="Y486" s="11"/>
      <c r="Z486" s="12"/>
    </row>
    <row r="487" ht="15.75" customHeight="1">
      <c r="A487" s="33"/>
      <c r="B487" s="34"/>
      <c r="C487" s="34"/>
      <c r="D487" s="34"/>
      <c r="E487" s="34"/>
      <c r="F487" s="11"/>
      <c r="G487" s="11"/>
      <c r="H487" s="11"/>
      <c r="I487" s="11"/>
      <c r="J487" s="11"/>
      <c r="K487" s="11"/>
      <c r="L487" s="11"/>
      <c r="M487" s="11"/>
      <c r="N487" s="11"/>
      <c r="O487" s="11"/>
      <c r="P487" s="11"/>
      <c r="Q487" s="11"/>
      <c r="R487" s="11"/>
      <c r="S487" s="11"/>
      <c r="T487" s="11"/>
      <c r="U487" s="11"/>
      <c r="V487" s="11"/>
      <c r="W487" s="11"/>
      <c r="X487" s="11"/>
      <c r="Y487" s="11"/>
      <c r="Z487" s="12"/>
    </row>
    <row r="488" ht="15.75" customHeight="1">
      <c r="A488" s="33"/>
      <c r="B488" s="34"/>
      <c r="C488" s="34"/>
      <c r="D488" s="34"/>
      <c r="E488" s="34"/>
      <c r="F488" s="11"/>
      <c r="G488" s="11"/>
      <c r="H488" s="11"/>
      <c r="I488" s="11"/>
      <c r="J488" s="11"/>
      <c r="K488" s="11"/>
      <c r="L488" s="11"/>
      <c r="M488" s="11"/>
      <c r="N488" s="11"/>
      <c r="O488" s="11"/>
      <c r="P488" s="11"/>
      <c r="Q488" s="11"/>
      <c r="R488" s="11"/>
      <c r="S488" s="11"/>
      <c r="T488" s="11"/>
      <c r="U488" s="11"/>
      <c r="V488" s="11"/>
      <c r="W488" s="11"/>
      <c r="X488" s="11"/>
      <c r="Y488" s="11"/>
      <c r="Z488" s="12"/>
    </row>
    <row r="489" ht="15.75" customHeight="1">
      <c r="A489" s="33"/>
      <c r="B489" s="34"/>
      <c r="C489" s="34"/>
      <c r="D489" s="34"/>
      <c r="E489" s="34"/>
      <c r="F489" s="11"/>
      <c r="G489" s="11"/>
      <c r="H489" s="11"/>
      <c r="I489" s="11"/>
      <c r="J489" s="11"/>
      <c r="K489" s="11"/>
      <c r="L489" s="11"/>
      <c r="M489" s="11"/>
      <c r="N489" s="11"/>
      <c r="O489" s="11"/>
      <c r="P489" s="11"/>
      <c r="Q489" s="11"/>
      <c r="R489" s="11"/>
      <c r="S489" s="11"/>
      <c r="T489" s="11"/>
      <c r="U489" s="11"/>
      <c r="V489" s="11"/>
      <c r="W489" s="11"/>
      <c r="X489" s="11"/>
      <c r="Y489" s="11"/>
      <c r="Z489" s="12"/>
    </row>
    <row r="490" ht="15.75" customHeight="1">
      <c r="A490" s="33"/>
      <c r="B490" s="34"/>
      <c r="C490" s="34"/>
      <c r="D490" s="34"/>
      <c r="E490" s="34"/>
      <c r="F490" s="11"/>
      <c r="G490" s="11"/>
      <c r="H490" s="11"/>
      <c r="I490" s="11"/>
      <c r="J490" s="11"/>
      <c r="K490" s="11"/>
      <c r="L490" s="11"/>
      <c r="M490" s="11"/>
      <c r="N490" s="11"/>
      <c r="O490" s="11"/>
      <c r="P490" s="11"/>
      <c r="Q490" s="11"/>
      <c r="R490" s="11"/>
      <c r="S490" s="11"/>
      <c r="T490" s="11"/>
      <c r="U490" s="11"/>
      <c r="V490" s="11"/>
      <c r="W490" s="11"/>
      <c r="X490" s="11"/>
      <c r="Y490" s="11"/>
      <c r="Z490" s="12"/>
    </row>
    <row r="491" ht="15.75" customHeight="1">
      <c r="A491" s="33"/>
      <c r="B491" s="34"/>
      <c r="C491" s="34"/>
      <c r="D491" s="34"/>
      <c r="E491" s="34"/>
      <c r="F491" s="11"/>
      <c r="G491" s="11"/>
      <c r="H491" s="11"/>
      <c r="I491" s="11"/>
      <c r="J491" s="11"/>
      <c r="K491" s="11"/>
      <c r="L491" s="11"/>
      <c r="M491" s="11"/>
      <c r="N491" s="11"/>
      <c r="O491" s="11"/>
      <c r="P491" s="11"/>
      <c r="Q491" s="11"/>
      <c r="R491" s="11"/>
      <c r="S491" s="11"/>
      <c r="T491" s="11"/>
      <c r="U491" s="11"/>
      <c r="V491" s="11"/>
      <c r="W491" s="11"/>
      <c r="X491" s="11"/>
      <c r="Y491" s="11"/>
      <c r="Z491" s="12"/>
    </row>
    <row r="492" ht="15.75" customHeight="1">
      <c r="A492" s="33"/>
      <c r="B492" s="34"/>
      <c r="C492" s="34"/>
      <c r="D492" s="34"/>
      <c r="E492" s="34"/>
      <c r="F492" s="11"/>
      <c r="G492" s="11"/>
      <c r="H492" s="11"/>
      <c r="I492" s="11"/>
      <c r="J492" s="11"/>
      <c r="K492" s="11"/>
      <c r="L492" s="11"/>
      <c r="M492" s="11"/>
      <c r="N492" s="11"/>
      <c r="O492" s="11"/>
      <c r="P492" s="11"/>
      <c r="Q492" s="11"/>
      <c r="R492" s="11"/>
      <c r="S492" s="11"/>
      <c r="T492" s="11"/>
      <c r="U492" s="11"/>
      <c r="V492" s="11"/>
      <c r="W492" s="11"/>
      <c r="X492" s="11"/>
      <c r="Y492" s="11"/>
      <c r="Z492" s="12"/>
    </row>
    <row r="493" ht="15.75" customHeight="1">
      <c r="A493" s="33"/>
      <c r="B493" s="34"/>
      <c r="C493" s="34"/>
      <c r="D493" s="34"/>
      <c r="E493" s="34"/>
      <c r="F493" s="11"/>
      <c r="G493" s="11"/>
      <c r="H493" s="11"/>
      <c r="I493" s="11"/>
      <c r="J493" s="11"/>
      <c r="K493" s="11"/>
      <c r="L493" s="11"/>
      <c r="M493" s="11"/>
      <c r="N493" s="11"/>
      <c r="O493" s="11"/>
      <c r="P493" s="11"/>
      <c r="Q493" s="11"/>
      <c r="R493" s="11"/>
      <c r="S493" s="11"/>
      <c r="T493" s="11"/>
      <c r="U493" s="11"/>
      <c r="V493" s="11"/>
      <c r="W493" s="11"/>
      <c r="X493" s="11"/>
      <c r="Y493" s="11"/>
      <c r="Z493" s="12"/>
    </row>
    <row r="494" ht="15.75" customHeight="1">
      <c r="A494" s="33"/>
      <c r="B494" s="34"/>
      <c r="C494" s="34"/>
      <c r="D494" s="34"/>
      <c r="E494" s="34"/>
      <c r="F494" s="11"/>
      <c r="G494" s="11"/>
      <c r="H494" s="11"/>
      <c r="I494" s="11"/>
      <c r="J494" s="11"/>
      <c r="K494" s="11"/>
      <c r="L494" s="11"/>
      <c r="M494" s="11"/>
      <c r="N494" s="11"/>
      <c r="O494" s="11"/>
      <c r="P494" s="11"/>
      <c r="Q494" s="11"/>
      <c r="R494" s="11"/>
      <c r="S494" s="11"/>
      <c r="T494" s="11"/>
      <c r="U494" s="11"/>
      <c r="V494" s="11"/>
      <c r="W494" s="11"/>
      <c r="X494" s="11"/>
      <c r="Y494" s="11"/>
      <c r="Z494" s="12"/>
    </row>
    <row r="495" ht="15.75" customHeight="1">
      <c r="A495" s="33"/>
      <c r="B495" s="34"/>
      <c r="C495" s="34"/>
      <c r="D495" s="34"/>
      <c r="E495" s="34"/>
      <c r="F495" s="11"/>
      <c r="G495" s="11"/>
      <c r="H495" s="11"/>
      <c r="I495" s="11"/>
      <c r="J495" s="11"/>
      <c r="K495" s="11"/>
      <c r="L495" s="11"/>
      <c r="M495" s="11"/>
      <c r="N495" s="11"/>
      <c r="O495" s="11"/>
      <c r="P495" s="11"/>
      <c r="Q495" s="11"/>
      <c r="R495" s="11"/>
      <c r="S495" s="11"/>
      <c r="T495" s="11"/>
      <c r="U495" s="11"/>
      <c r="V495" s="11"/>
      <c r="W495" s="11"/>
      <c r="X495" s="11"/>
      <c r="Y495" s="11"/>
      <c r="Z495" s="12"/>
    </row>
    <row r="496" ht="15.75" customHeight="1">
      <c r="A496" s="33"/>
      <c r="B496" s="34"/>
      <c r="C496" s="34"/>
      <c r="D496" s="34"/>
      <c r="E496" s="34"/>
      <c r="F496" s="11"/>
      <c r="G496" s="11"/>
      <c r="H496" s="11"/>
      <c r="I496" s="11"/>
      <c r="J496" s="11"/>
      <c r="K496" s="11"/>
      <c r="L496" s="11"/>
      <c r="M496" s="11"/>
      <c r="N496" s="11"/>
      <c r="O496" s="11"/>
      <c r="P496" s="11"/>
      <c r="Q496" s="11"/>
      <c r="R496" s="11"/>
      <c r="S496" s="11"/>
      <c r="T496" s="11"/>
      <c r="U496" s="11"/>
      <c r="V496" s="11"/>
      <c r="W496" s="11"/>
      <c r="X496" s="11"/>
      <c r="Y496" s="11"/>
      <c r="Z496" s="12"/>
    </row>
    <row r="497" ht="15.75" customHeight="1">
      <c r="A497" s="33"/>
      <c r="B497" s="34"/>
      <c r="C497" s="34"/>
      <c r="D497" s="34"/>
      <c r="E497" s="34"/>
      <c r="F497" s="11"/>
      <c r="G497" s="11"/>
      <c r="H497" s="11"/>
      <c r="I497" s="11"/>
      <c r="J497" s="11"/>
      <c r="K497" s="11"/>
      <c r="L497" s="11"/>
      <c r="M497" s="11"/>
      <c r="N497" s="11"/>
      <c r="O497" s="11"/>
      <c r="P497" s="11"/>
      <c r="Q497" s="11"/>
      <c r="R497" s="11"/>
      <c r="S497" s="11"/>
      <c r="T497" s="11"/>
      <c r="U497" s="11"/>
      <c r="V497" s="11"/>
      <c r="W497" s="11"/>
      <c r="X497" s="11"/>
      <c r="Y497" s="11"/>
      <c r="Z497" s="12"/>
    </row>
    <row r="498" ht="15.75" customHeight="1">
      <c r="A498" s="33"/>
      <c r="B498" s="34"/>
      <c r="C498" s="34"/>
      <c r="D498" s="34"/>
      <c r="E498" s="34"/>
      <c r="F498" s="11"/>
      <c r="G498" s="11"/>
      <c r="H498" s="11"/>
      <c r="I498" s="11"/>
      <c r="J498" s="11"/>
      <c r="K498" s="11"/>
      <c r="L498" s="11"/>
      <c r="M498" s="11"/>
      <c r="N498" s="11"/>
      <c r="O498" s="11"/>
      <c r="P498" s="11"/>
      <c r="Q498" s="11"/>
      <c r="R498" s="11"/>
      <c r="S498" s="11"/>
      <c r="T498" s="11"/>
      <c r="U498" s="11"/>
      <c r="V498" s="11"/>
      <c r="W498" s="11"/>
      <c r="X498" s="11"/>
      <c r="Y498" s="11"/>
      <c r="Z498" s="12"/>
    </row>
    <row r="499" ht="15.75" customHeight="1">
      <c r="A499" s="33"/>
      <c r="B499" s="34"/>
      <c r="C499" s="34"/>
      <c r="D499" s="34"/>
      <c r="E499" s="34"/>
      <c r="F499" s="11"/>
      <c r="G499" s="11"/>
      <c r="H499" s="11"/>
      <c r="I499" s="11"/>
      <c r="J499" s="11"/>
      <c r="K499" s="11"/>
      <c r="L499" s="11"/>
      <c r="M499" s="11"/>
      <c r="N499" s="11"/>
      <c r="O499" s="11"/>
      <c r="P499" s="11"/>
      <c r="Q499" s="11"/>
      <c r="R499" s="11"/>
      <c r="S499" s="11"/>
      <c r="T499" s="11"/>
      <c r="U499" s="11"/>
      <c r="V499" s="11"/>
      <c r="W499" s="11"/>
      <c r="X499" s="11"/>
      <c r="Y499" s="11"/>
      <c r="Z499" s="12"/>
    </row>
    <row r="500" ht="15.75" customHeight="1">
      <c r="A500" s="33"/>
      <c r="B500" s="34"/>
      <c r="C500" s="34"/>
      <c r="D500" s="34"/>
      <c r="E500" s="34"/>
      <c r="F500" s="11"/>
      <c r="G500" s="11"/>
      <c r="H500" s="11"/>
      <c r="I500" s="11"/>
      <c r="J500" s="11"/>
      <c r="K500" s="11"/>
      <c r="L500" s="11"/>
      <c r="M500" s="11"/>
      <c r="N500" s="11"/>
      <c r="O500" s="11"/>
      <c r="P500" s="11"/>
      <c r="Q500" s="11"/>
      <c r="R500" s="11"/>
      <c r="S500" s="11"/>
      <c r="T500" s="11"/>
      <c r="U500" s="11"/>
      <c r="V500" s="11"/>
      <c r="W500" s="11"/>
      <c r="X500" s="11"/>
      <c r="Y500" s="11"/>
      <c r="Z500" s="12"/>
    </row>
    <row r="501" ht="15.75" customHeight="1">
      <c r="A501" s="33"/>
      <c r="B501" s="34"/>
      <c r="C501" s="34"/>
      <c r="D501" s="34"/>
      <c r="E501" s="34"/>
      <c r="F501" s="11"/>
      <c r="G501" s="11"/>
      <c r="H501" s="11"/>
      <c r="I501" s="11"/>
      <c r="J501" s="11"/>
      <c r="K501" s="11"/>
      <c r="L501" s="11"/>
      <c r="M501" s="11"/>
      <c r="N501" s="11"/>
      <c r="O501" s="11"/>
      <c r="P501" s="11"/>
      <c r="Q501" s="11"/>
      <c r="R501" s="11"/>
      <c r="S501" s="11"/>
      <c r="T501" s="11"/>
      <c r="U501" s="11"/>
      <c r="V501" s="11"/>
      <c r="W501" s="11"/>
      <c r="X501" s="11"/>
      <c r="Y501" s="11"/>
      <c r="Z501" s="12"/>
    </row>
    <row r="502" ht="15.75" customHeight="1">
      <c r="A502" s="33"/>
      <c r="B502" s="34"/>
      <c r="C502" s="34"/>
      <c r="D502" s="34"/>
      <c r="E502" s="34"/>
      <c r="F502" s="11"/>
      <c r="G502" s="11"/>
      <c r="H502" s="11"/>
      <c r="I502" s="11"/>
      <c r="J502" s="11"/>
      <c r="K502" s="11"/>
      <c r="L502" s="11"/>
      <c r="M502" s="11"/>
      <c r="N502" s="11"/>
      <c r="O502" s="11"/>
      <c r="P502" s="11"/>
      <c r="Q502" s="11"/>
      <c r="R502" s="11"/>
      <c r="S502" s="11"/>
      <c r="T502" s="11"/>
      <c r="U502" s="11"/>
      <c r="V502" s="11"/>
      <c r="W502" s="11"/>
      <c r="X502" s="11"/>
      <c r="Y502" s="11"/>
      <c r="Z502" s="12"/>
    </row>
    <row r="503" ht="15.75" customHeight="1">
      <c r="A503" s="33"/>
      <c r="B503" s="34"/>
      <c r="C503" s="34"/>
      <c r="D503" s="34"/>
      <c r="E503" s="34"/>
      <c r="F503" s="11"/>
      <c r="G503" s="11"/>
      <c r="H503" s="11"/>
      <c r="I503" s="11"/>
      <c r="J503" s="11"/>
      <c r="K503" s="11"/>
      <c r="L503" s="11"/>
      <c r="M503" s="11"/>
      <c r="N503" s="11"/>
      <c r="O503" s="11"/>
      <c r="P503" s="11"/>
      <c r="Q503" s="11"/>
      <c r="R503" s="11"/>
      <c r="S503" s="11"/>
      <c r="T503" s="11"/>
      <c r="U503" s="11"/>
      <c r="V503" s="11"/>
      <c r="W503" s="11"/>
      <c r="X503" s="11"/>
      <c r="Y503" s="11"/>
      <c r="Z503" s="12"/>
    </row>
    <row r="504" ht="15.75" customHeight="1">
      <c r="A504" s="33"/>
      <c r="B504" s="34"/>
      <c r="C504" s="34"/>
      <c r="D504" s="34"/>
      <c r="E504" s="34"/>
      <c r="F504" s="11"/>
      <c r="G504" s="11"/>
      <c r="H504" s="11"/>
      <c r="I504" s="11"/>
      <c r="J504" s="11"/>
      <c r="K504" s="11"/>
      <c r="L504" s="11"/>
      <c r="M504" s="11"/>
      <c r="N504" s="11"/>
      <c r="O504" s="11"/>
      <c r="P504" s="11"/>
      <c r="Q504" s="11"/>
      <c r="R504" s="11"/>
      <c r="S504" s="11"/>
      <c r="T504" s="11"/>
      <c r="U504" s="11"/>
      <c r="V504" s="11"/>
      <c r="W504" s="11"/>
      <c r="X504" s="11"/>
      <c r="Y504" s="11"/>
      <c r="Z504" s="12"/>
    </row>
    <row r="505" ht="15.75" customHeight="1">
      <c r="A505" s="33"/>
      <c r="B505" s="34"/>
      <c r="C505" s="34"/>
      <c r="D505" s="34"/>
      <c r="E505" s="34"/>
      <c r="F505" s="11"/>
      <c r="G505" s="11"/>
      <c r="H505" s="11"/>
      <c r="I505" s="11"/>
      <c r="J505" s="11"/>
      <c r="K505" s="11"/>
      <c r="L505" s="11"/>
      <c r="M505" s="11"/>
      <c r="N505" s="11"/>
      <c r="O505" s="11"/>
      <c r="P505" s="11"/>
      <c r="Q505" s="11"/>
      <c r="R505" s="11"/>
      <c r="S505" s="11"/>
      <c r="T505" s="11"/>
      <c r="U505" s="11"/>
      <c r="V505" s="11"/>
      <c r="W505" s="11"/>
      <c r="X505" s="11"/>
      <c r="Y505" s="11"/>
      <c r="Z505" s="12"/>
    </row>
    <row r="506" ht="15.75" customHeight="1">
      <c r="A506" s="33"/>
      <c r="B506" s="34"/>
      <c r="C506" s="34"/>
      <c r="D506" s="34"/>
      <c r="E506" s="34"/>
      <c r="F506" s="11"/>
      <c r="G506" s="11"/>
      <c r="H506" s="11"/>
      <c r="I506" s="11"/>
      <c r="J506" s="11"/>
      <c r="K506" s="11"/>
      <c r="L506" s="11"/>
      <c r="M506" s="11"/>
      <c r="N506" s="11"/>
      <c r="O506" s="11"/>
      <c r="P506" s="11"/>
      <c r="Q506" s="11"/>
      <c r="R506" s="11"/>
      <c r="S506" s="11"/>
      <c r="T506" s="11"/>
      <c r="U506" s="11"/>
      <c r="V506" s="11"/>
      <c r="W506" s="11"/>
      <c r="X506" s="11"/>
      <c r="Y506" s="11"/>
      <c r="Z506" s="12"/>
    </row>
    <row r="507" ht="15.75" customHeight="1">
      <c r="A507" s="33"/>
      <c r="B507" s="34"/>
      <c r="C507" s="34"/>
      <c r="D507" s="34"/>
      <c r="E507" s="34"/>
      <c r="F507" s="11"/>
      <c r="G507" s="11"/>
      <c r="H507" s="11"/>
      <c r="I507" s="11"/>
      <c r="J507" s="11"/>
      <c r="K507" s="11"/>
      <c r="L507" s="11"/>
      <c r="M507" s="11"/>
      <c r="N507" s="11"/>
      <c r="O507" s="11"/>
      <c r="P507" s="11"/>
      <c r="Q507" s="11"/>
      <c r="R507" s="11"/>
      <c r="S507" s="11"/>
      <c r="T507" s="11"/>
      <c r="U507" s="11"/>
      <c r="V507" s="11"/>
      <c r="W507" s="11"/>
      <c r="X507" s="11"/>
      <c r="Y507" s="11"/>
      <c r="Z507" s="12"/>
    </row>
    <row r="508" ht="15.75" customHeight="1">
      <c r="A508" s="33"/>
      <c r="B508" s="34"/>
      <c r="C508" s="34"/>
      <c r="D508" s="34"/>
      <c r="E508" s="34"/>
      <c r="F508" s="11"/>
      <c r="G508" s="11"/>
      <c r="H508" s="11"/>
      <c r="I508" s="11"/>
      <c r="J508" s="11"/>
      <c r="K508" s="11"/>
      <c r="L508" s="11"/>
      <c r="M508" s="11"/>
      <c r="N508" s="11"/>
      <c r="O508" s="11"/>
      <c r="P508" s="11"/>
      <c r="Q508" s="11"/>
      <c r="R508" s="11"/>
      <c r="S508" s="11"/>
      <c r="T508" s="11"/>
      <c r="U508" s="11"/>
      <c r="V508" s="11"/>
      <c r="W508" s="11"/>
      <c r="X508" s="11"/>
      <c r="Y508" s="11"/>
      <c r="Z508" s="12"/>
    </row>
    <row r="509" ht="15.75" customHeight="1">
      <c r="A509" s="33"/>
      <c r="B509" s="34"/>
      <c r="C509" s="34"/>
      <c r="D509" s="34"/>
      <c r="E509" s="34"/>
      <c r="F509" s="11"/>
      <c r="G509" s="11"/>
      <c r="H509" s="11"/>
      <c r="I509" s="11"/>
      <c r="J509" s="11"/>
      <c r="K509" s="11"/>
      <c r="L509" s="11"/>
      <c r="M509" s="11"/>
      <c r="N509" s="11"/>
      <c r="O509" s="11"/>
      <c r="P509" s="11"/>
      <c r="Q509" s="11"/>
      <c r="R509" s="11"/>
      <c r="S509" s="11"/>
      <c r="T509" s="11"/>
      <c r="U509" s="11"/>
      <c r="V509" s="11"/>
      <c r="W509" s="11"/>
      <c r="X509" s="11"/>
      <c r="Y509" s="11"/>
      <c r="Z509" s="12"/>
    </row>
    <row r="510" ht="15.75" customHeight="1">
      <c r="A510" s="33"/>
      <c r="B510" s="34"/>
      <c r="C510" s="34"/>
      <c r="D510" s="34"/>
      <c r="E510" s="34"/>
      <c r="F510" s="11"/>
      <c r="G510" s="11"/>
      <c r="H510" s="11"/>
      <c r="I510" s="11"/>
      <c r="J510" s="11"/>
      <c r="K510" s="11"/>
      <c r="L510" s="11"/>
      <c r="M510" s="11"/>
      <c r="N510" s="11"/>
      <c r="O510" s="11"/>
      <c r="P510" s="11"/>
      <c r="Q510" s="11"/>
      <c r="R510" s="11"/>
      <c r="S510" s="11"/>
      <c r="T510" s="11"/>
      <c r="U510" s="11"/>
      <c r="V510" s="11"/>
      <c r="W510" s="11"/>
      <c r="X510" s="11"/>
      <c r="Y510" s="11"/>
      <c r="Z510" s="12"/>
    </row>
    <row r="511" ht="15.75" customHeight="1">
      <c r="A511" s="33"/>
      <c r="B511" s="34"/>
      <c r="C511" s="34"/>
      <c r="D511" s="34"/>
      <c r="E511" s="34"/>
      <c r="F511" s="11"/>
      <c r="G511" s="11"/>
      <c r="H511" s="11"/>
      <c r="I511" s="11"/>
      <c r="J511" s="11"/>
      <c r="K511" s="11"/>
      <c r="L511" s="11"/>
      <c r="M511" s="11"/>
      <c r="N511" s="11"/>
      <c r="O511" s="11"/>
      <c r="P511" s="11"/>
      <c r="Q511" s="11"/>
      <c r="R511" s="11"/>
      <c r="S511" s="11"/>
      <c r="T511" s="11"/>
      <c r="U511" s="11"/>
      <c r="V511" s="11"/>
      <c r="W511" s="11"/>
      <c r="X511" s="11"/>
      <c r="Y511" s="11"/>
      <c r="Z511" s="12"/>
    </row>
    <row r="512" ht="15.75" customHeight="1">
      <c r="A512" s="33"/>
      <c r="B512" s="34"/>
      <c r="C512" s="34"/>
      <c r="D512" s="34"/>
      <c r="E512" s="34"/>
      <c r="F512" s="11"/>
      <c r="G512" s="11"/>
      <c r="H512" s="11"/>
      <c r="I512" s="11"/>
      <c r="J512" s="11"/>
      <c r="K512" s="11"/>
      <c r="L512" s="11"/>
      <c r="M512" s="11"/>
      <c r="N512" s="11"/>
      <c r="O512" s="11"/>
      <c r="P512" s="11"/>
      <c r="Q512" s="11"/>
      <c r="R512" s="11"/>
      <c r="S512" s="11"/>
      <c r="T512" s="11"/>
      <c r="U512" s="11"/>
      <c r="V512" s="11"/>
      <c r="W512" s="11"/>
      <c r="X512" s="11"/>
      <c r="Y512" s="11"/>
      <c r="Z512" s="12"/>
    </row>
    <row r="513" ht="15.75" customHeight="1">
      <c r="A513" s="33"/>
      <c r="B513" s="34"/>
      <c r="C513" s="34"/>
      <c r="D513" s="34"/>
      <c r="E513" s="34"/>
      <c r="F513" s="11"/>
      <c r="G513" s="11"/>
      <c r="H513" s="11"/>
      <c r="I513" s="11"/>
      <c r="J513" s="11"/>
      <c r="K513" s="11"/>
      <c r="L513" s="11"/>
      <c r="M513" s="11"/>
      <c r="N513" s="11"/>
      <c r="O513" s="11"/>
      <c r="P513" s="11"/>
      <c r="Q513" s="11"/>
      <c r="R513" s="11"/>
      <c r="S513" s="11"/>
      <c r="T513" s="11"/>
      <c r="U513" s="11"/>
      <c r="V513" s="11"/>
      <c r="W513" s="11"/>
      <c r="X513" s="11"/>
      <c r="Y513" s="11"/>
      <c r="Z513" s="12"/>
    </row>
    <row r="514" ht="15.75" customHeight="1">
      <c r="A514" s="33"/>
      <c r="B514" s="34"/>
      <c r="C514" s="34"/>
      <c r="D514" s="34"/>
      <c r="E514" s="34"/>
      <c r="F514" s="11"/>
      <c r="G514" s="11"/>
      <c r="H514" s="11"/>
      <c r="I514" s="11"/>
      <c r="J514" s="11"/>
      <c r="K514" s="11"/>
      <c r="L514" s="11"/>
      <c r="M514" s="11"/>
      <c r="N514" s="11"/>
      <c r="O514" s="11"/>
      <c r="P514" s="11"/>
      <c r="Q514" s="11"/>
      <c r="R514" s="11"/>
      <c r="S514" s="11"/>
      <c r="T514" s="11"/>
      <c r="U514" s="11"/>
      <c r="V514" s="11"/>
      <c r="W514" s="11"/>
      <c r="X514" s="11"/>
      <c r="Y514" s="11"/>
      <c r="Z514" s="12"/>
    </row>
    <row r="515" ht="15.75" customHeight="1">
      <c r="A515" s="33"/>
      <c r="B515" s="34"/>
      <c r="C515" s="34"/>
      <c r="D515" s="34"/>
      <c r="E515" s="34"/>
      <c r="F515" s="11"/>
      <c r="G515" s="11"/>
      <c r="H515" s="11"/>
      <c r="I515" s="11"/>
      <c r="J515" s="11"/>
      <c r="K515" s="11"/>
      <c r="L515" s="11"/>
      <c r="M515" s="11"/>
      <c r="N515" s="11"/>
      <c r="O515" s="11"/>
      <c r="P515" s="11"/>
      <c r="Q515" s="11"/>
      <c r="R515" s="11"/>
      <c r="S515" s="11"/>
      <c r="T515" s="11"/>
      <c r="U515" s="11"/>
      <c r="V515" s="11"/>
      <c r="W515" s="11"/>
      <c r="X515" s="11"/>
      <c r="Y515" s="11"/>
      <c r="Z515" s="12"/>
    </row>
    <row r="516" ht="15.75" customHeight="1">
      <c r="A516" s="33"/>
      <c r="B516" s="34"/>
      <c r="C516" s="34"/>
      <c r="D516" s="34"/>
      <c r="E516" s="34"/>
      <c r="F516" s="11"/>
      <c r="G516" s="11"/>
      <c r="H516" s="11"/>
      <c r="I516" s="11"/>
      <c r="J516" s="11"/>
      <c r="K516" s="11"/>
      <c r="L516" s="11"/>
      <c r="M516" s="11"/>
      <c r="N516" s="11"/>
      <c r="O516" s="11"/>
      <c r="P516" s="11"/>
      <c r="Q516" s="11"/>
      <c r="R516" s="11"/>
      <c r="S516" s="11"/>
      <c r="T516" s="11"/>
      <c r="U516" s="11"/>
      <c r="V516" s="11"/>
      <c r="W516" s="11"/>
      <c r="X516" s="11"/>
      <c r="Y516" s="11"/>
      <c r="Z516" s="12"/>
    </row>
    <row r="517" ht="15.75" customHeight="1">
      <c r="A517" s="33"/>
      <c r="B517" s="34"/>
      <c r="C517" s="34"/>
      <c r="D517" s="34"/>
      <c r="E517" s="34"/>
      <c r="F517" s="11"/>
      <c r="G517" s="11"/>
      <c r="H517" s="11"/>
      <c r="I517" s="11"/>
      <c r="J517" s="11"/>
      <c r="K517" s="11"/>
      <c r="L517" s="11"/>
      <c r="M517" s="11"/>
      <c r="N517" s="11"/>
      <c r="O517" s="11"/>
      <c r="P517" s="11"/>
      <c r="Q517" s="11"/>
      <c r="R517" s="11"/>
      <c r="S517" s="11"/>
      <c r="T517" s="11"/>
      <c r="U517" s="11"/>
      <c r="V517" s="11"/>
      <c r="W517" s="11"/>
      <c r="X517" s="11"/>
      <c r="Y517" s="11"/>
      <c r="Z517" s="12"/>
    </row>
    <row r="518" ht="15.75" customHeight="1">
      <c r="A518" s="33"/>
      <c r="B518" s="34"/>
      <c r="C518" s="34"/>
      <c r="D518" s="34"/>
      <c r="E518" s="34"/>
      <c r="F518" s="11"/>
      <c r="G518" s="11"/>
      <c r="H518" s="11"/>
      <c r="I518" s="11"/>
      <c r="J518" s="11"/>
      <c r="K518" s="11"/>
      <c r="L518" s="11"/>
      <c r="M518" s="11"/>
      <c r="N518" s="11"/>
      <c r="O518" s="11"/>
      <c r="P518" s="11"/>
      <c r="Q518" s="11"/>
      <c r="R518" s="11"/>
      <c r="S518" s="11"/>
      <c r="T518" s="11"/>
      <c r="U518" s="11"/>
      <c r="V518" s="11"/>
      <c r="W518" s="11"/>
      <c r="X518" s="11"/>
      <c r="Y518" s="11"/>
      <c r="Z518" s="12"/>
    </row>
    <row r="519" ht="15.75" customHeight="1">
      <c r="A519" s="33"/>
      <c r="B519" s="34"/>
      <c r="C519" s="34"/>
      <c r="D519" s="34"/>
      <c r="E519" s="34"/>
      <c r="F519" s="11"/>
      <c r="G519" s="11"/>
      <c r="H519" s="11"/>
      <c r="I519" s="11"/>
      <c r="J519" s="11"/>
      <c r="K519" s="11"/>
      <c r="L519" s="11"/>
      <c r="M519" s="11"/>
      <c r="N519" s="11"/>
      <c r="O519" s="11"/>
      <c r="P519" s="11"/>
      <c r="Q519" s="11"/>
      <c r="R519" s="11"/>
      <c r="S519" s="11"/>
      <c r="T519" s="11"/>
      <c r="U519" s="11"/>
      <c r="V519" s="11"/>
      <c r="W519" s="11"/>
      <c r="X519" s="11"/>
      <c r="Y519" s="11"/>
      <c r="Z519" s="12"/>
    </row>
    <row r="520" ht="15.75" customHeight="1">
      <c r="A520" s="33"/>
      <c r="B520" s="34"/>
      <c r="C520" s="34"/>
      <c r="D520" s="34"/>
      <c r="E520" s="34"/>
      <c r="F520" s="11"/>
      <c r="G520" s="11"/>
      <c r="H520" s="11"/>
      <c r="I520" s="11"/>
      <c r="J520" s="11"/>
      <c r="K520" s="11"/>
      <c r="L520" s="11"/>
      <c r="M520" s="11"/>
      <c r="N520" s="11"/>
      <c r="O520" s="11"/>
      <c r="P520" s="11"/>
      <c r="Q520" s="11"/>
      <c r="R520" s="11"/>
      <c r="S520" s="11"/>
      <c r="T520" s="11"/>
      <c r="U520" s="11"/>
      <c r="V520" s="11"/>
      <c r="W520" s="11"/>
      <c r="X520" s="11"/>
      <c r="Y520" s="11"/>
      <c r="Z520" s="12"/>
    </row>
    <row r="521" ht="15.75" customHeight="1">
      <c r="A521" s="33"/>
      <c r="B521" s="34"/>
      <c r="C521" s="34"/>
      <c r="D521" s="34"/>
      <c r="E521" s="34"/>
      <c r="F521" s="11"/>
      <c r="G521" s="11"/>
      <c r="H521" s="11"/>
      <c r="I521" s="11"/>
      <c r="J521" s="11"/>
      <c r="K521" s="11"/>
      <c r="L521" s="11"/>
      <c r="M521" s="11"/>
      <c r="N521" s="11"/>
      <c r="O521" s="11"/>
      <c r="P521" s="11"/>
      <c r="Q521" s="11"/>
      <c r="R521" s="11"/>
      <c r="S521" s="11"/>
      <c r="T521" s="11"/>
      <c r="U521" s="11"/>
      <c r="V521" s="11"/>
      <c r="W521" s="11"/>
      <c r="X521" s="11"/>
      <c r="Y521" s="11"/>
      <c r="Z521" s="12"/>
    </row>
    <row r="522" ht="15.75" customHeight="1">
      <c r="A522" s="33"/>
      <c r="B522" s="34"/>
      <c r="C522" s="34"/>
      <c r="D522" s="34"/>
      <c r="E522" s="34"/>
      <c r="F522" s="11"/>
      <c r="G522" s="11"/>
      <c r="H522" s="11"/>
      <c r="I522" s="11"/>
      <c r="J522" s="11"/>
      <c r="K522" s="11"/>
      <c r="L522" s="11"/>
      <c r="M522" s="11"/>
      <c r="N522" s="11"/>
      <c r="O522" s="11"/>
      <c r="P522" s="11"/>
      <c r="Q522" s="11"/>
      <c r="R522" s="11"/>
      <c r="S522" s="11"/>
      <c r="T522" s="11"/>
      <c r="U522" s="11"/>
      <c r="V522" s="11"/>
      <c r="W522" s="11"/>
      <c r="X522" s="11"/>
      <c r="Y522" s="11"/>
      <c r="Z522" s="12"/>
    </row>
    <row r="523" ht="15.75" customHeight="1">
      <c r="A523" s="33"/>
      <c r="B523" s="34"/>
      <c r="C523" s="34"/>
      <c r="D523" s="34"/>
      <c r="E523" s="34"/>
      <c r="F523" s="11"/>
      <c r="G523" s="11"/>
      <c r="H523" s="11"/>
      <c r="I523" s="11"/>
      <c r="J523" s="11"/>
      <c r="K523" s="11"/>
      <c r="L523" s="11"/>
      <c r="M523" s="11"/>
      <c r="N523" s="11"/>
      <c r="O523" s="11"/>
      <c r="P523" s="11"/>
      <c r="Q523" s="11"/>
      <c r="R523" s="11"/>
      <c r="S523" s="11"/>
      <c r="T523" s="11"/>
      <c r="U523" s="11"/>
      <c r="V523" s="11"/>
      <c r="W523" s="11"/>
      <c r="X523" s="11"/>
      <c r="Y523" s="11"/>
      <c r="Z523" s="12"/>
    </row>
    <row r="524" ht="15.75" customHeight="1">
      <c r="A524" s="33"/>
      <c r="B524" s="34"/>
      <c r="C524" s="34"/>
      <c r="D524" s="34"/>
      <c r="E524" s="34"/>
      <c r="F524" s="11"/>
      <c r="G524" s="11"/>
      <c r="H524" s="11"/>
      <c r="I524" s="11"/>
      <c r="J524" s="11"/>
      <c r="K524" s="11"/>
      <c r="L524" s="11"/>
      <c r="M524" s="11"/>
      <c r="N524" s="11"/>
      <c r="O524" s="11"/>
      <c r="P524" s="11"/>
      <c r="Q524" s="11"/>
      <c r="R524" s="11"/>
      <c r="S524" s="11"/>
      <c r="T524" s="11"/>
      <c r="U524" s="11"/>
      <c r="V524" s="11"/>
      <c r="W524" s="11"/>
      <c r="X524" s="11"/>
      <c r="Y524" s="11"/>
      <c r="Z524" s="12"/>
    </row>
    <row r="525" ht="15.75" customHeight="1">
      <c r="A525" s="33"/>
      <c r="B525" s="34"/>
      <c r="C525" s="34"/>
      <c r="D525" s="34"/>
      <c r="E525" s="34"/>
      <c r="F525" s="11"/>
      <c r="G525" s="11"/>
      <c r="H525" s="11"/>
      <c r="I525" s="11"/>
      <c r="J525" s="11"/>
      <c r="K525" s="11"/>
      <c r="L525" s="11"/>
      <c r="M525" s="11"/>
      <c r="N525" s="11"/>
      <c r="O525" s="11"/>
      <c r="P525" s="11"/>
      <c r="Q525" s="11"/>
      <c r="R525" s="11"/>
      <c r="S525" s="11"/>
      <c r="T525" s="11"/>
      <c r="U525" s="11"/>
      <c r="V525" s="11"/>
      <c r="W525" s="11"/>
      <c r="X525" s="11"/>
      <c r="Y525" s="11"/>
      <c r="Z525" s="12"/>
    </row>
    <row r="526" ht="15.75" customHeight="1">
      <c r="A526" s="33"/>
      <c r="B526" s="34"/>
      <c r="C526" s="34"/>
      <c r="D526" s="34"/>
      <c r="E526" s="34"/>
      <c r="F526" s="11"/>
      <c r="G526" s="11"/>
      <c r="H526" s="11"/>
      <c r="I526" s="11"/>
      <c r="J526" s="11"/>
      <c r="K526" s="11"/>
      <c r="L526" s="11"/>
      <c r="M526" s="11"/>
      <c r="N526" s="11"/>
      <c r="O526" s="11"/>
      <c r="P526" s="11"/>
      <c r="Q526" s="11"/>
      <c r="R526" s="11"/>
      <c r="S526" s="11"/>
      <c r="T526" s="11"/>
      <c r="U526" s="11"/>
      <c r="V526" s="11"/>
      <c r="W526" s="11"/>
      <c r="X526" s="11"/>
      <c r="Y526" s="11"/>
      <c r="Z526" s="12"/>
    </row>
    <row r="527" ht="15.75" customHeight="1">
      <c r="A527" s="33"/>
      <c r="B527" s="34"/>
      <c r="C527" s="34"/>
      <c r="D527" s="34"/>
      <c r="E527" s="34"/>
      <c r="F527" s="11"/>
      <c r="G527" s="11"/>
      <c r="H527" s="11"/>
      <c r="I527" s="11"/>
      <c r="J527" s="11"/>
      <c r="K527" s="11"/>
      <c r="L527" s="11"/>
      <c r="M527" s="11"/>
      <c r="N527" s="11"/>
      <c r="O527" s="11"/>
      <c r="P527" s="11"/>
      <c r="Q527" s="11"/>
      <c r="R527" s="11"/>
      <c r="S527" s="11"/>
      <c r="T527" s="11"/>
      <c r="U527" s="11"/>
      <c r="V527" s="11"/>
      <c r="W527" s="11"/>
      <c r="X527" s="11"/>
      <c r="Y527" s="11"/>
      <c r="Z527" s="12"/>
    </row>
    <row r="528" ht="15.75" customHeight="1">
      <c r="A528" s="33"/>
      <c r="B528" s="34"/>
      <c r="C528" s="34"/>
      <c r="D528" s="34"/>
      <c r="E528" s="34"/>
      <c r="F528" s="11"/>
      <c r="G528" s="11"/>
      <c r="H528" s="11"/>
      <c r="I528" s="11"/>
      <c r="J528" s="11"/>
      <c r="K528" s="11"/>
      <c r="L528" s="11"/>
      <c r="M528" s="11"/>
      <c r="N528" s="11"/>
      <c r="O528" s="11"/>
      <c r="P528" s="11"/>
      <c r="Q528" s="11"/>
      <c r="R528" s="11"/>
      <c r="S528" s="11"/>
      <c r="T528" s="11"/>
      <c r="U528" s="11"/>
      <c r="V528" s="11"/>
      <c r="W528" s="11"/>
      <c r="X528" s="11"/>
      <c r="Y528" s="11"/>
      <c r="Z528" s="12"/>
    </row>
    <row r="529" ht="15.75" customHeight="1">
      <c r="A529" s="33"/>
      <c r="B529" s="34"/>
      <c r="C529" s="34"/>
      <c r="D529" s="34"/>
      <c r="E529" s="34"/>
      <c r="F529" s="11"/>
      <c r="G529" s="11"/>
      <c r="H529" s="11"/>
      <c r="I529" s="11"/>
      <c r="J529" s="11"/>
      <c r="K529" s="11"/>
      <c r="L529" s="11"/>
      <c r="M529" s="11"/>
      <c r="N529" s="11"/>
      <c r="O529" s="11"/>
      <c r="P529" s="11"/>
      <c r="Q529" s="11"/>
      <c r="R529" s="11"/>
      <c r="S529" s="11"/>
      <c r="T529" s="11"/>
      <c r="U529" s="11"/>
      <c r="V529" s="11"/>
      <c r="W529" s="11"/>
      <c r="X529" s="11"/>
      <c r="Y529" s="11"/>
      <c r="Z529" s="12"/>
    </row>
    <row r="530" ht="15.75" customHeight="1">
      <c r="A530" s="33"/>
      <c r="B530" s="34"/>
      <c r="C530" s="34"/>
      <c r="D530" s="34"/>
      <c r="E530" s="34"/>
      <c r="F530" s="11"/>
      <c r="G530" s="11"/>
      <c r="H530" s="11"/>
      <c r="I530" s="11"/>
      <c r="J530" s="11"/>
      <c r="K530" s="11"/>
      <c r="L530" s="11"/>
      <c r="M530" s="11"/>
      <c r="N530" s="11"/>
      <c r="O530" s="11"/>
      <c r="P530" s="11"/>
      <c r="Q530" s="11"/>
      <c r="R530" s="11"/>
      <c r="S530" s="11"/>
      <c r="T530" s="11"/>
      <c r="U530" s="11"/>
      <c r="V530" s="11"/>
      <c r="W530" s="11"/>
      <c r="X530" s="11"/>
      <c r="Y530" s="11"/>
      <c r="Z530" s="12"/>
    </row>
    <row r="531" ht="15.75" customHeight="1">
      <c r="A531" s="33"/>
      <c r="B531" s="34"/>
      <c r="C531" s="34"/>
      <c r="D531" s="34"/>
      <c r="E531" s="34"/>
      <c r="F531" s="11"/>
      <c r="G531" s="11"/>
      <c r="H531" s="11"/>
      <c r="I531" s="11"/>
      <c r="J531" s="11"/>
      <c r="K531" s="11"/>
      <c r="L531" s="11"/>
      <c r="M531" s="11"/>
      <c r="N531" s="11"/>
      <c r="O531" s="11"/>
      <c r="P531" s="11"/>
      <c r="Q531" s="11"/>
      <c r="R531" s="11"/>
      <c r="S531" s="11"/>
      <c r="T531" s="11"/>
      <c r="U531" s="11"/>
      <c r="V531" s="11"/>
      <c r="W531" s="11"/>
      <c r="X531" s="11"/>
      <c r="Y531" s="11"/>
      <c r="Z531" s="12"/>
    </row>
    <row r="532" ht="15.75" customHeight="1">
      <c r="A532" s="33"/>
      <c r="B532" s="34"/>
      <c r="C532" s="34"/>
      <c r="D532" s="34"/>
      <c r="E532" s="34"/>
      <c r="F532" s="11"/>
      <c r="G532" s="11"/>
      <c r="H532" s="11"/>
      <c r="I532" s="11"/>
      <c r="J532" s="11"/>
      <c r="K532" s="11"/>
      <c r="L532" s="11"/>
      <c r="M532" s="11"/>
      <c r="N532" s="11"/>
      <c r="O532" s="11"/>
      <c r="P532" s="11"/>
      <c r="Q532" s="11"/>
      <c r="R532" s="11"/>
      <c r="S532" s="11"/>
      <c r="T532" s="11"/>
      <c r="U532" s="11"/>
      <c r="V532" s="11"/>
      <c r="W532" s="11"/>
      <c r="X532" s="11"/>
      <c r="Y532" s="11"/>
      <c r="Z532" s="12"/>
    </row>
    <row r="533" ht="15.75" customHeight="1">
      <c r="A533" s="33"/>
      <c r="B533" s="34"/>
      <c r="C533" s="34"/>
      <c r="D533" s="34"/>
      <c r="E533" s="34"/>
      <c r="F533" s="11"/>
      <c r="G533" s="11"/>
      <c r="H533" s="11"/>
      <c r="I533" s="11"/>
      <c r="J533" s="11"/>
      <c r="K533" s="11"/>
      <c r="L533" s="11"/>
      <c r="M533" s="11"/>
      <c r="N533" s="11"/>
      <c r="O533" s="11"/>
      <c r="P533" s="11"/>
      <c r="Q533" s="11"/>
      <c r="R533" s="11"/>
      <c r="S533" s="11"/>
      <c r="T533" s="11"/>
      <c r="U533" s="11"/>
      <c r="V533" s="11"/>
      <c r="W533" s="11"/>
      <c r="X533" s="11"/>
      <c r="Y533" s="11"/>
      <c r="Z533" s="12"/>
    </row>
    <row r="534" ht="15.75" customHeight="1">
      <c r="A534" s="33"/>
      <c r="B534" s="34"/>
      <c r="C534" s="34"/>
      <c r="D534" s="34"/>
      <c r="E534" s="34"/>
      <c r="F534" s="11"/>
      <c r="G534" s="11"/>
      <c r="H534" s="11"/>
      <c r="I534" s="11"/>
      <c r="J534" s="11"/>
      <c r="K534" s="11"/>
      <c r="L534" s="11"/>
      <c r="M534" s="11"/>
      <c r="N534" s="11"/>
      <c r="O534" s="11"/>
      <c r="P534" s="11"/>
      <c r="Q534" s="11"/>
      <c r="R534" s="11"/>
      <c r="S534" s="11"/>
      <c r="T534" s="11"/>
      <c r="U534" s="11"/>
      <c r="V534" s="11"/>
      <c r="W534" s="11"/>
      <c r="X534" s="11"/>
      <c r="Y534" s="11"/>
      <c r="Z534" s="12"/>
    </row>
    <row r="535" ht="15.75" customHeight="1">
      <c r="A535" s="33"/>
      <c r="B535" s="34"/>
      <c r="C535" s="34"/>
      <c r="D535" s="34"/>
      <c r="E535" s="34"/>
      <c r="F535" s="11"/>
      <c r="G535" s="11"/>
      <c r="H535" s="11"/>
      <c r="I535" s="11"/>
      <c r="J535" s="11"/>
      <c r="K535" s="11"/>
      <c r="L535" s="11"/>
      <c r="M535" s="11"/>
      <c r="N535" s="11"/>
      <c r="O535" s="11"/>
      <c r="P535" s="11"/>
      <c r="Q535" s="11"/>
      <c r="R535" s="11"/>
      <c r="S535" s="11"/>
      <c r="T535" s="11"/>
      <c r="U535" s="11"/>
      <c r="V535" s="11"/>
      <c r="W535" s="11"/>
      <c r="X535" s="11"/>
      <c r="Y535" s="11"/>
      <c r="Z535" s="12"/>
    </row>
    <row r="536" ht="15.75" customHeight="1">
      <c r="A536" s="33"/>
      <c r="B536" s="34"/>
      <c r="C536" s="34"/>
      <c r="D536" s="34"/>
      <c r="E536" s="34"/>
      <c r="F536" s="11"/>
      <c r="G536" s="11"/>
      <c r="H536" s="11"/>
      <c r="I536" s="11"/>
      <c r="J536" s="11"/>
      <c r="K536" s="11"/>
      <c r="L536" s="11"/>
      <c r="M536" s="11"/>
      <c r="N536" s="11"/>
      <c r="O536" s="11"/>
      <c r="P536" s="11"/>
      <c r="Q536" s="11"/>
      <c r="R536" s="11"/>
      <c r="S536" s="11"/>
      <c r="T536" s="11"/>
      <c r="U536" s="11"/>
      <c r="V536" s="11"/>
      <c r="W536" s="11"/>
      <c r="X536" s="11"/>
      <c r="Y536" s="11"/>
      <c r="Z536" s="12"/>
    </row>
    <row r="537" ht="15.75" customHeight="1">
      <c r="A537" s="33"/>
      <c r="B537" s="34"/>
      <c r="C537" s="34"/>
      <c r="D537" s="34"/>
      <c r="E537" s="34"/>
      <c r="F537" s="11"/>
      <c r="G537" s="11"/>
      <c r="H537" s="11"/>
      <c r="I537" s="11"/>
      <c r="J537" s="11"/>
      <c r="K537" s="11"/>
      <c r="L537" s="11"/>
      <c r="M537" s="11"/>
      <c r="N537" s="11"/>
      <c r="O537" s="11"/>
      <c r="P537" s="11"/>
      <c r="Q537" s="11"/>
      <c r="R537" s="11"/>
      <c r="S537" s="11"/>
      <c r="T537" s="11"/>
      <c r="U537" s="11"/>
      <c r="V537" s="11"/>
      <c r="W537" s="11"/>
      <c r="X537" s="11"/>
      <c r="Y537" s="11"/>
      <c r="Z537" s="12"/>
    </row>
    <row r="538" ht="15.75" customHeight="1">
      <c r="A538" s="33"/>
      <c r="B538" s="34"/>
      <c r="C538" s="34"/>
      <c r="D538" s="34"/>
      <c r="E538" s="34"/>
      <c r="F538" s="11"/>
      <c r="G538" s="11"/>
      <c r="H538" s="11"/>
      <c r="I538" s="11"/>
      <c r="J538" s="11"/>
      <c r="K538" s="11"/>
      <c r="L538" s="11"/>
      <c r="M538" s="11"/>
      <c r="N538" s="11"/>
      <c r="O538" s="11"/>
      <c r="P538" s="11"/>
      <c r="Q538" s="11"/>
      <c r="R538" s="11"/>
      <c r="S538" s="11"/>
      <c r="T538" s="11"/>
      <c r="U538" s="11"/>
      <c r="V538" s="11"/>
      <c r="W538" s="11"/>
      <c r="X538" s="11"/>
      <c r="Y538" s="11"/>
      <c r="Z538" s="12"/>
    </row>
    <row r="539" ht="15.75" customHeight="1">
      <c r="A539" s="33"/>
      <c r="B539" s="34"/>
      <c r="C539" s="34"/>
      <c r="D539" s="34"/>
      <c r="E539" s="34"/>
      <c r="F539" s="11"/>
      <c r="G539" s="11"/>
      <c r="H539" s="11"/>
      <c r="I539" s="11"/>
      <c r="J539" s="11"/>
      <c r="K539" s="11"/>
      <c r="L539" s="11"/>
      <c r="M539" s="11"/>
      <c r="N539" s="11"/>
      <c r="O539" s="11"/>
      <c r="P539" s="11"/>
      <c r="Q539" s="11"/>
      <c r="R539" s="11"/>
      <c r="S539" s="11"/>
      <c r="T539" s="11"/>
      <c r="U539" s="11"/>
      <c r="V539" s="11"/>
      <c r="W539" s="11"/>
      <c r="X539" s="11"/>
      <c r="Y539" s="11"/>
      <c r="Z539" s="12"/>
    </row>
    <row r="540" ht="15.75" customHeight="1">
      <c r="A540" s="33"/>
      <c r="B540" s="34"/>
      <c r="C540" s="34"/>
      <c r="D540" s="34"/>
      <c r="E540" s="34"/>
      <c r="F540" s="11"/>
      <c r="G540" s="11"/>
      <c r="H540" s="11"/>
      <c r="I540" s="11"/>
      <c r="J540" s="11"/>
      <c r="K540" s="11"/>
      <c r="L540" s="11"/>
      <c r="M540" s="11"/>
      <c r="N540" s="11"/>
      <c r="O540" s="11"/>
      <c r="P540" s="11"/>
      <c r="Q540" s="11"/>
      <c r="R540" s="11"/>
      <c r="S540" s="11"/>
      <c r="T540" s="11"/>
      <c r="U540" s="11"/>
      <c r="V540" s="11"/>
      <c r="W540" s="11"/>
      <c r="X540" s="11"/>
      <c r="Y540" s="11"/>
      <c r="Z540" s="12"/>
    </row>
    <row r="541" ht="15.75" customHeight="1">
      <c r="A541" s="33"/>
      <c r="B541" s="34"/>
      <c r="C541" s="34"/>
      <c r="D541" s="34"/>
      <c r="E541" s="34"/>
      <c r="F541" s="11"/>
      <c r="G541" s="11"/>
      <c r="H541" s="11"/>
      <c r="I541" s="11"/>
      <c r="J541" s="11"/>
      <c r="K541" s="11"/>
      <c r="L541" s="11"/>
      <c r="M541" s="11"/>
      <c r="N541" s="11"/>
      <c r="O541" s="11"/>
      <c r="P541" s="11"/>
      <c r="Q541" s="11"/>
      <c r="R541" s="11"/>
      <c r="S541" s="11"/>
      <c r="T541" s="11"/>
      <c r="U541" s="11"/>
      <c r="V541" s="11"/>
      <c r="W541" s="11"/>
      <c r="X541" s="11"/>
      <c r="Y541" s="11"/>
      <c r="Z541" s="12"/>
    </row>
    <row r="542" ht="15.75" customHeight="1">
      <c r="A542" s="33"/>
      <c r="B542" s="34"/>
      <c r="C542" s="34"/>
      <c r="D542" s="34"/>
      <c r="E542" s="34"/>
      <c r="F542" s="11"/>
      <c r="G542" s="11"/>
      <c r="H542" s="11"/>
      <c r="I542" s="11"/>
      <c r="J542" s="11"/>
      <c r="K542" s="11"/>
      <c r="L542" s="11"/>
      <c r="M542" s="11"/>
      <c r="N542" s="11"/>
      <c r="O542" s="11"/>
      <c r="P542" s="11"/>
      <c r="Q542" s="11"/>
      <c r="R542" s="11"/>
      <c r="S542" s="11"/>
      <c r="T542" s="11"/>
      <c r="U542" s="11"/>
      <c r="V542" s="11"/>
      <c r="W542" s="11"/>
      <c r="X542" s="11"/>
      <c r="Y542" s="11"/>
      <c r="Z542" s="12"/>
    </row>
    <row r="543" ht="15.75" customHeight="1">
      <c r="A543" s="33"/>
      <c r="B543" s="34"/>
      <c r="C543" s="34"/>
      <c r="D543" s="34"/>
      <c r="E543" s="34"/>
      <c r="F543" s="11"/>
      <c r="G543" s="11"/>
      <c r="H543" s="11"/>
      <c r="I543" s="11"/>
      <c r="J543" s="11"/>
      <c r="K543" s="11"/>
      <c r="L543" s="11"/>
      <c r="M543" s="11"/>
      <c r="N543" s="11"/>
      <c r="O543" s="11"/>
      <c r="P543" s="11"/>
      <c r="Q543" s="11"/>
      <c r="R543" s="11"/>
      <c r="S543" s="11"/>
      <c r="T543" s="11"/>
      <c r="U543" s="11"/>
      <c r="V543" s="11"/>
      <c r="W543" s="11"/>
      <c r="X543" s="11"/>
      <c r="Y543" s="11"/>
      <c r="Z543" s="12"/>
    </row>
    <row r="544" ht="15.75" customHeight="1">
      <c r="A544" s="33"/>
      <c r="B544" s="34"/>
      <c r="C544" s="34"/>
      <c r="D544" s="34"/>
      <c r="E544" s="34"/>
      <c r="F544" s="11"/>
      <c r="G544" s="11"/>
      <c r="H544" s="11"/>
      <c r="I544" s="11"/>
      <c r="J544" s="11"/>
      <c r="K544" s="11"/>
      <c r="L544" s="11"/>
      <c r="M544" s="11"/>
      <c r="N544" s="11"/>
      <c r="O544" s="11"/>
      <c r="P544" s="11"/>
      <c r="Q544" s="11"/>
      <c r="R544" s="11"/>
      <c r="S544" s="11"/>
      <c r="T544" s="11"/>
      <c r="U544" s="11"/>
      <c r="V544" s="11"/>
      <c r="W544" s="11"/>
      <c r="X544" s="11"/>
      <c r="Y544" s="11"/>
      <c r="Z544" s="12"/>
    </row>
    <row r="545" ht="15.75" customHeight="1">
      <c r="A545" s="33"/>
      <c r="B545" s="34"/>
      <c r="C545" s="34"/>
      <c r="D545" s="34"/>
      <c r="E545" s="34"/>
      <c r="F545" s="11"/>
      <c r="G545" s="11"/>
      <c r="H545" s="11"/>
      <c r="I545" s="11"/>
      <c r="J545" s="11"/>
      <c r="K545" s="11"/>
      <c r="L545" s="11"/>
      <c r="M545" s="11"/>
      <c r="N545" s="11"/>
      <c r="O545" s="11"/>
      <c r="P545" s="11"/>
      <c r="Q545" s="11"/>
      <c r="R545" s="11"/>
      <c r="S545" s="11"/>
      <c r="T545" s="11"/>
      <c r="U545" s="11"/>
      <c r="V545" s="11"/>
      <c r="W545" s="11"/>
      <c r="X545" s="11"/>
      <c r="Y545" s="11"/>
      <c r="Z545" s="12"/>
    </row>
    <row r="546" ht="15.75" customHeight="1">
      <c r="A546" s="33"/>
      <c r="B546" s="34"/>
      <c r="C546" s="34"/>
      <c r="D546" s="34"/>
      <c r="E546" s="34"/>
      <c r="F546" s="11"/>
      <c r="G546" s="11"/>
      <c r="H546" s="11"/>
      <c r="I546" s="11"/>
      <c r="J546" s="11"/>
      <c r="K546" s="11"/>
      <c r="L546" s="11"/>
      <c r="M546" s="11"/>
      <c r="N546" s="11"/>
      <c r="O546" s="11"/>
      <c r="P546" s="11"/>
      <c r="Q546" s="11"/>
      <c r="R546" s="11"/>
      <c r="S546" s="11"/>
      <c r="T546" s="11"/>
      <c r="U546" s="11"/>
      <c r="V546" s="11"/>
      <c r="W546" s="11"/>
      <c r="X546" s="11"/>
      <c r="Y546" s="11"/>
      <c r="Z546" s="12"/>
    </row>
    <row r="547" ht="15.75" customHeight="1">
      <c r="A547" s="33"/>
      <c r="B547" s="34"/>
      <c r="C547" s="34"/>
      <c r="D547" s="34"/>
      <c r="E547" s="34"/>
      <c r="F547" s="11"/>
      <c r="G547" s="11"/>
      <c r="H547" s="11"/>
      <c r="I547" s="11"/>
      <c r="J547" s="11"/>
      <c r="K547" s="11"/>
      <c r="L547" s="11"/>
      <c r="M547" s="11"/>
      <c r="N547" s="11"/>
      <c r="O547" s="11"/>
      <c r="P547" s="11"/>
      <c r="Q547" s="11"/>
      <c r="R547" s="11"/>
      <c r="S547" s="11"/>
      <c r="T547" s="11"/>
      <c r="U547" s="11"/>
      <c r="V547" s="11"/>
      <c r="W547" s="11"/>
      <c r="X547" s="11"/>
      <c r="Y547" s="11"/>
      <c r="Z547" s="12"/>
    </row>
    <row r="548" ht="15.75" customHeight="1">
      <c r="A548" s="33"/>
      <c r="B548" s="34"/>
      <c r="C548" s="34"/>
      <c r="D548" s="34"/>
      <c r="E548" s="34"/>
      <c r="F548" s="11"/>
      <c r="G548" s="11"/>
      <c r="H548" s="11"/>
      <c r="I548" s="11"/>
      <c r="J548" s="11"/>
      <c r="K548" s="11"/>
      <c r="L548" s="11"/>
      <c r="M548" s="11"/>
      <c r="N548" s="11"/>
      <c r="O548" s="11"/>
      <c r="P548" s="11"/>
      <c r="Q548" s="11"/>
      <c r="R548" s="11"/>
      <c r="S548" s="11"/>
      <c r="T548" s="11"/>
      <c r="U548" s="11"/>
      <c r="V548" s="11"/>
      <c r="W548" s="11"/>
      <c r="X548" s="11"/>
      <c r="Y548" s="11"/>
      <c r="Z548" s="12"/>
    </row>
    <row r="549" ht="15.75" customHeight="1">
      <c r="A549" s="33"/>
      <c r="B549" s="34"/>
      <c r="C549" s="34"/>
      <c r="D549" s="34"/>
      <c r="E549" s="34"/>
      <c r="F549" s="11"/>
      <c r="G549" s="11"/>
      <c r="H549" s="11"/>
      <c r="I549" s="11"/>
      <c r="J549" s="11"/>
      <c r="K549" s="11"/>
      <c r="L549" s="11"/>
      <c r="M549" s="11"/>
      <c r="N549" s="11"/>
      <c r="O549" s="11"/>
      <c r="P549" s="11"/>
      <c r="Q549" s="11"/>
      <c r="R549" s="11"/>
      <c r="S549" s="11"/>
      <c r="T549" s="11"/>
      <c r="U549" s="11"/>
      <c r="V549" s="11"/>
      <c r="W549" s="11"/>
      <c r="X549" s="11"/>
      <c r="Y549" s="11"/>
      <c r="Z549" s="12"/>
    </row>
    <row r="550" ht="15.75" customHeight="1">
      <c r="A550" s="33"/>
      <c r="B550" s="34"/>
      <c r="C550" s="34"/>
      <c r="D550" s="34"/>
      <c r="E550" s="34"/>
      <c r="F550" s="11"/>
      <c r="G550" s="11"/>
      <c r="H550" s="11"/>
      <c r="I550" s="11"/>
      <c r="J550" s="11"/>
      <c r="K550" s="11"/>
      <c r="L550" s="11"/>
      <c r="M550" s="11"/>
      <c r="N550" s="11"/>
      <c r="O550" s="11"/>
      <c r="P550" s="11"/>
      <c r="Q550" s="11"/>
      <c r="R550" s="11"/>
      <c r="S550" s="11"/>
      <c r="T550" s="11"/>
      <c r="U550" s="11"/>
      <c r="V550" s="11"/>
      <c r="W550" s="11"/>
      <c r="X550" s="11"/>
      <c r="Y550" s="11"/>
      <c r="Z550" s="12"/>
    </row>
    <row r="551" ht="15.75" customHeight="1">
      <c r="A551" s="33"/>
      <c r="B551" s="34"/>
      <c r="C551" s="34"/>
      <c r="D551" s="34"/>
      <c r="E551" s="34"/>
      <c r="F551" s="11"/>
      <c r="G551" s="11"/>
      <c r="H551" s="11"/>
      <c r="I551" s="11"/>
      <c r="J551" s="11"/>
      <c r="K551" s="11"/>
      <c r="L551" s="11"/>
      <c r="M551" s="11"/>
      <c r="N551" s="11"/>
      <c r="O551" s="11"/>
      <c r="P551" s="11"/>
      <c r="Q551" s="11"/>
      <c r="R551" s="11"/>
      <c r="S551" s="11"/>
      <c r="T551" s="11"/>
      <c r="U551" s="11"/>
      <c r="V551" s="11"/>
      <c r="W551" s="11"/>
      <c r="X551" s="11"/>
      <c r="Y551" s="11"/>
      <c r="Z551" s="12"/>
    </row>
    <row r="552" ht="15.75" customHeight="1">
      <c r="A552" s="33"/>
      <c r="B552" s="34"/>
      <c r="C552" s="34"/>
      <c r="D552" s="34"/>
      <c r="E552" s="34"/>
      <c r="F552" s="11"/>
      <c r="G552" s="11"/>
      <c r="H552" s="11"/>
      <c r="I552" s="11"/>
      <c r="J552" s="11"/>
      <c r="K552" s="11"/>
      <c r="L552" s="11"/>
      <c r="M552" s="11"/>
      <c r="N552" s="11"/>
      <c r="O552" s="11"/>
      <c r="P552" s="11"/>
      <c r="Q552" s="11"/>
      <c r="R552" s="11"/>
      <c r="S552" s="11"/>
      <c r="T552" s="11"/>
      <c r="U552" s="11"/>
      <c r="V552" s="11"/>
      <c r="W552" s="11"/>
      <c r="X552" s="11"/>
      <c r="Y552" s="11"/>
      <c r="Z552" s="12"/>
    </row>
    <row r="553" ht="15.75" customHeight="1">
      <c r="A553" s="33"/>
      <c r="B553" s="34"/>
      <c r="C553" s="34"/>
      <c r="D553" s="34"/>
      <c r="E553" s="34"/>
      <c r="F553" s="11"/>
      <c r="G553" s="11"/>
      <c r="H553" s="11"/>
      <c r="I553" s="11"/>
      <c r="J553" s="11"/>
      <c r="K553" s="11"/>
      <c r="L553" s="11"/>
      <c r="M553" s="11"/>
      <c r="N553" s="11"/>
      <c r="O553" s="11"/>
      <c r="P553" s="11"/>
      <c r="Q553" s="11"/>
      <c r="R553" s="11"/>
      <c r="S553" s="11"/>
      <c r="T553" s="11"/>
      <c r="U553" s="11"/>
      <c r="V553" s="11"/>
      <c r="W553" s="11"/>
      <c r="X553" s="11"/>
      <c r="Y553" s="11"/>
      <c r="Z553" s="12"/>
    </row>
    <row r="554" ht="15.75" customHeight="1">
      <c r="A554" s="33"/>
      <c r="B554" s="34"/>
      <c r="C554" s="34"/>
      <c r="D554" s="34"/>
      <c r="E554" s="34"/>
      <c r="F554" s="11"/>
      <c r="G554" s="11"/>
      <c r="H554" s="11"/>
      <c r="I554" s="11"/>
      <c r="J554" s="11"/>
      <c r="K554" s="11"/>
      <c r="L554" s="11"/>
      <c r="M554" s="11"/>
      <c r="N554" s="11"/>
      <c r="O554" s="11"/>
      <c r="P554" s="11"/>
      <c r="Q554" s="11"/>
      <c r="R554" s="11"/>
      <c r="S554" s="11"/>
      <c r="T554" s="11"/>
      <c r="U554" s="11"/>
      <c r="V554" s="11"/>
      <c r="W554" s="11"/>
      <c r="X554" s="11"/>
      <c r="Y554" s="11"/>
      <c r="Z554" s="12"/>
    </row>
    <row r="555" ht="15.75" customHeight="1">
      <c r="A555" s="33"/>
      <c r="B555" s="34"/>
      <c r="C555" s="34"/>
      <c r="D555" s="34"/>
      <c r="E555" s="34"/>
      <c r="F555" s="11"/>
      <c r="G555" s="11"/>
      <c r="H555" s="11"/>
      <c r="I555" s="11"/>
      <c r="J555" s="11"/>
      <c r="K555" s="11"/>
      <c r="L555" s="11"/>
      <c r="M555" s="11"/>
      <c r="N555" s="11"/>
      <c r="O555" s="11"/>
      <c r="P555" s="11"/>
      <c r="Q555" s="11"/>
      <c r="R555" s="11"/>
      <c r="S555" s="11"/>
      <c r="T555" s="11"/>
      <c r="U555" s="11"/>
      <c r="V555" s="11"/>
      <c r="W555" s="11"/>
      <c r="X555" s="11"/>
      <c r="Y555" s="11"/>
      <c r="Z555" s="12"/>
    </row>
    <row r="556" ht="15.75" customHeight="1">
      <c r="A556" s="33"/>
      <c r="B556" s="34"/>
      <c r="C556" s="34"/>
      <c r="D556" s="34"/>
      <c r="E556" s="34"/>
      <c r="F556" s="11"/>
      <c r="G556" s="11"/>
      <c r="H556" s="11"/>
      <c r="I556" s="11"/>
      <c r="J556" s="11"/>
      <c r="K556" s="11"/>
      <c r="L556" s="11"/>
      <c r="M556" s="11"/>
      <c r="N556" s="11"/>
      <c r="O556" s="11"/>
      <c r="P556" s="11"/>
      <c r="Q556" s="11"/>
      <c r="R556" s="11"/>
      <c r="S556" s="11"/>
      <c r="T556" s="11"/>
      <c r="U556" s="11"/>
      <c r="V556" s="11"/>
      <c r="W556" s="11"/>
      <c r="X556" s="11"/>
      <c r="Y556" s="11"/>
      <c r="Z556" s="12"/>
    </row>
    <row r="557" ht="15.75" customHeight="1">
      <c r="A557" s="33"/>
      <c r="B557" s="34"/>
      <c r="C557" s="34"/>
      <c r="D557" s="34"/>
      <c r="E557" s="34"/>
      <c r="F557" s="11"/>
      <c r="G557" s="11"/>
      <c r="H557" s="11"/>
      <c r="I557" s="11"/>
      <c r="J557" s="11"/>
      <c r="K557" s="11"/>
      <c r="L557" s="11"/>
      <c r="M557" s="11"/>
      <c r="N557" s="11"/>
      <c r="O557" s="11"/>
      <c r="P557" s="11"/>
      <c r="Q557" s="11"/>
      <c r="R557" s="11"/>
      <c r="S557" s="11"/>
      <c r="T557" s="11"/>
      <c r="U557" s="11"/>
      <c r="V557" s="11"/>
      <c r="W557" s="11"/>
      <c r="X557" s="11"/>
      <c r="Y557" s="11"/>
      <c r="Z557" s="12"/>
    </row>
    <row r="558" ht="15.75" customHeight="1">
      <c r="A558" s="33"/>
      <c r="B558" s="34"/>
      <c r="C558" s="34"/>
      <c r="D558" s="34"/>
      <c r="E558" s="34"/>
      <c r="F558" s="11"/>
      <c r="G558" s="11"/>
      <c r="H558" s="11"/>
      <c r="I558" s="11"/>
      <c r="J558" s="11"/>
      <c r="K558" s="11"/>
      <c r="L558" s="11"/>
      <c r="M558" s="11"/>
      <c r="N558" s="11"/>
      <c r="O558" s="11"/>
      <c r="P558" s="11"/>
      <c r="Q558" s="11"/>
      <c r="R558" s="11"/>
      <c r="S558" s="11"/>
      <c r="T558" s="11"/>
      <c r="U558" s="11"/>
      <c r="V558" s="11"/>
      <c r="W558" s="11"/>
      <c r="X558" s="11"/>
      <c r="Y558" s="11"/>
      <c r="Z558" s="12"/>
    </row>
    <row r="559" ht="15.75" customHeight="1">
      <c r="A559" s="33"/>
      <c r="B559" s="34"/>
      <c r="C559" s="34"/>
      <c r="D559" s="34"/>
      <c r="E559" s="34"/>
      <c r="F559" s="11"/>
      <c r="G559" s="11"/>
      <c r="H559" s="11"/>
      <c r="I559" s="11"/>
      <c r="J559" s="11"/>
      <c r="K559" s="11"/>
      <c r="L559" s="11"/>
      <c r="M559" s="11"/>
      <c r="N559" s="11"/>
      <c r="O559" s="11"/>
      <c r="P559" s="11"/>
      <c r="Q559" s="11"/>
      <c r="R559" s="11"/>
      <c r="S559" s="11"/>
      <c r="T559" s="11"/>
      <c r="U559" s="11"/>
      <c r="V559" s="11"/>
      <c r="W559" s="11"/>
      <c r="X559" s="11"/>
      <c r="Y559" s="11"/>
      <c r="Z559" s="12"/>
    </row>
    <row r="560" ht="15.75" customHeight="1">
      <c r="A560" s="33"/>
      <c r="B560" s="34"/>
      <c r="C560" s="34"/>
      <c r="D560" s="34"/>
      <c r="E560" s="34"/>
      <c r="F560" s="11"/>
      <c r="G560" s="11"/>
      <c r="H560" s="11"/>
      <c r="I560" s="11"/>
      <c r="J560" s="11"/>
      <c r="K560" s="11"/>
      <c r="L560" s="11"/>
      <c r="M560" s="11"/>
      <c r="N560" s="11"/>
      <c r="O560" s="11"/>
      <c r="P560" s="11"/>
      <c r="Q560" s="11"/>
      <c r="R560" s="11"/>
      <c r="S560" s="11"/>
      <c r="T560" s="11"/>
      <c r="U560" s="11"/>
      <c r="V560" s="11"/>
      <c r="W560" s="11"/>
      <c r="X560" s="11"/>
      <c r="Y560" s="11"/>
      <c r="Z560" s="12"/>
    </row>
    <row r="561" ht="15.75" customHeight="1">
      <c r="A561" s="33"/>
      <c r="B561" s="34"/>
      <c r="C561" s="34"/>
      <c r="D561" s="34"/>
      <c r="E561" s="34"/>
      <c r="F561" s="11"/>
      <c r="G561" s="11"/>
      <c r="H561" s="11"/>
      <c r="I561" s="11"/>
      <c r="J561" s="11"/>
      <c r="K561" s="11"/>
      <c r="L561" s="11"/>
      <c r="M561" s="11"/>
      <c r="N561" s="11"/>
      <c r="O561" s="11"/>
      <c r="P561" s="11"/>
      <c r="Q561" s="11"/>
      <c r="R561" s="11"/>
      <c r="S561" s="11"/>
      <c r="T561" s="11"/>
      <c r="U561" s="11"/>
      <c r="V561" s="11"/>
      <c r="W561" s="11"/>
      <c r="X561" s="11"/>
      <c r="Y561" s="11"/>
      <c r="Z561" s="12"/>
    </row>
    <row r="562" ht="15.75" customHeight="1">
      <c r="A562" s="33"/>
      <c r="B562" s="34"/>
      <c r="C562" s="34"/>
      <c r="D562" s="34"/>
      <c r="E562" s="34"/>
      <c r="F562" s="11"/>
      <c r="G562" s="11"/>
      <c r="H562" s="11"/>
      <c r="I562" s="11"/>
      <c r="J562" s="11"/>
      <c r="K562" s="11"/>
      <c r="L562" s="11"/>
      <c r="M562" s="11"/>
      <c r="N562" s="11"/>
      <c r="O562" s="11"/>
      <c r="P562" s="11"/>
      <c r="Q562" s="11"/>
      <c r="R562" s="11"/>
      <c r="S562" s="11"/>
      <c r="T562" s="11"/>
      <c r="U562" s="11"/>
      <c r="V562" s="11"/>
      <c r="W562" s="11"/>
      <c r="X562" s="11"/>
      <c r="Y562" s="11"/>
      <c r="Z562" s="12"/>
    </row>
    <row r="563" ht="15.75" customHeight="1">
      <c r="A563" s="33"/>
      <c r="B563" s="34"/>
      <c r="C563" s="34"/>
      <c r="D563" s="34"/>
      <c r="E563" s="34"/>
      <c r="F563" s="11"/>
      <c r="G563" s="11"/>
      <c r="H563" s="11"/>
      <c r="I563" s="11"/>
      <c r="J563" s="11"/>
      <c r="K563" s="11"/>
      <c r="L563" s="11"/>
      <c r="M563" s="11"/>
      <c r="N563" s="11"/>
      <c r="O563" s="11"/>
      <c r="P563" s="11"/>
      <c r="Q563" s="11"/>
      <c r="R563" s="11"/>
      <c r="S563" s="11"/>
      <c r="T563" s="11"/>
      <c r="U563" s="11"/>
      <c r="V563" s="11"/>
      <c r="W563" s="11"/>
      <c r="X563" s="11"/>
      <c r="Y563" s="11"/>
      <c r="Z563" s="12"/>
    </row>
    <row r="564" ht="15.75" customHeight="1">
      <c r="A564" s="33"/>
      <c r="B564" s="34"/>
      <c r="C564" s="34"/>
      <c r="D564" s="34"/>
      <c r="E564" s="34"/>
      <c r="F564" s="11"/>
      <c r="G564" s="11"/>
      <c r="H564" s="11"/>
      <c r="I564" s="11"/>
      <c r="J564" s="11"/>
      <c r="K564" s="11"/>
      <c r="L564" s="11"/>
      <c r="M564" s="11"/>
      <c r="N564" s="11"/>
      <c r="O564" s="11"/>
      <c r="P564" s="11"/>
      <c r="Q564" s="11"/>
      <c r="R564" s="11"/>
      <c r="S564" s="11"/>
      <c r="T564" s="11"/>
      <c r="U564" s="11"/>
      <c r="V564" s="11"/>
      <c r="W564" s="11"/>
      <c r="X564" s="11"/>
      <c r="Y564" s="11"/>
      <c r="Z564" s="12"/>
    </row>
    <row r="565" ht="15.75" customHeight="1">
      <c r="A565" s="33"/>
      <c r="B565" s="34"/>
      <c r="C565" s="34"/>
      <c r="D565" s="34"/>
      <c r="E565" s="34"/>
      <c r="F565" s="11"/>
      <c r="G565" s="11"/>
      <c r="H565" s="11"/>
      <c r="I565" s="11"/>
      <c r="J565" s="11"/>
      <c r="K565" s="11"/>
      <c r="L565" s="11"/>
      <c r="M565" s="11"/>
      <c r="N565" s="11"/>
      <c r="O565" s="11"/>
      <c r="P565" s="11"/>
      <c r="Q565" s="11"/>
      <c r="R565" s="11"/>
      <c r="S565" s="11"/>
      <c r="T565" s="11"/>
      <c r="U565" s="11"/>
      <c r="V565" s="11"/>
      <c r="W565" s="11"/>
      <c r="X565" s="11"/>
      <c r="Y565" s="11"/>
      <c r="Z565" s="12"/>
    </row>
    <row r="566" ht="15.75" customHeight="1">
      <c r="A566" s="33"/>
      <c r="B566" s="34"/>
      <c r="C566" s="34"/>
      <c r="D566" s="34"/>
      <c r="E566" s="34"/>
      <c r="F566" s="11"/>
      <c r="G566" s="11"/>
      <c r="H566" s="11"/>
      <c r="I566" s="11"/>
      <c r="J566" s="11"/>
      <c r="K566" s="11"/>
      <c r="L566" s="11"/>
      <c r="M566" s="11"/>
      <c r="N566" s="11"/>
      <c r="O566" s="11"/>
      <c r="P566" s="11"/>
      <c r="Q566" s="11"/>
      <c r="R566" s="11"/>
      <c r="S566" s="11"/>
      <c r="T566" s="11"/>
      <c r="U566" s="11"/>
      <c r="V566" s="11"/>
      <c r="W566" s="11"/>
      <c r="X566" s="11"/>
      <c r="Y566" s="11"/>
      <c r="Z566" s="12"/>
    </row>
    <row r="567" ht="15.75" customHeight="1">
      <c r="A567" s="33"/>
      <c r="B567" s="34"/>
      <c r="C567" s="34"/>
      <c r="D567" s="34"/>
      <c r="E567" s="34"/>
      <c r="F567" s="11"/>
      <c r="G567" s="11"/>
      <c r="H567" s="11"/>
      <c r="I567" s="11"/>
      <c r="J567" s="11"/>
      <c r="K567" s="11"/>
      <c r="L567" s="11"/>
      <c r="M567" s="11"/>
      <c r="N567" s="11"/>
      <c r="O567" s="11"/>
      <c r="P567" s="11"/>
      <c r="Q567" s="11"/>
      <c r="R567" s="11"/>
      <c r="S567" s="11"/>
      <c r="T567" s="11"/>
      <c r="U567" s="11"/>
      <c r="V567" s="11"/>
      <c r="W567" s="11"/>
      <c r="X567" s="11"/>
      <c r="Y567" s="11"/>
      <c r="Z567" s="12"/>
    </row>
    <row r="568" ht="15.75" customHeight="1">
      <c r="A568" s="33"/>
      <c r="B568" s="34"/>
      <c r="C568" s="34"/>
      <c r="D568" s="34"/>
      <c r="E568" s="34"/>
      <c r="F568" s="11"/>
      <c r="G568" s="11"/>
      <c r="H568" s="11"/>
      <c r="I568" s="11"/>
      <c r="J568" s="11"/>
      <c r="K568" s="11"/>
      <c r="L568" s="11"/>
      <c r="M568" s="11"/>
      <c r="N568" s="11"/>
      <c r="O568" s="11"/>
      <c r="P568" s="11"/>
      <c r="Q568" s="11"/>
      <c r="R568" s="11"/>
      <c r="S568" s="11"/>
      <c r="T568" s="11"/>
      <c r="U568" s="11"/>
      <c r="V568" s="11"/>
      <c r="W568" s="11"/>
      <c r="X568" s="11"/>
      <c r="Y568" s="11"/>
      <c r="Z568" s="12"/>
    </row>
    <row r="569" ht="15.75" customHeight="1">
      <c r="A569" s="33"/>
      <c r="B569" s="34"/>
      <c r="C569" s="34"/>
      <c r="D569" s="34"/>
      <c r="E569" s="34"/>
      <c r="F569" s="11"/>
      <c r="G569" s="11"/>
      <c r="H569" s="11"/>
      <c r="I569" s="11"/>
      <c r="J569" s="11"/>
      <c r="K569" s="11"/>
      <c r="L569" s="11"/>
      <c r="M569" s="11"/>
      <c r="N569" s="11"/>
      <c r="O569" s="11"/>
      <c r="P569" s="11"/>
      <c r="Q569" s="11"/>
      <c r="R569" s="11"/>
      <c r="S569" s="11"/>
      <c r="T569" s="11"/>
      <c r="U569" s="11"/>
      <c r="V569" s="11"/>
      <c r="W569" s="11"/>
      <c r="X569" s="11"/>
      <c r="Y569" s="11"/>
      <c r="Z569" s="12"/>
    </row>
    <row r="570" ht="15.75" customHeight="1">
      <c r="A570" s="33"/>
      <c r="B570" s="34"/>
      <c r="C570" s="34"/>
      <c r="D570" s="34"/>
      <c r="E570" s="34"/>
      <c r="F570" s="11"/>
      <c r="G570" s="11"/>
      <c r="H570" s="11"/>
      <c r="I570" s="11"/>
      <c r="J570" s="11"/>
      <c r="K570" s="11"/>
      <c r="L570" s="11"/>
      <c r="M570" s="11"/>
      <c r="N570" s="11"/>
      <c r="O570" s="11"/>
      <c r="P570" s="11"/>
      <c r="Q570" s="11"/>
      <c r="R570" s="11"/>
      <c r="S570" s="11"/>
      <c r="T570" s="11"/>
      <c r="U570" s="11"/>
      <c r="V570" s="11"/>
      <c r="W570" s="11"/>
      <c r="X570" s="11"/>
      <c r="Y570" s="11"/>
      <c r="Z570" s="12"/>
    </row>
    <row r="571" ht="15.75" customHeight="1">
      <c r="A571" s="33"/>
      <c r="B571" s="34"/>
      <c r="C571" s="34"/>
      <c r="D571" s="34"/>
      <c r="E571" s="34"/>
      <c r="F571" s="11"/>
      <c r="G571" s="11"/>
      <c r="H571" s="11"/>
      <c r="I571" s="11"/>
      <c r="J571" s="11"/>
      <c r="K571" s="11"/>
      <c r="L571" s="11"/>
      <c r="M571" s="11"/>
      <c r="N571" s="11"/>
      <c r="O571" s="11"/>
      <c r="P571" s="11"/>
      <c r="Q571" s="11"/>
      <c r="R571" s="11"/>
      <c r="S571" s="11"/>
      <c r="T571" s="11"/>
      <c r="U571" s="11"/>
      <c r="V571" s="11"/>
      <c r="W571" s="11"/>
      <c r="X571" s="11"/>
      <c r="Y571" s="11"/>
      <c r="Z571" s="12"/>
    </row>
    <row r="572" ht="15.75" customHeight="1">
      <c r="A572" s="33"/>
      <c r="B572" s="34"/>
      <c r="C572" s="34"/>
      <c r="D572" s="34"/>
      <c r="E572" s="34"/>
      <c r="F572" s="11"/>
      <c r="G572" s="11"/>
      <c r="H572" s="11"/>
      <c r="I572" s="11"/>
      <c r="J572" s="11"/>
      <c r="K572" s="11"/>
      <c r="L572" s="11"/>
      <c r="M572" s="11"/>
      <c r="N572" s="11"/>
      <c r="O572" s="11"/>
      <c r="P572" s="11"/>
      <c r="Q572" s="11"/>
      <c r="R572" s="11"/>
      <c r="S572" s="11"/>
      <c r="T572" s="11"/>
      <c r="U572" s="11"/>
      <c r="V572" s="11"/>
      <c r="W572" s="11"/>
      <c r="X572" s="11"/>
      <c r="Y572" s="11"/>
      <c r="Z572" s="12"/>
    </row>
    <row r="573" ht="15.75" customHeight="1">
      <c r="A573" s="33"/>
      <c r="B573" s="34"/>
      <c r="C573" s="34"/>
      <c r="D573" s="34"/>
      <c r="E573" s="34"/>
      <c r="F573" s="11"/>
      <c r="G573" s="11"/>
      <c r="H573" s="11"/>
      <c r="I573" s="11"/>
      <c r="J573" s="11"/>
      <c r="K573" s="11"/>
      <c r="L573" s="11"/>
      <c r="M573" s="11"/>
      <c r="N573" s="11"/>
      <c r="O573" s="11"/>
      <c r="P573" s="11"/>
      <c r="Q573" s="11"/>
      <c r="R573" s="11"/>
      <c r="S573" s="11"/>
      <c r="T573" s="11"/>
      <c r="U573" s="11"/>
      <c r="V573" s="11"/>
      <c r="W573" s="11"/>
      <c r="X573" s="11"/>
      <c r="Y573" s="11"/>
      <c r="Z573" s="12"/>
    </row>
    <row r="574" ht="15.75" customHeight="1">
      <c r="A574" s="33"/>
      <c r="B574" s="34"/>
      <c r="C574" s="34"/>
      <c r="D574" s="34"/>
      <c r="E574" s="34"/>
      <c r="F574" s="11"/>
      <c r="G574" s="11"/>
      <c r="H574" s="11"/>
      <c r="I574" s="11"/>
      <c r="J574" s="11"/>
      <c r="K574" s="11"/>
      <c r="L574" s="11"/>
      <c r="M574" s="11"/>
      <c r="N574" s="11"/>
      <c r="O574" s="11"/>
      <c r="P574" s="11"/>
      <c r="Q574" s="11"/>
      <c r="R574" s="11"/>
      <c r="S574" s="11"/>
      <c r="T574" s="11"/>
      <c r="U574" s="11"/>
      <c r="V574" s="11"/>
      <c r="W574" s="11"/>
      <c r="X574" s="11"/>
      <c r="Y574" s="11"/>
      <c r="Z574" s="12"/>
    </row>
    <row r="575" ht="15.75" customHeight="1">
      <c r="A575" s="33"/>
      <c r="B575" s="34"/>
      <c r="C575" s="34"/>
      <c r="D575" s="34"/>
      <c r="E575" s="34"/>
      <c r="F575" s="11"/>
      <c r="G575" s="11"/>
      <c r="H575" s="11"/>
      <c r="I575" s="11"/>
      <c r="J575" s="11"/>
      <c r="K575" s="11"/>
      <c r="L575" s="11"/>
      <c r="M575" s="11"/>
      <c r="N575" s="11"/>
      <c r="O575" s="11"/>
      <c r="P575" s="11"/>
      <c r="Q575" s="11"/>
      <c r="R575" s="11"/>
      <c r="S575" s="11"/>
      <c r="T575" s="11"/>
      <c r="U575" s="11"/>
      <c r="V575" s="11"/>
      <c r="W575" s="11"/>
      <c r="X575" s="11"/>
      <c r="Y575" s="11"/>
      <c r="Z575" s="12"/>
    </row>
    <row r="576" ht="15.75" customHeight="1">
      <c r="A576" s="33"/>
      <c r="B576" s="34"/>
      <c r="C576" s="34"/>
      <c r="D576" s="34"/>
      <c r="E576" s="34"/>
      <c r="F576" s="11"/>
      <c r="G576" s="11"/>
      <c r="H576" s="11"/>
      <c r="I576" s="11"/>
      <c r="J576" s="11"/>
      <c r="K576" s="11"/>
      <c r="L576" s="11"/>
      <c r="M576" s="11"/>
      <c r="N576" s="11"/>
      <c r="O576" s="11"/>
      <c r="P576" s="11"/>
      <c r="Q576" s="11"/>
      <c r="R576" s="11"/>
      <c r="S576" s="11"/>
      <c r="T576" s="11"/>
      <c r="U576" s="11"/>
      <c r="V576" s="11"/>
      <c r="W576" s="11"/>
      <c r="X576" s="11"/>
      <c r="Y576" s="11"/>
      <c r="Z576" s="12"/>
    </row>
    <row r="577" ht="15.75" customHeight="1">
      <c r="A577" s="33"/>
      <c r="B577" s="34"/>
      <c r="C577" s="34"/>
      <c r="D577" s="34"/>
      <c r="E577" s="34"/>
      <c r="F577" s="11"/>
      <c r="G577" s="11"/>
      <c r="H577" s="11"/>
      <c r="I577" s="11"/>
      <c r="J577" s="11"/>
      <c r="K577" s="11"/>
      <c r="L577" s="11"/>
      <c r="M577" s="11"/>
      <c r="N577" s="11"/>
      <c r="O577" s="11"/>
      <c r="P577" s="11"/>
      <c r="Q577" s="11"/>
      <c r="R577" s="11"/>
      <c r="S577" s="11"/>
      <c r="T577" s="11"/>
      <c r="U577" s="11"/>
      <c r="V577" s="11"/>
      <c r="W577" s="11"/>
      <c r="X577" s="11"/>
      <c r="Y577" s="11"/>
      <c r="Z577" s="12"/>
    </row>
    <row r="578" ht="15.75" customHeight="1">
      <c r="A578" s="33"/>
      <c r="B578" s="34"/>
      <c r="C578" s="34"/>
      <c r="D578" s="34"/>
      <c r="E578" s="34"/>
      <c r="F578" s="11"/>
      <c r="G578" s="11"/>
      <c r="H578" s="11"/>
      <c r="I578" s="11"/>
      <c r="J578" s="11"/>
      <c r="K578" s="11"/>
      <c r="L578" s="11"/>
      <c r="M578" s="11"/>
      <c r="N578" s="11"/>
      <c r="O578" s="11"/>
      <c r="P578" s="11"/>
      <c r="Q578" s="11"/>
      <c r="R578" s="11"/>
      <c r="S578" s="11"/>
      <c r="T578" s="11"/>
      <c r="U578" s="11"/>
      <c r="V578" s="11"/>
      <c r="W578" s="11"/>
      <c r="X578" s="11"/>
      <c r="Y578" s="11"/>
      <c r="Z578" s="12"/>
    </row>
    <row r="579" ht="15.75" customHeight="1">
      <c r="A579" s="33"/>
      <c r="B579" s="34"/>
      <c r="C579" s="34"/>
      <c r="D579" s="34"/>
      <c r="E579" s="34"/>
      <c r="F579" s="11"/>
      <c r="G579" s="11"/>
      <c r="H579" s="11"/>
      <c r="I579" s="11"/>
      <c r="J579" s="11"/>
      <c r="K579" s="11"/>
      <c r="L579" s="11"/>
      <c r="M579" s="11"/>
      <c r="N579" s="11"/>
      <c r="O579" s="11"/>
      <c r="P579" s="11"/>
      <c r="Q579" s="11"/>
      <c r="R579" s="11"/>
      <c r="S579" s="11"/>
      <c r="T579" s="11"/>
      <c r="U579" s="11"/>
      <c r="V579" s="11"/>
      <c r="W579" s="11"/>
      <c r="X579" s="11"/>
      <c r="Y579" s="11"/>
      <c r="Z579" s="12"/>
    </row>
    <row r="580" ht="15.75" customHeight="1">
      <c r="A580" s="33"/>
      <c r="B580" s="34"/>
      <c r="C580" s="34"/>
      <c r="D580" s="34"/>
      <c r="E580" s="34"/>
      <c r="F580" s="11"/>
      <c r="G580" s="11"/>
      <c r="H580" s="11"/>
      <c r="I580" s="11"/>
      <c r="J580" s="11"/>
      <c r="K580" s="11"/>
      <c r="L580" s="11"/>
      <c r="M580" s="11"/>
      <c r="N580" s="11"/>
      <c r="O580" s="11"/>
      <c r="P580" s="11"/>
      <c r="Q580" s="11"/>
      <c r="R580" s="11"/>
      <c r="S580" s="11"/>
      <c r="T580" s="11"/>
      <c r="U580" s="11"/>
      <c r="V580" s="11"/>
      <c r="W580" s="11"/>
      <c r="X580" s="11"/>
      <c r="Y580" s="11"/>
      <c r="Z580" s="12"/>
    </row>
    <row r="581" ht="15.75" customHeight="1">
      <c r="A581" s="33"/>
      <c r="B581" s="34"/>
      <c r="C581" s="34"/>
      <c r="D581" s="34"/>
      <c r="E581" s="34"/>
      <c r="F581" s="11"/>
      <c r="G581" s="11"/>
      <c r="H581" s="11"/>
      <c r="I581" s="11"/>
      <c r="J581" s="11"/>
      <c r="K581" s="11"/>
      <c r="L581" s="11"/>
      <c r="M581" s="11"/>
      <c r="N581" s="11"/>
      <c r="O581" s="11"/>
      <c r="P581" s="11"/>
      <c r="Q581" s="11"/>
      <c r="R581" s="11"/>
      <c r="S581" s="11"/>
      <c r="T581" s="11"/>
      <c r="U581" s="11"/>
      <c r="V581" s="11"/>
      <c r="W581" s="11"/>
      <c r="X581" s="11"/>
      <c r="Y581" s="11"/>
      <c r="Z581" s="12"/>
    </row>
    <row r="582" ht="15.75" customHeight="1">
      <c r="A582" s="33"/>
      <c r="B582" s="34"/>
      <c r="C582" s="34"/>
      <c r="D582" s="34"/>
      <c r="E582" s="34"/>
      <c r="F582" s="11"/>
      <c r="G582" s="11"/>
      <c r="H582" s="11"/>
      <c r="I582" s="11"/>
      <c r="J582" s="11"/>
      <c r="K582" s="11"/>
      <c r="L582" s="11"/>
      <c r="M582" s="11"/>
      <c r="N582" s="11"/>
      <c r="O582" s="11"/>
      <c r="P582" s="11"/>
      <c r="Q582" s="11"/>
      <c r="R582" s="11"/>
      <c r="S582" s="11"/>
      <c r="T582" s="11"/>
      <c r="U582" s="11"/>
      <c r="V582" s="11"/>
      <c r="W582" s="11"/>
      <c r="X582" s="11"/>
      <c r="Y582" s="11"/>
      <c r="Z582" s="12"/>
    </row>
    <row r="583" ht="15.75" customHeight="1">
      <c r="A583" s="33"/>
      <c r="B583" s="34"/>
      <c r="C583" s="34"/>
      <c r="D583" s="34"/>
      <c r="E583" s="34"/>
      <c r="F583" s="11"/>
      <c r="G583" s="11"/>
      <c r="H583" s="11"/>
      <c r="I583" s="11"/>
      <c r="J583" s="11"/>
      <c r="K583" s="11"/>
      <c r="L583" s="11"/>
      <c r="M583" s="11"/>
      <c r="N583" s="11"/>
      <c r="O583" s="11"/>
      <c r="P583" s="11"/>
      <c r="Q583" s="11"/>
      <c r="R583" s="11"/>
      <c r="S583" s="11"/>
      <c r="T583" s="11"/>
      <c r="U583" s="11"/>
      <c r="V583" s="11"/>
      <c r="W583" s="11"/>
      <c r="X583" s="11"/>
      <c r="Y583" s="11"/>
      <c r="Z583" s="12"/>
    </row>
    <row r="584" ht="15.75" customHeight="1">
      <c r="A584" s="33"/>
      <c r="B584" s="34"/>
      <c r="C584" s="34"/>
      <c r="D584" s="34"/>
      <c r="E584" s="34"/>
      <c r="F584" s="11"/>
      <c r="G584" s="11"/>
      <c r="H584" s="11"/>
      <c r="I584" s="11"/>
      <c r="J584" s="11"/>
      <c r="K584" s="11"/>
      <c r="L584" s="11"/>
      <c r="M584" s="11"/>
      <c r="N584" s="11"/>
      <c r="O584" s="11"/>
      <c r="P584" s="11"/>
      <c r="Q584" s="11"/>
      <c r="R584" s="11"/>
      <c r="S584" s="11"/>
      <c r="T584" s="11"/>
      <c r="U584" s="11"/>
      <c r="V584" s="11"/>
      <c r="W584" s="11"/>
      <c r="X584" s="11"/>
      <c r="Y584" s="11"/>
      <c r="Z584" s="12"/>
    </row>
    <row r="585" ht="15.75" customHeight="1">
      <c r="A585" s="33"/>
      <c r="B585" s="34"/>
      <c r="C585" s="34"/>
      <c r="D585" s="34"/>
      <c r="E585" s="34"/>
      <c r="F585" s="11"/>
      <c r="G585" s="11"/>
      <c r="H585" s="11"/>
      <c r="I585" s="11"/>
      <c r="J585" s="11"/>
      <c r="K585" s="11"/>
      <c r="L585" s="11"/>
      <c r="M585" s="11"/>
      <c r="N585" s="11"/>
      <c r="O585" s="11"/>
      <c r="P585" s="11"/>
      <c r="Q585" s="11"/>
      <c r="R585" s="11"/>
      <c r="S585" s="11"/>
      <c r="T585" s="11"/>
      <c r="U585" s="11"/>
      <c r="V585" s="11"/>
      <c r="W585" s="11"/>
      <c r="X585" s="11"/>
      <c r="Y585" s="11"/>
      <c r="Z585" s="12"/>
    </row>
    <row r="586" ht="15.75" customHeight="1">
      <c r="A586" s="33"/>
      <c r="B586" s="34"/>
      <c r="C586" s="34"/>
      <c r="D586" s="34"/>
      <c r="E586" s="34"/>
      <c r="F586" s="11"/>
      <c r="G586" s="11"/>
      <c r="H586" s="11"/>
      <c r="I586" s="11"/>
      <c r="J586" s="11"/>
      <c r="K586" s="11"/>
      <c r="L586" s="11"/>
      <c r="M586" s="11"/>
      <c r="N586" s="11"/>
      <c r="O586" s="11"/>
      <c r="P586" s="11"/>
      <c r="Q586" s="11"/>
      <c r="R586" s="11"/>
      <c r="S586" s="11"/>
      <c r="T586" s="11"/>
      <c r="U586" s="11"/>
      <c r="V586" s="11"/>
      <c r="W586" s="11"/>
      <c r="X586" s="11"/>
      <c r="Y586" s="11"/>
      <c r="Z586" s="12"/>
    </row>
    <row r="587" ht="15.75" customHeight="1">
      <c r="A587" s="33"/>
      <c r="B587" s="34"/>
      <c r="C587" s="34"/>
      <c r="D587" s="34"/>
      <c r="E587" s="34"/>
      <c r="F587" s="11"/>
      <c r="G587" s="11"/>
      <c r="H587" s="11"/>
      <c r="I587" s="11"/>
      <c r="J587" s="11"/>
      <c r="K587" s="11"/>
      <c r="L587" s="11"/>
      <c r="M587" s="11"/>
      <c r="N587" s="11"/>
      <c r="O587" s="11"/>
      <c r="P587" s="11"/>
      <c r="Q587" s="11"/>
      <c r="R587" s="11"/>
      <c r="S587" s="11"/>
      <c r="T587" s="11"/>
      <c r="U587" s="11"/>
      <c r="V587" s="11"/>
      <c r="W587" s="11"/>
      <c r="X587" s="11"/>
      <c r="Y587" s="11"/>
      <c r="Z587" s="12"/>
    </row>
    <row r="588" ht="15.75" customHeight="1">
      <c r="A588" s="33"/>
      <c r="B588" s="34"/>
      <c r="C588" s="34"/>
      <c r="D588" s="34"/>
      <c r="E588" s="34"/>
      <c r="F588" s="11"/>
      <c r="G588" s="11"/>
      <c r="H588" s="11"/>
      <c r="I588" s="11"/>
      <c r="J588" s="11"/>
      <c r="K588" s="11"/>
      <c r="L588" s="11"/>
      <c r="M588" s="11"/>
      <c r="N588" s="11"/>
      <c r="O588" s="11"/>
      <c r="P588" s="11"/>
      <c r="Q588" s="11"/>
      <c r="R588" s="11"/>
      <c r="S588" s="11"/>
      <c r="T588" s="11"/>
      <c r="U588" s="11"/>
      <c r="V588" s="11"/>
      <c r="W588" s="11"/>
      <c r="X588" s="11"/>
      <c r="Y588" s="11"/>
      <c r="Z588" s="12"/>
    </row>
    <row r="589" ht="15.75" customHeight="1">
      <c r="A589" s="33"/>
      <c r="B589" s="34"/>
      <c r="C589" s="34"/>
      <c r="D589" s="34"/>
      <c r="E589" s="34"/>
      <c r="F589" s="11"/>
      <c r="G589" s="11"/>
      <c r="H589" s="11"/>
      <c r="I589" s="11"/>
      <c r="J589" s="11"/>
      <c r="K589" s="11"/>
      <c r="L589" s="11"/>
      <c r="M589" s="11"/>
      <c r="N589" s="11"/>
      <c r="O589" s="11"/>
      <c r="P589" s="11"/>
      <c r="Q589" s="11"/>
      <c r="R589" s="11"/>
      <c r="S589" s="11"/>
      <c r="T589" s="11"/>
      <c r="U589" s="11"/>
      <c r="V589" s="11"/>
      <c r="W589" s="11"/>
      <c r="X589" s="11"/>
      <c r="Y589" s="11"/>
      <c r="Z589" s="12"/>
    </row>
    <row r="590" ht="15.75" customHeight="1">
      <c r="A590" s="33"/>
      <c r="B590" s="34"/>
      <c r="C590" s="34"/>
      <c r="D590" s="34"/>
      <c r="E590" s="34"/>
      <c r="F590" s="11"/>
      <c r="G590" s="11"/>
      <c r="H590" s="11"/>
      <c r="I590" s="11"/>
      <c r="J590" s="11"/>
      <c r="K590" s="11"/>
      <c r="L590" s="11"/>
      <c r="M590" s="11"/>
      <c r="N590" s="11"/>
      <c r="O590" s="11"/>
      <c r="P590" s="11"/>
      <c r="Q590" s="11"/>
      <c r="R590" s="11"/>
      <c r="S590" s="11"/>
      <c r="T590" s="11"/>
      <c r="U590" s="11"/>
      <c r="V590" s="11"/>
      <c r="W590" s="11"/>
      <c r="X590" s="11"/>
      <c r="Y590" s="11"/>
      <c r="Z590" s="12"/>
    </row>
    <row r="591" ht="15.75" customHeight="1">
      <c r="A591" s="33"/>
      <c r="B591" s="34"/>
      <c r="C591" s="34"/>
      <c r="D591" s="34"/>
      <c r="E591" s="34"/>
      <c r="F591" s="11"/>
      <c r="G591" s="11"/>
      <c r="H591" s="11"/>
      <c r="I591" s="11"/>
      <c r="J591" s="11"/>
      <c r="K591" s="11"/>
      <c r="L591" s="11"/>
      <c r="M591" s="11"/>
      <c r="N591" s="11"/>
      <c r="O591" s="11"/>
      <c r="P591" s="11"/>
      <c r="Q591" s="11"/>
      <c r="R591" s="11"/>
      <c r="S591" s="11"/>
      <c r="T591" s="11"/>
      <c r="U591" s="11"/>
      <c r="V591" s="11"/>
      <c r="W591" s="11"/>
      <c r="X591" s="11"/>
      <c r="Y591" s="11"/>
      <c r="Z591" s="12"/>
    </row>
    <row r="592" ht="15.75" customHeight="1">
      <c r="A592" s="33"/>
      <c r="B592" s="34"/>
      <c r="C592" s="34"/>
      <c r="D592" s="34"/>
      <c r="E592" s="34"/>
      <c r="F592" s="11"/>
      <c r="G592" s="11"/>
      <c r="H592" s="11"/>
      <c r="I592" s="11"/>
      <c r="J592" s="11"/>
      <c r="K592" s="11"/>
      <c r="L592" s="11"/>
      <c r="M592" s="11"/>
      <c r="N592" s="11"/>
      <c r="O592" s="11"/>
      <c r="P592" s="11"/>
      <c r="Q592" s="11"/>
      <c r="R592" s="11"/>
      <c r="S592" s="11"/>
      <c r="T592" s="11"/>
      <c r="U592" s="11"/>
      <c r="V592" s="11"/>
      <c r="W592" s="11"/>
      <c r="X592" s="11"/>
      <c r="Y592" s="11"/>
      <c r="Z592" s="12"/>
    </row>
    <row r="593" ht="15.75" customHeight="1">
      <c r="A593" s="33"/>
      <c r="B593" s="34"/>
      <c r="C593" s="34"/>
      <c r="D593" s="34"/>
      <c r="E593" s="34"/>
      <c r="F593" s="11"/>
      <c r="G593" s="11"/>
      <c r="H593" s="11"/>
      <c r="I593" s="11"/>
      <c r="J593" s="11"/>
      <c r="K593" s="11"/>
      <c r="L593" s="11"/>
      <c r="M593" s="11"/>
      <c r="N593" s="11"/>
      <c r="O593" s="11"/>
      <c r="P593" s="11"/>
      <c r="Q593" s="11"/>
      <c r="R593" s="11"/>
      <c r="S593" s="11"/>
      <c r="T593" s="11"/>
      <c r="U593" s="11"/>
      <c r="V593" s="11"/>
      <c r="W593" s="11"/>
      <c r="X593" s="11"/>
      <c r="Y593" s="11"/>
      <c r="Z593" s="12"/>
    </row>
    <row r="594" ht="15.75" customHeight="1">
      <c r="A594" s="33"/>
      <c r="B594" s="34"/>
      <c r="C594" s="34"/>
      <c r="D594" s="34"/>
      <c r="E594" s="34"/>
      <c r="F594" s="11"/>
      <c r="G594" s="11"/>
      <c r="H594" s="11"/>
      <c r="I594" s="11"/>
      <c r="J594" s="11"/>
      <c r="K594" s="11"/>
      <c r="L594" s="11"/>
      <c r="M594" s="11"/>
      <c r="N594" s="11"/>
      <c r="O594" s="11"/>
      <c r="P594" s="11"/>
      <c r="Q594" s="11"/>
      <c r="R594" s="11"/>
      <c r="S594" s="11"/>
      <c r="T594" s="11"/>
      <c r="U594" s="11"/>
      <c r="V594" s="11"/>
      <c r="W594" s="11"/>
      <c r="X594" s="11"/>
      <c r="Y594" s="11"/>
      <c r="Z594" s="12"/>
    </row>
    <row r="595" ht="15.75" customHeight="1">
      <c r="A595" s="33"/>
      <c r="B595" s="34"/>
      <c r="C595" s="34"/>
      <c r="D595" s="34"/>
      <c r="E595" s="34"/>
      <c r="F595" s="11"/>
      <c r="G595" s="11"/>
      <c r="H595" s="11"/>
      <c r="I595" s="11"/>
      <c r="J595" s="11"/>
      <c r="K595" s="11"/>
      <c r="L595" s="11"/>
      <c r="M595" s="11"/>
      <c r="N595" s="11"/>
      <c r="O595" s="11"/>
      <c r="P595" s="11"/>
      <c r="Q595" s="11"/>
      <c r="R595" s="11"/>
      <c r="S595" s="11"/>
      <c r="T595" s="11"/>
      <c r="U595" s="11"/>
      <c r="V595" s="11"/>
      <c r="W595" s="11"/>
      <c r="X595" s="11"/>
      <c r="Y595" s="11"/>
      <c r="Z595" s="12"/>
    </row>
    <row r="596" ht="15.75" customHeight="1">
      <c r="A596" s="33"/>
      <c r="B596" s="34"/>
      <c r="C596" s="34"/>
      <c r="D596" s="34"/>
      <c r="E596" s="34"/>
      <c r="F596" s="11"/>
      <c r="G596" s="11"/>
      <c r="H596" s="11"/>
      <c r="I596" s="11"/>
      <c r="J596" s="11"/>
      <c r="K596" s="11"/>
      <c r="L596" s="11"/>
      <c r="M596" s="11"/>
      <c r="N596" s="11"/>
      <c r="O596" s="11"/>
      <c r="P596" s="11"/>
      <c r="Q596" s="11"/>
      <c r="R596" s="11"/>
      <c r="S596" s="11"/>
      <c r="T596" s="11"/>
      <c r="U596" s="11"/>
      <c r="V596" s="11"/>
      <c r="W596" s="11"/>
      <c r="X596" s="11"/>
      <c r="Y596" s="11"/>
      <c r="Z596" s="12"/>
    </row>
    <row r="597" ht="15.75" customHeight="1">
      <c r="A597" s="33"/>
      <c r="B597" s="34"/>
      <c r="C597" s="34"/>
      <c r="D597" s="34"/>
      <c r="E597" s="34"/>
      <c r="F597" s="11"/>
      <c r="G597" s="11"/>
      <c r="H597" s="11"/>
      <c r="I597" s="11"/>
      <c r="J597" s="11"/>
      <c r="K597" s="11"/>
      <c r="L597" s="11"/>
      <c r="M597" s="11"/>
      <c r="N597" s="11"/>
      <c r="O597" s="11"/>
      <c r="P597" s="11"/>
      <c r="Q597" s="11"/>
      <c r="R597" s="11"/>
      <c r="S597" s="11"/>
      <c r="T597" s="11"/>
      <c r="U597" s="11"/>
      <c r="V597" s="11"/>
      <c r="W597" s="11"/>
      <c r="X597" s="11"/>
      <c r="Y597" s="11"/>
      <c r="Z597" s="12"/>
    </row>
    <row r="598" ht="15.75" customHeight="1">
      <c r="A598" s="33"/>
      <c r="B598" s="34"/>
      <c r="C598" s="34"/>
      <c r="D598" s="34"/>
      <c r="E598" s="34"/>
      <c r="F598" s="11"/>
      <c r="G598" s="11"/>
      <c r="H598" s="11"/>
      <c r="I598" s="11"/>
      <c r="J598" s="11"/>
      <c r="K598" s="11"/>
      <c r="L598" s="11"/>
      <c r="M598" s="11"/>
      <c r="N598" s="11"/>
      <c r="O598" s="11"/>
      <c r="P598" s="11"/>
      <c r="Q598" s="11"/>
      <c r="R598" s="11"/>
      <c r="S598" s="11"/>
      <c r="T598" s="11"/>
      <c r="U598" s="11"/>
      <c r="V598" s="11"/>
      <c r="W598" s="11"/>
      <c r="X598" s="11"/>
      <c r="Y598" s="11"/>
      <c r="Z598" s="12"/>
    </row>
    <row r="599" ht="15.75" customHeight="1">
      <c r="A599" s="33"/>
      <c r="B599" s="34"/>
      <c r="C599" s="34"/>
      <c r="D599" s="34"/>
      <c r="E599" s="34"/>
      <c r="F599" s="11"/>
      <c r="G599" s="11"/>
      <c r="H599" s="11"/>
      <c r="I599" s="11"/>
      <c r="J599" s="11"/>
      <c r="K599" s="11"/>
      <c r="L599" s="11"/>
      <c r="M599" s="11"/>
      <c r="N599" s="11"/>
      <c r="O599" s="11"/>
      <c r="P599" s="11"/>
      <c r="Q599" s="11"/>
      <c r="R599" s="11"/>
      <c r="S599" s="11"/>
      <c r="T599" s="11"/>
      <c r="U599" s="11"/>
      <c r="V599" s="11"/>
      <c r="W599" s="11"/>
      <c r="X599" s="11"/>
      <c r="Y599" s="11"/>
      <c r="Z599" s="12"/>
    </row>
    <row r="600" ht="15.75" customHeight="1">
      <c r="A600" s="33"/>
      <c r="B600" s="34"/>
      <c r="C600" s="34"/>
      <c r="D600" s="34"/>
      <c r="E600" s="34"/>
      <c r="F600" s="11"/>
      <c r="G600" s="11"/>
      <c r="H600" s="11"/>
      <c r="I600" s="11"/>
      <c r="J600" s="11"/>
      <c r="K600" s="11"/>
      <c r="L600" s="11"/>
      <c r="M600" s="11"/>
      <c r="N600" s="11"/>
      <c r="O600" s="11"/>
      <c r="P600" s="11"/>
      <c r="Q600" s="11"/>
      <c r="R600" s="11"/>
      <c r="S600" s="11"/>
      <c r="T600" s="11"/>
      <c r="U600" s="11"/>
      <c r="V600" s="11"/>
      <c r="W600" s="11"/>
      <c r="X600" s="11"/>
      <c r="Y600" s="11"/>
      <c r="Z600" s="12"/>
    </row>
    <row r="601" ht="15.75" customHeight="1">
      <c r="A601" s="33"/>
      <c r="B601" s="34"/>
      <c r="C601" s="34"/>
      <c r="D601" s="34"/>
      <c r="E601" s="34"/>
      <c r="F601" s="11"/>
      <c r="G601" s="11"/>
      <c r="H601" s="11"/>
      <c r="I601" s="11"/>
      <c r="J601" s="11"/>
      <c r="K601" s="11"/>
      <c r="L601" s="11"/>
      <c r="M601" s="11"/>
      <c r="N601" s="11"/>
      <c r="O601" s="11"/>
      <c r="P601" s="11"/>
      <c r="Q601" s="11"/>
      <c r="R601" s="11"/>
      <c r="S601" s="11"/>
      <c r="T601" s="11"/>
      <c r="U601" s="11"/>
      <c r="V601" s="11"/>
      <c r="W601" s="11"/>
      <c r="X601" s="11"/>
      <c r="Y601" s="11"/>
      <c r="Z601" s="12"/>
    </row>
    <row r="602" ht="15.75" customHeight="1">
      <c r="A602" s="33"/>
      <c r="B602" s="34"/>
      <c r="C602" s="34"/>
      <c r="D602" s="34"/>
      <c r="E602" s="34"/>
      <c r="F602" s="11"/>
      <c r="G602" s="11"/>
      <c r="H602" s="11"/>
      <c r="I602" s="11"/>
      <c r="J602" s="11"/>
      <c r="K602" s="11"/>
      <c r="L602" s="11"/>
      <c r="M602" s="11"/>
      <c r="N602" s="11"/>
      <c r="O602" s="11"/>
      <c r="P602" s="11"/>
      <c r="Q602" s="11"/>
      <c r="R602" s="11"/>
      <c r="S602" s="11"/>
      <c r="T602" s="11"/>
      <c r="U602" s="11"/>
      <c r="V602" s="11"/>
      <c r="W602" s="11"/>
      <c r="X602" s="11"/>
      <c r="Y602" s="11"/>
      <c r="Z602" s="12"/>
    </row>
    <row r="603" ht="15.75" customHeight="1">
      <c r="A603" s="33"/>
      <c r="B603" s="34"/>
      <c r="C603" s="34"/>
      <c r="D603" s="34"/>
      <c r="E603" s="34"/>
      <c r="F603" s="11"/>
      <c r="G603" s="11"/>
      <c r="H603" s="11"/>
      <c r="I603" s="11"/>
      <c r="J603" s="11"/>
      <c r="K603" s="11"/>
      <c r="L603" s="11"/>
      <c r="M603" s="11"/>
      <c r="N603" s="11"/>
      <c r="O603" s="11"/>
      <c r="P603" s="11"/>
      <c r="Q603" s="11"/>
      <c r="R603" s="11"/>
      <c r="S603" s="11"/>
      <c r="T603" s="11"/>
      <c r="U603" s="11"/>
      <c r="V603" s="11"/>
      <c r="W603" s="11"/>
      <c r="X603" s="11"/>
      <c r="Y603" s="11"/>
      <c r="Z603" s="12"/>
    </row>
    <row r="604" ht="15.75" customHeight="1">
      <c r="A604" s="33"/>
      <c r="B604" s="34"/>
      <c r="C604" s="34"/>
      <c r="D604" s="34"/>
      <c r="E604" s="34"/>
      <c r="F604" s="11"/>
      <c r="G604" s="11"/>
      <c r="H604" s="11"/>
      <c r="I604" s="11"/>
      <c r="J604" s="11"/>
      <c r="K604" s="11"/>
      <c r="L604" s="11"/>
      <c r="M604" s="11"/>
      <c r="N604" s="11"/>
      <c r="O604" s="11"/>
      <c r="P604" s="11"/>
      <c r="Q604" s="11"/>
      <c r="R604" s="11"/>
      <c r="S604" s="11"/>
      <c r="T604" s="11"/>
      <c r="U604" s="11"/>
      <c r="V604" s="11"/>
      <c r="W604" s="11"/>
      <c r="X604" s="11"/>
      <c r="Y604" s="11"/>
      <c r="Z604" s="12"/>
    </row>
    <row r="605" ht="15.75" customHeight="1">
      <c r="A605" s="33"/>
      <c r="B605" s="34"/>
      <c r="C605" s="34"/>
      <c r="D605" s="34"/>
      <c r="E605" s="34"/>
      <c r="F605" s="11"/>
      <c r="G605" s="11"/>
      <c r="H605" s="11"/>
      <c r="I605" s="11"/>
      <c r="J605" s="11"/>
      <c r="K605" s="11"/>
      <c r="L605" s="11"/>
      <c r="M605" s="11"/>
      <c r="N605" s="11"/>
      <c r="O605" s="11"/>
      <c r="P605" s="11"/>
      <c r="Q605" s="11"/>
      <c r="R605" s="11"/>
      <c r="S605" s="11"/>
      <c r="T605" s="11"/>
      <c r="U605" s="11"/>
      <c r="V605" s="11"/>
      <c r="W605" s="11"/>
      <c r="X605" s="11"/>
      <c r="Y605" s="11"/>
      <c r="Z605" s="12"/>
    </row>
    <row r="606" ht="15.75" customHeight="1">
      <c r="A606" s="33"/>
      <c r="B606" s="34"/>
      <c r="C606" s="34"/>
      <c r="D606" s="34"/>
      <c r="E606" s="34"/>
      <c r="F606" s="11"/>
      <c r="G606" s="11"/>
      <c r="H606" s="11"/>
      <c r="I606" s="11"/>
      <c r="J606" s="11"/>
      <c r="K606" s="11"/>
      <c r="L606" s="11"/>
      <c r="M606" s="11"/>
      <c r="N606" s="11"/>
      <c r="O606" s="11"/>
      <c r="P606" s="11"/>
      <c r="Q606" s="11"/>
      <c r="R606" s="11"/>
      <c r="S606" s="11"/>
      <c r="T606" s="11"/>
      <c r="U606" s="11"/>
      <c r="V606" s="11"/>
      <c r="W606" s="11"/>
      <c r="X606" s="11"/>
      <c r="Y606" s="11"/>
      <c r="Z606" s="12"/>
    </row>
    <row r="607" ht="15.75" customHeight="1">
      <c r="A607" s="33"/>
      <c r="B607" s="34"/>
      <c r="C607" s="34"/>
      <c r="D607" s="34"/>
      <c r="E607" s="34"/>
      <c r="F607" s="11"/>
      <c r="G607" s="11"/>
      <c r="H607" s="11"/>
      <c r="I607" s="11"/>
      <c r="J607" s="11"/>
      <c r="K607" s="11"/>
      <c r="L607" s="11"/>
      <c r="M607" s="11"/>
      <c r="N607" s="11"/>
      <c r="O607" s="11"/>
      <c r="P607" s="11"/>
      <c r="Q607" s="11"/>
      <c r="R607" s="11"/>
      <c r="S607" s="11"/>
      <c r="T607" s="11"/>
      <c r="U607" s="11"/>
      <c r="V607" s="11"/>
      <c r="W607" s="11"/>
      <c r="X607" s="11"/>
      <c r="Y607" s="11"/>
      <c r="Z607" s="12"/>
    </row>
    <row r="608" ht="15.75" customHeight="1">
      <c r="A608" s="33"/>
      <c r="B608" s="34"/>
      <c r="C608" s="34"/>
      <c r="D608" s="34"/>
      <c r="E608" s="34"/>
      <c r="F608" s="11"/>
      <c r="G608" s="11"/>
      <c r="H608" s="11"/>
      <c r="I608" s="11"/>
      <c r="J608" s="11"/>
      <c r="K608" s="11"/>
      <c r="L608" s="11"/>
      <c r="M608" s="11"/>
      <c r="N608" s="11"/>
      <c r="O608" s="11"/>
      <c r="P608" s="11"/>
      <c r="Q608" s="11"/>
      <c r="R608" s="11"/>
      <c r="S608" s="11"/>
      <c r="T608" s="11"/>
      <c r="U608" s="11"/>
      <c r="V608" s="11"/>
      <c r="W608" s="11"/>
      <c r="X608" s="11"/>
      <c r="Y608" s="11"/>
      <c r="Z608" s="12"/>
    </row>
    <row r="609" ht="15.75" customHeight="1">
      <c r="A609" s="33"/>
      <c r="B609" s="34"/>
      <c r="C609" s="34"/>
      <c r="D609" s="34"/>
      <c r="E609" s="34"/>
      <c r="F609" s="11"/>
      <c r="G609" s="11"/>
      <c r="H609" s="11"/>
      <c r="I609" s="11"/>
      <c r="J609" s="11"/>
      <c r="K609" s="11"/>
      <c r="L609" s="11"/>
      <c r="M609" s="11"/>
      <c r="N609" s="11"/>
      <c r="O609" s="11"/>
      <c r="P609" s="11"/>
      <c r="Q609" s="11"/>
      <c r="R609" s="11"/>
      <c r="S609" s="11"/>
      <c r="T609" s="11"/>
      <c r="U609" s="11"/>
      <c r="V609" s="11"/>
      <c r="W609" s="11"/>
      <c r="X609" s="11"/>
      <c r="Y609" s="11"/>
      <c r="Z609" s="12"/>
    </row>
    <row r="610" ht="15.75" customHeight="1">
      <c r="A610" s="33"/>
      <c r="B610" s="34"/>
      <c r="C610" s="34"/>
      <c r="D610" s="34"/>
      <c r="E610" s="34"/>
      <c r="F610" s="11"/>
      <c r="G610" s="11"/>
      <c r="H610" s="11"/>
      <c r="I610" s="11"/>
      <c r="J610" s="11"/>
      <c r="K610" s="11"/>
      <c r="L610" s="11"/>
      <c r="M610" s="11"/>
      <c r="N610" s="11"/>
      <c r="O610" s="11"/>
      <c r="P610" s="11"/>
      <c r="Q610" s="11"/>
      <c r="R610" s="11"/>
      <c r="S610" s="11"/>
      <c r="T610" s="11"/>
      <c r="U610" s="11"/>
      <c r="V610" s="11"/>
      <c r="W610" s="11"/>
      <c r="X610" s="11"/>
      <c r="Y610" s="11"/>
      <c r="Z610" s="12"/>
    </row>
    <row r="611" ht="15.75" customHeight="1">
      <c r="A611" s="33"/>
      <c r="B611" s="34"/>
      <c r="C611" s="34"/>
      <c r="D611" s="34"/>
      <c r="E611" s="34"/>
      <c r="F611" s="11"/>
      <c r="G611" s="11"/>
      <c r="H611" s="11"/>
      <c r="I611" s="11"/>
      <c r="J611" s="11"/>
      <c r="K611" s="11"/>
      <c r="L611" s="11"/>
      <c r="M611" s="11"/>
      <c r="N611" s="11"/>
      <c r="O611" s="11"/>
      <c r="P611" s="11"/>
      <c r="Q611" s="11"/>
      <c r="R611" s="11"/>
      <c r="S611" s="11"/>
      <c r="T611" s="11"/>
      <c r="U611" s="11"/>
      <c r="V611" s="11"/>
      <c r="W611" s="11"/>
      <c r="X611" s="11"/>
      <c r="Y611" s="11"/>
      <c r="Z611" s="12"/>
    </row>
    <row r="612" ht="15.75" customHeight="1">
      <c r="A612" s="33"/>
      <c r="B612" s="34"/>
      <c r="C612" s="34"/>
      <c r="D612" s="34"/>
      <c r="E612" s="34"/>
      <c r="F612" s="11"/>
      <c r="G612" s="11"/>
      <c r="H612" s="11"/>
      <c r="I612" s="11"/>
      <c r="J612" s="11"/>
      <c r="K612" s="11"/>
      <c r="L612" s="11"/>
      <c r="M612" s="11"/>
      <c r="N612" s="11"/>
      <c r="O612" s="11"/>
      <c r="P612" s="11"/>
      <c r="Q612" s="11"/>
      <c r="R612" s="11"/>
      <c r="S612" s="11"/>
      <c r="T612" s="11"/>
      <c r="U612" s="11"/>
      <c r="V612" s="11"/>
      <c r="W612" s="11"/>
      <c r="X612" s="11"/>
      <c r="Y612" s="11"/>
      <c r="Z612" s="12"/>
    </row>
    <row r="613" ht="15.75" customHeight="1">
      <c r="A613" s="33"/>
      <c r="B613" s="34"/>
      <c r="C613" s="34"/>
      <c r="D613" s="34"/>
      <c r="E613" s="34"/>
      <c r="F613" s="11"/>
      <c r="G613" s="11"/>
      <c r="H613" s="11"/>
      <c r="I613" s="11"/>
      <c r="J613" s="11"/>
      <c r="K613" s="11"/>
      <c r="L613" s="11"/>
      <c r="M613" s="11"/>
      <c r="N613" s="11"/>
      <c r="O613" s="11"/>
      <c r="P613" s="11"/>
      <c r="Q613" s="11"/>
      <c r="R613" s="11"/>
      <c r="S613" s="11"/>
      <c r="T613" s="11"/>
      <c r="U613" s="11"/>
      <c r="V613" s="11"/>
      <c r="W613" s="11"/>
      <c r="X613" s="11"/>
      <c r="Y613" s="11"/>
      <c r="Z613" s="12"/>
    </row>
    <row r="614" ht="15.75" customHeight="1">
      <c r="A614" s="33"/>
      <c r="B614" s="34"/>
      <c r="C614" s="34"/>
      <c r="D614" s="34"/>
      <c r="E614" s="34"/>
      <c r="F614" s="11"/>
      <c r="G614" s="11"/>
      <c r="H614" s="11"/>
      <c r="I614" s="11"/>
      <c r="J614" s="11"/>
      <c r="K614" s="11"/>
      <c r="L614" s="11"/>
      <c r="M614" s="11"/>
      <c r="N614" s="11"/>
      <c r="O614" s="11"/>
      <c r="P614" s="11"/>
      <c r="Q614" s="11"/>
      <c r="R614" s="11"/>
      <c r="S614" s="11"/>
      <c r="T614" s="11"/>
      <c r="U614" s="11"/>
      <c r="V614" s="11"/>
      <c r="W614" s="11"/>
      <c r="X614" s="11"/>
      <c r="Y614" s="11"/>
      <c r="Z614" s="12"/>
    </row>
    <row r="615" ht="15.75" customHeight="1">
      <c r="A615" s="33"/>
      <c r="B615" s="34"/>
      <c r="C615" s="34"/>
      <c r="D615" s="34"/>
      <c r="E615" s="34"/>
      <c r="F615" s="11"/>
      <c r="G615" s="11"/>
      <c r="H615" s="11"/>
      <c r="I615" s="11"/>
      <c r="J615" s="11"/>
      <c r="K615" s="11"/>
      <c r="L615" s="11"/>
      <c r="M615" s="11"/>
      <c r="N615" s="11"/>
      <c r="O615" s="11"/>
      <c r="P615" s="11"/>
      <c r="Q615" s="11"/>
      <c r="R615" s="11"/>
      <c r="S615" s="11"/>
      <c r="T615" s="11"/>
      <c r="U615" s="11"/>
      <c r="V615" s="11"/>
      <c r="W615" s="11"/>
      <c r="X615" s="11"/>
      <c r="Y615" s="11"/>
      <c r="Z615" s="12"/>
    </row>
    <row r="616" ht="15.75" customHeight="1">
      <c r="A616" s="33"/>
      <c r="B616" s="34"/>
      <c r="C616" s="34"/>
      <c r="D616" s="34"/>
      <c r="E616" s="34"/>
      <c r="F616" s="11"/>
      <c r="G616" s="11"/>
      <c r="H616" s="11"/>
      <c r="I616" s="11"/>
      <c r="J616" s="11"/>
      <c r="K616" s="11"/>
      <c r="L616" s="11"/>
      <c r="M616" s="11"/>
      <c r="N616" s="11"/>
      <c r="O616" s="11"/>
      <c r="P616" s="11"/>
      <c r="Q616" s="11"/>
      <c r="R616" s="11"/>
      <c r="S616" s="11"/>
      <c r="T616" s="11"/>
      <c r="U616" s="11"/>
      <c r="V616" s="11"/>
      <c r="W616" s="11"/>
      <c r="X616" s="11"/>
      <c r="Y616" s="11"/>
      <c r="Z616" s="12"/>
    </row>
    <row r="617" ht="15.75" customHeight="1">
      <c r="A617" s="33"/>
      <c r="B617" s="34"/>
      <c r="C617" s="34"/>
      <c r="D617" s="34"/>
      <c r="E617" s="34"/>
      <c r="F617" s="11"/>
      <c r="G617" s="11"/>
      <c r="H617" s="11"/>
      <c r="I617" s="11"/>
      <c r="J617" s="11"/>
      <c r="K617" s="11"/>
      <c r="L617" s="11"/>
      <c r="M617" s="11"/>
      <c r="N617" s="11"/>
      <c r="O617" s="11"/>
      <c r="P617" s="11"/>
      <c r="Q617" s="11"/>
      <c r="R617" s="11"/>
      <c r="S617" s="11"/>
      <c r="T617" s="11"/>
      <c r="U617" s="11"/>
      <c r="V617" s="11"/>
      <c r="W617" s="11"/>
      <c r="X617" s="11"/>
      <c r="Y617" s="11"/>
      <c r="Z617" s="12"/>
    </row>
    <row r="618" ht="15.75" customHeight="1">
      <c r="A618" s="33"/>
      <c r="B618" s="34"/>
      <c r="C618" s="34"/>
      <c r="D618" s="34"/>
      <c r="E618" s="34"/>
      <c r="F618" s="11"/>
      <c r="G618" s="11"/>
      <c r="H618" s="11"/>
      <c r="I618" s="11"/>
      <c r="J618" s="11"/>
      <c r="K618" s="11"/>
      <c r="L618" s="11"/>
      <c r="M618" s="11"/>
      <c r="N618" s="11"/>
      <c r="O618" s="11"/>
      <c r="P618" s="11"/>
      <c r="Q618" s="11"/>
      <c r="R618" s="11"/>
      <c r="S618" s="11"/>
      <c r="T618" s="11"/>
      <c r="U618" s="11"/>
      <c r="V618" s="11"/>
      <c r="W618" s="11"/>
      <c r="X618" s="11"/>
      <c r="Y618" s="11"/>
      <c r="Z618" s="12"/>
    </row>
    <row r="619" ht="15.75" customHeight="1">
      <c r="A619" s="33"/>
      <c r="B619" s="34"/>
      <c r="C619" s="34"/>
      <c r="D619" s="34"/>
      <c r="E619" s="34"/>
      <c r="F619" s="11"/>
      <c r="G619" s="11"/>
      <c r="H619" s="11"/>
      <c r="I619" s="11"/>
      <c r="J619" s="11"/>
      <c r="K619" s="11"/>
      <c r="L619" s="11"/>
      <c r="M619" s="11"/>
      <c r="N619" s="11"/>
      <c r="O619" s="11"/>
      <c r="P619" s="11"/>
      <c r="Q619" s="11"/>
      <c r="R619" s="11"/>
      <c r="S619" s="11"/>
      <c r="T619" s="11"/>
      <c r="U619" s="11"/>
      <c r="V619" s="11"/>
      <c r="W619" s="11"/>
      <c r="X619" s="11"/>
      <c r="Y619" s="11"/>
      <c r="Z619" s="12"/>
    </row>
    <row r="620" ht="15.75" customHeight="1">
      <c r="A620" s="33"/>
      <c r="B620" s="34"/>
      <c r="C620" s="34"/>
      <c r="D620" s="34"/>
      <c r="E620" s="34"/>
      <c r="F620" s="11"/>
      <c r="G620" s="11"/>
      <c r="H620" s="11"/>
      <c r="I620" s="11"/>
      <c r="J620" s="11"/>
      <c r="K620" s="11"/>
      <c r="L620" s="11"/>
      <c r="M620" s="11"/>
      <c r="N620" s="11"/>
      <c r="O620" s="11"/>
      <c r="P620" s="11"/>
      <c r="Q620" s="11"/>
      <c r="R620" s="11"/>
      <c r="S620" s="11"/>
      <c r="T620" s="11"/>
      <c r="U620" s="11"/>
      <c r="V620" s="11"/>
      <c r="W620" s="11"/>
      <c r="X620" s="11"/>
      <c r="Y620" s="11"/>
      <c r="Z620" s="12"/>
    </row>
    <row r="621" ht="15.75" customHeight="1">
      <c r="A621" s="33"/>
      <c r="B621" s="34"/>
      <c r="C621" s="34"/>
      <c r="D621" s="34"/>
      <c r="E621" s="34"/>
      <c r="F621" s="11"/>
      <c r="G621" s="11"/>
      <c r="H621" s="11"/>
      <c r="I621" s="11"/>
      <c r="J621" s="11"/>
      <c r="K621" s="11"/>
      <c r="L621" s="11"/>
      <c r="M621" s="11"/>
      <c r="N621" s="11"/>
      <c r="O621" s="11"/>
      <c r="P621" s="11"/>
      <c r="Q621" s="11"/>
      <c r="R621" s="11"/>
      <c r="S621" s="11"/>
      <c r="T621" s="11"/>
      <c r="U621" s="11"/>
      <c r="V621" s="11"/>
      <c r="W621" s="11"/>
      <c r="X621" s="11"/>
      <c r="Y621" s="11"/>
      <c r="Z621" s="12"/>
    </row>
    <row r="622" ht="15.75" customHeight="1">
      <c r="A622" s="33"/>
      <c r="B622" s="34"/>
      <c r="C622" s="34"/>
      <c r="D622" s="34"/>
      <c r="E622" s="34"/>
      <c r="F622" s="11"/>
      <c r="G622" s="11"/>
      <c r="H622" s="11"/>
      <c r="I622" s="11"/>
      <c r="J622" s="11"/>
      <c r="K622" s="11"/>
      <c r="L622" s="11"/>
      <c r="M622" s="11"/>
      <c r="N622" s="11"/>
      <c r="O622" s="11"/>
      <c r="P622" s="11"/>
      <c r="Q622" s="11"/>
      <c r="R622" s="11"/>
      <c r="S622" s="11"/>
      <c r="T622" s="11"/>
      <c r="U622" s="11"/>
      <c r="V622" s="11"/>
      <c r="W622" s="11"/>
      <c r="X622" s="11"/>
      <c r="Y622" s="11"/>
      <c r="Z622" s="12"/>
    </row>
    <row r="623" ht="15.75" customHeight="1">
      <c r="A623" s="33"/>
      <c r="B623" s="34"/>
      <c r="C623" s="34"/>
      <c r="D623" s="34"/>
      <c r="E623" s="34"/>
      <c r="F623" s="11"/>
      <c r="G623" s="11"/>
      <c r="H623" s="11"/>
      <c r="I623" s="11"/>
      <c r="J623" s="11"/>
      <c r="K623" s="11"/>
      <c r="L623" s="11"/>
      <c r="M623" s="11"/>
      <c r="N623" s="11"/>
      <c r="O623" s="11"/>
      <c r="P623" s="11"/>
      <c r="Q623" s="11"/>
      <c r="R623" s="11"/>
      <c r="S623" s="11"/>
      <c r="T623" s="11"/>
      <c r="U623" s="11"/>
      <c r="V623" s="11"/>
      <c r="W623" s="11"/>
      <c r="X623" s="11"/>
      <c r="Y623" s="11"/>
      <c r="Z623" s="12"/>
    </row>
    <row r="624" ht="15.75" customHeight="1">
      <c r="A624" s="33"/>
      <c r="B624" s="34"/>
      <c r="C624" s="34"/>
      <c r="D624" s="34"/>
      <c r="E624" s="34"/>
      <c r="F624" s="11"/>
      <c r="G624" s="11"/>
      <c r="H624" s="11"/>
      <c r="I624" s="11"/>
      <c r="J624" s="11"/>
      <c r="K624" s="11"/>
      <c r="L624" s="11"/>
      <c r="M624" s="11"/>
      <c r="N624" s="11"/>
      <c r="O624" s="11"/>
      <c r="P624" s="11"/>
      <c r="Q624" s="11"/>
      <c r="R624" s="11"/>
      <c r="S624" s="11"/>
      <c r="T624" s="11"/>
      <c r="U624" s="11"/>
      <c r="V624" s="11"/>
      <c r="W624" s="11"/>
      <c r="X624" s="11"/>
      <c r="Y624" s="11"/>
      <c r="Z624" s="12"/>
    </row>
    <row r="625" ht="15.75" customHeight="1">
      <c r="A625" s="33"/>
      <c r="B625" s="34"/>
      <c r="C625" s="34"/>
      <c r="D625" s="34"/>
      <c r="E625" s="34"/>
      <c r="F625" s="11"/>
      <c r="G625" s="11"/>
      <c r="H625" s="11"/>
      <c r="I625" s="11"/>
      <c r="J625" s="11"/>
      <c r="K625" s="11"/>
      <c r="L625" s="11"/>
      <c r="M625" s="11"/>
      <c r="N625" s="11"/>
      <c r="O625" s="11"/>
      <c r="P625" s="11"/>
      <c r="Q625" s="11"/>
      <c r="R625" s="11"/>
      <c r="S625" s="11"/>
      <c r="T625" s="11"/>
      <c r="U625" s="11"/>
      <c r="V625" s="11"/>
      <c r="W625" s="11"/>
      <c r="X625" s="11"/>
      <c r="Y625" s="11"/>
      <c r="Z625" s="12"/>
    </row>
    <row r="626" ht="15.75" customHeight="1">
      <c r="A626" s="33"/>
      <c r="B626" s="34"/>
      <c r="C626" s="34"/>
      <c r="D626" s="34"/>
      <c r="E626" s="34"/>
      <c r="F626" s="11"/>
      <c r="G626" s="11"/>
      <c r="H626" s="11"/>
      <c r="I626" s="11"/>
      <c r="J626" s="11"/>
      <c r="K626" s="11"/>
      <c r="L626" s="11"/>
      <c r="M626" s="11"/>
      <c r="N626" s="11"/>
      <c r="O626" s="11"/>
      <c r="P626" s="11"/>
      <c r="Q626" s="11"/>
      <c r="R626" s="11"/>
      <c r="S626" s="11"/>
      <c r="T626" s="11"/>
      <c r="U626" s="11"/>
      <c r="V626" s="11"/>
      <c r="W626" s="11"/>
      <c r="X626" s="11"/>
      <c r="Y626" s="11"/>
      <c r="Z626" s="12"/>
    </row>
    <row r="627" ht="15.75" customHeight="1">
      <c r="A627" s="33"/>
      <c r="B627" s="34"/>
      <c r="C627" s="34"/>
      <c r="D627" s="34"/>
      <c r="E627" s="34"/>
      <c r="F627" s="11"/>
      <c r="G627" s="11"/>
      <c r="H627" s="11"/>
      <c r="I627" s="11"/>
      <c r="J627" s="11"/>
      <c r="K627" s="11"/>
      <c r="L627" s="11"/>
      <c r="M627" s="11"/>
      <c r="N627" s="11"/>
      <c r="O627" s="11"/>
      <c r="P627" s="11"/>
      <c r="Q627" s="11"/>
      <c r="R627" s="11"/>
      <c r="S627" s="11"/>
      <c r="T627" s="11"/>
      <c r="U627" s="11"/>
      <c r="V627" s="11"/>
      <c r="W627" s="11"/>
      <c r="X627" s="11"/>
      <c r="Y627" s="11"/>
      <c r="Z627" s="12"/>
    </row>
    <row r="628" ht="15.75" customHeight="1">
      <c r="A628" s="33"/>
      <c r="B628" s="34"/>
      <c r="C628" s="34"/>
      <c r="D628" s="34"/>
      <c r="E628" s="34"/>
      <c r="F628" s="11"/>
      <c r="G628" s="11"/>
      <c r="H628" s="11"/>
      <c r="I628" s="11"/>
      <c r="J628" s="11"/>
      <c r="K628" s="11"/>
      <c r="L628" s="11"/>
      <c r="M628" s="11"/>
      <c r="N628" s="11"/>
      <c r="O628" s="11"/>
      <c r="P628" s="11"/>
      <c r="Q628" s="11"/>
      <c r="R628" s="11"/>
      <c r="S628" s="11"/>
      <c r="T628" s="11"/>
      <c r="U628" s="11"/>
      <c r="V628" s="11"/>
      <c r="W628" s="11"/>
      <c r="X628" s="11"/>
      <c r="Y628" s="11"/>
      <c r="Z628" s="12"/>
    </row>
    <row r="629" ht="15.75" customHeight="1">
      <c r="A629" s="33"/>
      <c r="B629" s="34"/>
      <c r="C629" s="34"/>
      <c r="D629" s="34"/>
      <c r="E629" s="34"/>
      <c r="F629" s="11"/>
      <c r="G629" s="11"/>
      <c r="H629" s="11"/>
      <c r="I629" s="11"/>
      <c r="J629" s="11"/>
      <c r="K629" s="11"/>
      <c r="L629" s="11"/>
      <c r="M629" s="11"/>
      <c r="N629" s="11"/>
      <c r="O629" s="11"/>
      <c r="P629" s="11"/>
      <c r="Q629" s="11"/>
      <c r="R629" s="11"/>
      <c r="S629" s="11"/>
      <c r="T629" s="11"/>
      <c r="U629" s="11"/>
      <c r="V629" s="11"/>
      <c r="W629" s="11"/>
      <c r="X629" s="11"/>
      <c r="Y629" s="11"/>
      <c r="Z629" s="12"/>
    </row>
    <row r="630" ht="15.75" customHeight="1">
      <c r="A630" s="33"/>
      <c r="B630" s="34"/>
      <c r="C630" s="34"/>
      <c r="D630" s="34"/>
      <c r="E630" s="34"/>
      <c r="F630" s="11"/>
      <c r="G630" s="11"/>
      <c r="H630" s="11"/>
      <c r="I630" s="11"/>
      <c r="J630" s="11"/>
      <c r="K630" s="11"/>
      <c r="L630" s="11"/>
      <c r="M630" s="11"/>
      <c r="N630" s="11"/>
      <c r="O630" s="11"/>
      <c r="P630" s="11"/>
      <c r="Q630" s="11"/>
      <c r="R630" s="11"/>
      <c r="S630" s="11"/>
      <c r="T630" s="11"/>
      <c r="U630" s="11"/>
      <c r="V630" s="11"/>
      <c r="W630" s="11"/>
      <c r="X630" s="11"/>
      <c r="Y630" s="11"/>
      <c r="Z630" s="12"/>
    </row>
    <row r="631" ht="15.75" customHeight="1">
      <c r="A631" s="33"/>
      <c r="B631" s="34"/>
      <c r="C631" s="34"/>
      <c r="D631" s="34"/>
      <c r="E631" s="34"/>
      <c r="F631" s="11"/>
      <c r="G631" s="11"/>
      <c r="H631" s="11"/>
      <c r="I631" s="11"/>
      <c r="J631" s="11"/>
      <c r="K631" s="11"/>
      <c r="L631" s="11"/>
      <c r="M631" s="11"/>
      <c r="N631" s="11"/>
      <c r="O631" s="11"/>
      <c r="P631" s="11"/>
      <c r="Q631" s="11"/>
      <c r="R631" s="11"/>
      <c r="S631" s="11"/>
      <c r="T631" s="11"/>
      <c r="U631" s="11"/>
      <c r="V631" s="11"/>
      <c r="W631" s="11"/>
      <c r="X631" s="11"/>
      <c r="Y631" s="11"/>
      <c r="Z631" s="12"/>
    </row>
    <row r="632" ht="15.75" customHeight="1">
      <c r="A632" s="33"/>
      <c r="B632" s="34"/>
      <c r="C632" s="34"/>
      <c r="D632" s="34"/>
      <c r="E632" s="34"/>
      <c r="F632" s="11"/>
      <c r="G632" s="11"/>
      <c r="H632" s="11"/>
      <c r="I632" s="11"/>
      <c r="J632" s="11"/>
      <c r="K632" s="11"/>
      <c r="L632" s="11"/>
      <c r="M632" s="11"/>
      <c r="N632" s="11"/>
      <c r="O632" s="11"/>
      <c r="P632" s="11"/>
      <c r="Q632" s="11"/>
      <c r="R632" s="11"/>
      <c r="S632" s="11"/>
      <c r="T632" s="11"/>
      <c r="U632" s="11"/>
      <c r="V632" s="11"/>
      <c r="W632" s="11"/>
      <c r="X632" s="11"/>
      <c r="Y632" s="11"/>
      <c r="Z632" s="12"/>
    </row>
    <row r="633" ht="15.75" customHeight="1">
      <c r="A633" s="33"/>
      <c r="B633" s="34"/>
      <c r="C633" s="34"/>
      <c r="D633" s="34"/>
      <c r="E633" s="34"/>
      <c r="F633" s="11"/>
      <c r="G633" s="11"/>
      <c r="H633" s="11"/>
      <c r="I633" s="11"/>
      <c r="J633" s="11"/>
      <c r="K633" s="11"/>
      <c r="L633" s="11"/>
      <c r="M633" s="11"/>
      <c r="N633" s="11"/>
      <c r="O633" s="11"/>
      <c r="P633" s="11"/>
      <c r="Q633" s="11"/>
      <c r="R633" s="11"/>
      <c r="S633" s="11"/>
      <c r="T633" s="11"/>
      <c r="U633" s="11"/>
      <c r="V633" s="11"/>
      <c r="W633" s="11"/>
      <c r="X633" s="11"/>
      <c r="Y633" s="11"/>
      <c r="Z633" s="12"/>
    </row>
    <row r="634" ht="15.75" customHeight="1">
      <c r="A634" s="33"/>
      <c r="B634" s="34"/>
      <c r="C634" s="34"/>
      <c r="D634" s="34"/>
      <c r="E634" s="34"/>
      <c r="F634" s="11"/>
      <c r="G634" s="11"/>
      <c r="H634" s="11"/>
      <c r="I634" s="11"/>
      <c r="J634" s="11"/>
      <c r="K634" s="11"/>
      <c r="L634" s="11"/>
      <c r="M634" s="11"/>
      <c r="N634" s="11"/>
      <c r="O634" s="11"/>
      <c r="P634" s="11"/>
      <c r="Q634" s="11"/>
      <c r="R634" s="11"/>
      <c r="S634" s="11"/>
      <c r="T634" s="11"/>
      <c r="U634" s="11"/>
      <c r="V634" s="11"/>
      <c r="W634" s="11"/>
      <c r="X634" s="11"/>
      <c r="Y634" s="11"/>
      <c r="Z634" s="12"/>
    </row>
    <row r="635" ht="15.75" customHeight="1">
      <c r="A635" s="33"/>
      <c r="B635" s="34"/>
      <c r="C635" s="34"/>
      <c r="D635" s="34"/>
      <c r="E635" s="34"/>
      <c r="F635" s="11"/>
      <c r="G635" s="11"/>
      <c r="H635" s="11"/>
      <c r="I635" s="11"/>
      <c r="J635" s="11"/>
      <c r="K635" s="11"/>
      <c r="L635" s="11"/>
      <c r="M635" s="11"/>
      <c r="N635" s="11"/>
      <c r="O635" s="11"/>
      <c r="P635" s="11"/>
      <c r="Q635" s="11"/>
      <c r="R635" s="11"/>
      <c r="S635" s="11"/>
      <c r="T635" s="11"/>
      <c r="U635" s="11"/>
      <c r="V635" s="11"/>
      <c r="W635" s="11"/>
      <c r="X635" s="11"/>
      <c r="Y635" s="11"/>
      <c r="Z635" s="12"/>
    </row>
    <row r="636" ht="15.75" customHeight="1">
      <c r="A636" s="33"/>
      <c r="B636" s="34"/>
      <c r="C636" s="34"/>
      <c r="D636" s="34"/>
      <c r="E636" s="34"/>
      <c r="F636" s="11"/>
      <c r="G636" s="11"/>
      <c r="H636" s="11"/>
      <c r="I636" s="11"/>
      <c r="J636" s="11"/>
      <c r="K636" s="11"/>
      <c r="L636" s="11"/>
      <c r="M636" s="11"/>
      <c r="N636" s="11"/>
      <c r="O636" s="11"/>
      <c r="P636" s="11"/>
      <c r="Q636" s="11"/>
      <c r="R636" s="11"/>
      <c r="S636" s="11"/>
      <c r="T636" s="11"/>
      <c r="U636" s="11"/>
      <c r="V636" s="11"/>
      <c r="W636" s="11"/>
      <c r="X636" s="11"/>
      <c r="Y636" s="11"/>
      <c r="Z636" s="12"/>
    </row>
    <row r="637" ht="15.75" customHeight="1">
      <c r="A637" s="33"/>
      <c r="B637" s="34"/>
      <c r="C637" s="34"/>
      <c r="D637" s="34"/>
      <c r="E637" s="34"/>
      <c r="F637" s="11"/>
      <c r="G637" s="11"/>
      <c r="H637" s="11"/>
      <c r="I637" s="11"/>
      <c r="J637" s="11"/>
      <c r="K637" s="11"/>
      <c r="L637" s="11"/>
      <c r="M637" s="11"/>
      <c r="N637" s="11"/>
      <c r="O637" s="11"/>
      <c r="P637" s="11"/>
      <c r="Q637" s="11"/>
      <c r="R637" s="11"/>
      <c r="S637" s="11"/>
      <c r="T637" s="11"/>
      <c r="U637" s="11"/>
      <c r="V637" s="11"/>
      <c r="W637" s="11"/>
      <c r="X637" s="11"/>
      <c r="Y637" s="11"/>
      <c r="Z637" s="12"/>
    </row>
    <row r="638" ht="15.75" customHeight="1">
      <c r="A638" s="33"/>
      <c r="B638" s="34"/>
      <c r="C638" s="34"/>
      <c r="D638" s="34"/>
      <c r="E638" s="34"/>
      <c r="F638" s="11"/>
      <c r="G638" s="11"/>
      <c r="H638" s="11"/>
      <c r="I638" s="11"/>
      <c r="J638" s="11"/>
      <c r="K638" s="11"/>
      <c r="L638" s="11"/>
      <c r="M638" s="11"/>
      <c r="N638" s="11"/>
      <c r="O638" s="11"/>
      <c r="P638" s="11"/>
      <c r="Q638" s="11"/>
      <c r="R638" s="11"/>
      <c r="S638" s="11"/>
      <c r="T638" s="11"/>
      <c r="U638" s="11"/>
      <c r="V638" s="11"/>
      <c r="W638" s="11"/>
      <c r="X638" s="11"/>
      <c r="Y638" s="11"/>
      <c r="Z638" s="12"/>
    </row>
    <row r="639" ht="15.75" customHeight="1">
      <c r="A639" s="33"/>
      <c r="B639" s="34"/>
      <c r="C639" s="34"/>
      <c r="D639" s="34"/>
      <c r="E639" s="34"/>
      <c r="F639" s="11"/>
      <c r="G639" s="11"/>
      <c r="H639" s="11"/>
      <c r="I639" s="11"/>
      <c r="J639" s="11"/>
      <c r="K639" s="11"/>
      <c r="L639" s="11"/>
      <c r="M639" s="11"/>
      <c r="N639" s="11"/>
      <c r="O639" s="11"/>
      <c r="P639" s="11"/>
      <c r="Q639" s="11"/>
      <c r="R639" s="11"/>
      <c r="S639" s="11"/>
      <c r="T639" s="11"/>
      <c r="U639" s="11"/>
      <c r="V639" s="11"/>
      <c r="W639" s="11"/>
      <c r="X639" s="11"/>
      <c r="Y639" s="11"/>
      <c r="Z639" s="12"/>
    </row>
    <row r="640" ht="15.75" customHeight="1">
      <c r="A640" s="33"/>
      <c r="B640" s="34"/>
      <c r="C640" s="34"/>
      <c r="D640" s="34"/>
      <c r="E640" s="34"/>
      <c r="F640" s="11"/>
      <c r="G640" s="11"/>
      <c r="H640" s="11"/>
      <c r="I640" s="11"/>
      <c r="J640" s="11"/>
      <c r="K640" s="11"/>
      <c r="L640" s="11"/>
      <c r="M640" s="11"/>
      <c r="N640" s="11"/>
      <c r="O640" s="11"/>
      <c r="P640" s="11"/>
      <c r="Q640" s="11"/>
      <c r="R640" s="11"/>
      <c r="S640" s="11"/>
      <c r="T640" s="11"/>
      <c r="U640" s="11"/>
      <c r="V640" s="11"/>
      <c r="W640" s="11"/>
      <c r="X640" s="11"/>
      <c r="Y640" s="11"/>
      <c r="Z640" s="12"/>
    </row>
    <row r="641" ht="15.75" customHeight="1">
      <c r="A641" s="33"/>
      <c r="B641" s="34"/>
      <c r="C641" s="34"/>
      <c r="D641" s="34"/>
      <c r="E641" s="34"/>
      <c r="F641" s="11"/>
      <c r="G641" s="11"/>
      <c r="H641" s="11"/>
      <c r="I641" s="11"/>
      <c r="J641" s="11"/>
      <c r="K641" s="11"/>
      <c r="L641" s="11"/>
      <c r="M641" s="11"/>
      <c r="N641" s="11"/>
      <c r="O641" s="11"/>
      <c r="P641" s="11"/>
      <c r="Q641" s="11"/>
      <c r="R641" s="11"/>
      <c r="S641" s="11"/>
      <c r="T641" s="11"/>
      <c r="U641" s="11"/>
      <c r="V641" s="11"/>
      <c r="W641" s="11"/>
      <c r="X641" s="11"/>
      <c r="Y641" s="11"/>
      <c r="Z641" s="12"/>
    </row>
    <row r="642" ht="15.75" customHeight="1">
      <c r="A642" s="33"/>
      <c r="B642" s="34"/>
      <c r="C642" s="34"/>
      <c r="D642" s="34"/>
      <c r="E642" s="34"/>
      <c r="F642" s="11"/>
      <c r="G642" s="11"/>
      <c r="H642" s="11"/>
      <c r="I642" s="11"/>
      <c r="J642" s="11"/>
      <c r="K642" s="11"/>
      <c r="L642" s="11"/>
      <c r="M642" s="11"/>
      <c r="N642" s="11"/>
      <c r="O642" s="11"/>
      <c r="P642" s="11"/>
      <c r="Q642" s="11"/>
      <c r="R642" s="11"/>
      <c r="S642" s="11"/>
      <c r="T642" s="11"/>
      <c r="U642" s="11"/>
      <c r="V642" s="11"/>
      <c r="W642" s="11"/>
      <c r="X642" s="11"/>
      <c r="Y642" s="11"/>
      <c r="Z642" s="12"/>
    </row>
    <row r="643" ht="15.75" customHeight="1">
      <c r="A643" s="33"/>
      <c r="B643" s="34"/>
      <c r="C643" s="34"/>
      <c r="D643" s="34"/>
      <c r="E643" s="34"/>
      <c r="F643" s="11"/>
      <c r="G643" s="11"/>
      <c r="H643" s="11"/>
      <c r="I643" s="11"/>
      <c r="J643" s="11"/>
      <c r="K643" s="11"/>
      <c r="L643" s="11"/>
      <c r="M643" s="11"/>
      <c r="N643" s="11"/>
      <c r="O643" s="11"/>
      <c r="P643" s="11"/>
      <c r="Q643" s="11"/>
      <c r="R643" s="11"/>
      <c r="S643" s="11"/>
      <c r="T643" s="11"/>
      <c r="U643" s="11"/>
      <c r="V643" s="11"/>
      <c r="W643" s="11"/>
      <c r="X643" s="11"/>
      <c r="Y643" s="11"/>
      <c r="Z643" s="12"/>
    </row>
    <row r="644" ht="15.75" customHeight="1">
      <c r="A644" s="33"/>
      <c r="B644" s="34"/>
      <c r="C644" s="34"/>
      <c r="D644" s="34"/>
      <c r="E644" s="34"/>
      <c r="F644" s="11"/>
      <c r="G644" s="11"/>
      <c r="H644" s="11"/>
      <c r="I644" s="11"/>
      <c r="J644" s="11"/>
      <c r="K644" s="11"/>
      <c r="L644" s="11"/>
      <c r="M644" s="11"/>
      <c r="N644" s="11"/>
      <c r="O644" s="11"/>
      <c r="P644" s="11"/>
      <c r="Q644" s="11"/>
      <c r="R644" s="11"/>
      <c r="S644" s="11"/>
      <c r="T644" s="11"/>
      <c r="U644" s="11"/>
      <c r="V644" s="11"/>
      <c r="W644" s="11"/>
      <c r="X644" s="11"/>
      <c r="Y644" s="11"/>
      <c r="Z644" s="12"/>
    </row>
    <row r="645" ht="15.75" customHeight="1">
      <c r="A645" s="33"/>
      <c r="B645" s="34"/>
      <c r="C645" s="34"/>
      <c r="D645" s="34"/>
      <c r="E645" s="34"/>
      <c r="F645" s="11"/>
      <c r="G645" s="11"/>
      <c r="H645" s="11"/>
      <c r="I645" s="11"/>
      <c r="J645" s="11"/>
      <c r="K645" s="11"/>
      <c r="L645" s="11"/>
      <c r="M645" s="11"/>
      <c r="N645" s="11"/>
      <c r="O645" s="11"/>
      <c r="P645" s="11"/>
      <c r="Q645" s="11"/>
      <c r="R645" s="11"/>
      <c r="S645" s="11"/>
      <c r="T645" s="11"/>
      <c r="U645" s="11"/>
      <c r="V645" s="11"/>
      <c r="W645" s="11"/>
      <c r="X645" s="11"/>
      <c r="Y645" s="11"/>
      <c r="Z645" s="12"/>
    </row>
    <row r="646" ht="15.75" customHeight="1">
      <c r="A646" s="33"/>
      <c r="B646" s="34"/>
      <c r="C646" s="34"/>
      <c r="D646" s="34"/>
      <c r="E646" s="34"/>
      <c r="F646" s="11"/>
      <c r="G646" s="11"/>
      <c r="H646" s="11"/>
      <c r="I646" s="11"/>
      <c r="J646" s="11"/>
      <c r="K646" s="11"/>
      <c r="L646" s="11"/>
      <c r="M646" s="11"/>
      <c r="N646" s="11"/>
      <c r="O646" s="11"/>
      <c r="P646" s="11"/>
      <c r="Q646" s="11"/>
      <c r="R646" s="11"/>
      <c r="S646" s="11"/>
      <c r="T646" s="11"/>
      <c r="U646" s="11"/>
      <c r="V646" s="11"/>
      <c r="W646" s="11"/>
      <c r="X646" s="11"/>
      <c r="Y646" s="11"/>
      <c r="Z646" s="12"/>
    </row>
    <row r="647" ht="15.75" customHeight="1">
      <c r="A647" s="33"/>
      <c r="B647" s="34"/>
      <c r="C647" s="34"/>
      <c r="D647" s="34"/>
      <c r="E647" s="34"/>
      <c r="F647" s="11"/>
      <c r="G647" s="11"/>
      <c r="H647" s="11"/>
      <c r="I647" s="11"/>
      <c r="J647" s="11"/>
      <c r="K647" s="11"/>
      <c r="L647" s="11"/>
      <c r="M647" s="11"/>
      <c r="N647" s="11"/>
      <c r="O647" s="11"/>
      <c r="P647" s="11"/>
      <c r="Q647" s="11"/>
      <c r="R647" s="11"/>
      <c r="S647" s="11"/>
      <c r="T647" s="11"/>
      <c r="U647" s="11"/>
      <c r="V647" s="11"/>
      <c r="W647" s="11"/>
      <c r="X647" s="11"/>
      <c r="Y647" s="11"/>
      <c r="Z647" s="12"/>
    </row>
    <row r="648" ht="15.75" customHeight="1">
      <c r="A648" s="33"/>
      <c r="B648" s="34"/>
      <c r="C648" s="34"/>
      <c r="D648" s="34"/>
      <c r="E648" s="34"/>
      <c r="F648" s="11"/>
      <c r="G648" s="11"/>
      <c r="H648" s="11"/>
      <c r="I648" s="11"/>
      <c r="J648" s="11"/>
      <c r="K648" s="11"/>
      <c r="L648" s="11"/>
      <c r="M648" s="11"/>
      <c r="N648" s="11"/>
      <c r="O648" s="11"/>
      <c r="P648" s="11"/>
      <c r="Q648" s="11"/>
      <c r="R648" s="11"/>
      <c r="S648" s="11"/>
      <c r="T648" s="11"/>
      <c r="U648" s="11"/>
      <c r="V648" s="11"/>
      <c r="W648" s="11"/>
      <c r="X648" s="11"/>
      <c r="Y648" s="11"/>
      <c r="Z648" s="12"/>
    </row>
    <row r="649" ht="15.75" customHeight="1">
      <c r="A649" s="33"/>
      <c r="B649" s="34"/>
      <c r="C649" s="34"/>
      <c r="D649" s="34"/>
      <c r="E649" s="34"/>
      <c r="F649" s="11"/>
      <c r="G649" s="11"/>
      <c r="H649" s="11"/>
      <c r="I649" s="11"/>
      <c r="J649" s="11"/>
      <c r="K649" s="11"/>
      <c r="L649" s="11"/>
      <c r="M649" s="11"/>
      <c r="N649" s="11"/>
      <c r="O649" s="11"/>
      <c r="P649" s="11"/>
      <c r="Q649" s="11"/>
      <c r="R649" s="11"/>
      <c r="S649" s="11"/>
      <c r="T649" s="11"/>
      <c r="U649" s="11"/>
      <c r="V649" s="11"/>
      <c r="W649" s="11"/>
      <c r="X649" s="11"/>
      <c r="Y649" s="11"/>
      <c r="Z649" s="12"/>
    </row>
    <row r="650" ht="15.75" customHeight="1">
      <c r="A650" s="33"/>
      <c r="B650" s="34"/>
      <c r="C650" s="34"/>
      <c r="D650" s="34"/>
      <c r="E650" s="34"/>
      <c r="F650" s="11"/>
      <c r="G650" s="11"/>
      <c r="H650" s="11"/>
      <c r="I650" s="11"/>
      <c r="J650" s="11"/>
      <c r="K650" s="11"/>
      <c r="L650" s="11"/>
      <c r="M650" s="11"/>
      <c r="N650" s="11"/>
      <c r="O650" s="11"/>
      <c r="P650" s="11"/>
      <c r="Q650" s="11"/>
      <c r="R650" s="11"/>
      <c r="S650" s="11"/>
      <c r="T650" s="11"/>
      <c r="U650" s="11"/>
      <c r="V650" s="11"/>
      <c r="W650" s="11"/>
      <c r="X650" s="11"/>
      <c r="Y650" s="11"/>
      <c r="Z650" s="12"/>
    </row>
    <row r="651" ht="15.75" customHeight="1">
      <c r="A651" s="33"/>
      <c r="B651" s="34"/>
      <c r="C651" s="34"/>
      <c r="D651" s="34"/>
      <c r="E651" s="34"/>
      <c r="F651" s="11"/>
      <c r="G651" s="11"/>
      <c r="H651" s="11"/>
      <c r="I651" s="11"/>
      <c r="J651" s="11"/>
      <c r="K651" s="11"/>
      <c r="L651" s="11"/>
      <c r="M651" s="11"/>
      <c r="N651" s="11"/>
      <c r="O651" s="11"/>
      <c r="P651" s="11"/>
      <c r="Q651" s="11"/>
      <c r="R651" s="11"/>
      <c r="S651" s="11"/>
      <c r="T651" s="11"/>
      <c r="U651" s="11"/>
      <c r="V651" s="11"/>
      <c r="W651" s="11"/>
      <c r="X651" s="11"/>
      <c r="Y651" s="11"/>
      <c r="Z651" s="12"/>
    </row>
    <row r="652" ht="15.75" customHeight="1">
      <c r="A652" s="33"/>
      <c r="B652" s="34"/>
      <c r="C652" s="34"/>
      <c r="D652" s="34"/>
      <c r="E652" s="34"/>
      <c r="F652" s="11"/>
      <c r="G652" s="11"/>
      <c r="H652" s="11"/>
      <c r="I652" s="11"/>
      <c r="J652" s="11"/>
      <c r="K652" s="11"/>
      <c r="L652" s="11"/>
      <c r="M652" s="11"/>
      <c r="N652" s="11"/>
      <c r="O652" s="11"/>
      <c r="P652" s="11"/>
      <c r="Q652" s="11"/>
      <c r="R652" s="11"/>
      <c r="S652" s="11"/>
      <c r="T652" s="11"/>
      <c r="U652" s="11"/>
      <c r="V652" s="11"/>
      <c r="W652" s="11"/>
      <c r="X652" s="11"/>
      <c r="Y652" s="11"/>
      <c r="Z652" s="12"/>
    </row>
    <row r="653" ht="15.75" customHeight="1">
      <c r="A653" s="33"/>
      <c r="B653" s="34"/>
      <c r="C653" s="34"/>
      <c r="D653" s="34"/>
      <c r="E653" s="34"/>
      <c r="F653" s="11"/>
      <c r="G653" s="11"/>
      <c r="H653" s="11"/>
      <c r="I653" s="11"/>
      <c r="J653" s="11"/>
      <c r="K653" s="11"/>
      <c r="L653" s="11"/>
      <c r="M653" s="11"/>
      <c r="N653" s="11"/>
      <c r="O653" s="11"/>
      <c r="P653" s="11"/>
      <c r="Q653" s="11"/>
      <c r="R653" s="11"/>
      <c r="S653" s="11"/>
      <c r="T653" s="11"/>
      <c r="U653" s="11"/>
      <c r="V653" s="11"/>
      <c r="W653" s="11"/>
      <c r="X653" s="11"/>
      <c r="Y653" s="11"/>
      <c r="Z653" s="12"/>
    </row>
    <row r="654" ht="15.75" customHeight="1">
      <c r="A654" s="33"/>
      <c r="B654" s="34"/>
      <c r="C654" s="34"/>
      <c r="D654" s="34"/>
      <c r="E654" s="34"/>
      <c r="F654" s="11"/>
      <c r="G654" s="11"/>
      <c r="H654" s="11"/>
      <c r="I654" s="11"/>
      <c r="J654" s="11"/>
      <c r="K654" s="11"/>
      <c r="L654" s="11"/>
      <c r="M654" s="11"/>
      <c r="N654" s="11"/>
      <c r="O654" s="11"/>
      <c r="P654" s="11"/>
      <c r="Q654" s="11"/>
      <c r="R654" s="11"/>
      <c r="S654" s="11"/>
      <c r="T654" s="11"/>
      <c r="U654" s="11"/>
      <c r="V654" s="11"/>
      <c r="W654" s="11"/>
      <c r="X654" s="11"/>
      <c r="Y654" s="11"/>
      <c r="Z654" s="12"/>
    </row>
    <row r="655" ht="15.75" customHeight="1">
      <c r="A655" s="33"/>
      <c r="B655" s="34"/>
      <c r="C655" s="34"/>
      <c r="D655" s="34"/>
      <c r="E655" s="34"/>
      <c r="F655" s="11"/>
      <c r="G655" s="11"/>
      <c r="H655" s="11"/>
      <c r="I655" s="11"/>
      <c r="J655" s="11"/>
      <c r="K655" s="11"/>
      <c r="L655" s="11"/>
      <c r="M655" s="11"/>
      <c r="N655" s="11"/>
      <c r="O655" s="11"/>
      <c r="P655" s="11"/>
      <c r="Q655" s="11"/>
      <c r="R655" s="11"/>
      <c r="S655" s="11"/>
      <c r="T655" s="11"/>
      <c r="U655" s="11"/>
      <c r="V655" s="11"/>
      <c r="W655" s="11"/>
      <c r="X655" s="11"/>
      <c r="Y655" s="11"/>
      <c r="Z655" s="12"/>
    </row>
    <row r="656" ht="15.75" customHeight="1">
      <c r="A656" s="33"/>
      <c r="B656" s="34"/>
      <c r="C656" s="34"/>
      <c r="D656" s="34"/>
      <c r="E656" s="34"/>
      <c r="F656" s="11"/>
      <c r="G656" s="11"/>
      <c r="H656" s="11"/>
      <c r="I656" s="11"/>
      <c r="J656" s="11"/>
      <c r="K656" s="11"/>
      <c r="L656" s="11"/>
      <c r="M656" s="11"/>
      <c r="N656" s="11"/>
      <c r="O656" s="11"/>
      <c r="P656" s="11"/>
      <c r="Q656" s="11"/>
      <c r="R656" s="11"/>
      <c r="S656" s="11"/>
      <c r="T656" s="11"/>
      <c r="U656" s="11"/>
      <c r="V656" s="11"/>
      <c r="W656" s="11"/>
      <c r="X656" s="11"/>
      <c r="Y656" s="11"/>
      <c r="Z656" s="12"/>
    </row>
    <row r="657" ht="15.75" customHeight="1">
      <c r="A657" s="33"/>
      <c r="B657" s="34"/>
      <c r="C657" s="34"/>
      <c r="D657" s="34"/>
      <c r="E657" s="34"/>
      <c r="F657" s="11"/>
      <c r="G657" s="11"/>
      <c r="H657" s="11"/>
      <c r="I657" s="11"/>
      <c r="J657" s="11"/>
      <c r="K657" s="11"/>
      <c r="L657" s="11"/>
      <c r="M657" s="11"/>
      <c r="N657" s="11"/>
      <c r="O657" s="11"/>
      <c r="P657" s="11"/>
      <c r="Q657" s="11"/>
      <c r="R657" s="11"/>
      <c r="S657" s="11"/>
      <c r="T657" s="11"/>
      <c r="U657" s="11"/>
      <c r="V657" s="11"/>
      <c r="W657" s="11"/>
      <c r="X657" s="11"/>
      <c r="Y657" s="11"/>
      <c r="Z657" s="12"/>
    </row>
    <row r="658" ht="15.75" customHeight="1">
      <c r="A658" s="33"/>
      <c r="B658" s="34"/>
      <c r="C658" s="34"/>
      <c r="D658" s="34"/>
      <c r="E658" s="34"/>
      <c r="F658" s="11"/>
      <c r="G658" s="11"/>
      <c r="H658" s="11"/>
      <c r="I658" s="11"/>
      <c r="J658" s="11"/>
      <c r="K658" s="11"/>
      <c r="L658" s="11"/>
      <c r="M658" s="11"/>
      <c r="N658" s="11"/>
      <c r="O658" s="11"/>
      <c r="P658" s="11"/>
      <c r="Q658" s="11"/>
      <c r="R658" s="11"/>
      <c r="S658" s="11"/>
      <c r="T658" s="11"/>
      <c r="U658" s="11"/>
      <c r="V658" s="11"/>
      <c r="W658" s="11"/>
      <c r="X658" s="11"/>
      <c r="Y658" s="11"/>
      <c r="Z658" s="12"/>
    </row>
    <row r="659" ht="15.75" customHeight="1">
      <c r="A659" s="33"/>
      <c r="B659" s="34"/>
      <c r="C659" s="34"/>
      <c r="D659" s="34"/>
      <c r="E659" s="34"/>
      <c r="F659" s="11"/>
      <c r="G659" s="11"/>
      <c r="H659" s="11"/>
      <c r="I659" s="11"/>
      <c r="J659" s="11"/>
      <c r="K659" s="11"/>
      <c r="L659" s="11"/>
      <c r="M659" s="11"/>
      <c r="N659" s="11"/>
      <c r="O659" s="11"/>
      <c r="P659" s="11"/>
      <c r="Q659" s="11"/>
      <c r="R659" s="11"/>
      <c r="S659" s="11"/>
      <c r="T659" s="11"/>
      <c r="U659" s="11"/>
      <c r="V659" s="11"/>
      <c r="W659" s="11"/>
      <c r="X659" s="11"/>
      <c r="Y659" s="11"/>
      <c r="Z659" s="12"/>
    </row>
    <row r="660" ht="15.75" customHeight="1">
      <c r="A660" s="33"/>
      <c r="B660" s="34"/>
      <c r="C660" s="34"/>
      <c r="D660" s="34"/>
      <c r="E660" s="34"/>
      <c r="F660" s="11"/>
      <c r="G660" s="11"/>
      <c r="H660" s="11"/>
      <c r="I660" s="11"/>
      <c r="J660" s="11"/>
      <c r="K660" s="11"/>
      <c r="L660" s="11"/>
      <c r="M660" s="11"/>
      <c r="N660" s="11"/>
      <c r="O660" s="11"/>
      <c r="P660" s="11"/>
      <c r="Q660" s="11"/>
      <c r="R660" s="11"/>
      <c r="S660" s="11"/>
      <c r="T660" s="11"/>
      <c r="U660" s="11"/>
      <c r="V660" s="11"/>
      <c r="W660" s="11"/>
      <c r="X660" s="11"/>
      <c r="Y660" s="11"/>
      <c r="Z660" s="12"/>
    </row>
    <row r="661" ht="15.75" customHeight="1">
      <c r="A661" s="33"/>
      <c r="B661" s="34"/>
      <c r="C661" s="34"/>
      <c r="D661" s="34"/>
      <c r="E661" s="34"/>
      <c r="F661" s="11"/>
      <c r="G661" s="11"/>
      <c r="H661" s="11"/>
      <c r="I661" s="11"/>
      <c r="J661" s="11"/>
      <c r="K661" s="11"/>
      <c r="L661" s="11"/>
      <c r="M661" s="11"/>
      <c r="N661" s="11"/>
      <c r="O661" s="11"/>
      <c r="P661" s="11"/>
      <c r="Q661" s="11"/>
      <c r="R661" s="11"/>
      <c r="S661" s="11"/>
      <c r="T661" s="11"/>
      <c r="U661" s="11"/>
      <c r="V661" s="11"/>
      <c r="W661" s="11"/>
      <c r="X661" s="11"/>
      <c r="Y661" s="11"/>
      <c r="Z661" s="12"/>
    </row>
    <row r="662" ht="15.75" customHeight="1">
      <c r="A662" s="33"/>
      <c r="B662" s="34"/>
      <c r="C662" s="34"/>
      <c r="D662" s="34"/>
      <c r="E662" s="34"/>
      <c r="F662" s="11"/>
      <c r="G662" s="11"/>
      <c r="H662" s="11"/>
      <c r="I662" s="11"/>
      <c r="J662" s="11"/>
      <c r="K662" s="11"/>
      <c r="L662" s="11"/>
      <c r="M662" s="11"/>
      <c r="N662" s="11"/>
      <c r="O662" s="11"/>
      <c r="P662" s="11"/>
      <c r="Q662" s="11"/>
      <c r="R662" s="11"/>
      <c r="S662" s="11"/>
      <c r="T662" s="11"/>
      <c r="U662" s="11"/>
      <c r="V662" s="11"/>
      <c r="W662" s="11"/>
      <c r="X662" s="11"/>
      <c r="Y662" s="11"/>
      <c r="Z662" s="12"/>
    </row>
    <row r="663" ht="15.75" customHeight="1">
      <c r="A663" s="33"/>
      <c r="B663" s="34"/>
      <c r="C663" s="34"/>
      <c r="D663" s="34"/>
      <c r="E663" s="34"/>
      <c r="F663" s="11"/>
      <c r="G663" s="11"/>
      <c r="H663" s="11"/>
      <c r="I663" s="11"/>
      <c r="J663" s="11"/>
      <c r="K663" s="11"/>
      <c r="L663" s="11"/>
      <c r="M663" s="11"/>
      <c r="N663" s="11"/>
      <c r="O663" s="11"/>
      <c r="P663" s="11"/>
      <c r="Q663" s="11"/>
      <c r="R663" s="11"/>
      <c r="S663" s="11"/>
      <c r="T663" s="11"/>
      <c r="U663" s="11"/>
      <c r="V663" s="11"/>
      <c r="W663" s="11"/>
      <c r="X663" s="11"/>
      <c r="Y663" s="11"/>
      <c r="Z663" s="12"/>
    </row>
    <row r="664" ht="15.75" customHeight="1">
      <c r="A664" s="33"/>
      <c r="B664" s="34"/>
      <c r="C664" s="34"/>
      <c r="D664" s="34"/>
      <c r="E664" s="34"/>
      <c r="F664" s="11"/>
      <c r="G664" s="11"/>
      <c r="H664" s="11"/>
      <c r="I664" s="11"/>
      <c r="J664" s="11"/>
      <c r="K664" s="11"/>
      <c r="L664" s="11"/>
      <c r="M664" s="11"/>
      <c r="N664" s="11"/>
      <c r="O664" s="11"/>
      <c r="P664" s="11"/>
      <c r="Q664" s="11"/>
      <c r="R664" s="11"/>
      <c r="S664" s="11"/>
      <c r="T664" s="11"/>
      <c r="U664" s="11"/>
      <c r="V664" s="11"/>
      <c r="W664" s="11"/>
      <c r="X664" s="11"/>
      <c r="Y664" s="11"/>
      <c r="Z664" s="12"/>
    </row>
    <row r="665" ht="15.75" customHeight="1">
      <c r="A665" s="33"/>
      <c r="B665" s="34"/>
      <c r="C665" s="34"/>
      <c r="D665" s="34"/>
      <c r="E665" s="34"/>
      <c r="F665" s="11"/>
      <c r="G665" s="11"/>
      <c r="H665" s="11"/>
      <c r="I665" s="11"/>
      <c r="J665" s="11"/>
      <c r="K665" s="11"/>
      <c r="L665" s="11"/>
      <c r="M665" s="11"/>
      <c r="N665" s="11"/>
      <c r="O665" s="11"/>
      <c r="P665" s="11"/>
      <c r="Q665" s="11"/>
      <c r="R665" s="11"/>
      <c r="S665" s="11"/>
      <c r="T665" s="11"/>
      <c r="U665" s="11"/>
      <c r="V665" s="11"/>
      <c r="W665" s="11"/>
      <c r="X665" s="11"/>
      <c r="Y665" s="11"/>
      <c r="Z665" s="12"/>
    </row>
    <row r="666" ht="15.75" customHeight="1">
      <c r="A666" s="33"/>
      <c r="B666" s="34"/>
      <c r="C666" s="34"/>
      <c r="D666" s="34"/>
      <c r="E666" s="34"/>
      <c r="F666" s="11"/>
      <c r="G666" s="11"/>
      <c r="H666" s="11"/>
      <c r="I666" s="11"/>
      <c r="J666" s="11"/>
      <c r="K666" s="11"/>
      <c r="L666" s="11"/>
      <c r="M666" s="11"/>
      <c r="N666" s="11"/>
      <c r="O666" s="11"/>
      <c r="P666" s="11"/>
      <c r="Q666" s="11"/>
      <c r="R666" s="11"/>
      <c r="S666" s="11"/>
      <c r="T666" s="11"/>
      <c r="U666" s="11"/>
      <c r="V666" s="11"/>
      <c r="W666" s="11"/>
      <c r="X666" s="11"/>
      <c r="Y666" s="11"/>
      <c r="Z666" s="12"/>
    </row>
    <row r="667" ht="15.75" customHeight="1">
      <c r="A667" s="33"/>
      <c r="B667" s="34"/>
      <c r="C667" s="34"/>
      <c r="D667" s="34"/>
      <c r="E667" s="34"/>
      <c r="F667" s="11"/>
      <c r="G667" s="11"/>
      <c r="H667" s="11"/>
      <c r="I667" s="11"/>
      <c r="J667" s="11"/>
      <c r="K667" s="11"/>
      <c r="L667" s="11"/>
      <c r="M667" s="11"/>
      <c r="N667" s="11"/>
      <c r="O667" s="11"/>
      <c r="P667" s="11"/>
      <c r="Q667" s="11"/>
      <c r="R667" s="11"/>
      <c r="S667" s="11"/>
      <c r="T667" s="11"/>
      <c r="U667" s="11"/>
      <c r="V667" s="11"/>
      <c r="W667" s="11"/>
      <c r="X667" s="11"/>
      <c r="Y667" s="11"/>
      <c r="Z667" s="12"/>
    </row>
    <row r="668" ht="15.75" customHeight="1">
      <c r="A668" s="33"/>
      <c r="B668" s="34"/>
      <c r="C668" s="34"/>
      <c r="D668" s="34"/>
      <c r="E668" s="34"/>
      <c r="F668" s="11"/>
      <c r="G668" s="11"/>
      <c r="H668" s="11"/>
      <c r="I668" s="11"/>
      <c r="J668" s="11"/>
      <c r="K668" s="11"/>
      <c r="L668" s="11"/>
      <c r="M668" s="11"/>
      <c r="N668" s="11"/>
      <c r="O668" s="11"/>
      <c r="P668" s="11"/>
      <c r="Q668" s="11"/>
      <c r="R668" s="11"/>
      <c r="S668" s="11"/>
      <c r="T668" s="11"/>
      <c r="U668" s="11"/>
      <c r="V668" s="11"/>
      <c r="W668" s="11"/>
      <c r="X668" s="11"/>
      <c r="Y668" s="11"/>
      <c r="Z668" s="12"/>
    </row>
    <row r="669" ht="15.75" customHeight="1">
      <c r="A669" s="33"/>
      <c r="B669" s="34"/>
      <c r="C669" s="34"/>
      <c r="D669" s="34"/>
      <c r="E669" s="34"/>
      <c r="F669" s="11"/>
      <c r="G669" s="11"/>
      <c r="H669" s="11"/>
      <c r="I669" s="11"/>
      <c r="J669" s="11"/>
      <c r="K669" s="11"/>
      <c r="L669" s="11"/>
      <c r="M669" s="11"/>
      <c r="N669" s="11"/>
      <c r="O669" s="11"/>
      <c r="P669" s="11"/>
      <c r="Q669" s="11"/>
      <c r="R669" s="11"/>
      <c r="S669" s="11"/>
      <c r="T669" s="11"/>
      <c r="U669" s="11"/>
      <c r="V669" s="11"/>
      <c r="W669" s="11"/>
      <c r="X669" s="11"/>
      <c r="Y669" s="11"/>
      <c r="Z669" s="12"/>
    </row>
    <row r="670" ht="15.75" customHeight="1">
      <c r="A670" s="33"/>
      <c r="B670" s="34"/>
      <c r="C670" s="34"/>
      <c r="D670" s="34"/>
      <c r="E670" s="34"/>
      <c r="F670" s="11"/>
      <c r="G670" s="11"/>
      <c r="H670" s="11"/>
      <c r="I670" s="11"/>
      <c r="J670" s="11"/>
      <c r="K670" s="11"/>
      <c r="L670" s="11"/>
      <c r="M670" s="11"/>
      <c r="N670" s="11"/>
      <c r="O670" s="11"/>
      <c r="P670" s="11"/>
      <c r="Q670" s="11"/>
      <c r="R670" s="11"/>
      <c r="S670" s="11"/>
      <c r="T670" s="11"/>
      <c r="U670" s="11"/>
      <c r="V670" s="11"/>
      <c r="W670" s="11"/>
      <c r="X670" s="11"/>
      <c r="Y670" s="11"/>
      <c r="Z670" s="12"/>
    </row>
    <row r="671" ht="15.75" customHeight="1">
      <c r="A671" s="33"/>
      <c r="B671" s="34"/>
      <c r="C671" s="34"/>
      <c r="D671" s="34"/>
      <c r="E671" s="34"/>
      <c r="F671" s="11"/>
      <c r="G671" s="11"/>
      <c r="H671" s="11"/>
      <c r="I671" s="11"/>
      <c r="J671" s="11"/>
      <c r="K671" s="11"/>
      <c r="L671" s="11"/>
      <c r="M671" s="11"/>
      <c r="N671" s="11"/>
      <c r="O671" s="11"/>
      <c r="P671" s="11"/>
      <c r="Q671" s="11"/>
      <c r="R671" s="11"/>
      <c r="S671" s="11"/>
      <c r="T671" s="11"/>
      <c r="U671" s="11"/>
      <c r="V671" s="11"/>
      <c r="W671" s="11"/>
      <c r="X671" s="11"/>
      <c r="Y671" s="11"/>
      <c r="Z671" s="12"/>
    </row>
    <row r="672" ht="15.75" customHeight="1">
      <c r="A672" s="33"/>
      <c r="B672" s="34"/>
      <c r="C672" s="34"/>
      <c r="D672" s="34"/>
      <c r="E672" s="34"/>
      <c r="F672" s="11"/>
      <c r="G672" s="11"/>
      <c r="H672" s="11"/>
      <c r="I672" s="11"/>
      <c r="J672" s="11"/>
      <c r="K672" s="11"/>
      <c r="L672" s="11"/>
      <c r="M672" s="11"/>
      <c r="N672" s="11"/>
      <c r="O672" s="11"/>
      <c r="P672" s="11"/>
      <c r="Q672" s="11"/>
      <c r="R672" s="11"/>
      <c r="S672" s="11"/>
      <c r="T672" s="11"/>
      <c r="U672" s="11"/>
      <c r="V672" s="11"/>
      <c r="W672" s="11"/>
      <c r="X672" s="11"/>
      <c r="Y672" s="11"/>
      <c r="Z672" s="12"/>
    </row>
    <row r="673" ht="15.75" customHeight="1">
      <c r="A673" s="33"/>
      <c r="B673" s="34"/>
      <c r="C673" s="34"/>
      <c r="D673" s="34"/>
      <c r="E673" s="34"/>
      <c r="F673" s="11"/>
      <c r="G673" s="11"/>
      <c r="H673" s="11"/>
      <c r="I673" s="11"/>
      <c r="J673" s="11"/>
      <c r="K673" s="11"/>
      <c r="L673" s="11"/>
      <c r="M673" s="11"/>
      <c r="N673" s="11"/>
      <c r="O673" s="11"/>
      <c r="P673" s="11"/>
      <c r="Q673" s="11"/>
      <c r="R673" s="11"/>
      <c r="S673" s="11"/>
      <c r="T673" s="11"/>
      <c r="U673" s="11"/>
      <c r="V673" s="11"/>
      <c r="W673" s="11"/>
      <c r="X673" s="11"/>
      <c r="Y673" s="11"/>
      <c r="Z673" s="12"/>
    </row>
    <row r="674" ht="15.75" customHeight="1">
      <c r="A674" s="33"/>
      <c r="B674" s="34"/>
      <c r="C674" s="34"/>
      <c r="D674" s="34"/>
      <c r="E674" s="34"/>
      <c r="F674" s="11"/>
      <c r="G674" s="11"/>
      <c r="H674" s="11"/>
      <c r="I674" s="11"/>
      <c r="J674" s="11"/>
      <c r="K674" s="11"/>
      <c r="L674" s="11"/>
      <c r="M674" s="11"/>
      <c r="N674" s="11"/>
      <c r="O674" s="11"/>
      <c r="P674" s="11"/>
      <c r="Q674" s="11"/>
      <c r="R674" s="11"/>
      <c r="S674" s="11"/>
      <c r="T674" s="11"/>
      <c r="U674" s="11"/>
      <c r="V674" s="11"/>
      <c r="W674" s="11"/>
      <c r="X674" s="11"/>
      <c r="Y674" s="11"/>
      <c r="Z674" s="12"/>
    </row>
    <row r="675" ht="15.75" customHeight="1">
      <c r="A675" s="33"/>
      <c r="B675" s="34"/>
      <c r="C675" s="34"/>
      <c r="D675" s="34"/>
      <c r="E675" s="34"/>
      <c r="F675" s="11"/>
      <c r="G675" s="11"/>
      <c r="H675" s="11"/>
      <c r="I675" s="11"/>
      <c r="J675" s="11"/>
      <c r="K675" s="11"/>
      <c r="L675" s="11"/>
      <c r="M675" s="11"/>
      <c r="N675" s="11"/>
      <c r="O675" s="11"/>
      <c r="P675" s="11"/>
      <c r="Q675" s="11"/>
      <c r="R675" s="11"/>
      <c r="S675" s="11"/>
      <c r="T675" s="11"/>
      <c r="U675" s="11"/>
      <c r="V675" s="11"/>
      <c r="W675" s="11"/>
      <c r="X675" s="11"/>
      <c r="Y675" s="11"/>
      <c r="Z675" s="12"/>
    </row>
    <row r="676" ht="15.75" customHeight="1">
      <c r="A676" s="33"/>
      <c r="B676" s="34"/>
      <c r="C676" s="34"/>
      <c r="D676" s="34"/>
      <c r="E676" s="34"/>
      <c r="F676" s="11"/>
      <c r="G676" s="11"/>
      <c r="H676" s="11"/>
      <c r="I676" s="11"/>
      <c r="J676" s="11"/>
      <c r="K676" s="11"/>
      <c r="L676" s="11"/>
      <c r="M676" s="11"/>
      <c r="N676" s="11"/>
      <c r="O676" s="11"/>
      <c r="P676" s="11"/>
      <c r="Q676" s="11"/>
      <c r="R676" s="11"/>
      <c r="S676" s="11"/>
      <c r="T676" s="11"/>
      <c r="U676" s="11"/>
      <c r="V676" s="11"/>
      <c r="W676" s="11"/>
      <c r="X676" s="11"/>
      <c r="Y676" s="11"/>
      <c r="Z676" s="12"/>
    </row>
    <row r="677" ht="15.75" customHeight="1">
      <c r="A677" s="33"/>
      <c r="B677" s="34"/>
      <c r="C677" s="34"/>
      <c r="D677" s="34"/>
      <c r="E677" s="34"/>
      <c r="F677" s="11"/>
      <c r="G677" s="11"/>
      <c r="H677" s="11"/>
      <c r="I677" s="11"/>
      <c r="J677" s="11"/>
      <c r="K677" s="11"/>
      <c r="L677" s="11"/>
      <c r="M677" s="11"/>
      <c r="N677" s="11"/>
      <c r="O677" s="11"/>
      <c r="P677" s="11"/>
      <c r="Q677" s="11"/>
      <c r="R677" s="11"/>
      <c r="S677" s="11"/>
      <c r="T677" s="11"/>
      <c r="U677" s="11"/>
      <c r="V677" s="11"/>
      <c r="W677" s="11"/>
      <c r="X677" s="11"/>
      <c r="Y677" s="11"/>
      <c r="Z677" s="12"/>
    </row>
    <row r="678" ht="15.75" customHeight="1">
      <c r="A678" s="33"/>
      <c r="B678" s="34"/>
      <c r="C678" s="34"/>
      <c r="D678" s="34"/>
      <c r="E678" s="34"/>
      <c r="F678" s="11"/>
      <c r="G678" s="11"/>
      <c r="H678" s="11"/>
      <c r="I678" s="11"/>
      <c r="J678" s="11"/>
      <c r="K678" s="11"/>
      <c r="L678" s="11"/>
      <c r="M678" s="11"/>
      <c r="N678" s="11"/>
      <c r="O678" s="11"/>
      <c r="P678" s="11"/>
      <c r="Q678" s="11"/>
      <c r="R678" s="11"/>
      <c r="S678" s="11"/>
      <c r="T678" s="11"/>
      <c r="U678" s="11"/>
      <c r="V678" s="11"/>
      <c r="W678" s="11"/>
      <c r="X678" s="11"/>
      <c r="Y678" s="11"/>
      <c r="Z678" s="12"/>
    </row>
    <row r="679" ht="15.75" customHeight="1">
      <c r="A679" s="33"/>
      <c r="B679" s="34"/>
      <c r="C679" s="34"/>
      <c r="D679" s="34"/>
      <c r="E679" s="34"/>
      <c r="F679" s="11"/>
      <c r="G679" s="11"/>
      <c r="H679" s="11"/>
      <c r="I679" s="11"/>
      <c r="J679" s="11"/>
      <c r="K679" s="11"/>
      <c r="L679" s="11"/>
      <c r="M679" s="11"/>
      <c r="N679" s="11"/>
      <c r="O679" s="11"/>
      <c r="P679" s="11"/>
      <c r="Q679" s="11"/>
      <c r="R679" s="11"/>
      <c r="S679" s="11"/>
      <c r="T679" s="11"/>
      <c r="U679" s="11"/>
      <c r="V679" s="11"/>
      <c r="W679" s="11"/>
      <c r="X679" s="11"/>
      <c r="Y679" s="11"/>
      <c r="Z679" s="12"/>
    </row>
    <row r="680" ht="15.75" customHeight="1">
      <c r="A680" s="33"/>
      <c r="B680" s="34"/>
      <c r="C680" s="34"/>
      <c r="D680" s="34"/>
      <c r="E680" s="34"/>
      <c r="F680" s="11"/>
      <c r="G680" s="11"/>
      <c r="H680" s="11"/>
      <c r="I680" s="11"/>
      <c r="J680" s="11"/>
      <c r="K680" s="11"/>
      <c r="L680" s="11"/>
      <c r="M680" s="11"/>
      <c r="N680" s="11"/>
      <c r="O680" s="11"/>
      <c r="P680" s="11"/>
      <c r="Q680" s="11"/>
      <c r="R680" s="11"/>
      <c r="S680" s="11"/>
      <c r="T680" s="11"/>
      <c r="U680" s="11"/>
      <c r="V680" s="11"/>
      <c r="W680" s="11"/>
      <c r="X680" s="11"/>
      <c r="Y680" s="11"/>
      <c r="Z680" s="12"/>
    </row>
    <row r="681" ht="15.75" customHeight="1">
      <c r="A681" s="33"/>
      <c r="B681" s="34"/>
      <c r="C681" s="34"/>
      <c r="D681" s="34"/>
      <c r="E681" s="34"/>
      <c r="F681" s="11"/>
      <c r="G681" s="11"/>
      <c r="H681" s="11"/>
      <c r="I681" s="11"/>
      <c r="J681" s="11"/>
      <c r="K681" s="11"/>
      <c r="L681" s="11"/>
      <c r="M681" s="11"/>
      <c r="N681" s="11"/>
      <c r="O681" s="11"/>
      <c r="P681" s="11"/>
      <c r="Q681" s="11"/>
      <c r="R681" s="11"/>
      <c r="S681" s="11"/>
      <c r="T681" s="11"/>
      <c r="U681" s="11"/>
      <c r="V681" s="11"/>
      <c r="W681" s="11"/>
      <c r="X681" s="11"/>
      <c r="Y681" s="11"/>
      <c r="Z681" s="12"/>
    </row>
    <row r="682" ht="15.75" customHeight="1">
      <c r="A682" s="33"/>
      <c r="B682" s="34"/>
      <c r="C682" s="34"/>
      <c r="D682" s="34"/>
      <c r="E682" s="34"/>
      <c r="F682" s="11"/>
      <c r="G682" s="11"/>
      <c r="H682" s="11"/>
      <c r="I682" s="11"/>
      <c r="J682" s="11"/>
      <c r="K682" s="11"/>
      <c r="L682" s="11"/>
      <c r="M682" s="11"/>
      <c r="N682" s="11"/>
      <c r="O682" s="11"/>
      <c r="P682" s="11"/>
      <c r="Q682" s="11"/>
      <c r="R682" s="11"/>
      <c r="S682" s="11"/>
      <c r="T682" s="11"/>
      <c r="U682" s="11"/>
      <c r="V682" s="11"/>
      <c r="W682" s="11"/>
      <c r="X682" s="11"/>
      <c r="Y682" s="11"/>
      <c r="Z682" s="12"/>
    </row>
    <row r="683" ht="15.75" customHeight="1">
      <c r="A683" s="33"/>
      <c r="B683" s="34"/>
      <c r="C683" s="34"/>
      <c r="D683" s="34"/>
      <c r="E683" s="34"/>
      <c r="F683" s="11"/>
      <c r="G683" s="11"/>
      <c r="H683" s="11"/>
      <c r="I683" s="11"/>
      <c r="J683" s="11"/>
      <c r="K683" s="11"/>
      <c r="L683" s="11"/>
      <c r="M683" s="11"/>
      <c r="N683" s="11"/>
      <c r="O683" s="11"/>
      <c r="P683" s="11"/>
      <c r="Q683" s="11"/>
      <c r="R683" s="11"/>
      <c r="S683" s="11"/>
      <c r="T683" s="11"/>
      <c r="U683" s="11"/>
      <c r="V683" s="11"/>
      <c r="W683" s="11"/>
      <c r="X683" s="11"/>
      <c r="Y683" s="11"/>
      <c r="Z683" s="12"/>
    </row>
    <row r="684" ht="15.75" customHeight="1">
      <c r="A684" s="33"/>
      <c r="B684" s="34"/>
      <c r="C684" s="34"/>
      <c r="D684" s="34"/>
      <c r="E684" s="34"/>
      <c r="F684" s="11"/>
      <c r="G684" s="11"/>
      <c r="H684" s="11"/>
      <c r="I684" s="11"/>
      <c r="J684" s="11"/>
      <c r="K684" s="11"/>
      <c r="L684" s="11"/>
      <c r="M684" s="11"/>
      <c r="N684" s="11"/>
      <c r="O684" s="11"/>
      <c r="P684" s="11"/>
      <c r="Q684" s="11"/>
      <c r="R684" s="11"/>
      <c r="S684" s="11"/>
      <c r="T684" s="11"/>
      <c r="U684" s="11"/>
      <c r="V684" s="11"/>
      <c r="W684" s="11"/>
      <c r="X684" s="11"/>
      <c r="Y684" s="11"/>
      <c r="Z684" s="12"/>
    </row>
    <row r="685" ht="15.75" customHeight="1">
      <c r="A685" s="33"/>
      <c r="B685" s="34"/>
      <c r="C685" s="34"/>
      <c r="D685" s="34"/>
      <c r="E685" s="34"/>
      <c r="F685" s="11"/>
      <c r="G685" s="11"/>
      <c r="H685" s="11"/>
      <c r="I685" s="11"/>
      <c r="J685" s="11"/>
      <c r="K685" s="11"/>
      <c r="L685" s="11"/>
      <c r="M685" s="11"/>
      <c r="N685" s="11"/>
      <c r="O685" s="11"/>
      <c r="P685" s="11"/>
      <c r="Q685" s="11"/>
      <c r="R685" s="11"/>
      <c r="S685" s="11"/>
      <c r="T685" s="11"/>
      <c r="U685" s="11"/>
      <c r="V685" s="11"/>
      <c r="W685" s="11"/>
      <c r="X685" s="11"/>
      <c r="Y685" s="11"/>
      <c r="Z685" s="12"/>
    </row>
    <row r="686" ht="15.75" customHeight="1">
      <c r="A686" s="33"/>
      <c r="B686" s="34"/>
      <c r="C686" s="34"/>
      <c r="D686" s="34"/>
      <c r="E686" s="34"/>
      <c r="F686" s="11"/>
      <c r="G686" s="11"/>
      <c r="H686" s="11"/>
      <c r="I686" s="11"/>
      <c r="J686" s="11"/>
      <c r="K686" s="11"/>
      <c r="L686" s="11"/>
      <c r="M686" s="11"/>
      <c r="N686" s="11"/>
      <c r="O686" s="11"/>
      <c r="P686" s="11"/>
      <c r="Q686" s="11"/>
      <c r="R686" s="11"/>
      <c r="S686" s="11"/>
      <c r="T686" s="11"/>
      <c r="U686" s="11"/>
      <c r="V686" s="11"/>
      <c r="W686" s="11"/>
      <c r="X686" s="11"/>
      <c r="Y686" s="11"/>
      <c r="Z686" s="12"/>
    </row>
    <row r="687" ht="15.75" customHeight="1">
      <c r="A687" s="33"/>
      <c r="B687" s="34"/>
      <c r="C687" s="34"/>
      <c r="D687" s="34"/>
      <c r="E687" s="34"/>
      <c r="F687" s="11"/>
      <c r="G687" s="11"/>
      <c r="H687" s="11"/>
      <c r="I687" s="11"/>
      <c r="J687" s="11"/>
      <c r="K687" s="11"/>
      <c r="L687" s="11"/>
      <c r="M687" s="11"/>
      <c r="N687" s="11"/>
      <c r="O687" s="11"/>
      <c r="P687" s="11"/>
      <c r="Q687" s="11"/>
      <c r="R687" s="11"/>
      <c r="S687" s="11"/>
      <c r="T687" s="11"/>
      <c r="U687" s="11"/>
      <c r="V687" s="11"/>
      <c r="W687" s="11"/>
      <c r="X687" s="11"/>
      <c r="Y687" s="11"/>
      <c r="Z687" s="12"/>
    </row>
    <row r="688" ht="15.75" customHeight="1">
      <c r="A688" s="33"/>
      <c r="B688" s="34"/>
      <c r="C688" s="34"/>
      <c r="D688" s="34"/>
      <c r="E688" s="34"/>
      <c r="F688" s="11"/>
      <c r="G688" s="11"/>
      <c r="H688" s="11"/>
      <c r="I688" s="11"/>
      <c r="J688" s="11"/>
      <c r="K688" s="11"/>
      <c r="L688" s="11"/>
      <c r="M688" s="11"/>
      <c r="N688" s="11"/>
      <c r="O688" s="11"/>
      <c r="P688" s="11"/>
      <c r="Q688" s="11"/>
      <c r="R688" s="11"/>
      <c r="S688" s="11"/>
      <c r="T688" s="11"/>
      <c r="U688" s="11"/>
      <c r="V688" s="11"/>
      <c r="W688" s="11"/>
      <c r="X688" s="11"/>
      <c r="Y688" s="11"/>
      <c r="Z688" s="12"/>
    </row>
    <row r="689" ht="15.75" customHeight="1">
      <c r="A689" s="33"/>
      <c r="B689" s="34"/>
      <c r="C689" s="34"/>
      <c r="D689" s="34"/>
      <c r="E689" s="34"/>
      <c r="F689" s="11"/>
      <c r="G689" s="11"/>
      <c r="H689" s="11"/>
      <c r="I689" s="11"/>
      <c r="J689" s="11"/>
      <c r="K689" s="11"/>
      <c r="L689" s="11"/>
      <c r="M689" s="11"/>
      <c r="N689" s="11"/>
      <c r="O689" s="11"/>
      <c r="P689" s="11"/>
      <c r="Q689" s="11"/>
      <c r="R689" s="11"/>
      <c r="S689" s="11"/>
      <c r="T689" s="11"/>
      <c r="U689" s="11"/>
      <c r="V689" s="11"/>
      <c r="W689" s="11"/>
      <c r="X689" s="11"/>
      <c r="Y689" s="11"/>
      <c r="Z689" s="12"/>
    </row>
    <row r="690" ht="15.75" customHeight="1">
      <c r="A690" s="33"/>
      <c r="B690" s="34"/>
      <c r="C690" s="34"/>
      <c r="D690" s="34"/>
      <c r="E690" s="34"/>
      <c r="F690" s="11"/>
      <c r="G690" s="11"/>
      <c r="H690" s="11"/>
      <c r="I690" s="11"/>
      <c r="J690" s="11"/>
      <c r="K690" s="11"/>
      <c r="L690" s="11"/>
      <c r="M690" s="11"/>
      <c r="N690" s="11"/>
      <c r="O690" s="11"/>
      <c r="P690" s="11"/>
      <c r="Q690" s="11"/>
      <c r="R690" s="11"/>
      <c r="S690" s="11"/>
      <c r="T690" s="11"/>
      <c r="U690" s="11"/>
      <c r="V690" s="11"/>
      <c r="W690" s="11"/>
      <c r="X690" s="11"/>
      <c r="Y690" s="11"/>
      <c r="Z690" s="12"/>
    </row>
    <row r="691" ht="15.75" customHeight="1">
      <c r="A691" s="33"/>
      <c r="B691" s="34"/>
      <c r="C691" s="34"/>
      <c r="D691" s="34"/>
      <c r="E691" s="34"/>
      <c r="F691" s="11"/>
      <c r="G691" s="11"/>
      <c r="H691" s="11"/>
      <c r="I691" s="11"/>
      <c r="J691" s="11"/>
      <c r="K691" s="11"/>
      <c r="L691" s="11"/>
      <c r="M691" s="11"/>
      <c r="N691" s="11"/>
      <c r="O691" s="11"/>
      <c r="P691" s="11"/>
      <c r="Q691" s="11"/>
      <c r="R691" s="11"/>
      <c r="S691" s="11"/>
      <c r="T691" s="11"/>
      <c r="U691" s="11"/>
      <c r="V691" s="11"/>
      <c r="W691" s="11"/>
      <c r="X691" s="11"/>
      <c r="Y691" s="11"/>
      <c r="Z691" s="12"/>
    </row>
    <row r="692" ht="15.75" customHeight="1">
      <c r="A692" s="33"/>
      <c r="B692" s="34"/>
      <c r="C692" s="34"/>
      <c r="D692" s="34"/>
      <c r="E692" s="34"/>
      <c r="F692" s="11"/>
      <c r="G692" s="11"/>
      <c r="H692" s="11"/>
      <c r="I692" s="11"/>
      <c r="J692" s="11"/>
      <c r="K692" s="11"/>
      <c r="L692" s="11"/>
      <c r="M692" s="11"/>
      <c r="N692" s="11"/>
      <c r="O692" s="11"/>
      <c r="P692" s="11"/>
      <c r="Q692" s="11"/>
      <c r="R692" s="11"/>
      <c r="S692" s="11"/>
      <c r="T692" s="11"/>
      <c r="U692" s="11"/>
      <c r="V692" s="11"/>
      <c r="W692" s="11"/>
      <c r="X692" s="11"/>
      <c r="Y692" s="11"/>
      <c r="Z692" s="12"/>
    </row>
    <row r="693" ht="15.75" customHeight="1">
      <c r="A693" s="33"/>
      <c r="B693" s="34"/>
      <c r="C693" s="34"/>
      <c r="D693" s="34"/>
      <c r="E693" s="34"/>
      <c r="F693" s="11"/>
      <c r="G693" s="11"/>
      <c r="H693" s="11"/>
      <c r="I693" s="11"/>
      <c r="J693" s="11"/>
      <c r="K693" s="11"/>
      <c r="L693" s="11"/>
      <c r="M693" s="11"/>
      <c r="N693" s="11"/>
      <c r="O693" s="11"/>
      <c r="P693" s="11"/>
      <c r="Q693" s="11"/>
      <c r="R693" s="11"/>
      <c r="S693" s="11"/>
      <c r="T693" s="11"/>
      <c r="U693" s="11"/>
      <c r="V693" s="11"/>
      <c r="W693" s="11"/>
      <c r="X693" s="11"/>
      <c r="Y693" s="11"/>
      <c r="Z693" s="12"/>
    </row>
    <row r="694" ht="15.75" customHeight="1">
      <c r="A694" s="33"/>
      <c r="B694" s="34"/>
      <c r="C694" s="34"/>
      <c r="D694" s="34"/>
      <c r="E694" s="34"/>
      <c r="F694" s="11"/>
      <c r="G694" s="11"/>
      <c r="H694" s="11"/>
      <c r="I694" s="11"/>
      <c r="J694" s="11"/>
      <c r="K694" s="11"/>
      <c r="L694" s="11"/>
      <c r="M694" s="11"/>
      <c r="N694" s="11"/>
      <c r="O694" s="11"/>
      <c r="P694" s="11"/>
      <c r="Q694" s="11"/>
      <c r="R694" s="11"/>
      <c r="S694" s="11"/>
      <c r="T694" s="11"/>
      <c r="U694" s="11"/>
      <c r="V694" s="11"/>
      <c r="W694" s="11"/>
      <c r="X694" s="11"/>
      <c r="Y694" s="11"/>
      <c r="Z694" s="12"/>
    </row>
    <row r="695" ht="15.75" customHeight="1">
      <c r="A695" s="33"/>
      <c r="B695" s="34"/>
      <c r="C695" s="34"/>
      <c r="D695" s="34"/>
      <c r="E695" s="34"/>
      <c r="F695" s="11"/>
      <c r="G695" s="11"/>
      <c r="H695" s="11"/>
      <c r="I695" s="11"/>
      <c r="J695" s="11"/>
      <c r="K695" s="11"/>
      <c r="L695" s="11"/>
      <c r="M695" s="11"/>
      <c r="N695" s="11"/>
      <c r="O695" s="11"/>
      <c r="P695" s="11"/>
      <c r="Q695" s="11"/>
      <c r="R695" s="11"/>
      <c r="S695" s="11"/>
      <c r="T695" s="11"/>
      <c r="U695" s="11"/>
      <c r="V695" s="11"/>
      <c r="W695" s="11"/>
      <c r="X695" s="11"/>
      <c r="Y695" s="11"/>
      <c r="Z695" s="12"/>
    </row>
    <row r="696" ht="15.75" customHeight="1">
      <c r="A696" s="33"/>
      <c r="B696" s="34"/>
      <c r="C696" s="34"/>
      <c r="D696" s="34"/>
      <c r="E696" s="34"/>
      <c r="F696" s="11"/>
      <c r="G696" s="11"/>
      <c r="H696" s="11"/>
      <c r="I696" s="11"/>
      <c r="J696" s="11"/>
      <c r="K696" s="11"/>
      <c r="L696" s="11"/>
      <c r="M696" s="11"/>
      <c r="N696" s="11"/>
      <c r="O696" s="11"/>
      <c r="P696" s="11"/>
      <c r="Q696" s="11"/>
      <c r="R696" s="11"/>
      <c r="S696" s="11"/>
      <c r="T696" s="11"/>
      <c r="U696" s="11"/>
      <c r="V696" s="11"/>
      <c r="W696" s="11"/>
      <c r="X696" s="11"/>
      <c r="Y696" s="11"/>
      <c r="Z696" s="12"/>
    </row>
    <row r="697" ht="15.75" customHeight="1">
      <c r="A697" s="33"/>
      <c r="B697" s="34"/>
      <c r="C697" s="34"/>
      <c r="D697" s="34"/>
      <c r="E697" s="34"/>
      <c r="F697" s="11"/>
      <c r="G697" s="11"/>
      <c r="H697" s="11"/>
      <c r="I697" s="11"/>
      <c r="J697" s="11"/>
      <c r="K697" s="11"/>
      <c r="L697" s="11"/>
      <c r="M697" s="11"/>
      <c r="N697" s="11"/>
      <c r="O697" s="11"/>
      <c r="P697" s="11"/>
      <c r="Q697" s="11"/>
      <c r="R697" s="11"/>
      <c r="S697" s="11"/>
      <c r="T697" s="11"/>
      <c r="U697" s="11"/>
      <c r="V697" s="11"/>
      <c r="W697" s="11"/>
      <c r="X697" s="11"/>
      <c r="Y697" s="11"/>
      <c r="Z697" s="12"/>
    </row>
    <row r="698" ht="15.75" customHeight="1">
      <c r="A698" s="33"/>
      <c r="B698" s="34"/>
      <c r="C698" s="34"/>
      <c r="D698" s="34"/>
      <c r="E698" s="34"/>
      <c r="F698" s="11"/>
      <c r="G698" s="11"/>
      <c r="H698" s="11"/>
      <c r="I698" s="11"/>
      <c r="J698" s="11"/>
      <c r="K698" s="11"/>
      <c r="L698" s="11"/>
      <c r="M698" s="11"/>
      <c r="N698" s="11"/>
      <c r="O698" s="11"/>
      <c r="P698" s="11"/>
      <c r="Q698" s="11"/>
      <c r="R698" s="11"/>
      <c r="S698" s="11"/>
      <c r="T698" s="11"/>
      <c r="U698" s="11"/>
      <c r="V698" s="11"/>
      <c r="W698" s="11"/>
      <c r="X698" s="11"/>
      <c r="Y698" s="11"/>
      <c r="Z698" s="12"/>
    </row>
    <row r="699" ht="15.75" customHeight="1">
      <c r="A699" s="33"/>
      <c r="B699" s="34"/>
      <c r="C699" s="34"/>
      <c r="D699" s="34"/>
      <c r="E699" s="34"/>
      <c r="F699" s="11"/>
      <c r="G699" s="11"/>
      <c r="H699" s="11"/>
      <c r="I699" s="11"/>
      <c r="J699" s="11"/>
      <c r="K699" s="11"/>
      <c r="L699" s="11"/>
      <c r="M699" s="11"/>
      <c r="N699" s="11"/>
      <c r="O699" s="11"/>
      <c r="P699" s="11"/>
      <c r="Q699" s="11"/>
      <c r="R699" s="11"/>
      <c r="S699" s="11"/>
      <c r="T699" s="11"/>
      <c r="U699" s="11"/>
      <c r="V699" s="11"/>
      <c r="W699" s="11"/>
      <c r="X699" s="11"/>
      <c r="Y699" s="11"/>
      <c r="Z699" s="12"/>
    </row>
    <row r="700" ht="15.75" customHeight="1">
      <c r="A700" s="33"/>
      <c r="B700" s="34"/>
      <c r="C700" s="34"/>
      <c r="D700" s="34"/>
      <c r="E700" s="34"/>
      <c r="F700" s="11"/>
      <c r="G700" s="11"/>
      <c r="H700" s="11"/>
      <c r="I700" s="11"/>
      <c r="J700" s="11"/>
      <c r="K700" s="11"/>
      <c r="L700" s="11"/>
      <c r="M700" s="11"/>
      <c r="N700" s="11"/>
      <c r="O700" s="11"/>
      <c r="P700" s="11"/>
      <c r="Q700" s="11"/>
      <c r="R700" s="11"/>
      <c r="S700" s="11"/>
      <c r="T700" s="11"/>
      <c r="U700" s="11"/>
      <c r="V700" s="11"/>
      <c r="W700" s="11"/>
      <c r="X700" s="11"/>
      <c r="Y700" s="11"/>
      <c r="Z700" s="12"/>
    </row>
    <row r="701" ht="15.75" customHeight="1">
      <c r="A701" s="33"/>
      <c r="B701" s="34"/>
      <c r="C701" s="34"/>
      <c r="D701" s="34"/>
      <c r="E701" s="34"/>
      <c r="F701" s="11"/>
      <c r="G701" s="11"/>
      <c r="H701" s="11"/>
      <c r="I701" s="11"/>
      <c r="J701" s="11"/>
      <c r="K701" s="11"/>
      <c r="L701" s="11"/>
      <c r="M701" s="11"/>
      <c r="N701" s="11"/>
      <c r="O701" s="11"/>
      <c r="P701" s="11"/>
      <c r="Q701" s="11"/>
      <c r="R701" s="11"/>
      <c r="S701" s="11"/>
      <c r="T701" s="11"/>
      <c r="U701" s="11"/>
      <c r="V701" s="11"/>
      <c r="W701" s="11"/>
      <c r="X701" s="11"/>
      <c r="Y701" s="11"/>
      <c r="Z701" s="12"/>
    </row>
    <row r="702" ht="15.75" customHeight="1">
      <c r="A702" s="33"/>
      <c r="B702" s="34"/>
      <c r="C702" s="34"/>
      <c r="D702" s="34"/>
      <c r="E702" s="34"/>
      <c r="F702" s="11"/>
      <c r="G702" s="11"/>
      <c r="H702" s="11"/>
      <c r="I702" s="11"/>
      <c r="J702" s="11"/>
      <c r="K702" s="11"/>
      <c r="L702" s="11"/>
      <c r="M702" s="11"/>
      <c r="N702" s="11"/>
      <c r="O702" s="11"/>
      <c r="P702" s="11"/>
      <c r="Q702" s="11"/>
      <c r="R702" s="11"/>
      <c r="S702" s="11"/>
      <c r="T702" s="11"/>
      <c r="U702" s="11"/>
      <c r="V702" s="11"/>
      <c r="W702" s="11"/>
      <c r="X702" s="11"/>
      <c r="Y702" s="11"/>
      <c r="Z702" s="12"/>
    </row>
    <row r="703" ht="15.75" customHeight="1">
      <c r="A703" s="33"/>
      <c r="B703" s="34"/>
      <c r="C703" s="34"/>
      <c r="D703" s="34"/>
      <c r="E703" s="34"/>
      <c r="F703" s="11"/>
      <c r="G703" s="11"/>
      <c r="H703" s="11"/>
      <c r="I703" s="11"/>
      <c r="J703" s="11"/>
      <c r="K703" s="11"/>
      <c r="L703" s="11"/>
      <c r="M703" s="11"/>
      <c r="N703" s="11"/>
      <c r="O703" s="11"/>
      <c r="P703" s="11"/>
      <c r="Q703" s="11"/>
      <c r="R703" s="11"/>
      <c r="S703" s="11"/>
      <c r="T703" s="11"/>
      <c r="U703" s="11"/>
      <c r="V703" s="11"/>
      <c r="W703" s="11"/>
      <c r="X703" s="11"/>
      <c r="Y703" s="11"/>
      <c r="Z703" s="12"/>
    </row>
    <row r="704" ht="15.75" customHeight="1">
      <c r="A704" s="33"/>
      <c r="B704" s="34"/>
      <c r="C704" s="34"/>
      <c r="D704" s="34"/>
      <c r="E704" s="34"/>
      <c r="F704" s="11"/>
      <c r="G704" s="11"/>
      <c r="H704" s="11"/>
      <c r="I704" s="11"/>
      <c r="J704" s="11"/>
      <c r="K704" s="11"/>
      <c r="L704" s="11"/>
      <c r="M704" s="11"/>
      <c r="N704" s="11"/>
      <c r="O704" s="11"/>
      <c r="P704" s="11"/>
      <c r="Q704" s="11"/>
      <c r="R704" s="11"/>
      <c r="S704" s="11"/>
      <c r="T704" s="11"/>
      <c r="U704" s="11"/>
      <c r="V704" s="11"/>
      <c r="W704" s="11"/>
      <c r="X704" s="11"/>
      <c r="Y704" s="11"/>
      <c r="Z704" s="12"/>
    </row>
    <row r="705" ht="15.75" customHeight="1">
      <c r="A705" s="33"/>
      <c r="B705" s="34"/>
      <c r="C705" s="34"/>
      <c r="D705" s="34"/>
      <c r="E705" s="34"/>
      <c r="F705" s="11"/>
      <c r="G705" s="11"/>
      <c r="H705" s="11"/>
      <c r="I705" s="11"/>
      <c r="J705" s="11"/>
      <c r="K705" s="11"/>
      <c r="L705" s="11"/>
      <c r="M705" s="11"/>
      <c r="N705" s="11"/>
      <c r="O705" s="11"/>
      <c r="P705" s="11"/>
      <c r="Q705" s="11"/>
      <c r="R705" s="11"/>
      <c r="S705" s="11"/>
      <c r="T705" s="11"/>
      <c r="U705" s="11"/>
      <c r="V705" s="11"/>
      <c r="W705" s="11"/>
      <c r="X705" s="11"/>
      <c r="Y705" s="11"/>
      <c r="Z705" s="12"/>
    </row>
    <row r="706" ht="15.75" customHeight="1">
      <c r="A706" s="33"/>
      <c r="B706" s="34"/>
      <c r="C706" s="34"/>
      <c r="D706" s="34"/>
      <c r="E706" s="34"/>
      <c r="F706" s="11"/>
      <c r="G706" s="11"/>
      <c r="H706" s="11"/>
      <c r="I706" s="11"/>
      <c r="J706" s="11"/>
      <c r="K706" s="11"/>
      <c r="L706" s="11"/>
      <c r="M706" s="11"/>
      <c r="N706" s="11"/>
      <c r="O706" s="11"/>
      <c r="P706" s="11"/>
      <c r="Q706" s="11"/>
      <c r="R706" s="11"/>
      <c r="S706" s="11"/>
      <c r="T706" s="11"/>
      <c r="U706" s="11"/>
      <c r="V706" s="11"/>
      <c r="W706" s="11"/>
      <c r="X706" s="11"/>
      <c r="Y706" s="11"/>
      <c r="Z706" s="12"/>
    </row>
    <row r="707" ht="15.75" customHeight="1">
      <c r="A707" s="33"/>
      <c r="B707" s="34"/>
      <c r="C707" s="34"/>
      <c r="D707" s="34"/>
      <c r="E707" s="34"/>
      <c r="F707" s="11"/>
      <c r="G707" s="11"/>
      <c r="H707" s="11"/>
      <c r="I707" s="11"/>
      <c r="J707" s="11"/>
      <c r="K707" s="11"/>
      <c r="L707" s="11"/>
      <c r="M707" s="11"/>
      <c r="N707" s="11"/>
      <c r="O707" s="11"/>
      <c r="P707" s="11"/>
      <c r="Q707" s="11"/>
      <c r="R707" s="11"/>
      <c r="S707" s="11"/>
      <c r="T707" s="11"/>
      <c r="U707" s="11"/>
      <c r="V707" s="11"/>
      <c r="W707" s="11"/>
      <c r="X707" s="11"/>
      <c r="Y707" s="11"/>
      <c r="Z707" s="12"/>
    </row>
    <row r="708" ht="15.75" customHeight="1">
      <c r="A708" s="33"/>
      <c r="B708" s="34"/>
      <c r="C708" s="34"/>
      <c r="D708" s="34"/>
      <c r="E708" s="34"/>
      <c r="F708" s="11"/>
      <c r="G708" s="11"/>
      <c r="H708" s="11"/>
      <c r="I708" s="11"/>
      <c r="J708" s="11"/>
      <c r="K708" s="11"/>
      <c r="L708" s="11"/>
      <c r="M708" s="11"/>
      <c r="N708" s="11"/>
      <c r="O708" s="11"/>
      <c r="P708" s="11"/>
      <c r="Q708" s="11"/>
      <c r="R708" s="11"/>
      <c r="S708" s="11"/>
      <c r="T708" s="11"/>
      <c r="U708" s="11"/>
      <c r="V708" s="11"/>
      <c r="W708" s="11"/>
      <c r="X708" s="11"/>
      <c r="Y708" s="11"/>
      <c r="Z708" s="12"/>
    </row>
    <row r="709" ht="15.75" customHeight="1">
      <c r="A709" s="33"/>
      <c r="B709" s="34"/>
      <c r="C709" s="34"/>
      <c r="D709" s="34"/>
      <c r="E709" s="34"/>
      <c r="F709" s="11"/>
      <c r="G709" s="11"/>
      <c r="H709" s="11"/>
      <c r="I709" s="11"/>
      <c r="J709" s="11"/>
      <c r="K709" s="11"/>
      <c r="L709" s="11"/>
      <c r="M709" s="11"/>
      <c r="N709" s="11"/>
      <c r="O709" s="11"/>
      <c r="P709" s="11"/>
      <c r="Q709" s="11"/>
      <c r="R709" s="11"/>
      <c r="S709" s="11"/>
      <c r="T709" s="11"/>
      <c r="U709" s="11"/>
      <c r="V709" s="11"/>
      <c r="W709" s="11"/>
      <c r="X709" s="11"/>
      <c r="Y709" s="11"/>
      <c r="Z709" s="12"/>
    </row>
    <row r="710" ht="15.75" customHeight="1">
      <c r="A710" s="33"/>
      <c r="B710" s="34"/>
      <c r="C710" s="34"/>
      <c r="D710" s="34"/>
      <c r="E710" s="34"/>
      <c r="F710" s="11"/>
      <c r="G710" s="11"/>
      <c r="H710" s="11"/>
      <c r="I710" s="11"/>
      <c r="J710" s="11"/>
      <c r="K710" s="11"/>
      <c r="L710" s="11"/>
      <c r="M710" s="11"/>
      <c r="N710" s="11"/>
      <c r="O710" s="11"/>
      <c r="P710" s="11"/>
      <c r="Q710" s="11"/>
      <c r="R710" s="11"/>
      <c r="S710" s="11"/>
      <c r="T710" s="11"/>
      <c r="U710" s="11"/>
      <c r="V710" s="11"/>
      <c r="W710" s="11"/>
      <c r="X710" s="11"/>
      <c r="Y710" s="11"/>
      <c r="Z710" s="12"/>
    </row>
    <row r="711" ht="15.75" customHeight="1">
      <c r="A711" s="33"/>
      <c r="B711" s="34"/>
      <c r="C711" s="34"/>
      <c r="D711" s="34"/>
      <c r="E711" s="34"/>
      <c r="F711" s="11"/>
      <c r="G711" s="11"/>
      <c r="H711" s="11"/>
      <c r="I711" s="11"/>
      <c r="J711" s="11"/>
      <c r="K711" s="11"/>
      <c r="L711" s="11"/>
      <c r="M711" s="11"/>
      <c r="N711" s="11"/>
      <c r="O711" s="11"/>
      <c r="P711" s="11"/>
      <c r="Q711" s="11"/>
      <c r="R711" s="11"/>
      <c r="S711" s="11"/>
      <c r="T711" s="11"/>
      <c r="U711" s="11"/>
      <c r="V711" s="11"/>
      <c r="W711" s="11"/>
      <c r="X711" s="11"/>
      <c r="Y711" s="11"/>
      <c r="Z711" s="12"/>
    </row>
    <row r="712" ht="15.75" customHeight="1">
      <c r="A712" s="33"/>
      <c r="B712" s="34"/>
      <c r="C712" s="34"/>
      <c r="D712" s="34"/>
      <c r="E712" s="34"/>
      <c r="F712" s="11"/>
      <c r="G712" s="11"/>
      <c r="H712" s="11"/>
      <c r="I712" s="11"/>
      <c r="J712" s="11"/>
      <c r="K712" s="11"/>
      <c r="L712" s="11"/>
      <c r="M712" s="11"/>
      <c r="N712" s="11"/>
      <c r="O712" s="11"/>
      <c r="P712" s="11"/>
      <c r="Q712" s="11"/>
      <c r="R712" s="11"/>
      <c r="S712" s="11"/>
      <c r="T712" s="11"/>
      <c r="U712" s="11"/>
      <c r="V712" s="11"/>
      <c r="W712" s="11"/>
      <c r="X712" s="11"/>
      <c r="Y712" s="11"/>
      <c r="Z712" s="12"/>
    </row>
    <row r="713" ht="15.75" customHeight="1">
      <c r="A713" s="33"/>
      <c r="B713" s="34"/>
      <c r="C713" s="34"/>
      <c r="D713" s="34"/>
      <c r="E713" s="34"/>
      <c r="F713" s="11"/>
      <c r="G713" s="11"/>
      <c r="H713" s="11"/>
      <c r="I713" s="11"/>
      <c r="J713" s="11"/>
      <c r="K713" s="11"/>
      <c r="L713" s="11"/>
      <c r="M713" s="11"/>
      <c r="N713" s="11"/>
      <c r="O713" s="11"/>
      <c r="P713" s="11"/>
      <c r="Q713" s="11"/>
      <c r="R713" s="11"/>
      <c r="S713" s="11"/>
      <c r="T713" s="11"/>
      <c r="U713" s="11"/>
      <c r="V713" s="11"/>
      <c r="W713" s="11"/>
      <c r="X713" s="11"/>
      <c r="Y713" s="11"/>
      <c r="Z713" s="12"/>
    </row>
    <row r="714" ht="15.75" customHeight="1">
      <c r="A714" s="33"/>
      <c r="B714" s="34"/>
      <c r="C714" s="34"/>
      <c r="D714" s="34"/>
      <c r="E714" s="34"/>
      <c r="F714" s="11"/>
      <c r="G714" s="11"/>
      <c r="H714" s="11"/>
      <c r="I714" s="11"/>
      <c r="J714" s="11"/>
      <c r="K714" s="11"/>
      <c r="L714" s="11"/>
      <c r="M714" s="11"/>
      <c r="N714" s="11"/>
      <c r="O714" s="11"/>
      <c r="P714" s="11"/>
      <c r="Q714" s="11"/>
      <c r="R714" s="11"/>
      <c r="S714" s="11"/>
      <c r="T714" s="11"/>
      <c r="U714" s="11"/>
      <c r="V714" s="11"/>
      <c r="W714" s="11"/>
      <c r="X714" s="11"/>
      <c r="Y714" s="11"/>
      <c r="Z714" s="12"/>
    </row>
    <row r="715" ht="15.75" customHeight="1">
      <c r="A715" s="33"/>
      <c r="B715" s="34"/>
      <c r="C715" s="34"/>
      <c r="D715" s="34"/>
      <c r="E715" s="34"/>
      <c r="F715" s="11"/>
      <c r="G715" s="11"/>
      <c r="H715" s="11"/>
      <c r="I715" s="11"/>
      <c r="J715" s="11"/>
      <c r="K715" s="11"/>
      <c r="L715" s="11"/>
      <c r="M715" s="11"/>
      <c r="N715" s="11"/>
      <c r="O715" s="11"/>
      <c r="P715" s="11"/>
      <c r="Q715" s="11"/>
      <c r="R715" s="11"/>
      <c r="S715" s="11"/>
      <c r="T715" s="11"/>
      <c r="U715" s="11"/>
      <c r="V715" s="11"/>
      <c r="W715" s="11"/>
      <c r="X715" s="11"/>
      <c r="Y715" s="11"/>
      <c r="Z715" s="12"/>
    </row>
    <row r="716" ht="15.75" customHeight="1">
      <c r="A716" s="33"/>
      <c r="B716" s="34"/>
      <c r="C716" s="34"/>
      <c r="D716" s="34"/>
      <c r="E716" s="34"/>
      <c r="F716" s="11"/>
      <c r="G716" s="11"/>
      <c r="H716" s="11"/>
      <c r="I716" s="11"/>
      <c r="J716" s="11"/>
      <c r="K716" s="11"/>
      <c r="L716" s="11"/>
      <c r="M716" s="11"/>
      <c r="N716" s="11"/>
      <c r="O716" s="11"/>
      <c r="P716" s="11"/>
      <c r="Q716" s="11"/>
      <c r="R716" s="11"/>
      <c r="S716" s="11"/>
      <c r="T716" s="11"/>
      <c r="U716" s="11"/>
      <c r="V716" s="11"/>
      <c r="W716" s="11"/>
      <c r="X716" s="11"/>
      <c r="Y716" s="11"/>
      <c r="Z716" s="12"/>
    </row>
    <row r="717" ht="15.75" customHeight="1">
      <c r="A717" s="33"/>
      <c r="B717" s="34"/>
      <c r="C717" s="34"/>
      <c r="D717" s="34"/>
      <c r="E717" s="34"/>
      <c r="F717" s="11"/>
      <c r="G717" s="11"/>
      <c r="H717" s="11"/>
      <c r="I717" s="11"/>
      <c r="J717" s="11"/>
      <c r="K717" s="11"/>
      <c r="L717" s="11"/>
      <c r="M717" s="11"/>
      <c r="N717" s="11"/>
      <c r="O717" s="11"/>
      <c r="P717" s="11"/>
      <c r="Q717" s="11"/>
      <c r="R717" s="11"/>
      <c r="S717" s="11"/>
      <c r="T717" s="11"/>
      <c r="U717" s="11"/>
      <c r="V717" s="11"/>
      <c r="W717" s="11"/>
      <c r="X717" s="11"/>
      <c r="Y717" s="11"/>
      <c r="Z717" s="12"/>
    </row>
    <row r="718" ht="15.75" customHeight="1">
      <c r="A718" s="33"/>
      <c r="B718" s="34"/>
      <c r="C718" s="34"/>
      <c r="D718" s="34"/>
      <c r="E718" s="34"/>
      <c r="F718" s="11"/>
      <c r="G718" s="11"/>
      <c r="H718" s="11"/>
      <c r="I718" s="11"/>
      <c r="J718" s="11"/>
      <c r="K718" s="11"/>
      <c r="L718" s="11"/>
      <c r="M718" s="11"/>
      <c r="N718" s="11"/>
      <c r="O718" s="11"/>
      <c r="P718" s="11"/>
      <c r="Q718" s="11"/>
      <c r="R718" s="11"/>
      <c r="S718" s="11"/>
      <c r="T718" s="11"/>
      <c r="U718" s="11"/>
      <c r="V718" s="11"/>
      <c r="W718" s="11"/>
      <c r="X718" s="11"/>
      <c r="Y718" s="11"/>
      <c r="Z718" s="12"/>
    </row>
    <row r="719" ht="15.75" customHeight="1">
      <c r="A719" s="33"/>
      <c r="B719" s="34"/>
      <c r="C719" s="34"/>
      <c r="D719" s="34"/>
      <c r="E719" s="34"/>
      <c r="F719" s="11"/>
      <c r="G719" s="11"/>
      <c r="H719" s="11"/>
      <c r="I719" s="11"/>
      <c r="J719" s="11"/>
      <c r="K719" s="11"/>
      <c r="L719" s="11"/>
      <c r="M719" s="11"/>
      <c r="N719" s="11"/>
      <c r="O719" s="11"/>
      <c r="P719" s="11"/>
      <c r="Q719" s="11"/>
      <c r="R719" s="11"/>
      <c r="S719" s="11"/>
      <c r="T719" s="11"/>
      <c r="U719" s="11"/>
      <c r="V719" s="11"/>
      <c r="W719" s="11"/>
      <c r="X719" s="11"/>
      <c r="Y719" s="11"/>
      <c r="Z719" s="12"/>
    </row>
    <row r="720" ht="15.75" customHeight="1">
      <c r="A720" s="33"/>
      <c r="B720" s="34"/>
      <c r="C720" s="34"/>
      <c r="D720" s="34"/>
      <c r="E720" s="34"/>
      <c r="F720" s="11"/>
      <c r="G720" s="11"/>
      <c r="H720" s="11"/>
      <c r="I720" s="11"/>
      <c r="J720" s="11"/>
      <c r="K720" s="11"/>
      <c r="L720" s="11"/>
      <c r="M720" s="11"/>
      <c r="N720" s="11"/>
      <c r="O720" s="11"/>
      <c r="P720" s="11"/>
      <c r="Q720" s="11"/>
      <c r="R720" s="11"/>
      <c r="S720" s="11"/>
      <c r="T720" s="11"/>
      <c r="U720" s="11"/>
      <c r="V720" s="11"/>
      <c r="W720" s="11"/>
      <c r="X720" s="11"/>
      <c r="Y720" s="11"/>
      <c r="Z720" s="12"/>
    </row>
    <row r="721" ht="15.75" customHeight="1">
      <c r="A721" s="33"/>
      <c r="B721" s="34"/>
      <c r="C721" s="34"/>
      <c r="D721" s="34"/>
      <c r="E721" s="34"/>
      <c r="F721" s="11"/>
      <c r="G721" s="11"/>
      <c r="H721" s="11"/>
      <c r="I721" s="11"/>
      <c r="J721" s="11"/>
      <c r="K721" s="11"/>
      <c r="L721" s="11"/>
      <c r="M721" s="11"/>
      <c r="N721" s="11"/>
      <c r="O721" s="11"/>
      <c r="P721" s="11"/>
      <c r="Q721" s="11"/>
      <c r="R721" s="11"/>
      <c r="S721" s="11"/>
      <c r="T721" s="11"/>
      <c r="U721" s="11"/>
      <c r="V721" s="11"/>
      <c r="W721" s="11"/>
      <c r="X721" s="11"/>
      <c r="Y721" s="11"/>
      <c r="Z721" s="12"/>
    </row>
    <row r="722" ht="15.75" customHeight="1">
      <c r="A722" s="33"/>
      <c r="B722" s="34"/>
      <c r="C722" s="34"/>
      <c r="D722" s="34"/>
      <c r="E722" s="34"/>
      <c r="F722" s="11"/>
      <c r="G722" s="11"/>
      <c r="H722" s="11"/>
      <c r="I722" s="11"/>
      <c r="J722" s="11"/>
      <c r="K722" s="11"/>
      <c r="L722" s="11"/>
      <c r="M722" s="11"/>
      <c r="N722" s="11"/>
      <c r="O722" s="11"/>
      <c r="P722" s="11"/>
      <c r="Q722" s="11"/>
      <c r="R722" s="11"/>
      <c r="S722" s="11"/>
      <c r="T722" s="11"/>
      <c r="U722" s="11"/>
      <c r="V722" s="11"/>
      <c r="W722" s="11"/>
      <c r="X722" s="11"/>
      <c r="Y722" s="11"/>
      <c r="Z722" s="12"/>
    </row>
    <row r="723" ht="15.75" customHeight="1">
      <c r="A723" s="33"/>
      <c r="B723" s="34"/>
      <c r="C723" s="34"/>
      <c r="D723" s="34"/>
      <c r="E723" s="34"/>
      <c r="F723" s="11"/>
      <c r="G723" s="11"/>
      <c r="H723" s="11"/>
      <c r="I723" s="11"/>
      <c r="J723" s="11"/>
      <c r="K723" s="11"/>
      <c r="L723" s="11"/>
      <c r="M723" s="11"/>
      <c r="N723" s="11"/>
      <c r="O723" s="11"/>
      <c r="P723" s="11"/>
      <c r="Q723" s="11"/>
      <c r="R723" s="11"/>
      <c r="S723" s="11"/>
      <c r="T723" s="11"/>
      <c r="U723" s="11"/>
      <c r="V723" s="11"/>
      <c r="W723" s="11"/>
      <c r="X723" s="11"/>
      <c r="Y723" s="11"/>
      <c r="Z723" s="12"/>
    </row>
    <row r="724" ht="15.75" customHeight="1">
      <c r="A724" s="33"/>
      <c r="B724" s="34"/>
      <c r="C724" s="34"/>
      <c r="D724" s="34"/>
      <c r="E724" s="34"/>
      <c r="F724" s="11"/>
      <c r="G724" s="11"/>
      <c r="H724" s="11"/>
      <c r="I724" s="11"/>
      <c r="J724" s="11"/>
      <c r="K724" s="11"/>
      <c r="L724" s="11"/>
      <c r="M724" s="11"/>
      <c r="N724" s="11"/>
      <c r="O724" s="11"/>
      <c r="P724" s="11"/>
      <c r="Q724" s="11"/>
      <c r="R724" s="11"/>
      <c r="S724" s="11"/>
      <c r="T724" s="11"/>
      <c r="U724" s="11"/>
      <c r="V724" s="11"/>
      <c r="W724" s="11"/>
      <c r="X724" s="11"/>
      <c r="Y724" s="11"/>
      <c r="Z724" s="12"/>
    </row>
    <row r="725" ht="15.75" customHeight="1">
      <c r="A725" s="33"/>
      <c r="B725" s="34"/>
      <c r="C725" s="34"/>
      <c r="D725" s="34"/>
      <c r="E725" s="34"/>
      <c r="F725" s="11"/>
      <c r="G725" s="11"/>
      <c r="H725" s="11"/>
      <c r="I725" s="11"/>
      <c r="J725" s="11"/>
      <c r="K725" s="11"/>
      <c r="L725" s="11"/>
      <c r="M725" s="11"/>
      <c r="N725" s="11"/>
      <c r="O725" s="11"/>
      <c r="P725" s="11"/>
      <c r="Q725" s="11"/>
      <c r="R725" s="11"/>
      <c r="S725" s="11"/>
      <c r="T725" s="11"/>
      <c r="U725" s="11"/>
      <c r="V725" s="11"/>
      <c r="W725" s="11"/>
      <c r="X725" s="11"/>
      <c r="Y725" s="11"/>
      <c r="Z725" s="12"/>
    </row>
    <row r="726" ht="15.75" customHeight="1">
      <c r="A726" s="33"/>
      <c r="B726" s="34"/>
      <c r="C726" s="34"/>
      <c r="D726" s="34"/>
      <c r="E726" s="34"/>
      <c r="F726" s="11"/>
      <c r="G726" s="11"/>
      <c r="H726" s="11"/>
      <c r="I726" s="11"/>
      <c r="J726" s="11"/>
      <c r="K726" s="11"/>
      <c r="L726" s="11"/>
      <c r="M726" s="11"/>
      <c r="N726" s="11"/>
      <c r="O726" s="11"/>
      <c r="P726" s="11"/>
      <c r="Q726" s="11"/>
      <c r="R726" s="11"/>
      <c r="S726" s="11"/>
      <c r="T726" s="11"/>
      <c r="U726" s="11"/>
      <c r="V726" s="11"/>
      <c r="W726" s="11"/>
      <c r="X726" s="11"/>
      <c r="Y726" s="11"/>
      <c r="Z726" s="12"/>
    </row>
    <row r="727" ht="15.75" customHeight="1">
      <c r="A727" s="33"/>
      <c r="B727" s="34"/>
      <c r="C727" s="34"/>
      <c r="D727" s="34"/>
      <c r="E727" s="34"/>
      <c r="F727" s="11"/>
      <c r="G727" s="11"/>
      <c r="H727" s="11"/>
      <c r="I727" s="11"/>
      <c r="J727" s="11"/>
      <c r="K727" s="11"/>
      <c r="L727" s="11"/>
      <c r="M727" s="11"/>
      <c r="N727" s="11"/>
      <c r="O727" s="11"/>
      <c r="P727" s="11"/>
      <c r="Q727" s="11"/>
      <c r="R727" s="11"/>
      <c r="S727" s="11"/>
      <c r="T727" s="11"/>
      <c r="U727" s="11"/>
      <c r="V727" s="11"/>
      <c r="W727" s="11"/>
      <c r="X727" s="11"/>
      <c r="Y727" s="11"/>
      <c r="Z727" s="12"/>
    </row>
    <row r="728" ht="15.75" customHeight="1">
      <c r="A728" s="33"/>
      <c r="B728" s="34"/>
      <c r="C728" s="34"/>
      <c r="D728" s="34"/>
      <c r="E728" s="34"/>
      <c r="F728" s="11"/>
      <c r="G728" s="11"/>
      <c r="H728" s="11"/>
      <c r="I728" s="11"/>
      <c r="J728" s="11"/>
      <c r="K728" s="11"/>
      <c r="L728" s="11"/>
      <c r="M728" s="11"/>
      <c r="N728" s="11"/>
      <c r="O728" s="11"/>
      <c r="P728" s="11"/>
      <c r="Q728" s="11"/>
      <c r="R728" s="11"/>
      <c r="S728" s="11"/>
      <c r="T728" s="11"/>
      <c r="U728" s="11"/>
      <c r="V728" s="11"/>
      <c r="W728" s="11"/>
      <c r="X728" s="11"/>
      <c r="Y728" s="11"/>
      <c r="Z728" s="12"/>
    </row>
    <row r="729" ht="15.75" customHeight="1">
      <c r="A729" s="33"/>
      <c r="B729" s="34"/>
      <c r="C729" s="34"/>
      <c r="D729" s="34"/>
      <c r="E729" s="34"/>
      <c r="F729" s="11"/>
      <c r="G729" s="11"/>
      <c r="H729" s="11"/>
      <c r="I729" s="11"/>
      <c r="J729" s="11"/>
      <c r="K729" s="11"/>
      <c r="L729" s="11"/>
      <c r="M729" s="11"/>
      <c r="N729" s="11"/>
      <c r="O729" s="11"/>
      <c r="P729" s="11"/>
      <c r="Q729" s="11"/>
      <c r="R729" s="11"/>
      <c r="S729" s="11"/>
      <c r="T729" s="11"/>
      <c r="U729" s="11"/>
      <c r="V729" s="11"/>
      <c r="W729" s="11"/>
      <c r="X729" s="11"/>
      <c r="Y729" s="11"/>
      <c r="Z729" s="12"/>
    </row>
    <row r="730" ht="15.75" customHeight="1">
      <c r="A730" s="33"/>
      <c r="B730" s="34"/>
      <c r="C730" s="34"/>
      <c r="D730" s="34"/>
      <c r="E730" s="34"/>
      <c r="F730" s="11"/>
      <c r="G730" s="11"/>
      <c r="H730" s="11"/>
      <c r="I730" s="11"/>
      <c r="J730" s="11"/>
      <c r="K730" s="11"/>
      <c r="L730" s="11"/>
      <c r="M730" s="11"/>
      <c r="N730" s="11"/>
      <c r="O730" s="11"/>
      <c r="P730" s="11"/>
      <c r="Q730" s="11"/>
      <c r="R730" s="11"/>
      <c r="S730" s="11"/>
      <c r="T730" s="11"/>
      <c r="U730" s="11"/>
      <c r="V730" s="11"/>
      <c r="W730" s="11"/>
      <c r="X730" s="11"/>
      <c r="Y730" s="11"/>
      <c r="Z730" s="12"/>
    </row>
    <row r="731" ht="15.75" customHeight="1">
      <c r="A731" s="33"/>
      <c r="B731" s="34"/>
      <c r="C731" s="34"/>
      <c r="D731" s="34"/>
      <c r="E731" s="34"/>
      <c r="F731" s="11"/>
      <c r="G731" s="11"/>
      <c r="H731" s="11"/>
      <c r="I731" s="11"/>
      <c r="J731" s="11"/>
      <c r="K731" s="11"/>
      <c r="L731" s="11"/>
      <c r="M731" s="11"/>
      <c r="N731" s="11"/>
      <c r="O731" s="11"/>
      <c r="P731" s="11"/>
      <c r="Q731" s="11"/>
      <c r="R731" s="11"/>
      <c r="S731" s="11"/>
      <c r="T731" s="11"/>
      <c r="U731" s="11"/>
      <c r="V731" s="11"/>
      <c r="W731" s="11"/>
      <c r="X731" s="11"/>
      <c r="Y731" s="11"/>
      <c r="Z731" s="12"/>
    </row>
    <row r="732" ht="15.75" customHeight="1">
      <c r="A732" s="33"/>
      <c r="B732" s="34"/>
      <c r="C732" s="34"/>
      <c r="D732" s="34"/>
      <c r="E732" s="34"/>
      <c r="F732" s="11"/>
      <c r="G732" s="11"/>
      <c r="H732" s="11"/>
      <c r="I732" s="11"/>
      <c r="J732" s="11"/>
      <c r="K732" s="11"/>
      <c r="L732" s="11"/>
      <c r="M732" s="11"/>
      <c r="N732" s="11"/>
      <c r="O732" s="11"/>
      <c r="P732" s="11"/>
      <c r="Q732" s="11"/>
      <c r="R732" s="11"/>
      <c r="S732" s="11"/>
      <c r="T732" s="11"/>
      <c r="U732" s="11"/>
      <c r="V732" s="11"/>
      <c r="W732" s="11"/>
      <c r="X732" s="11"/>
      <c r="Y732" s="11"/>
      <c r="Z732" s="12"/>
    </row>
    <row r="733" ht="15.75" customHeight="1">
      <c r="A733" s="33"/>
      <c r="B733" s="34"/>
      <c r="C733" s="34"/>
      <c r="D733" s="34"/>
      <c r="E733" s="34"/>
      <c r="F733" s="11"/>
      <c r="G733" s="11"/>
      <c r="H733" s="11"/>
      <c r="I733" s="11"/>
      <c r="J733" s="11"/>
      <c r="K733" s="11"/>
      <c r="L733" s="11"/>
      <c r="M733" s="11"/>
      <c r="N733" s="11"/>
      <c r="O733" s="11"/>
      <c r="P733" s="11"/>
      <c r="Q733" s="11"/>
      <c r="R733" s="11"/>
      <c r="S733" s="11"/>
      <c r="T733" s="11"/>
      <c r="U733" s="11"/>
      <c r="V733" s="11"/>
      <c r="W733" s="11"/>
      <c r="X733" s="11"/>
      <c r="Y733" s="11"/>
      <c r="Z733" s="12"/>
    </row>
    <row r="734" ht="15.75" customHeight="1">
      <c r="A734" s="33"/>
      <c r="B734" s="34"/>
      <c r="C734" s="34"/>
      <c r="D734" s="34"/>
      <c r="E734" s="34"/>
      <c r="F734" s="11"/>
      <c r="G734" s="11"/>
      <c r="H734" s="11"/>
      <c r="I734" s="11"/>
      <c r="J734" s="11"/>
      <c r="K734" s="11"/>
      <c r="L734" s="11"/>
      <c r="M734" s="11"/>
      <c r="N734" s="11"/>
      <c r="O734" s="11"/>
      <c r="P734" s="11"/>
      <c r="Q734" s="11"/>
      <c r="R734" s="11"/>
      <c r="S734" s="11"/>
      <c r="T734" s="11"/>
      <c r="U734" s="11"/>
      <c r="V734" s="11"/>
      <c r="W734" s="11"/>
      <c r="X734" s="11"/>
      <c r="Y734" s="11"/>
      <c r="Z734" s="12"/>
    </row>
    <row r="735" ht="15.75" customHeight="1">
      <c r="A735" s="33"/>
      <c r="B735" s="34"/>
      <c r="C735" s="34"/>
      <c r="D735" s="34"/>
      <c r="E735" s="34"/>
      <c r="F735" s="11"/>
      <c r="G735" s="11"/>
      <c r="H735" s="11"/>
      <c r="I735" s="11"/>
      <c r="J735" s="11"/>
      <c r="K735" s="11"/>
      <c r="L735" s="11"/>
      <c r="M735" s="11"/>
      <c r="N735" s="11"/>
      <c r="O735" s="11"/>
      <c r="P735" s="11"/>
      <c r="Q735" s="11"/>
      <c r="R735" s="11"/>
      <c r="S735" s="11"/>
      <c r="T735" s="11"/>
      <c r="U735" s="11"/>
      <c r="V735" s="11"/>
      <c r="W735" s="11"/>
      <c r="X735" s="11"/>
      <c r="Y735" s="11"/>
      <c r="Z735" s="12"/>
    </row>
    <row r="736" ht="15.75" customHeight="1">
      <c r="A736" s="33"/>
      <c r="B736" s="34"/>
      <c r="C736" s="34"/>
      <c r="D736" s="34"/>
      <c r="E736" s="34"/>
      <c r="F736" s="11"/>
      <c r="G736" s="11"/>
      <c r="H736" s="11"/>
      <c r="I736" s="11"/>
      <c r="J736" s="11"/>
      <c r="K736" s="11"/>
      <c r="L736" s="11"/>
      <c r="M736" s="11"/>
      <c r="N736" s="11"/>
      <c r="O736" s="11"/>
      <c r="P736" s="11"/>
      <c r="Q736" s="11"/>
      <c r="R736" s="11"/>
      <c r="S736" s="11"/>
      <c r="T736" s="11"/>
      <c r="U736" s="11"/>
      <c r="V736" s="11"/>
      <c r="W736" s="11"/>
      <c r="X736" s="11"/>
      <c r="Y736" s="11"/>
      <c r="Z736" s="12"/>
    </row>
    <row r="737" ht="15.75" customHeight="1">
      <c r="A737" s="33"/>
      <c r="B737" s="34"/>
      <c r="C737" s="34"/>
      <c r="D737" s="34"/>
      <c r="E737" s="34"/>
      <c r="F737" s="11"/>
      <c r="G737" s="11"/>
      <c r="H737" s="11"/>
      <c r="I737" s="11"/>
      <c r="J737" s="11"/>
      <c r="K737" s="11"/>
      <c r="L737" s="11"/>
      <c r="M737" s="11"/>
      <c r="N737" s="11"/>
      <c r="O737" s="11"/>
      <c r="P737" s="11"/>
      <c r="Q737" s="11"/>
      <c r="R737" s="11"/>
      <c r="S737" s="11"/>
      <c r="T737" s="11"/>
      <c r="U737" s="11"/>
      <c r="V737" s="11"/>
      <c r="W737" s="11"/>
      <c r="X737" s="11"/>
      <c r="Y737" s="11"/>
      <c r="Z737" s="12"/>
    </row>
    <row r="738" ht="15.75" customHeight="1">
      <c r="A738" s="33"/>
      <c r="B738" s="34"/>
      <c r="C738" s="34"/>
      <c r="D738" s="34"/>
      <c r="E738" s="34"/>
      <c r="F738" s="11"/>
      <c r="G738" s="11"/>
      <c r="H738" s="11"/>
      <c r="I738" s="11"/>
      <c r="J738" s="11"/>
      <c r="K738" s="11"/>
      <c r="L738" s="11"/>
      <c r="M738" s="11"/>
      <c r="N738" s="11"/>
      <c r="O738" s="11"/>
      <c r="P738" s="11"/>
      <c r="Q738" s="11"/>
      <c r="R738" s="11"/>
      <c r="S738" s="11"/>
      <c r="T738" s="11"/>
      <c r="U738" s="11"/>
      <c r="V738" s="11"/>
      <c r="W738" s="11"/>
      <c r="X738" s="11"/>
      <c r="Y738" s="11"/>
      <c r="Z738" s="12"/>
    </row>
    <row r="739" ht="15.75" customHeight="1">
      <c r="A739" s="33"/>
      <c r="B739" s="34"/>
      <c r="C739" s="34"/>
      <c r="D739" s="34"/>
      <c r="E739" s="34"/>
      <c r="F739" s="11"/>
      <c r="G739" s="11"/>
      <c r="H739" s="11"/>
      <c r="I739" s="11"/>
      <c r="J739" s="11"/>
      <c r="K739" s="11"/>
      <c r="L739" s="11"/>
      <c r="M739" s="11"/>
      <c r="N739" s="11"/>
      <c r="O739" s="11"/>
      <c r="P739" s="11"/>
      <c r="Q739" s="11"/>
      <c r="R739" s="11"/>
      <c r="S739" s="11"/>
      <c r="T739" s="11"/>
      <c r="U739" s="11"/>
      <c r="V739" s="11"/>
      <c r="W739" s="11"/>
      <c r="X739" s="11"/>
      <c r="Y739" s="11"/>
      <c r="Z739" s="12"/>
    </row>
    <row r="740" ht="15.75" customHeight="1">
      <c r="A740" s="33"/>
      <c r="B740" s="34"/>
      <c r="C740" s="34"/>
      <c r="D740" s="34"/>
      <c r="E740" s="34"/>
      <c r="F740" s="11"/>
      <c r="G740" s="11"/>
      <c r="H740" s="11"/>
      <c r="I740" s="11"/>
      <c r="J740" s="11"/>
      <c r="K740" s="11"/>
      <c r="L740" s="11"/>
      <c r="M740" s="11"/>
      <c r="N740" s="11"/>
      <c r="O740" s="11"/>
      <c r="P740" s="11"/>
      <c r="Q740" s="11"/>
      <c r="R740" s="11"/>
      <c r="S740" s="11"/>
      <c r="T740" s="11"/>
      <c r="U740" s="11"/>
      <c r="V740" s="11"/>
      <c r="W740" s="11"/>
      <c r="X740" s="11"/>
      <c r="Y740" s="11"/>
      <c r="Z740" s="12"/>
    </row>
    <row r="741" ht="15.75" customHeight="1">
      <c r="A741" s="33"/>
      <c r="B741" s="34"/>
      <c r="C741" s="34"/>
      <c r="D741" s="34"/>
      <c r="E741" s="34"/>
      <c r="F741" s="11"/>
      <c r="G741" s="11"/>
      <c r="H741" s="11"/>
      <c r="I741" s="11"/>
      <c r="J741" s="11"/>
      <c r="K741" s="11"/>
      <c r="L741" s="11"/>
      <c r="M741" s="11"/>
      <c r="N741" s="11"/>
      <c r="O741" s="11"/>
      <c r="P741" s="11"/>
      <c r="Q741" s="11"/>
      <c r="R741" s="11"/>
      <c r="S741" s="11"/>
      <c r="T741" s="11"/>
      <c r="U741" s="11"/>
      <c r="V741" s="11"/>
      <c r="W741" s="11"/>
      <c r="X741" s="11"/>
      <c r="Y741" s="11"/>
      <c r="Z741" s="12"/>
    </row>
    <row r="742" ht="15.75" customHeight="1">
      <c r="A742" s="33"/>
      <c r="B742" s="34"/>
      <c r="C742" s="34"/>
      <c r="D742" s="34"/>
      <c r="E742" s="34"/>
      <c r="F742" s="11"/>
      <c r="G742" s="11"/>
      <c r="H742" s="11"/>
      <c r="I742" s="11"/>
      <c r="J742" s="11"/>
      <c r="K742" s="11"/>
      <c r="L742" s="11"/>
      <c r="M742" s="11"/>
      <c r="N742" s="11"/>
      <c r="O742" s="11"/>
      <c r="P742" s="11"/>
      <c r="Q742" s="11"/>
      <c r="R742" s="11"/>
      <c r="S742" s="11"/>
      <c r="T742" s="11"/>
      <c r="U742" s="11"/>
      <c r="V742" s="11"/>
      <c r="W742" s="11"/>
      <c r="X742" s="11"/>
      <c r="Y742" s="11"/>
      <c r="Z742" s="12"/>
    </row>
    <row r="743" ht="15.75" customHeight="1">
      <c r="A743" s="33"/>
      <c r="B743" s="34"/>
      <c r="C743" s="34"/>
      <c r="D743" s="34"/>
      <c r="E743" s="34"/>
      <c r="F743" s="11"/>
      <c r="G743" s="11"/>
      <c r="H743" s="11"/>
      <c r="I743" s="11"/>
      <c r="J743" s="11"/>
      <c r="K743" s="11"/>
      <c r="L743" s="11"/>
      <c r="M743" s="11"/>
      <c r="N743" s="11"/>
      <c r="O743" s="11"/>
      <c r="P743" s="11"/>
      <c r="Q743" s="11"/>
      <c r="R743" s="11"/>
      <c r="S743" s="11"/>
      <c r="T743" s="11"/>
      <c r="U743" s="11"/>
      <c r="V743" s="11"/>
      <c r="W743" s="11"/>
      <c r="X743" s="11"/>
      <c r="Y743" s="11"/>
      <c r="Z743" s="12"/>
    </row>
    <row r="744" ht="15.75" customHeight="1">
      <c r="A744" s="33"/>
      <c r="B744" s="34"/>
      <c r="C744" s="34"/>
      <c r="D744" s="34"/>
      <c r="E744" s="34"/>
      <c r="F744" s="11"/>
      <c r="G744" s="11"/>
      <c r="H744" s="11"/>
      <c r="I744" s="11"/>
      <c r="J744" s="11"/>
      <c r="K744" s="11"/>
      <c r="L744" s="11"/>
      <c r="M744" s="11"/>
      <c r="N744" s="11"/>
      <c r="O744" s="11"/>
      <c r="P744" s="11"/>
      <c r="Q744" s="11"/>
      <c r="R744" s="11"/>
      <c r="S744" s="11"/>
      <c r="T744" s="11"/>
      <c r="U744" s="11"/>
      <c r="V744" s="11"/>
      <c r="W744" s="11"/>
      <c r="X744" s="11"/>
      <c r="Y744" s="11"/>
      <c r="Z744" s="12"/>
    </row>
    <row r="745" ht="15.75" customHeight="1">
      <c r="A745" s="33"/>
      <c r="B745" s="34"/>
      <c r="C745" s="34"/>
      <c r="D745" s="34"/>
      <c r="E745" s="34"/>
      <c r="F745" s="11"/>
      <c r="G745" s="11"/>
      <c r="H745" s="11"/>
      <c r="I745" s="11"/>
      <c r="J745" s="11"/>
      <c r="K745" s="11"/>
      <c r="L745" s="11"/>
      <c r="M745" s="11"/>
      <c r="N745" s="11"/>
      <c r="O745" s="11"/>
      <c r="P745" s="11"/>
      <c r="Q745" s="11"/>
      <c r="R745" s="11"/>
      <c r="S745" s="11"/>
      <c r="T745" s="11"/>
      <c r="U745" s="11"/>
      <c r="V745" s="11"/>
      <c r="W745" s="11"/>
      <c r="X745" s="11"/>
      <c r="Y745" s="11"/>
      <c r="Z745" s="12"/>
    </row>
    <row r="746" ht="15.75" customHeight="1">
      <c r="A746" s="33"/>
      <c r="B746" s="34"/>
      <c r="C746" s="34"/>
      <c r="D746" s="34"/>
      <c r="E746" s="34"/>
      <c r="F746" s="11"/>
      <c r="G746" s="11"/>
      <c r="H746" s="11"/>
      <c r="I746" s="11"/>
      <c r="J746" s="11"/>
      <c r="K746" s="11"/>
      <c r="L746" s="11"/>
      <c r="M746" s="11"/>
      <c r="N746" s="11"/>
      <c r="O746" s="11"/>
      <c r="P746" s="11"/>
      <c r="Q746" s="11"/>
      <c r="R746" s="11"/>
      <c r="S746" s="11"/>
      <c r="T746" s="11"/>
      <c r="U746" s="11"/>
      <c r="V746" s="11"/>
      <c r="W746" s="11"/>
      <c r="X746" s="11"/>
      <c r="Y746" s="11"/>
      <c r="Z746" s="12"/>
    </row>
    <row r="747" ht="15.75" customHeight="1">
      <c r="A747" s="33"/>
      <c r="B747" s="34"/>
      <c r="C747" s="34"/>
      <c r="D747" s="34"/>
      <c r="E747" s="34"/>
      <c r="F747" s="11"/>
      <c r="G747" s="11"/>
      <c r="H747" s="11"/>
      <c r="I747" s="11"/>
      <c r="J747" s="11"/>
      <c r="K747" s="11"/>
      <c r="L747" s="11"/>
      <c r="M747" s="11"/>
      <c r="N747" s="11"/>
      <c r="O747" s="11"/>
      <c r="P747" s="11"/>
      <c r="Q747" s="11"/>
      <c r="R747" s="11"/>
      <c r="S747" s="11"/>
      <c r="T747" s="11"/>
      <c r="U747" s="11"/>
      <c r="V747" s="11"/>
      <c r="W747" s="11"/>
      <c r="X747" s="11"/>
      <c r="Y747" s="11"/>
      <c r="Z747" s="12"/>
    </row>
    <row r="748" ht="15.75" customHeight="1">
      <c r="A748" s="33"/>
      <c r="B748" s="34"/>
      <c r="C748" s="34"/>
      <c r="D748" s="34"/>
      <c r="E748" s="34"/>
      <c r="F748" s="11"/>
      <c r="G748" s="11"/>
      <c r="H748" s="11"/>
      <c r="I748" s="11"/>
      <c r="J748" s="11"/>
      <c r="K748" s="11"/>
      <c r="L748" s="11"/>
      <c r="M748" s="11"/>
      <c r="N748" s="11"/>
      <c r="O748" s="11"/>
      <c r="P748" s="11"/>
      <c r="Q748" s="11"/>
      <c r="R748" s="11"/>
      <c r="S748" s="11"/>
      <c r="T748" s="11"/>
      <c r="U748" s="11"/>
      <c r="V748" s="11"/>
      <c r="W748" s="11"/>
      <c r="X748" s="11"/>
      <c r="Y748" s="11"/>
      <c r="Z748" s="12"/>
    </row>
    <row r="749" ht="15.75" customHeight="1">
      <c r="A749" s="33"/>
      <c r="B749" s="34"/>
      <c r="C749" s="34"/>
      <c r="D749" s="34"/>
      <c r="E749" s="34"/>
      <c r="F749" s="11"/>
      <c r="G749" s="11"/>
      <c r="H749" s="11"/>
      <c r="I749" s="11"/>
      <c r="J749" s="11"/>
      <c r="K749" s="11"/>
      <c r="L749" s="11"/>
      <c r="M749" s="11"/>
      <c r="N749" s="11"/>
      <c r="O749" s="11"/>
      <c r="P749" s="11"/>
      <c r="Q749" s="11"/>
      <c r="R749" s="11"/>
      <c r="S749" s="11"/>
      <c r="T749" s="11"/>
      <c r="U749" s="11"/>
      <c r="V749" s="11"/>
      <c r="W749" s="11"/>
      <c r="X749" s="11"/>
      <c r="Y749" s="11"/>
      <c r="Z749" s="12"/>
    </row>
    <row r="750" ht="15.75" customHeight="1">
      <c r="A750" s="33"/>
      <c r="B750" s="34"/>
      <c r="C750" s="34"/>
      <c r="D750" s="34"/>
      <c r="E750" s="34"/>
      <c r="F750" s="11"/>
      <c r="G750" s="11"/>
      <c r="H750" s="11"/>
      <c r="I750" s="11"/>
      <c r="J750" s="11"/>
      <c r="K750" s="11"/>
      <c r="L750" s="11"/>
      <c r="M750" s="11"/>
      <c r="N750" s="11"/>
      <c r="O750" s="11"/>
      <c r="P750" s="11"/>
      <c r="Q750" s="11"/>
      <c r="R750" s="11"/>
      <c r="S750" s="11"/>
      <c r="T750" s="11"/>
      <c r="U750" s="11"/>
      <c r="V750" s="11"/>
      <c r="W750" s="11"/>
      <c r="X750" s="11"/>
      <c r="Y750" s="11"/>
      <c r="Z750" s="12"/>
    </row>
    <row r="751" ht="15.75" customHeight="1">
      <c r="A751" s="33"/>
      <c r="B751" s="34"/>
      <c r="C751" s="34"/>
      <c r="D751" s="34"/>
      <c r="E751" s="34"/>
      <c r="F751" s="11"/>
      <c r="G751" s="11"/>
      <c r="H751" s="11"/>
      <c r="I751" s="11"/>
      <c r="J751" s="11"/>
      <c r="K751" s="11"/>
      <c r="L751" s="11"/>
      <c r="M751" s="11"/>
      <c r="N751" s="11"/>
      <c r="O751" s="11"/>
      <c r="P751" s="11"/>
      <c r="Q751" s="11"/>
      <c r="R751" s="11"/>
      <c r="S751" s="11"/>
      <c r="T751" s="11"/>
      <c r="U751" s="11"/>
      <c r="V751" s="11"/>
      <c r="W751" s="11"/>
      <c r="X751" s="11"/>
      <c r="Y751" s="11"/>
      <c r="Z751" s="12"/>
    </row>
    <row r="752" ht="15.75" customHeight="1">
      <c r="A752" s="33"/>
      <c r="B752" s="34"/>
      <c r="C752" s="34"/>
      <c r="D752" s="34"/>
      <c r="E752" s="34"/>
      <c r="F752" s="11"/>
      <c r="G752" s="11"/>
      <c r="H752" s="11"/>
      <c r="I752" s="11"/>
      <c r="J752" s="11"/>
      <c r="K752" s="11"/>
      <c r="L752" s="11"/>
      <c r="M752" s="11"/>
      <c r="N752" s="11"/>
      <c r="O752" s="11"/>
      <c r="P752" s="11"/>
      <c r="Q752" s="11"/>
      <c r="R752" s="11"/>
      <c r="S752" s="11"/>
      <c r="T752" s="11"/>
      <c r="U752" s="11"/>
      <c r="V752" s="11"/>
      <c r="W752" s="11"/>
      <c r="X752" s="11"/>
      <c r="Y752" s="11"/>
      <c r="Z752" s="12"/>
    </row>
    <row r="753" ht="15.75" customHeight="1">
      <c r="A753" s="33"/>
      <c r="B753" s="34"/>
      <c r="C753" s="34"/>
      <c r="D753" s="34"/>
      <c r="E753" s="34"/>
      <c r="F753" s="11"/>
      <c r="G753" s="11"/>
      <c r="H753" s="11"/>
      <c r="I753" s="11"/>
      <c r="J753" s="11"/>
      <c r="K753" s="11"/>
      <c r="L753" s="11"/>
      <c r="M753" s="11"/>
      <c r="N753" s="11"/>
      <c r="O753" s="11"/>
      <c r="P753" s="11"/>
      <c r="Q753" s="11"/>
      <c r="R753" s="11"/>
      <c r="S753" s="11"/>
      <c r="T753" s="11"/>
      <c r="U753" s="11"/>
      <c r="V753" s="11"/>
      <c r="W753" s="11"/>
      <c r="X753" s="11"/>
      <c r="Y753" s="11"/>
      <c r="Z753" s="12"/>
    </row>
    <row r="754" ht="15.75" customHeight="1">
      <c r="A754" s="33"/>
      <c r="B754" s="34"/>
      <c r="C754" s="34"/>
      <c r="D754" s="34"/>
      <c r="E754" s="34"/>
      <c r="F754" s="11"/>
      <c r="G754" s="11"/>
      <c r="H754" s="11"/>
      <c r="I754" s="11"/>
      <c r="J754" s="11"/>
      <c r="K754" s="11"/>
      <c r="L754" s="11"/>
      <c r="M754" s="11"/>
      <c r="N754" s="11"/>
      <c r="O754" s="11"/>
      <c r="P754" s="11"/>
      <c r="Q754" s="11"/>
      <c r="R754" s="11"/>
      <c r="S754" s="11"/>
      <c r="T754" s="11"/>
      <c r="U754" s="11"/>
      <c r="V754" s="11"/>
      <c r="W754" s="11"/>
      <c r="X754" s="11"/>
      <c r="Y754" s="11"/>
      <c r="Z754" s="12"/>
    </row>
    <row r="755" ht="15.75" customHeight="1">
      <c r="A755" s="33"/>
      <c r="B755" s="34"/>
      <c r="C755" s="34"/>
      <c r="D755" s="34"/>
      <c r="E755" s="34"/>
      <c r="F755" s="11"/>
      <c r="G755" s="11"/>
      <c r="H755" s="11"/>
      <c r="I755" s="11"/>
      <c r="J755" s="11"/>
      <c r="K755" s="11"/>
      <c r="L755" s="11"/>
      <c r="M755" s="11"/>
      <c r="N755" s="11"/>
      <c r="O755" s="11"/>
      <c r="P755" s="11"/>
      <c r="Q755" s="11"/>
      <c r="R755" s="11"/>
      <c r="S755" s="11"/>
      <c r="T755" s="11"/>
      <c r="U755" s="11"/>
      <c r="V755" s="11"/>
      <c r="W755" s="11"/>
      <c r="X755" s="11"/>
      <c r="Y755" s="11"/>
      <c r="Z755" s="12"/>
    </row>
    <row r="756" ht="15.75" customHeight="1">
      <c r="A756" s="33"/>
      <c r="B756" s="34"/>
      <c r="C756" s="34"/>
      <c r="D756" s="34"/>
      <c r="E756" s="34"/>
      <c r="F756" s="11"/>
      <c r="G756" s="11"/>
      <c r="H756" s="11"/>
      <c r="I756" s="11"/>
      <c r="J756" s="11"/>
      <c r="K756" s="11"/>
      <c r="L756" s="11"/>
      <c r="M756" s="11"/>
      <c r="N756" s="11"/>
      <c r="O756" s="11"/>
      <c r="P756" s="11"/>
      <c r="Q756" s="11"/>
      <c r="R756" s="11"/>
      <c r="S756" s="11"/>
      <c r="T756" s="11"/>
      <c r="U756" s="11"/>
      <c r="V756" s="11"/>
      <c r="W756" s="11"/>
      <c r="X756" s="11"/>
      <c r="Y756" s="11"/>
      <c r="Z756" s="12"/>
    </row>
    <row r="757" ht="15.75" customHeight="1">
      <c r="A757" s="33"/>
      <c r="B757" s="34"/>
      <c r="C757" s="34"/>
      <c r="D757" s="34"/>
      <c r="E757" s="34"/>
      <c r="F757" s="11"/>
      <c r="G757" s="11"/>
      <c r="H757" s="11"/>
      <c r="I757" s="11"/>
      <c r="J757" s="11"/>
      <c r="K757" s="11"/>
      <c r="L757" s="11"/>
      <c r="M757" s="11"/>
      <c r="N757" s="11"/>
      <c r="O757" s="11"/>
      <c r="P757" s="11"/>
      <c r="Q757" s="11"/>
      <c r="R757" s="11"/>
      <c r="S757" s="11"/>
      <c r="T757" s="11"/>
      <c r="U757" s="11"/>
      <c r="V757" s="11"/>
      <c r="W757" s="11"/>
      <c r="X757" s="11"/>
      <c r="Y757" s="11"/>
      <c r="Z757" s="12"/>
    </row>
    <row r="758" ht="15.75" customHeight="1">
      <c r="A758" s="33"/>
      <c r="B758" s="34"/>
      <c r="C758" s="34"/>
      <c r="D758" s="34"/>
      <c r="E758" s="34"/>
      <c r="F758" s="11"/>
      <c r="G758" s="11"/>
      <c r="H758" s="11"/>
      <c r="I758" s="11"/>
      <c r="J758" s="11"/>
      <c r="K758" s="11"/>
      <c r="L758" s="11"/>
      <c r="M758" s="11"/>
      <c r="N758" s="11"/>
      <c r="O758" s="11"/>
      <c r="P758" s="11"/>
      <c r="Q758" s="11"/>
      <c r="R758" s="11"/>
      <c r="S758" s="11"/>
      <c r="T758" s="11"/>
      <c r="U758" s="11"/>
      <c r="V758" s="11"/>
      <c r="W758" s="11"/>
      <c r="X758" s="11"/>
      <c r="Y758" s="11"/>
      <c r="Z758" s="12"/>
    </row>
    <row r="759" ht="15.75" customHeight="1">
      <c r="A759" s="33"/>
      <c r="B759" s="34"/>
      <c r="C759" s="34"/>
      <c r="D759" s="34"/>
      <c r="E759" s="34"/>
      <c r="F759" s="11"/>
      <c r="G759" s="11"/>
      <c r="H759" s="11"/>
      <c r="I759" s="11"/>
      <c r="J759" s="11"/>
      <c r="K759" s="11"/>
      <c r="L759" s="11"/>
      <c r="M759" s="11"/>
      <c r="N759" s="11"/>
      <c r="O759" s="11"/>
      <c r="P759" s="11"/>
      <c r="Q759" s="11"/>
      <c r="R759" s="11"/>
      <c r="S759" s="11"/>
      <c r="T759" s="11"/>
      <c r="U759" s="11"/>
      <c r="V759" s="11"/>
      <c r="W759" s="11"/>
      <c r="X759" s="11"/>
      <c r="Y759" s="11"/>
      <c r="Z759" s="12"/>
    </row>
    <row r="760" ht="15.75" customHeight="1">
      <c r="A760" s="33"/>
      <c r="B760" s="34"/>
      <c r="C760" s="34"/>
      <c r="D760" s="34"/>
      <c r="E760" s="34"/>
      <c r="F760" s="11"/>
      <c r="G760" s="11"/>
      <c r="H760" s="11"/>
      <c r="I760" s="11"/>
      <c r="J760" s="11"/>
      <c r="K760" s="11"/>
      <c r="L760" s="11"/>
      <c r="M760" s="11"/>
      <c r="N760" s="11"/>
      <c r="O760" s="11"/>
      <c r="P760" s="11"/>
      <c r="Q760" s="11"/>
      <c r="R760" s="11"/>
      <c r="S760" s="11"/>
      <c r="T760" s="11"/>
      <c r="U760" s="11"/>
      <c r="V760" s="11"/>
      <c r="W760" s="11"/>
      <c r="X760" s="11"/>
      <c r="Y760" s="11"/>
      <c r="Z760" s="12"/>
    </row>
    <row r="761" ht="15.75" customHeight="1">
      <c r="A761" s="33"/>
      <c r="B761" s="34"/>
      <c r="C761" s="34"/>
      <c r="D761" s="34"/>
      <c r="E761" s="34"/>
      <c r="F761" s="11"/>
      <c r="G761" s="11"/>
      <c r="H761" s="11"/>
      <c r="I761" s="11"/>
      <c r="J761" s="11"/>
      <c r="K761" s="11"/>
      <c r="L761" s="11"/>
      <c r="M761" s="11"/>
      <c r="N761" s="11"/>
      <c r="O761" s="11"/>
      <c r="P761" s="11"/>
      <c r="Q761" s="11"/>
      <c r="R761" s="11"/>
      <c r="S761" s="11"/>
      <c r="T761" s="11"/>
      <c r="U761" s="11"/>
      <c r="V761" s="11"/>
      <c r="W761" s="11"/>
      <c r="X761" s="11"/>
      <c r="Y761" s="11"/>
      <c r="Z761" s="12"/>
    </row>
    <row r="762" ht="15.75" customHeight="1">
      <c r="A762" s="33"/>
      <c r="B762" s="34"/>
      <c r="C762" s="34"/>
      <c r="D762" s="34"/>
      <c r="E762" s="34"/>
      <c r="F762" s="11"/>
      <c r="G762" s="11"/>
      <c r="H762" s="11"/>
      <c r="I762" s="11"/>
      <c r="J762" s="11"/>
      <c r="K762" s="11"/>
      <c r="L762" s="11"/>
      <c r="M762" s="11"/>
      <c r="N762" s="11"/>
      <c r="O762" s="11"/>
      <c r="P762" s="11"/>
      <c r="Q762" s="11"/>
      <c r="R762" s="11"/>
      <c r="S762" s="11"/>
      <c r="T762" s="11"/>
      <c r="U762" s="11"/>
      <c r="V762" s="11"/>
      <c r="W762" s="11"/>
      <c r="X762" s="11"/>
      <c r="Y762" s="11"/>
      <c r="Z762" s="12"/>
    </row>
    <row r="763" ht="15.75" customHeight="1">
      <c r="A763" s="33"/>
      <c r="B763" s="34"/>
      <c r="C763" s="34"/>
      <c r="D763" s="34"/>
      <c r="E763" s="34"/>
      <c r="F763" s="11"/>
      <c r="G763" s="11"/>
      <c r="H763" s="11"/>
      <c r="I763" s="11"/>
      <c r="J763" s="11"/>
      <c r="K763" s="11"/>
      <c r="L763" s="11"/>
      <c r="M763" s="11"/>
      <c r="N763" s="11"/>
      <c r="O763" s="11"/>
      <c r="P763" s="11"/>
      <c r="Q763" s="11"/>
      <c r="R763" s="11"/>
      <c r="S763" s="11"/>
      <c r="T763" s="11"/>
      <c r="U763" s="11"/>
      <c r="V763" s="11"/>
      <c r="W763" s="11"/>
      <c r="X763" s="11"/>
      <c r="Y763" s="11"/>
      <c r="Z763" s="12"/>
    </row>
    <row r="764" ht="15.75" customHeight="1">
      <c r="A764" s="33"/>
      <c r="B764" s="34"/>
      <c r="C764" s="34"/>
      <c r="D764" s="34"/>
      <c r="E764" s="34"/>
      <c r="F764" s="11"/>
      <c r="G764" s="11"/>
      <c r="H764" s="11"/>
      <c r="I764" s="11"/>
      <c r="J764" s="11"/>
      <c r="K764" s="11"/>
      <c r="L764" s="11"/>
      <c r="M764" s="11"/>
      <c r="N764" s="11"/>
      <c r="O764" s="11"/>
      <c r="P764" s="11"/>
      <c r="Q764" s="11"/>
      <c r="R764" s="11"/>
      <c r="S764" s="11"/>
      <c r="T764" s="11"/>
      <c r="U764" s="11"/>
      <c r="V764" s="11"/>
      <c r="W764" s="11"/>
      <c r="X764" s="11"/>
      <c r="Y764" s="11"/>
      <c r="Z764" s="12"/>
    </row>
    <row r="765" ht="15.75" customHeight="1">
      <c r="A765" s="33"/>
      <c r="B765" s="34"/>
      <c r="C765" s="34"/>
      <c r="D765" s="34"/>
      <c r="E765" s="34"/>
      <c r="F765" s="11"/>
      <c r="G765" s="11"/>
      <c r="H765" s="11"/>
      <c r="I765" s="11"/>
      <c r="J765" s="11"/>
      <c r="K765" s="11"/>
      <c r="L765" s="11"/>
      <c r="M765" s="11"/>
      <c r="N765" s="11"/>
      <c r="O765" s="11"/>
      <c r="P765" s="11"/>
      <c r="Q765" s="11"/>
      <c r="R765" s="11"/>
      <c r="S765" s="11"/>
      <c r="T765" s="11"/>
      <c r="U765" s="11"/>
      <c r="V765" s="11"/>
      <c r="W765" s="11"/>
      <c r="X765" s="11"/>
      <c r="Y765" s="11"/>
      <c r="Z765" s="12"/>
    </row>
    <row r="766" ht="15.75" customHeight="1">
      <c r="A766" s="33"/>
      <c r="B766" s="34"/>
      <c r="C766" s="34"/>
      <c r="D766" s="34"/>
      <c r="E766" s="34"/>
      <c r="F766" s="11"/>
      <c r="G766" s="11"/>
      <c r="H766" s="11"/>
      <c r="I766" s="11"/>
      <c r="J766" s="11"/>
      <c r="K766" s="11"/>
      <c r="L766" s="11"/>
      <c r="M766" s="11"/>
      <c r="N766" s="11"/>
      <c r="O766" s="11"/>
      <c r="P766" s="11"/>
      <c r="Q766" s="11"/>
      <c r="R766" s="11"/>
      <c r="S766" s="11"/>
      <c r="T766" s="11"/>
      <c r="U766" s="11"/>
      <c r="V766" s="11"/>
      <c r="W766" s="11"/>
      <c r="X766" s="11"/>
      <c r="Y766" s="11"/>
      <c r="Z766" s="12"/>
    </row>
    <row r="767" ht="15.75" customHeight="1">
      <c r="A767" s="33"/>
      <c r="B767" s="34"/>
      <c r="C767" s="34"/>
      <c r="D767" s="34"/>
      <c r="E767" s="34"/>
      <c r="F767" s="11"/>
      <c r="G767" s="11"/>
      <c r="H767" s="11"/>
      <c r="I767" s="11"/>
      <c r="J767" s="11"/>
      <c r="K767" s="11"/>
      <c r="L767" s="11"/>
      <c r="M767" s="11"/>
      <c r="N767" s="11"/>
      <c r="O767" s="11"/>
      <c r="P767" s="11"/>
      <c r="Q767" s="11"/>
      <c r="R767" s="11"/>
      <c r="S767" s="11"/>
      <c r="T767" s="11"/>
      <c r="U767" s="11"/>
      <c r="V767" s="11"/>
      <c r="W767" s="11"/>
      <c r="X767" s="11"/>
      <c r="Y767" s="11"/>
      <c r="Z767" s="12"/>
    </row>
    <row r="768" ht="15.75" customHeight="1">
      <c r="A768" s="33"/>
      <c r="B768" s="34"/>
      <c r="C768" s="34"/>
      <c r="D768" s="34"/>
      <c r="E768" s="34"/>
      <c r="F768" s="11"/>
      <c r="G768" s="11"/>
      <c r="H768" s="11"/>
      <c r="I768" s="11"/>
      <c r="J768" s="11"/>
      <c r="K768" s="11"/>
      <c r="L768" s="11"/>
      <c r="M768" s="11"/>
      <c r="N768" s="11"/>
      <c r="O768" s="11"/>
      <c r="P768" s="11"/>
      <c r="Q768" s="11"/>
      <c r="R768" s="11"/>
      <c r="S768" s="11"/>
      <c r="T768" s="11"/>
      <c r="U768" s="11"/>
      <c r="V768" s="11"/>
      <c r="W768" s="11"/>
      <c r="X768" s="11"/>
      <c r="Y768" s="11"/>
      <c r="Z768" s="12"/>
    </row>
    <row r="769" ht="15.75" customHeight="1">
      <c r="A769" s="33"/>
      <c r="B769" s="34"/>
      <c r="C769" s="34"/>
      <c r="D769" s="34"/>
      <c r="E769" s="34"/>
      <c r="F769" s="11"/>
      <c r="G769" s="11"/>
      <c r="H769" s="11"/>
      <c r="I769" s="11"/>
      <c r="J769" s="11"/>
      <c r="K769" s="11"/>
      <c r="L769" s="11"/>
      <c r="M769" s="11"/>
      <c r="N769" s="11"/>
      <c r="O769" s="11"/>
      <c r="P769" s="11"/>
      <c r="Q769" s="11"/>
      <c r="R769" s="11"/>
      <c r="S769" s="11"/>
      <c r="T769" s="11"/>
      <c r="U769" s="11"/>
      <c r="V769" s="11"/>
      <c r="W769" s="11"/>
      <c r="X769" s="11"/>
      <c r="Y769" s="11"/>
      <c r="Z769" s="12"/>
    </row>
    <row r="770" ht="15.75" customHeight="1">
      <c r="A770" s="33"/>
      <c r="B770" s="34"/>
      <c r="C770" s="34"/>
      <c r="D770" s="34"/>
      <c r="E770" s="34"/>
      <c r="F770" s="11"/>
      <c r="G770" s="11"/>
      <c r="H770" s="11"/>
      <c r="I770" s="11"/>
      <c r="J770" s="11"/>
      <c r="K770" s="11"/>
      <c r="L770" s="11"/>
      <c r="M770" s="11"/>
      <c r="N770" s="11"/>
      <c r="O770" s="11"/>
      <c r="P770" s="11"/>
      <c r="Q770" s="11"/>
      <c r="R770" s="11"/>
      <c r="S770" s="11"/>
      <c r="T770" s="11"/>
      <c r="U770" s="11"/>
      <c r="V770" s="11"/>
      <c r="W770" s="11"/>
      <c r="X770" s="11"/>
      <c r="Y770" s="11"/>
      <c r="Z770" s="12"/>
    </row>
    <row r="771" ht="15.75" customHeight="1">
      <c r="A771" s="33"/>
      <c r="B771" s="34"/>
      <c r="C771" s="34"/>
      <c r="D771" s="34"/>
      <c r="E771" s="34"/>
      <c r="F771" s="11"/>
      <c r="G771" s="11"/>
      <c r="H771" s="11"/>
      <c r="I771" s="11"/>
      <c r="J771" s="11"/>
      <c r="K771" s="11"/>
      <c r="L771" s="11"/>
      <c r="M771" s="11"/>
      <c r="N771" s="11"/>
      <c r="O771" s="11"/>
      <c r="P771" s="11"/>
      <c r="Q771" s="11"/>
      <c r="R771" s="11"/>
      <c r="S771" s="11"/>
      <c r="T771" s="11"/>
      <c r="U771" s="11"/>
      <c r="V771" s="11"/>
      <c r="W771" s="11"/>
      <c r="X771" s="11"/>
      <c r="Y771" s="11"/>
      <c r="Z771" s="12"/>
    </row>
    <row r="772" ht="15.75" customHeight="1">
      <c r="A772" s="33"/>
      <c r="B772" s="34"/>
      <c r="C772" s="34"/>
      <c r="D772" s="34"/>
      <c r="E772" s="34"/>
      <c r="F772" s="11"/>
      <c r="G772" s="11"/>
      <c r="H772" s="11"/>
      <c r="I772" s="11"/>
      <c r="J772" s="11"/>
      <c r="K772" s="11"/>
      <c r="L772" s="11"/>
      <c r="M772" s="11"/>
      <c r="N772" s="11"/>
      <c r="O772" s="11"/>
      <c r="P772" s="11"/>
      <c r="Q772" s="11"/>
      <c r="R772" s="11"/>
      <c r="S772" s="11"/>
      <c r="T772" s="11"/>
      <c r="U772" s="11"/>
      <c r="V772" s="11"/>
      <c r="W772" s="11"/>
      <c r="X772" s="11"/>
      <c r="Y772" s="11"/>
      <c r="Z772" s="12"/>
    </row>
    <row r="773" ht="15.75" customHeight="1">
      <c r="A773" s="33"/>
      <c r="B773" s="34"/>
      <c r="C773" s="34"/>
      <c r="D773" s="34"/>
      <c r="E773" s="34"/>
      <c r="F773" s="11"/>
      <c r="G773" s="11"/>
      <c r="H773" s="11"/>
      <c r="I773" s="11"/>
      <c r="J773" s="11"/>
      <c r="K773" s="11"/>
      <c r="L773" s="11"/>
      <c r="M773" s="11"/>
      <c r="N773" s="11"/>
      <c r="O773" s="11"/>
      <c r="P773" s="11"/>
      <c r="Q773" s="11"/>
      <c r="R773" s="11"/>
      <c r="S773" s="11"/>
      <c r="T773" s="11"/>
      <c r="U773" s="11"/>
      <c r="V773" s="11"/>
      <c r="W773" s="11"/>
      <c r="X773" s="11"/>
      <c r="Y773" s="11"/>
      <c r="Z773" s="12"/>
    </row>
    <row r="774" ht="15.75" customHeight="1">
      <c r="A774" s="33"/>
      <c r="B774" s="34"/>
      <c r="C774" s="34"/>
      <c r="D774" s="34"/>
      <c r="E774" s="34"/>
      <c r="F774" s="11"/>
      <c r="G774" s="11"/>
      <c r="H774" s="11"/>
      <c r="I774" s="11"/>
      <c r="J774" s="11"/>
      <c r="K774" s="11"/>
      <c r="L774" s="11"/>
      <c r="M774" s="11"/>
      <c r="N774" s="11"/>
      <c r="O774" s="11"/>
      <c r="P774" s="11"/>
      <c r="Q774" s="11"/>
      <c r="R774" s="11"/>
      <c r="S774" s="11"/>
      <c r="T774" s="11"/>
      <c r="U774" s="11"/>
      <c r="V774" s="11"/>
      <c r="W774" s="11"/>
      <c r="X774" s="11"/>
      <c r="Y774" s="11"/>
      <c r="Z774" s="12"/>
    </row>
    <row r="775" ht="15.75" customHeight="1">
      <c r="A775" s="33"/>
      <c r="B775" s="34"/>
      <c r="C775" s="34"/>
      <c r="D775" s="34"/>
      <c r="E775" s="34"/>
      <c r="F775" s="11"/>
      <c r="G775" s="11"/>
      <c r="H775" s="11"/>
      <c r="I775" s="11"/>
      <c r="J775" s="11"/>
      <c r="K775" s="11"/>
      <c r="L775" s="11"/>
      <c r="M775" s="11"/>
      <c r="N775" s="11"/>
      <c r="O775" s="11"/>
      <c r="P775" s="11"/>
      <c r="Q775" s="11"/>
      <c r="R775" s="11"/>
      <c r="S775" s="11"/>
      <c r="T775" s="11"/>
      <c r="U775" s="11"/>
      <c r="V775" s="11"/>
      <c r="W775" s="11"/>
      <c r="X775" s="11"/>
      <c r="Y775" s="11"/>
      <c r="Z775" s="12"/>
    </row>
    <row r="776" ht="15.75" customHeight="1">
      <c r="A776" s="33"/>
      <c r="B776" s="34"/>
      <c r="C776" s="34"/>
      <c r="D776" s="34"/>
      <c r="E776" s="34"/>
      <c r="F776" s="11"/>
      <c r="G776" s="11"/>
      <c r="H776" s="11"/>
      <c r="I776" s="11"/>
      <c r="J776" s="11"/>
      <c r="K776" s="11"/>
      <c r="L776" s="11"/>
      <c r="M776" s="11"/>
      <c r="N776" s="11"/>
      <c r="O776" s="11"/>
      <c r="P776" s="11"/>
      <c r="Q776" s="11"/>
      <c r="R776" s="11"/>
      <c r="S776" s="11"/>
      <c r="T776" s="11"/>
      <c r="U776" s="11"/>
      <c r="V776" s="11"/>
      <c r="W776" s="11"/>
      <c r="X776" s="11"/>
      <c r="Y776" s="11"/>
      <c r="Z776" s="12"/>
    </row>
    <row r="777" ht="15.75" customHeight="1">
      <c r="A777" s="33"/>
      <c r="B777" s="34"/>
      <c r="C777" s="34"/>
      <c r="D777" s="34"/>
      <c r="E777" s="34"/>
      <c r="F777" s="11"/>
      <c r="G777" s="11"/>
      <c r="H777" s="11"/>
      <c r="I777" s="11"/>
      <c r="J777" s="11"/>
      <c r="K777" s="11"/>
      <c r="L777" s="11"/>
      <c r="M777" s="11"/>
      <c r="N777" s="11"/>
      <c r="O777" s="11"/>
      <c r="P777" s="11"/>
      <c r="Q777" s="11"/>
      <c r="R777" s="11"/>
      <c r="S777" s="11"/>
      <c r="T777" s="11"/>
      <c r="U777" s="11"/>
      <c r="V777" s="11"/>
      <c r="W777" s="11"/>
      <c r="X777" s="11"/>
      <c r="Y777" s="11"/>
      <c r="Z777" s="12"/>
    </row>
    <row r="778" ht="15.75" customHeight="1">
      <c r="A778" s="33"/>
      <c r="B778" s="34"/>
      <c r="C778" s="34"/>
      <c r="D778" s="34"/>
      <c r="E778" s="34"/>
      <c r="F778" s="11"/>
      <c r="G778" s="11"/>
      <c r="H778" s="11"/>
      <c r="I778" s="11"/>
      <c r="J778" s="11"/>
      <c r="K778" s="11"/>
      <c r="L778" s="11"/>
      <c r="M778" s="11"/>
      <c r="N778" s="11"/>
      <c r="O778" s="11"/>
      <c r="P778" s="11"/>
      <c r="Q778" s="11"/>
      <c r="R778" s="11"/>
      <c r="S778" s="11"/>
      <c r="T778" s="11"/>
      <c r="U778" s="11"/>
      <c r="V778" s="11"/>
      <c r="W778" s="11"/>
      <c r="X778" s="11"/>
      <c r="Y778" s="11"/>
      <c r="Z778" s="12"/>
    </row>
    <row r="779" ht="15.75" customHeight="1">
      <c r="A779" s="33"/>
      <c r="B779" s="34"/>
      <c r="C779" s="34"/>
      <c r="D779" s="34"/>
      <c r="E779" s="34"/>
      <c r="F779" s="11"/>
      <c r="G779" s="11"/>
      <c r="H779" s="11"/>
      <c r="I779" s="11"/>
      <c r="J779" s="11"/>
      <c r="K779" s="11"/>
      <c r="L779" s="11"/>
      <c r="M779" s="11"/>
      <c r="N779" s="11"/>
      <c r="O779" s="11"/>
      <c r="P779" s="11"/>
      <c r="Q779" s="11"/>
      <c r="R779" s="11"/>
      <c r="S779" s="11"/>
      <c r="T779" s="11"/>
      <c r="U779" s="11"/>
      <c r="V779" s="11"/>
      <c r="W779" s="11"/>
      <c r="X779" s="11"/>
      <c r="Y779" s="11"/>
      <c r="Z779" s="12"/>
    </row>
    <row r="780" ht="15.75" customHeight="1">
      <c r="A780" s="33"/>
      <c r="B780" s="34"/>
      <c r="C780" s="34"/>
      <c r="D780" s="34"/>
      <c r="E780" s="34"/>
      <c r="F780" s="11"/>
      <c r="G780" s="11"/>
      <c r="H780" s="11"/>
      <c r="I780" s="11"/>
      <c r="J780" s="11"/>
      <c r="K780" s="11"/>
      <c r="L780" s="11"/>
      <c r="M780" s="11"/>
      <c r="N780" s="11"/>
      <c r="O780" s="11"/>
      <c r="P780" s="11"/>
      <c r="Q780" s="11"/>
      <c r="R780" s="11"/>
      <c r="S780" s="11"/>
      <c r="T780" s="11"/>
      <c r="U780" s="11"/>
      <c r="V780" s="11"/>
      <c r="W780" s="11"/>
      <c r="X780" s="11"/>
      <c r="Y780" s="11"/>
      <c r="Z780" s="12"/>
    </row>
    <row r="781" ht="15.75" customHeight="1">
      <c r="A781" s="33"/>
      <c r="B781" s="34"/>
      <c r="C781" s="34"/>
      <c r="D781" s="34"/>
      <c r="E781" s="34"/>
      <c r="F781" s="11"/>
      <c r="G781" s="11"/>
      <c r="H781" s="11"/>
      <c r="I781" s="11"/>
      <c r="J781" s="11"/>
      <c r="K781" s="11"/>
      <c r="L781" s="11"/>
      <c r="M781" s="11"/>
      <c r="N781" s="11"/>
      <c r="O781" s="11"/>
      <c r="P781" s="11"/>
      <c r="Q781" s="11"/>
      <c r="R781" s="11"/>
      <c r="S781" s="11"/>
      <c r="T781" s="11"/>
      <c r="U781" s="11"/>
      <c r="V781" s="11"/>
      <c r="W781" s="11"/>
      <c r="X781" s="11"/>
      <c r="Y781" s="11"/>
      <c r="Z781" s="12"/>
    </row>
    <row r="782" ht="15.75" customHeight="1">
      <c r="A782" s="33"/>
      <c r="B782" s="34"/>
      <c r="C782" s="34"/>
      <c r="D782" s="34"/>
      <c r="E782" s="34"/>
      <c r="F782" s="11"/>
      <c r="G782" s="11"/>
      <c r="H782" s="11"/>
      <c r="I782" s="11"/>
      <c r="J782" s="11"/>
      <c r="K782" s="11"/>
      <c r="L782" s="11"/>
      <c r="M782" s="11"/>
      <c r="N782" s="11"/>
      <c r="O782" s="11"/>
      <c r="P782" s="11"/>
      <c r="Q782" s="11"/>
      <c r="R782" s="11"/>
      <c r="S782" s="11"/>
      <c r="T782" s="11"/>
      <c r="U782" s="11"/>
      <c r="V782" s="11"/>
      <c r="W782" s="11"/>
      <c r="X782" s="11"/>
      <c r="Y782" s="11"/>
      <c r="Z782" s="12"/>
    </row>
    <row r="783" ht="15.75" customHeight="1">
      <c r="A783" s="33"/>
      <c r="B783" s="34"/>
      <c r="C783" s="34"/>
      <c r="D783" s="34"/>
      <c r="E783" s="34"/>
      <c r="F783" s="11"/>
      <c r="G783" s="11"/>
      <c r="H783" s="11"/>
      <c r="I783" s="11"/>
      <c r="J783" s="11"/>
      <c r="K783" s="11"/>
      <c r="L783" s="11"/>
      <c r="M783" s="11"/>
      <c r="N783" s="11"/>
      <c r="O783" s="11"/>
      <c r="P783" s="11"/>
      <c r="Q783" s="11"/>
      <c r="R783" s="11"/>
      <c r="S783" s="11"/>
      <c r="T783" s="11"/>
      <c r="U783" s="11"/>
      <c r="V783" s="11"/>
      <c r="W783" s="11"/>
      <c r="X783" s="11"/>
      <c r="Y783" s="11"/>
      <c r="Z783" s="12"/>
    </row>
    <row r="784" ht="15.75" customHeight="1">
      <c r="A784" s="33"/>
      <c r="B784" s="34"/>
      <c r="C784" s="34"/>
      <c r="D784" s="34"/>
      <c r="E784" s="34"/>
      <c r="F784" s="11"/>
      <c r="G784" s="11"/>
      <c r="H784" s="11"/>
      <c r="I784" s="11"/>
      <c r="J784" s="11"/>
      <c r="K784" s="11"/>
      <c r="L784" s="11"/>
      <c r="M784" s="11"/>
      <c r="N784" s="11"/>
      <c r="O784" s="11"/>
      <c r="P784" s="11"/>
      <c r="Q784" s="11"/>
      <c r="R784" s="11"/>
      <c r="S784" s="11"/>
      <c r="T784" s="11"/>
      <c r="U784" s="11"/>
      <c r="V784" s="11"/>
      <c r="W784" s="11"/>
      <c r="X784" s="11"/>
      <c r="Y784" s="11"/>
      <c r="Z784" s="12"/>
    </row>
    <row r="785" ht="15.75" customHeight="1">
      <c r="A785" s="33"/>
      <c r="B785" s="34"/>
      <c r="C785" s="34"/>
      <c r="D785" s="34"/>
      <c r="E785" s="34"/>
      <c r="F785" s="11"/>
      <c r="G785" s="11"/>
      <c r="H785" s="11"/>
      <c r="I785" s="11"/>
      <c r="J785" s="11"/>
      <c r="K785" s="11"/>
      <c r="L785" s="11"/>
      <c r="M785" s="11"/>
      <c r="N785" s="11"/>
      <c r="O785" s="11"/>
      <c r="P785" s="11"/>
      <c r="Q785" s="11"/>
      <c r="R785" s="11"/>
      <c r="S785" s="11"/>
      <c r="T785" s="11"/>
      <c r="U785" s="11"/>
      <c r="V785" s="11"/>
      <c r="W785" s="11"/>
      <c r="X785" s="11"/>
      <c r="Y785" s="11"/>
      <c r="Z785" s="12"/>
    </row>
    <row r="786" ht="15.75" customHeight="1">
      <c r="A786" s="33"/>
      <c r="B786" s="34"/>
      <c r="C786" s="34"/>
      <c r="D786" s="34"/>
      <c r="E786" s="34"/>
      <c r="F786" s="11"/>
      <c r="G786" s="11"/>
      <c r="H786" s="11"/>
      <c r="I786" s="11"/>
      <c r="J786" s="11"/>
      <c r="K786" s="11"/>
      <c r="L786" s="11"/>
      <c r="M786" s="11"/>
      <c r="N786" s="11"/>
      <c r="O786" s="11"/>
      <c r="P786" s="11"/>
      <c r="Q786" s="11"/>
      <c r="R786" s="11"/>
      <c r="S786" s="11"/>
      <c r="T786" s="11"/>
      <c r="U786" s="11"/>
      <c r="V786" s="11"/>
      <c r="W786" s="11"/>
      <c r="X786" s="11"/>
      <c r="Y786" s="11"/>
      <c r="Z786" s="12"/>
    </row>
    <row r="787" ht="15.75" customHeight="1">
      <c r="A787" s="33"/>
      <c r="B787" s="34"/>
      <c r="C787" s="34"/>
      <c r="D787" s="34"/>
      <c r="E787" s="34"/>
      <c r="F787" s="11"/>
      <c r="G787" s="11"/>
      <c r="H787" s="11"/>
      <c r="I787" s="11"/>
      <c r="J787" s="11"/>
      <c r="K787" s="11"/>
      <c r="L787" s="11"/>
      <c r="M787" s="11"/>
      <c r="N787" s="11"/>
      <c r="O787" s="11"/>
      <c r="P787" s="11"/>
      <c r="Q787" s="11"/>
      <c r="R787" s="11"/>
      <c r="S787" s="11"/>
      <c r="T787" s="11"/>
      <c r="U787" s="11"/>
      <c r="V787" s="11"/>
      <c r="W787" s="11"/>
      <c r="X787" s="11"/>
      <c r="Y787" s="11"/>
      <c r="Z787" s="12"/>
    </row>
    <row r="788" ht="15.75" customHeight="1">
      <c r="A788" s="33"/>
      <c r="B788" s="34"/>
      <c r="C788" s="34"/>
      <c r="D788" s="34"/>
      <c r="E788" s="34"/>
      <c r="F788" s="11"/>
      <c r="G788" s="11"/>
      <c r="H788" s="11"/>
      <c r="I788" s="11"/>
      <c r="J788" s="11"/>
      <c r="K788" s="11"/>
      <c r="L788" s="11"/>
      <c r="M788" s="11"/>
      <c r="N788" s="11"/>
      <c r="O788" s="11"/>
      <c r="P788" s="11"/>
      <c r="Q788" s="11"/>
      <c r="R788" s="11"/>
      <c r="S788" s="11"/>
      <c r="T788" s="11"/>
      <c r="U788" s="11"/>
      <c r="V788" s="11"/>
      <c r="W788" s="11"/>
      <c r="X788" s="11"/>
      <c r="Y788" s="11"/>
      <c r="Z788" s="12"/>
    </row>
    <row r="789" ht="15.75" customHeight="1">
      <c r="A789" s="33"/>
      <c r="B789" s="34"/>
      <c r="C789" s="34"/>
      <c r="D789" s="34"/>
      <c r="E789" s="34"/>
      <c r="F789" s="11"/>
      <c r="G789" s="11"/>
      <c r="H789" s="11"/>
      <c r="I789" s="11"/>
      <c r="J789" s="11"/>
      <c r="K789" s="11"/>
      <c r="L789" s="11"/>
      <c r="M789" s="11"/>
      <c r="N789" s="11"/>
      <c r="O789" s="11"/>
      <c r="P789" s="11"/>
      <c r="Q789" s="11"/>
      <c r="R789" s="11"/>
      <c r="S789" s="11"/>
      <c r="T789" s="11"/>
      <c r="U789" s="11"/>
      <c r="V789" s="11"/>
      <c r="W789" s="11"/>
      <c r="X789" s="11"/>
      <c r="Y789" s="11"/>
      <c r="Z789" s="12"/>
    </row>
    <row r="790" ht="15.75" customHeight="1">
      <c r="A790" s="33"/>
      <c r="B790" s="34"/>
      <c r="C790" s="34"/>
      <c r="D790" s="34"/>
      <c r="E790" s="34"/>
      <c r="F790" s="11"/>
      <c r="G790" s="11"/>
      <c r="H790" s="11"/>
      <c r="I790" s="11"/>
      <c r="J790" s="11"/>
      <c r="K790" s="11"/>
      <c r="L790" s="11"/>
      <c r="M790" s="11"/>
      <c r="N790" s="11"/>
      <c r="O790" s="11"/>
      <c r="P790" s="11"/>
      <c r="Q790" s="11"/>
      <c r="R790" s="11"/>
      <c r="S790" s="11"/>
      <c r="T790" s="11"/>
      <c r="U790" s="11"/>
      <c r="V790" s="11"/>
      <c r="W790" s="11"/>
      <c r="X790" s="11"/>
      <c r="Y790" s="11"/>
      <c r="Z790" s="12"/>
    </row>
    <row r="791" ht="15.75" customHeight="1">
      <c r="A791" s="33"/>
      <c r="B791" s="34"/>
      <c r="C791" s="34"/>
      <c r="D791" s="34"/>
      <c r="E791" s="34"/>
      <c r="F791" s="11"/>
      <c r="G791" s="11"/>
      <c r="H791" s="11"/>
      <c r="I791" s="11"/>
      <c r="J791" s="11"/>
      <c r="K791" s="11"/>
      <c r="L791" s="11"/>
      <c r="M791" s="11"/>
      <c r="N791" s="11"/>
      <c r="O791" s="11"/>
      <c r="P791" s="11"/>
      <c r="Q791" s="11"/>
      <c r="R791" s="11"/>
      <c r="S791" s="11"/>
      <c r="T791" s="11"/>
      <c r="U791" s="11"/>
      <c r="V791" s="11"/>
      <c r="W791" s="11"/>
      <c r="X791" s="11"/>
      <c r="Y791" s="11"/>
      <c r="Z791" s="12"/>
    </row>
    <row r="792" ht="15.75" customHeight="1">
      <c r="A792" s="33"/>
      <c r="B792" s="34"/>
      <c r="C792" s="34"/>
      <c r="D792" s="34"/>
      <c r="E792" s="34"/>
      <c r="F792" s="11"/>
      <c r="G792" s="11"/>
      <c r="H792" s="11"/>
      <c r="I792" s="11"/>
      <c r="J792" s="11"/>
      <c r="K792" s="11"/>
      <c r="L792" s="11"/>
      <c r="M792" s="11"/>
      <c r="N792" s="11"/>
      <c r="O792" s="11"/>
      <c r="P792" s="11"/>
      <c r="Q792" s="11"/>
      <c r="R792" s="11"/>
      <c r="S792" s="11"/>
      <c r="T792" s="11"/>
      <c r="U792" s="11"/>
      <c r="V792" s="11"/>
      <c r="W792" s="11"/>
      <c r="X792" s="11"/>
      <c r="Y792" s="11"/>
      <c r="Z792" s="12"/>
    </row>
    <row r="793" ht="15.75" customHeight="1">
      <c r="A793" s="33"/>
      <c r="B793" s="34"/>
      <c r="C793" s="34"/>
      <c r="D793" s="34"/>
      <c r="E793" s="34"/>
      <c r="F793" s="11"/>
      <c r="G793" s="11"/>
      <c r="H793" s="11"/>
      <c r="I793" s="11"/>
      <c r="J793" s="11"/>
      <c r="K793" s="11"/>
      <c r="L793" s="11"/>
      <c r="M793" s="11"/>
      <c r="N793" s="11"/>
      <c r="O793" s="11"/>
      <c r="P793" s="11"/>
      <c r="Q793" s="11"/>
      <c r="R793" s="11"/>
      <c r="S793" s="11"/>
      <c r="T793" s="11"/>
      <c r="U793" s="11"/>
      <c r="V793" s="11"/>
      <c r="W793" s="11"/>
      <c r="X793" s="11"/>
      <c r="Y793" s="11"/>
      <c r="Z793" s="12"/>
    </row>
    <row r="794" ht="15.75" customHeight="1">
      <c r="A794" s="33"/>
      <c r="B794" s="34"/>
      <c r="C794" s="34"/>
      <c r="D794" s="34"/>
      <c r="E794" s="34"/>
      <c r="F794" s="11"/>
      <c r="G794" s="11"/>
      <c r="H794" s="11"/>
      <c r="I794" s="11"/>
      <c r="J794" s="11"/>
      <c r="K794" s="11"/>
      <c r="L794" s="11"/>
      <c r="M794" s="11"/>
      <c r="N794" s="11"/>
      <c r="O794" s="11"/>
      <c r="P794" s="11"/>
      <c r="Q794" s="11"/>
      <c r="R794" s="11"/>
      <c r="S794" s="11"/>
      <c r="T794" s="11"/>
      <c r="U794" s="11"/>
      <c r="V794" s="11"/>
      <c r="W794" s="11"/>
      <c r="X794" s="11"/>
      <c r="Y794" s="11"/>
      <c r="Z794" s="12"/>
    </row>
    <row r="795" ht="15.75" customHeight="1">
      <c r="A795" s="33"/>
      <c r="B795" s="34"/>
      <c r="C795" s="34"/>
      <c r="D795" s="34"/>
      <c r="E795" s="34"/>
      <c r="F795" s="11"/>
      <c r="G795" s="11"/>
      <c r="H795" s="11"/>
      <c r="I795" s="11"/>
      <c r="J795" s="11"/>
      <c r="K795" s="11"/>
      <c r="L795" s="11"/>
      <c r="M795" s="11"/>
      <c r="N795" s="11"/>
      <c r="O795" s="11"/>
      <c r="P795" s="11"/>
      <c r="Q795" s="11"/>
      <c r="R795" s="11"/>
      <c r="S795" s="11"/>
      <c r="T795" s="11"/>
      <c r="U795" s="11"/>
      <c r="V795" s="11"/>
      <c r="W795" s="11"/>
      <c r="X795" s="11"/>
      <c r="Y795" s="11"/>
      <c r="Z795" s="12"/>
    </row>
    <row r="796" ht="15.75" customHeight="1">
      <c r="A796" s="33"/>
      <c r="B796" s="34"/>
      <c r="C796" s="34"/>
      <c r="D796" s="34"/>
      <c r="E796" s="34"/>
      <c r="F796" s="11"/>
      <c r="G796" s="11"/>
      <c r="H796" s="11"/>
      <c r="I796" s="11"/>
      <c r="J796" s="11"/>
      <c r="K796" s="11"/>
      <c r="L796" s="11"/>
      <c r="M796" s="11"/>
      <c r="N796" s="11"/>
      <c r="O796" s="11"/>
      <c r="P796" s="11"/>
      <c r="Q796" s="11"/>
      <c r="R796" s="11"/>
      <c r="S796" s="11"/>
      <c r="T796" s="11"/>
      <c r="U796" s="11"/>
      <c r="V796" s="11"/>
      <c r="W796" s="11"/>
      <c r="X796" s="11"/>
      <c r="Y796" s="11"/>
      <c r="Z796" s="12"/>
    </row>
    <row r="797" ht="15.75" customHeight="1">
      <c r="A797" s="33"/>
      <c r="B797" s="34"/>
      <c r="C797" s="34"/>
      <c r="D797" s="34"/>
      <c r="E797" s="34"/>
      <c r="F797" s="11"/>
      <c r="G797" s="11"/>
      <c r="H797" s="11"/>
      <c r="I797" s="11"/>
      <c r="J797" s="11"/>
      <c r="K797" s="11"/>
      <c r="L797" s="11"/>
      <c r="M797" s="11"/>
      <c r="N797" s="11"/>
      <c r="O797" s="11"/>
      <c r="P797" s="11"/>
      <c r="Q797" s="11"/>
      <c r="R797" s="11"/>
      <c r="S797" s="11"/>
      <c r="T797" s="11"/>
      <c r="U797" s="11"/>
      <c r="V797" s="11"/>
      <c r="W797" s="11"/>
      <c r="X797" s="11"/>
      <c r="Y797" s="11"/>
      <c r="Z797" s="12"/>
    </row>
    <row r="798" ht="15.75" customHeight="1">
      <c r="A798" s="33"/>
      <c r="B798" s="34"/>
      <c r="C798" s="34"/>
      <c r="D798" s="34"/>
      <c r="E798" s="34"/>
      <c r="F798" s="11"/>
      <c r="G798" s="11"/>
      <c r="H798" s="11"/>
      <c r="I798" s="11"/>
      <c r="J798" s="11"/>
      <c r="K798" s="11"/>
      <c r="L798" s="11"/>
      <c r="M798" s="11"/>
      <c r="N798" s="11"/>
      <c r="O798" s="11"/>
      <c r="P798" s="11"/>
      <c r="Q798" s="11"/>
      <c r="R798" s="11"/>
      <c r="S798" s="11"/>
      <c r="T798" s="11"/>
      <c r="U798" s="11"/>
      <c r="V798" s="11"/>
      <c r="W798" s="11"/>
      <c r="X798" s="11"/>
      <c r="Y798" s="11"/>
      <c r="Z798" s="12"/>
    </row>
    <row r="799" ht="15.75" customHeight="1">
      <c r="A799" s="33"/>
      <c r="B799" s="34"/>
      <c r="C799" s="34"/>
      <c r="D799" s="34"/>
      <c r="E799" s="34"/>
      <c r="F799" s="11"/>
      <c r="G799" s="11"/>
      <c r="H799" s="11"/>
      <c r="I799" s="11"/>
      <c r="J799" s="11"/>
      <c r="K799" s="11"/>
      <c r="L799" s="11"/>
      <c r="M799" s="11"/>
      <c r="N799" s="11"/>
      <c r="O799" s="11"/>
      <c r="P799" s="11"/>
      <c r="Q799" s="11"/>
      <c r="R799" s="11"/>
      <c r="S799" s="11"/>
      <c r="T799" s="11"/>
      <c r="U799" s="11"/>
      <c r="V799" s="11"/>
      <c r="W799" s="11"/>
      <c r="X799" s="11"/>
      <c r="Y799" s="11"/>
      <c r="Z799" s="12"/>
    </row>
    <row r="800" ht="15.75" customHeight="1">
      <c r="A800" s="33"/>
      <c r="B800" s="34"/>
      <c r="C800" s="34"/>
      <c r="D800" s="34"/>
      <c r="E800" s="34"/>
      <c r="F800" s="11"/>
      <c r="G800" s="11"/>
      <c r="H800" s="11"/>
      <c r="I800" s="11"/>
      <c r="J800" s="11"/>
      <c r="K800" s="11"/>
      <c r="L800" s="11"/>
      <c r="M800" s="11"/>
      <c r="N800" s="11"/>
      <c r="O800" s="11"/>
      <c r="P800" s="11"/>
      <c r="Q800" s="11"/>
      <c r="R800" s="11"/>
      <c r="S800" s="11"/>
      <c r="T800" s="11"/>
      <c r="U800" s="11"/>
      <c r="V800" s="11"/>
      <c r="W800" s="11"/>
      <c r="X800" s="11"/>
      <c r="Y800" s="11"/>
      <c r="Z800" s="12"/>
    </row>
    <row r="801" ht="15.75" customHeight="1">
      <c r="A801" s="33"/>
      <c r="B801" s="34"/>
      <c r="C801" s="34"/>
      <c r="D801" s="34"/>
      <c r="E801" s="34"/>
      <c r="F801" s="11"/>
      <c r="G801" s="11"/>
      <c r="H801" s="11"/>
      <c r="I801" s="11"/>
      <c r="J801" s="11"/>
      <c r="K801" s="11"/>
      <c r="L801" s="11"/>
      <c r="M801" s="11"/>
      <c r="N801" s="11"/>
      <c r="O801" s="11"/>
      <c r="P801" s="11"/>
      <c r="Q801" s="11"/>
      <c r="R801" s="11"/>
      <c r="S801" s="11"/>
      <c r="T801" s="11"/>
      <c r="U801" s="11"/>
      <c r="V801" s="11"/>
      <c r="W801" s="11"/>
      <c r="X801" s="11"/>
      <c r="Y801" s="11"/>
      <c r="Z801" s="12"/>
    </row>
    <row r="802" ht="15.75" customHeight="1">
      <c r="A802" s="33"/>
      <c r="B802" s="34"/>
      <c r="C802" s="34"/>
      <c r="D802" s="34"/>
      <c r="E802" s="34"/>
      <c r="F802" s="11"/>
      <c r="G802" s="11"/>
      <c r="H802" s="11"/>
      <c r="I802" s="11"/>
      <c r="J802" s="11"/>
      <c r="K802" s="11"/>
      <c r="L802" s="11"/>
      <c r="M802" s="11"/>
      <c r="N802" s="11"/>
      <c r="O802" s="11"/>
      <c r="P802" s="11"/>
      <c r="Q802" s="11"/>
      <c r="R802" s="11"/>
      <c r="S802" s="11"/>
      <c r="T802" s="11"/>
      <c r="U802" s="11"/>
      <c r="V802" s="11"/>
      <c r="W802" s="11"/>
      <c r="X802" s="11"/>
      <c r="Y802" s="11"/>
      <c r="Z802" s="12"/>
    </row>
    <row r="803" ht="15.75" customHeight="1">
      <c r="A803" s="33"/>
      <c r="B803" s="34"/>
      <c r="C803" s="34"/>
      <c r="D803" s="34"/>
      <c r="E803" s="34"/>
      <c r="F803" s="11"/>
      <c r="G803" s="11"/>
      <c r="H803" s="11"/>
      <c r="I803" s="11"/>
      <c r="J803" s="11"/>
      <c r="K803" s="11"/>
      <c r="L803" s="11"/>
      <c r="M803" s="11"/>
      <c r="N803" s="11"/>
      <c r="O803" s="11"/>
      <c r="P803" s="11"/>
      <c r="Q803" s="11"/>
      <c r="R803" s="11"/>
      <c r="S803" s="11"/>
      <c r="T803" s="11"/>
      <c r="U803" s="11"/>
      <c r="V803" s="11"/>
      <c r="W803" s="11"/>
      <c r="X803" s="11"/>
      <c r="Y803" s="11"/>
      <c r="Z803" s="12"/>
    </row>
    <row r="804" ht="15.75" customHeight="1">
      <c r="A804" s="33"/>
      <c r="B804" s="34"/>
      <c r="C804" s="34"/>
      <c r="D804" s="34"/>
      <c r="E804" s="34"/>
      <c r="F804" s="11"/>
      <c r="G804" s="11"/>
      <c r="H804" s="11"/>
      <c r="I804" s="11"/>
      <c r="J804" s="11"/>
      <c r="K804" s="11"/>
      <c r="L804" s="11"/>
      <c r="M804" s="11"/>
      <c r="N804" s="11"/>
      <c r="O804" s="11"/>
      <c r="P804" s="11"/>
      <c r="Q804" s="11"/>
      <c r="R804" s="11"/>
      <c r="S804" s="11"/>
      <c r="T804" s="11"/>
      <c r="U804" s="11"/>
      <c r="V804" s="11"/>
      <c r="W804" s="11"/>
      <c r="X804" s="11"/>
      <c r="Y804" s="11"/>
      <c r="Z804" s="12"/>
    </row>
    <row r="805" ht="15.75" customHeight="1">
      <c r="A805" s="33"/>
      <c r="B805" s="34"/>
      <c r="C805" s="34"/>
      <c r="D805" s="34"/>
      <c r="E805" s="34"/>
      <c r="F805" s="11"/>
      <c r="G805" s="11"/>
      <c r="H805" s="11"/>
      <c r="I805" s="11"/>
      <c r="J805" s="11"/>
      <c r="K805" s="11"/>
      <c r="L805" s="11"/>
      <c r="M805" s="11"/>
      <c r="N805" s="11"/>
      <c r="O805" s="11"/>
      <c r="P805" s="11"/>
      <c r="Q805" s="11"/>
      <c r="R805" s="11"/>
      <c r="S805" s="11"/>
      <c r="T805" s="11"/>
      <c r="U805" s="11"/>
      <c r="V805" s="11"/>
      <c r="W805" s="11"/>
      <c r="X805" s="11"/>
      <c r="Y805" s="11"/>
      <c r="Z805" s="12"/>
    </row>
    <row r="806" ht="15.75" customHeight="1">
      <c r="A806" s="33"/>
      <c r="B806" s="34"/>
      <c r="C806" s="34"/>
      <c r="D806" s="34"/>
      <c r="E806" s="34"/>
      <c r="F806" s="11"/>
      <c r="G806" s="11"/>
      <c r="H806" s="11"/>
      <c r="I806" s="11"/>
      <c r="J806" s="11"/>
      <c r="K806" s="11"/>
      <c r="L806" s="11"/>
      <c r="M806" s="11"/>
      <c r="N806" s="11"/>
      <c r="O806" s="11"/>
      <c r="P806" s="11"/>
      <c r="Q806" s="11"/>
      <c r="R806" s="11"/>
      <c r="S806" s="11"/>
      <c r="T806" s="11"/>
      <c r="U806" s="11"/>
      <c r="V806" s="11"/>
      <c r="W806" s="11"/>
      <c r="X806" s="11"/>
      <c r="Y806" s="11"/>
      <c r="Z806" s="12"/>
    </row>
    <row r="807" ht="15.75" customHeight="1">
      <c r="A807" s="33"/>
      <c r="B807" s="34"/>
      <c r="C807" s="34"/>
      <c r="D807" s="34"/>
      <c r="E807" s="34"/>
      <c r="F807" s="11"/>
      <c r="G807" s="11"/>
      <c r="H807" s="11"/>
      <c r="I807" s="11"/>
      <c r="J807" s="11"/>
      <c r="K807" s="11"/>
      <c r="L807" s="11"/>
      <c r="M807" s="11"/>
      <c r="N807" s="11"/>
      <c r="O807" s="11"/>
      <c r="P807" s="11"/>
      <c r="Q807" s="11"/>
      <c r="R807" s="11"/>
      <c r="S807" s="11"/>
      <c r="T807" s="11"/>
      <c r="U807" s="11"/>
      <c r="V807" s="11"/>
      <c r="W807" s="11"/>
      <c r="X807" s="11"/>
      <c r="Y807" s="11"/>
      <c r="Z807" s="12"/>
    </row>
    <row r="808" ht="15.75" customHeight="1">
      <c r="A808" s="33"/>
      <c r="B808" s="34"/>
      <c r="C808" s="34"/>
      <c r="D808" s="34"/>
      <c r="E808" s="34"/>
      <c r="F808" s="11"/>
      <c r="G808" s="11"/>
      <c r="H808" s="11"/>
      <c r="I808" s="11"/>
      <c r="J808" s="11"/>
      <c r="K808" s="11"/>
      <c r="L808" s="11"/>
      <c r="M808" s="11"/>
      <c r="N808" s="11"/>
      <c r="O808" s="11"/>
      <c r="P808" s="11"/>
      <c r="Q808" s="11"/>
      <c r="R808" s="11"/>
      <c r="S808" s="11"/>
      <c r="T808" s="11"/>
      <c r="U808" s="11"/>
      <c r="V808" s="11"/>
      <c r="W808" s="11"/>
      <c r="X808" s="11"/>
      <c r="Y808" s="11"/>
      <c r="Z808" s="12"/>
    </row>
    <row r="809" ht="15.75" customHeight="1">
      <c r="A809" s="33"/>
      <c r="B809" s="34"/>
      <c r="C809" s="34"/>
      <c r="D809" s="34"/>
      <c r="E809" s="34"/>
      <c r="F809" s="11"/>
      <c r="G809" s="11"/>
      <c r="H809" s="11"/>
      <c r="I809" s="11"/>
      <c r="J809" s="11"/>
      <c r="K809" s="11"/>
      <c r="L809" s="11"/>
      <c r="M809" s="11"/>
      <c r="N809" s="11"/>
      <c r="O809" s="11"/>
      <c r="P809" s="11"/>
      <c r="Q809" s="11"/>
      <c r="R809" s="11"/>
      <c r="S809" s="11"/>
      <c r="T809" s="11"/>
      <c r="U809" s="11"/>
      <c r="V809" s="11"/>
      <c r="W809" s="11"/>
      <c r="X809" s="11"/>
      <c r="Y809" s="11"/>
      <c r="Z809" s="12"/>
    </row>
    <row r="810" ht="15.75" customHeight="1">
      <c r="A810" s="33"/>
      <c r="B810" s="34"/>
      <c r="C810" s="34"/>
      <c r="D810" s="34"/>
      <c r="E810" s="34"/>
      <c r="F810" s="11"/>
      <c r="G810" s="11"/>
      <c r="H810" s="11"/>
      <c r="I810" s="11"/>
      <c r="J810" s="11"/>
      <c r="K810" s="11"/>
      <c r="L810" s="11"/>
      <c r="M810" s="11"/>
      <c r="N810" s="11"/>
      <c r="O810" s="11"/>
      <c r="P810" s="11"/>
      <c r="Q810" s="11"/>
      <c r="R810" s="11"/>
      <c r="S810" s="11"/>
      <c r="T810" s="11"/>
      <c r="U810" s="11"/>
      <c r="V810" s="11"/>
      <c r="W810" s="11"/>
      <c r="X810" s="11"/>
      <c r="Y810" s="11"/>
      <c r="Z810" s="12"/>
    </row>
    <row r="811" ht="15.75" customHeight="1">
      <c r="A811" s="33"/>
      <c r="B811" s="34"/>
      <c r="C811" s="34"/>
      <c r="D811" s="34"/>
      <c r="E811" s="34"/>
      <c r="F811" s="11"/>
      <c r="G811" s="11"/>
      <c r="H811" s="11"/>
      <c r="I811" s="11"/>
      <c r="J811" s="11"/>
      <c r="K811" s="11"/>
      <c r="L811" s="11"/>
      <c r="M811" s="11"/>
      <c r="N811" s="11"/>
      <c r="O811" s="11"/>
      <c r="P811" s="11"/>
      <c r="Q811" s="11"/>
      <c r="R811" s="11"/>
      <c r="S811" s="11"/>
      <c r="T811" s="11"/>
      <c r="U811" s="11"/>
      <c r="V811" s="11"/>
      <c r="W811" s="11"/>
      <c r="X811" s="11"/>
      <c r="Y811" s="11"/>
      <c r="Z811" s="12"/>
    </row>
    <row r="812" ht="15.75" customHeight="1">
      <c r="A812" s="33"/>
      <c r="B812" s="34"/>
      <c r="C812" s="34"/>
      <c r="D812" s="34"/>
      <c r="E812" s="34"/>
      <c r="F812" s="11"/>
      <c r="G812" s="11"/>
      <c r="H812" s="11"/>
      <c r="I812" s="11"/>
      <c r="J812" s="11"/>
      <c r="K812" s="11"/>
      <c r="L812" s="11"/>
      <c r="M812" s="11"/>
      <c r="N812" s="11"/>
      <c r="O812" s="11"/>
      <c r="P812" s="11"/>
      <c r="Q812" s="11"/>
      <c r="R812" s="11"/>
      <c r="S812" s="11"/>
      <c r="T812" s="11"/>
      <c r="U812" s="11"/>
      <c r="V812" s="11"/>
      <c r="W812" s="11"/>
      <c r="X812" s="11"/>
      <c r="Y812" s="11"/>
      <c r="Z812" s="12"/>
    </row>
    <row r="813" ht="15.75" customHeight="1">
      <c r="A813" s="33"/>
      <c r="B813" s="34"/>
      <c r="C813" s="34"/>
      <c r="D813" s="34"/>
      <c r="E813" s="34"/>
      <c r="F813" s="11"/>
      <c r="G813" s="11"/>
      <c r="H813" s="11"/>
      <c r="I813" s="11"/>
      <c r="J813" s="11"/>
      <c r="K813" s="11"/>
      <c r="L813" s="11"/>
      <c r="M813" s="11"/>
      <c r="N813" s="11"/>
      <c r="O813" s="11"/>
      <c r="P813" s="11"/>
      <c r="Q813" s="11"/>
      <c r="R813" s="11"/>
      <c r="S813" s="11"/>
      <c r="T813" s="11"/>
      <c r="U813" s="11"/>
      <c r="V813" s="11"/>
      <c r="W813" s="11"/>
      <c r="X813" s="11"/>
      <c r="Y813" s="11"/>
      <c r="Z813" s="12"/>
    </row>
    <row r="814" ht="15.75" customHeight="1">
      <c r="A814" s="33"/>
      <c r="B814" s="34"/>
      <c r="C814" s="34"/>
      <c r="D814" s="34"/>
      <c r="E814" s="34"/>
      <c r="F814" s="11"/>
      <c r="G814" s="11"/>
      <c r="H814" s="11"/>
      <c r="I814" s="11"/>
      <c r="J814" s="11"/>
      <c r="K814" s="11"/>
      <c r="L814" s="11"/>
      <c r="M814" s="11"/>
      <c r="N814" s="11"/>
      <c r="O814" s="11"/>
      <c r="P814" s="11"/>
      <c r="Q814" s="11"/>
      <c r="R814" s="11"/>
      <c r="S814" s="11"/>
      <c r="T814" s="11"/>
      <c r="U814" s="11"/>
      <c r="V814" s="11"/>
      <c r="W814" s="11"/>
      <c r="X814" s="11"/>
      <c r="Y814" s="11"/>
      <c r="Z814" s="12"/>
    </row>
    <row r="815" ht="15.75" customHeight="1">
      <c r="A815" s="33"/>
      <c r="B815" s="34"/>
      <c r="C815" s="34"/>
      <c r="D815" s="34"/>
      <c r="E815" s="34"/>
      <c r="F815" s="11"/>
      <c r="G815" s="11"/>
      <c r="H815" s="11"/>
      <c r="I815" s="11"/>
      <c r="J815" s="11"/>
      <c r="K815" s="11"/>
      <c r="L815" s="11"/>
      <c r="M815" s="11"/>
      <c r="N815" s="11"/>
      <c r="O815" s="11"/>
      <c r="P815" s="11"/>
      <c r="Q815" s="11"/>
      <c r="R815" s="11"/>
      <c r="S815" s="11"/>
      <c r="T815" s="11"/>
      <c r="U815" s="11"/>
      <c r="V815" s="11"/>
      <c r="W815" s="11"/>
      <c r="X815" s="11"/>
      <c r="Y815" s="11"/>
      <c r="Z815" s="12"/>
    </row>
    <row r="816" ht="15.75" customHeight="1">
      <c r="A816" s="33"/>
      <c r="B816" s="34"/>
      <c r="C816" s="34"/>
      <c r="D816" s="34"/>
      <c r="E816" s="34"/>
      <c r="F816" s="11"/>
      <c r="G816" s="11"/>
      <c r="H816" s="11"/>
      <c r="I816" s="11"/>
      <c r="J816" s="11"/>
      <c r="K816" s="11"/>
      <c r="L816" s="11"/>
      <c r="M816" s="11"/>
      <c r="N816" s="11"/>
      <c r="O816" s="11"/>
      <c r="P816" s="11"/>
      <c r="Q816" s="11"/>
      <c r="R816" s="11"/>
      <c r="S816" s="11"/>
      <c r="T816" s="11"/>
      <c r="U816" s="11"/>
      <c r="V816" s="11"/>
      <c r="W816" s="11"/>
      <c r="X816" s="11"/>
      <c r="Y816" s="11"/>
      <c r="Z816" s="12"/>
    </row>
    <row r="817" ht="15.75" customHeight="1">
      <c r="A817" s="33"/>
      <c r="B817" s="34"/>
      <c r="C817" s="34"/>
      <c r="D817" s="34"/>
      <c r="E817" s="34"/>
      <c r="F817" s="11"/>
      <c r="G817" s="11"/>
      <c r="H817" s="11"/>
      <c r="I817" s="11"/>
      <c r="J817" s="11"/>
      <c r="K817" s="11"/>
      <c r="L817" s="11"/>
      <c r="M817" s="11"/>
      <c r="N817" s="11"/>
      <c r="O817" s="11"/>
      <c r="P817" s="11"/>
      <c r="Q817" s="11"/>
      <c r="R817" s="11"/>
      <c r="S817" s="11"/>
      <c r="T817" s="11"/>
      <c r="U817" s="11"/>
      <c r="V817" s="11"/>
      <c r="W817" s="11"/>
      <c r="X817" s="11"/>
      <c r="Y817" s="11"/>
      <c r="Z817" s="12"/>
    </row>
    <row r="818" ht="15.75" customHeight="1">
      <c r="A818" s="33"/>
      <c r="B818" s="34"/>
      <c r="C818" s="34"/>
      <c r="D818" s="34"/>
      <c r="E818" s="34"/>
      <c r="F818" s="11"/>
      <c r="G818" s="11"/>
      <c r="H818" s="11"/>
      <c r="I818" s="11"/>
      <c r="J818" s="11"/>
      <c r="K818" s="11"/>
      <c r="L818" s="11"/>
      <c r="M818" s="11"/>
      <c r="N818" s="11"/>
      <c r="O818" s="11"/>
      <c r="P818" s="11"/>
      <c r="Q818" s="11"/>
      <c r="R818" s="11"/>
      <c r="S818" s="11"/>
      <c r="T818" s="11"/>
      <c r="U818" s="11"/>
      <c r="V818" s="11"/>
      <c r="W818" s="11"/>
      <c r="X818" s="11"/>
      <c r="Y818" s="11"/>
      <c r="Z818" s="12"/>
    </row>
    <row r="819" ht="15.75" customHeight="1">
      <c r="A819" s="33"/>
      <c r="B819" s="34"/>
      <c r="C819" s="34"/>
      <c r="D819" s="34"/>
      <c r="E819" s="34"/>
      <c r="F819" s="11"/>
      <c r="G819" s="11"/>
      <c r="H819" s="11"/>
      <c r="I819" s="11"/>
      <c r="J819" s="11"/>
      <c r="K819" s="11"/>
      <c r="L819" s="11"/>
      <c r="M819" s="11"/>
      <c r="N819" s="11"/>
      <c r="O819" s="11"/>
      <c r="P819" s="11"/>
      <c r="Q819" s="11"/>
      <c r="R819" s="11"/>
      <c r="S819" s="11"/>
      <c r="T819" s="11"/>
      <c r="U819" s="11"/>
      <c r="V819" s="11"/>
      <c r="W819" s="11"/>
      <c r="X819" s="11"/>
      <c r="Y819" s="11"/>
      <c r="Z819" s="12"/>
    </row>
    <row r="820" ht="15.75" customHeight="1">
      <c r="A820" s="33"/>
      <c r="B820" s="34"/>
      <c r="C820" s="34"/>
      <c r="D820" s="34"/>
      <c r="E820" s="34"/>
      <c r="F820" s="11"/>
      <c r="G820" s="11"/>
      <c r="H820" s="11"/>
      <c r="I820" s="11"/>
      <c r="J820" s="11"/>
      <c r="K820" s="11"/>
      <c r="L820" s="11"/>
      <c r="M820" s="11"/>
      <c r="N820" s="11"/>
      <c r="O820" s="11"/>
      <c r="P820" s="11"/>
      <c r="Q820" s="11"/>
      <c r="R820" s="11"/>
      <c r="S820" s="11"/>
      <c r="T820" s="11"/>
      <c r="U820" s="11"/>
      <c r="V820" s="11"/>
      <c r="W820" s="11"/>
      <c r="X820" s="11"/>
      <c r="Y820" s="11"/>
      <c r="Z820" s="12"/>
    </row>
    <row r="821" ht="15.75" customHeight="1">
      <c r="A821" s="33"/>
      <c r="B821" s="34"/>
      <c r="C821" s="34"/>
      <c r="D821" s="34"/>
      <c r="E821" s="34"/>
      <c r="F821" s="11"/>
      <c r="G821" s="11"/>
      <c r="H821" s="11"/>
      <c r="I821" s="11"/>
      <c r="J821" s="11"/>
      <c r="K821" s="11"/>
      <c r="L821" s="11"/>
      <c r="M821" s="11"/>
      <c r="N821" s="11"/>
      <c r="O821" s="11"/>
      <c r="P821" s="11"/>
      <c r="Q821" s="11"/>
      <c r="R821" s="11"/>
      <c r="S821" s="11"/>
      <c r="T821" s="11"/>
      <c r="U821" s="11"/>
      <c r="V821" s="11"/>
      <c r="W821" s="11"/>
      <c r="X821" s="11"/>
      <c r="Y821" s="11"/>
      <c r="Z821" s="12"/>
    </row>
    <row r="822" ht="15.75" customHeight="1">
      <c r="A822" s="33"/>
      <c r="B822" s="34"/>
      <c r="C822" s="34"/>
      <c r="D822" s="34"/>
      <c r="E822" s="34"/>
      <c r="F822" s="11"/>
      <c r="G822" s="11"/>
      <c r="H822" s="11"/>
      <c r="I822" s="11"/>
      <c r="J822" s="11"/>
      <c r="K822" s="11"/>
      <c r="L822" s="11"/>
      <c r="M822" s="11"/>
      <c r="N822" s="11"/>
      <c r="O822" s="11"/>
      <c r="P822" s="11"/>
      <c r="Q822" s="11"/>
      <c r="R822" s="11"/>
      <c r="S822" s="11"/>
      <c r="T822" s="11"/>
      <c r="U822" s="11"/>
      <c r="V822" s="11"/>
      <c r="W822" s="11"/>
      <c r="X822" s="11"/>
      <c r="Y822" s="11"/>
      <c r="Z822" s="12"/>
    </row>
    <row r="823" ht="15.75" customHeight="1">
      <c r="A823" s="33"/>
      <c r="B823" s="34"/>
      <c r="C823" s="34"/>
      <c r="D823" s="34"/>
      <c r="E823" s="34"/>
      <c r="F823" s="11"/>
      <c r="G823" s="11"/>
      <c r="H823" s="11"/>
      <c r="I823" s="11"/>
      <c r="J823" s="11"/>
      <c r="K823" s="11"/>
      <c r="L823" s="11"/>
      <c r="M823" s="11"/>
      <c r="N823" s="11"/>
      <c r="O823" s="11"/>
      <c r="P823" s="11"/>
      <c r="Q823" s="11"/>
      <c r="R823" s="11"/>
      <c r="S823" s="11"/>
      <c r="T823" s="11"/>
      <c r="U823" s="11"/>
      <c r="V823" s="11"/>
      <c r="W823" s="11"/>
      <c r="X823" s="11"/>
      <c r="Y823" s="11"/>
      <c r="Z823" s="12"/>
    </row>
    <row r="824" ht="15.75" customHeight="1">
      <c r="A824" s="33"/>
      <c r="B824" s="34"/>
      <c r="C824" s="34"/>
      <c r="D824" s="34"/>
      <c r="E824" s="34"/>
      <c r="F824" s="11"/>
      <c r="G824" s="11"/>
      <c r="H824" s="11"/>
      <c r="I824" s="11"/>
      <c r="J824" s="11"/>
      <c r="K824" s="11"/>
      <c r="L824" s="11"/>
      <c r="M824" s="11"/>
      <c r="N824" s="11"/>
      <c r="O824" s="11"/>
      <c r="P824" s="11"/>
      <c r="Q824" s="11"/>
      <c r="R824" s="11"/>
      <c r="S824" s="11"/>
      <c r="T824" s="11"/>
      <c r="U824" s="11"/>
      <c r="V824" s="11"/>
      <c r="W824" s="11"/>
      <c r="X824" s="11"/>
      <c r="Y824" s="11"/>
      <c r="Z824" s="12"/>
    </row>
    <row r="825" ht="15.75" customHeight="1">
      <c r="A825" s="33"/>
      <c r="B825" s="34"/>
      <c r="C825" s="34"/>
      <c r="D825" s="34"/>
      <c r="E825" s="34"/>
      <c r="F825" s="11"/>
      <c r="G825" s="11"/>
      <c r="H825" s="11"/>
      <c r="I825" s="11"/>
      <c r="J825" s="11"/>
      <c r="K825" s="11"/>
      <c r="L825" s="11"/>
      <c r="M825" s="11"/>
      <c r="N825" s="11"/>
      <c r="O825" s="11"/>
      <c r="P825" s="11"/>
      <c r="Q825" s="11"/>
      <c r="R825" s="11"/>
      <c r="S825" s="11"/>
      <c r="T825" s="11"/>
      <c r="U825" s="11"/>
      <c r="V825" s="11"/>
      <c r="W825" s="11"/>
      <c r="X825" s="11"/>
      <c r="Y825" s="11"/>
      <c r="Z825" s="12"/>
    </row>
    <row r="826" ht="15.75" customHeight="1">
      <c r="A826" s="33"/>
      <c r="B826" s="34"/>
      <c r="C826" s="34"/>
      <c r="D826" s="34"/>
      <c r="E826" s="34"/>
      <c r="F826" s="11"/>
      <c r="G826" s="11"/>
      <c r="H826" s="11"/>
      <c r="I826" s="11"/>
      <c r="J826" s="11"/>
      <c r="K826" s="11"/>
      <c r="L826" s="11"/>
      <c r="M826" s="11"/>
      <c r="N826" s="11"/>
      <c r="O826" s="11"/>
      <c r="P826" s="11"/>
      <c r="Q826" s="11"/>
      <c r="R826" s="11"/>
      <c r="S826" s="11"/>
      <c r="T826" s="11"/>
      <c r="U826" s="11"/>
      <c r="V826" s="11"/>
      <c r="W826" s="11"/>
      <c r="X826" s="11"/>
      <c r="Y826" s="11"/>
      <c r="Z826" s="12"/>
    </row>
    <row r="827" ht="15.75" customHeight="1">
      <c r="A827" s="33"/>
      <c r="B827" s="34"/>
      <c r="C827" s="34"/>
      <c r="D827" s="34"/>
      <c r="E827" s="34"/>
      <c r="F827" s="11"/>
      <c r="G827" s="11"/>
      <c r="H827" s="11"/>
      <c r="I827" s="11"/>
      <c r="J827" s="11"/>
      <c r="K827" s="11"/>
      <c r="L827" s="11"/>
      <c r="M827" s="11"/>
      <c r="N827" s="11"/>
      <c r="O827" s="11"/>
      <c r="P827" s="11"/>
      <c r="Q827" s="11"/>
      <c r="R827" s="11"/>
      <c r="S827" s="11"/>
      <c r="T827" s="11"/>
      <c r="U827" s="11"/>
      <c r="V827" s="11"/>
      <c r="W827" s="11"/>
      <c r="X827" s="11"/>
      <c r="Y827" s="11"/>
      <c r="Z827" s="12"/>
    </row>
    <row r="828" ht="15.75" customHeight="1">
      <c r="A828" s="33"/>
      <c r="B828" s="34"/>
      <c r="C828" s="34"/>
      <c r="D828" s="34"/>
      <c r="E828" s="34"/>
      <c r="F828" s="11"/>
      <c r="G828" s="11"/>
      <c r="H828" s="11"/>
      <c r="I828" s="11"/>
      <c r="J828" s="11"/>
      <c r="K828" s="11"/>
      <c r="L828" s="11"/>
      <c r="M828" s="11"/>
      <c r="N828" s="11"/>
      <c r="O828" s="11"/>
      <c r="P828" s="11"/>
      <c r="Q828" s="11"/>
      <c r="R828" s="11"/>
      <c r="S828" s="11"/>
      <c r="T828" s="11"/>
      <c r="U828" s="11"/>
      <c r="V828" s="11"/>
      <c r="W828" s="11"/>
      <c r="X828" s="11"/>
      <c r="Y828" s="11"/>
      <c r="Z828" s="12"/>
    </row>
    <row r="829" ht="15.75" customHeight="1">
      <c r="A829" s="33"/>
      <c r="B829" s="34"/>
      <c r="C829" s="34"/>
      <c r="D829" s="34"/>
      <c r="E829" s="34"/>
      <c r="F829" s="11"/>
      <c r="G829" s="11"/>
      <c r="H829" s="11"/>
      <c r="I829" s="11"/>
      <c r="J829" s="11"/>
      <c r="K829" s="11"/>
      <c r="L829" s="11"/>
      <c r="M829" s="11"/>
      <c r="N829" s="11"/>
      <c r="O829" s="11"/>
      <c r="P829" s="11"/>
      <c r="Q829" s="11"/>
      <c r="R829" s="11"/>
      <c r="S829" s="11"/>
      <c r="T829" s="11"/>
      <c r="U829" s="11"/>
      <c r="V829" s="11"/>
      <c r="W829" s="11"/>
      <c r="X829" s="11"/>
      <c r="Y829" s="11"/>
      <c r="Z829" s="12"/>
    </row>
    <row r="830" ht="15.75" customHeight="1">
      <c r="A830" s="33"/>
      <c r="B830" s="34"/>
      <c r="C830" s="34"/>
      <c r="D830" s="34"/>
      <c r="E830" s="34"/>
      <c r="F830" s="11"/>
      <c r="G830" s="11"/>
      <c r="H830" s="11"/>
      <c r="I830" s="11"/>
      <c r="J830" s="11"/>
      <c r="K830" s="11"/>
      <c r="L830" s="11"/>
      <c r="M830" s="11"/>
      <c r="N830" s="11"/>
      <c r="O830" s="11"/>
      <c r="P830" s="11"/>
      <c r="Q830" s="11"/>
      <c r="R830" s="11"/>
      <c r="S830" s="11"/>
      <c r="T830" s="11"/>
      <c r="U830" s="11"/>
      <c r="V830" s="11"/>
      <c r="W830" s="11"/>
      <c r="X830" s="11"/>
      <c r="Y830" s="11"/>
      <c r="Z830" s="12"/>
    </row>
    <row r="831" ht="15.75" customHeight="1">
      <c r="A831" s="33"/>
      <c r="B831" s="34"/>
      <c r="C831" s="34"/>
      <c r="D831" s="34"/>
      <c r="E831" s="34"/>
      <c r="F831" s="11"/>
      <c r="G831" s="11"/>
      <c r="H831" s="11"/>
      <c r="I831" s="11"/>
      <c r="J831" s="11"/>
      <c r="K831" s="11"/>
      <c r="L831" s="11"/>
      <c r="M831" s="11"/>
      <c r="N831" s="11"/>
      <c r="O831" s="11"/>
      <c r="P831" s="11"/>
      <c r="Q831" s="11"/>
      <c r="R831" s="11"/>
      <c r="S831" s="11"/>
      <c r="T831" s="11"/>
      <c r="U831" s="11"/>
      <c r="V831" s="11"/>
      <c r="W831" s="11"/>
      <c r="X831" s="11"/>
      <c r="Y831" s="11"/>
      <c r="Z831" s="12"/>
    </row>
    <row r="832" ht="15.75" customHeight="1">
      <c r="A832" s="33"/>
      <c r="B832" s="34"/>
      <c r="C832" s="34"/>
      <c r="D832" s="34"/>
      <c r="E832" s="34"/>
      <c r="F832" s="11"/>
      <c r="G832" s="11"/>
      <c r="H832" s="11"/>
      <c r="I832" s="11"/>
      <c r="J832" s="11"/>
      <c r="K832" s="11"/>
      <c r="L832" s="11"/>
      <c r="M832" s="11"/>
      <c r="N832" s="11"/>
      <c r="O832" s="11"/>
      <c r="P832" s="11"/>
      <c r="Q832" s="11"/>
      <c r="R832" s="11"/>
      <c r="S832" s="11"/>
      <c r="T832" s="11"/>
      <c r="U832" s="11"/>
      <c r="V832" s="11"/>
      <c r="W832" s="11"/>
      <c r="X832" s="11"/>
      <c r="Y832" s="11"/>
      <c r="Z832" s="12"/>
    </row>
    <row r="833" ht="15.75" customHeight="1">
      <c r="A833" s="33"/>
      <c r="B833" s="34"/>
      <c r="C833" s="34"/>
      <c r="D833" s="34"/>
      <c r="E833" s="34"/>
      <c r="F833" s="11"/>
      <c r="G833" s="11"/>
      <c r="H833" s="11"/>
      <c r="I833" s="11"/>
      <c r="J833" s="11"/>
      <c r="K833" s="11"/>
      <c r="L833" s="11"/>
      <c r="M833" s="11"/>
      <c r="N833" s="11"/>
      <c r="O833" s="11"/>
      <c r="P833" s="11"/>
      <c r="Q833" s="11"/>
      <c r="R833" s="11"/>
      <c r="S833" s="11"/>
      <c r="T833" s="11"/>
      <c r="U833" s="11"/>
      <c r="V833" s="11"/>
      <c r="W833" s="11"/>
      <c r="X833" s="11"/>
      <c r="Y833" s="11"/>
      <c r="Z833" s="12"/>
    </row>
    <row r="834" ht="15.75" customHeight="1">
      <c r="A834" s="33"/>
      <c r="B834" s="34"/>
      <c r="C834" s="34"/>
      <c r="D834" s="34"/>
      <c r="E834" s="34"/>
      <c r="F834" s="11"/>
      <c r="G834" s="11"/>
      <c r="H834" s="11"/>
      <c r="I834" s="11"/>
      <c r="J834" s="11"/>
      <c r="K834" s="11"/>
      <c r="L834" s="11"/>
      <c r="M834" s="11"/>
      <c r="N834" s="11"/>
      <c r="O834" s="11"/>
      <c r="P834" s="11"/>
      <c r="Q834" s="11"/>
      <c r="R834" s="11"/>
      <c r="S834" s="11"/>
      <c r="T834" s="11"/>
      <c r="U834" s="11"/>
      <c r="V834" s="11"/>
      <c r="W834" s="11"/>
      <c r="X834" s="11"/>
      <c r="Y834" s="11"/>
      <c r="Z834" s="12"/>
    </row>
    <row r="835" ht="15.75" customHeight="1">
      <c r="A835" s="33"/>
      <c r="B835" s="34"/>
      <c r="C835" s="34"/>
      <c r="D835" s="34"/>
      <c r="E835" s="34"/>
      <c r="F835" s="11"/>
      <c r="G835" s="11"/>
      <c r="H835" s="11"/>
      <c r="I835" s="11"/>
      <c r="J835" s="11"/>
      <c r="K835" s="11"/>
      <c r="L835" s="11"/>
      <c r="M835" s="11"/>
      <c r="N835" s="11"/>
      <c r="O835" s="11"/>
      <c r="P835" s="11"/>
      <c r="Q835" s="11"/>
      <c r="R835" s="11"/>
      <c r="S835" s="11"/>
      <c r="T835" s="11"/>
      <c r="U835" s="11"/>
      <c r="V835" s="11"/>
      <c r="W835" s="11"/>
      <c r="X835" s="11"/>
      <c r="Y835" s="11"/>
      <c r="Z835" s="12"/>
    </row>
    <row r="836" ht="15.75" customHeight="1">
      <c r="A836" s="33"/>
      <c r="B836" s="34"/>
      <c r="C836" s="34"/>
      <c r="D836" s="34"/>
      <c r="E836" s="34"/>
      <c r="F836" s="11"/>
      <c r="G836" s="11"/>
      <c r="H836" s="11"/>
      <c r="I836" s="11"/>
      <c r="J836" s="11"/>
      <c r="K836" s="11"/>
      <c r="L836" s="11"/>
      <c r="M836" s="11"/>
      <c r="N836" s="11"/>
      <c r="O836" s="11"/>
      <c r="P836" s="11"/>
      <c r="Q836" s="11"/>
      <c r="R836" s="11"/>
      <c r="S836" s="11"/>
      <c r="T836" s="11"/>
      <c r="U836" s="11"/>
      <c r="V836" s="11"/>
      <c r="W836" s="11"/>
      <c r="X836" s="11"/>
      <c r="Y836" s="11"/>
      <c r="Z836" s="12"/>
    </row>
    <row r="837" ht="15.75" customHeight="1">
      <c r="A837" s="33"/>
      <c r="B837" s="34"/>
      <c r="C837" s="34"/>
      <c r="D837" s="34"/>
      <c r="E837" s="34"/>
      <c r="F837" s="11"/>
      <c r="G837" s="11"/>
      <c r="H837" s="11"/>
      <c r="I837" s="11"/>
      <c r="J837" s="11"/>
      <c r="K837" s="11"/>
      <c r="L837" s="11"/>
      <c r="M837" s="11"/>
      <c r="N837" s="11"/>
      <c r="O837" s="11"/>
      <c r="P837" s="11"/>
      <c r="Q837" s="11"/>
      <c r="R837" s="11"/>
      <c r="S837" s="11"/>
      <c r="T837" s="11"/>
      <c r="U837" s="11"/>
      <c r="V837" s="11"/>
      <c r="W837" s="11"/>
      <c r="X837" s="11"/>
      <c r="Y837" s="11"/>
      <c r="Z837" s="12"/>
    </row>
    <row r="838" ht="15.75" customHeight="1">
      <c r="A838" s="33"/>
      <c r="B838" s="34"/>
      <c r="C838" s="34"/>
      <c r="D838" s="34"/>
      <c r="E838" s="34"/>
      <c r="F838" s="11"/>
      <c r="G838" s="11"/>
      <c r="H838" s="11"/>
      <c r="I838" s="11"/>
      <c r="J838" s="11"/>
      <c r="K838" s="11"/>
      <c r="L838" s="11"/>
      <c r="M838" s="11"/>
      <c r="N838" s="11"/>
      <c r="O838" s="11"/>
      <c r="P838" s="11"/>
      <c r="Q838" s="11"/>
      <c r="R838" s="11"/>
      <c r="S838" s="11"/>
      <c r="T838" s="11"/>
      <c r="U838" s="11"/>
      <c r="V838" s="11"/>
      <c r="W838" s="11"/>
      <c r="X838" s="11"/>
      <c r="Y838" s="11"/>
      <c r="Z838" s="12"/>
    </row>
    <row r="839" ht="15.75" customHeight="1">
      <c r="A839" s="33"/>
      <c r="B839" s="34"/>
      <c r="C839" s="34"/>
      <c r="D839" s="34"/>
      <c r="E839" s="34"/>
      <c r="F839" s="11"/>
      <c r="G839" s="11"/>
      <c r="H839" s="11"/>
      <c r="I839" s="11"/>
      <c r="J839" s="11"/>
      <c r="K839" s="11"/>
      <c r="L839" s="11"/>
      <c r="M839" s="11"/>
      <c r="N839" s="11"/>
      <c r="O839" s="11"/>
      <c r="P839" s="11"/>
      <c r="Q839" s="11"/>
      <c r="R839" s="11"/>
      <c r="S839" s="11"/>
      <c r="T839" s="11"/>
      <c r="U839" s="11"/>
      <c r="V839" s="11"/>
      <c r="W839" s="11"/>
      <c r="X839" s="11"/>
      <c r="Y839" s="11"/>
      <c r="Z839" s="12"/>
    </row>
    <row r="840" ht="15.75" customHeight="1">
      <c r="A840" s="33"/>
      <c r="B840" s="34"/>
      <c r="C840" s="34"/>
      <c r="D840" s="34"/>
      <c r="E840" s="34"/>
      <c r="F840" s="11"/>
      <c r="G840" s="11"/>
      <c r="H840" s="11"/>
      <c r="I840" s="11"/>
      <c r="J840" s="11"/>
      <c r="K840" s="11"/>
      <c r="L840" s="11"/>
      <c r="M840" s="11"/>
      <c r="N840" s="11"/>
      <c r="O840" s="11"/>
      <c r="P840" s="11"/>
      <c r="Q840" s="11"/>
      <c r="R840" s="11"/>
      <c r="S840" s="11"/>
      <c r="T840" s="11"/>
      <c r="U840" s="11"/>
      <c r="V840" s="11"/>
      <c r="W840" s="11"/>
      <c r="X840" s="11"/>
      <c r="Y840" s="11"/>
      <c r="Z840" s="12"/>
    </row>
    <row r="841" ht="15.75" customHeight="1">
      <c r="A841" s="33"/>
      <c r="B841" s="34"/>
      <c r="C841" s="34"/>
      <c r="D841" s="34"/>
      <c r="E841" s="34"/>
      <c r="F841" s="11"/>
      <c r="G841" s="11"/>
      <c r="H841" s="11"/>
      <c r="I841" s="11"/>
      <c r="J841" s="11"/>
      <c r="K841" s="11"/>
      <c r="L841" s="11"/>
      <c r="M841" s="11"/>
      <c r="N841" s="11"/>
      <c r="O841" s="11"/>
      <c r="P841" s="11"/>
      <c r="Q841" s="11"/>
      <c r="R841" s="11"/>
      <c r="S841" s="11"/>
      <c r="T841" s="11"/>
      <c r="U841" s="11"/>
      <c r="V841" s="11"/>
      <c r="W841" s="11"/>
      <c r="X841" s="11"/>
      <c r="Y841" s="11"/>
      <c r="Z841" s="12"/>
    </row>
    <row r="842" ht="15.75" customHeight="1">
      <c r="A842" s="33"/>
      <c r="B842" s="34"/>
      <c r="C842" s="34"/>
      <c r="D842" s="34"/>
      <c r="E842" s="34"/>
      <c r="F842" s="11"/>
      <c r="G842" s="11"/>
      <c r="H842" s="11"/>
      <c r="I842" s="11"/>
      <c r="J842" s="11"/>
      <c r="K842" s="11"/>
      <c r="L842" s="11"/>
      <c r="M842" s="11"/>
      <c r="N842" s="11"/>
      <c r="O842" s="11"/>
      <c r="P842" s="11"/>
      <c r="Q842" s="11"/>
      <c r="R842" s="11"/>
      <c r="S842" s="11"/>
      <c r="T842" s="11"/>
      <c r="U842" s="11"/>
      <c r="V842" s="11"/>
      <c r="W842" s="11"/>
      <c r="X842" s="11"/>
      <c r="Y842" s="11"/>
      <c r="Z842" s="12"/>
    </row>
    <row r="843" ht="15.75" customHeight="1">
      <c r="A843" s="33"/>
      <c r="B843" s="34"/>
      <c r="C843" s="34"/>
      <c r="D843" s="34"/>
      <c r="E843" s="34"/>
      <c r="F843" s="11"/>
      <c r="G843" s="11"/>
      <c r="H843" s="11"/>
      <c r="I843" s="11"/>
      <c r="J843" s="11"/>
      <c r="K843" s="11"/>
      <c r="L843" s="11"/>
      <c r="M843" s="11"/>
      <c r="N843" s="11"/>
      <c r="O843" s="11"/>
      <c r="P843" s="11"/>
      <c r="Q843" s="11"/>
      <c r="R843" s="11"/>
      <c r="S843" s="11"/>
      <c r="T843" s="11"/>
      <c r="U843" s="11"/>
      <c r="V843" s="11"/>
      <c r="W843" s="11"/>
      <c r="X843" s="11"/>
      <c r="Y843" s="11"/>
      <c r="Z843" s="12"/>
    </row>
    <row r="844" ht="15.75" customHeight="1">
      <c r="A844" s="33"/>
      <c r="B844" s="34"/>
      <c r="C844" s="34"/>
      <c r="D844" s="34"/>
      <c r="E844" s="34"/>
      <c r="F844" s="11"/>
      <c r="G844" s="11"/>
      <c r="H844" s="11"/>
      <c r="I844" s="11"/>
      <c r="J844" s="11"/>
      <c r="K844" s="11"/>
      <c r="L844" s="11"/>
      <c r="M844" s="11"/>
      <c r="N844" s="11"/>
      <c r="O844" s="11"/>
      <c r="P844" s="11"/>
      <c r="Q844" s="11"/>
      <c r="R844" s="11"/>
      <c r="S844" s="11"/>
      <c r="T844" s="11"/>
      <c r="U844" s="11"/>
      <c r="V844" s="11"/>
      <c r="W844" s="11"/>
      <c r="X844" s="11"/>
      <c r="Y844" s="11"/>
      <c r="Z844" s="12"/>
    </row>
    <row r="845" ht="15.75" customHeight="1">
      <c r="A845" s="33"/>
      <c r="B845" s="34"/>
      <c r="C845" s="34"/>
      <c r="D845" s="34"/>
      <c r="E845" s="34"/>
      <c r="F845" s="11"/>
      <c r="G845" s="11"/>
      <c r="H845" s="11"/>
      <c r="I845" s="11"/>
      <c r="J845" s="11"/>
      <c r="K845" s="11"/>
      <c r="L845" s="11"/>
      <c r="M845" s="11"/>
      <c r="N845" s="11"/>
      <c r="O845" s="11"/>
      <c r="P845" s="11"/>
      <c r="Q845" s="11"/>
      <c r="R845" s="11"/>
      <c r="S845" s="11"/>
      <c r="T845" s="11"/>
      <c r="U845" s="11"/>
      <c r="V845" s="11"/>
      <c r="W845" s="11"/>
      <c r="X845" s="11"/>
      <c r="Y845" s="11"/>
      <c r="Z845" s="12"/>
    </row>
    <row r="846" ht="15.75" customHeight="1">
      <c r="A846" s="33"/>
      <c r="B846" s="34"/>
      <c r="C846" s="34"/>
      <c r="D846" s="34"/>
      <c r="E846" s="34"/>
      <c r="F846" s="11"/>
      <c r="G846" s="11"/>
      <c r="H846" s="11"/>
      <c r="I846" s="11"/>
      <c r="J846" s="11"/>
      <c r="K846" s="11"/>
      <c r="L846" s="11"/>
      <c r="M846" s="11"/>
      <c r="N846" s="11"/>
      <c r="O846" s="11"/>
      <c r="P846" s="11"/>
      <c r="Q846" s="11"/>
      <c r="R846" s="11"/>
      <c r="S846" s="11"/>
      <c r="T846" s="11"/>
      <c r="U846" s="11"/>
      <c r="V846" s="11"/>
      <c r="W846" s="11"/>
      <c r="X846" s="11"/>
      <c r="Y846" s="11"/>
      <c r="Z846" s="12"/>
    </row>
    <row r="847" ht="15.75" customHeight="1">
      <c r="A847" s="33"/>
      <c r="B847" s="34"/>
      <c r="C847" s="34"/>
      <c r="D847" s="34"/>
      <c r="E847" s="34"/>
      <c r="F847" s="11"/>
      <c r="G847" s="11"/>
      <c r="H847" s="11"/>
      <c r="I847" s="11"/>
      <c r="J847" s="11"/>
      <c r="K847" s="11"/>
      <c r="L847" s="11"/>
      <c r="M847" s="11"/>
      <c r="N847" s="11"/>
      <c r="O847" s="11"/>
      <c r="P847" s="11"/>
      <c r="Q847" s="11"/>
      <c r="R847" s="11"/>
      <c r="S847" s="11"/>
      <c r="T847" s="11"/>
      <c r="U847" s="11"/>
      <c r="V847" s="11"/>
      <c r="W847" s="11"/>
      <c r="X847" s="11"/>
      <c r="Y847" s="11"/>
      <c r="Z847" s="12"/>
    </row>
    <row r="848" ht="15.75" customHeight="1">
      <c r="A848" s="33"/>
      <c r="B848" s="34"/>
      <c r="C848" s="34"/>
      <c r="D848" s="34"/>
      <c r="E848" s="34"/>
      <c r="F848" s="11"/>
      <c r="G848" s="11"/>
      <c r="H848" s="11"/>
      <c r="I848" s="11"/>
      <c r="J848" s="11"/>
      <c r="K848" s="11"/>
      <c r="L848" s="11"/>
      <c r="M848" s="11"/>
      <c r="N848" s="11"/>
      <c r="O848" s="11"/>
      <c r="P848" s="11"/>
      <c r="Q848" s="11"/>
      <c r="R848" s="11"/>
      <c r="S848" s="11"/>
      <c r="T848" s="11"/>
      <c r="U848" s="11"/>
      <c r="V848" s="11"/>
      <c r="W848" s="11"/>
      <c r="X848" s="11"/>
      <c r="Y848" s="11"/>
      <c r="Z848" s="12"/>
    </row>
    <row r="849" ht="15.75" customHeight="1">
      <c r="A849" s="33"/>
      <c r="B849" s="34"/>
      <c r="C849" s="34"/>
      <c r="D849" s="34"/>
      <c r="E849" s="34"/>
      <c r="F849" s="11"/>
      <c r="G849" s="11"/>
      <c r="H849" s="11"/>
      <c r="I849" s="11"/>
      <c r="J849" s="11"/>
      <c r="K849" s="11"/>
      <c r="L849" s="11"/>
      <c r="M849" s="11"/>
      <c r="N849" s="11"/>
      <c r="O849" s="11"/>
      <c r="P849" s="11"/>
      <c r="Q849" s="11"/>
      <c r="R849" s="11"/>
      <c r="S849" s="11"/>
      <c r="T849" s="11"/>
      <c r="U849" s="11"/>
      <c r="V849" s="11"/>
      <c r="W849" s="11"/>
      <c r="X849" s="11"/>
      <c r="Y849" s="11"/>
      <c r="Z849" s="12"/>
    </row>
    <row r="850" ht="15.75" customHeight="1">
      <c r="A850" s="33"/>
      <c r="B850" s="34"/>
      <c r="C850" s="34"/>
      <c r="D850" s="34"/>
      <c r="E850" s="34"/>
      <c r="F850" s="11"/>
      <c r="G850" s="11"/>
      <c r="H850" s="11"/>
      <c r="I850" s="11"/>
      <c r="J850" s="11"/>
      <c r="K850" s="11"/>
      <c r="L850" s="11"/>
      <c r="M850" s="11"/>
      <c r="N850" s="11"/>
      <c r="O850" s="11"/>
      <c r="P850" s="11"/>
      <c r="Q850" s="11"/>
      <c r="R850" s="11"/>
      <c r="S850" s="11"/>
      <c r="T850" s="11"/>
      <c r="U850" s="11"/>
      <c r="V850" s="11"/>
      <c r="W850" s="11"/>
      <c r="X850" s="11"/>
      <c r="Y850" s="11"/>
      <c r="Z850" s="12"/>
    </row>
    <row r="851" ht="15.75" customHeight="1">
      <c r="A851" s="33"/>
      <c r="B851" s="34"/>
      <c r="C851" s="34"/>
      <c r="D851" s="34"/>
      <c r="E851" s="34"/>
      <c r="F851" s="11"/>
      <c r="G851" s="11"/>
      <c r="H851" s="11"/>
      <c r="I851" s="11"/>
      <c r="J851" s="11"/>
      <c r="K851" s="11"/>
      <c r="L851" s="11"/>
      <c r="M851" s="11"/>
      <c r="N851" s="11"/>
      <c r="O851" s="11"/>
      <c r="P851" s="11"/>
      <c r="Q851" s="11"/>
      <c r="R851" s="11"/>
      <c r="S851" s="11"/>
      <c r="T851" s="11"/>
      <c r="U851" s="11"/>
      <c r="V851" s="11"/>
      <c r="W851" s="11"/>
      <c r="X851" s="11"/>
      <c r="Y851" s="11"/>
      <c r="Z851" s="12"/>
    </row>
    <row r="852" ht="15.75" customHeight="1">
      <c r="A852" s="33"/>
      <c r="B852" s="34"/>
      <c r="C852" s="34"/>
      <c r="D852" s="34"/>
      <c r="E852" s="34"/>
      <c r="F852" s="11"/>
      <c r="G852" s="11"/>
      <c r="H852" s="11"/>
      <c r="I852" s="11"/>
      <c r="J852" s="11"/>
      <c r="K852" s="11"/>
      <c r="L852" s="11"/>
      <c r="M852" s="11"/>
      <c r="N852" s="11"/>
      <c r="O852" s="11"/>
      <c r="P852" s="11"/>
      <c r="Q852" s="11"/>
      <c r="R852" s="11"/>
      <c r="S852" s="11"/>
      <c r="T852" s="11"/>
      <c r="U852" s="11"/>
      <c r="V852" s="11"/>
      <c r="W852" s="11"/>
      <c r="X852" s="11"/>
      <c r="Y852" s="11"/>
      <c r="Z852" s="12"/>
    </row>
    <row r="853" ht="15.75" customHeight="1">
      <c r="A853" s="33"/>
      <c r="B853" s="34"/>
      <c r="C853" s="34"/>
      <c r="D853" s="34"/>
      <c r="E853" s="34"/>
      <c r="F853" s="11"/>
      <c r="G853" s="11"/>
      <c r="H853" s="11"/>
      <c r="I853" s="11"/>
      <c r="J853" s="11"/>
      <c r="K853" s="11"/>
      <c r="L853" s="11"/>
      <c r="M853" s="11"/>
      <c r="N853" s="11"/>
      <c r="O853" s="11"/>
      <c r="P853" s="11"/>
      <c r="Q853" s="11"/>
      <c r="R853" s="11"/>
      <c r="S853" s="11"/>
      <c r="T853" s="11"/>
      <c r="U853" s="11"/>
      <c r="V853" s="11"/>
      <c r="W853" s="11"/>
      <c r="X853" s="11"/>
      <c r="Y853" s="11"/>
      <c r="Z853" s="12"/>
    </row>
    <row r="854" ht="15.75" customHeight="1">
      <c r="A854" s="33"/>
      <c r="B854" s="34"/>
      <c r="C854" s="34"/>
      <c r="D854" s="34"/>
      <c r="E854" s="34"/>
      <c r="F854" s="11"/>
      <c r="G854" s="11"/>
      <c r="H854" s="11"/>
      <c r="I854" s="11"/>
      <c r="J854" s="11"/>
      <c r="K854" s="11"/>
      <c r="L854" s="11"/>
      <c r="M854" s="11"/>
      <c r="N854" s="11"/>
      <c r="O854" s="11"/>
      <c r="P854" s="11"/>
      <c r="Q854" s="11"/>
      <c r="R854" s="11"/>
      <c r="S854" s="11"/>
      <c r="T854" s="11"/>
      <c r="U854" s="11"/>
      <c r="V854" s="11"/>
      <c r="W854" s="11"/>
      <c r="X854" s="11"/>
      <c r="Y854" s="11"/>
      <c r="Z854" s="12"/>
    </row>
    <row r="855" ht="15.75" customHeight="1">
      <c r="A855" s="33"/>
      <c r="B855" s="34"/>
      <c r="C855" s="34"/>
      <c r="D855" s="34"/>
      <c r="E855" s="34"/>
      <c r="F855" s="11"/>
      <c r="G855" s="11"/>
      <c r="H855" s="11"/>
      <c r="I855" s="11"/>
      <c r="J855" s="11"/>
      <c r="K855" s="11"/>
      <c r="L855" s="11"/>
      <c r="M855" s="11"/>
      <c r="N855" s="11"/>
      <c r="O855" s="11"/>
      <c r="P855" s="11"/>
      <c r="Q855" s="11"/>
      <c r="R855" s="11"/>
      <c r="S855" s="11"/>
      <c r="T855" s="11"/>
      <c r="U855" s="11"/>
      <c r="V855" s="11"/>
      <c r="W855" s="11"/>
      <c r="X855" s="11"/>
      <c r="Y855" s="11"/>
      <c r="Z855" s="12"/>
    </row>
    <row r="856" ht="15.75" customHeight="1">
      <c r="A856" s="33"/>
      <c r="B856" s="34"/>
      <c r="C856" s="34"/>
      <c r="D856" s="34"/>
      <c r="E856" s="34"/>
      <c r="F856" s="11"/>
      <c r="G856" s="11"/>
      <c r="H856" s="11"/>
      <c r="I856" s="11"/>
      <c r="J856" s="11"/>
      <c r="K856" s="11"/>
      <c r="L856" s="11"/>
      <c r="M856" s="11"/>
      <c r="N856" s="11"/>
      <c r="O856" s="11"/>
      <c r="P856" s="11"/>
      <c r="Q856" s="11"/>
      <c r="R856" s="11"/>
      <c r="S856" s="11"/>
      <c r="T856" s="11"/>
      <c r="U856" s="11"/>
      <c r="V856" s="11"/>
      <c r="W856" s="11"/>
      <c r="X856" s="11"/>
      <c r="Y856" s="11"/>
      <c r="Z856" s="12"/>
    </row>
    <row r="857" ht="15.75" customHeight="1">
      <c r="A857" s="33"/>
      <c r="B857" s="34"/>
      <c r="C857" s="34"/>
      <c r="D857" s="34"/>
      <c r="E857" s="34"/>
      <c r="F857" s="11"/>
      <c r="G857" s="11"/>
      <c r="H857" s="11"/>
      <c r="I857" s="11"/>
      <c r="J857" s="11"/>
      <c r="K857" s="11"/>
      <c r="L857" s="11"/>
      <c r="M857" s="11"/>
      <c r="N857" s="11"/>
      <c r="O857" s="11"/>
      <c r="P857" s="11"/>
      <c r="Q857" s="11"/>
      <c r="R857" s="11"/>
      <c r="S857" s="11"/>
      <c r="T857" s="11"/>
      <c r="U857" s="11"/>
      <c r="V857" s="11"/>
      <c r="W857" s="11"/>
      <c r="X857" s="11"/>
      <c r="Y857" s="11"/>
      <c r="Z857" s="12"/>
    </row>
    <row r="858" ht="15.75" customHeight="1">
      <c r="A858" s="33"/>
      <c r="B858" s="34"/>
      <c r="C858" s="34"/>
      <c r="D858" s="34"/>
      <c r="E858" s="34"/>
      <c r="F858" s="11"/>
      <c r="G858" s="11"/>
      <c r="H858" s="11"/>
      <c r="I858" s="11"/>
      <c r="J858" s="11"/>
      <c r="K858" s="11"/>
      <c r="L858" s="11"/>
      <c r="M858" s="11"/>
      <c r="N858" s="11"/>
      <c r="O858" s="11"/>
      <c r="P858" s="11"/>
      <c r="Q858" s="11"/>
      <c r="R858" s="11"/>
      <c r="S858" s="11"/>
      <c r="T858" s="11"/>
      <c r="U858" s="11"/>
      <c r="V858" s="11"/>
      <c r="W858" s="11"/>
      <c r="X858" s="11"/>
      <c r="Y858" s="11"/>
      <c r="Z858" s="12"/>
    </row>
    <row r="859" ht="15.75" customHeight="1">
      <c r="A859" s="33"/>
      <c r="B859" s="34"/>
      <c r="C859" s="34"/>
      <c r="D859" s="34"/>
      <c r="E859" s="34"/>
      <c r="F859" s="11"/>
      <c r="G859" s="11"/>
      <c r="H859" s="11"/>
      <c r="I859" s="11"/>
      <c r="J859" s="11"/>
      <c r="K859" s="11"/>
      <c r="L859" s="11"/>
      <c r="M859" s="11"/>
      <c r="N859" s="11"/>
      <c r="O859" s="11"/>
      <c r="P859" s="11"/>
      <c r="Q859" s="11"/>
      <c r="R859" s="11"/>
      <c r="S859" s="11"/>
      <c r="T859" s="11"/>
      <c r="U859" s="11"/>
      <c r="V859" s="11"/>
      <c r="W859" s="11"/>
      <c r="X859" s="11"/>
      <c r="Y859" s="11"/>
      <c r="Z859" s="12"/>
    </row>
    <row r="860" ht="15.75" customHeight="1">
      <c r="A860" s="33"/>
      <c r="B860" s="34"/>
      <c r="C860" s="34"/>
      <c r="D860" s="34"/>
      <c r="E860" s="34"/>
      <c r="F860" s="11"/>
      <c r="G860" s="11"/>
      <c r="H860" s="11"/>
      <c r="I860" s="11"/>
      <c r="J860" s="11"/>
      <c r="K860" s="11"/>
      <c r="L860" s="11"/>
      <c r="M860" s="11"/>
      <c r="N860" s="11"/>
      <c r="O860" s="11"/>
      <c r="P860" s="11"/>
      <c r="Q860" s="11"/>
      <c r="R860" s="11"/>
      <c r="S860" s="11"/>
      <c r="T860" s="11"/>
      <c r="U860" s="11"/>
      <c r="V860" s="11"/>
      <c r="W860" s="11"/>
      <c r="X860" s="11"/>
      <c r="Y860" s="11"/>
      <c r="Z860" s="12"/>
    </row>
    <row r="861" ht="15.75" customHeight="1">
      <c r="A861" s="33"/>
      <c r="B861" s="34"/>
      <c r="C861" s="34"/>
      <c r="D861" s="34"/>
      <c r="E861" s="34"/>
      <c r="F861" s="11"/>
      <c r="G861" s="11"/>
      <c r="H861" s="11"/>
      <c r="I861" s="11"/>
      <c r="J861" s="11"/>
      <c r="K861" s="11"/>
      <c r="L861" s="11"/>
      <c r="M861" s="11"/>
      <c r="N861" s="11"/>
      <c r="O861" s="11"/>
      <c r="P861" s="11"/>
      <c r="Q861" s="11"/>
      <c r="R861" s="11"/>
      <c r="S861" s="11"/>
      <c r="T861" s="11"/>
      <c r="U861" s="11"/>
      <c r="V861" s="11"/>
      <c r="W861" s="11"/>
      <c r="X861" s="11"/>
      <c r="Y861" s="11"/>
      <c r="Z861" s="12"/>
    </row>
    <row r="862" ht="15.75" customHeight="1">
      <c r="A862" s="33"/>
      <c r="B862" s="34"/>
      <c r="C862" s="34"/>
      <c r="D862" s="34"/>
      <c r="E862" s="34"/>
      <c r="F862" s="11"/>
      <c r="G862" s="11"/>
      <c r="H862" s="11"/>
      <c r="I862" s="11"/>
      <c r="J862" s="11"/>
      <c r="K862" s="11"/>
      <c r="L862" s="11"/>
      <c r="M862" s="11"/>
      <c r="N862" s="11"/>
      <c r="O862" s="11"/>
      <c r="P862" s="11"/>
      <c r="Q862" s="11"/>
      <c r="R862" s="11"/>
      <c r="S862" s="11"/>
      <c r="T862" s="11"/>
      <c r="U862" s="11"/>
      <c r="V862" s="11"/>
      <c r="W862" s="11"/>
      <c r="X862" s="11"/>
      <c r="Y862" s="11"/>
      <c r="Z862" s="12"/>
    </row>
    <row r="863" ht="15.75" customHeight="1">
      <c r="A863" s="33"/>
      <c r="B863" s="34"/>
      <c r="C863" s="34"/>
      <c r="D863" s="34"/>
      <c r="E863" s="34"/>
      <c r="F863" s="11"/>
      <c r="G863" s="11"/>
      <c r="H863" s="11"/>
      <c r="I863" s="11"/>
      <c r="J863" s="11"/>
      <c r="K863" s="11"/>
      <c r="L863" s="11"/>
      <c r="M863" s="11"/>
      <c r="N863" s="11"/>
      <c r="O863" s="11"/>
      <c r="P863" s="11"/>
      <c r="Q863" s="11"/>
      <c r="R863" s="11"/>
      <c r="S863" s="11"/>
      <c r="T863" s="11"/>
      <c r="U863" s="11"/>
      <c r="V863" s="11"/>
      <c r="W863" s="11"/>
      <c r="X863" s="11"/>
      <c r="Y863" s="11"/>
      <c r="Z863" s="12"/>
    </row>
    <row r="864" ht="15.75" customHeight="1">
      <c r="A864" s="33"/>
      <c r="B864" s="34"/>
      <c r="C864" s="34"/>
      <c r="D864" s="34"/>
      <c r="E864" s="34"/>
      <c r="F864" s="11"/>
      <c r="G864" s="11"/>
      <c r="H864" s="11"/>
      <c r="I864" s="11"/>
      <c r="J864" s="11"/>
      <c r="K864" s="11"/>
      <c r="L864" s="11"/>
      <c r="M864" s="11"/>
      <c r="N864" s="11"/>
      <c r="O864" s="11"/>
      <c r="P864" s="11"/>
      <c r="Q864" s="11"/>
      <c r="R864" s="11"/>
      <c r="S864" s="11"/>
      <c r="T864" s="11"/>
      <c r="U864" s="11"/>
      <c r="V864" s="11"/>
      <c r="W864" s="11"/>
      <c r="X864" s="11"/>
      <c r="Y864" s="11"/>
      <c r="Z864" s="12"/>
    </row>
    <row r="865" ht="15.75" customHeight="1">
      <c r="A865" s="33"/>
      <c r="B865" s="34"/>
      <c r="C865" s="34"/>
      <c r="D865" s="34"/>
      <c r="E865" s="34"/>
      <c r="F865" s="11"/>
      <c r="G865" s="11"/>
      <c r="H865" s="11"/>
      <c r="I865" s="11"/>
      <c r="J865" s="11"/>
      <c r="K865" s="11"/>
      <c r="L865" s="11"/>
      <c r="M865" s="11"/>
      <c r="N865" s="11"/>
      <c r="O865" s="11"/>
      <c r="P865" s="11"/>
      <c r="Q865" s="11"/>
      <c r="R865" s="11"/>
      <c r="S865" s="11"/>
      <c r="T865" s="11"/>
      <c r="U865" s="11"/>
      <c r="V865" s="11"/>
      <c r="W865" s="11"/>
      <c r="X865" s="11"/>
      <c r="Y865" s="11"/>
      <c r="Z865" s="12"/>
    </row>
    <row r="866" ht="15.75" customHeight="1">
      <c r="A866" s="33"/>
      <c r="B866" s="34"/>
      <c r="C866" s="34"/>
      <c r="D866" s="34"/>
      <c r="E866" s="34"/>
      <c r="F866" s="11"/>
      <c r="G866" s="11"/>
      <c r="H866" s="11"/>
      <c r="I866" s="11"/>
      <c r="J866" s="11"/>
      <c r="K866" s="11"/>
      <c r="L866" s="11"/>
      <c r="M866" s="11"/>
      <c r="N866" s="11"/>
      <c r="O866" s="11"/>
      <c r="P866" s="11"/>
      <c r="Q866" s="11"/>
      <c r="R866" s="11"/>
      <c r="S866" s="11"/>
      <c r="T866" s="11"/>
      <c r="U866" s="11"/>
      <c r="V866" s="11"/>
      <c r="W866" s="11"/>
      <c r="X866" s="11"/>
      <c r="Y866" s="11"/>
      <c r="Z866" s="12"/>
    </row>
    <row r="867" ht="15.75" customHeight="1">
      <c r="A867" s="33"/>
      <c r="B867" s="34"/>
      <c r="C867" s="34"/>
      <c r="D867" s="34"/>
      <c r="E867" s="34"/>
      <c r="F867" s="11"/>
      <c r="G867" s="11"/>
      <c r="H867" s="11"/>
      <c r="I867" s="11"/>
      <c r="J867" s="11"/>
      <c r="K867" s="11"/>
      <c r="L867" s="11"/>
      <c r="M867" s="11"/>
      <c r="N867" s="11"/>
      <c r="O867" s="11"/>
      <c r="P867" s="11"/>
      <c r="Q867" s="11"/>
      <c r="R867" s="11"/>
      <c r="S867" s="11"/>
      <c r="T867" s="11"/>
      <c r="U867" s="11"/>
      <c r="V867" s="11"/>
      <c r="W867" s="11"/>
      <c r="X867" s="11"/>
      <c r="Y867" s="11"/>
      <c r="Z867" s="12"/>
    </row>
    <row r="868" ht="15.75" customHeight="1">
      <c r="A868" s="33"/>
      <c r="B868" s="34"/>
      <c r="C868" s="34"/>
      <c r="D868" s="34"/>
      <c r="E868" s="34"/>
      <c r="F868" s="11"/>
      <c r="G868" s="11"/>
      <c r="H868" s="11"/>
      <c r="I868" s="11"/>
      <c r="J868" s="11"/>
      <c r="K868" s="11"/>
      <c r="L868" s="11"/>
      <c r="M868" s="11"/>
      <c r="N868" s="11"/>
      <c r="O868" s="11"/>
      <c r="P868" s="11"/>
      <c r="Q868" s="11"/>
      <c r="R868" s="11"/>
      <c r="S868" s="11"/>
      <c r="T868" s="11"/>
      <c r="U868" s="11"/>
      <c r="V868" s="11"/>
      <c r="W868" s="11"/>
      <c r="X868" s="11"/>
      <c r="Y868" s="11"/>
      <c r="Z868" s="12"/>
    </row>
    <row r="869" ht="15.75" customHeight="1">
      <c r="A869" s="33"/>
      <c r="B869" s="34"/>
      <c r="C869" s="34"/>
      <c r="D869" s="34"/>
      <c r="E869" s="34"/>
      <c r="F869" s="11"/>
      <c r="G869" s="11"/>
      <c r="H869" s="11"/>
      <c r="I869" s="11"/>
      <c r="J869" s="11"/>
      <c r="K869" s="11"/>
      <c r="L869" s="11"/>
      <c r="M869" s="11"/>
      <c r="N869" s="11"/>
      <c r="O869" s="11"/>
      <c r="P869" s="11"/>
      <c r="Q869" s="11"/>
      <c r="R869" s="11"/>
      <c r="S869" s="11"/>
      <c r="T869" s="11"/>
      <c r="U869" s="11"/>
      <c r="V869" s="11"/>
      <c r="W869" s="11"/>
      <c r="X869" s="11"/>
      <c r="Y869" s="11"/>
      <c r="Z869" s="12"/>
    </row>
    <row r="870" ht="15.75" customHeight="1">
      <c r="A870" s="33"/>
      <c r="B870" s="34"/>
      <c r="C870" s="34"/>
      <c r="D870" s="34"/>
      <c r="E870" s="34"/>
      <c r="F870" s="11"/>
      <c r="G870" s="11"/>
      <c r="H870" s="11"/>
      <c r="I870" s="11"/>
      <c r="J870" s="11"/>
      <c r="K870" s="11"/>
      <c r="L870" s="11"/>
      <c r="M870" s="11"/>
      <c r="N870" s="11"/>
      <c r="O870" s="11"/>
      <c r="P870" s="11"/>
      <c r="Q870" s="11"/>
      <c r="R870" s="11"/>
      <c r="S870" s="11"/>
      <c r="T870" s="11"/>
      <c r="U870" s="11"/>
      <c r="V870" s="11"/>
      <c r="W870" s="11"/>
      <c r="X870" s="11"/>
      <c r="Y870" s="11"/>
      <c r="Z870" s="12"/>
    </row>
    <row r="871" ht="15.75" customHeight="1">
      <c r="A871" s="33"/>
      <c r="B871" s="34"/>
      <c r="C871" s="34"/>
      <c r="D871" s="34"/>
      <c r="E871" s="34"/>
      <c r="F871" s="11"/>
      <c r="G871" s="11"/>
      <c r="H871" s="11"/>
      <c r="I871" s="11"/>
      <c r="J871" s="11"/>
      <c r="K871" s="11"/>
      <c r="L871" s="11"/>
      <c r="M871" s="11"/>
      <c r="N871" s="11"/>
      <c r="O871" s="11"/>
      <c r="P871" s="11"/>
      <c r="Q871" s="11"/>
      <c r="R871" s="11"/>
      <c r="S871" s="11"/>
      <c r="T871" s="11"/>
      <c r="U871" s="11"/>
      <c r="V871" s="11"/>
      <c r="W871" s="11"/>
      <c r="X871" s="11"/>
      <c r="Y871" s="11"/>
      <c r="Z871" s="12"/>
    </row>
    <row r="872" ht="15.75" customHeight="1">
      <c r="A872" s="33"/>
      <c r="B872" s="34"/>
      <c r="C872" s="34"/>
      <c r="D872" s="34"/>
      <c r="E872" s="34"/>
      <c r="F872" s="11"/>
      <c r="G872" s="11"/>
      <c r="H872" s="11"/>
      <c r="I872" s="11"/>
      <c r="J872" s="11"/>
      <c r="K872" s="11"/>
      <c r="L872" s="11"/>
      <c r="M872" s="11"/>
      <c r="N872" s="11"/>
      <c r="O872" s="11"/>
      <c r="P872" s="11"/>
      <c r="Q872" s="11"/>
      <c r="R872" s="11"/>
      <c r="S872" s="11"/>
      <c r="T872" s="11"/>
      <c r="U872" s="11"/>
      <c r="V872" s="11"/>
      <c r="W872" s="11"/>
      <c r="X872" s="11"/>
      <c r="Y872" s="11"/>
      <c r="Z872" s="12"/>
    </row>
    <row r="873" ht="15.75" customHeight="1">
      <c r="A873" s="33"/>
      <c r="B873" s="34"/>
      <c r="C873" s="34"/>
      <c r="D873" s="34"/>
      <c r="E873" s="34"/>
      <c r="F873" s="11"/>
      <c r="G873" s="11"/>
      <c r="H873" s="11"/>
      <c r="I873" s="11"/>
      <c r="J873" s="11"/>
      <c r="K873" s="11"/>
      <c r="L873" s="11"/>
      <c r="M873" s="11"/>
      <c r="N873" s="11"/>
      <c r="O873" s="11"/>
      <c r="P873" s="11"/>
      <c r="Q873" s="11"/>
      <c r="R873" s="11"/>
      <c r="S873" s="11"/>
      <c r="T873" s="11"/>
      <c r="U873" s="11"/>
      <c r="V873" s="11"/>
      <c r="W873" s="11"/>
      <c r="X873" s="11"/>
      <c r="Y873" s="11"/>
      <c r="Z873" s="12"/>
    </row>
    <row r="874" ht="15.75" customHeight="1">
      <c r="A874" s="33"/>
      <c r="B874" s="34"/>
      <c r="C874" s="34"/>
      <c r="D874" s="34"/>
      <c r="E874" s="34"/>
      <c r="F874" s="11"/>
      <c r="G874" s="11"/>
      <c r="H874" s="11"/>
      <c r="I874" s="11"/>
      <c r="J874" s="11"/>
      <c r="K874" s="11"/>
      <c r="L874" s="11"/>
      <c r="M874" s="11"/>
      <c r="N874" s="11"/>
      <c r="O874" s="11"/>
      <c r="P874" s="11"/>
      <c r="Q874" s="11"/>
      <c r="R874" s="11"/>
      <c r="S874" s="11"/>
      <c r="T874" s="11"/>
      <c r="U874" s="11"/>
      <c r="V874" s="11"/>
      <c r="W874" s="11"/>
      <c r="X874" s="11"/>
      <c r="Y874" s="11"/>
      <c r="Z874" s="12"/>
    </row>
    <row r="875" ht="15.75" customHeight="1">
      <c r="A875" s="33"/>
      <c r="B875" s="34"/>
      <c r="C875" s="34"/>
      <c r="D875" s="34"/>
      <c r="E875" s="34"/>
      <c r="F875" s="11"/>
      <c r="G875" s="11"/>
      <c r="H875" s="11"/>
      <c r="I875" s="11"/>
      <c r="J875" s="11"/>
      <c r="K875" s="11"/>
      <c r="L875" s="11"/>
      <c r="M875" s="11"/>
      <c r="N875" s="11"/>
      <c r="O875" s="11"/>
      <c r="P875" s="11"/>
      <c r="Q875" s="11"/>
      <c r="R875" s="11"/>
      <c r="S875" s="11"/>
      <c r="T875" s="11"/>
      <c r="U875" s="11"/>
      <c r="V875" s="11"/>
      <c r="W875" s="11"/>
      <c r="X875" s="11"/>
      <c r="Y875" s="11"/>
      <c r="Z875" s="12"/>
    </row>
    <row r="876" ht="15.75" customHeight="1">
      <c r="A876" s="33"/>
      <c r="B876" s="34"/>
      <c r="C876" s="34"/>
      <c r="D876" s="34"/>
      <c r="E876" s="34"/>
      <c r="F876" s="11"/>
      <c r="G876" s="11"/>
      <c r="H876" s="11"/>
      <c r="I876" s="11"/>
      <c r="J876" s="11"/>
      <c r="K876" s="11"/>
      <c r="L876" s="11"/>
      <c r="M876" s="11"/>
      <c r="N876" s="11"/>
      <c r="O876" s="11"/>
      <c r="P876" s="11"/>
      <c r="Q876" s="11"/>
      <c r="R876" s="11"/>
      <c r="S876" s="11"/>
      <c r="T876" s="11"/>
      <c r="U876" s="11"/>
      <c r="V876" s="11"/>
      <c r="W876" s="11"/>
      <c r="X876" s="11"/>
      <c r="Y876" s="11"/>
      <c r="Z876" s="12"/>
    </row>
    <row r="877" ht="15.75" customHeight="1">
      <c r="A877" s="33"/>
      <c r="B877" s="34"/>
      <c r="C877" s="34"/>
      <c r="D877" s="34"/>
      <c r="E877" s="34"/>
      <c r="F877" s="11"/>
      <c r="G877" s="11"/>
      <c r="H877" s="11"/>
      <c r="I877" s="11"/>
      <c r="J877" s="11"/>
      <c r="K877" s="11"/>
      <c r="L877" s="11"/>
      <c r="M877" s="11"/>
      <c r="N877" s="11"/>
      <c r="O877" s="11"/>
      <c r="P877" s="11"/>
      <c r="Q877" s="11"/>
      <c r="R877" s="11"/>
      <c r="S877" s="11"/>
      <c r="T877" s="11"/>
      <c r="U877" s="11"/>
      <c r="V877" s="11"/>
      <c r="W877" s="11"/>
      <c r="X877" s="11"/>
      <c r="Y877" s="11"/>
      <c r="Z877" s="12"/>
    </row>
    <row r="878" ht="15.75" customHeight="1">
      <c r="A878" s="33"/>
      <c r="B878" s="34"/>
      <c r="C878" s="34"/>
      <c r="D878" s="34"/>
      <c r="E878" s="34"/>
      <c r="F878" s="11"/>
      <c r="G878" s="11"/>
      <c r="H878" s="11"/>
      <c r="I878" s="11"/>
      <c r="J878" s="11"/>
      <c r="K878" s="11"/>
      <c r="L878" s="11"/>
      <c r="M878" s="11"/>
      <c r="N878" s="11"/>
      <c r="O878" s="11"/>
      <c r="P878" s="11"/>
      <c r="Q878" s="11"/>
      <c r="R878" s="11"/>
      <c r="S878" s="11"/>
      <c r="T878" s="11"/>
      <c r="U878" s="11"/>
      <c r="V878" s="11"/>
      <c r="W878" s="11"/>
      <c r="X878" s="11"/>
      <c r="Y878" s="11"/>
      <c r="Z878" s="12"/>
    </row>
    <row r="879" ht="15.75" customHeight="1">
      <c r="A879" s="33"/>
      <c r="B879" s="34"/>
      <c r="C879" s="34"/>
      <c r="D879" s="34"/>
      <c r="E879" s="34"/>
      <c r="F879" s="11"/>
      <c r="G879" s="11"/>
      <c r="H879" s="11"/>
      <c r="I879" s="11"/>
      <c r="J879" s="11"/>
      <c r="K879" s="11"/>
      <c r="L879" s="11"/>
      <c r="M879" s="11"/>
      <c r="N879" s="11"/>
      <c r="O879" s="11"/>
      <c r="P879" s="11"/>
      <c r="Q879" s="11"/>
      <c r="R879" s="11"/>
      <c r="S879" s="11"/>
      <c r="T879" s="11"/>
      <c r="U879" s="11"/>
      <c r="V879" s="11"/>
      <c r="W879" s="11"/>
      <c r="X879" s="11"/>
      <c r="Y879" s="11"/>
      <c r="Z879" s="12"/>
    </row>
    <row r="880" ht="15.75" customHeight="1">
      <c r="A880" s="33"/>
      <c r="B880" s="34"/>
      <c r="C880" s="34"/>
      <c r="D880" s="34"/>
      <c r="E880" s="34"/>
      <c r="F880" s="11"/>
      <c r="G880" s="11"/>
      <c r="H880" s="11"/>
      <c r="I880" s="11"/>
      <c r="J880" s="11"/>
      <c r="K880" s="11"/>
      <c r="L880" s="11"/>
      <c r="M880" s="11"/>
      <c r="N880" s="11"/>
      <c r="O880" s="11"/>
      <c r="P880" s="11"/>
      <c r="Q880" s="11"/>
      <c r="R880" s="11"/>
      <c r="S880" s="11"/>
      <c r="T880" s="11"/>
      <c r="U880" s="11"/>
      <c r="V880" s="11"/>
      <c r="W880" s="11"/>
      <c r="X880" s="11"/>
      <c r="Y880" s="11"/>
      <c r="Z880" s="12"/>
    </row>
    <row r="881" ht="15.75" customHeight="1">
      <c r="A881" s="33"/>
      <c r="B881" s="34"/>
      <c r="C881" s="34"/>
      <c r="D881" s="34"/>
      <c r="E881" s="34"/>
      <c r="F881" s="11"/>
      <c r="G881" s="11"/>
      <c r="H881" s="11"/>
      <c r="I881" s="11"/>
      <c r="J881" s="11"/>
      <c r="K881" s="11"/>
      <c r="L881" s="11"/>
      <c r="M881" s="11"/>
      <c r="N881" s="11"/>
      <c r="O881" s="11"/>
      <c r="P881" s="11"/>
      <c r="Q881" s="11"/>
      <c r="R881" s="11"/>
      <c r="S881" s="11"/>
      <c r="T881" s="11"/>
      <c r="U881" s="11"/>
      <c r="V881" s="11"/>
      <c r="W881" s="11"/>
      <c r="X881" s="11"/>
      <c r="Y881" s="11"/>
      <c r="Z881" s="12"/>
    </row>
    <row r="882" ht="15.75" customHeight="1">
      <c r="A882" s="33"/>
      <c r="B882" s="34"/>
      <c r="C882" s="34"/>
      <c r="D882" s="34"/>
      <c r="E882" s="34"/>
      <c r="F882" s="11"/>
      <c r="G882" s="11"/>
      <c r="H882" s="11"/>
      <c r="I882" s="11"/>
      <c r="J882" s="11"/>
      <c r="K882" s="11"/>
      <c r="L882" s="11"/>
      <c r="M882" s="11"/>
      <c r="N882" s="11"/>
      <c r="O882" s="11"/>
      <c r="P882" s="11"/>
      <c r="Q882" s="11"/>
      <c r="R882" s="11"/>
      <c r="S882" s="11"/>
      <c r="T882" s="11"/>
      <c r="U882" s="11"/>
      <c r="V882" s="11"/>
      <c r="W882" s="11"/>
      <c r="X882" s="11"/>
      <c r="Y882" s="11"/>
      <c r="Z882" s="12"/>
    </row>
    <row r="883" ht="15.75" customHeight="1">
      <c r="A883" s="33"/>
      <c r="B883" s="34"/>
      <c r="C883" s="34"/>
      <c r="D883" s="34"/>
      <c r="E883" s="34"/>
      <c r="F883" s="11"/>
      <c r="G883" s="11"/>
      <c r="H883" s="11"/>
      <c r="I883" s="11"/>
      <c r="J883" s="11"/>
      <c r="K883" s="11"/>
      <c r="L883" s="11"/>
      <c r="M883" s="11"/>
      <c r="N883" s="11"/>
      <c r="O883" s="11"/>
      <c r="P883" s="11"/>
      <c r="Q883" s="11"/>
      <c r="R883" s="11"/>
      <c r="S883" s="11"/>
      <c r="T883" s="11"/>
      <c r="U883" s="11"/>
      <c r="V883" s="11"/>
      <c r="W883" s="11"/>
      <c r="X883" s="11"/>
      <c r="Y883" s="11"/>
      <c r="Z883" s="12"/>
    </row>
    <row r="884" ht="15.75" customHeight="1">
      <c r="A884" s="33"/>
      <c r="B884" s="34"/>
      <c r="C884" s="34"/>
      <c r="D884" s="34"/>
      <c r="E884" s="34"/>
      <c r="F884" s="11"/>
      <c r="G884" s="11"/>
      <c r="H884" s="11"/>
      <c r="I884" s="11"/>
      <c r="J884" s="11"/>
      <c r="K884" s="11"/>
      <c r="L884" s="11"/>
      <c r="M884" s="11"/>
      <c r="N884" s="11"/>
      <c r="O884" s="11"/>
      <c r="P884" s="11"/>
      <c r="Q884" s="11"/>
      <c r="R884" s="11"/>
      <c r="S884" s="11"/>
      <c r="T884" s="11"/>
      <c r="U884" s="11"/>
      <c r="V884" s="11"/>
      <c r="W884" s="11"/>
      <c r="X884" s="11"/>
      <c r="Y884" s="11"/>
      <c r="Z884" s="12"/>
    </row>
    <row r="885" ht="15.75" customHeight="1">
      <c r="A885" s="33"/>
      <c r="B885" s="34"/>
      <c r="C885" s="34"/>
      <c r="D885" s="34"/>
      <c r="E885" s="34"/>
      <c r="F885" s="11"/>
      <c r="G885" s="11"/>
      <c r="H885" s="11"/>
      <c r="I885" s="11"/>
      <c r="J885" s="11"/>
      <c r="K885" s="11"/>
      <c r="L885" s="11"/>
      <c r="M885" s="11"/>
      <c r="N885" s="11"/>
      <c r="O885" s="11"/>
      <c r="P885" s="11"/>
      <c r="Q885" s="11"/>
      <c r="R885" s="11"/>
      <c r="S885" s="11"/>
      <c r="T885" s="11"/>
      <c r="U885" s="11"/>
      <c r="V885" s="11"/>
      <c r="W885" s="11"/>
      <c r="X885" s="11"/>
      <c r="Y885" s="11"/>
      <c r="Z885" s="12"/>
    </row>
    <row r="886" ht="15.75" customHeight="1">
      <c r="A886" s="33"/>
      <c r="B886" s="34"/>
      <c r="C886" s="34"/>
      <c r="D886" s="34"/>
      <c r="E886" s="34"/>
      <c r="F886" s="11"/>
      <c r="G886" s="11"/>
      <c r="H886" s="11"/>
      <c r="I886" s="11"/>
      <c r="J886" s="11"/>
      <c r="K886" s="11"/>
      <c r="L886" s="11"/>
      <c r="M886" s="11"/>
      <c r="N886" s="11"/>
      <c r="O886" s="11"/>
      <c r="P886" s="11"/>
      <c r="Q886" s="11"/>
      <c r="R886" s="11"/>
      <c r="S886" s="11"/>
      <c r="T886" s="11"/>
      <c r="U886" s="11"/>
      <c r="V886" s="11"/>
      <c r="W886" s="11"/>
      <c r="X886" s="11"/>
      <c r="Y886" s="11"/>
      <c r="Z886" s="12"/>
    </row>
    <row r="887" ht="15.75" customHeight="1">
      <c r="A887" s="33"/>
      <c r="B887" s="34"/>
      <c r="C887" s="34"/>
      <c r="D887" s="34"/>
      <c r="E887" s="34"/>
      <c r="F887" s="11"/>
      <c r="G887" s="11"/>
      <c r="H887" s="11"/>
      <c r="I887" s="11"/>
      <c r="J887" s="11"/>
      <c r="K887" s="11"/>
      <c r="L887" s="11"/>
      <c r="M887" s="11"/>
      <c r="N887" s="11"/>
      <c r="O887" s="11"/>
      <c r="P887" s="11"/>
      <c r="Q887" s="11"/>
      <c r="R887" s="11"/>
      <c r="S887" s="11"/>
      <c r="T887" s="11"/>
      <c r="U887" s="11"/>
      <c r="V887" s="11"/>
      <c r="W887" s="11"/>
      <c r="X887" s="11"/>
      <c r="Y887" s="11"/>
      <c r="Z887" s="12"/>
    </row>
    <row r="888" ht="15.75" customHeight="1">
      <c r="A888" s="33"/>
      <c r="B888" s="34"/>
      <c r="C888" s="34"/>
      <c r="D888" s="34"/>
      <c r="E888" s="34"/>
      <c r="F888" s="11"/>
      <c r="G888" s="11"/>
      <c r="H888" s="11"/>
      <c r="I888" s="11"/>
      <c r="J888" s="11"/>
      <c r="K888" s="11"/>
      <c r="L888" s="11"/>
      <c r="M888" s="11"/>
      <c r="N888" s="11"/>
      <c r="O888" s="11"/>
      <c r="P888" s="11"/>
      <c r="Q888" s="11"/>
      <c r="R888" s="11"/>
      <c r="S888" s="11"/>
      <c r="T888" s="11"/>
      <c r="U888" s="11"/>
      <c r="V888" s="11"/>
      <c r="W888" s="11"/>
      <c r="X888" s="11"/>
      <c r="Y888" s="11"/>
      <c r="Z888" s="12"/>
    </row>
    <row r="889" ht="15.75" customHeight="1">
      <c r="A889" s="33"/>
      <c r="B889" s="34"/>
      <c r="C889" s="34"/>
      <c r="D889" s="34"/>
      <c r="E889" s="34"/>
      <c r="F889" s="11"/>
      <c r="G889" s="11"/>
      <c r="H889" s="11"/>
      <c r="I889" s="11"/>
      <c r="J889" s="11"/>
      <c r="K889" s="11"/>
      <c r="L889" s="11"/>
      <c r="M889" s="11"/>
      <c r="N889" s="11"/>
      <c r="O889" s="11"/>
      <c r="P889" s="11"/>
      <c r="Q889" s="11"/>
      <c r="R889" s="11"/>
      <c r="S889" s="11"/>
      <c r="T889" s="11"/>
      <c r="U889" s="11"/>
      <c r="V889" s="11"/>
      <c r="W889" s="11"/>
      <c r="X889" s="11"/>
      <c r="Y889" s="11"/>
      <c r="Z889" s="12"/>
    </row>
    <row r="890" ht="15.75" customHeight="1">
      <c r="A890" s="33"/>
      <c r="B890" s="34"/>
      <c r="C890" s="34"/>
      <c r="D890" s="34"/>
      <c r="E890" s="34"/>
      <c r="F890" s="11"/>
      <c r="G890" s="11"/>
      <c r="H890" s="11"/>
      <c r="I890" s="11"/>
      <c r="J890" s="11"/>
      <c r="K890" s="11"/>
      <c r="L890" s="11"/>
      <c r="M890" s="11"/>
      <c r="N890" s="11"/>
      <c r="O890" s="11"/>
      <c r="P890" s="11"/>
      <c r="Q890" s="11"/>
      <c r="R890" s="11"/>
      <c r="S890" s="11"/>
      <c r="T890" s="11"/>
      <c r="U890" s="11"/>
      <c r="V890" s="11"/>
      <c r="W890" s="11"/>
      <c r="X890" s="11"/>
      <c r="Y890" s="11"/>
      <c r="Z890" s="12"/>
    </row>
    <row r="891" ht="15.75" customHeight="1">
      <c r="A891" s="33"/>
      <c r="B891" s="34"/>
      <c r="C891" s="34"/>
      <c r="D891" s="34"/>
      <c r="E891" s="34"/>
      <c r="F891" s="11"/>
      <c r="G891" s="11"/>
      <c r="H891" s="11"/>
      <c r="I891" s="11"/>
      <c r="J891" s="11"/>
      <c r="K891" s="11"/>
      <c r="L891" s="11"/>
      <c r="M891" s="11"/>
      <c r="N891" s="11"/>
      <c r="O891" s="11"/>
      <c r="P891" s="11"/>
      <c r="Q891" s="11"/>
      <c r="R891" s="11"/>
      <c r="S891" s="11"/>
      <c r="T891" s="11"/>
      <c r="U891" s="11"/>
      <c r="V891" s="11"/>
      <c r="W891" s="11"/>
      <c r="X891" s="11"/>
      <c r="Y891" s="11"/>
      <c r="Z891" s="12"/>
    </row>
    <row r="892" ht="15.75" customHeight="1">
      <c r="A892" s="33"/>
      <c r="B892" s="34"/>
      <c r="C892" s="34"/>
      <c r="D892" s="34"/>
      <c r="E892" s="34"/>
      <c r="F892" s="11"/>
      <c r="G892" s="11"/>
      <c r="H892" s="11"/>
      <c r="I892" s="11"/>
      <c r="J892" s="11"/>
      <c r="K892" s="11"/>
      <c r="L892" s="11"/>
      <c r="M892" s="11"/>
      <c r="N892" s="11"/>
      <c r="O892" s="11"/>
      <c r="P892" s="11"/>
      <c r="Q892" s="11"/>
      <c r="R892" s="11"/>
      <c r="S892" s="11"/>
      <c r="T892" s="11"/>
      <c r="U892" s="11"/>
      <c r="V892" s="11"/>
      <c r="W892" s="11"/>
      <c r="X892" s="11"/>
      <c r="Y892" s="11"/>
      <c r="Z892" s="12"/>
    </row>
    <row r="893" ht="15.75" customHeight="1">
      <c r="A893" s="33"/>
      <c r="B893" s="34"/>
      <c r="C893" s="34"/>
      <c r="D893" s="34"/>
      <c r="E893" s="34"/>
      <c r="F893" s="11"/>
      <c r="G893" s="11"/>
      <c r="H893" s="11"/>
      <c r="I893" s="11"/>
      <c r="J893" s="11"/>
      <c r="K893" s="11"/>
      <c r="L893" s="11"/>
      <c r="M893" s="11"/>
      <c r="N893" s="11"/>
      <c r="O893" s="11"/>
      <c r="P893" s="11"/>
      <c r="Q893" s="11"/>
      <c r="R893" s="11"/>
      <c r="S893" s="11"/>
      <c r="T893" s="11"/>
      <c r="U893" s="11"/>
      <c r="V893" s="11"/>
      <c r="W893" s="11"/>
      <c r="X893" s="11"/>
      <c r="Y893" s="11"/>
      <c r="Z893" s="12"/>
    </row>
    <row r="894" ht="15.75" customHeight="1">
      <c r="A894" s="33"/>
      <c r="B894" s="34"/>
      <c r="C894" s="34"/>
      <c r="D894" s="34"/>
      <c r="E894" s="34"/>
      <c r="F894" s="11"/>
      <c r="G894" s="11"/>
      <c r="H894" s="11"/>
      <c r="I894" s="11"/>
      <c r="J894" s="11"/>
      <c r="K894" s="11"/>
      <c r="L894" s="11"/>
      <c r="M894" s="11"/>
      <c r="N894" s="11"/>
      <c r="O894" s="11"/>
      <c r="P894" s="11"/>
      <c r="Q894" s="11"/>
      <c r="R894" s="11"/>
      <c r="S894" s="11"/>
      <c r="T894" s="11"/>
      <c r="U894" s="11"/>
      <c r="V894" s="11"/>
      <c r="W894" s="11"/>
      <c r="X894" s="11"/>
      <c r="Y894" s="11"/>
      <c r="Z894" s="12"/>
    </row>
    <row r="895" ht="15.75" customHeight="1">
      <c r="A895" s="33"/>
      <c r="B895" s="34"/>
      <c r="C895" s="34"/>
      <c r="D895" s="34"/>
      <c r="E895" s="34"/>
      <c r="F895" s="11"/>
      <c r="G895" s="11"/>
      <c r="H895" s="11"/>
      <c r="I895" s="11"/>
      <c r="J895" s="11"/>
      <c r="K895" s="11"/>
      <c r="L895" s="11"/>
      <c r="M895" s="11"/>
      <c r="N895" s="11"/>
      <c r="O895" s="11"/>
      <c r="P895" s="11"/>
      <c r="Q895" s="11"/>
      <c r="R895" s="11"/>
      <c r="S895" s="11"/>
      <c r="T895" s="11"/>
      <c r="U895" s="11"/>
      <c r="V895" s="11"/>
      <c r="W895" s="11"/>
      <c r="X895" s="11"/>
      <c r="Y895" s="11"/>
      <c r="Z895" s="12"/>
    </row>
    <row r="896" ht="15.75" customHeight="1">
      <c r="A896" s="33"/>
      <c r="B896" s="34"/>
      <c r="C896" s="34"/>
      <c r="D896" s="34"/>
      <c r="E896" s="34"/>
      <c r="F896" s="11"/>
      <c r="G896" s="11"/>
      <c r="H896" s="11"/>
      <c r="I896" s="11"/>
      <c r="J896" s="11"/>
      <c r="K896" s="11"/>
      <c r="L896" s="11"/>
      <c r="M896" s="11"/>
      <c r="N896" s="11"/>
      <c r="O896" s="11"/>
      <c r="P896" s="11"/>
      <c r="Q896" s="11"/>
      <c r="R896" s="11"/>
      <c r="S896" s="11"/>
      <c r="T896" s="11"/>
      <c r="U896" s="11"/>
      <c r="V896" s="11"/>
      <c r="W896" s="11"/>
      <c r="X896" s="11"/>
      <c r="Y896" s="11"/>
      <c r="Z896" s="12"/>
    </row>
    <row r="897" ht="15.75" customHeight="1">
      <c r="A897" s="33"/>
      <c r="B897" s="34"/>
      <c r="C897" s="34"/>
      <c r="D897" s="34"/>
      <c r="E897" s="34"/>
      <c r="F897" s="11"/>
      <c r="G897" s="11"/>
      <c r="H897" s="11"/>
      <c r="I897" s="11"/>
      <c r="J897" s="11"/>
      <c r="K897" s="11"/>
      <c r="L897" s="11"/>
      <c r="M897" s="11"/>
      <c r="N897" s="11"/>
      <c r="O897" s="11"/>
      <c r="P897" s="11"/>
      <c r="Q897" s="11"/>
      <c r="R897" s="11"/>
      <c r="S897" s="11"/>
      <c r="T897" s="11"/>
      <c r="U897" s="11"/>
      <c r="V897" s="11"/>
      <c r="W897" s="11"/>
      <c r="X897" s="11"/>
      <c r="Y897" s="11"/>
      <c r="Z897" s="12"/>
    </row>
    <row r="898" ht="15.75" customHeight="1">
      <c r="A898" s="33"/>
      <c r="B898" s="34"/>
      <c r="C898" s="34"/>
      <c r="D898" s="34"/>
      <c r="E898" s="34"/>
      <c r="F898" s="11"/>
      <c r="G898" s="11"/>
      <c r="H898" s="11"/>
      <c r="I898" s="11"/>
      <c r="J898" s="11"/>
      <c r="K898" s="11"/>
      <c r="L898" s="11"/>
      <c r="M898" s="11"/>
      <c r="N898" s="11"/>
      <c r="O898" s="11"/>
      <c r="P898" s="11"/>
      <c r="Q898" s="11"/>
      <c r="R898" s="11"/>
      <c r="S898" s="11"/>
      <c r="T898" s="11"/>
      <c r="U898" s="11"/>
      <c r="V898" s="11"/>
      <c r="W898" s="11"/>
      <c r="X898" s="11"/>
      <c r="Y898" s="11"/>
      <c r="Z898" s="12"/>
    </row>
    <row r="899" ht="15.75" customHeight="1">
      <c r="A899" s="33"/>
      <c r="B899" s="34"/>
      <c r="C899" s="34"/>
      <c r="D899" s="34"/>
      <c r="E899" s="34"/>
      <c r="F899" s="11"/>
      <c r="G899" s="11"/>
      <c r="H899" s="11"/>
      <c r="I899" s="11"/>
      <c r="J899" s="11"/>
      <c r="K899" s="11"/>
      <c r="L899" s="11"/>
      <c r="M899" s="11"/>
      <c r="N899" s="11"/>
      <c r="O899" s="11"/>
      <c r="P899" s="11"/>
      <c r="Q899" s="11"/>
      <c r="R899" s="11"/>
      <c r="S899" s="11"/>
      <c r="T899" s="11"/>
      <c r="U899" s="11"/>
      <c r="V899" s="11"/>
      <c r="W899" s="11"/>
      <c r="X899" s="11"/>
      <c r="Y899" s="11"/>
      <c r="Z899" s="12"/>
    </row>
    <row r="900" ht="15.75" customHeight="1">
      <c r="A900" s="33"/>
      <c r="B900" s="34"/>
      <c r="C900" s="34"/>
      <c r="D900" s="34"/>
      <c r="E900" s="34"/>
      <c r="F900" s="11"/>
      <c r="G900" s="11"/>
      <c r="H900" s="11"/>
      <c r="I900" s="11"/>
      <c r="J900" s="11"/>
      <c r="K900" s="11"/>
      <c r="L900" s="11"/>
      <c r="M900" s="11"/>
      <c r="N900" s="11"/>
      <c r="O900" s="11"/>
      <c r="P900" s="11"/>
      <c r="Q900" s="11"/>
      <c r="R900" s="11"/>
      <c r="S900" s="11"/>
      <c r="T900" s="11"/>
      <c r="U900" s="11"/>
      <c r="V900" s="11"/>
      <c r="W900" s="11"/>
      <c r="X900" s="11"/>
      <c r="Y900" s="11"/>
      <c r="Z900" s="12"/>
    </row>
    <row r="901" ht="15.75" customHeight="1">
      <c r="A901" s="33"/>
      <c r="B901" s="34"/>
      <c r="C901" s="34"/>
      <c r="D901" s="34"/>
      <c r="E901" s="34"/>
      <c r="F901" s="11"/>
      <c r="G901" s="11"/>
      <c r="H901" s="11"/>
      <c r="I901" s="11"/>
      <c r="J901" s="11"/>
      <c r="K901" s="11"/>
      <c r="L901" s="11"/>
      <c r="M901" s="11"/>
      <c r="N901" s="11"/>
      <c r="O901" s="11"/>
      <c r="P901" s="11"/>
      <c r="Q901" s="11"/>
      <c r="R901" s="11"/>
      <c r="S901" s="11"/>
      <c r="T901" s="11"/>
      <c r="U901" s="11"/>
      <c r="V901" s="11"/>
      <c r="W901" s="11"/>
      <c r="X901" s="11"/>
      <c r="Y901" s="11"/>
      <c r="Z901" s="12"/>
    </row>
    <row r="902" ht="15.75" customHeight="1">
      <c r="A902" s="33"/>
      <c r="B902" s="34"/>
      <c r="C902" s="34"/>
      <c r="D902" s="34"/>
      <c r="E902" s="34"/>
      <c r="F902" s="11"/>
      <c r="G902" s="11"/>
      <c r="H902" s="11"/>
      <c r="I902" s="11"/>
      <c r="J902" s="11"/>
      <c r="K902" s="11"/>
      <c r="L902" s="11"/>
      <c r="M902" s="11"/>
      <c r="N902" s="11"/>
      <c r="O902" s="11"/>
      <c r="P902" s="11"/>
      <c r="Q902" s="11"/>
      <c r="R902" s="11"/>
      <c r="S902" s="11"/>
      <c r="T902" s="11"/>
      <c r="U902" s="11"/>
      <c r="V902" s="11"/>
      <c r="W902" s="11"/>
      <c r="X902" s="11"/>
      <c r="Y902" s="11"/>
      <c r="Z902" s="12"/>
    </row>
    <row r="903" ht="15.75" customHeight="1">
      <c r="A903" s="33"/>
      <c r="B903" s="34"/>
      <c r="C903" s="34"/>
      <c r="D903" s="34"/>
      <c r="E903" s="34"/>
      <c r="F903" s="11"/>
      <c r="G903" s="11"/>
      <c r="H903" s="11"/>
      <c r="I903" s="11"/>
      <c r="J903" s="11"/>
      <c r="K903" s="11"/>
      <c r="L903" s="11"/>
      <c r="M903" s="11"/>
      <c r="N903" s="11"/>
      <c r="O903" s="11"/>
      <c r="P903" s="11"/>
      <c r="Q903" s="11"/>
      <c r="R903" s="11"/>
      <c r="S903" s="11"/>
      <c r="T903" s="11"/>
      <c r="U903" s="11"/>
      <c r="V903" s="11"/>
      <c r="W903" s="11"/>
      <c r="X903" s="11"/>
      <c r="Y903" s="11"/>
      <c r="Z903" s="12"/>
    </row>
    <row r="904" ht="15.75" customHeight="1">
      <c r="A904" s="33"/>
      <c r="B904" s="34"/>
      <c r="C904" s="34"/>
      <c r="D904" s="34"/>
      <c r="E904" s="34"/>
      <c r="F904" s="11"/>
      <c r="G904" s="11"/>
      <c r="H904" s="11"/>
      <c r="I904" s="11"/>
      <c r="J904" s="11"/>
      <c r="K904" s="11"/>
      <c r="L904" s="11"/>
      <c r="M904" s="11"/>
      <c r="N904" s="11"/>
      <c r="O904" s="11"/>
      <c r="P904" s="11"/>
      <c r="Q904" s="11"/>
      <c r="R904" s="11"/>
      <c r="S904" s="11"/>
      <c r="T904" s="11"/>
      <c r="U904" s="11"/>
      <c r="V904" s="11"/>
      <c r="W904" s="11"/>
      <c r="X904" s="11"/>
      <c r="Y904" s="11"/>
      <c r="Z904" s="12"/>
    </row>
    <row r="905" ht="15.75" customHeight="1">
      <c r="A905" s="33"/>
      <c r="B905" s="34"/>
      <c r="C905" s="34"/>
      <c r="D905" s="34"/>
      <c r="E905" s="34"/>
      <c r="F905" s="11"/>
      <c r="G905" s="11"/>
      <c r="H905" s="11"/>
      <c r="I905" s="11"/>
      <c r="J905" s="11"/>
      <c r="K905" s="11"/>
      <c r="L905" s="11"/>
      <c r="M905" s="11"/>
      <c r="N905" s="11"/>
      <c r="O905" s="11"/>
      <c r="P905" s="11"/>
      <c r="Q905" s="11"/>
      <c r="R905" s="11"/>
      <c r="S905" s="11"/>
      <c r="T905" s="11"/>
      <c r="U905" s="11"/>
      <c r="V905" s="11"/>
      <c r="W905" s="11"/>
      <c r="X905" s="11"/>
      <c r="Y905" s="11"/>
      <c r="Z905" s="12"/>
    </row>
    <row r="906" ht="15.75" customHeight="1">
      <c r="A906" s="33"/>
      <c r="B906" s="34"/>
      <c r="C906" s="34"/>
      <c r="D906" s="34"/>
      <c r="E906" s="34"/>
      <c r="F906" s="11"/>
      <c r="G906" s="11"/>
      <c r="H906" s="11"/>
      <c r="I906" s="11"/>
      <c r="J906" s="11"/>
      <c r="K906" s="11"/>
      <c r="L906" s="11"/>
      <c r="M906" s="11"/>
      <c r="N906" s="11"/>
      <c r="O906" s="11"/>
      <c r="P906" s="11"/>
      <c r="Q906" s="11"/>
      <c r="R906" s="11"/>
      <c r="S906" s="11"/>
      <c r="T906" s="11"/>
      <c r="U906" s="11"/>
      <c r="V906" s="11"/>
      <c r="W906" s="11"/>
      <c r="X906" s="11"/>
      <c r="Y906" s="11"/>
      <c r="Z906" s="12"/>
    </row>
    <row r="907" ht="15.75" customHeight="1">
      <c r="A907" s="33"/>
      <c r="B907" s="34"/>
      <c r="C907" s="34"/>
      <c r="D907" s="34"/>
      <c r="E907" s="34"/>
      <c r="F907" s="11"/>
      <c r="G907" s="11"/>
      <c r="H907" s="11"/>
      <c r="I907" s="11"/>
      <c r="J907" s="11"/>
      <c r="K907" s="11"/>
      <c r="L907" s="11"/>
      <c r="M907" s="11"/>
      <c r="N907" s="11"/>
      <c r="O907" s="11"/>
      <c r="P907" s="11"/>
      <c r="Q907" s="11"/>
      <c r="R907" s="11"/>
      <c r="S907" s="11"/>
      <c r="T907" s="11"/>
      <c r="U907" s="11"/>
      <c r="V907" s="11"/>
      <c r="W907" s="11"/>
      <c r="X907" s="11"/>
      <c r="Y907" s="11"/>
      <c r="Z907" s="12"/>
    </row>
    <row r="908" ht="15.75" customHeight="1">
      <c r="A908" s="33"/>
      <c r="B908" s="34"/>
      <c r="C908" s="34"/>
      <c r="D908" s="34"/>
      <c r="E908" s="34"/>
      <c r="F908" s="11"/>
      <c r="G908" s="11"/>
      <c r="H908" s="11"/>
      <c r="I908" s="11"/>
      <c r="J908" s="11"/>
      <c r="K908" s="11"/>
      <c r="L908" s="11"/>
      <c r="M908" s="11"/>
      <c r="N908" s="11"/>
      <c r="O908" s="11"/>
      <c r="P908" s="11"/>
      <c r="Q908" s="11"/>
      <c r="R908" s="11"/>
      <c r="S908" s="11"/>
      <c r="T908" s="11"/>
      <c r="U908" s="11"/>
      <c r="V908" s="11"/>
      <c r="W908" s="11"/>
      <c r="X908" s="11"/>
      <c r="Y908" s="11"/>
      <c r="Z908" s="12"/>
    </row>
    <row r="909" ht="15.75" customHeight="1">
      <c r="A909" s="33"/>
      <c r="B909" s="34"/>
      <c r="C909" s="34"/>
      <c r="D909" s="34"/>
      <c r="E909" s="34"/>
      <c r="F909" s="11"/>
      <c r="G909" s="11"/>
      <c r="H909" s="11"/>
      <c r="I909" s="11"/>
      <c r="J909" s="11"/>
      <c r="K909" s="11"/>
      <c r="L909" s="11"/>
      <c r="M909" s="11"/>
      <c r="N909" s="11"/>
      <c r="O909" s="11"/>
      <c r="P909" s="11"/>
      <c r="Q909" s="11"/>
      <c r="R909" s="11"/>
      <c r="S909" s="11"/>
      <c r="T909" s="11"/>
      <c r="U909" s="11"/>
      <c r="V909" s="11"/>
      <c r="W909" s="11"/>
      <c r="X909" s="11"/>
      <c r="Y909" s="11"/>
      <c r="Z909" s="12"/>
    </row>
    <row r="910" ht="15.75" customHeight="1">
      <c r="A910" s="33"/>
      <c r="B910" s="34"/>
      <c r="C910" s="34"/>
      <c r="D910" s="34"/>
      <c r="E910" s="34"/>
      <c r="F910" s="11"/>
      <c r="G910" s="11"/>
      <c r="H910" s="11"/>
      <c r="I910" s="11"/>
      <c r="J910" s="11"/>
      <c r="K910" s="11"/>
      <c r="L910" s="11"/>
      <c r="M910" s="11"/>
      <c r="N910" s="11"/>
      <c r="O910" s="11"/>
      <c r="P910" s="11"/>
      <c r="Q910" s="11"/>
      <c r="R910" s="11"/>
      <c r="S910" s="11"/>
      <c r="T910" s="11"/>
      <c r="U910" s="11"/>
      <c r="V910" s="11"/>
      <c r="W910" s="11"/>
      <c r="X910" s="11"/>
      <c r="Y910" s="11"/>
      <c r="Z910" s="12"/>
    </row>
    <row r="911" ht="15.75" customHeight="1">
      <c r="A911" s="33"/>
      <c r="B911" s="34"/>
      <c r="C911" s="34"/>
      <c r="D911" s="34"/>
      <c r="E911" s="34"/>
      <c r="F911" s="11"/>
      <c r="G911" s="11"/>
      <c r="H911" s="11"/>
      <c r="I911" s="11"/>
      <c r="J911" s="11"/>
      <c r="K911" s="11"/>
      <c r="L911" s="11"/>
      <c r="M911" s="11"/>
      <c r="N911" s="11"/>
      <c r="O911" s="11"/>
      <c r="P911" s="11"/>
      <c r="Q911" s="11"/>
      <c r="R911" s="11"/>
      <c r="S911" s="11"/>
      <c r="T911" s="11"/>
      <c r="U911" s="11"/>
      <c r="V911" s="11"/>
      <c r="W911" s="11"/>
      <c r="X911" s="11"/>
      <c r="Y911" s="11"/>
      <c r="Z911" s="12"/>
    </row>
    <row r="912" ht="15.75" customHeight="1">
      <c r="A912" s="33"/>
      <c r="B912" s="34"/>
      <c r="C912" s="34"/>
      <c r="D912" s="34"/>
      <c r="E912" s="34"/>
      <c r="F912" s="11"/>
      <c r="G912" s="11"/>
      <c r="H912" s="11"/>
      <c r="I912" s="11"/>
      <c r="J912" s="11"/>
      <c r="K912" s="11"/>
      <c r="L912" s="11"/>
      <c r="M912" s="11"/>
      <c r="N912" s="11"/>
      <c r="O912" s="11"/>
      <c r="P912" s="11"/>
      <c r="Q912" s="11"/>
      <c r="R912" s="11"/>
      <c r="S912" s="11"/>
      <c r="T912" s="11"/>
      <c r="U912" s="11"/>
      <c r="V912" s="11"/>
      <c r="W912" s="11"/>
      <c r="X912" s="11"/>
      <c r="Y912" s="11"/>
      <c r="Z912" s="12"/>
    </row>
    <row r="913" ht="15.75" customHeight="1">
      <c r="A913" s="33"/>
      <c r="B913" s="34"/>
      <c r="C913" s="34"/>
      <c r="D913" s="34"/>
      <c r="E913" s="34"/>
      <c r="F913" s="11"/>
      <c r="G913" s="11"/>
      <c r="H913" s="11"/>
      <c r="I913" s="11"/>
      <c r="J913" s="11"/>
      <c r="K913" s="11"/>
      <c r="L913" s="11"/>
      <c r="M913" s="11"/>
      <c r="N913" s="11"/>
      <c r="O913" s="11"/>
      <c r="P913" s="11"/>
      <c r="Q913" s="11"/>
      <c r="R913" s="11"/>
      <c r="S913" s="11"/>
      <c r="T913" s="11"/>
      <c r="U913" s="11"/>
      <c r="V913" s="11"/>
      <c r="W913" s="11"/>
      <c r="X913" s="11"/>
      <c r="Y913" s="11"/>
      <c r="Z913" s="12"/>
    </row>
    <row r="914" ht="15.75" customHeight="1">
      <c r="A914" s="33"/>
      <c r="B914" s="34"/>
      <c r="C914" s="34"/>
      <c r="D914" s="34"/>
      <c r="E914" s="34"/>
      <c r="F914" s="11"/>
      <c r="G914" s="11"/>
      <c r="H914" s="11"/>
      <c r="I914" s="11"/>
      <c r="J914" s="11"/>
      <c r="K914" s="11"/>
      <c r="L914" s="11"/>
      <c r="M914" s="11"/>
      <c r="N914" s="11"/>
      <c r="O914" s="11"/>
      <c r="P914" s="11"/>
      <c r="Q914" s="11"/>
      <c r="R914" s="11"/>
      <c r="S914" s="11"/>
      <c r="T914" s="11"/>
      <c r="U914" s="11"/>
      <c r="V914" s="11"/>
      <c r="W914" s="11"/>
      <c r="X914" s="11"/>
      <c r="Y914" s="11"/>
      <c r="Z914" s="12"/>
    </row>
    <row r="915" ht="15.75" customHeight="1">
      <c r="A915" s="33"/>
      <c r="B915" s="34"/>
      <c r="C915" s="34"/>
      <c r="D915" s="34"/>
      <c r="E915" s="34"/>
      <c r="F915" s="11"/>
      <c r="G915" s="11"/>
      <c r="H915" s="11"/>
      <c r="I915" s="11"/>
      <c r="J915" s="11"/>
      <c r="K915" s="11"/>
      <c r="L915" s="11"/>
      <c r="M915" s="11"/>
      <c r="N915" s="11"/>
      <c r="O915" s="11"/>
      <c r="P915" s="11"/>
      <c r="Q915" s="11"/>
      <c r="R915" s="11"/>
      <c r="S915" s="11"/>
      <c r="T915" s="11"/>
      <c r="U915" s="11"/>
      <c r="V915" s="11"/>
      <c r="W915" s="11"/>
      <c r="X915" s="11"/>
      <c r="Y915" s="11"/>
      <c r="Z915" s="12"/>
    </row>
    <row r="916" ht="15.75" customHeight="1">
      <c r="A916" s="33"/>
      <c r="B916" s="34"/>
      <c r="C916" s="34"/>
      <c r="D916" s="34"/>
      <c r="E916" s="34"/>
      <c r="F916" s="11"/>
      <c r="G916" s="11"/>
      <c r="H916" s="11"/>
      <c r="I916" s="11"/>
      <c r="J916" s="11"/>
      <c r="K916" s="11"/>
      <c r="L916" s="11"/>
      <c r="M916" s="11"/>
      <c r="N916" s="11"/>
      <c r="O916" s="11"/>
      <c r="P916" s="11"/>
      <c r="Q916" s="11"/>
      <c r="R916" s="11"/>
      <c r="S916" s="11"/>
      <c r="T916" s="11"/>
      <c r="U916" s="11"/>
      <c r="V916" s="11"/>
      <c r="W916" s="11"/>
      <c r="X916" s="11"/>
      <c r="Y916" s="11"/>
      <c r="Z916" s="12"/>
    </row>
    <row r="917" ht="15.75" customHeight="1">
      <c r="A917" s="33"/>
      <c r="B917" s="34"/>
      <c r="C917" s="34"/>
      <c r="D917" s="34"/>
      <c r="E917" s="34"/>
      <c r="F917" s="11"/>
      <c r="G917" s="11"/>
      <c r="H917" s="11"/>
      <c r="I917" s="11"/>
      <c r="J917" s="11"/>
      <c r="K917" s="11"/>
      <c r="L917" s="11"/>
      <c r="M917" s="11"/>
      <c r="N917" s="11"/>
      <c r="O917" s="11"/>
      <c r="P917" s="11"/>
      <c r="Q917" s="11"/>
      <c r="R917" s="11"/>
      <c r="S917" s="11"/>
      <c r="T917" s="11"/>
      <c r="U917" s="11"/>
      <c r="V917" s="11"/>
      <c r="W917" s="11"/>
      <c r="X917" s="11"/>
      <c r="Y917" s="11"/>
      <c r="Z917" s="12"/>
    </row>
    <row r="918" ht="15.75" customHeight="1">
      <c r="A918" s="33"/>
      <c r="B918" s="34"/>
      <c r="C918" s="34"/>
      <c r="D918" s="34"/>
      <c r="E918" s="34"/>
      <c r="F918" s="11"/>
      <c r="G918" s="11"/>
      <c r="H918" s="11"/>
      <c r="I918" s="11"/>
      <c r="J918" s="11"/>
      <c r="K918" s="11"/>
      <c r="L918" s="11"/>
      <c r="M918" s="11"/>
      <c r="N918" s="11"/>
      <c r="O918" s="11"/>
      <c r="P918" s="11"/>
      <c r="Q918" s="11"/>
      <c r="R918" s="11"/>
      <c r="S918" s="11"/>
      <c r="T918" s="11"/>
      <c r="U918" s="11"/>
      <c r="V918" s="11"/>
      <c r="W918" s="11"/>
      <c r="X918" s="11"/>
      <c r="Y918" s="11"/>
      <c r="Z918" s="12"/>
    </row>
    <row r="919" ht="15.75" customHeight="1">
      <c r="A919" s="33"/>
      <c r="B919" s="34"/>
      <c r="C919" s="34"/>
      <c r="D919" s="34"/>
      <c r="E919" s="34"/>
      <c r="F919" s="11"/>
      <c r="G919" s="11"/>
      <c r="H919" s="11"/>
      <c r="I919" s="11"/>
      <c r="J919" s="11"/>
      <c r="K919" s="11"/>
      <c r="L919" s="11"/>
      <c r="M919" s="11"/>
      <c r="N919" s="11"/>
      <c r="O919" s="11"/>
      <c r="P919" s="11"/>
      <c r="Q919" s="11"/>
      <c r="R919" s="11"/>
      <c r="S919" s="11"/>
      <c r="T919" s="11"/>
      <c r="U919" s="11"/>
      <c r="V919" s="11"/>
      <c r="W919" s="11"/>
      <c r="X919" s="11"/>
      <c r="Y919" s="11"/>
      <c r="Z919" s="12"/>
    </row>
    <row r="920" ht="15.75" customHeight="1">
      <c r="A920" s="33"/>
      <c r="B920" s="34"/>
      <c r="C920" s="34"/>
      <c r="D920" s="34"/>
      <c r="E920" s="34"/>
      <c r="F920" s="11"/>
      <c r="G920" s="11"/>
      <c r="H920" s="11"/>
      <c r="I920" s="11"/>
      <c r="J920" s="11"/>
      <c r="K920" s="11"/>
      <c r="L920" s="11"/>
      <c r="M920" s="11"/>
      <c r="N920" s="11"/>
      <c r="O920" s="11"/>
      <c r="P920" s="11"/>
      <c r="Q920" s="11"/>
      <c r="R920" s="11"/>
      <c r="S920" s="11"/>
      <c r="T920" s="11"/>
      <c r="U920" s="11"/>
      <c r="V920" s="11"/>
      <c r="W920" s="11"/>
      <c r="X920" s="11"/>
      <c r="Y920" s="11"/>
      <c r="Z920" s="12"/>
    </row>
    <row r="921" ht="15.75" customHeight="1">
      <c r="A921" s="33"/>
      <c r="B921" s="34"/>
      <c r="C921" s="34"/>
      <c r="D921" s="34"/>
      <c r="E921" s="34"/>
      <c r="F921" s="11"/>
      <c r="G921" s="11"/>
      <c r="H921" s="11"/>
      <c r="I921" s="11"/>
      <c r="J921" s="11"/>
      <c r="K921" s="11"/>
      <c r="L921" s="11"/>
      <c r="M921" s="11"/>
      <c r="N921" s="11"/>
      <c r="O921" s="11"/>
      <c r="P921" s="11"/>
      <c r="Q921" s="11"/>
      <c r="R921" s="11"/>
      <c r="S921" s="11"/>
      <c r="T921" s="11"/>
      <c r="U921" s="11"/>
      <c r="V921" s="11"/>
      <c r="W921" s="11"/>
      <c r="X921" s="11"/>
      <c r="Y921" s="11"/>
      <c r="Z921" s="12"/>
    </row>
    <row r="922" ht="15.75" customHeight="1">
      <c r="A922" s="33"/>
      <c r="B922" s="34"/>
      <c r="C922" s="34"/>
      <c r="D922" s="34"/>
      <c r="E922" s="34"/>
      <c r="F922" s="11"/>
      <c r="G922" s="11"/>
      <c r="H922" s="11"/>
      <c r="I922" s="11"/>
      <c r="J922" s="11"/>
      <c r="K922" s="11"/>
      <c r="L922" s="11"/>
      <c r="M922" s="11"/>
      <c r="N922" s="11"/>
      <c r="O922" s="11"/>
      <c r="P922" s="11"/>
      <c r="Q922" s="11"/>
      <c r="R922" s="11"/>
      <c r="S922" s="11"/>
      <c r="T922" s="11"/>
      <c r="U922" s="11"/>
      <c r="V922" s="11"/>
      <c r="W922" s="11"/>
      <c r="X922" s="11"/>
      <c r="Y922" s="11"/>
      <c r="Z922" s="12"/>
    </row>
    <row r="923" ht="15.75" customHeight="1">
      <c r="A923" s="33"/>
      <c r="B923" s="34"/>
      <c r="C923" s="34"/>
      <c r="D923" s="34"/>
      <c r="E923" s="34"/>
      <c r="F923" s="11"/>
      <c r="G923" s="11"/>
      <c r="H923" s="11"/>
      <c r="I923" s="11"/>
      <c r="J923" s="11"/>
      <c r="K923" s="11"/>
      <c r="L923" s="11"/>
      <c r="M923" s="11"/>
      <c r="N923" s="11"/>
      <c r="O923" s="11"/>
      <c r="P923" s="11"/>
      <c r="Q923" s="11"/>
      <c r="R923" s="11"/>
      <c r="S923" s="11"/>
      <c r="T923" s="11"/>
      <c r="U923" s="11"/>
      <c r="V923" s="11"/>
      <c r="W923" s="11"/>
      <c r="X923" s="11"/>
      <c r="Y923" s="11"/>
      <c r="Z923" s="12"/>
    </row>
    <row r="924" ht="15.75" customHeight="1">
      <c r="A924" s="33"/>
      <c r="B924" s="34"/>
      <c r="C924" s="34"/>
      <c r="D924" s="34"/>
      <c r="E924" s="34"/>
      <c r="F924" s="11"/>
      <c r="G924" s="11"/>
      <c r="H924" s="11"/>
      <c r="I924" s="11"/>
      <c r="J924" s="11"/>
      <c r="K924" s="11"/>
      <c r="L924" s="11"/>
      <c r="M924" s="11"/>
      <c r="N924" s="11"/>
      <c r="O924" s="11"/>
      <c r="P924" s="11"/>
      <c r="Q924" s="11"/>
      <c r="R924" s="11"/>
      <c r="S924" s="11"/>
      <c r="T924" s="11"/>
      <c r="U924" s="11"/>
      <c r="V924" s="11"/>
      <c r="W924" s="11"/>
      <c r="X924" s="11"/>
      <c r="Y924" s="11"/>
      <c r="Z924" s="12"/>
    </row>
    <row r="925" ht="15.75" customHeight="1">
      <c r="A925" s="33"/>
      <c r="B925" s="34"/>
      <c r="C925" s="34"/>
      <c r="D925" s="34"/>
      <c r="E925" s="34"/>
      <c r="F925" s="11"/>
      <c r="G925" s="11"/>
      <c r="H925" s="11"/>
      <c r="I925" s="11"/>
      <c r="J925" s="11"/>
      <c r="K925" s="11"/>
      <c r="L925" s="11"/>
      <c r="M925" s="11"/>
      <c r="N925" s="11"/>
      <c r="O925" s="11"/>
      <c r="P925" s="11"/>
      <c r="Q925" s="11"/>
      <c r="R925" s="11"/>
      <c r="S925" s="11"/>
      <c r="T925" s="11"/>
      <c r="U925" s="11"/>
      <c r="V925" s="11"/>
      <c r="W925" s="11"/>
      <c r="X925" s="11"/>
      <c r="Y925" s="11"/>
      <c r="Z925" s="12"/>
    </row>
    <row r="926" ht="15.75" customHeight="1">
      <c r="A926" s="33"/>
      <c r="B926" s="34"/>
      <c r="C926" s="34"/>
      <c r="D926" s="34"/>
      <c r="E926" s="34"/>
      <c r="F926" s="11"/>
      <c r="G926" s="11"/>
      <c r="H926" s="11"/>
      <c r="I926" s="11"/>
      <c r="J926" s="11"/>
      <c r="K926" s="11"/>
      <c r="L926" s="11"/>
      <c r="M926" s="11"/>
      <c r="N926" s="11"/>
      <c r="O926" s="11"/>
      <c r="P926" s="11"/>
      <c r="Q926" s="11"/>
      <c r="R926" s="11"/>
      <c r="S926" s="11"/>
      <c r="T926" s="11"/>
      <c r="U926" s="11"/>
      <c r="V926" s="11"/>
      <c r="W926" s="11"/>
      <c r="X926" s="11"/>
      <c r="Y926" s="11"/>
      <c r="Z926" s="12"/>
    </row>
    <row r="927" ht="15.75" customHeight="1">
      <c r="A927" s="33"/>
      <c r="B927" s="34"/>
      <c r="C927" s="34"/>
      <c r="D927" s="34"/>
      <c r="E927" s="34"/>
      <c r="F927" s="11"/>
      <c r="G927" s="11"/>
      <c r="H927" s="11"/>
      <c r="I927" s="11"/>
      <c r="J927" s="11"/>
      <c r="K927" s="11"/>
      <c r="L927" s="11"/>
      <c r="M927" s="11"/>
      <c r="N927" s="11"/>
      <c r="O927" s="11"/>
      <c r="P927" s="11"/>
      <c r="Q927" s="11"/>
      <c r="R927" s="11"/>
      <c r="S927" s="11"/>
      <c r="T927" s="11"/>
      <c r="U927" s="11"/>
      <c r="V927" s="11"/>
      <c r="W927" s="11"/>
      <c r="X927" s="11"/>
      <c r="Y927" s="11"/>
      <c r="Z927" s="12"/>
    </row>
    <row r="928" ht="15.75" customHeight="1">
      <c r="A928" s="33"/>
      <c r="B928" s="34"/>
      <c r="C928" s="34"/>
      <c r="D928" s="34"/>
      <c r="E928" s="34"/>
      <c r="F928" s="11"/>
      <c r="G928" s="11"/>
      <c r="H928" s="11"/>
      <c r="I928" s="11"/>
      <c r="J928" s="11"/>
      <c r="K928" s="11"/>
      <c r="L928" s="11"/>
      <c r="M928" s="11"/>
      <c r="N928" s="11"/>
      <c r="O928" s="11"/>
      <c r="P928" s="11"/>
      <c r="Q928" s="11"/>
      <c r="R928" s="11"/>
      <c r="S928" s="11"/>
      <c r="T928" s="11"/>
      <c r="U928" s="11"/>
      <c r="V928" s="11"/>
      <c r="W928" s="11"/>
      <c r="X928" s="11"/>
      <c r="Y928" s="11"/>
      <c r="Z928" s="12"/>
    </row>
    <row r="929" ht="15.75" customHeight="1">
      <c r="A929" s="33"/>
      <c r="B929" s="34"/>
      <c r="C929" s="34"/>
      <c r="D929" s="34"/>
      <c r="E929" s="34"/>
      <c r="F929" s="11"/>
      <c r="G929" s="11"/>
      <c r="H929" s="11"/>
      <c r="I929" s="11"/>
      <c r="J929" s="11"/>
      <c r="K929" s="11"/>
      <c r="L929" s="11"/>
      <c r="M929" s="11"/>
      <c r="N929" s="11"/>
      <c r="O929" s="11"/>
      <c r="P929" s="11"/>
      <c r="Q929" s="11"/>
      <c r="R929" s="11"/>
      <c r="S929" s="11"/>
      <c r="T929" s="11"/>
      <c r="U929" s="11"/>
      <c r="V929" s="11"/>
      <c r="W929" s="11"/>
      <c r="X929" s="11"/>
      <c r="Y929" s="11"/>
      <c r="Z929" s="12"/>
    </row>
    <row r="930" ht="15.75" customHeight="1">
      <c r="A930" s="33"/>
      <c r="B930" s="34"/>
      <c r="C930" s="34"/>
      <c r="D930" s="34"/>
      <c r="E930" s="34"/>
      <c r="F930" s="11"/>
      <c r="G930" s="11"/>
      <c r="H930" s="11"/>
      <c r="I930" s="11"/>
      <c r="J930" s="11"/>
      <c r="K930" s="11"/>
      <c r="L930" s="11"/>
      <c r="M930" s="11"/>
      <c r="N930" s="11"/>
      <c r="O930" s="11"/>
      <c r="P930" s="11"/>
      <c r="Q930" s="11"/>
      <c r="R930" s="11"/>
      <c r="S930" s="11"/>
      <c r="T930" s="11"/>
      <c r="U930" s="11"/>
      <c r="V930" s="11"/>
      <c r="W930" s="11"/>
      <c r="X930" s="11"/>
      <c r="Y930" s="11"/>
      <c r="Z930" s="12"/>
    </row>
    <row r="931" ht="15.75" customHeight="1">
      <c r="A931" s="33"/>
      <c r="B931" s="34"/>
      <c r="C931" s="34"/>
      <c r="D931" s="34"/>
      <c r="E931" s="34"/>
      <c r="F931" s="11"/>
      <c r="G931" s="11"/>
      <c r="H931" s="11"/>
      <c r="I931" s="11"/>
      <c r="J931" s="11"/>
      <c r="K931" s="11"/>
      <c r="L931" s="11"/>
      <c r="M931" s="11"/>
      <c r="N931" s="11"/>
      <c r="O931" s="11"/>
      <c r="P931" s="11"/>
      <c r="Q931" s="11"/>
      <c r="R931" s="11"/>
      <c r="S931" s="11"/>
      <c r="T931" s="11"/>
      <c r="U931" s="11"/>
      <c r="V931" s="11"/>
      <c r="W931" s="11"/>
      <c r="X931" s="11"/>
      <c r="Y931" s="11"/>
      <c r="Z931" s="12"/>
    </row>
    <row r="932" ht="15.75" customHeight="1">
      <c r="A932" s="33"/>
      <c r="B932" s="34"/>
      <c r="C932" s="34"/>
      <c r="D932" s="34"/>
      <c r="E932" s="34"/>
      <c r="F932" s="11"/>
      <c r="G932" s="11"/>
      <c r="H932" s="11"/>
      <c r="I932" s="11"/>
      <c r="J932" s="11"/>
      <c r="K932" s="11"/>
      <c r="L932" s="11"/>
      <c r="M932" s="11"/>
      <c r="N932" s="11"/>
      <c r="O932" s="11"/>
      <c r="P932" s="11"/>
      <c r="Q932" s="11"/>
      <c r="R932" s="11"/>
      <c r="S932" s="11"/>
      <c r="T932" s="11"/>
      <c r="U932" s="11"/>
      <c r="V932" s="11"/>
      <c r="W932" s="11"/>
      <c r="X932" s="11"/>
      <c r="Y932" s="11"/>
      <c r="Z932" s="12"/>
    </row>
    <row r="933" ht="15.75" customHeight="1">
      <c r="A933" s="33"/>
      <c r="B933" s="34"/>
      <c r="C933" s="34"/>
      <c r="D933" s="34"/>
      <c r="E933" s="34"/>
      <c r="F933" s="11"/>
      <c r="G933" s="11"/>
      <c r="H933" s="11"/>
      <c r="I933" s="11"/>
      <c r="J933" s="11"/>
      <c r="K933" s="11"/>
      <c r="L933" s="11"/>
      <c r="M933" s="11"/>
      <c r="N933" s="11"/>
      <c r="O933" s="11"/>
      <c r="P933" s="11"/>
      <c r="Q933" s="11"/>
      <c r="R933" s="11"/>
      <c r="S933" s="11"/>
      <c r="T933" s="11"/>
      <c r="U933" s="11"/>
      <c r="V933" s="11"/>
      <c r="W933" s="11"/>
      <c r="X933" s="11"/>
      <c r="Y933" s="11"/>
      <c r="Z933" s="12"/>
    </row>
    <row r="934" ht="15.75" customHeight="1">
      <c r="A934" s="33"/>
      <c r="B934" s="34"/>
      <c r="C934" s="34"/>
      <c r="D934" s="34"/>
      <c r="E934" s="34"/>
      <c r="F934" s="11"/>
      <c r="G934" s="11"/>
      <c r="H934" s="11"/>
      <c r="I934" s="11"/>
      <c r="J934" s="11"/>
      <c r="K934" s="11"/>
      <c r="L934" s="11"/>
      <c r="M934" s="11"/>
      <c r="N934" s="11"/>
      <c r="O934" s="11"/>
      <c r="P934" s="11"/>
      <c r="Q934" s="11"/>
      <c r="R934" s="11"/>
      <c r="S934" s="11"/>
      <c r="T934" s="11"/>
      <c r="U934" s="11"/>
      <c r="V934" s="11"/>
      <c r="W934" s="11"/>
      <c r="X934" s="11"/>
      <c r="Y934" s="11"/>
      <c r="Z934" s="12"/>
    </row>
    <row r="935" ht="15.75" customHeight="1">
      <c r="A935" s="33"/>
      <c r="B935" s="34"/>
      <c r="C935" s="34"/>
      <c r="D935" s="34"/>
      <c r="E935" s="34"/>
      <c r="F935" s="11"/>
      <c r="G935" s="11"/>
      <c r="H935" s="11"/>
      <c r="I935" s="11"/>
      <c r="J935" s="11"/>
      <c r="K935" s="11"/>
      <c r="L935" s="11"/>
      <c r="M935" s="11"/>
      <c r="N935" s="11"/>
      <c r="O935" s="11"/>
      <c r="P935" s="11"/>
      <c r="Q935" s="11"/>
      <c r="R935" s="11"/>
      <c r="S935" s="11"/>
      <c r="T935" s="11"/>
      <c r="U935" s="11"/>
      <c r="V935" s="11"/>
      <c r="W935" s="11"/>
      <c r="X935" s="11"/>
      <c r="Y935" s="11"/>
      <c r="Z935" s="12"/>
    </row>
    <row r="936" ht="15.75" customHeight="1">
      <c r="A936" s="33"/>
      <c r="B936" s="34"/>
      <c r="C936" s="34"/>
      <c r="D936" s="34"/>
      <c r="E936" s="34"/>
      <c r="F936" s="11"/>
      <c r="G936" s="11"/>
      <c r="H936" s="11"/>
      <c r="I936" s="11"/>
      <c r="J936" s="11"/>
      <c r="K936" s="11"/>
      <c r="L936" s="11"/>
      <c r="M936" s="11"/>
      <c r="N936" s="11"/>
      <c r="O936" s="11"/>
      <c r="P936" s="11"/>
      <c r="Q936" s="11"/>
      <c r="R936" s="11"/>
      <c r="S936" s="11"/>
      <c r="T936" s="11"/>
      <c r="U936" s="11"/>
      <c r="V936" s="11"/>
      <c r="W936" s="11"/>
      <c r="X936" s="11"/>
      <c r="Y936" s="11"/>
      <c r="Z936" s="12"/>
    </row>
    <row r="937" ht="15.75" customHeight="1">
      <c r="A937" s="33"/>
      <c r="B937" s="34"/>
      <c r="C937" s="34"/>
      <c r="D937" s="34"/>
      <c r="E937" s="34"/>
      <c r="F937" s="11"/>
      <c r="G937" s="11"/>
      <c r="H937" s="11"/>
      <c r="I937" s="11"/>
      <c r="J937" s="11"/>
      <c r="K937" s="11"/>
      <c r="L937" s="11"/>
      <c r="M937" s="11"/>
      <c r="N937" s="11"/>
      <c r="O937" s="11"/>
      <c r="P937" s="11"/>
      <c r="Q937" s="11"/>
      <c r="R937" s="11"/>
      <c r="S937" s="11"/>
      <c r="T937" s="11"/>
      <c r="U937" s="11"/>
      <c r="V937" s="11"/>
      <c r="W937" s="11"/>
      <c r="X937" s="11"/>
      <c r="Y937" s="11"/>
      <c r="Z937" s="12"/>
    </row>
    <row r="938" ht="15.75" customHeight="1">
      <c r="A938" s="33"/>
      <c r="B938" s="34"/>
      <c r="C938" s="34"/>
      <c r="D938" s="34"/>
      <c r="E938" s="34"/>
      <c r="F938" s="11"/>
      <c r="G938" s="11"/>
      <c r="H938" s="11"/>
      <c r="I938" s="11"/>
      <c r="J938" s="11"/>
      <c r="K938" s="11"/>
      <c r="L938" s="11"/>
      <c r="M938" s="11"/>
      <c r="N938" s="11"/>
      <c r="O938" s="11"/>
      <c r="P938" s="11"/>
      <c r="Q938" s="11"/>
      <c r="R938" s="11"/>
      <c r="S938" s="11"/>
      <c r="T938" s="11"/>
      <c r="U938" s="11"/>
      <c r="V938" s="11"/>
      <c r="W938" s="11"/>
      <c r="X938" s="11"/>
      <c r="Y938" s="11"/>
      <c r="Z938" s="12"/>
    </row>
    <row r="939" ht="15.75" customHeight="1">
      <c r="A939" s="33"/>
      <c r="B939" s="34"/>
      <c r="C939" s="34"/>
      <c r="D939" s="34"/>
      <c r="E939" s="34"/>
      <c r="F939" s="11"/>
      <c r="G939" s="11"/>
      <c r="H939" s="11"/>
      <c r="I939" s="11"/>
      <c r="J939" s="11"/>
      <c r="K939" s="11"/>
      <c r="L939" s="11"/>
      <c r="M939" s="11"/>
      <c r="N939" s="11"/>
      <c r="O939" s="11"/>
      <c r="P939" s="11"/>
      <c r="Q939" s="11"/>
      <c r="R939" s="11"/>
      <c r="S939" s="11"/>
      <c r="T939" s="11"/>
      <c r="U939" s="11"/>
      <c r="V939" s="11"/>
      <c r="W939" s="11"/>
      <c r="X939" s="11"/>
      <c r="Y939" s="11"/>
      <c r="Z939" s="12"/>
    </row>
    <row r="940" ht="15.75" customHeight="1">
      <c r="A940" s="33"/>
      <c r="B940" s="34"/>
      <c r="C940" s="34"/>
      <c r="D940" s="34"/>
      <c r="E940" s="34"/>
      <c r="F940" s="11"/>
      <c r="G940" s="11"/>
      <c r="H940" s="11"/>
      <c r="I940" s="11"/>
      <c r="J940" s="11"/>
      <c r="K940" s="11"/>
      <c r="L940" s="11"/>
      <c r="M940" s="11"/>
      <c r="N940" s="11"/>
      <c r="O940" s="11"/>
      <c r="P940" s="11"/>
      <c r="Q940" s="11"/>
      <c r="R940" s="11"/>
      <c r="S940" s="11"/>
      <c r="T940" s="11"/>
      <c r="U940" s="11"/>
      <c r="V940" s="11"/>
      <c r="W940" s="11"/>
      <c r="X940" s="11"/>
      <c r="Y940" s="11"/>
      <c r="Z940" s="12"/>
    </row>
    <row r="941" ht="15.75" customHeight="1">
      <c r="A941" s="33"/>
      <c r="B941" s="34"/>
      <c r="C941" s="34"/>
      <c r="D941" s="34"/>
      <c r="E941" s="34"/>
      <c r="F941" s="11"/>
      <c r="G941" s="11"/>
      <c r="H941" s="11"/>
      <c r="I941" s="11"/>
      <c r="J941" s="11"/>
      <c r="K941" s="11"/>
      <c r="L941" s="11"/>
      <c r="M941" s="11"/>
      <c r="N941" s="11"/>
      <c r="O941" s="11"/>
      <c r="P941" s="11"/>
      <c r="Q941" s="11"/>
      <c r="R941" s="11"/>
      <c r="S941" s="11"/>
      <c r="T941" s="11"/>
      <c r="U941" s="11"/>
      <c r="V941" s="11"/>
      <c r="W941" s="11"/>
      <c r="X941" s="11"/>
      <c r="Y941" s="11"/>
      <c r="Z941" s="12"/>
    </row>
    <row r="942" ht="15.75" customHeight="1">
      <c r="A942" s="33"/>
      <c r="B942" s="34"/>
      <c r="C942" s="34"/>
      <c r="D942" s="34"/>
      <c r="E942" s="34"/>
      <c r="F942" s="11"/>
      <c r="G942" s="11"/>
      <c r="H942" s="11"/>
      <c r="I942" s="11"/>
      <c r="J942" s="11"/>
      <c r="K942" s="11"/>
      <c r="L942" s="11"/>
      <c r="M942" s="11"/>
      <c r="N942" s="11"/>
      <c r="O942" s="11"/>
      <c r="P942" s="11"/>
      <c r="Q942" s="11"/>
      <c r="R942" s="11"/>
      <c r="S942" s="11"/>
      <c r="T942" s="11"/>
      <c r="U942" s="11"/>
      <c r="V942" s="11"/>
      <c r="W942" s="11"/>
      <c r="X942" s="11"/>
      <c r="Y942" s="11"/>
      <c r="Z942" s="12"/>
    </row>
    <row r="943" ht="15.75" customHeight="1">
      <c r="A943" s="33"/>
      <c r="B943" s="34"/>
      <c r="C943" s="34"/>
      <c r="D943" s="34"/>
      <c r="E943" s="34"/>
      <c r="F943" s="11"/>
      <c r="G943" s="11"/>
      <c r="H943" s="11"/>
      <c r="I943" s="11"/>
      <c r="J943" s="11"/>
      <c r="K943" s="11"/>
      <c r="L943" s="11"/>
      <c r="M943" s="11"/>
      <c r="N943" s="11"/>
      <c r="O943" s="11"/>
      <c r="P943" s="11"/>
      <c r="Q943" s="11"/>
      <c r="R943" s="11"/>
      <c r="S943" s="11"/>
      <c r="T943" s="11"/>
      <c r="U943" s="11"/>
      <c r="V943" s="11"/>
      <c r="W943" s="11"/>
      <c r="X943" s="11"/>
      <c r="Y943" s="11"/>
      <c r="Z943" s="12"/>
    </row>
    <row r="944" ht="15.75" customHeight="1">
      <c r="A944" s="33"/>
      <c r="B944" s="34"/>
      <c r="C944" s="34"/>
      <c r="D944" s="34"/>
      <c r="E944" s="34"/>
      <c r="F944" s="11"/>
      <c r="G944" s="11"/>
      <c r="H944" s="11"/>
      <c r="I944" s="11"/>
      <c r="J944" s="11"/>
      <c r="K944" s="11"/>
      <c r="L944" s="11"/>
      <c r="M944" s="11"/>
      <c r="N944" s="11"/>
      <c r="O944" s="11"/>
      <c r="P944" s="11"/>
      <c r="Q944" s="11"/>
      <c r="R944" s="11"/>
      <c r="S944" s="11"/>
      <c r="T944" s="11"/>
      <c r="U944" s="11"/>
      <c r="V944" s="11"/>
      <c r="W944" s="11"/>
      <c r="X944" s="11"/>
      <c r="Y944" s="11"/>
      <c r="Z944" s="12"/>
    </row>
    <row r="945" ht="15.75" customHeight="1">
      <c r="A945" s="33"/>
      <c r="B945" s="34"/>
      <c r="C945" s="34"/>
      <c r="D945" s="34"/>
      <c r="E945" s="34"/>
      <c r="F945" s="11"/>
      <c r="G945" s="11"/>
      <c r="H945" s="11"/>
      <c r="I945" s="11"/>
      <c r="J945" s="11"/>
      <c r="K945" s="11"/>
      <c r="L945" s="11"/>
      <c r="M945" s="11"/>
      <c r="N945" s="11"/>
      <c r="O945" s="11"/>
      <c r="P945" s="11"/>
      <c r="Q945" s="11"/>
      <c r="R945" s="11"/>
      <c r="S945" s="11"/>
      <c r="T945" s="11"/>
      <c r="U945" s="11"/>
      <c r="V945" s="11"/>
      <c r="W945" s="11"/>
      <c r="X945" s="11"/>
      <c r="Y945" s="11"/>
      <c r="Z945" s="12"/>
    </row>
    <row r="946" ht="15.75" customHeight="1">
      <c r="A946" s="33"/>
      <c r="B946" s="34"/>
      <c r="C946" s="34"/>
      <c r="D946" s="34"/>
      <c r="E946" s="34"/>
      <c r="F946" s="11"/>
      <c r="G946" s="11"/>
      <c r="H946" s="11"/>
      <c r="I946" s="11"/>
      <c r="J946" s="11"/>
      <c r="K946" s="11"/>
      <c r="L946" s="11"/>
      <c r="M946" s="11"/>
      <c r="N946" s="11"/>
      <c r="O946" s="11"/>
      <c r="P946" s="11"/>
      <c r="Q946" s="11"/>
      <c r="R946" s="11"/>
      <c r="S946" s="11"/>
      <c r="T946" s="11"/>
      <c r="U946" s="11"/>
      <c r="V946" s="11"/>
      <c r="W946" s="11"/>
      <c r="X946" s="11"/>
      <c r="Y946" s="11"/>
      <c r="Z946" s="12"/>
    </row>
    <row r="947" ht="15.75" customHeight="1">
      <c r="A947" s="33"/>
      <c r="B947" s="34"/>
      <c r="C947" s="34"/>
      <c r="D947" s="34"/>
      <c r="E947" s="34"/>
      <c r="F947" s="11"/>
      <c r="G947" s="11"/>
      <c r="H947" s="11"/>
      <c r="I947" s="11"/>
      <c r="J947" s="11"/>
      <c r="K947" s="11"/>
      <c r="L947" s="11"/>
      <c r="M947" s="11"/>
      <c r="N947" s="11"/>
      <c r="O947" s="11"/>
      <c r="P947" s="11"/>
      <c r="Q947" s="11"/>
      <c r="R947" s="11"/>
      <c r="S947" s="11"/>
      <c r="T947" s="11"/>
      <c r="U947" s="11"/>
      <c r="V947" s="11"/>
      <c r="W947" s="11"/>
      <c r="X947" s="11"/>
      <c r="Y947" s="11"/>
      <c r="Z947" s="12"/>
    </row>
    <row r="948" ht="15.75" customHeight="1">
      <c r="A948" s="33"/>
      <c r="B948" s="34"/>
      <c r="C948" s="34"/>
      <c r="D948" s="34"/>
      <c r="E948" s="34"/>
      <c r="F948" s="11"/>
      <c r="G948" s="11"/>
      <c r="H948" s="11"/>
      <c r="I948" s="11"/>
      <c r="J948" s="11"/>
      <c r="K948" s="11"/>
      <c r="L948" s="11"/>
      <c r="M948" s="11"/>
      <c r="N948" s="11"/>
      <c r="O948" s="11"/>
      <c r="P948" s="11"/>
      <c r="Q948" s="11"/>
      <c r="R948" s="11"/>
      <c r="S948" s="11"/>
      <c r="T948" s="11"/>
      <c r="U948" s="11"/>
      <c r="V948" s="11"/>
      <c r="W948" s="11"/>
      <c r="X948" s="11"/>
      <c r="Y948" s="11"/>
      <c r="Z948" s="12"/>
    </row>
    <row r="949" ht="15.75" customHeight="1">
      <c r="A949" s="33"/>
      <c r="B949" s="34"/>
      <c r="C949" s="34"/>
      <c r="D949" s="34"/>
      <c r="E949" s="34"/>
      <c r="F949" s="11"/>
      <c r="G949" s="11"/>
      <c r="H949" s="11"/>
      <c r="I949" s="11"/>
      <c r="J949" s="11"/>
      <c r="K949" s="11"/>
      <c r="L949" s="11"/>
      <c r="M949" s="11"/>
      <c r="N949" s="11"/>
      <c r="O949" s="11"/>
      <c r="P949" s="11"/>
      <c r="Q949" s="11"/>
      <c r="R949" s="11"/>
      <c r="S949" s="11"/>
      <c r="T949" s="11"/>
      <c r="U949" s="11"/>
      <c r="V949" s="11"/>
      <c r="W949" s="11"/>
      <c r="X949" s="11"/>
      <c r="Y949" s="11"/>
      <c r="Z949" s="12"/>
    </row>
    <row r="950" ht="15.75" customHeight="1">
      <c r="A950" s="33"/>
      <c r="B950" s="34"/>
      <c r="C950" s="34"/>
      <c r="D950" s="34"/>
      <c r="E950" s="34"/>
      <c r="F950" s="11"/>
      <c r="G950" s="11"/>
      <c r="H950" s="11"/>
      <c r="I950" s="11"/>
      <c r="J950" s="11"/>
      <c r="K950" s="11"/>
      <c r="L950" s="11"/>
      <c r="M950" s="11"/>
      <c r="N950" s="11"/>
      <c r="O950" s="11"/>
      <c r="P950" s="11"/>
      <c r="Q950" s="11"/>
      <c r="R950" s="11"/>
      <c r="S950" s="11"/>
      <c r="T950" s="11"/>
      <c r="U950" s="11"/>
      <c r="V950" s="11"/>
      <c r="W950" s="11"/>
      <c r="X950" s="11"/>
      <c r="Y950" s="11"/>
      <c r="Z950" s="12"/>
    </row>
    <row r="951" ht="15.75" customHeight="1">
      <c r="A951" s="33"/>
      <c r="B951" s="34"/>
      <c r="C951" s="34"/>
      <c r="D951" s="34"/>
      <c r="E951" s="34"/>
      <c r="F951" s="11"/>
      <c r="G951" s="11"/>
      <c r="H951" s="11"/>
      <c r="I951" s="11"/>
      <c r="J951" s="11"/>
      <c r="K951" s="11"/>
      <c r="L951" s="11"/>
      <c r="M951" s="11"/>
      <c r="N951" s="11"/>
      <c r="O951" s="11"/>
      <c r="P951" s="11"/>
      <c r="Q951" s="11"/>
      <c r="R951" s="11"/>
      <c r="S951" s="11"/>
      <c r="T951" s="11"/>
      <c r="U951" s="11"/>
      <c r="V951" s="11"/>
      <c r="W951" s="11"/>
      <c r="X951" s="11"/>
      <c r="Y951" s="11"/>
      <c r="Z951" s="12"/>
    </row>
    <row r="952" ht="15.75" customHeight="1">
      <c r="A952" s="33"/>
      <c r="B952" s="34"/>
      <c r="C952" s="34"/>
      <c r="D952" s="34"/>
      <c r="E952" s="34"/>
      <c r="F952" s="11"/>
      <c r="G952" s="11"/>
      <c r="H952" s="11"/>
      <c r="I952" s="11"/>
      <c r="J952" s="11"/>
      <c r="K952" s="11"/>
      <c r="L952" s="11"/>
      <c r="M952" s="11"/>
      <c r="N952" s="11"/>
      <c r="O952" s="11"/>
      <c r="P952" s="11"/>
      <c r="Q952" s="11"/>
      <c r="R952" s="11"/>
      <c r="S952" s="11"/>
      <c r="T952" s="11"/>
      <c r="U952" s="11"/>
      <c r="V952" s="11"/>
      <c r="W952" s="11"/>
      <c r="X952" s="11"/>
      <c r="Y952" s="11"/>
      <c r="Z952" s="12"/>
    </row>
    <row r="953" ht="15.75" customHeight="1">
      <c r="A953" s="33"/>
      <c r="B953" s="34"/>
      <c r="C953" s="34"/>
      <c r="D953" s="34"/>
      <c r="E953" s="34"/>
      <c r="F953" s="11"/>
      <c r="G953" s="11"/>
      <c r="H953" s="11"/>
      <c r="I953" s="11"/>
      <c r="J953" s="11"/>
      <c r="K953" s="11"/>
      <c r="L953" s="11"/>
      <c r="M953" s="11"/>
      <c r="N953" s="11"/>
      <c r="O953" s="11"/>
      <c r="P953" s="11"/>
      <c r="Q953" s="11"/>
      <c r="R953" s="11"/>
      <c r="S953" s="11"/>
      <c r="T953" s="11"/>
      <c r="U953" s="11"/>
      <c r="V953" s="11"/>
      <c r="W953" s="11"/>
      <c r="X953" s="11"/>
      <c r="Y953" s="11"/>
      <c r="Z953" s="12"/>
    </row>
    <row r="954" ht="15.75" customHeight="1">
      <c r="A954" s="33"/>
      <c r="B954" s="34"/>
      <c r="C954" s="34"/>
      <c r="D954" s="34"/>
      <c r="E954" s="34"/>
      <c r="F954" s="11"/>
      <c r="G954" s="11"/>
      <c r="H954" s="11"/>
      <c r="I954" s="11"/>
      <c r="J954" s="11"/>
      <c r="K954" s="11"/>
      <c r="L954" s="11"/>
      <c r="M954" s="11"/>
      <c r="N954" s="11"/>
      <c r="O954" s="11"/>
      <c r="P954" s="11"/>
      <c r="Q954" s="11"/>
      <c r="R954" s="11"/>
      <c r="S954" s="11"/>
      <c r="T954" s="11"/>
      <c r="U954" s="11"/>
      <c r="V954" s="11"/>
      <c r="W954" s="11"/>
      <c r="X954" s="11"/>
      <c r="Y954" s="11"/>
      <c r="Z954" s="12"/>
    </row>
    <row r="955" ht="15.75" customHeight="1">
      <c r="A955" s="33"/>
      <c r="B955" s="34"/>
      <c r="C955" s="34"/>
      <c r="D955" s="34"/>
      <c r="E955" s="34"/>
      <c r="F955" s="11"/>
      <c r="G955" s="11"/>
      <c r="H955" s="11"/>
      <c r="I955" s="11"/>
      <c r="J955" s="11"/>
      <c r="K955" s="11"/>
      <c r="L955" s="11"/>
      <c r="M955" s="11"/>
      <c r="N955" s="11"/>
      <c r="O955" s="11"/>
      <c r="P955" s="11"/>
      <c r="Q955" s="11"/>
      <c r="R955" s="11"/>
      <c r="S955" s="11"/>
      <c r="T955" s="11"/>
      <c r="U955" s="11"/>
      <c r="V955" s="11"/>
      <c r="W955" s="11"/>
      <c r="X955" s="11"/>
      <c r="Y955" s="11"/>
      <c r="Z955" s="12"/>
    </row>
    <row r="956" ht="15.75" customHeight="1">
      <c r="A956" s="33"/>
      <c r="B956" s="34"/>
      <c r="C956" s="34"/>
      <c r="D956" s="34"/>
      <c r="E956" s="34"/>
      <c r="F956" s="11"/>
      <c r="G956" s="11"/>
      <c r="H956" s="11"/>
      <c r="I956" s="11"/>
      <c r="J956" s="11"/>
      <c r="K956" s="11"/>
      <c r="L956" s="11"/>
      <c r="M956" s="11"/>
      <c r="N956" s="11"/>
      <c r="O956" s="11"/>
      <c r="P956" s="11"/>
      <c r="Q956" s="11"/>
      <c r="R956" s="11"/>
      <c r="S956" s="11"/>
      <c r="T956" s="11"/>
      <c r="U956" s="11"/>
      <c r="V956" s="11"/>
      <c r="W956" s="11"/>
      <c r="X956" s="11"/>
      <c r="Y956" s="11"/>
      <c r="Z956" s="12"/>
    </row>
    <row r="957" ht="15.75" customHeight="1">
      <c r="A957" s="33"/>
      <c r="B957" s="34"/>
      <c r="C957" s="34"/>
      <c r="D957" s="34"/>
      <c r="E957" s="34"/>
      <c r="F957" s="11"/>
      <c r="G957" s="11"/>
      <c r="H957" s="11"/>
      <c r="I957" s="11"/>
      <c r="J957" s="11"/>
      <c r="K957" s="11"/>
      <c r="L957" s="11"/>
      <c r="M957" s="11"/>
      <c r="N957" s="11"/>
      <c r="O957" s="11"/>
      <c r="P957" s="11"/>
      <c r="Q957" s="11"/>
      <c r="R957" s="11"/>
      <c r="S957" s="11"/>
      <c r="T957" s="11"/>
      <c r="U957" s="11"/>
      <c r="V957" s="11"/>
      <c r="W957" s="11"/>
      <c r="X957" s="11"/>
      <c r="Y957" s="11"/>
      <c r="Z957" s="12"/>
    </row>
    <row r="958" ht="15.75" customHeight="1">
      <c r="A958" s="33"/>
      <c r="B958" s="34"/>
      <c r="C958" s="34"/>
      <c r="D958" s="34"/>
      <c r="E958" s="34"/>
      <c r="F958" s="11"/>
      <c r="G958" s="11"/>
      <c r="H958" s="11"/>
      <c r="I958" s="11"/>
      <c r="J958" s="11"/>
      <c r="K958" s="11"/>
      <c r="L958" s="11"/>
      <c r="M958" s="11"/>
      <c r="N958" s="11"/>
      <c r="O958" s="11"/>
      <c r="P958" s="11"/>
      <c r="Q958" s="11"/>
      <c r="R958" s="11"/>
      <c r="S958" s="11"/>
      <c r="T958" s="11"/>
      <c r="U958" s="11"/>
      <c r="V958" s="11"/>
      <c r="W958" s="11"/>
      <c r="X958" s="11"/>
      <c r="Y958" s="11"/>
      <c r="Z958" s="12"/>
    </row>
    <row r="959" ht="15.75" customHeight="1">
      <c r="A959" s="33"/>
      <c r="B959" s="34"/>
      <c r="C959" s="34"/>
      <c r="D959" s="34"/>
      <c r="E959" s="34"/>
      <c r="F959" s="11"/>
      <c r="G959" s="11"/>
      <c r="H959" s="11"/>
      <c r="I959" s="11"/>
      <c r="J959" s="11"/>
      <c r="K959" s="11"/>
      <c r="L959" s="11"/>
      <c r="M959" s="11"/>
      <c r="N959" s="11"/>
      <c r="O959" s="11"/>
      <c r="P959" s="11"/>
      <c r="Q959" s="11"/>
      <c r="R959" s="11"/>
      <c r="S959" s="11"/>
      <c r="T959" s="11"/>
      <c r="U959" s="11"/>
      <c r="V959" s="11"/>
      <c r="W959" s="11"/>
      <c r="X959" s="11"/>
      <c r="Y959" s="11"/>
      <c r="Z959" s="12"/>
    </row>
    <row r="960" ht="15.75" customHeight="1">
      <c r="A960" s="33"/>
      <c r="B960" s="34"/>
      <c r="C960" s="34"/>
      <c r="D960" s="34"/>
      <c r="E960" s="34"/>
      <c r="F960" s="11"/>
      <c r="G960" s="11"/>
      <c r="H960" s="11"/>
      <c r="I960" s="11"/>
      <c r="J960" s="11"/>
      <c r="K960" s="11"/>
      <c r="L960" s="11"/>
      <c r="M960" s="11"/>
      <c r="N960" s="11"/>
      <c r="O960" s="11"/>
      <c r="P960" s="11"/>
      <c r="Q960" s="11"/>
      <c r="R960" s="11"/>
      <c r="S960" s="11"/>
      <c r="T960" s="11"/>
      <c r="U960" s="11"/>
      <c r="V960" s="11"/>
      <c r="W960" s="11"/>
      <c r="X960" s="11"/>
      <c r="Y960" s="11"/>
      <c r="Z960" s="12"/>
    </row>
    <row r="961" ht="15.75" customHeight="1">
      <c r="A961" s="33"/>
      <c r="B961" s="34"/>
      <c r="C961" s="34"/>
      <c r="D961" s="34"/>
      <c r="E961" s="34"/>
      <c r="F961" s="11"/>
      <c r="G961" s="11"/>
      <c r="H961" s="11"/>
      <c r="I961" s="11"/>
      <c r="J961" s="11"/>
      <c r="K961" s="11"/>
      <c r="L961" s="11"/>
      <c r="M961" s="11"/>
      <c r="N961" s="11"/>
      <c r="O961" s="11"/>
      <c r="P961" s="11"/>
      <c r="Q961" s="11"/>
      <c r="R961" s="11"/>
      <c r="S961" s="11"/>
      <c r="T961" s="11"/>
      <c r="U961" s="11"/>
      <c r="V961" s="11"/>
      <c r="W961" s="11"/>
      <c r="X961" s="11"/>
      <c r="Y961" s="11"/>
      <c r="Z961" s="12"/>
    </row>
    <row r="962" ht="15.75" customHeight="1">
      <c r="A962" s="33"/>
      <c r="B962" s="34"/>
      <c r="C962" s="34"/>
      <c r="D962" s="34"/>
      <c r="E962" s="34"/>
      <c r="F962" s="11"/>
      <c r="G962" s="11"/>
      <c r="H962" s="11"/>
      <c r="I962" s="11"/>
      <c r="J962" s="11"/>
      <c r="K962" s="11"/>
      <c r="L962" s="11"/>
      <c r="M962" s="11"/>
      <c r="N962" s="11"/>
      <c r="O962" s="11"/>
      <c r="P962" s="11"/>
      <c r="Q962" s="11"/>
      <c r="R962" s="11"/>
      <c r="S962" s="11"/>
      <c r="T962" s="11"/>
      <c r="U962" s="11"/>
      <c r="V962" s="11"/>
      <c r="W962" s="11"/>
      <c r="X962" s="11"/>
      <c r="Y962" s="11"/>
      <c r="Z962" s="12"/>
    </row>
    <row r="963" ht="15.75" customHeight="1">
      <c r="A963" s="33"/>
      <c r="B963" s="34"/>
      <c r="C963" s="34"/>
      <c r="D963" s="34"/>
      <c r="E963" s="34"/>
      <c r="F963" s="11"/>
      <c r="G963" s="11"/>
      <c r="H963" s="11"/>
      <c r="I963" s="11"/>
      <c r="J963" s="11"/>
      <c r="K963" s="11"/>
      <c r="L963" s="11"/>
      <c r="M963" s="11"/>
      <c r="N963" s="11"/>
      <c r="O963" s="11"/>
      <c r="P963" s="11"/>
      <c r="Q963" s="11"/>
      <c r="R963" s="11"/>
      <c r="S963" s="11"/>
      <c r="T963" s="11"/>
      <c r="U963" s="11"/>
      <c r="V963" s="11"/>
      <c r="W963" s="11"/>
      <c r="X963" s="11"/>
      <c r="Y963" s="11"/>
      <c r="Z963" s="12"/>
    </row>
    <row r="964" ht="15.75" customHeight="1">
      <c r="A964" s="33"/>
      <c r="B964" s="34"/>
      <c r="C964" s="34"/>
      <c r="D964" s="34"/>
      <c r="E964" s="34"/>
      <c r="F964" s="11"/>
      <c r="G964" s="11"/>
      <c r="H964" s="11"/>
      <c r="I964" s="11"/>
      <c r="J964" s="11"/>
      <c r="K964" s="11"/>
      <c r="L964" s="11"/>
      <c r="M964" s="11"/>
      <c r="N964" s="11"/>
      <c r="O964" s="11"/>
      <c r="P964" s="11"/>
      <c r="Q964" s="11"/>
      <c r="R964" s="11"/>
      <c r="S964" s="11"/>
      <c r="T964" s="11"/>
      <c r="U964" s="11"/>
      <c r="V964" s="11"/>
      <c r="W964" s="11"/>
      <c r="X964" s="11"/>
      <c r="Y964" s="11"/>
      <c r="Z964" s="12"/>
    </row>
    <row r="965" ht="15.75" customHeight="1">
      <c r="A965" s="33"/>
      <c r="B965" s="34"/>
      <c r="C965" s="34"/>
      <c r="D965" s="34"/>
      <c r="E965" s="34"/>
      <c r="F965" s="11"/>
      <c r="G965" s="11"/>
      <c r="H965" s="11"/>
      <c r="I965" s="11"/>
      <c r="J965" s="11"/>
      <c r="K965" s="11"/>
      <c r="L965" s="11"/>
      <c r="M965" s="11"/>
      <c r="N965" s="11"/>
      <c r="O965" s="11"/>
      <c r="P965" s="11"/>
      <c r="Q965" s="11"/>
      <c r="R965" s="11"/>
      <c r="S965" s="11"/>
      <c r="T965" s="11"/>
      <c r="U965" s="11"/>
      <c r="V965" s="11"/>
      <c r="W965" s="11"/>
      <c r="X965" s="11"/>
      <c r="Y965" s="11"/>
      <c r="Z965" s="12"/>
    </row>
    <row r="966" ht="15.75" customHeight="1">
      <c r="A966" s="33"/>
      <c r="B966" s="34"/>
      <c r="C966" s="34"/>
      <c r="D966" s="34"/>
      <c r="E966" s="34"/>
      <c r="F966" s="11"/>
      <c r="G966" s="11"/>
      <c r="H966" s="11"/>
      <c r="I966" s="11"/>
      <c r="J966" s="11"/>
      <c r="K966" s="11"/>
      <c r="L966" s="11"/>
      <c r="M966" s="11"/>
      <c r="N966" s="11"/>
      <c r="O966" s="11"/>
      <c r="P966" s="11"/>
      <c r="Q966" s="11"/>
      <c r="R966" s="11"/>
      <c r="S966" s="11"/>
      <c r="T966" s="11"/>
      <c r="U966" s="11"/>
      <c r="V966" s="11"/>
      <c r="W966" s="11"/>
      <c r="X966" s="11"/>
      <c r="Y966" s="11"/>
      <c r="Z966" s="12"/>
    </row>
    <row r="967" ht="15.75" customHeight="1">
      <c r="A967" s="33"/>
      <c r="B967" s="34"/>
      <c r="C967" s="34"/>
      <c r="D967" s="34"/>
      <c r="E967" s="34"/>
      <c r="F967" s="11"/>
      <c r="G967" s="11"/>
      <c r="H967" s="11"/>
      <c r="I967" s="11"/>
      <c r="J967" s="11"/>
      <c r="K967" s="11"/>
      <c r="L967" s="11"/>
      <c r="M967" s="11"/>
      <c r="N967" s="11"/>
      <c r="O967" s="11"/>
      <c r="P967" s="11"/>
      <c r="Q967" s="11"/>
      <c r="R967" s="11"/>
      <c r="S967" s="11"/>
      <c r="T967" s="11"/>
      <c r="U967" s="11"/>
      <c r="V967" s="11"/>
      <c r="W967" s="11"/>
      <c r="X967" s="11"/>
      <c r="Y967" s="11"/>
      <c r="Z967" s="12"/>
    </row>
    <row r="968" ht="15.75" customHeight="1">
      <c r="A968" s="33"/>
      <c r="B968" s="34"/>
      <c r="C968" s="34"/>
      <c r="D968" s="34"/>
      <c r="E968" s="34"/>
      <c r="F968" s="11"/>
      <c r="G968" s="11"/>
      <c r="H968" s="11"/>
      <c r="I968" s="11"/>
      <c r="J968" s="11"/>
      <c r="K968" s="11"/>
      <c r="L968" s="11"/>
      <c r="M968" s="11"/>
      <c r="N968" s="11"/>
      <c r="O968" s="11"/>
      <c r="P968" s="11"/>
      <c r="Q968" s="11"/>
      <c r="R968" s="11"/>
      <c r="S968" s="11"/>
      <c r="T968" s="11"/>
      <c r="U968" s="11"/>
      <c r="V968" s="11"/>
      <c r="W968" s="11"/>
      <c r="X968" s="11"/>
      <c r="Y968" s="11"/>
      <c r="Z968" s="12"/>
    </row>
    <row r="969" ht="15.75" customHeight="1">
      <c r="A969" s="33"/>
      <c r="B969" s="34"/>
      <c r="C969" s="34"/>
      <c r="D969" s="34"/>
      <c r="E969" s="34"/>
      <c r="F969" s="11"/>
      <c r="G969" s="11"/>
      <c r="H969" s="11"/>
      <c r="I969" s="11"/>
      <c r="J969" s="11"/>
      <c r="K969" s="11"/>
      <c r="L969" s="11"/>
      <c r="M969" s="11"/>
      <c r="N969" s="11"/>
      <c r="O969" s="11"/>
      <c r="P969" s="11"/>
      <c r="Q969" s="11"/>
      <c r="R969" s="11"/>
      <c r="S969" s="11"/>
      <c r="T969" s="11"/>
      <c r="U969" s="11"/>
      <c r="V969" s="11"/>
      <c r="W969" s="11"/>
      <c r="X969" s="11"/>
      <c r="Y969" s="11"/>
      <c r="Z969" s="12"/>
    </row>
    <row r="970" ht="15.75" customHeight="1">
      <c r="A970" s="33"/>
      <c r="B970" s="34"/>
      <c r="C970" s="34"/>
      <c r="D970" s="34"/>
      <c r="E970" s="34"/>
      <c r="F970" s="11"/>
      <c r="G970" s="11"/>
      <c r="H970" s="11"/>
      <c r="I970" s="11"/>
      <c r="J970" s="11"/>
      <c r="K970" s="11"/>
      <c r="L970" s="11"/>
      <c r="M970" s="11"/>
      <c r="N970" s="11"/>
      <c r="O970" s="11"/>
      <c r="P970" s="11"/>
      <c r="Q970" s="11"/>
      <c r="R970" s="11"/>
      <c r="S970" s="11"/>
      <c r="T970" s="11"/>
      <c r="U970" s="11"/>
      <c r="V970" s="11"/>
      <c r="W970" s="11"/>
      <c r="X970" s="11"/>
      <c r="Y970" s="11"/>
      <c r="Z970" s="12"/>
    </row>
    <row r="971" ht="15.75" customHeight="1">
      <c r="A971" s="33"/>
      <c r="B971" s="34"/>
      <c r="C971" s="34"/>
      <c r="D971" s="34"/>
      <c r="E971" s="34"/>
      <c r="F971" s="11"/>
      <c r="G971" s="11"/>
      <c r="H971" s="11"/>
      <c r="I971" s="11"/>
      <c r="J971" s="11"/>
      <c r="K971" s="11"/>
      <c r="L971" s="11"/>
      <c r="M971" s="11"/>
      <c r="N971" s="11"/>
      <c r="O971" s="11"/>
      <c r="P971" s="11"/>
      <c r="Q971" s="11"/>
      <c r="R971" s="11"/>
      <c r="S971" s="11"/>
      <c r="T971" s="11"/>
      <c r="U971" s="11"/>
      <c r="V971" s="11"/>
      <c r="W971" s="11"/>
      <c r="X971" s="11"/>
      <c r="Y971" s="11"/>
      <c r="Z971" s="12"/>
    </row>
    <row r="972" ht="15.75" customHeight="1">
      <c r="A972" s="33"/>
      <c r="B972" s="34"/>
      <c r="C972" s="34"/>
      <c r="D972" s="34"/>
      <c r="E972" s="34"/>
      <c r="F972" s="11"/>
      <c r="G972" s="11"/>
      <c r="H972" s="11"/>
      <c r="I972" s="11"/>
      <c r="J972" s="11"/>
      <c r="K972" s="11"/>
      <c r="L972" s="11"/>
      <c r="M972" s="11"/>
      <c r="N972" s="11"/>
      <c r="O972" s="11"/>
      <c r="P972" s="11"/>
      <c r="Q972" s="11"/>
      <c r="R972" s="11"/>
      <c r="S972" s="11"/>
      <c r="T972" s="11"/>
      <c r="U972" s="11"/>
      <c r="V972" s="11"/>
      <c r="W972" s="11"/>
      <c r="X972" s="11"/>
      <c r="Y972" s="11"/>
      <c r="Z972" s="12"/>
    </row>
    <row r="973" ht="15.75" customHeight="1">
      <c r="A973" s="33"/>
      <c r="B973" s="34"/>
      <c r="C973" s="34"/>
      <c r="D973" s="34"/>
      <c r="E973" s="34"/>
      <c r="F973" s="11"/>
      <c r="G973" s="11"/>
      <c r="H973" s="11"/>
      <c r="I973" s="11"/>
      <c r="J973" s="11"/>
      <c r="K973" s="11"/>
      <c r="L973" s="11"/>
      <c r="M973" s="11"/>
      <c r="N973" s="11"/>
      <c r="O973" s="11"/>
      <c r="P973" s="11"/>
      <c r="Q973" s="11"/>
      <c r="R973" s="11"/>
      <c r="S973" s="11"/>
      <c r="T973" s="11"/>
      <c r="U973" s="11"/>
      <c r="V973" s="11"/>
      <c r="W973" s="11"/>
      <c r="X973" s="11"/>
      <c r="Y973" s="11"/>
      <c r="Z973" s="12"/>
    </row>
    <row r="974" ht="15.75" customHeight="1">
      <c r="A974" s="33"/>
      <c r="B974" s="34"/>
      <c r="C974" s="34"/>
      <c r="D974" s="34"/>
      <c r="E974" s="34"/>
      <c r="F974" s="11"/>
      <c r="G974" s="11"/>
      <c r="H974" s="11"/>
      <c r="I974" s="11"/>
      <c r="J974" s="11"/>
      <c r="K974" s="11"/>
      <c r="L974" s="11"/>
      <c r="M974" s="11"/>
      <c r="N974" s="11"/>
      <c r="O974" s="11"/>
      <c r="P974" s="11"/>
      <c r="Q974" s="11"/>
      <c r="R974" s="11"/>
      <c r="S974" s="11"/>
      <c r="T974" s="11"/>
      <c r="U974" s="11"/>
      <c r="V974" s="11"/>
      <c r="W974" s="11"/>
      <c r="X974" s="11"/>
      <c r="Y974" s="11"/>
      <c r="Z974" s="12"/>
    </row>
    <row r="975" ht="15.75" customHeight="1">
      <c r="A975" s="33"/>
      <c r="B975" s="34"/>
      <c r="C975" s="34"/>
      <c r="D975" s="34"/>
      <c r="E975" s="34"/>
      <c r="F975" s="11"/>
      <c r="G975" s="11"/>
      <c r="H975" s="11"/>
      <c r="I975" s="11"/>
      <c r="J975" s="11"/>
      <c r="K975" s="11"/>
      <c r="L975" s="11"/>
      <c r="M975" s="11"/>
      <c r="N975" s="11"/>
      <c r="O975" s="11"/>
      <c r="P975" s="11"/>
      <c r="Q975" s="11"/>
      <c r="R975" s="11"/>
      <c r="S975" s="11"/>
      <c r="T975" s="11"/>
      <c r="U975" s="11"/>
      <c r="V975" s="11"/>
      <c r="W975" s="11"/>
      <c r="X975" s="11"/>
      <c r="Y975" s="11"/>
      <c r="Z975" s="12"/>
    </row>
    <row r="976" ht="15.75" customHeight="1">
      <c r="A976" s="33"/>
      <c r="B976" s="34"/>
      <c r="C976" s="34"/>
      <c r="D976" s="34"/>
      <c r="E976" s="34"/>
      <c r="F976" s="11"/>
      <c r="G976" s="11"/>
      <c r="H976" s="11"/>
      <c r="I976" s="11"/>
      <c r="J976" s="11"/>
      <c r="K976" s="11"/>
      <c r="L976" s="11"/>
      <c r="M976" s="11"/>
      <c r="N976" s="11"/>
      <c r="O976" s="11"/>
      <c r="P976" s="11"/>
      <c r="Q976" s="11"/>
      <c r="R976" s="11"/>
      <c r="S976" s="11"/>
      <c r="T976" s="11"/>
      <c r="U976" s="11"/>
      <c r="V976" s="11"/>
      <c r="W976" s="11"/>
      <c r="X976" s="11"/>
      <c r="Y976" s="11"/>
      <c r="Z976" s="12"/>
    </row>
    <row r="977" ht="15.75" customHeight="1">
      <c r="A977" s="33"/>
      <c r="B977" s="34"/>
      <c r="C977" s="34"/>
      <c r="D977" s="34"/>
      <c r="E977" s="34"/>
      <c r="F977" s="11"/>
      <c r="G977" s="11"/>
      <c r="H977" s="11"/>
      <c r="I977" s="11"/>
      <c r="J977" s="11"/>
      <c r="K977" s="11"/>
      <c r="L977" s="11"/>
      <c r="M977" s="11"/>
      <c r="N977" s="11"/>
      <c r="O977" s="11"/>
      <c r="P977" s="11"/>
      <c r="Q977" s="11"/>
      <c r="R977" s="11"/>
      <c r="S977" s="11"/>
      <c r="T977" s="11"/>
      <c r="U977" s="11"/>
      <c r="V977" s="11"/>
      <c r="W977" s="11"/>
      <c r="X977" s="11"/>
      <c r="Y977" s="11"/>
      <c r="Z977" s="12"/>
    </row>
    <row r="978" ht="15.75" customHeight="1">
      <c r="A978" s="33"/>
      <c r="B978" s="34"/>
      <c r="C978" s="34"/>
      <c r="D978" s="34"/>
      <c r="E978" s="34"/>
      <c r="F978" s="11"/>
      <c r="G978" s="11"/>
      <c r="H978" s="11"/>
      <c r="I978" s="11"/>
      <c r="J978" s="11"/>
      <c r="K978" s="11"/>
      <c r="L978" s="11"/>
      <c r="M978" s="11"/>
      <c r="N978" s="11"/>
      <c r="O978" s="11"/>
      <c r="P978" s="11"/>
      <c r="Q978" s="11"/>
      <c r="R978" s="11"/>
      <c r="S978" s="11"/>
      <c r="T978" s="11"/>
      <c r="U978" s="11"/>
      <c r="V978" s="11"/>
      <c r="W978" s="11"/>
      <c r="X978" s="11"/>
      <c r="Y978" s="11"/>
      <c r="Z978" s="12"/>
    </row>
    <row r="979" ht="15.75" customHeight="1">
      <c r="A979" s="33"/>
      <c r="B979" s="34"/>
      <c r="C979" s="34"/>
      <c r="D979" s="34"/>
      <c r="E979" s="34"/>
      <c r="F979" s="11"/>
      <c r="G979" s="11"/>
      <c r="H979" s="11"/>
      <c r="I979" s="11"/>
      <c r="J979" s="11"/>
      <c r="K979" s="11"/>
      <c r="L979" s="11"/>
      <c r="M979" s="11"/>
      <c r="N979" s="11"/>
      <c r="O979" s="11"/>
      <c r="P979" s="11"/>
      <c r="Q979" s="11"/>
      <c r="R979" s="11"/>
      <c r="S979" s="11"/>
      <c r="T979" s="11"/>
      <c r="U979" s="11"/>
      <c r="V979" s="11"/>
      <c r="W979" s="11"/>
      <c r="X979" s="11"/>
      <c r="Y979" s="11"/>
      <c r="Z979" s="12"/>
    </row>
    <row r="980" ht="15.75" customHeight="1">
      <c r="A980" s="33"/>
      <c r="B980" s="34"/>
      <c r="C980" s="34"/>
      <c r="D980" s="34"/>
      <c r="E980" s="34"/>
      <c r="F980" s="11"/>
      <c r="G980" s="11"/>
      <c r="H980" s="11"/>
      <c r="I980" s="11"/>
      <c r="J980" s="11"/>
      <c r="K980" s="11"/>
      <c r="L980" s="11"/>
      <c r="M980" s="11"/>
      <c r="N980" s="11"/>
      <c r="O980" s="11"/>
      <c r="P980" s="11"/>
      <c r="Q980" s="11"/>
      <c r="R980" s="11"/>
      <c r="S980" s="11"/>
      <c r="T980" s="11"/>
      <c r="U980" s="11"/>
      <c r="V980" s="11"/>
      <c r="W980" s="11"/>
      <c r="X980" s="11"/>
      <c r="Y980" s="11"/>
      <c r="Z980" s="12"/>
    </row>
    <row r="981" ht="15.75" customHeight="1">
      <c r="A981" s="33"/>
      <c r="B981" s="34"/>
      <c r="C981" s="34"/>
      <c r="D981" s="34"/>
      <c r="E981" s="34"/>
      <c r="F981" s="11"/>
      <c r="G981" s="11"/>
      <c r="H981" s="11"/>
      <c r="I981" s="11"/>
      <c r="J981" s="11"/>
      <c r="K981" s="11"/>
      <c r="L981" s="11"/>
      <c r="M981" s="11"/>
      <c r="N981" s="11"/>
      <c r="O981" s="11"/>
      <c r="P981" s="11"/>
      <c r="Q981" s="11"/>
      <c r="R981" s="11"/>
      <c r="S981" s="11"/>
      <c r="T981" s="11"/>
      <c r="U981" s="11"/>
      <c r="V981" s="11"/>
      <c r="W981" s="11"/>
      <c r="X981" s="11"/>
      <c r="Y981" s="11"/>
      <c r="Z981" s="12"/>
    </row>
    <row r="982" ht="15.75" customHeight="1">
      <c r="A982" s="33"/>
      <c r="B982" s="34"/>
      <c r="C982" s="34"/>
      <c r="D982" s="34"/>
      <c r="E982" s="34"/>
      <c r="F982" s="11"/>
      <c r="G982" s="11"/>
      <c r="H982" s="11"/>
      <c r="I982" s="11"/>
      <c r="J982" s="11"/>
      <c r="K982" s="11"/>
      <c r="L982" s="11"/>
      <c r="M982" s="11"/>
      <c r="N982" s="11"/>
      <c r="O982" s="11"/>
      <c r="P982" s="11"/>
      <c r="Q982" s="11"/>
      <c r="R982" s="11"/>
      <c r="S982" s="11"/>
      <c r="T982" s="11"/>
      <c r="U982" s="11"/>
      <c r="V982" s="11"/>
      <c r="W982" s="11"/>
      <c r="X982" s="11"/>
      <c r="Y982" s="11"/>
      <c r="Z982" s="12"/>
    </row>
    <row r="983" ht="15.75" customHeight="1">
      <c r="A983" s="33"/>
      <c r="B983" s="34"/>
      <c r="C983" s="34"/>
      <c r="D983" s="34"/>
      <c r="E983" s="34"/>
      <c r="F983" s="11"/>
      <c r="G983" s="11"/>
      <c r="H983" s="11"/>
      <c r="I983" s="11"/>
      <c r="J983" s="11"/>
      <c r="K983" s="11"/>
      <c r="L983" s="11"/>
      <c r="M983" s="11"/>
      <c r="N983" s="11"/>
      <c r="O983" s="11"/>
      <c r="P983" s="11"/>
      <c r="Q983" s="11"/>
      <c r="R983" s="11"/>
      <c r="S983" s="11"/>
      <c r="T983" s="11"/>
      <c r="U983" s="11"/>
      <c r="V983" s="11"/>
      <c r="W983" s="11"/>
      <c r="X983" s="11"/>
      <c r="Y983" s="11"/>
      <c r="Z983" s="12"/>
    </row>
    <row r="984" ht="15.75" customHeight="1">
      <c r="A984" s="33"/>
      <c r="B984" s="34"/>
      <c r="C984" s="34"/>
      <c r="D984" s="34"/>
      <c r="E984" s="34"/>
      <c r="F984" s="11"/>
      <c r="G984" s="11"/>
      <c r="H984" s="11"/>
      <c r="I984" s="11"/>
      <c r="J984" s="11"/>
      <c r="K984" s="11"/>
      <c r="L984" s="11"/>
      <c r="M984" s="11"/>
      <c r="N984" s="11"/>
      <c r="O984" s="11"/>
      <c r="P984" s="11"/>
      <c r="Q984" s="11"/>
      <c r="R984" s="11"/>
      <c r="S984" s="11"/>
      <c r="T984" s="11"/>
      <c r="U984" s="11"/>
      <c r="V984" s="11"/>
      <c r="W984" s="11"/>
      <c r="X984" s="11"/>
      <c r="Y984" s="11"/>
      <c r="Z984" s="12"/>
    </row>
    <row r="985" ht="15.75" customHeight="1">
      <c r="A985" s="33"/>
      <c r="B985" s="34"/>
      <c r="C985" s="34"/>
      <c r="D985" s="34"/>
      <c r="E985" s="34"/>
      <c r="F985" s="11"/>
      <c r="G985" s="11"/>
      <c r="H985" s="11"/>
      <c r="I985" s="11"/>
      <c r="J985" s="11"/>
      <c r="K985" s="11"/>
      <c r="L985" s="11"/>
      <c r="M985" s="11"/>
      <c r="N985" s="11"/>
      <c r="O985" s="11"/>
      <c r="P985" s="11"/>
      <c r="Q985" s="11"/>
      <c r="R985" s="11"/>
      <c r="S985" s="11"/>
      <c r="T985" s="11"/>
      <c r="U985" s="11"/>
      <c r="V985" s="11"/>
      <c r="W985" s="11"/>
      <c r="X985" s="11"/>
      <c r="Y985" s="11"/>
      <c r="Z985" s="12"/>
    </row>
    <row r="986" ht="15.75" customHeight="1">
      <c r="A986" s="33"/>
      <c r="B986" s="34"/>
      <c r="C986" s="34"/>
      <c r="D986" s="34"/>
      <c r="E986" s="34"/>
      <c r="F986" s="11"/>
      <c r="G986" s="11"/>
      <c r="H986" s="11"/>
      <c r="I986" s="11"/>
      <c r="J986" s="11"/>
      <c r="K986" s="11"/>
      <c r="L986" s="11"/>
      <c r="M986" s="11"/>
      <c r="N986" s="11"/>
      <c r="O986" s="11"/>
      <c r="P986" s="11"/>
      <c r="Q986" s="11"/>
      <c r="R986" s="11"/>
      <c r="S986" s="11"/>
      <c r="T986" s="11"/>
      <c r="U986" s="11"/>
      <c r="V986" s="11"/>
      <c r="W986" s="11"/>
      <c r="X986" s="11"/>
      <c r="Y986" s="11"/>
      <c r="Z986" s="12"/>
    </row>
    <row r="987" ht="15.75" customHeight="1">
      <c r="A987" s="33"/>
      <c r="B987" s="34"/>
      <c r="C987" s="34"/>
      <c r="D987" s="34"/>
      <c r="E987" s="34"/>
      <c r="F987" s="11"/>
      <c r="G987" s="11"/>
      <c r="H987" s="11"/>
      <c r="I987" s="11"/>
      <c r="J987" s="11"/>
      <c r="K987" s="11"/>
      <c r="L987" s="11"/>
      <c r="M987" s="11"/>
      <c r="N987" s="11"/>
      <c r="O987" s="11"/>
      <c r="P987" s="11"/>
      <c r="Q987" s="11"/>
      <c r="R987" s="11"/>
      <c r="S987" s="11"/>
      <c r="T987" s="11"/>
      <c r="U987" s="11"/>
      <c r="V987" s="11"/>
      <c r="W987" s="11"/>
      <c r="X987" s="11"/>
      <c r="Y987" s="11"/>
      <c r="Z987" s="12"/>
    </row>
    <row r="988" ht="15.75" customHeight="1">
      <c r="A988" s="33"/>
      <c r="B988" s="34"/>
      <c r="C988" s="34"/>
      <c r="D988" s="34"/>
      <c r="E988" s="34"/>
      <c r="F988" s="11"/>
      <c r="G988" s="11"/>
      <c r="H988" s="11"/>
      <c r="I988" s="11"/>
      <c r="J988" s="11"/>
      <c r="K988" s="11"/>
      <c r="L988" s="11"/>
      <c r="M988" s="11"/>
      <c r="N988" s="11"/>
      <c r="O988" s="11"/>
      <c r="P988" s="11"/>
      <c r="Q988" s="11"/>
      <c r="R988" s="11"/>
      <c r="S988" s="11"/>
      <c r="T988" s="11"/>
      <c r="U988" s="11"/>
      <c r="V988" s="11"/>
      <c r="W988" s="11"/>
      <c r="X988" s="11"/>
      <c r="Y988" s="11"/>
      <c r="Z988" s="12"/>
    </row>
    <row r="989" ht="15.75" customHeight="1">
      <c r="A989" s="33"/>
      <c r="B989" s="34"/>
      <c r="C989" s="34"/>
      <c r="D989" s="34"/>
      <c r="E989" s="34"/>
      <c r="F989" s="11"/>
      <c r="G989" s="11"/>
      <c r="H989" s="11"/>
      <c r="I989" s="11"/>
      <c r="J989" s="11"/>
      <c r="K989" s="11"/>
      <c r="L989" s="11"/>
      <c r="M989" s="11"/>
      <c r="N989" s="11"/>
      <c r="O989" s="11"/>
      <c r="P989" s="11"/>
      <c r="Q989" s="11"/>
      <c r="R989" s="11"/>
      <c r="S989" s="11"/>
      <c r="T989" s="11"/>
      <c r="U989" s="11"/>
      <c r="V989" s="11"/>
      <c r="W989" s="11"/>
      <c r="X989" s="11"/>
      <c r="Y989" s="11"/>
      <c r="Z989" s="12"/>
    </row>
    <row r="990" ht="15.75" customHeight="1">
      <c r="A990" s="33"/>
      <c r="B990" s="34"/>
      <c r="C990" s="34"/>
      <c r="D990" s="34"/>
      <c r="E990" s="34"/>
      <c r="F990" s="11"/>
      <c r="G990" s="11"/>
      <c r="H990" s="11"/>
      <c r="I990" s="11"/>
      <c r="J990" s="11"/>
      <c r="K990" s="11"/>
      <c r="L990" s="11"/>
      <c r="M990" s="11"/>
      <c r="N990" s="11"/>
      <c r="O990" s="11"/>
      <c r="P990" s="11"/>
      <c r="Q990" s="11"/>
      <c r="R990" s="11"/>
      <c r="S990" s="11"/>
      <c r="T990" s="11"/>
      <c r="U990" s="11"/>
      <c r="V990" s="11"/>
      <c r="W990" s="11"/>
      <c r="X990" s="11"/>
      <c r="Y990" s="11"/>
      <c r="Z990" s="12"/>
    </row>
    <row r="991" ht="15.75" customHeight="1">
      <c r="A991" s="33"/>
      <c r="B991" s="34"/>
      <c r="C991" s="34"/>
      <c r="D991" s="34"/>
      <c r="E991" s="34"/>
      <c r="F991" s="11"/>
      <c r="G991" s="11"/>
      <c r="H991" s="11"/>
      <c r="I991" s="11"/>
      <c r="J991" s="11"/>
      <c r="K991" s="11"/>
      <c r="L991" s="11"/>
      <c r="M991" s="11"/>
      <c r="N991" s="11"/>
      <c r="O991" s="11"/>
      <c r="P991" s="11"/>
      <c r="Q991" s="11"/>
      <c r="R991" s="11"/>
      <c r="S991" s="11"/>
      <c r="T991" s="11"/>
      <c r="U991" s="11"/>
      <c r="V991" s="11"/>
      <c r="W991" s="11"/>
      <c r="X991" s="11"/>
      <c r="Y991" s="11"/>
      <c r="Z991" s="12"/>
    </row>
    <row r="992" ht="15.75" customHeight="1">
      <c r="A992" s="33"/>
      <c r="B992" s="34"/>
      <c r="C992" s="34"/>
      <c r="D992" s="34"/>
      <c r="E992" s="34"/>
      <c r="F992" s="11"/>
      <c r="G992" s="11"/>
      <c r="H992" s="11"/>
      <c r="I992" s="11"/>
      <c r="J992" s="11"/>
      <c r="K992" s="11"/>
      <c r="L992" s="11"/>
      <c r="M992" s="11"/>
      <c r="N992" s="11"/>
      <c r="O992" s="11"/>
      <c r="P992" s="11"/>
      <c r="Q992" s="11"/>
      <c r="R992" s="11"/>
      <c r="S992" s="11"/>
      <c r="T992" s="11"/>
      <c r="U992" s="11"/>
      <c r="V992" s="11"/>
      <c r="W992" s="11"/>
      <c r="X992" s="11"/>
      <c r="Y992" s="11"/>
      <c r="Z992" s="12"/>
    </row>
    <row r="993" ht="15.75" customHeight="1">
      <c r="A993" s="33"/>
      <c r="B993" s="34"/>
      <c r="C993" s="34"/>
      <c r="D993" s="34"/>
      <c r="E993" s="34"/>
      <c r="F993" s="11"/>
      <c r="G993" s="11"/>
      <c r="H993" s="11"/>
      <c r="I993" s="11"/>
      <c r="J993" s="11"/>
      <c r="K993" s="11"/>
      <c r="L993" s="11"/>
      <c r="M993" s="11"/>
      <c r="N993" s="11"/>
      <c r="O993" s="11"/>
      <c r="P993" s="11"/>
      <c r="Q993" s="11"/>
      <c r="R993" s="11"/>
      <c r="S993" s="11"/>
      <c r="T993" s="11"/>
      <c r="U993" s="11"/>
      <c r="V993" s="11"/>
      <c r="W993" s="11"/>
      <c r="X993" s="11"/>
      <c r="Y993" s="11"/>
      <c r="Z993" s="12"/>
    </row>
    <row r="994" ht="15.75" customHeight="1">
      <c r="A994" s="33"/>
      <c r="B994" s="34"/>
      <c r="C994" s="34"/>
      <c r="D994" s="34"/>
      <c r="E994" s="34"/>
      <c r="F994" s="11"/>
      <c r="G994" s="11"/>
      <c r="H994" s="11"/>
      <c r="I994" s="11"/>
      <c r="J994" s="11"/>
      <c r="K994" s="11"/>
      <c r="L994" s="11"/>
      <c r="M994" s="11"/>
      <c r="N994" s="11"/>
      <c r="O994" s="11"/>
      <c r="P994" s="11"/>
      <c r="Q994" s="11"/>
      <c r="R994" s="11"/>
      <c r="S994" s="11"/>
      <c r="T994" s="11"/>
      <c r="U994" s="11"/>
      <c r="V994" s="11"/>
      <c r="W994" s="11"/>
      <c r="X994" s="11"/>
      <c r="Y994" s="11"/>
      <c r="Z994" s="12"/>
    </row>
    <row r="995" ht="15.75" customHeight="1">
      <c r="A995" s="33"/>
      <c r="B995" s="34"/>
      <c r="C995" s="34"/>
      <c r="D995" s="34"/>
      <c r="E995" s="34"/>
      <c r="F995" s="11"/>
      <c r="G995" s="11"/>
      <c r="H995" s="11"/>
      <c r="I995" s="11"/>
      <c r="J995" s="11"/>
      <c r="K995" s="11"/>
      <c r="L995" s="11"/>
      <c r="M995" s="11"/>
      <c r="N995" s="11"/>
      <c r="O995" s="11"/>
      <c r="P995" s="11"/>
      <c r="Q995" s="11"/>
      <c r="R995" s="11"/>
      <c r="S995" s="11"/>
      <c r="T995" s="11"/>
      <c r="U995" s="11"/>
      <c r="V995" s="11"/>
      <c r="W995" s="11"/>
      <c r="X995" s="11"/>
      <c r="Y995" s="11"/>
      <c r="Z995" s="12"/>
    </row>
    <row r="996" ht="15.75" customHeight="1">
      <c r="A996" s="33"/>
      <c r="B996" s="34"/>
      <c r="C996" s="34"/>
      <c r="D996" s="34"/>
      <c r="E996" s="34"/>
      <c r="F996" s="11"/>
      <c r="G996" s="11"/>
      <c r="H996" s="11"/>
      <c r="I996" s="11"/>
      <c r="J996" s="11"/>
      <c r="K996" s="11"/>
      <c r="L996" s="11"/>
      <c r="M996" s="11"/>
      <c r="N996" s="11"/>
      <c r="O996" s="11"/>
      <c r="P996" s="11"/>
      <c r="Q996" s="11"/>
      <c r="R996" s="11"/>
      <c r="S996" s="11"/>
      <c r="T996" s="11"/>
      <c r="U996" s="11"/>
      <c r="V996" s="11"/>
      <c r="W996" s="11"/>
      <c r="X996" s="11"/>
      <c r="Y996" s="11"/>
      <c r="Z996" s="12"/>
    </row>
    <row r="997" ht="15.75" customHeight="1">
      <c r="A997" s="33"/>
      <c r="B997" s="34"/>
      <c r="C997" s="34"/>
      <c r="D997" s="34"/>
      <c r="E997" s="34"/>
      <c r="F997" s="11"/>
      <c r="G997" s="11"/>
      <c r="H997" s="11"/>
      <c r="I997" s="11"/>
      <c r="J997" s="11"/>
      <c r="K997" s="11"/>
      <c r="L997" s="11"/>
      <c r="M997" s="11"/>
      <c r="N997" s="11"/>
      <c r="O997" s="11"/>
      <c r="P997" s="11"/>
      <c r="Q997" s="11"/>
      <c r="R997" s="11"/>
      <c r="S997" s="11"/>
      <c r="T997" s="11"/>
      <c r="U997" s="11"/>
      <c r="V997" s="11"/>
      <c r="W997" s="11"/>
      <c r="X997" s="11"/>
      <c r="Y997" s="11"/>
      <c r="Z997" s="12"/>
    </row>
    <row r="998" ht="15.75" customHeight="1">
      <c r="A998" s="33"/>
      <c r="B998" s="34"/>
      <c r="C998" s="34"/>
      <c r="D998" s="34"/>
      <c r="E998" s="34"/>
      <c r="F998" s="11"/>
      <c r="G998" s="11"/>
      <c r="H998" s="11"/>
      <c r="I998" s="11"/>
      <c r="J998" s="11"/>
      <c r="K998" s="11"/>
      <c r="L998" s="11"/>
      <c r="M998" s="11"/>
      <c r="N998" s="11"/>
      <c r="O998" s="11"/>
      <c r="P998" s="11"/>
      <c r="Q998" s="11"/>
      <c r="R998" s="11"/>
      <c r="S998" s="11"/>
      <c r="T998" s="11"/>
      <c r="U998" s="11"/>
      <c r="V998" s="11"/>
      <c r="W998" s="11"/>
      <c r="X998" s="11"/>
      <c r="Y998" s="11"/>
      <c r="Z998" s="12"/>
    </row>
    <row r="999" ht="15.75" customHeight="1">
      <c r="A999" s="33"/>
      <c r="B999" s="34"/>
      <c r="C999" s="34"/>
      <c r="D999" s="34"/>
      <c r="E999" s="34"/>
      <c r="F999" s="11"/>
      <c r="G999" s="11"/>
      <c r="H999" s="11"/>
      <c r="I999" s="11"/>
      <c r="J999" s="11"/>
      <c r="K999" s="11"/>
      <c r="L999" s="11"/>
      <c r="M999" s="11"/>
      <c r="N999" s="11"/>
      <c r="O999" s="11"/>
      <c r="P999" s="11"/>
      <c r="Q999" s="11"/>
      <c r="R999" s="11"/>
      <c r="S999" s="11"/>
      <c r="T999" s="11"/>
      <c r="U999" s="11"/>
      <c r="V999" s="11"/>
      <c r="W999" s="11"/>
      <c r="X999" s="11"/>
      <c r="Y999" s="11"/>
      <c r="Z999" s="12"/>
    </row>
    <row r="1000" ht="15.75" customHeight="1">
      <c r="A1000" s="33"/>
      <c r="B1000" s="34"/>
      <c r="C1000" s="34"/>
      <c r="D1000" s="34"/>
      <c r="E1000" s="34"/>
      <c r="F1000" s="11"/>
      <c r="G1000" s="11"/>
      <c r="H1000" s="11"/>
      <c r="I1000" s="11"/>
      <c r="J1000" s="11"/>
      <c r="K1000" s="11"/>
      <c r="L1000" s="11"/>
      <c r="M1000" s="11"/>
      <c r="N1000" s="11"/>
      <c r="O1000" s="11"/>
      <c r="P1000" s="11"/>
      <c r="Q1000" s="11"/>
      <c r="R1000" s="11"/>
      <c r="S1000" s="11"/>
      <c r="T1000" s="11"/>
      <c r="U1000" s="11"/>
      <c r="V1000" s="11"/>
      <c r="W1000" s="11"/>
      <c r="X1000" s="11"/>
      <c r="Y1000" s="11"/>
      <c r="Z1000" s="12"/>
    </row>
    <row r="1001" ht="15.75" customHeight="1">
      <c r="A1001" s="33"/>
      <c r="B1001" s="34"/>
      <c r="C1001" s="34"/>
      <c r="D1001" s="34"/>
      <c r="E1001" s="34"/>
      <c r="F1001" s="11"/>
      <c r="G1001" s="11"/>
      <c r="H1001" s="11"/>
      <c r="I1001" s="11"/>
      <c r="J1001" s="11"/>
      <c r="K1001" s="11"/>
      <c r="L1001" s="11"/>
      <c r="M1001" s="11"/>
      <c r="N1001" s="11"/>
      <c r="O1001" s="11"/>
      <c r="P1001" s="11"/>
      <c r="Q1001" s="11"/>
      <c r="R1001" s="11"/>
      <c r="S1001" s="11"/>
      <c r="T1001" s="11"/>
      <c r="U1001" s="11"/>
      <c r="V1001" s="11"/>
      <c r="W1001" s="11"/>
      <c r="X1001" s="11"/>
      <c r="Y1001" s="11"/>
      <c r="Z1001" s="12"/>
    </row>
    <row r="1002" ht="15.75" customHeight="1">
      <c r="A1002" s="33"/>
      <c r="B1002" s="34"/>
      <c r="C1002" s="34"/>
      <c r="D1002" s="34"/>
      <c r="E1002" s="34"/>
      <c r="F1002" s="11"/>
      <c r="G1002" s="11"/>
      <c r="H1002" s="11"/>
      <c r="I1002" s="11"/>
      <c r="J1002" s="11"/>
      <c r="K1002" s="11"/>
      <c r="L1002" s="11"/>
      <c r="M1002" s="11"/>
      <c r="N1002" s="11"/>
      <c r="O1002" s="11"/>
      <c r="P1002" s="11"/>
      <c r="Q1002" s="11"/>
      <c r="R1002" s="11"/>
      <c r="S1002" s="11"/>
      <c r="T1002" s="11"/>
      <c r="U1002" s="11"/>
      <c r="V1002" s="11"/>
      <c r="W1002" s="11"/>
      <c r="X1002" s="11"/>
      <c r="Y1002" s="11"/>
      <c r="Z1002" s="12"/>
    </row>
    <row r="1003" ht="15.75" customHeight="1">
      <c r="A1003" s="35"/>
      <c r="B1003" s="36"/>
      <c r="C1003" s="36"/>
      <c r="D1003" s="36"/>
      <c r="E1003" s="36"/>
      <c r="F1003" s="37"/>
      <c r="G1003" s="37"/>
      <c r="H1003" s="37"/>
      <c r="I1003" s="37"/>
      <c r="J1003" s="37"/>
      <c r="K1003" s="37"/>
      <c r="L1003" s="37"/>
      <c r="M1003" s="37"/>
      <c r="N1003" s="37"/>
      <c r="O1003" s="37"/>
      <c r="P1003" s="37"/>
      <c r="Q1003" s="37"/>
      <c r="R1003" s="37"/>
      <c r="S1003" s="37"/>
      <c r="T1003" s="37"/>
      <c r="U1003" s="37"/>
      <c r="V1003" s="37"/>
      <c r="W1003" s="37"/>
      <c r="X1003" s="37"/>
      <c r="Y1003" s="37"/>
      <c r="Z1003" s="38"/>
    </row>
  </sheetData>
  <mergeCells count="4">
    <mergeCell ref="B3:B6"/>
    <mergeCell ref="A10:G10"/>
    <mergeCell ref="A15:G15"/>
    <mergeCell ref="A22:G22"/>
  </mergeCells>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0"/>
  <cols>
    <col customWidth="1" min="1" max="1" width="6.5"/>
    <col customWidth="1" min="2" max="2" width="2.5"/>
    <col customWidth="1" min="3" max="3" width="22.5"/>
    <col customWidth="1" min="4" max="4" width="28.25"/>
    <col hidden="1" min="5" max="7" width="12.63"/>
    <col customWidth="1" min="9" max="9" width="14.0"/>
  </cols>
  <sheetData>
    <row r="1" hidden="1">
      <c r="A1" s="743"/>
      <c r="B1" s="170" t="s">
        <v>686</v>
      </c>
      <c r="C1" s="171"/>
      <c r="D1" s="172"/>
      <c r="E1" s="172"/>
      <c r="F1" s="172"/>
      <c r="G1" s="172"/>
      <c r="H1" s="173" t="s">
        <v>159</v>
      </c>
      <c r="I1" s="174" t="s">
        <v>687</v>
      </c>
      <c r="J1" s="172"/>
      <c r="K1" s="172"/>
      <c r="L1" s="172"/>
      <c r="M1" s="172"/>
      <c r="N1" s="172"/>
      <c r="O1" s="172"/>
      <c r="P1" s="172"/>
      <c r="Q1" s="172"/>
      <c r="R1" s="172"/>
      <c r="S1" s="172"/>
      <c r="T1" s="172"/>
      <c r="U1" s="172"/>
      <c r="V1" s="172"/>
      <c r="W1" s="172"/>
      <c r="X1" s="172"/>
      <c r="Y1" s="172"/>
      <c r="Z1" s="172"/>
      <c r="AA1" s="172"/>
      <c r="AB1" s="172"/>
      <c r="AC1" s="172"/>
    </row>
    <row r="2" hidden="1">
      <c r="A2" s="83"/>
      <c r="B2" s="172"/>
      <c r="C2" s="171"/>
      <c r="D2" s="176"/>
      <c r="E2" s="172"/>
      <c r="F2" s="172"/>
      <c r="G2" s="172"/>
      <c r="H2" s="176"/>
      <c r="I2" s="172"/>
      <c r="J2" s="172"/>
      <c r="K2" s="172"/>
      <c r="L2" s="172"/>
      <c r="M2" s="172"/>
      <c r="N2" s="172"/>
      <c r="O2" s="172"/>
      <c r="P2" s="172"/>
      <c r="Q2" s="172"/>
      <c r="R2" s="172"/>
      <c r="S2" s="172"/>
      <c r="T2" s="172"/>
      <c r="U2" s="172"/>
      <c r="V2" s="172"/>
      <c r="W2" s="172"/>
      <c r="X2" s="172"/>
      <c r="Y2" s="172"/>
      <c r="Z2" s="172"/>
      <c r="AA2" s="172"/>
      <c r="AB2" s="172"/>
      <c r="AC2" s="172"/>
    </row>
    <row r="3" hidden="1">
      <c r="A3" s="744"/>
      <c r="B3" s="177" t="s">
        <v>688</v>
      </c>
      <c r="C3" s="178" t="s">
        <v>689</v>
      </c>
      <c r="D3" s="179" t="s">
        <v>690</v>
      </c>
      <c r="E3" s="177" t="s">
        <v>691</v>
      </c>
      <c r="F3" s="177" t="s">
        <v>692</v>
      </c>
      <c r="G3" s="177" t="s">
        <v>693</v>
      </c>
      <c r="H3" s="180" t="s">
        <v>694</v>
      </c>
      <c r="I3" s="177" t="s">
        <v>695</v>
      </c>
      <c r="J3" s="172"/>
      <c r="K3" s="172"/>
      <c r="L3" s="172"/>
      <c r="M3" s="172"/>
      <c r="N3" s="172"/>
      <c r="O3" s="172"/>
      <c r="P3" s="172"/>
      <c r="Q3" s="172"/>
      <c r="R3" s="172"/>
      <c r="S3" s="172"/>
      <c r="T3" s="172"/>
      <c r="U3" s="172"/>
      <c r="V3" s="172"/>
      <c r="W3" s="172"/>
      <c r="X3" s="172"/>
      <c r="Y3" s="172"/>
      <c r="Z3" s="172"/>
      <c r="AA3" s="172"/>
      <c r="AB3" s="172"/>
      <c r="AC3" s="172"/>
    </row>
    <row r="4" ht="19.5" hidden="1" customHeight="1">
      <c r="A4" s="745"/>
      <c r="B4" s="181">
        <v>1.0</v>
      </c>
      <c r="C4" s="182" t="s">
        <v>696</v>
      </c>
      <c r="D4" s="183" t="s">
        <v>697</v>
      </c>
      <c r="E4" s="184">
        <v>2.0</v>
      </c>
      <c r="F4" s="184">
        <v>2.0</v>
      </c>
      <c r="G4" s="185" t="s">
        <v>698</v>
      </c>
      <c r="H4" s="186">
        <f>300000*110%</f>
        <v>330000</v>
      </c>
      <c r="I4" s="186">
        <f t="shared" ref="I4:I18" si="1">H4*F4*E4</f>
        <v>1320000</v>
      </c>
      <c r="J4" s="172"/>
      <c r="K4" s="172"/>
      <c r="L4" s="172"/>
      <c r="M4" s="172"/>
      <c r="N4" s="172"/>
      <c r="O4" s="172"/>
      <c r="P4" s="172"/>
      <c r="Q4" s="172"/>
      <c r="R4" s="172"/>
      <c r="S4" s="172"/>
      <c r="T4" s="172"/>
      <c r="U4" s="172"/>
      <c r="V4" s="172"/>
      <c r="W4" s="172"/>
      <c r="X4" s="172"/>
      <c r="Y4" s="172"/>
      <c r="Z4" s="172"/>
      <c r="AA4" s="172"/>
      <c r="AB4" s="172"/>
      <c r="AC4" s="172"/>
    </row>
    <row r="5" ht="18.75" hidden="1" customHeight="1">
      <c r="A5" s="746"/>
      <c r="B5" s="184">
        <v>2.0</v>
      </c>
      <c r="C5" s="187" t="s">
        <v>699</v>
      </c>
      <c r="D5" s="183" t="s">
        <v>700</v>
      </c>
      <c r="E5" s="184">
        <v>3.0</v>
      </c>
      <c r="F5" s="184">
        <v>2.0</v>
      </c>
      <c r="G5" s="185" t="s">
        <v>701</v>
      </c>
      <c r="H5" s="186">
        <f>2500000*110%</f>
        <v>2750000</v>
      </c>
      <c r="I5" s="186">
        <f t="shared" si="1"/>
        <v>16500000</v>
      </c>
      <c r="J5" s="172"/>
      <c r="K5" s="172"/>
      <c r="L5" s="172"/>
      <c r="M5" s="172"/>
      <c r="N5" s="172"/>
      <c r="O5" s="172"/>
      <c r="P5" s="172"/>
      <c r="Q5" s="172"/>
      <c r="R5" s="172"/>
      <c r="S5" s="172"/>
      <c r="T5" s="172"/>
      <c r="U5" s="172"/>
      <c r="V5" s="172"/>
      <c r="W5" s="172"/>
      <c r="X5" s="172"/>
      <c r="Y5" s="172"/>
      <c r="Z5" s="172"/>
      <c r="AA5" s="172"/>
      <c r="AB5" s="172"/>
      <c r="AC5" s="172"/>
    </row>
    <row r="6" hidden="1">
      <c r="A6" s="745"/>
      <c r="B6" s="181">
        <v>3.0</v>
      </c>
      <c r="C6" s="22"/>
      <c r="D6" s="183" t="s">
        <v>702</v>
      </c>
      <c r="E6" s="184">
        <v>3.0</v>
      </c>
      <c r="F6" s="184">
        <v>2.0</v>
      </c>
      <c r="G6" s="188" t="s">
        <v>703</v>
      </c>
      <c r="H6" s="186">
        <f>750000*110%</f>
        <v>825000</v>
      </c>
      <c r="I6" s="186">
        <f t="shared" si="1"/>
        <v>4950000</v>
      </c>
      <c r="J6" s="172"/>
      <c r="K6" s="172"/>
      <c r="L6" s="172"/>
      <c r="M6" s="172"/>
      <c r="N6" s="172"/>
      <c r="O6" s="172"/>
      <c r="P6" s="172"/>
      <c r="Q6" s="172"/>
      <c r="R6" s="172"/>
      <c r="S6" s="172"/>
      <c r="T6" s="172"/>
      <c r="U6" s="172"/>
      <c r="V6" s="172"/>
      <c r="W6" s="172"/>
      <c r="X6" s="172"/>
      <c r="Y6" s="172"/>
      <c r="Z6" s="172"/>
      <c r="AA6" s="172"/>
      <c r="AB6" s="172"/>
      <c r="AC6" s="172"/>
    </row>
    <row r="7" hidden="1">
      <c r="A7" s="746"/>
      <c r="B7" s="184">
        <v>4.0</v>
      </c>
      <c r="C7" s="23"/>
      <c r="D7" s="183" t="s">
        <v>704</v>
      </c>
      <c r="E7" s="184">
        <v>3.0</v>
      </c>
      <c r="F7" s="184">
        <v>2.0</v>
      </c>
      <c r="G7" s="188" t="s">
        <v>705</v>
      </c>
      <c r="H7" s="186">
        <f>2000000*110%</f>
        <v>2200000</v>
      </c>
      <c r="I7" s="186">
        <f t="shared" si="1"/>
        <v>13200000</v>
      </c>
      <c r="J7" s="172"/>
      <c r="K7" s="172"/>
      <c r="L7" s="172"/>
      <c r="M7" s="172"/>
      <c r="N7" s="172"/>
      <c r="O7" s="172"/>
      <c r="P7" s="172"/>
      <c r="Q7" s="172"/>
      <c r="R7" s="172"/>
      <c r="S7" s="172"/>
      <c r="T7" s="172"/>
      <c r="U7" s="172"/>
      <c r="V7" s="172"/>
      <c r="W7" s="172"/>
      <c r="X7" s="172"/>
      <c r="Y7" s="172"/>
      <c r="Z7" s="172"/>
      <c r="AA7" s="172"/>
      <c r="AB7" s="172"/>
      <c r="AC7" s="172"/>
    </row>
    <row r="8" hidden="1">
      <c r="A8" s="745"/>
      <c r="B8" s="181">
        <v>5.0</v>
      </c>
      <c r="C8" s="189" t="s">
        <v>706</v>
      </c>
      <c r="D8" s="183" t="s">
        <v>707</v>
      </c>
      <c r="E8" s="184">
        <v>3.0</v>
      </c>
      <c r="F8" s="184">
        <v>2.0</v>
      </c>
      <c r="G8" s="185" t="s">
        <v>708</v>
      </c>
      <c r="H8" s="186">
        <f>5000000*110%</f>
        <v>5500000</v>
      </c>
      <c r="I8" s="186">
        <f t="shared" si="1"/>
        <v>33000000</v>
      </c>
      <c r="J8" s="172"/>
      <c r="K8" s="172"/>
      <c r="L8" s="172"/>
      <c r="M8" s="172"/>
      <c r="N8" s="172"/>
      <c r="O8" s="172"/>
      <c r="P8" s="172"/>
      <c r="Q8" s="172"/>
      <c r="R8" s="172"/>
      <c r="S8" s="172"/>
      <c r="T8" s="172"/>
      <c r="U8" s="172"/>
      <c r="V8" s="172"/>
      <c r="W8" s="172"/>
      <c r="X8" s="172"/>
      <c r="Y8" s="172"/>
      <c r="Z8" s="172"/>
      <c r="AA8" s="172"/>
      <c r="AB8" s="172"/>
      <c r="AC8" s="172"/>
    </row>
    <row r="9" hidden="1">
      <c r="A9" s="746"/>
      <c r="B9" s="184">
        <v>6.0</v>
      </c>
      <c r="C9" s="23"/>
      <c r="D9" s="183" t="s">
        <v>709</v>
      </c>
      <c r="E9" s="184">
        <v>2.0</v>
      </c>
      <c r="F9" s="184">
        <v>2.0</v>
      </c>
      <c r="G9" s="185" t="s">
        <v>708</v>
      </c>
      <c r="H9" s="186">
        <f>1500000*110%</f>
        <v>1650000</v>
      </c>
      <c r="I9" s="186">
        <f t="shared" si="1"/>
        <v>6600000</v>
      </c>
      <c r="J9" s="172"/>
      <c r="K9" s="172"/>
      <c r="L9" s="172"/>
      <c r="M9" s="172"/>
      <c r="N9" s="172"/>
      <c r="O9" s="172"/>
      <c r="P9" s="172"/>
      <c r="Q9" s="172"/>
      <c r="R9" s="172"/>
      <c r="S9" s="172"/>
      <c r="T9" s="172"/>
      <c r="U9" s="172"/>
      <c r="V9" s="172"/>
      <c r="W9" s="172"/>
      <c r="X9" s="172"/>
      <c r="Y9" s="172"/>
      <c r="Z9" s="172"/>
      <c r="AA9" s="172"/>
      <c r="AB9" s="172"/>
      <c r="AC9" s="172"/>
    </row>
    <row r="10" hidden="1">
      <c r="A10" s="745"/>
      <c r="B10" s="181">
        <v>7.0</v>
      </c>
      <c r="C10" s="190" t="s">
        <v>710</v>
      </c>
      <c r="D10" s="183" t="s">
        <v>711</v>
      </c>
      <c r="E10" s="184">
        <v>1.0</v>
      </c>
      <c r="F10" s="181">
        <v>1.0</v>
      </c>
      <c r="G10" s="185" t="s">
        <v>698</v>
      </c>
      <c r="H10" s="186">
        <f>1000000*110%</f>
        <v>1100000</v>
      </c>
      <c r="I10" s="186">
        <f t="shared" si="1"/>
        <v>1100000</v>
      </c>
      <c r="J10" s="172"/>
      <c r="K10" s="172"/>
      <c r="L10" s="172"/>
      <c r="M10" s="172"/>
      <c r="N10" s="172"/>
      <c r="O10" s="172"/>
      <c r="P10" s="172"/>
      <c r="Q10" s="172"/>
      <c r="R10" s="172"/>
      <c r="S10" s="172"/>
      <c r="T10" s="172"/>
      <c r="U10" s="172"/>
      <c r="V10" s="172"/>
      <c r="W10" s="172"/>
      <c r="X10" s="172"/>
      <c r="Y10" s="172"/>
      <c r="Z10" s="172"/>
      <c r="AA10" s="172"/>
      <c r="AB10" s="172"/>
      <c r="AC10" s="172"/>
    </row>
    <row r="11" hidden="1">
      <c r="A11" s="746"/>
      <c r="B11" s="184">
        <v>8.0</v>
      </c>
      <c r="C11" s="189" t="s">
        <v>712</v>
      </c>
      <c r="D11" s="183" t="s">
        <v>713</v>
      </c>
      <c r="E11" s="184">
        <v>130.0</v>
      </c>
      <c r="F11" s="184">
        <v>1.0</v>
      </c>
      <c r="G11" s="185" t="s">
        <v>708</v>
      </c>
      <c r="H11" s="186">
        <f t="shared" ref="H11:H12" si="2">20000*110%</f>
        <v>22000</v>
      </c>
      <c r="I11" s="186">
        <f t="shared" si="1"/>
        <v>2860000</v>
      </c>
      <c r="J11" s="172"/>
      <c r="K11" s="172"/>
      <c r="L11" s="172"/>
      <c r="M11" s="172"/>
      <c r="N11" s="172"/>
      <c r="O11" s="172"/>
      <c r="P11" s="172"/>
      <c r="Q11" s="172"/>
      <c r="R11" s="172"/>
      <c r="S11" s="172"/>
      <c r="T11" s="172"/>
      <c r="U11" s="172"/>
      <c r="V11" s="172"/>
      <c r="W11" s="172"/>
      <c r="X11" s="172"/>
      <c r="Y11" s="172"/>
      <c r="Z11" s="172"/>
      <c r="AA11" s="172"/>
      <c r="AB11" s="172"/>
      <c r="AC11" s="172"/>
    </row>
    <row r="12" hidden="1">
      <c r="A12" s="745"/>
      <c r="B12" s="181">
        <v>9.0</v>
      </c>
      <c r="C12" s="22"/>
      <c r="D12" s="183" t="s">
        <v>714</v>
      </c>
      <c r="E12" s="184">
        <v>130.0</v>
      </c>
      <c r="F12" s="184">
        <v>1.0</v>
      </c>
      <c r="G12" s="185" t="s">
        <v>708</v>
      </c>
      <c r="H12" s="186">
        <f t="shared" si="2"/>
        <v>22000</v>
      </c>
      <c r="I12" s="186">
        <f t="shared" si="1"/>
        <v>2860000</v>
      </c>
      <c r="J12" s="172"/>
      <c r="K12" s="172"/>
      <c r="L12" s="172"/>
      <c r="M12" s="172"/>
      <c r="N12" s="172"/>
      <c r="O12" s="172"/>
      <c r="P12" s="172"/>
      <c r="Q12" s="172"/>
      <c r="R12" s="172"/>
      <c r="S12" s="172"/>
      <c r="T12" s="172"/>
      <c r="U12" s="172"/>
      <c r="V12" s="172"/>
      <c r="W12" s="172"/>
      <c r="X12" s="172"/>
      <c r="Y12" s="172"/>
      <c r="Z12" s="172"/>
      <c r="AA12" s="172"/>
      <c r="AB12" s="172"/>
      <c r="AC12" s="172"/>
    </row>
    <row r="13" hidden="1">
      <c r="A13" s="746"/>
      <c r="B13" s="184">
        <v>10.0</v>
      </c>
      <c r="C13" s="22"/>
      <c r="D13" s="183" t="s">
        <v>715</v>
      </c>
      <c r="E13" s="184">
        <v>130.0</v>
      </c>
      <c r="F13" s="184">
        <v>1.0</v>
      </c>
      <c r="G13" s="185" t="s">
        <v>708</v>
      </c>
      <c r="H13" s="186">
        <f>250000*110%</f>
        <v>275000</v>
      </c>
      <c r="I13" s="186">
        <f t="shared" si="1"/>
        <v>35750000</v>
      </c>
      <c r="J13" s="172"/>
      <c r="K13" s="172"/>
      <c r="L13" s="172"/>
      <c r="M13" s="172"/>
      <c r="N13" s="172"/>
      <c r="O13" s="172"/>
      <c r="P13" s="172"/>
      <c r="Q13" s="172"/>
      <c r="R13" s="172"/>
      <c r="S13" s="172"/>
      <c r="T13" s="172"/>
      <c r="U13" s="172"/>
      <c r="V13" s="172"/>
      <c r="W13" s="172"/>
      <c r="X13" s="172"/>
      <c r="Y13" s="172"/>
      <c r="Z13" s="172"/>
      <c r="AA13" s="172"/>
      <c r="AB13" s="172"/>
      <c r="AC13" s="172"/>
    </row>
    <row r="14" hidden="1">
      <c r="A14" s="745"/>
      <c r="B14" s="181">
        <v>11.0</v>
      </c>
      <c r="C14" s="23"/>
      <c r="D14" s="191" t="s">
        <v>716</v>
      </c>
      <c r="E14" s="184">
        <v>3.0</v>
      </c>
      <c r="F14" s="184">
        <v>1.0</v>
      </c>
      <c r="G14" s="185" t="s">
        <v>708</v>
      </c>
      <c r="H14" s="186">
        <f>450000*110%</f>
        <v>495000</v>
      </c>
      <c r="I14" s="186">
        <f t="shared" si="1"/>
        <v>1485000</v>
      </c>
      <c r="J14" s="172"/>
      <c r="K14" s="172"/>
      <c r="L14" s="172"/>
      <c r="M14" s="172"/>
      <c r="N14" s="172"/>
      <c r="O14" s="172"/>
      <c r="P14" s="172"/>
      <c r="Q14" s="172"/>
      <c r="R14" s="172"/>
      <c r="S14" s="172"/>
      <c r="T14" s="172"/>
      <c r="U14" s="172"/>
      <c r="V14" s="172"/>
      <c r="W14" s="172"/>
      <c r="X14" s="172"/>
      <c r="Y14" s="172"/>
      <c r="Z14" s="172"/>
      <c r="AA14" s="172"/>
      <c r="AB14" s="172"/>
      <c r="AC14" s="172"/>
    </row>
    <row r="15" hidden="1">
      <c r="A15" s="746"/>
      <c r="B15" s="184">
        <v>12.0</v>
      </c>
      <c r="C15" s="189" t="s">
        <v>717</v>
      </c>
      <c r="D15" s="183" t="s">
        <v>718</v>
      </c>
      <c r="E15" s="184">
        <v>30.0</v>
      </c>
      <c r="F15" s="184">
        <v>10.0</v>
      </c>
      <c r="G15" s="185" t="s">
        <v>698</v>
      </c>
      <c r="H15" s="186">
        <f t="shared" ref="H15:H16" si="3">75000*110%</f>
        <v>82500</v>
      </c>
      <c r="I15" s="186">
        <f t="shared" si="1"/>
        <v>24750000</v>
      </c>
      <c r="J15" s="172"/>
      <c r="K15" s="172"/>
      <c r="L15" s="172"/>
      <c r="M15" s="172"/>
      <c r="N15" s="172"/>
      <c r="O15" s="172"/>
      <c r="P15" s="172"/>
      <c r="Q15" s="172"/>
      <c r="R15" s="172"/>
      <c r="S15" s="172"/>
      <c r="T15" s="172"/>
      <c r="U15" s="172"/>
      <c r="V15" s="172"/>
      <c r="W15" s="172"/>
      <c r="X15" s="172"/>
      <c r="Y15" s="172"/>
      <c r="Z15" s="172"/>
      <c r="AA15" s="172"/>
      <c r="AB15" s="172"/>
      <c r="AC15" s="172"/>
    </row>
    <row r="16" hidden="1">
      <c r="A16" s="745"/>
      <c r="B16" s="181">
        <v>13.0</v>
      </c>
      <c r="C16" s="22"/>
      <c r="D16" s="183" t="s">
        <v>719</v>
      </c>
      <c r="E16" s="184">
        <v>30.0</v>
      </c>
      <c r="F16" s="184">
        <v>10.0</v>
      </c>
      <c r="G16" s="185" t="s">
        <v>698</v>
      </c>
      <c r="H16" s="186">
        <f t="shared" si="3"/>
        <v>82500</v>
      </c>
      <c r="I16" s="186">
        <f t="shared" si="1"/>
        <v>24750000</v>
      </c>
      <c r="J16" s="172"/>
      <c r="K16" s="172"/>
      <c r="L16" s="172"/>
      <c r="M16" s="172"/>
      <c r="N16" s="172"/>
      <c r="O16" s="172"/>
      <c r="P16" s="172"/>
      <c r="Q16" s="172"/>
      <c r="R16" s="172"/>
      <c r="S16" s="172"/>
      <c r="T16" s="172"/>
      <c r="U16" s="172"/>
      <c r="V16" s="172"/>
      <c r="W16" s="172"/>
      <c r="X16" s="172"/>
      <c r="Y16" s="172"/>
      <c r="Z16" s="172"/>
      <c r="AA16" s="172"/>
      <c r="AB16" s="172"/>
      <c r="AC16" s="172"/>
    </row>
    <row r="17" hidden="1">
      <c r="A17" s="746"/>
      <c r="B17" s="184">
        <v>14.0</v>
      </c>
      <c r="C17" s="22"/>
      <c r="D17" s="183" t="s">
        <v>720</v>
      </c>
      <c r="E17" s="184">
        <v>10.0</v>
      </c>
      <c r="F17" s="184">
        <v>2.0</v>
      </c>
      <c r="G17" s="188" t="s">
        <v>703</v>
      </c>
      <c r="H17" s="186">
        <f>450000*110%</f>
        <v>495000</v>
      </c>
      <c r="I17" s="186">
        <f t="shared" si="1"/>
        <v>9900000</v>
      </c>
      <c r="J17" s="172"/>
      <c r="K17" s="172"/>
      <c r="L17" s="172"/>
      <c r="M17" s="172"/>
      <c r="N17" s="172"/>
      <c r="O17" s="172"/>
      <c r="P17" s="172"/>
      <c r="Q17" s="172"/>
      <c r="R17" s="172"/>
      <c r="S17" s="172"/>
      <c r="T17" s="172"/>
      <c r="U17" s="172"/>
      <c r="V17" s="172"/>
      <c r="W17" s="172"/>
      <c r="X17" s="172"/>
      <c r="Y17" s="172"/>
      <c r="Z17" s="172"/>
      <c r="AA17" s="172"/>
      <c r="AB17" s="172"/>
      <c r="AC17" s="172"/>
    </row>
    <row r="18" hidden="1">
      <c r="A18" s="745"/>
      <c r="B18" s="181">
        <v>15.0</v>
      </c>
      <c r="C18" s="23"/>
      <c r="D18" s="191" t="s">
        <v>721</v>
      </c>
      <c r="E18" s="184">
        <v>30.0</v>
      </c>
      <c r="F18" s="184">
        <v>1.0</v>
      </c>
      <c r="G18" s="185" t="s">
        <v>708</v>
      </c>
      <c r="H18" s="186">
        <f>150000*110%</f>
        <v>165000</v>
      </c>
      <c r="I18" s="186">
        <f t="shared" si="1"/>
        <v>4950000</v>
      </c>
      <c r="J18" s="172"/>
      <c r="K18" s="172"/>
      <c r="L18" s="172"/>
      <c r="M18" s="172"/>
      <c r="N18" s="172"/>
      <c r="O18" s="172"/>
      <c r="P18" s="172"/>
      <c r="Q18" s="172"/>
      <c r="R18" s="172"/>
      <c r="S18" s="172"/>
      <c r="T18" s="172"/>
      <c r="U18" s="172"/>
      <c r="V18" s="172"/>
      <c r="W18" s="172"/>
      <c r="X18" s="172"/>
      <c r="Y18" s="172"/>
      <c r="Z18" s="172"/>
      <c r="AA18" s="172"/>
      <c r="AB18" s="172"/>
      <c r="AC18" s="172"/>
    </row>
    <row r="19" hidden="1">
      <c r="A19" s="747"/>
      <c r="B19" s="192" t="s">
        <v>722</v>
      </c>
      <c r="C19" s="25"/>
      <c r="D19" s="25"/>
      <c r="E19" s="25"/>
      <c r="F19" s="25"/>
      <c r="G19" s="25"/>
      <c r="H19" s="26"/>
      <c r="I19" s="193">
        <f>SUM(I4:I18)</f>
        <v>183975000</v>
      </c>
      <c r="J19" s="172"/>
      <c r="K19" s="172"/>
      <c r="L19" s="172"/>
      <c r="M19" s="172"/>
      <c r="N19" s="172"/>
      <c r="O19" s="172"/>
      <c r="P19" s="172"/>
      <c r="Q19" s="172"/>
      <c r="R19" s="172"/>
      <c r="S19" s="172"/>
      <c r="T19" s="172"/>
      <c r="U19" s="172"/>
      <c r="V19" s="172"/>
      <c r="W19" s="172"/>
      <c r="X19" s="172"/>
      <c r="Y19" s="172"/>
      <c r="Z19" s="172"/>
      <c r="AA19" s="172"/>
      <c r="AB19" s="172"/>
      <c r="AC19" s="172"/>
    </row>
    <row r="20" hidden="1">
      <c r="A20" s="83"/>
      <c r="B20" s="172"/>
      <c r="C20" s="171"/>
      <c r="D20" s="194"/>
      <c r="E20" s="172"/>
      <c r="F20" s="172"/>
      <c r="G20" s="172"/>
      <c r="H20" s="176"/>
      <c r="I20" s="172"/>
      <c r="J20" s="172"/>
      <c r="K20" s="172"/>
      <c r="L20" s="172"/>
      <c r="M20" s="172"/>
      <c r="N20" s="172"/>
      <c r="O20" s="172"/>
      <c r="P20" s="172"/>
      <c r="Q20" s="172"/>
      <c r="R20" s="172"/>
      <c r="S20" s="172"/>
      <c r="T20" s="172"/>
      <c r="U20" s="172"/>
      <c r="V20" s="172"/>
      <c r="W20" s="172"/>
      <c r="X20" s="172"/>
      <c r="Y20" s="172"/>
      <c r="Z20" s="172"/>
      <c r="AA20" s="172"/>
      <c r="AB20" s="172"/>
      <c r="AC20" s="172"/>
    </row>
    <row r="21">
      <c r="A21" s="748"/>
      <c r="B21" s="195" t="s">
        <v>686</v>
      </c>
      <c r="C21" s="196"/>
      <c r="D21" s="197"/>
      <c r="E21" s="197"/>
      <c r="F21" s="197"/>
      <c r="G21" s="197"/>
      <c r="H21" s="198" t="s">
        <v>159</v>
      </c>
      <c r="I21" s="199" t="s">
        <v>687</v>
      </c>
      <c r="J21" s="197"/>
      <c r="K21" s="197"/>
      <c r="L21" s="197"/>
      <c r="M21" s="197"/>
      <c r="N21" s="197"/>
      <c r="O21" s="197"/>
      <c r="P21" s="197"/>
      <c r="Q21" s="197"/>
      <c r="R21" s="197"/>
      <c r="S21" s="197"/>
      <c r="T21" s="197"/>
      <c r="U21" s="197"/>
      <c r="V21" s="197"/>
      <c r="W21" s="197"/>
      <c r="X21" s="197"/>
      <c r="Y21" s="197"/>
      <c r="Z21" s="197"/>
      <c r="AA21" s="197"/>
      <c r="AB21" s="197"/>
      <c r="AC21" s="197"/>
    </row>
    <row r="22" hidden="1">
      <c r="A22" s="749"/>
      <c r="B22" s="197"/>
      <c r="C22" s="196"/>
      <c r="D22" s="200"/>
      <c r="E22" s="197"/>
      <c r="F22" s="197"/>
      <c r="G22" s="197"/>
      <c r="H22" s="200"/>
      <c r="I22" s="197"/>
      <c r="J22" s="197"/>
      <c r="K22" s="197"/>
      <c r="L22" s="197"/>
      <c r="M22" s="197"/>
      <c r="N22" s="197"/>
      <c r="O22" s="197"/>
      <c r="P22" s="197"/>
      <c r="Q22" s="197"/>
      <c r="R22" s="197"/>
      <c r="S22" s="197"/>
      <c r="T22" s="197"/>
      <c r="U22" s="197"/>
      <c r="V22" s="197"/>
      <c r="W22" s="197"/>
      <c r="X22" s="197"/>
      <c r="Y22" s="197"/>
      <c r="Z22" s="197"/>
      <c r="AA22" s="197"/>
      <c r="AB22" s="197"/>
      <c r="AC22" s="197"/>
    </row>
    <row r="23" hidden="1">
      <c r="A23" s="750"/>
      <c r="B23" s="201" t="s">
        <v>688</v>
      </c>
      <c r="C23" s="202" t="s">
        <v>689</v>
      </c>
      <c r="D23" s="203" t="s">
        <v>690</v>
      </c>
      <c r="E23" s="201" t="s">
        <v>691</v>
      </c>
      <c r="F23" s="201" t="s">
        <v>692</v>
      </c>
      <c r="G23" s="201" t="s">
        <v>693</v>
      </c>
      <c r="H23" s="204" t="s">
        <v>694</v>
      </c>
      <c r="I23" s="201" t="s">
        <v>695</v>
      </c>
      <c r="J23" s="197"/>
      <c r="K23" s="197"/>
      <c r="L23" s="197"/>
      <c r="M23" s="197"/>
      <c r="N23" s="197"/>
      <c r="O23" s="197"/>
      <c r="P23" s="197"/>
      <c r="Q23" s="197"/>
      <c r="R23" s="197"/>
      <c r="S23" s="197"/>
      <c r="T23" s="197"/>
      <c r="U23" s="197"/>
      <c r="V23" s="197"/>
      <c r="W23" s="197"/>
      <c r="X23" s="197"/>
      <c r="Y23" s="197"/>
      <c r="Z23" s="197"/>
      <c r="AA23" s="197"/>
      <c r="AB23" s="197"/>
      <c r="AC23" s="197"/>
    </row>
    <row r="24" hidden="1">
      <c r="A24" s="751"/>
      <c r="B24" s="205">
        <v>1.0</v>
      </c>
      <c r="C24" s="206" t="s">
        <v>696</v>
      </c>
      <c r="D24" s="207" t="s">
        <v>697</v>
      </c>
      <c r="E24" s="208">
        <v>2.0</v>
      </c>
      <c r="F24" s="208">
        <v>2.0</v>
      </c>
      <c r="G24" s="209" t="s">
        <v>698</v>
      </c>
      <c r="H24" s="210">
        <f>300000*110%</f>
        <v>330000</v>
      </c>
      <c r="I24" s="210">
        <f t="shared" ref="I24:I35" si="4">H24*F24*E24</f>
        <v>1320000</v>
      </c>
      <c r="J24" s="197"/>
      <c r="K24" s="197"/>
      <c r="L24" s="197"/>
      <c r="M24" s="197"/>
      <c r="N24" s="197"/>
      <c r="O24" s="197"/>
      <c r="P24" s="197"/>
      <c r="Q24" s="197"/>
      <c r="R24" s="197"/>
      <c r="S24" s="197"/>
      <c r="T24" s="197"/>
      <c r="U24" s="197"/>
      <c r="V24" s="197"/>
      <c r="W24" s="197"/>
      <c r="X24" s="197"/>
      <c r="Y24" s="197"/>
      <c r="Z24" s="197"/>
      <c r="AA24" s="197"/>
      <c r="AB24" s="197"/>
      <c r="AC24" s="197"/>
    </row>
    <row r="25" hidden="1">
      <c r="A25" s="752"/>
      <c r="B25" s="208">
        <v>2.0</v>
      </c>
      <c r="C25" s="211" t="s">
        <v>699</v>
      </c>
      <c r="D25" s="207" t="s">
        <v>723</v>
      </c>
      <c r="E25" s="208">
        <v>2.0</v>
      </c>
      <c r="F25" s="208">
        <v>2.0</v>
      </c>
      <c r="G25" s="209" t="s">
        <v>701</v>
      </c>
      <c r="H25" s="210">
        <f>2500000*110%</f>
        <v>2750000</v>
      </c>
      <c r="I25" s="210">
        <f t="shared" si="4"/>
        <v>11000000</v>
      </c>
      <c r="J25" s="197"/>
      <c r="K25" s="197"/>
      <c r="L25" s="197"/>
      <c r="M25" s="197"/>
      <c r="N25" s="197"/>
      <c r="O25" s="197"/>
      <c r="P25" s="197"/>
      <c r="Q25" s="197"/>
      <c r="R25" s="197"/>
      <c r="S25" s="197"/>
      <c r="T25" s="197"/>
      <c r="U25" s="197"/>
      <c r="V25" s="197"/>
      <c r="W25" s="197"/>
      <c r="X25" s="197"/>
      <c r="Y25" s="197"/>
      <c r="Z25" s="197"/>
      <c r="AA25" s="197"/>
      <c r="AB25" s="197"/>
      <c r="AC25" s="197"/>
    </row>
    <row r="26" hidden="1">
      <c r="A26" s="751"/>
      <c r="B26" s="205">
        <v>3.0</v>
      </c>
      <c r="C26" s="22"/>
      <c r="D26" s="207" t="s">
        <v>724</v>
      </c>
      <c r="E26" s="208">
        <v>3.0</v>
      </c>
      <c r="F26" s="208">
        <v>2.0</v>
      </c>
      <c r="G26" s="212" t="s">
        <v>703</v>
      </c>
      <c r="H26" s="210">
        <f>750000*110%</f>
        <v>825000</v>
      </c>
      <c r="I26" s="210">
        <f t="shared" si="4"/>
        <v>4950000</v>
      </c>
      <c r="J26" s="197"/>
      <c r="K26" s="197"/>
      <c r="L26" s="197"/>
      <c r="M26" s="197"/>
      <c r="N26" s="197"/>
      <c r="O26" s="197"/>
      <c r="P26" s="197"/>
      <c r="Q26" s="197"/>
      <c r="R26" s="197"/>
      <c r="S26" s="197"/>
      <c r="T26" s="197"/>
      <c r="U26" s="197"/>
      <c r="V26" s="197"/>
      <c r="W26" s="197"/>
      <c r="X26" s="197"/>
      <c r="Y26" s="197"/>
      <c r="Z26" s="197"/>
      <c r="AA26" s="197"/>
      <c r="AB26" s="197"/>
      <c r="AC26" s="197"/>
    </row>
    <row r="27" hidden="1">
      <c r="A27" s="752"/>
      <c r="B27" s="208">
        <v>4.0</v>
      </c>
      <c r="C27" s="23"/>
      <c r="D27" s="207" t="s">
        <v>704</v>
      </c>
      <c r="E27" s="208">
        <v>2.0</v>
      </c>
      <c r="F27" s="208">
        <v>2.0</v>
      </c>
      <c r="G27" s="212" t="s">
        <v>705</v>
      </c>
      <c r="H27" s="210">
        <f>2000000*110%</f>
        <v>2200000</v>
      </c>
      <c r="I27" s="210">
        <f t="shared" si="4"/>
        <v>8800000</v>
      </c>
      <c r="J27" s="197"/>
      <c r="K27" s="197"/>
      <c r="L27" s="197"/>
      <c r="M27" s="197"/>
      <c r="N27" s="197"/>
      <c r="O27" s="197"/>
      <c r="P27" s="197"/>
      <c r="Q27" s="197"/>
      <c r="R27" s="197"/>
      <c r="S27" s="197"/>
      <c r="T27" s="197"/>
      <c r="U27" s="197"/>
      <c r="V27" s="197"/>
      <c r="W27" s="197"/>
      <c r="X27" s="197"/>
      <c r="Y27" s="197"/>
      <c r="Z27" s="197"/>
      <c r="AA27" s="197"/>
      <c r="AB27" s="197"/>
      <c r="AC27" s="197"/>
    </row>
    <row r="28" hidden="1">
      <c r="A28" s="751"/>
      <c r="B28" s="205">
        <v>5.0</v>
      </c>
      <c r="C28" s="190"/>
      <c r="D28" s="207" t="s">
        <v>709</v>
      </c>
      <c r="E28" s="208">
        <v>1.0</v>
      </c>
      <c r="F28" s="208">
        <v>2.0</v>
      </c>
      <c r="G28" s="209" t="s">
        <v>708</v>
      </c>
      <c r="H28" s="210">
        <f>1500000*110%</f>
        <v>1650000</v>
      </c>
      <c r="I28" s="210">
        <f t="shared" si="4"/>
        <v>3300000</v>
      </c>
      <c r="J28" s="197"/>
      <c r="K28" s="197"/>
      <c r="L28" s="197"/>
      <c r="M28" s="197"/>
      <c r="N28" s="197"/>
      <c r="O28" s="197"/>
      <c r="P28" s="197"/>
      <c r="Q28" s="197"/>
      <c r="R28" s="197"/>
      <c r="S28" s="197"/>
      <c r="T28" s="197"/>
      <c r="U28" s="197"/>
      <c r="V28" s="197"/>
      <c r="W28" s="197"/>
      <c r="X28" s="197"/>
      <c r="Y28" s="197"/>
      <c r="Z28" s="197"/>
      <c r="AA28" s="197"/>
      <c r="AB28" s="197"/>
      <c r="AC28" s="197"/>
    </row>
    <row r="29" hidden="1">
      <c r="A29" s="752"/>
      <c r="B29" s="208">
        <v>6.0</v>
      </c>
      <c r="C29" s="190" t="s">
        <v>710</v>
      </c>
      <c r="D29" s="207" t="s">
        <v>711</v>
      </c>
      <c r="E29" s="208">
        <v>1.0</v>
      </c>
      <c r="F29" s="205">
        <v>1.0</v>
      </c>
      <c r="G29" s="209" t="s">
        <v>698</v>
      </c>
      <c r="H29" s="210">
        <f>1000000*110%</f>
        <v>1100000</v>
      </c>
      <c r="I29" s="210">
        <f t="shared" si="4"/>
        <v>1100000</v>
      </c>
      <c r="J29" s="197"/>
      <c r="K29" s="197"/>
      <c r="L29" s="197"/>
      <c r="M29" s="197"/>
      <c r="N29" s="197"/>
      <c r="O29" s="197"/>
      <c r="P29" s="197"/>
      <c r="Q29" s="197"/>
      <c r="R29" s="197"/>
      <c r="S29" s="197"/>
      <c r="T29" s="197"/>
      <c r="U29" s="197"/>
      <c r="V29" s="197"/>
      <c r="W29" s="197"/>
      <c r="X29" s="197"/>
      <c r="Y29" s="197"/>
      <c r="Z29" s="197"/>
      <c r="AA29" s="197"/>
      <c r="AB29" s="197"/>
      <c r="AC29" s="197"/>
    </row>
    <row r="30" hidden="1">
      <c r="A30" s="751"/>
      <c r="B30" s="205">
        <v>7.0</v>
      </c>
      <c r="C30" s="189"/>
      <c r="D30" s="207" t="s">
        <v>725</v>
      </c>
      <c r="E30" s="208">
        <v>130.0</v>
      </c>
      <c r="F30" s="208">
        <v>1.0</v>
      </c>
      <c r="G30" s="209" t="s">
        <v>708</v>
      </c>
      <c r="H30" s="210">
        <f>250000*110%</f>
        <v>275000</v>
      </c>
      <c r="I30" s="210">
        <f t="shared" si="4"/>
        <v>35750000</v>
      </c>
      <c r="J30" s="197"/>
      <c r="K30" s="197"/>
      <c r="L30" s="197"/>
      <c r="M30" s="197"/>
      <c r="N30" s="197"/>
      <c r="O30" s="197"/>
      <c r="P30" s="197"/>
      <c r="Q30" s="197"/>
      <c r="R30" s="197"/>
      <c r="S30" s="197"/>
      <c r="T30" s="197"/>
      <c r="U30" s="197"/>
      <c r="V30" s="197"/>
      <c r="W30" s="197"/>
      <c r="X30" s="197"/>
      <c r="Y30" s="197"/>
      <c r="Z30" s="197"/>
      <c r="AA30" s="197"/>
      <c r="AB30" s="197"/>
      <c r="AC30" s="197"/>
    </row>
    <row r="31" hidden="1">
      <c r="A31" s="752"/>
      <c r="B31" s="208">
        <v>8.0</v>
      </c>
      <c r="C31" s="23"/>
      <c r="D31" s="213" t="s">
        <v>716</v>
      </c>
      <c r="E31" s="208">
        <v>3.0</v>
      </c>
      <c r="F31" s="208">
        <v>1.0</v>
      </c>
      <c r="G31" s="209" t="s">
        <v>708</v>
      </c>
      <c r="H31" s="210">
        <f>450000*110%</f>
        <v>495000</v>
      </c>
      <c r="I31" s="210">
        <f t="shared" si="4"/>
        <v>1485000</v>
      </c>
      <c r="J31" s="197"/>
      <c r="K31" s="197"/>
      <c r="L31" s="197"/>
      <c r="M31" s="197"/>
      <c r="N31" s="197"/>
      <c r="O31" s="197"/>
      <c r="P31" s="197"/>
      <c r="Q31" s="197"/>
      <c r="R31" s="197"/>
      <c r="S31" s="197"/>
      <c r="T31" s="197"/>
      <c r="U31" s="197"/>
      <c r="V31" s="197"/>
      <c r="W31" s="197"/>
      <c r="X31" s="197"/>
      <c r="Y31" s="197"/>
      <c r="Z31" s="197"/>
      <c r="AA31" s="197"/>
      <c r="AB31" s="197"/>
      <c r="AC31" s="197"/>
    </row>
    <row r="32" hidden="1">
      <c r="A32" s="751"/>
      <c r="B32" s="205">
        <v>9.0</v>
      </c>
      <c r="C32" s="189" t="s">
        <v>717</v>
      </c>
      <c r="D32" s="207" t="s">
        <v>718</v>
      </c>
      <c r="E32" s="208">
        <v>30.0</v>
      </c>
      <c r="F32" s="208">
        <v>10.0</v>
      </c>
      <c r="G32" s="209" t="s">
        <v>698</v>
      </c>
      <c r="H32" s="210">
        <f t="shared" ref="H32:H33" si="5">75000*110%</f>
        <v>82500</v>
      </c>
      <c r="I32" s="210">
        <f t="shared" si="4"/>
        <v>24750000</v>
      </c>
      <c r="J32" s="197"/>
      <c r="K32" s="197"/>
      <c r="L32" s="197"/>
      <c r="M32" s="197"/>
      <c r="N32" s="197"/>
      <c r="O32" s="197"/>
      <c r="P32" s="197"/>
      <c r="Q32" s="197"/>
      <c r="R32" s="197"/>
      <c r="S32" s="197"/>
      <c r="T32" s="197"/>
      <c r="U32" s="197"/>
      <c r="V32" s="197"/>
      <c r="W32" s="197"/>
      <c r="X32" s="197"/>
      <c r="Y32" s="197"/>
      <c r="Z32" s="197"/>
      <c r="AA32" s="197"/>
      <c r="AB32" s="197"/>
      <c r="AC32" s="197"/>
    </row>
    <row r="33" hidden="1">
      <c r="A33" s="752"/>
      <c r="B33" s="208">
        <v>10.0</v>
      </c>
      <c r="C33" s="22"/>
      <c r="D33" s="207" t="s">
        <v>719</v>
      </c>
      <c r="E33" s="208">
        <v>30.0</v>
      </c>
      <c r="F33" s="208">
        <v>10.0</v>
      </c>
      <c r="G33" s="209" t="s">
        <v>698</v>
      </c>
      <c r="H33" s="210">
        <f t="shared" si="5"/>
        <v>82500</v>
      </c>
      <c r="I33" s="210">
        <f t="shared" si="4"/>
        <v>24750000</v>
      </c>
      <c r="J33" s="197"/>
      <c r="K33" s="197"/>
      <c r="L33" s="197"/>
      <c r="M33" s="197"/>
      <c r="N33" s="197"/>
      <c r="O33" s="197"/>
      <c r="P33" s="197"/>
      <c r="Q33" s="197"/>
      <c r="R33" s="197"/>
      <c r="S33" s="197"/>
      <c r="T33" s="197"/>
      <c r="U33" s="197"/>
      <c r="V33" s="197"/>
      <c r="W33" s="197"/>
      <c r="X33" s="197"/>
      <c r="Y33" s="197"/>
      <c r="Z33" s="197"/>
      <c r="AA33" s="197"/>
      <c r="AB33" s="197"/>
      <c r="AC33" s="197"/>
    </row>
    <row r="34" hidden="1">
      <c r="A34" s="751"/>
      <c r="B34" s="205">
        <v>11.0</v>
      </c>
      <c r="C34" s="22"/>
      <c r="D34" s="207" t="s">
        <v>720</v>
      </c>
      <c r="E34" s="208">
        <v>10.0</v>
      </c>
      <c r="F34" s="208">
        <v>2.0</v>
      </c>
      <c r="G34" s="212" t="s">
        <v>703</v>
      </c>
      <c r="H34" s="210">
        <f>450000*110%</f>
        <v>495000</v>
      </c>
      <c r="I34" s="210">
        <f t="shared" si="4"/>
        <v>9900000</v>
      </c>
      <c r="J34" s="197"/>
      <c r="K34" s="197"/>
      <c r="L34" s="197"/>
      <c r="M34" s="197"/>
      <c r="N34" s="197"/>
      <c r="O34" s="197"/>
      <c r="P34" s="197"/>
      <c r="Q34" s="197"/>
      <c r="R34" s="197"/>
      <c r="S34" s="197"/>
      <c r="T34" s="197"/>
      <c r="U34" s="197"/>
      <c r="V34" s="197"/>
      <c r="W34" s="197"/>
      <c r="X34" s="197"/>
      <c r="Y34" s="197"/>
      <c r="Z34" s="197"/>
      <c r="AA34" s="197"/>
      <c r="AB34" s="197"/>
      <c r="AC34" s="197"/>
    </row>
    <row r="35" hidden="1">
      <c r="A35" s="752"/>
      <c r="B35" s="208">
        <v>12.0</v>
      </c>
      <c r="C35" s="23"/>
      <c r="D35" s="213" t="s">
        <v>721</v>
      </c>
      <c r="E35" s="208">
        <v>30.0</v>
      </c>
      <c r="F35" s="208">
        <v>1.0</v>
      </c>
      <c r="G35" s="209" t="s">
        <v>708</v>
      </c>
      <c r="H35" s="210">
        <f>150000*110%</f>
        <v>165000</v>
      </c>
      <c r="I35" s="210">
        <f t="shared" si="4"/>
        <v>4950000</v>
      </c>
      <c r="J35" s="197"/>
      <c r="K35" s="197"/>
      <c r="L35" s="197"/>
      <c r="M35" s="197"/>
      <c r="N35" s="197"/>
      <c r="O35" s="197"/>
      <c r="P35" s="197"/>
      <c r="Q35" s="197"/>
      <c r="R35" s="197"/>
      <c r="S35" s="197"/>
      <c r="T35" s="197"/>
      <c r="U35" s="197"/>
      <c r="V35" s="197"/>
      <c r="W35" s="197"/>
      <c r="X35" s="197"/>
      <c r="Y35" s="197"/>
      <c r="Z35" s="197"/>
      <c r="AA35" s="197"/>
      <c r="AB35" s="197"/>
      <c r="AC35" s="197"/>
    </row>
    <row r="36" hidden="1">
      <c r="A36" s="753"/>
      <c r="B36" s="214" t="s">
        <v>722</v>
      </c>
      <c r="C36" s="25"/>
      <c r="D36" s="25"/>
      <c r="E36" s="25"/>
      <c r="F36" s="25"/>
      <c r="G36" s="25"/>
      <c r="H36" s="26"/>
      <c r="I36" s="215">
        <f>SUM(I24:I35)</f>
        <v>132055000</v>
      </c>
      <c r="J36" s="197"/>
      <c r="K36" s="197"/>
      <c r="L36" s="197"/>
      <c r="M36" s="197"/>
      <c r="N36" s="197"/>
      <c r="O36" s="197"/>
      <c r="P36" s="197"/>
      <c r="Q36" s="197"/>
      <c r="R36" s="197"/>
      <c r="S36" s="197"/>
      <c r="T36" s="197"/>
      <c r="U36" s="197"/>
      <c r="V36" s="197"/>
      <c r="W36" s="197"/>
      <c r="X36" s="197"/>
      <c r="Y36" s="197"/>
      <c r="Z36" s="197"/>
      <c r="AA36" s="197"/>
      <c r="AB36" s="197"/>
      <c r="AC36" s="197"/>
    </row>
    <row r="37" hidden="1">
      <c r="A37" s="83"/>
      <c r="B37" s="172"/>
      <c r="C37" s="171"/>
      <c r="D37" s="176"/>
      <c r="E37" s="172"/>
      <c r="F37" s="172"/>
      <c r="G37" s="172"/>
      <c r="H37" s="176"/>
      <c r="I37" s="172"/>
      <c r="J37" s="172"/>
      <c r="K37" s="172"/>
      <c r="L37" s="172"/>
      <c r="M37" s="172"/>
      <c r="N37" s="172"/>
      <c r="O37" s="172"/>
      <c r="P37" s="172"/>
      <c r="Q37" s="172"/>
      <c r="R37" s="172"/>
      <c r="S37" s="172"/>
      <c r="T37" s="172"/>
      <c r="U37" s="172"/>
      <c r="V37" s="172"/>
      <c r="W37" s="172"/>
      <c r="X37" s="172"/>
      <c r="Y37" s="172"/>
      <c r="Z37" s="172"/>
      <c r="AA37" s="172"/>
      <c r="AB37" s="172"/>
      <c r="AC37" s="172"/>
    </row>
    <row r="38" hidden="1">
      <c r="A38" s="754"/>
      <c r="B38" s="216">
        <v>1.0</v>
      </c>
      <c r="C38" s="217" t="s">
        <v>726</v>
      </c>
      <c r="D38" s="176"/>
      <c r="E38" s="172"/>
      <c r="F38" s="172"/>
      <c r="G38" s="172"/>
      <c r="H38" s="176"/>
      <c r="I38" s="172"/>
      <c r="J38" s="172"/>
      <c r="K38" s="172"/>
      <c r="L38" s="172"/>
      <c r="M38" s="172"/>
      <c r="N38" s="172"/>
      <c r="O38" s="172"/>
      <c r="P38" s="172"/>
      <c r="Q38" s="172"/>
      <c r="R38" s="172"/>
      <c r="S38" s="172"/>
      <c r="T38" s="172"/>
      <c r="U38" s="172"/>
      <c r="V38" s="172"/>
      <c r="W38" s="172"/>
      <c r="X38" s="172"/>
      <c r="Y38" s="172"/>
      <c r="Z38" s="172"/>
      <c r="AA38" s="172"/>
      <c r="AB38" s="172"/>
      <c r="AC38" s="172"/>
    </row>
    <row r="39" hidden="1">
      <c r="A39" s="83"/>
      <c r="B39" s="172"/>
      <c r="C39" s="217" t="s">
        <v>727</v>
      </c>
      <c r="D39" s="176"/>
      <c r="E39" s="172"/>
      <c r="F39" s="172"/>
      <c r="G39" s="172"/>
      <c r="H39" s="176"/>
      <c r="I39" s="172"/>
      <c r="J39" s="172"/>
      <c r="K39" s="172"/>
      <c r="L39" s="172"/>
      <c r="M39" s="172"/>
      <c r="N39" s="172"/>
      <c r="O39" s="172"/>
      <c r="P39" s="172"/>
      <c r="Q39" s="172"/>
      <c r="R39" s="172"/>
      <c r="S39" s="172"/>
      <c r="T39" s="172"/>
      <c r="U39" s="172"/>
      <c r="V39" s="172"/>
      <c r="W39" s="172"/>
      <c r="X39" s="172"/>
      <c r="Y39" s="172"/>
      <c r="Z39" s="172"/>
      <c r="AA39" s="172"/>
      <c r="AB39" s="172"/>
      <c r="AC39" s="172"/>
    </row>
    <row r="40" hidden="1">
      <c r="A40" s="83"/>
      <c r="B40" s="172"/>
      <c r="C40" s="217" t="s">
        <v>728</v>
      </c>
      <c r="D40" s="176"/>
      <c r="E40" s="172"/>
      <c r="F40" s="172"/>
      <c r="G40" s="172"/>
      <c r="H40" s="176"/>
      <c r="I40" s="172"/>
      <c r="J40" s="172"/>
      <c r="K40" s="172"/>
      <c r="L40" s="172"/>
      <c r="M40" s="172"/>
      <c r="N40" s="172"/>
      <c r="O40" s="172"/>
      <c r="P40" s="172"/>
      <c r="Q40" s="172"/>
      <c r="R40" s="172"/>
      <c r="S40" s="172"/>
      <c r="T40" s="172"/>
      <c r="U40" s="172"/>
      <c r="V40" s="172"/>
      <c r="W40" s="172"/>
      <c r="X40" s="172"/>
      <c r="Y40" s="172"/>
      <c r="Z40" s="172"/>
      <c r="AA40" s="172"/>
      <c r="AB40" s="172"/>
      <c r="AC40" s="172"/>
    </row>
    <row r="41" hidden="1">
      <c r="A41" s="83"/>
      <c r="B41" s="172"/>
      <c r="C41" s="217"/>
      <c r="D41" s="176"/>
      <c r="E41" s="172"/>
      <c r="F41" s="172"/>
      <c r="G41" s="172"/>
      <c r="H41" s="176"/>
      <c r="I41" s="172"/>
      <c r="J41" s="172"/>
      <c r="K41" s="172"/>
      <c r="L41" s="172"/>
      <c r="M41" s="172"/>
      <c r="N41" s="172"/>
      <c r="O41" s="172"/>
      <c r="P41" s="172"/>
      <c r="Q41" s="172"/>
      <c r="R41" s="172"/>
      <c r="S41" s="172"/>
      <c r="T41" s="172"/>
      <c r="U41" s="172"/>
      <c r="V41" s="172"/>
      <c r="W41" s="172"/>
      <c r="X41" s="172"/>
      <c r="Y41" s="172"/>
      <c r="Z41" s="172"/>
      <c r="AA41" s="172"/>
      <c r="AB41" s="172"/>
      <c r="AC41" s="172"/>
    </row>
    <row r="42" hidden="1">
      <c r="A42" s="83"/>
      <c r="B42" s="172"/>
      <c r="C42" s="217" t="s">
        <v>729</v>
      </c>
      <c r="D42" s="176"/>
      <c r="E42" s="172"/>
      <c r="F42" s="172"/>
      <c r="G42" s="172"/>
      <c r="H42" s="176"/>
      <c r="I42" s="172"/>
      <c r="J42" s="172"/>
      <c r="K42" s="172"/>
      <c r="L42" s="172"/>
      <c r="M42" s="172"/>
      <c r="N42" s="172"/>
      <c r="O42" s="172"/>
      <c r="P42" s="172"/>
      <c r="Q42" s="172"/>
      <c r="R42" s="172"/>
      <c r="S42" s="172"/>
      <c r="T42" s="172"/>
      <c r="U42" s="172"/>
      <c r="V42" s="172"/>
      <c r="W42" s="172"/>
      <c r="X42" s="172"/>
      <c r="Y42" s="172"/>
      <c r="Z42" s="172"/>
      <c r="AA42" s="172"/>
      <c r="AB42" s="172"/>
      <c r="AC42" s="172"/>
    </row>
    <row r="43" hidden="1">
      <c r="A43" s="83"/>
      <c r="B43" s="172"/>
      <c r="C43" s="171"/>
      <c r="D43" s="176"/>
      <c r="E43" s="172"/>
      <c r="F43" s="172"/>
      <c r="G43" s="172"/>
      <c r="H43" s="176"/>
      <c r="I43" s="172"/>
      <c r="J43" s="172"/>
      <c r="K43" s="172"/>
      <c r="L43" s="172"/>
      <c r="M43" s="172"/>
      <c r="N43" s="172"/>
      <c r="O43" s="172"/>
      <c r="P43" s="172"/>
      <c r="Q43" s="172"/>
      <c r="R43" s="172"/>
      <c r="S43" s="172"/>
      <c r="T43" s="172"/>
      <c r="U43" s="172"/>
      <c r="V43" s="172"/>
      <c r="W43" s="172"/>
      <c r="X43" s="172"/>
      <c r="Y43" s="172"/>
      <c r="Z43" s="172"/>
      <c r="AA43" s="172"/>
      <c r="AB43" s="172"/>
      <c r="AC43" s="172"/>
    </row>
    <row r="44" hidden="1">
      <c r="A44" s="750"/>
      <c r="B44" s="201" t="s">
        <v>688</v>
      </c>
      <c r="C44" s="202" t="s">
        <v>689</v>
      </c>
      <c r="D44" s="203" t="s">
        <v>690</v>
      </c>
      <c r="E44" s="201" t="s">
        <v>691</v>
      </c>
      <c r="F44" s="201" t="s">
        <v>692</v>
      </c>
      <c r="G44" s="201" t="s">
        <v>693</v>
      </c>
      <c r="H44" s="204" t="s">
        <v>694</v>
      </c>
      <c r="I44" s="201" t="s">
        <v>695</v>
      </c>
      <c r="J44" s="172"/>
      <c r="K44" s="172"/>
      <c r="L44" s="172"/>
      <c r="M44" s="172"/>
      <c r="N44" s="172"/>
      <c r="O44" s="172"/>
      <c r="P44" s="172"/>
      <c r="Q44" s="172"/>
      <c r="R44" s="172"/>
      <c r="S44" s="172"/>
      <c r="T44" s="172"/>
      <c r="U44" s="172"/>
      <c r="V44" s="172"/>
      <c r="W44" s="172"/>
      <c r="X44" s="172"/>
      <c r="Y44" s="172"/>
      <c r="Z44" s="172"/>
      <c r="AA44" s="172"/>
      <c r="AB44" s="172"/>
      <c r="AC44" s="172"/>
    </row>
    <row r="45" hidden="1">
      <c r="A45" s="751"/>
      <c r="B45" s="205">
        <v>1.0</v>
      </c>
      <c r="C45" s="206" t="s">
        <v>696</v>
      </c>
      <c r="D45" s="207" t="s">
        <v>697</v>
      </c>
      <c r="E45" s="208">
        <v>2.0</v>
      </c>
      <c r="F45" s="208">
        <v>2.0</v>
      </c>
      <c r="G45" s="209" t="s">
        <v>698</v>
      </c>
      <c r="H45" s="210">
        <f>300000*110%</f>
        <v>330000</v>
      </c>
      <c r="I45" s="210">
        <f t="shared" ref="I45:I50" si="6">H45*F45*E45</f>
        <v>1320000</v>
      </c>
      <c r="J45" s="172"/>
      <c r="K45" s="172"/>
      <c r="L45" s="172"/>
      <c r="M45" s="172"/>
      <c r="N45" s="172"/>
      <c r="O45" s="172"/>
      <c r="P45" s="172"/>
      <c r="Q45" s="172"/>
      <c r="R45" s="172"/>
      <c r="S45" s="172"/>
      <c r="T45" s="172"/>
      <c r="U45" s="172"/>
      <c r="V45" s="172"/>
      <c r="W45" s="172"/>
      <c r="X45" s="172"/>
      <c r="Y45" s="172"/>
      <c r="Z45" s="172"/>
      <c r="AA45" s="172"/>
      <c r="AB45" s="172"/>
      <c r="AC45" s="172"/>
    </row>
    <row r="46" hidden="1">
      <c r="A46" s="752"/>
      <c r="B46" s="208">
        <v>2.0</v>
      </c>
      <c r="C46" s="211" t="s">
        <v>699</v>
      </c>
      <c r="D46" s="207" t="s">
        <v>723</v>
      </c>
      <c r="E46" s="208">
        <v>2.0</v>
      </c>
      <c r="F46" s="208">
        <v>2.0</v>
      </c>
      <c r="G46" s="209" t="s">
        <v>701</v>
      </c>
      <c r="H46" s="210">
        <f>2500000*110%</f>
        <v>2750000</v>
      </c>
      <c r="I46" s="210">
        <f t="shared" si="6"/>
        <v>11000000</v>
      </c>
      <c r="J46" s="172"/>
      <c r="K46" s="172"/>
      <c r="L46" s="172"/>
      <c r="M46" s="172"/>
      <c r="N46" s="172"/>
      <c r="O46" s="172"/>
      <c r="P46" s="172"/>
      <c r="Q46" s="172"/>
      <c r="R46" s="172"/>
      <c r="S46" s="172"/>
      <c r="T46" s="172"/>
      <c r="U46" s="172"/>
      <c r="V46" s="172"/>
      <c r="W46" s="172"/>
      <c r="X46" s="172"/>
      <c r="Y46" s="172"/>
      <c r="Z46" s="172"/>
      <c r="AA46" s="172"/>
      <c r="AB46" s="172"/>
      <c r="AC46" s="172"/>
    </row>
    <row r="47" hidden="1">
      <c r="A47" s="751"/>
      <c r="B47" s="205">
        <v>3.0</v>
      </c>
      <c r="C47" s="22"/>
      <c r="D47" s="207" t="s">
        <v>724</v>
      </c>
      <c r="E47" s="208">
        <v>3.0</v>
      </c>
      <c r="F47" s="208">
        <v>2.0</v>
      </c>
      <c r="G47" s="212" t="s">
        <v>703</v>
      </c>
      <c r="H47" s="210">
        <f>750000*110%</f>
        <v>825000</v>
      </c>
      <c r="I47" s="210">
        <f t="shared" si="6"/>
        <v>4950000</v>
      </c>
      <c r="J47" s="172"/>
      <c r="K47" s="172"/>
      <c r="L47" s="172"/>
      <c r="M47" s="172"/>
      <c r="N47" s="172"/>
      <c r="O47" s="172"/>
      <c r="P47" s="172"/>
      <c r="Q47" s="172"/>
      <c r="R47" s="172"/>
      <c r="S47" s="172"/>
      <c r="T47" s="172"/>
      <c r="U47" s="172"/>
      <c r="V47" s="172"/>
      <c r="W47" s="172"/>
      <c r="X47" s="172"/>
      <c r="Y47" s="172"/>
      <c r="Z47" s="172"/>
      <c r="AA47" s="172"/>
      <c r="AB47" s="172"/>
      <c r="AC47" s="172"/>
    </row>
    <row r="48" hidden="1">
      <c r="A48" s="752"/>
      <c r="B48" s="208">
        <v>4.0</v>
      </c>
      <c r="C48" s="23"/>
      <c r="D48" s="207" t="s">
        <v>704</v>
      </c>
      <c r="E48" s="208">
        <v>2.0</v>
      </c>
      <c r="F48" s="208">
        <v>2.0</v>
      </c>
      <c r="G48" s="212" t="s">
        <v>705</v>
      </c>
      <c r="H48" s="210">
        <f>2000000*110%</f>
        <v>2200000</v>
      </c>
      <c r="I48" s="210">
        <f t="shared" si="6"/>
        <v>8800000</v>
      </c>
      <c r="J48" s="172"/>
      <c r="K48" s="172"/>
      <c r="L48" s="172"/>
      <c r="M48" s="172"/>
      <c r="N48" s="172"/>
      <c r="O48" s="172"/>
      <c r="P48" s="172"/>
      <c r="Q48" s="172"/>
      <c r="R48" s="172"/>
      <c r="S48" s="172"/>
      <c r="T48" s="172"/>
      <c r="U48" s="172"/>
      <c r="V48" s="172"/>
      <c r="W48" s="172"/>
      <c r="X48" s="172"/>
      <c r="Y48" s="172"/>
      <c r="Z48" s="172"/>
      <c r="AA48" s="172"/>
      <c r="AB48" s="172"/>
      <c r="AC48" s="172"/>
    </row>
    <row r="49" hidden="1">
      <c r="A49" s="751"/>
      <c r="B49" s="205">
        <v>5.0</v>
      </c>
      <c r="C49" s="190" t="s">
        <v>706</v>
      </c>
      <c r="D49" s="207" t="s">
        <v>709</v>
      </c>
      <c r="E49" s="208">
        <v>1.0</v>
      </c>
      <c r="F49" s="208">
        <v>2.0</v>
      </c>
      <c r="G49" s="209" t="s">
        <v>708</v>
      </c>
      <c r="H49" s="210">
        <f>1500000*110%</f>
        <v>1650000</v>
      </c>
      <c r="I49" s="210">
        <f t="shared" si="6"/>
        <v>3300000</v>
      </c>
      <c r="J49" s="172"/>
      <c r="K49" s="172"/>
      <c r="L49" s="172"/>
      <c r="M49" s="172"/>
      <c r="N49" s="172"/>
      <c r="O49" s="172"/>
      <c r="P49" s="172"/>
      <c r="Q49" s="172"/>
      <c r="R49" s="172"/>
      <c r="S49" s="172"/>
      <c r="T49" s="172"/>
      <c r="U49" s="172"/>
      <c r="V49" s="172"/>
      <c r="W49" s="172"/>
      <c r="X49" s="172"/>
      <c r="Y49" s="172"/>
      <c r="Z49" s="172"/>
      <c r="AA49" s="172"/>
      <c r="AB49" s="172"/>
      <c r="AC49" s="172"/>
    </row>
    <row r="50" hidden="1">
      <c r="A50" s="752"/>
      <c r="B50" s="208">
        <v>6.0</v>
      </c>
      <c r="C50" s="190" t="s">
        <v>710</v>
      </c>
      <c r="D50" s="207" t="s">
        <v>711</v>
      </c>
      <c r="E50" s="208">
        <v>1.0</v>
      </c>
      <c r="F50" s="205">
        <v>1.0</v>
      </c>
      <c r="G50" s="209" t="s">
        <v>698</v>
      </c>
      <c r="H50" s="210">
        <f>1000000*110%</f>
        <v>1100000</v>
      </c>
      <c r="I50" s="210">
        <f t="shared" si="6"/>
        <v>1100000</v>
      </c>
      <c r="J50" s="172"/>
      <c r="K50" s="172"/>
      <c r="L50" s="172"/>
      <c r="M50" s="172"/>
      <c r="N50" s="172"/>
      <c r="O50" s="172"/>
      <c r="P50" s="172"/>
      <c r="Q50" s="172"/>
      <c r="R50" s="172"/>
      <c r="S50" s="172"/>
      <c r="T50" s="172"/>
      <c r="U50" s="172"/>
      <c r="V50" s="172"/>
      <c r="W50" s="172"/>
      <c r="X50" s="172"/>
      <c r="Y50" s="172"/>
      <c r="Z50" s="172"/>
      <c r="AA50" s="172"/>
      <c r="AB50" s="172"/>
      <c r="AC50" s="172"/>
    </row>
    <row r="51" hidden="1">
      <c r="A51" s="751"/>
      <c r="B51" s="205">
        <v>7.0</v>
      </c>
      <c r="C51" s="189" t="s">
        <v>730</v>
      </c>
      <c r="D51" s="207" t="s">
        <v>731</v>
      </c>
      <c r="E51" s="208">
        <v>1.0</v>
      </c>
      <c r="F51" s="208">
        <v>1.0</v>
      </c>
      <c r="G51" s="209" t="s">
        <v>708</v>
      </c>
      <c r="H51" s="218">
        <v>1.0E7</v>
      </c>
      <c r="I51" s="210">
        <f t="shared" ref="I51:I52" si="7">H51*E51</f>
        <v>10000000</v>
      </c>
      <c r="J51" s="172"/>
      <c r="K51" s="172"/>
      <c r="L51" s="172"/>
      <c r="M51" s="172"/>
      <c r="N51" s="172"/>
      <c r="O51" s="172"/>
      <c r="P51" s="172"/>
      <c r="Q51" s="172"/>
      <c r="R51" s="172"/>
      <c r="S51" s="172"/>
      <c r="T51" s="172"/>
      <c r="U51" s="172"/>
      <c r="V51" s="172"/>
      <c r="W51" s="172"/>
      <c r="X51" s="172"/>
      <c r="Y51" s="172"/>
      <c r="Z51" s="172"/>
      <c r="AA51" s="172"/>
      <c r="AB51" s="172"/>
      <c r="AC51" s="172"/>
    </row>
    <row r="52" hidden="1">
      <c r="A52" s="752"/>
      <c r="B52" s="208">
        <v>8.0</v>
      </c>
      <c r="C52" s="23"/>
      <c r="D52" s="207" t="s">
        <v>732</v>
      </c>
      <c r="E52" s="208">
        <v>1.0</v>
      </c>
      <c r="F52" s="208">
        <v>1.0</v>
      </c>
      <c r="G52" s="209" t="s">
        <v>708</v>
      </c>
      <c r="H52" s="218">
        <v>1.0E7</v>
      </c>
      <c r="I52" s="210">
        <f t="shared" si="7"/>
        <v>10000000</v>
      </c>
      <c r="J52" s="172"/>
      <c r="K52" s="172"/>
      <c r="L52" s="172"/>
      <c r="M52" s="172"/>
      <c r="N52" s="172"/>
      <c r="O52" s="172"/>
      <c r="P52" s="172"/>
      <c r="Q52" s="172"/>
      <c r="R52" s="172"/>
      <c r="S52" s="172"/>
      <c r="T52" s="172"/>
      <c r="U52" s="172"/>
      <c r="V52" s="172"/>
      <c r="W52" s="172"/>
      <c r="X52" s="172"/>
      <c r="Y52" s="172"/>
      <c r="Z52" s="172"/>
      <c r="AA52" s="172"/>
      <c r="AB52" s="172"/>
      <c r="AC52" s="172"/>
    </row>
    <row r="53" hidden="1">
      <c r="A53" s="751"/>
      <c r="B53" s="205">
        <v>9.0</v>
      </c>
      <c r="C53" s="189" t="s">
        <v>733</v>
      </c>
      <c r="D53" s="207" t="s">
        <v>725</v>
      </c>
      <c r="E53" s="208">
        <v>130.0</v>
      </c>
      <c r="F53" s="208">
        <v>1.0</v>
      </c>
      <c r="G53" s="209" t="s">
        <v>708</v>
      </c>
      <c r="H53" s="210">
        <f>250000*110%</f>
        <v>275000</v>
      </c>
      <c r="I53" s="210">
        <f t="shared" ref="I53:I58" si="8">H53*F53*E53</f>
        <v>35750000</v>
      </c>
      <c r="J53" s="172"/>
      <c r="K53" s="172"/>
      <c r="L53" s="172"/>
      <c r="M53" s="172"/>
      <c r="N53" s="172"/>
      <c r="O53" s="172"/>
      <c r="P53" s="172"/>
      <c r="Q53" s="172"/>
      <c r="R53" s="172"/>
      <c r="S53" s="172"/>
      <c r="T53" s="172"/>
      <c r="U53" s="172"/>
      <c r="V53" s="172"/>
      <c r="W53" s="172"/>
      <c r="X53" s="172"/>
      <c r="Y53" s="172"/>
      <c r="Z53" s="172"/>
      <c r="AA53" s="172"/>
      <c r="AB53" s="172"/>
      <c r="AC53" s="172"/>
    </row>
    <row r="54" hidden="1">
      <c r="A54" s="752"/>
      <c r="B54" s="208">
        <v>10.0</v>
      </c>
      <c r="C54" s="23"/>
      <c r="D54" s="213" t="s">
        <v>716</v>
      </c>
      <c r="E54" s="208">
        <v>2.0</v>
      </c>
      <c r="F54" s="208">
        <v>1.0</v>
      </c>
      <c r="G54" s="209" t="s">
        <v>708</v>
      </c>
      <c r="H54" s="210">
        <f>450000*110%</f>
        <v>495000</v>
      </c>
      <c r="I54" s="210">
        <f t="shared" si="8"/>
        <v>990000</v>
      </c>
      <c r="J54" s="172"/>
      <c r="K54" s="172"/>
      <c r="L54" s="172"/>
      <c r="M54" s="172"/>
      <c r="N54" s="172"/>
      <c r="O54" s="172"/>
      <c r="P54" s="172"/>
      <c r="Q54" s="172"/>
      <c r="R54" s="172"/>
      <c r="S54" s="172"/>
      <c r="T54" s="172"/>
      <c r="U54" s="172"/>
      <c r="V54" s="172"/>
      <c r="W54" s="172"/>
      <c r="X54" s="172"/>
      <c r="Y54" s="172"/>
      <c r="Z54" s="172"/>
      <c r="AA54" s="172"/>
      <c r="AB54" s="172"/>
      <c r="AC54" s="172"/>
    </row>
    <row r="55" hidden="1">
      <c r="A55" s="751"/>
      <c r="B55" s="205">
        <v>11.0</v>
      </c>
      <c r="C55" s="189" t="s">
        <v>717</v>
      </c>
      <c r="D55" s="207" t="s">
        <v>718</v>
      </c>
      <c r="E55" s="208">
        <v>50.0</v>
      </c>
      <c r="F55" s="208">
        <v>10.0</v>
      </c>
      <c r="G55" s="209" t="s">
        <v>698</v>
      </c>
      <c r="H55" s="210">
        <f t="shared" ref="H55:H56" si="9">75000*110%</f>
        <v>82500</v>
      </c>
      <c r="I55" s="210">
        <f t="shared" si="8"/>
        <v>41250000</v>
      </c>
      <c r="J55" s="172"/>
      <c r="K55" s="172"/>
      <c r="L55" s="172"/>
      <c r="M55" s="172"/>
      <c r="N55" s="172"/>
      <c r="O55" s="172"/>
      <c r="P55" s="172"/>
      <c r="Q55" s="172"/>
      <c r="R55" s="172"/>
      <c r="S55" s="172"/>
      <c r="T55" s="172"/>
      <c r="U55" s="172"/>
      <c r="V55" s="172"/>
      <c r="W55" s="172"/>
      <c r="X55" s="172"/>
      <c r="Y55" s="172"/>
      <c r="Z55" s="172"/>
      <c r="AA55" s="172"/>
      <c r="AB55" s="172"/>
      <c r="AC55" s="172"/>
    </row>
    <row r="56" hidden="1">
      <c r="A56" s="752"/>
      <c r="B56" s="208">
        <v>12.0</v>
      </c>
      <c r="C56" s="22"/>
      <c r="D56" s="207" t="s">
        <v>719</v>
      </c>
      <c r="E56" s="208">
        <v>50.0</v>
      </c>
      <c r="F56" s="208">
        <v>10.0</v>
      </c>
      <c r="G56" s="209" t="s">
        <v>698</v>
      </c>
      <c r="H56" s="210">
        <f t="shared" si="9"/>
        <v>82500</v>
      </c>
      <c r="I56" s="210">
        <f t="shared" si="8"/>
        <v>41250000</v>
      </c>
      <c r="J56" s="172"/>
      <c r="K56" s="172"/>
      <c r="L56" s="172"/>
      <c r="M56" s="172"/>
      <c r="N56" s="172"/>
      <c r="O56" s="172"/>
      <c r="P56" s="172"/>
      <c r="Q56" s="172"/>
      <c r="R56" s="172"/>
      <c r="S56" s="172"/>
      <c r="T56" s="172"/>
      <c r="U56" s="172"/>
      <c r="V56" s="172"/>
      <c r="W56" s="172"/>
      <c r="X56" s="172"/>
      <c r="Y56" s="172"/>
      <c r="Z56" s="172"/>
      <c r="AA56" s="172"/>
      <c r="AB56" s="172"/>
      <c r="AC56" s="172"/>
    </row>
    <row r="57" hidden="1">
      <c r="A57" s="751"/>
      <c r="B57" s="205">
        <v>13.0</v>
      </c>
      <c r="C57" s="22"/>
      <c r="D57" s="207" t="s">
        <v>720</v>
      </c>
      <c r="E57" s="208">
        <v>10.0</v>
      </c>
      <c r="F57" s="208">
        <v>2.0</v>
      </c>
      <c r="G57" s="212" t="s">
        <v>703</v>
      </c>
      <c r="H57" s="210">
        <f>450000*110%</f>
        <v>495000</v>
      </c>
      <c r="I57" s="210">
        <f t="shared" si="8"/>
        <v>9900000</v>
      </c>
      <c r="J57" s="172"/>
      <c r="K57" s="172"/>
      <c r="L57" s="172"/>
      <c r="M57" s="172"/>
      <c r="N57" s="172"/>
      <c r="O57" s="172"/>
      <c r="P57" s="172"/>
      <c r="Q57" s="172"/>
      <c r="R57" s="172"/>
      <c r="S57" s="172"/>
      <c r="T57" s="172"/>
      <c r="U57" s="172"/>
      <c r="V57" s="172"/>
      <c r="W57" s="172"/>
      <c r="X57" s="172"/>
      <c r="Y57" s="172"/>
      <c r="Z57" s="172"/>
      <c r="AA57" s="172"/>
      <c r="AB57" s="172"/>
      <c r="AC57" s="172"/>
    </row>
    <row r="58" hidden="1">
      <c r="A58" s="752"/>
      <c r="B58" s="208">
        <v>14.0</v>
      </c>
      <c r="C58" s="22"/>
      <c r="D58" s="213" t="s">
        <v>721</v>
      </c>
      <c r="E58" s="208">
        <v>100.0</v>
      </c>
      <c r="F58" s="208">
        <v>1.0</v>
      </c>
      <c r="G58" s="209" t="s">
        <v>708</v>
      </c>
      <c r="H58" s="210">
        <f>150000*110%</f>
        <v>165000</v>
      </c>
      <c r="I58" s="210">
        <f t="shared" si="8"/>
        <v>16500000</v>
      </c>
      <c r="J58" s="172"/>
      <c r="K58" s="172"/>
      <c r="L58" s="172"/>
      <c r="M58" s="172"/>
      <c r="N58" s="172"/>
      <c r="O58" s="172"/>
      <c r="P58" s="172"/>
      <c r="Q58" s="172"/>
      <c r="R58" s="172"/>
      <c r="S58" s="172"/>
      <c r="T58" s="172"/>
      <c r="U58" s="172"/>
      <c r="V58" s="172"/>
      <c r="W58" s="172"/>
      <c r="X58" s="172"/>
      <c r="Y58" s="172"/>
      <c r="Z58" s="172"/>
      <c r="AA58" s="172"/>
      <c r="AB58" s="172"/>
      <c r="AC58" s="172"/>
    </row>
    <row r="59" hidden="1">
      <c r="A59" s="751"/>
      <c r="B59" s="205">
        <v>15.0</v>
      </c>
      <c r="C59" s="23"/>
      <c r="D59" s="213" t="s">
        <v>734</v>
      </c>
      <c r="E59" s="208">
        <v>1.0</v>
      </c>
      <c r="F59" s="208">
        <v>2.0</v>
      </c>
      <c r="G59" s="209" t="s">
        <v>698</v>
      </c>
      <c r="H59" s="218">
        <v>1999000.0</v>
      </c>
      <c r="I59" s="210">
        <f>H59*E59</f>
        <v>1999000</v>
      </c>
      <c r="J59" s="172"/>
      <c r="K59" s="172"/>
      <c r="L59" s="172"/>
      <c r="M59" s="172"/>
      <c r="N59" s="172"/>
      <c r="O59" s="172"/>
      <c r="P59" s="172"/>
      <c r="Q59" s="172"/>
      <c r="R59" s="172"/>
      <c r="S59" s="172"/>
      <c r="T59" s="172"/>
      <c r="U59" s="172"/>
      <c r="V59" s="172"/>
      <c r="W59" s="172"/>
      <c r="X59" s="172"/>
      <c r="Y59" s="172"/>
      <c r="Z59" s="172"/>
      <c r="AA59" s="172"/>
      <c r="AB59" s="172"/>
      <c r="AC59" s="172"/>
    </row>
    <row r="60" hidden="1">
      <c r="A60" s="753"/>
      <c r="B60" s="214" t="s">
        <v>722</v>
      </c>
      <c r="C60" s="25"/>
      <c r="D60" s="25"/>
      <c r="E60" s="25"/>
      <c r="F60" s="25"/>
      <c r="G60" s="25"/>
      <c r="H60" s="26"/>
      <c r="I60" s="215">
        <f>SUM(I45:I58)</f>
        <v>196110000</v>
      </c>
      <c r="J60" s="172"/>
      <c r="K60" s="172"/>
      <c r="L60" s="172"/>
      <c r="M60" s="172"/>
      <c r="N60" s="172"/>
      <c r="O60" s="172"/>
      <c r="P60" s="172"/>
      <c r="Q60" s="172"/>
      <c r="R60" s="172"/>
      <c r="S60" s="172"/>
      <c r="T60" s="172"/>
      <c r="U60" s="172"/>
      <c r="V60" s="172"/>
      <c r="W60" s="172"/>
      <c r="X60" s="172"/>
      <c r="Y60" s="172"/>
      <c r="Z60" s="172"/>
      <c r="AA60" s="172"/>
      <c r="AB60" s="172"/>
      <c r="AC60" s="172"/>
    </row>
    <row r="61" hidden="1">
      <c r="A61" s="83"/>
      <c r="B61" s="172"/>
      <c r="C61" s="171"/>
      <c r="D61" s="176"/>
      <c r="E61" s="172"/>
      <c r="F61" s="172"/>
      <c r="G61" s="172"/>
      <c r="H61" s="176"/>
      <c r="I61" s="172"/>
      <c r="J61" s="172"/>
      <c r="K61" s="172"/>
      <c r="L61" s="172"/>
      <c r="M61" s="172"/>
      <c r="N61" s="172"/>
      <c r="O61" s="172"/>
      <c r="P61" s="172"/>
      <c r="Q61" s="172"/>
      <c r="R61" s="172"/>
      <c r="S61" s="172"/>
      <c r="T61" s="172"/>
      <c r="U61" s="172"/>
      <c r="V61" s="172"/>
      <c r="W61" s="172"/>
      <c r="X61" s="172"/>
      <c r="Y61" s="172"/>
      <c r="Z61" s="172"/>
      <c r="AA61" s="172"/>
      <c r="AB61" s="172"/>
      <c r="AC61" s="172"/>
    </row>
    <row r="62" hidden="1">
      <c r="A62" s="83"/>
      <c r="B62" s="172"/>
      <c r="C62" s="171"/>
      <c r="D62" s="176"/>
      <c r="E62" s="172"/>
      <c r="F62" s="172"/>
      <c r="G62" s="172"/>
      <c r="H62" s="176"/>
      <c r="I62" s="172"/>
      <c r="J62" s="172"/>
      <c r="K62" s="172"/>
      <c r="L62" s="172"/>
      <c r="M62" s="172"/>
      <c r="N62" s="172"/>
      <c r="O62" s="172"/>
      <c r="P62" s="172"/>
      <c r="Q62" s="172"/>
      <c r="R62" s="172"/>
      <c r="S62" s="172"/>
      <c r="T62" s="172"/>
      <c r="U62" s="172"/>
      <c r="V62" s="172"/>
      <c r="W62" s="172"/>
      <c r="X62" s="172"/>
      <c r="Y62" s="172"/>
      <c r="Z62" s="172"/>
      <c r="AA62" s="172"/>
      <c r="AB62" s="172"/>
      <c r="AC62" s="172"/>
    </row>
    <row r="63" hidden="1">
      <c r="A63" s="83"/>
      <c r="B63" s="172"/>
      <c r="C63" s="217" t="s">
        <v>735</v>
      </c>
      <c r="D63" s="219">
        <v>150.0</v>
      </c>
      <c r="E63" s="172"/>
      <c r="F63" s="172"/>
      <c r="G63" s="172"/>
      <c r="H63" s="176"/>
      <c r="I63" s="172"/>
      <c r="J63" s="172"/>
      <c r="K63" s="172"/>
      <c r="L63" s="172"/>
      <c r="M63" s="172"/>
      <c r="N63" s="172"/>
      <c r="O63" s="172"/>
      <c r="P63" s="172"/>
      <c r="Q63" s="172"/>
      <c r="R63" s="172"/>
      <c r="S63" s="172"/>
      <c r="T63" s="172"/>
      <c r="U63" s="172"/>
      <c r="V63" s="172"/>
      <c r="W63" s="172"/>
      <c r="X63" s="172"/>
      <c r="Y63" s="172"/>
      <c r="Z63" s="172"/>
      <c r="AA63" s="172"/>
      <c r="AB63" s="172"/>
      <c r="AC63" s="172"/>
    </row>
    <row r="64" hidden="1">
      <c r="A64" s="83"/>
      <c r="B64" s="172"/>
      <c r="C64" s="217" t="s">
        <v>736</v>
      </c>
      <c r="D64" s="219">
        <v>150.0</v>
      </c>
      <c r="E64" s="172"/>
      <c r="F64" s="172"/>
      <c r="G64" s="172"/>
      <c r="H64" s="176"/>
      <c r="I64" s="172"/>
      <c r="J64" s="172"/>
      <c r="K64" s="172"/>
      <c r="L64" s="172"/>
      <c r="M64" s="172"/>
      <c r="N64" s="172"/>
      <c r="O64" s="172"/>
      <c r="P64" s="172"/>
      <c r="Q64" s="172"/>
      <c r="R64" s="172"/>
      <c r="S64" s="172"/>
      <c r="T64" s="172"/>
      <c r="U64" s="172"/>
      <c r="V64" s="172"/>
      <c r="W64" s="172"/>
      <c r="X64" s="172"/>
      <c r="Y64" s="172"/>
      <c r="Z64" s="172"/>
      <c r="AA64" s="172"/>
      <c r="AB64" s="172"/>
      <c r="AC64" s="172"/>
    </row>
    <row r="65" hidden="1">
      <c r="A65" s="83"/>
      <c r="B65" s="172"/>
      <c r="C65" s="171"/>
      <c r="D65" s="176"/>
      <c r="E65" s="172"/>
      <c r="F65" s="172"/>
      <c r="G65" s="172"/>
      <c r="H65" s="176"/>
      <c r="I65" s="172"/>
      <c r="J65" s="172"/>
      <c r="K65" s="172"/>
      <c r="L65" s="172"/>
      <c r="M65" s="172"/>
      <c r="N65" s="172"/>
      <c r="O65" s="172"/>
      <c r="P65" s="172"/>
      <c r="Q65" s="172"/>
      <c r="R65" s="172"/>
      <c r="S65" s="172"/>
      <c r="T65" s="172"/>
      <c r="U65" s="172"/>
      <c r="V65" s="172"/>
      <c r="W65" s="172"/>
      <c r="X65" s="172"/>
      <c r="Y65" s="172"/>
      <c r="Z65" s="172"/>
      <c r="AA65" s="172"/>
      <c r="AB65" s="172"/>
      <c r="AC65" s="172"/>
    </row>
    <row r="66" hidden="1">
      <c r="A66" s="748"/>
      <c r="B66" s="220" t="s">
        <v>737</v>
      </c>
      <c r="C66" s="221"/>
      <c r="D66" s="222"/>
      <c r="E66" s="223"/>
      <c r="F66" s="223"/>
      <c r="G66" s="223"/>
      <c r="H66" s="224"/>
      <c r="I66" s="223"/>
      <c r="J66" s="172"/>
      <c r="K66" s="172"/>
      <c r="L66" s="172"/>
      <c r="M66" s="172"/>
      <c r="N66" s="172"/>
      <c r="O66" s="172"/>
      <c r="P66" s="172"/>
      <c r="Q66" s="172"/>
      <c r="R66" s="172"/>
      <c r="S66" s="172"/>
      <c r="T66" s="172"/>
      <c r="U66" s="172"/>
      <c r="V66" s="172"/>
      <c r="W66" s="172"/>
      <c r="X66" s="172"/>
      <c r="Y66" s="172"/>
      <c r="Z66" s="172"/>
      <c r="AA66" s="172"/>
      <c r="AB66" s="172"/>
      <c r="AC66" s="172"/>
    </row>
    <row r="67" hidden="1">
      <c r="A67" s="83"/>
      <c r="B67" s="172"/>
      <c r="C67" s="171"/>
      <c r="D67" s="176"/>
      <c r="E67" s="172"/>
      <c r="F67" s="172"/>
      <c r="G67" s="172"/>
      <c r="H67" s="176"/>
      <c r="I67" s="172"/>
      <c r="J67" s="172"/>
      <c r="K67" s="172"/>
      <c r="L67" s="172"/>
      <c r="M67" s="172"/>
      <c r="N67" s="172"/>
      <c r="O67" s="172"/>
      <c r="P67" s="172"/>
      <c r="Q67" s="172"/>
      <c r="R67" s="172"/>
      <c r="S67" s="172"/>
      <c r="T67" s="172"/>
      <c r="U67" s="172"/>
      <c r="V67" s="172"/>
      <c r="W67" s="172"/>
      <c r="X67" s="172"/>
      <c r="Y67" s="172"/>
      <c r="Z67" s="172"/>
      <c r="AA67" s="172"/>
      <c r="AB67" s="172"/>
      <c r="AC67" s="172"/>
    </row>
    <row r="68" hidden="1">
      <c r="A68" s="750"/>
      <c r="B68" s="201" t="s">
        <v>688</v>
      </c>
      <c r="C68" s="202" t="s">
        <v>689</v>
      </c>
      <c r="D68" s="203" t="s">
        <v>690</v>
      </c>
      <c r="E68" s="201" t="s">
        <v>691</v>
      </c>
      <c r="F68" s="201" t="s">
        <v>692</v>
      </c>
      <c r="G68" s="201" t="s">
        <v>693</v>
      </c>
      <c r="H68" s="204" t="s">
        <v>694</v>
      </c>
      <c r="I68" s="201" t="s">
        <v>695</v>
      </c>
      <c r="J68" s="172"/>
      <c r="K68" s="172"/>
      <c r="L68" s="172"/>
      <c r="M68" s="172"/>
      <c r="N68" s="172"/>
      <c r="O68" s="172"/>
      <c r="P68" s="172"/>
      <c r="Q68" s="172"/>
      <c r="R68" s="172"/>
      <c r="S68" s="172"/>
      <c r="T68" s="172"/>
      <c r="U68" s="172"/>
      <c r="V68" s="172"/>
      <c r="W68" s="172"/>
      <c r="X68" s="172"/>
      <c r="Y68" s="172"/>
      <c r="Z68" s="172"/>
      <c r="AA68" s="172"/>
      <c r="AB68" s="172"/>
      <c r="AC68" s="172"/>
    </row>
    <row r="69" hidden="1">
      <c r="A69" s="751"/>
      <c r="B69" s="205">
        <v>1.0</v>
      </c>
      <c r="C69" s="206" t="s">
        <v>696</v>
      </c>
      <c r="D69" s="207" t="s">
        <v>697</v>
      </c>
      <c r="E69" s="208">
        <v>2.0</v>
      </c>
      <c r="F69" s="208">
        <v>2.0</v>
      </c>
      <c r="G69" s="209" t="s">
        <v>698</v>
      </c>
      <c r="H69" s="210">
        <f>300000*110%</f>
        <v>330000</v>
      </c>
      <c r="I69" s="210">
        <f t="shared" ref="I69:I74" si="10">H69*F69*E69</f>
        <v>1320000</v>
      </c>
      <c r="J69" s="172"/>
      <c r="K69" s="172"/>
      <c r="L69" s="172"/>
      <c r="M69" s="172"/>
      <c r="N69" s="172"/>
      <c r="O69" s="172"/>
      <c r="P69" s="172"/>
      <c r="Q69" s="172"/>
      <c r="R69" s="172"/>
      <c r="S69" s="172"/>
      <c r="T69" s="172"/>
      <c r="U69" s="172"/>
      <c r="V69" s="172"/>
      <c r="W69" s="172"/>
      <c r="X69" s="172"/>
      <c r="Y69" s="172"/>
      <c r="Z69" s="172"/>
      <c r="AA69" s="172"/>
      <c r="AB69" s="172"/>
      <c r="AC69" s="172"/>
    </row>
    <row r="70" hidden="1">
      <c r="A70" s="752"/>
      <c r="B70" s="208">
        <v>2.0</v>
      </c>
      <c r="C70" s="211" t="s">
        <v>699</v>
      </c>
      <c r="D70" s="207" t="s">
        <v>723</v>
      </c>
      <c r="E70" s="208">
        <v>2.0</v>
      </c>
      <c r="F70" s="208">
        <v>2.0</v>
      </c>
      <c r="G70" s="209" t="s">
        <v>701</v>
      </c>
      <c r="H70" s="210">
        <f>2500000*110%</f>
        <v>2750000</v>
      </c>
      <c r="I70" s="210">
        <f t="shared" si="10"/>
        <v>11000000</v>
      </c>
      <c r="J70" s="172"/>
      <c r="K70" s="172"/>
      <c r="L70" s="172"/>
      <c r="M70" s="172"/>
      <c r="N70" s="172"/>
      <c r="O70" s="172"/>
      <c r="P70" s="172"/>
      <c r="Q70" s="172"/>
      <c r="R70" s="172"/>
      <c r="S70" s="172"/>
      <c r="T70" s="172"/>
      <c r="U70" s="172"/>
      <c r="V70" s="172"/>
      <c r="W70" s="172"/>
      <c r="X70" s="172"/>
      <c r="Y70" s="172"/>
      <c r="Z70" s="172"/>
      <c r="AA70" s="172"/>
      <c r="AB70" s="172"/>
      <c r="AC70" s="172"/>
    </row>
    <row r="71" hidden="1">
      <c r="A71" s="751"/>
      <c r="B71" s="205">
        <v>3.0</v>
      </c>
      <c r="C71" s="22"/>
      <c r="D71" s="207" t="s">
        <v>724</v>
      </c>
      <c r="E71" s="208">
        <v>3.0</v>
      </c>
      <c r="F71" s="208">
        <v>2.0</v>
      </c>
      <c r="G71" s="212" t="s">
        <v>703</v>
      </c>
      <c r="H71" s="210">
        <f>750000*110%</f>
        <v>825000</v>
      </c>
      <c r="I71" s="210">
        <f t="shared" si="10"/>
        <v>4950000</v>
      </c>
      <c r="J71" s="172"/>
      <c r="K71" s="172"/>
      <c r="L71" s="172"/>
      <c r="M71" s="172"/>
      <c r="N71" s="172"/>
      <c r="O71" s="172"/>
      <c r="P71" s="172"/>
      <c r="Q71" s="172"/>
      <c r="R71" s="172"/>
      <c r="S71" s="172"/>
      <c r="T71" s="172"/>
      <c r="U71" s="172"/>
      <c r="V71" s="172"/>
      <c r="W71" s="172"/>
      <c r="X71" s="172"/>
      <c r="Y71" s="172"/>
      <c r="Z71" s="172"/>
      <c r="AA71" s="172"/>
      <c r="AB71" s="172"/>
      <c r="AC71" s="172"/>
    </row>
    <row r="72" hidden="1">
      <c r="A72" s="752"/>
      <c r="B72" s="208">
        <v>4.0</v>
      </c>
      <c r="C72" s="23"/>
      <c r="D72" s="207" t="s">
        <v>704</v>
      </c>
      <c r="E72" s="208">
        <v>2.0</v>
      </c>
      <c r="F72" s="208">
        <v>2.0</v>
      </c>
      <c r="G72" s="212" t="s">
        <v>705</v>
      </c>
      <c r="H72" s="210">
        <f>2000000*110%</f>
        <v>2200000</v>
      </c>
      <c r="I72" s="210">
        <f t="shared" si="10"/>
        <v>8800000</v>
      </c>
      <c r="J72" s="172"/>
      <c r="K72" s="172"/>
      <c r="L72" s="172"/>
      <c r="M72" s="172"/>
      <c r="N72" s="172"/>
      <c r="O72" s="172"/>
      <c r="P72" s="172"/>
      <c r="Q72" s="172"/>
      <c r="R72" s="172"/>
      <c r="S72" s="172"/>
      <c r="T72" s="172"/>
      <c r="U72" s="172"/>
      <c r="V72" s="172"/>
      <c r="W72" s="172"/>
      <c r="X72" s="172"/>
      <c r="Y72" s="172"/>
      <c r="Z72" s="172"/>
      <c r="AA72" s="172"/>
      <c r="AB72" s="172"/>
      <c r="AC72" s="172"/>
    </row>
    <row r="73" hidden="1">
      <c r="A73" s="751"/>
      <c r="B73" s="205">
        <v>5.0</v>
      </c>
      <c r="C73" s="190" t="s">
        <v>706</v>
      </c>
      <c r="D73" s="207" t="s">
        <v>709</v>
      </c>
      <c r="E73" s="208">
        <v>1.0</v>
      </c>
      <c r="F73" s="208">
        <v>2.0</v>
      </c>
      <c r="G73" s="209" t="s">
        <v>708</v>
      </c>
      <c r="H73" s="210">
        <f>1500000*110%</f>
        <v>1650000</v>
      </c>
      <c r="I73" s="210">
        <f t="shared" si="10"/>
        <v>3300000</v>
      </c>
      <c r="J73" s="172"/>
      <c r="K73" s="172"/>
      <c r="L73" s="172"/>
      <c r="M73" s="172"/>
      <c r="N73" s="172"/>
      <c r="O73" s="172"/>
      <c r="P73" s="172"/>
      <c r="Q73" s="172"/>
      <c r="R73" s="172"/>
      <c r="S73" s="172"/>
      <c r="T73" s="172"/>
      <c r="U73" s="172"/>
      <c r="V73" s="172"/>
      <c r="W73" s="172"/>
      <c r="X73" s="172"/>
      <c r="Y73" s="172"/>
      <c r="Z73" s="172"/>
      <c r="AA73" s="172"/>
      <c r="AB73" s="172"/>
      <c r="AC73" s="172"/>
    </row>
    <row r="74" hidden="1">
      <c r="A74" s="752"/>
      <c r="B74" s="208">
        <v>6.0</v>
      </c>
      <c r="C74" s="190" t="s">
        <v>710</v>
      </c>
      <c r="D74" s="207" t="s">
        <v>711</v>
      </c>
      <c r="E74" s="208">
        <v>1.0</v>
      </c>
      <c r="F74" s="205">
        <v>1.0</v>
      </c>
      <c r="G74" s="209" t="s">
        <v>698</v>
      </c>
      <c r="H74" s="210">
        <f>1000000*110%</f>
        <v>1100000</v>
      </c>
      <c r="I74" s="210">
        <f t="shared" si="10"/>
        <v>1100000</v>
      </c>
      <c r="J74" s="172"/>
      <c r="K74" s="172"/>
      <c r="L74" s="172"/>
      <c r="M74" s="172"/>
      <c r="N74" s="172"/>
      <c r="O74" s="172"/>
      <c r="P74" s="172"/>
      <c r="Q74" s="172"/>
      <c r="R74" s="172"/>
      <c r="S74" s="172"/>
      <c r="T74" s="172"/>
      <c r="U74" s="172"/>
      <c r="V74" s="172"/>
      <c r="W74" s="172"/>
      <c r="X74" s="172"/>
      <c r="Y74" s="172"/>
      <c r="Z74" s="172"/>
      <c r="AA74" s="172"/>
      <c r="AB74" s="172"/>
      <c r="AC74" s="172"/>
    </row>
    <row r="75" hidden="1">
      <c r="A75" s="751"/>
      <c r="B75" s="225">
        <v>7.0</v>
      </c>
      <c r="C75" s="226" t="s">
        <v>738</v>
      </c>
      <c r="D75" s="227" t="s">
        <v>739</v>
      </c>
      <c r="E75" s="228">
        <v>28.0</v>
      </c>
      <c r="F75" s="228">
        <v>1.0</v>
      </c>
      <c r="G75" s="229" t="s">
        <v>708</v>
      </c>
      <c r="H75" s="230">
        <v>2800000.0</v>
      </c>
      <c r="I75" s="231">
        <f t="shared" ref="I75:I77" si="11">H75*E75</f>
        <v>78400000</v>
      </c>
      <c r="J75" s="172"/>
      <c r="K75" s="172"/>
      <c r="L75" s="172"/>
      <c r="M75" s="172"/>
      <c r="N75" s="172"/>
      <c r="O75" s="172"/>
      <c r="P75" s="172"/>
      <c r="Q75" s="172"/>
      <c r="R75" s="172"/>
      <c r="S75" s="172"/>
      <c r="T75" s="172"/>
      <c r="U75" s="172"/>
      <c r="V75" s="172"/>
      <c r="W75" s="172"/>
      <c r="X75" s="172"/>
      <c r="Y75" s="172"/>
      <c r="Z75" s="172"/>
      <c r="AA75" s="172"/>
      <c r="AB75" s="172"/>
      <c r="AC75" s="172"/>
    </row>
    <row r="76" hidden="1">
      <c r="A76" s="752"/>
      <c r="B76" s="208">
        <v>8.0</v>
      </c>
      <c r="C76" s="189" t="s">
        <v>730</v>
      </c>
      <c r="D76" s="207" t="s">
        <v>731</v>
      </c>
      <c r="E76" s="208">
        <v>1.0</v>
      </c>
      <c r="F76" s="208">
        <v>1.0</v>
      </c>
      <c r="G76" s="209" t="s">
        <v>708</v>
      </c>
      <c r="H76" s="218">
        <v>5000000.0</v>
      </c>
      <c r="I76" s="210">
        <f t="shared" si="11"/>
        <v>5000000</v>
      </c>
      <c r="J76" s="172"/>
      <c r="K76" s="172"/>
      <c r="L76" s="172"/>
      <c r="M76" s="172"/>
      <c r="N76" s="172"/>
      <c r="O76" s="172"/>
      <c r="P76" s="172"/>
      <c r="Q76" s="172"/>
      <c r="R76" s="172"/>
      <c r="S76" s="172"/>
      <c r="T76" s="172"/>
      <c r="U76" s="172"/>
      <c r="V76" s="172"/>
      <c r="W76" s="172"/>
      <c r="X76" s="172"/>
      <c r="Y76" s="172"/>
      <c r="Z76" s="172"/>
      <c r="AA76" s="172"/>
      <c r="AB76" s="172"/>
      <c r="AC76" s="172"/>
    </row>
    <row r="77" hidden="1">
      <c r="A77" s="751"/>
      <c r="B77" s="205">
        <v>9.0</v>
      </c>
      <c r="C77" s="23"/>
      <c r="D77" s="207" t="s">
        <v>732</v>
      </c>
      <c r="E77" s="208">
        <v>1.0</v>
      </c>
      <c r="F77" s="208">
        <v>1.0</v>
      </c>
      <c r="G77" s="209" t="s">
        <v>708</v>
      </c>
      <c r="H77" s="218">
        <v>5000000.0</v>
      </c>
      <c r="I77" s="210">
        <f t="shared" si="11"/>
        <v>5000000</v>
      </c>
      <c r="J77" s="172"/>
      <c r="K77" s="172"/>
      <c r="L77" s="172"/>
      <c r="M77" s="172"/>
      <c r="N77" s="172"/>
      <c r="O77" s="172"/>
      <c r="P77" s="172"/>
      <c r="Q77" s="172"/>
      <c r="R77" s="172"/>
      <c r="S77" s="172"/>
      <c r="T77" s="172"/>
      <c r="U77" s="172"/>
      <c r="V77" s="172"/>
      <c r="W77" s="172"/>
      <c r="X77" s="172"/>
      <c r="Y77" s="172"/>
      <c r="Z77" s="172"/>
      <c r="AA77" s="172"/>
      <c r="AB77" s="172"/>
      <c r="AC77" s="172"/>
    </row>
    <row r="78" hidden="1">
      <c r="A78" s="752"/>
      <c r="B78" s="208">
        <v>10.0</v>
      </c>
      <c r="C78" s="189" t="s">
        <v>733</v>
      </c>
      <c r="D78" s="207" t="s">
        <v>725</v>
      </c>
      <c r="E78" s="208">
        <v>130.0</v>
      </c>
      <c r="F78" s="208">
        <v>1.0</v>
      </c>
      <c r="G78" s="209" t="s">
        <v>708</v>
      </c>
      <c r="H78" s="210">
        <f>250000*110%</f>
        <v>275000</v>
      </c>
      <c r="I78" s="210">
        <f t="shared" ref="I78:I83" si="12">H78*F78*E78</f>
        <v>35750000</v>
      </c>
      <c r="J78" s="172"/>
      <c r="K78" s="172"/>
      <c r="L78" s="172"/>
      <c r="M78" s="172"/>
      <c r="N78" s="172"/>
      <c r="O78" s="172"/>
      <c r="P78" s="172"/>
      <c r="Q78" s="172"/>
      <c r="R78" s="172"/>
      <c r="S78" s="172"/>
      <c r="T78" s="172"/>
      <c r="U78" s="172"/>
      <c r="V78" s="172"/>
      <c r="W78" s="172"/>
      <c r="X78" s="172"/>
      <c r="Y78" s="172"/>
      <c r="Z78" s="172"/>
      <c r="AA78" s="172"/>
      <c r="AB78" s="172"/>
      <c r="AC78" s="172"/>
    </row>
    <row r="79" hidden="1">
      <c r="A79" s="751"/>
      <c r="B79" s="205">
        <v>11.0</v>
      </c>
      <c r="C79" s="23"/>
      <c r="D79" s="213" t="s">
        <v>716</v>
      </c>
      <c r="E79" s="208">
        <v>2.0</v>
      </c>
      <c r="F79" s="208">
        <v>1.0</v>
      </c>
      <c r="G79" s="209" t="s">
        <v>708</v>
      </c>
      <c r="H79" s="210">
        <f>450000*110%</f>
        <v>495000</v>
      </c>
      <c r="I79" s="210">
        <f t="shared" si="12"/>
        <v>990000</v>
      </c>
      <c r="J79" s="172"/>
      <c r="K79" s="172"/>
      <c r="L79" s="172"/>
      <c r="M79" s="172"/>
      <c r="N79" s="172"/>
      <c r="O79" s="172"/>
      <c r="P79" s="172"/>
      <c r="Q79" s="172"/>
      <c r="R79" s="172"/>
      <c r="S79" s="172"/>
      <c r="T79" s="172"/>
      <c r="U79" s="172"/>
      <c r="V79" s="172"/>
      <c r="W79" s="172"/>
      <c r="X79" s="172"/>
      <c r="Y79" s="172"/>
      <c r="Z79" s="172"/>
      <c r="AA79" s="172"/>
      <c r="AB79" s="172"/>
      <c r="AC79" s="172"/>
    </row>
    <row r="80" hidden="1">
      <c r="A80" s="752"/>
      <c r="B80" s="208">
        <v>12.0</v>
      </c>
      <c r="C80" s="189" t="s">
        <v>717</v>
      </c>
      <c r="D80" s="207" t="s">
        <v>740</v>
      </c>
      <c r="E80" s="208">
        <v>100.0</v>
      </c>
      <c r="F80" s="208">
        <v>2.0</v>
      </c>
      <c r="G80" s="209" t="s">
        <v>698</v>
      </c>
      <c r="H80" s="210">
        <f t="shared" ref="H80:H81" si="13">75000*110%</f>
        <v>82500</v>
      </c>
      <c r="I80" s="210">
        <f t="shared" si="12"/>
        <v>16500000</v>
      </c>
      <c r="J80" s="172"/>
      <c r="K80" s="172"/>
      <c r="L80" s="172"/>
      <c r="M80" s="172"/>
      <c r="N80" s="172"/>
      <c r="O80" s="172"/>
      <c r="P80" s="172"/>
      <c r="Q80" s="172"/>
      <c r="R80" s="172"/>
      <c r="S80" s="172"/>
      <c r="T80" s="172"/>
      <c r="U80" s="172"/>
      <c r="V80" s="172"/>
      <c r="W80" s="172"/>
      <c r="X80" s="172"/>
      <c r="Y80" s="172"/>
      <c r="Z80" s="172"/>
      <c r="AA80" s="172"/>
      <c r="AB80" s="172"/>
      <c r="AC80" s="172"/>
    </row>
    <row r="81" hidden="1">
      <c r="A81" s="751"/>
      <c r="B81" s="205">
        <v>13.0</v>
      </c>
      <c r="C81" s="22"/>
      <c r="D81" s="207" t="s">
        <v>741</v>
      </c>
      <c r="E81" s="208">
        <v>100.0</v>
      </c>
      <c r="F81" s="208">
        <v>2.0</v>
      </c>
      <c r="G81" s="209" t="s">
        <v>698</v>
      </c>
      <c r="H81" s="210">
        <f t="shared" si="13"/>
        <v>82500</v>
      </c>
      <c r="I81" s="210">
        <f t="shared" si="12"/>
        <v>16500000</v>
      </c>
      <c r="J81" s="172"/>
      <c r="K81" s="172"/>
      <c r="L81" s="172"/>
      <c r="M81" s="172"/>
      <c r="N81" s="172"/>
      <c r="O81" s="172"/>
      <c r="P81" s="172"/>
      <c r="Q81" s="172"/>
      <c r="R81" s="172"/>
      <c r="S81" s="172"/>
      <c r="T81" s="172"/>
      <c r="U81" s="172"/>
      <c r="V81" s="172"/>
      <c r="W81" s="172"/>
      <c r="X81" s="172"/>
      <c r="Y81" s="172"/>
      <c r="Z81" s="172"/>
      <c r="AA81" s="172"/>
      <c r="AB81" s="172"/>
      <c r="AC81" s="172"/>
    </row>
    <row r="82" hidden="1">
      <c r="A82" s="752"/>
      <c r="B82" s="208">
        <v>14.0</v>
      </c>
      <c r="C82" s="22"/>
      <c r="D82" s="207" t="s">
        <v>720</v>
      </c>
      <c r="E82" s="208">
        <v>10.0</v>
      </c>
      <c r="F82" s="208">
        <v>2.0</v>
      </c>
      <c r="G82" s="212" t="s">
        <v>703</v>
      </c>
      <c r="H82" s="210">
        <f>450000*110%</f>
        <v>495000</v>
      </c>
      <c r="I82" s="210">
        <f t="shared" si="12"/>
        <v>9900000</v>
      </c>
      <c r="J82" s="172"/>
      <c r="K82" s="172"/>
      <c r="L82" s="172"/>
      <c r="M82" s="172"/>
      <c r="N82" s="172"/>
      <c r="O82" s="172"/>
      <c r="P82" s="172"/>
      <c r="Q82" s="172"/>
      <c r="R82" s="172"/>
      <c r="S82" s="172"/>
      <c r="T82" s="172"/>
      <c r="U82" s="172"/>
      <c r="V82" s="172"/>
      <c r="W82" s="172"/>
      <c r="X82" s="172"/>
      <c r="Y82" s="172"/>
      <c r="Z82" s="172"/>
      <c r="AA82" s="172"/>
      <c r="AB82" s="172"/>
      <c r="AC82" s="172"/>
    </row>
    <row r="83" hidden="1">
      <c r="A83" s="751"/>
      <c r="B83" s="205">
        <v>15.0</v>
      </c>
      <c r="C83" s="22"/>
      <c r="D83" s="213" t="s">
        <v>721</v>
      </c>
      <c r="E83" s="208">
        <v>100.0</v>
      </c>
      <c r="F83" s="208">
        <v>1.0</v>
      </c>
      <c r="G83" s="209" t="s">
        <v>708</v>
      </c>
      <c r="H83" s="210">
        <f>150000*110%</f>
        <v>165000</v>
      </c>
      <c r="I83" s="210">
        <f t="shared" si="12"/>
        <v>16500000</v>
      </c>
      <c r="J83" s="172"/>
      <c r="K83" s="172"/>
      <c r="L83" s="172"/>
      <c r="M83" s="172"/>
      <c r="N83" s="172"/>
      <c r="O83" s="172"/>
      <c r="P83" s="172"/>
      <c r="Q83" s="172"/>
      <c r="R83" s="172"/>
      <c r="S83" s="172"/>
      <c r="T83" s="172"/>
      <c r="U83" s="172"/>
      <c r="V83" s="172"/>
      <c r="W83" s="172"/>
      <c r="X83" s="172"/>
      <c r="Y83" s="172"/>
      <c r="Z83" s="172"/>
      <c r="AA83" s="172"/>
      <c r="AB83" s="172"/>
      <c r="AC83" s="172"/>
    </row>
    <row r="84" hidden="1">
      <c r="A84" s="752"/>
      <c r="B84" s="208">
        <v>16.0</v>
      </c>
      <c r="C84" s="23"/>
      <c r="D84" s="213" t="s">
        <v>734</v>
      </c>
      <c r="E84" s="208">
        <v>1.0</v>
      </c>
      <c r="F84" s="208">
        <v>2.0</v>
      </c>
      <c r="G84" s="209" t="s">
        <v>698</v>
      </c>
      <c r="H84" s="218">
        <v>1999000.0</v>
      </c>
      <c r="I84" s="210">
        <f>H84*E84</f>
        <v>1999000</v>
      </c>
      <c r="J84" s="172"/>
      <c r="K84" s="172"/>
      <c r="L84" s="172"/>
      <c r="M84" s="172"/>
      <c r="N84" s="172"/>
      <c r="O84" s="172"/>
      <c r="P84" s="172"/>
      <c r="Q84" s="172"/>
      <c r="R84" s="172"/>
      <c r="S84" s="172"/>
      <c r="T84" s="172"/>
      <c r="U84" s="172"/>
      <c r="V84" s="172"/>
      <c r="W84" s="172"/>
      <c r="X84" s="172"/>
      <c r="Y84" s="172"/>
      <c r="Z84" s="172"/>
      <c r="AA84" s="172"/>
      <c r="AB84" s="172"/>
      <c r="AC84" s="172"/>
    </row>
    <row r="85" hidden="1">
      <c r="A85" s="753"/>
      <c r="B85" s="214" t="s">
        <v>722</v>
      </c>
      <c r="C85" s="25"/>
      <c r="D85" s="25"/>
      <c r="E85" s="25"/>
      <c r="F85" s="25"/>
      <c r="G85" s="25"/>
      <c r="H85" s="26"/>
      <c r="I85" s="215">
        <f>SUM(I69:I83)</f>
        <v>215010000</v>
      </c>
      <c r="J85" s="172"/>
      <c r="K85" s="172"/>
      <c r="L85" s="172"/>
      <c r="M85" s="172"/>
      <c r="N85" s="172"/>
      <c r="O85" s="172"/>
      <c r="P85" s="172"/>
      <c r="Q85" s="172"/>
      <c r="R85" s="172"/>
      <c r="S85" s="172"/>
      <c r="T85" s="172"/>
      <c r="U85" s="172"/>
      <c r="V85" s="172"/>
      <c r="W85" s="172"/>
      <c r="X85" s="172"/>
      <c r="Y85" s="172"/>
      <c r="Z85" s="172"/>
      <c r="AA85" s="172"/>
      <c r="AB85" s="172"/>
      <c r="AC85" s="172"/>
    </row>
    <row r="86">
      <c r="A86" s="83"/>
      <c r="B86" s="172"/>
      <c r="C86" s="171"/>
      <c r="D86" s="176"/>
      <c r="E86" s="172"/>
      <c r="F86" s="172"/>
      <c r="G86" s="172"/>
      <c r="H86" s="176"/>
      <c r="I86" s="172"/>
      <c r="J86" s="172"/>
      <c r="K86" s="172"/>
      <c r="L86" s="172"/>
      <c r="M86" s="172"/>
      <c r="N86" s="172"/>
      <c r="O86" s="172"/>
      <c r="P86" s="172"/>
      <c r="Q86" s="172"/>
      <c r="R86" s="172"/>
      <c r="S86" s="172"/>
      <c r="T86" s="172"/>
      <c r="U86" s="172"/>
      <c r="V86" s="172"/>
      <c r="W86" s="172"/>
      <c r="X86" s="172"/>
      <c r="Y86" s="172"/>
      <c r="Z86" s="172"/>
      <c r="AA86" s="172"/>
      <c r="AB86" s="172"/>
      <c r="AC86" s="172"/>
    </row>
    <row r="87">
      <c r="A87" s="755"/>
      <c r="B87" s="232" t="s">
        <v>742</v>
      </c>
      <c r="C87" s="233"/>
      <c r="D87" s="234"/>
      <c r="E87" s="235"/>
      <c r="F87" s="235"/>
      <c r="G87" s="235"/>
      <c r="H87" s="234"/>
      <c r="I87" s="235"/>
      <c r="J87" s="172"/>
      <c r="K87" s="172"/>
      <c r="L87" s="172"/>
      <c r="M87" s="172"/>
      <c r="N87" s="172"/>
      <c r="O87" s="172"/>
      <c r="P87" s="172"/>
      <c r="Q87" s="172"/>
      <c r="R87" s="172"/>
      <c r="S87" s="172"/>
      <c r="T87" s="172"/>
      <c r="U87" s="172"/>
      <c r="V87" s="172"/>
      <c r="W87" s="172"/>
      <c r="X87" s="172"/>
      <c r="Y87" s="172"/>
      <c r="Z87" s="172"/>
      <c r="AA87" s="172"/>
      <c r="AB87" s="172"/>
      <c r="AC87" s="172"/>
    </row>
    <row r="88">
      <c r="A88" s="756"/>
      <c r="B88" s="236" t="s">
        <v>688</v>
      </c>
      <c r="C88" s="237" t="s">
        <v>689</v>
      </c>
      <c r="D88" s="238" t="s">
        <v>690</v>
      </c>
      <c r="E88" s="236" t="s">
        <v>691</v>
      </c>
      <c r="F88" s="236" t="s">
        <v>692</v>
      </c>
      <c r="G88" s="236" t="s">
        <v>693</v>
      </c>
      <c r="H88" s="239" t="s">
        <v>694</v>
      </c>
      <c r="I88" s="236" t="s">
        <v>695</v>
      </c>
      <c r="J88" s="172"/>
      <c r="K88" s="172"/>
      <c r="L88" s="172"/>
      <c r="M88" s="172"/>
      <c r="N88" s="172"/>
      <c r="O88" s="172"/>
      <c r="P88" s="172"/>
      <c r="Q88" s="172"/>
      <c r="R88" s="172"/>
      <c r="S88" s="172"/>
      <c r="T88" s="172"/>
      <c r="U88" s="172"/>
      <c r="V88" s="172"/>
      <c r="W88" s="172"/>
      <c r="X88" s="172"/>
      <c r="Y88" s="172"/>
      <c r="Z88" s="172"/>
      <c r="AA88" s="172"/>
      <c r="AB88" s="172"/>
      <c r="AC88" s="172"/>
    </row>
    <row r="89">
      <c r="A89" s="757"/>
      <c r="B89" s="240"/>
      <c r="C89" s="241" t="s">
        <v>744</v>
      </c>
      <c r="D89" s="242"/>
      <c r="E89" s="243"/>
      <c r="F89" s="243"/>
      <c r="G89" s="244"/>
      <c r="H89" s="245"/>
      <c r="I89" s="245"/>
      <c r="J89" s="172"/>
      <c r="K89" s="172"/>
      <c r="L89" s="172"/>
      <c r="M89" s="172"/>
      <c r="N89" s="172"/>
      <c r="O89" s="172"/>
      <c r="P89" s="172"/>
      <c r="Q89" s="172"/>
      <c r="R89" s="172"/>
      <c r="S89" s="172"/>
      <c r="T89" s="172"/>
      <c r="U89" s="172"/>
      <c r="V89" s="172"/>
      <c r="W89" s="172"/>
      <c r="X89" s="172"/>
      <c r="Y89" s="172"/>
      <c r="Z89" s="172"/>
      <c r="AA89" s="172"/>
      <c r="AB89" s="172"/>
      <c r="AC89" s="172"/>
    </row>
    <row r="90">
      <c r="A90" s="758"/>
      <c r="B90" s="21">
        <v>1.0</v>
      </c>
      <c r="C90" s="247" t="s">
        <v>746</v>
      </c>
      <c r="D90" s="248" t="s">
        <v>747</v>
      </c>
      <c r="E90" s="208">
        <v>3.0</v>
      </c>
      <c r="F90" s="208">
        <v>2.0</v>
      </c>
      <c r="G90" s="212" t="s">
        <v>703</v>
      </c>
      <c r="H90" s="249">
        <f>1500000*110%</f>
        <v>1650000</v>
      </c>
      <c r="I90" s="249">
        <f>H90*F90*E90</f>
        <v>9900000</v>
      </c>
      <c r="J90" s="172"/>
      <c r="K90" s="172"/>
      <c r="L90" s="172"/>
      <c r="M90" s="172"/>
      <c r="N90" s="172"/>
      <c r="O90" s="172"/>
      <c r="P90" s="172"/>
      <c r="Q90" s="172"/>
      <c r="R90" s="172"/>
      <c r="S90" s="172"/>
      <c r="T90" s="172"/>
      <c r="U90" s="172"/>
      <c r="V90" s="172"/>
      <c r="W90" s="172"/>
      <c r="X90" s="172"/>
      <c r="Y90" s="172"/>
      <c r="Z90" s="172"/>
      <c r="AA90" s="172"/>
      <c r="AB90" s="172"/>
      <c r="AC90" s="172"/>
    </row>
    <row r="91">
      <c r="A91" s="758"/>
      <c r="B91" s="21">
        <v>2.0</v>
      </c>
      <c r="C91" s="23"/>
      <c r="D91" s="248" t="s">
        <v>750</v>
      </c>
      <c r="E91" s="21">
        <v>3.0</v>
      </c>
      <c r="F91" s="21">
        <v>1.0</v>
      </c>
      <c r="G91" s="253" t="s">
        <v>751</v>
      </c>
      <c r="H91" s="254">
        <v>1.5E7</v>
      </c>
      <c r="I91" s="255">
        <f t="shared" ref="I91:I104" si="14">H91*E91</f>
        <v>45000000</v>
      </c>
      <c r="J91" s="216" t="s">
        <v>752</v>
      </c>
      <c r="K91" s="172"/>
      <c r="L91" s="172"/>
      <c r="M91" s="172"/>
      <c r="N91" s="172"/>
      <c r="O91" s="172"/>
      <c r="P91" s="172"/>
      <c r="Q91" s="172"/>
      <c r="R91" s="172"/>
      <c r="S91" s="172"/>
      <c r="T91" s="172"/>
      <c r="U91" s="172"/>
      <c r="V91" s="172"/>
      <c r="W91" s="172"/>
      <c r="X91" s="172"/>
      <c r="Y91" s="172"/>
      <c r="Z91" s="172"/>
      <c r="AA91" s="172"/>
      <c r="AB91" s="172"/>
      <c r="AC91" s="172"/>
    </row>
    <row r="92">
      <c r="A92" s="758"/>
      <c r="B92" s="21">
        <v>3.0</v>
      </c>
      <c r="C92" s="247" t="s">
        <v>710</v>
      </c>
      <c r="D92" s="248" t="s">
        <v>754</v>
      </c>
      <c r="E92" s="21">
        <v>15.0</v>
      </c>
      <c r="F92" s="21">
        <v>100.0</v>
      </c>
      <c r="G92" s="253" t="s">
        <v>755</v>
      </c>
      <c r="H92" s="254">
        <v>100000.0</v>
      </c>
      <c r="I92" s="255">
        <f t="shared" si="14"/>
        <v>1500000</v>
      </c>
      <c r="J92" s="172"/>
      <c r="K92" s="172"/>
      <c r="L92" s="172"/>
      <c r="M92" s="172"/>
      <c r="N92" s="172"/>
      <c r="O92" s="172"/>
      <c r="P92" s="172"/>
      <c r="Q92" s="172"/>
      <c r="R92" s="172"/>
      <c r="S92" s="172"/>
      <c r="T92" s="172"/>
      <c r="U92" s="172"/>
      <c r="V92" s="172"/>
      <c r="W92" s="172"/>
      <c r="X92" s="172"/>
      <c r="Y92" s="172"/>
      <c r="Z92" s="172"/>
      <c r="AA92" s="172"/>
      <c r="AB92" s="172"/>
      <c r="AC92" s="172"/>
    </row>
    <row r="93">
      <c r="A93" s="758"/>
      <c r="B93" s="21">
        <v>4.0</v>
      </c>
      <c r="C93" s="22"/>
      <c r="D93" s="259" t="s">
        <v>758</v>
      </c>
      <c r="E93" s="21">
        <v>5.0</v>
      </c>
      <c r="F93" s="21">
        <v>1.0</v>
      </c>
      <c r="G93" s="253" t="s">
        <v>755</v>
      </c>
      <c r="H93" s="254">
        <v>300000.0</v>
      </c>
      <c r="I93" s="255">
        <f t="shared" si="14"/>
        <v>1500000</v>
      </c>
      <c r="J93" s="172"/>
      <c r="K93" s="172"/>
      <c r="L93" s="172"/>
      <c r="M93" s="172"/>
      <c r="N93" s="172"/>
      <c r="O93" s="172"/>
      <c r="P93" s="172"/>
      <c r="Q93" s="172"/>
      <c r="R93" s="172"/>
      <c r="S93" s="172"/>
      <c r="T93" s="172"/>
      <c r="U93" s="172"/>
      <c r="V93" s="172"/>
      <c r="W93" s="172"/>
      <c r="X93" s="172"/>
      <c r="Y93" s="172"/>
      <c r="Z93" s="172"/>
      <c r="AA93" s="172"/>
      <c r="AB93" s="172"/>
      <c r="AC93" s="172"/>
    </row>
    <row r="94">
      <c r="A94" s="758"/>
      <c r="B94" s="21">
        <v>5.0</v>
      </c>
      <c r="C94" s="23"/>
      <c r="D94" s="248" t="s">
        <v>761</v>
      </c>
      <c r="E94" s="260">
        <v>1.0</v>
      </c>
      <c r="F94" s="260">
        <v>1.0</v>
      </c>
      <c r="G94" s="261" t="s">
        <v>760</v>
      </c>
      <c r="H94" s="262">
        <v>3000000.0</v>
      </c>
      <c r="I94" s="263">
        <f t="shared" si="14"/>
        <v>3000000</v>
      </c>
      <c r="J94" s="83"/>
      <c r="K94" s="83"/>
      <c r="L94" s="83"/>
      <c r="M94" s="83"/>
      <c r="N94" s="83"/>
      <c r="O94" s="83"/>
      <c r="P94" s="83"/>
      <c r="Q94" s="83"/>
      <c r="R94" s="83"/>
      <c r="S94" s="83"/>
      <c r="T94" s="83"/>
      <c r="U94" s="83"/>
      <c r="V94" s="83"/>
      <c r="W94" s="83"/>
      <c r="X94" s="83"/>
      <c r="Y94" s="83"/>
      <c r="Z94" s="83"/>
      <c r="AA94" s="83"/>
      <c r="AB94" s="83"/>
      <c r="AC94" s="83"/>
    </row>
    <row r="95">
      <c r="A95" s="758"/>
      <c r="B95" s="21">
        <v>6.0</v>
      </c>
      <c r="C95" s="247" t="s">
        <v>756</v>
      </c>
      <c r="D95" s="248" t="s">
        <v>763</v>
      </c>
      <c r="E95" s="21">
        <v>10.0</v>
      </c>
      <c r="F95" s="21">
        <v>1.0</v>
      </c>
      <c r="G95" s="253" t="s">
        <v>751</v>
      </c>
      <c r="H95" s="254">
        <v>150000.0</v>
      </c>
      <c r="I95" s="255">
        <f t="shared" si="14"/>
        <v>1500000</v>
      </c>
      <c r="J95" s="172"/>
      <c r="K95" s="172"/>
      <c r="L95" s="172"/>
      <c r="M95" s="172"/>
      <c r="N95" s="172"/>
      <c r="O95" s="172"/>
      <c r="P95" s="172"/>
      <c r="Q95" s="172"/>
      <c r="R95" s="172"/>
      <c r="S95" s="172"/>
      <c r="T95" s="172"/>
      <c r="U95" s="172"/>
      <c r="V95" s="172"/>
      <c r="W95" s="172"/>
      <c r="X95" s="172"/>
      <c r="Y95" s="172"/>
      <c r="Z95" s="172"/>
      <c r="AA95" s="172"/>
      <c r="AB95" s="172"/>
      <c r="AC95" s="172"/>
    </row>
    <row r="96">
      <c r="A96" s="758"/>
      <c r="B96" s="21">
        <v>7.0</v>
      </c>
      <c r="C96" s="22"/>
      <c r="D96" s="248" t="s">
        <v>765</v>
      </c>
      <c r="E96" s="21">
        <v>5.0</v>
      </c>
      <c r="F96" s="21">
        <v>1.0</v>
      </c>
      <c r="G96" s="253" t="s">
        <v>751</v>
      </c>
      <c r="H96" s="254">
        <v>500000.0</v>
      </c>
      <c r="I96" s="255">
        <f t="shared" si="14"/>
        <v>2500000</v>
      </c>
      <c r="J96" s="172"/>
      <c r="K96" s="172"/>
      <c r="L96" s="172"/>
      <c r="M96" s="172"/>
      <c r="N96" s="172"/>
      <c r="O96" s="172"/>
      <c r="P96" s="172"/>
      <c r="Q96" s="172"/>
      <c r="R96" s="172"/>
      <c r="S96" s="172"/>
      <c r="T96" s="172"/>
      <c r="U96" s="172"/>
      <c r="V96" s="172"/>
      <c r="W96" s="172"/>
      <c r="X96" s="172"/>
      <c r="Y96" s="172"/>
      <c r="Z96" s="172"/>
      <c r="AA96" s="172"/>
      <c r="AB96" s="172"/>
      <c r="AC96" s="172"/>
    </row>
    <row r="97">
      <c r="A97" s="758"/>
      <c r="B97" s="21">
        <v>8.0</v>
      </c>
      <c r="C97" s="23"/>
      <c r="D97" s="19" t="s">
        <v>766</v>
      </c>
      <c r="E97" s="21">
        <v>50.0</v>
      </c>
      <c r="F97" s="21">
        <v>1.0</v>
      </c>
      <c r="G97" s="253" t="s">
        <v>751</v>
      </c>
      <c r="H97" s="254">
        <v>300000.0</v>
      </c>
      <c r="I97" s="255">
        <f t="shared" si="14"/>
        <v>15000000</v>
      </c>
      <c r="J97" s="172"/>
      <c r="K97" s="172"/>
      <c r="L97" s="172"/>
      <c r="M97" s="172"/>
      <c r="N97" s="172"/>
      <c r="O97" s="172"/>
      <c r="P97" s="172"/>
      <c r="Q97" s="172"/>
      <c r="R97" s="172"/>
      <c r="S97" s="172"/>
      <c r="T97" s="172"/>
      <c r="U97" s="172"/>
      <c r="V97" s="172"/>
      <c r="W97" s="172"/>
      <c r="X97" s="172"/>
      <c r="Y97" s="172"/>
      <c r="Z97" s="172"/>
      <c r="AA97" s="172"/>
      <c r="AB97" s="172"/>
      <c r="AC97" s="172"/>
    </row>
    <row r="98">
      <c r="A98" s="758"/>
      <c r="B98" s="21">
        <v>9.0</v>
      </c>
      <c r="C98" s="247" t="s">
        <v>98</v>
      </c>
      <c r="D98" s="267" t="s">
        <v>759</v>
      </c>
      <c r="E98" s="21">
        <v>1.0</v>
      </c>
      <c r="F98" s="21">
        <v>1.0</v>
      </c>
      <c r="G98" s="253" t="s">
        <v>760</v>
      </c>
      <c r="H98" s="254">
        <v>100000.0</v>
      </c>
      <c r="I98" s="255">
        <f t="shared" si="14"/>
        <v>100000</v>
      </c>
      <c r="J98" s="172"/>
      <c r="K98" s="172"/>
      <c r="L98" s="172"/>
      <c r="M98" s="172"/>
      <c r="N98" s="172"/>
      <c r="O98" s="172"/>
      <c r="P98" s="172"/>
      <c r="Q98" s="172"/>
      <c r="R98" s="172"/>
      <c r="S98" s="172"/>
      <c r="T98" s="172"/>
      <c r="U98" s="172"/>
      <c r="V98" s="172"/>
      <c r="W98" s="172"/>
      <c r="X98" s="172"/>
      <c r="Y98" s="172"/>
      <c r="Z98" s="172"/>
      <c r="AA98" s="172"/>
      <c r="AB98" s="172"/>
      <c r="AC98" s="172"/>
    </row>
    <row r="99">
      <c r="A99" s="758"/>
      <c r="B99" s="21"/>
      <c r="C99" s="23"/>
      <c r="D99" s="267" t="s">
        <v>767</v>
      </c>
      <c r="E99" s="21">
        <v>200.0</v>
      </c>
      <c r="F99" s="21">
        <v>1.0</v>
      </c>
      <c r="G99" s="253" t="s">
        <v>768</v>
      </c>
      <c r="H99" s="254">
        <v>5000.0</v>
      </c>
      <c r="I99" s="255">
        <f t="shared" si="14"/>
        <v>1000000</v>
      </c>
      <c r="J99" s="172"/>
      <c r="K99" s="172"/>
      <c r="L99" s="172"/>
      <c r="M99" s="172"/>
      <c r="N99" s="172"/>
      <c r="O99" s="172"/>
      <c r="P99" s="172"/>
      <c r="Q99" s="172"/>
      <c r="R99" s="172"/>
      <c r="S99" s="172"/>
      <c r="T99" s="172"/>
      <c r="U99" s="172"/>
      <c r="V99" s="172"/>
      <c r="W99" s="172"/>
      <c r="X99" s="172"/>
      <c r="Y99" s="172"/>
      <c r="Z99" s="172"/>
      <c r="AA99" s="172"/>
      <c r="AB99" s="172"/>
      <c r="AC99" s="172"/>
    </row>
    <row r="100">
      <c r="A100" s="758"/>
      <c r="B100" s="21">
        <v>11.0</v>
      </c>
      <c r="C100" s="268" t="s">
        <v>769</v>
      </c>
      <c r="D100" s="267" t="s">
        <v>770</v>
      </c>
      <c r="E100" s="21">
        <v>3.0</v>
      </c>
      <c r="F100" s="21">
        <v>1.0</v>
      </c>
      <c r="G100" s="253" t="s">
        <v>771</v>
      </c>
      <c r="H100" s="254">
        <v>2200000.0</v>
      </c>
      <c r="I100" s="255">
        <f t="shared" si="14"/>
        <v>6600000</v>
      </c>
      <c r="J100" s="172"/>
      <c r="K100" s="172"/>
      <c r="L100" s="172"/>
      <c r="M100" s="172"/>
      <c r="N100" s="172"/>
      <c r="O100" s="172"/>
      <c r="P100" s="172"/>
      <c r="Q100" s="172"/>
      <c r="R100" s="172"/>
      <c r="S100" s="172"/>
      <c r="T100" s="172"/>
      <c r="U100" s="172"/>
      <c r="V100" s="172"/>
      <c r="W100" s="172"/>
      <c r="X100" s="172"/>
      <c r="Y100" s="172"/>
      <c r="Z100" s="172"/>
      <c r="AA100" s="172"/>
      <c r="AB100" s="172"/>
      <c r="AC100" s="172"/>
    </row>
    <row r="101">
      <c r="A101" s="758"/>
      <c r="B101" s="21">
        <v>13.0</v>
      </c>
      <c r="C101" s="268" t="s">
        <v>748</v>
      </c>
      <c r="D101" s="269" t="s">
        <v>772</v>
      </c>
      <c r="E101" s="21">
        <v>50.0</v>
      </c>
      <c r="F101" s="21">
        <v>1.0</v>
      </c>
      <c r="G101" s="253" t="s">
        <v>701</v>
      </c>
      <c r="H101" s="254">
        <v>50000.0</v>
      </c>
      <c r="I101" s="255">
        <f t="shared" si="14"/>
        <v>2500000</v>
      </c>
      <c r="J101" s="172"/>
      <c r="K101" s="172"/>
      <c r="L101" s="172"/>
      <c r="M101" s="172"/>
      <c r="N101" s="172"/>
      <c r="O101" s="172"/>
      <c r="P101" s="172"/>
      <c r="Q101" s="172"/>
      <c r="R101" s="172"/>
      <c r="S101" s="172"/>
      <c r="T101" s="172"/>
      <c r="U101" s="172"/>
      <c r="V101" s="172"/>
      <c r="W101" s="172"/>
      <c r="X101" s="172"/>
      <c r="Y101" s="172"/>
      <c r="Z101" s="172"/>
      <c r="AA101" s="172"/>
      <c r="AB101" s="172"/>
      <c r="AC101" s="172"/>
    </row>
    <row r="102">
      <c r="A102" s="758"/>
      <c r="B102" s="21">
        <v>14.0</v>
      </c>
      <c r="C102" s="270" t="s">
        <v>730</v>
      </c>
      <c r="D102" s="271" t="s">
        <v>731</v>
      </c>
      <c r="E102" s="272">
        <v>1.0</v>
      </c>
      <c r="F102" s="272">
        <v>1.0</v>
      </c>
      <c r="G102" s="272" t="s">
        <v>773</v>
      </c>
      <c r="H102" s="273">
        <v>5000000.0</v>
      </c>
      <c r="I102" s="274">
        <f t="shared" si="14"/>
        <v>5000000</v>
      </c>
      <c r="J102" s="172"/>
      <c r="K102" s="172"/>
      <c r="L102" s="172"/>
      <c r="M102" s="172"/>
      <c r="N102" s="172"/>
      <c r="O102" s="172"/>
      <c r="P102" s="172"/>
      <c r="Q102" s="172"/>
      <c r="R102" s="172"/>
      <c r="S102" s="172"/>
      <c r="T102" s="172"/>
      <c r="U102" s="172"/>
      <c r="V102" s="172"/>
      <c r="W102" s="172"/>
      <c r="X102" s="172"/>
      <c r="Y102" s="172"/>
      <c r="Z102" s="172"/>
      <c r="AA102" s="172"/>
      <c r="AB102" s="172"/>
      <c r="AC102" s="172"/>
    </row>
    <row r="103">
      <c r="A103" s="758"/>
      <c r="B103" s="21">
        <v>15.0</v>
      </c>
      <c r="C103" s="23"/>
      <c r="D103" s="271" t="s">
        <v>774</v>
      </c>
      <c r="E103" s="272">
        <v>1.0</v>
      </c>
      <c r="F103" s="272">
        <v>1.0</v>
      </c>
      <c r="G103" s="272" t="s">
        <v>773</v>
      </c>
      <c r="H103" s="273">
        <v>5000000.0</v>
      </c>
      <c r="I103" s="274">
        <f t="shared" si="14"/>
        <v>5000000</v>
      </c>
      <c r="J103" s="172"/>
      <c r="K103" s="172"/>
      <c r="L103" s="172"/>
      <c r="M103" s="172"/>
      <c r="N103" s="172"/>
      <c r="O103" s="172"/>
      <c r="P103" s="172"/>
      <c r="Q103" s="172"/>
      <c r="R103" s="172"/>
      <c r="S103" s="172"/>
      <c r="T103" s="172"/>
      <c r="U103" s="172"/>
      <c r="V103" s="172"/>
      <c r="W103" s="172"/>
      <c r="X103" s="172"/>
      <c r="Y103" s="172"/>
      <c r="Z103" s="172"/>
      <c r="AA103" s="172"/>
      <c r="AB103" s="172"/>
      <c r="AC103" s="172"/>
    </row>
    <row r="104">
      <c r="A104" s="758"/>
      <c r="B104" s="21">
        <v>16.0</v>
      </c>
      <c r="C104" s="275" t="s">
        <v>775</v>
      </c>
      <c r="D104" s="271" t="s">
        <v>776</v>
      </c>
      <c r="E104" s="272">
        <v>50.0</v>
      </c>
      <c r="F104" s="272">
        <v>1.0</v>
      </c>
      <c r="G104" s="272" t="s">
        <v>773</v>
      </c>
      <c r="H104" s="273">
        <v>2800000.0</v>
      </c>
      <c r="I104" s="274">
        <f t="shared" si="14"/>
        <v>140000000</v>
      </c>
      <c r="J104" s="172"/>
      <c r="K104" s="172"/>
      <c r="L104" s="172"/>
      <c r="M104" s="172"/>
      <c r="N104" s="172"/>
      <c r="O104" s="172"/>
      <c r="P104" s="172"/>
      <c r="Q104" s="172"/>
      <c r="R104" s="172"/>
      <c r="S104" s="172"/>
      <c r="T104" s="172"/>
      <c r="U104" s="172"/>
      <c r="V104" s="172"/>
      <c r="W104" s="172"/>
      <c r="X104" s="172"/>
      <c r="Y104" s="172"/>
      <c r="Z104" s="172"/>
      <c r="AA104" s="172"/>
      <c r="AB104" s="172"/>
      <c r="AC104" s="172"/>
    </row>
    <row r="105">
      <c r="A105" s="758"/>
      <c r="B105" s="21">
        <v>17.0</v>
      </c>
      <c r="C105" s="241" t="s">
        <v>777</v>
      </c>
      <c r="D105" s="276"/>
      <c r="E105" s="277"/>
      <c r="F105" s="277"/>
      <c r="G105" s="277"/>
      <c r="H105" s="278"/>
      <c r="I105" s="277"/>
      <c r="J105" s="172"/>
      <c r="K105" s="172"/>
      <c r="L105" s="172"/>
      <c r="M105" s="172"/>
      <c r="N105" s="172"/>
      <c r="O105" s="172"/>
      <c r="P105" s="172"/>
      <c r="Q105" s="172"/>
      <c r="R105" s="172"/>
      <c r="S105" s="172"/>
      <c r="T105" s="172"/>
      <c r="U105" s="172"/>
      <c r="V105" s="172"/>
      <c r="W105" s="172"/>
      <c r="X105" s="172"/>
      <c r="Y105" s="172"/>
      <c r="Z105" s="172"/>
      <c r="AA105" s="172"/>
      <c r="AB105" s="172"/>
      <c r="AC105" s="172"/>
    </row>
    <row r="106">
      <c r="A106" s="758"/>
      <c r="B106" s="21">
        <v>18.0</v>
      </c>
      <c r="C106" s="270" t="s">
        <v>778</v>
      </c>
      <c r="D106" s="269" t="s">
        <v>779</v>
      </c>
      <c r="E106" s="21">
        <v>100.0</v>
      </c>
      <c r="F106" s="21">
        <v>2.0</v>
      </c>
      <c r="G106" s="279" t="s">
        <v>698</v>
      </c>
      <c r="H106" s="255">
        <f t="shared" ref="H106:H107" si="15">75000*110%</f>
        <v>82500</v>
      </c>
      <c r="I106" s="255">
        <f t="shared" ref="I106:I108" si="16">H106*F106*E106</f>
        <v>16500000</v>
      </c>
      <c r="J106" s="172"/>
      <c r="K106" s="172"/>
      <c r="L106" s="172"/>
      <c r="M106" s="172"/>
      <c r="N106" s="172"/>
      <c r="O106" s="172"/>
      <c r="P106" s="172"/>
      <c r="Q106" s="172"/>
      <c r="R106" s="172"/>
      <c r="S106" s="172"/>
      <c r="T106" s="172"/>
      <c r="U106" s="172"/>
      <c r="V106" s="172"/>
      <c r="W106" s="172"/>
      <c r="X106" s="172"/>
      <c r="Y106" s="172"/>
      <c r="Z106" s="172"/>
      <c r="AA106" s="172"/>
      <c r="AB106" s="172"/>
      <c r="AC106" s="172"/>
    </row>
    <row r="107">
      <c r="A107" s="758"/>
      <c r="B107" s="21">
        <v>19.0</v>
      </c>
      <c r="C107" s="23"/>
      <c r="D107" s="269" t="s">
        <v>780</v>
      </c>
      <c r="E107" s="21">
        <v>100.0</v>
      </c>
      <c r="F107" s="21">
        <v>2.0</v>
      </c>
      <c r="G107" s="279" t="s">
        <v>698</v>
      </c>
      <c r="H107" s="255">
        <f t="shared" si="15"/>
        <v>82500</v>
      </c>
      <c r="I107" s="255">
        <f t="shared" si="16"/>
        <v>16500000</v>
      </c>
      <c r="J107" s="172"/>
      <c r="K107" s="172"/>
      <c r="L107" s="172"/>
      <c r="M107" s="172"/>
      <c r="N107" s="172"/>
      <c r="O107" s="172"/>
      <c r="P107" s="172"/>
      <c r="Q107" s="172"/>
      <c r="R107" s="172"/>
      <c r="S107" s="172"/>
      <c r="T107" s="172"/>
      <c r="U107" s="172"/>
      <c r="V107" s="172"/>
      <c r="W107" s="172"/>
      <c r="X107" s="172"/>
      <c r="Y107" s="172"/>
      <c r="Z107" s="172"/>
      <c r="AA107" s="172"/>
      <c r="AB107" s="172"/>
      <c r="AC107" s="172"/>
    </row>
    <row r="108">
      <c r="A108" s="758"/>
      <c r="B108" s="21">
        <v>21.0</v>
      </c>
      <c r="C108" s="275" t="s">
        <v>98</v>
      </c>
      <c r="D108" s="269" t="s">
        <v>697</v>
      </c>
      <c r="E108" s="21">
        <v>5.0</v>
      </c>
      <c r="F108" s="21">
        <v>2.0</v>
      </c>
      <c r="G108" s="279" t="s">
        <v>698</v>
      </c>
      <c r="H108" s="254">
        <v>100000.0</v>
      </c>
      <c r="I108" s="255">
        <f t="shared" si="16"/>
        <v>1000000</v>
      </c>
      <c r="J108" s="172"/>
      <c r="K108" s="172"/>
      <c r="L108" s="172"/>
      <c r="M108" s="172"/>
      <c r="N108" s="172"/>
      <c r="O108" s="172"/>
      <c r="P108" s="172"/>
      <c r="Q108" s="172"/>
      <c r="R108" s="172"/>
      <c r="S108" s="172"/>
      <c r="T108" s="172"/>
      <c r="U108" s="172"/>
      <c r="V108" s="172"/>
      <c r="W108" s="172"/>
      <c r="X108" s="172"/>
      <c r="Y108" s="172"/>
      <c r="Z108" s="172"/>
      <c r="AA108" s="172"/>
      <c r="AB108" s="172"/>
      <c r="AC108" s="172"/>
    </row>
    <row r="109">
      <c r="A109" s="759"/>
      <c r="B109" s="280"/>
      <c r="C109" s="281"/>
      <c r="D109" s="276"/>
      <c r="E109" s="277"/>
      <c r="F109" s="277"/>
      <c r="G109" s="277"/>
      <c r="H109" s="282" t="s">
        <v>764</v>
      </c>
      <c r="I109" s="283">
        <f>SUM(I89:I108)</f>
        <v>274100000</v>
      </c>
      <c r="J109" s="172"/>
      <c r="K109" s="172"/>
      <c r="L109" s="172"/>
      <c r="M109" s="172"/>
      <c r="N109" s="172"/>
      <c r="O109" s="172"/>
      <c r="P109" s="172"/>
      <c r="Q109" s="172"/>
      <c r="R109" s="172"/>
      <c r="S109" s="172"/>
      <c r="T109" s="172"/>
      <c r="U109" s="172"/>
      <c r="V109" s="172"/>
      <c r="W109" s="172"/>
      <c r="X109" s="172"/>
      <c r="Y109" s="172"/>
      <c r="Z109" s="172"/>
      <c r="AA109" s="172"/>
      <c r="AB109" s="172"/>
      <c r="AC109" s="172"/>
    </row>
    <row r="110">
      <c r="A110" s="83"/>
      <c r="B110" s="172"/>
      <c r="C110" s="171"/>
      <c r="D110" s="176"/>
      <c r="E110" s="172"/>
      <c r="F110" s="172"/>
      <c r="G110" s="172"/>
      <c r="H110" s="176"/>
      <c r="I110" s="172"/>
      <c r="J110" s="172"/>
      <c r="K110" s="172"/>
      <c r="L110" s="172"/>
      <c r="M110" s="172"/>
      <c r="N110" s="172"/>
      <c r="O110" s="172"/>
      <c r="P110" s="172"/>
      <c r="Q110" s="172"/>
      <c r="R110" s="172"/>
      <c r="S110" s="172"/>
      <c r="T110" s="172"/>
      <c r="U110" s="172"/>
      <c r="V110" s="172"/>
      <c r="W110" s="172"/>
      <c r="X110" s="172"/>
      <c r="Y110" s="172"/>
      <c r="Z110" s="172"/>
      <c r="AA110" s="172"/>
      <c r="AB110" s="172"/>
      <c r="AC110" s="172"/>
    </row>
    <row r="111">
      <c r="A111" s="83"/>
      <c r="B111" s="172"/>
      <c r="C111" s="171"/>
      <c r="D111" s="176"/>
      <c r="E111" s="172"/>
      <c r="F111" s="172"/>
      <c r="G111" s="172"/>
      <c r="H111" s="176"/>
      <c r="I111" s="172"/>
      <c r="J111" s="172"/>
      <c r="K111" s="172"/>
      <c r="L111" s="172"/>
      <c r="M111" s="172"/>
      <c r="N111" s="172"/>
      <c r="O111" s="172"/>
      <c r="P111" s="172"/>
      <c r="Q111" s="172"/>
      <c r="R111" s="172"/>
      <c r="S111" s="172"/>
      <c r="T111" s="172"/>
      <c r="U111" s="172"/>
      <c r="V111" s="172"/>
      <c r="W111" s="172"/>
      <c r="X111" s="172"/>
      <c r="Y111" s="172"/>
      <c r="Z111" s="172"/>
      <c r="AA111" s="172"/>
      <c r="AB111" s="172"/>
      <c r="AC111" s="172"/>
    </row>
    <row r="112">
      <c r="A112" s="760"/>
      <c r="B112" s="284" t="s">
        <v>781</v>
      </c>
      <c r="C112" s="171"/>
      <c r="D112" s="176"/>
      <c r="E112" s="172"/>
      <c r="F112" s="172"/>
      <c r="G112" s="172"/>
      <c r="H112" s="176"/>
      <c r="I112" s="172"/>
      <c r="J112" s="172"/>
      <c r="K112" s="172"/>
      <c r="L112" s="172"/>
      <c r="M112" s="172"/>
      <c r="N112" s="172"/>
      <c r="O112" s="172"/>
      <c r="P112" s="172"/>
      <c r="Q112" s="172"/>
      <c r="R112" s="172"/>
      <c r="S112" s="172"/>
      <c r="T112" s="172"/>
      <c r="U112" s="172"/>
      <c r="V112" s="172"/>
      <c r="W112" s="172"/>
      <c r="X112" s="172"/>
      <c r="Y112" s="172"/>
      <c r="Z112" s="172"/>
      <c r="AA112" s="172"/>
      <c r="AB112" s="172"/>
      <c r="AC112" s="172"/>
    </row>
    <row r="113">
      <c r="A113" s="756"/>
      <c r="B113" s="236" t="s">
        <v>688</v>
      </c>
      <c r="C113" s="237" t="s">
        <v>689</v>
      </c>
      <c r="D113" s="238" t="s">
        <v>690</v>
      </c>
      <c r="E113" s="236" t="s">
        <v>691</v>
      </c>
      <c r="F113" s="236" t="s">
        <v>692</v>
      </c>
      <c r="G113" s="236" t="s">
        <v>693</v>
      </c>
      <c r="H113" s="239" t="s">
        <v>694</v>
      </c>
      <c r="I113" s="236" t="s">
        <v>695</v>
      </c>
      <c r="J113" s="172"/>
      <c r="K113" s="172"/>
      <c r="L113" s="172"/>
      <c r="M113" s="172"/>
      <c r="N113" s="172"/>
      <c r="O113" s="172"/>
      <c r="P113" s="172"/>
      <c r="Q113" s="172"/>
      <c r="R113" s="172"/>
      <c r="S113" s="172"/>
      <c r="T113" s="172"/>
      <c r="U113" s="172"/>
      <c r="V113" s="172"/>
      <c r="W113" s="172"/>
      <c r="X113" s="172"/>
      <c r="Y113" s="172"/>
      <c r="Z113" s="172"/>
      <c r="AA113" s="172"/>
      <c r="AB113" s="172"/>
      <c r="AC113" s="172"/>
    </row>
    <row r="114">
      <c r="A114" s="758"/>
      <c r="B114" s="21">
        <v>1.0</v>
      </c>
      <c r="C114" s="247" t="s">
        <v>710</v>
      </c>
      <c r="D114" s="248" t="s">
        <v>754</v>
      </c>
      <c r="E114" s="21">
        <v>15.0</v>
      </c>
      <c r="F114" s="21">
        <v>100.0</v>
      </c>
      <c r="G114" s="253" t="s">
        <v>755</v>
      </c>
      <c r="H114" s="254">
        <v>100000.0</v>
      </c>
      <c r="I114" s="255">
        <f t="shared" ref="I114:I124" si="17">H114*E114</f>
        <v>1500000</v>
      </c>
      <c r="J114" s="172"/>
      <c r="K114" s="172"/>
      <c r="L114" s="172"/>
      <c r="M114" s="172"/>
      <c r="N114" s="172"/>
      <c r="O114" s="172"/>
      <c r="P114" s="172"/>
      <c r="Q114" s="172"/>
      <c r="R114" s="172"/>
      <c r="S114" s="172"/>
      <c r="T114" s="172"/>
      <c r="U114" s="172"/>
      <c r="V114" s="172"/>
      <c r="W114" s="172"/>
      <c r="X114" s="172"/>
      <c r="Y114" s="172"/>
      <c r="Z114" s="172"/>
      <c r="AA114" s="172"/>
      <c r="AB114" s="172"/>
      <c r="AC114" s="172"/>
    </row>
    <row r="115">
      <c r="A115" s="758"/>
      <c r="B115" s="21">
        <v>2.0</v>
      </c>
      <c r="C115" s="22"/>
      <c r="D115" s="259" t="s">
        <v>758</v>
      </c>
      <c r="E115" s="21">
        <v>5.0</v>
      </c>
      <c r="F115" s="21">
        <v>1.0</v>
      </c>
      <c r="G115" s="253" t="s">
        <v>755</v>
      </c>
      <c r="H115" s="254">
        <v>300000.0</v>
      </c>
      <c r="I115" s="255">
        <f t="shared" si="17"/>
        <v>1500000</v>
      </c>
      <c r="J115" s="172"/>
      <c r="K115" s="172"/>
      <c r="L115" s="172"/>
      <c r="M115" s="172"/>
      <c r="N115" s="172"/>
      <c r="O115" s="172"/>
      <c r="P115" s="172"/>
      <c r="Q115" s="172"/>
      <c r="R115" s="172"/>
      <c r="S115" s="172"/>
      <c r="T115" s="172"/>
      <c r="U115" s="172"/>
      <c r="V115" s="172"/>
      <c r="W115" s="172"/>
      <c r="X115" s="172"/>
      <c r="Y115" s="172"/>
      <c r="Z115" s="172"/>
      <c r="AA115" s="172"/>
      <c r="AB115" s="172"/>
      <c r="AC115" s="172"/>
    </row>
    <row r="116">
      <c r="A116" s="758"/>
      <c r="B116" s="21">
        <v>3.0</v>
      </c>
      <c r="C116" s="23"/>
      <c r="D116" s="248" t="s">
        <v>761</v>
      </c>
      <c r="E116" s="260">
        <v>1.0</v>
      </c>
      <c r="F116" s="260">
        <v>1.0</v>
      </c>
      <c r="G116" s="261" t="s">
        <v>760</v>
      </c>
      <c r="H116" s="262">
        <v>3000000.0</v>
      </c>
      <c r="I116" s="263">
        <f t="shared" si="17"/>
        <v>3000000</v>
      </c>
      <c r="J116" s="83"/>
      <c r="K116" s="83"/>
      <c r="L116" s="83"/>
      <c r="M116" s="83"/>
      <c r="N116" s="83"/>
      <c r="O116" s="83"/>
      <c r="P116" s="83"/>
      <c r="Q116" s="83"/>
      <c r="R116" s="83"/>
      <c r="S116" s="83"/>
      <c r="T116" s="83"/>
      <c r="U116" s="83"/>
      <c r="V116" s="83"/>
      <c r="W116" s="83"/>
      <c r="X116" s="83"/>
      <c r="Y116" s="83"/>
      <c r="Z116" s="83"/>
      <c r="AA116" s="83"/>
      <c r="AB116" s="83"/>
      <c r="AC116" s="83"/>
    </row>
    <row r="117">
      <c r="A117" s="758"/>
      <c r="B117" s="21">
        <v>4.0</v>
      </c>
      <c r="C117" s="247" t="s">
        <v>756</v>
      </c>
      <c r="D117" s="248" t="s">
        <v>763</v>
      </c>
      <c r="E117" s="21">
        <v>10.0</v>
      </c>
      <c r="F117" s="21">
        <v>1.0</v>
      </c>
      <c r="G117" s="253" t="s">
        <v>751</v>
      </c>
      <c r="H117" s="254">
        <v>150000.0</v>
      </c>
      <c r="I117" s="255">
        <f t="shared" si="17"/>
        <v>1500000</v>
      </c>
      <c r="J117" s="172"/>
      <c r="K117" s="172"/>
      <c r="L117" s="172"/>
      <c r="M117" s="172"/>
      <c r="N117" s="172"/>
      <c r="O117" s="172"/>
      <c r="P117" s="172"/>
      <c r="Q117" s="172"/>
      <c r="R117" s="172"/>
      <c r="S117" s="172"/>
      <c r="T117" s="172"/>
      <c r="U117" s="172"/>
      <c r="V117" s="172"/>
      <c r="W117" s="172"/>
      <c r="X117" s="172"/>
      <c r="Y117" s="172"/>
      <c r="Z117" s="172"/>
      <c r="AA117" s="172"/>
      <c r="AB117" s="172"/>
      <c r="AC117" s="172"/>
    </row>
    <row r="118">
      <c r="A118" s="758"/>
      <c r="B118" s="21">
        <v>5.0</v>
      </c>
      <c r="C118" s="22"/>
      <c r="D118" s="248" t="s">
        <v>765</v>
      </c>
      <c r="E118" s="21">
        <v>5.0</v>
      </c>
      <c r="F118" s="21">
        <v>1.0</v>
      </c>
      <c r="G118" s="253" t="s">
        <v>751</v>
      </c>
      <c r="H118" s="254">
        <v>500000.0</v>
      </c>
      <c r="I118" s="255">
        <f t="shared" si="17"/>
        <v>2500000</v>
      </c>
      <c r="J118" s="172"/>
      <c r="K118" s="172"/>
      <c r="L118" s="172"/>
      <c r="M118" s="172"/>
      <c r="N118" s="172"/>
      <c r="O118" s="172"/>
      <c r="P118" s="172"/>
      <c r="Q118" s="172"/>
      <c r="R118" s="172"/>
      <c r="S118" s="172"/>
      <c r="T118" s="172"/>
      <c r="U118" s="172"/>
      <c r="V118" s="172"/>
      <c r="W118" s="172"/>
      <c r="X118" s="172"/>
      <c r="Y118" s="172"/>
      <c r="Z118" s="172"/>
      <c r="AA118" s="172"/>
      <c r="AB118" s="172"/>
      <c r="AC118" s="172"/>
    </row>
    <row r="119">
      <c r="A119" s="758"/>
      <c r="B119" s="21">
        <v>6.0</v>
      </c>
      <c r="C119" s="23"/>
      <c r="D119" s="19" t="s">
        <v>766</v>
      </c>
      <c r="E119" s="21">
        <v>50.0</v>
      </c>
      <c r="F119" s="21">
        <v>1.0</v>
      </c>
      <c r="G119" s="253" t="s">
        <v>751</v>
      </c>
      <c r="H119" s="254">
        <v>300000.0</v>
      </c>
      <c r="I119" s="255">
        <f t="shared" si="17"/>
        <v>15000000</v>
      </c>
      <c r="J119" s="172"/>
      <c r="K119" s="172"/>
      <c r="L119" s="172"/>
      <c r="M119" s="172"/>
      <c r="N119" s="172"/>
      <c r="O119" s="172"/>
      <c r="P119" s="172"/>
      <c r="Q119" s="172"/>
      <c r="R119" s="172"/>
      <c r="S119" s="172"/>
      <c r="T119" s="172"/>
      <c r="U119" s="172"/>
      <c r="V119" s="172"/>
      <c r="W119" s="172"/>
      <c r="X119" s="172"/>
      <c r="Y119" s="172"/>
      <c r="Z119" s="172"/>
      <c r="AA119" s="172"/>
      <c r="AB119" s="172"/>
      <c r="AC119" s="172"/>
    </row>
    <row r="120">
      <c r="A120" s="758"/>
      <c r="B120" s="21">
        <v>7.0</v>
      </c>
      <c r="C120" s="247" t="s">
        <v>98</v>
      </c>
      <c r="D120" s="267" t="s">
        <v>759</v>
      </c>
      <c r="E120" s="21">
        <v>1.0</v>
      </c>
      <c r="F120" s="21">
        <v>1.0</v>
      </c>
      <c r="G120" s="253" t="s">
        <v>760</v>
      </c>
      <c r="H120" s="254">
        <v>100000.0</v>
      </c>
      <c r="I120" s="255">
        <f t="shared" si="17"/>
        <v>100000</v>
      </c>
      <c r="J120" s="172"/>
      <c r="K120" s="172"/>
      <c r="L120" s="172"/>
      <c r="M120" s="172"/>
      <c r="N120" s="172"/>
      <c r="O120" s="172"/>
      <c r="P120" s="172"/>
      <c r="Q120" s="172"/>
      <c r="R120" s="172"/>
      <c r="S120" s="172"/>
      <c r="T120" s="172"/>
      <c r="U120" s="172"/>
      <c r="V120" s="172"/>
      <c r="W120" s="172"/>
      <c r="X120" s="172"/>
      <c r="Y120" s="172"/>
      <c r="Z120" s="172"/>
      <c r="AA120" s="172"/>
      <c r="AB120" s="172"/>
      <c r="AC120" s="172"/>
    </row>
    <row r="121">
      <c r="A121" s="758"/>
      <c r="B121" s="21">
        <v>8.0</v>
      </c>
      <c r="C121" s="23"/>
      <c r="D121" s="267" t="s">
        <v>767</v>
      </c>
      <c r="E121" s="21">
        <v>200.0</v>
      </c>
      <c r="F121" s="21">
        <v>1.0</v>
      </c>
      <c r="G121" s="253" t="s">
        <v>768</v>
      </c>
      <c r="H121" s="254">
        <v>5000.0</v>
      </c>
      <c r="I121" s="255">
        <f t="shared" si="17"/>
        <v>1000000</v>
      </c>
      <c r="J121" s="172"/>
      <c r="K121" s="172"/>
      <c r="L121" s="172"/>
      <c r="M121" s="172"/>
      <c r="N121" s="172"/>
      <c r="O121" s="172"/>
      <c r="P121" s="172"/>
      <c r="Q121" s="172"/>
      <c r="R121" s="172"/>
      <c r="S121" s="172"/>
      <c r="T121" s="172"/>
      <c r="U121" s="172"/>
      <c r="V121" s="172"/>
      <c r="W121" s="172"/>
      <c r="X121" s="172"/>
      <c r="Y121" s="172"/>
      <c r="Z121" s="172"/>
      <c r="AA121" s="172"/>
      <c r="AB121" s="172"/>
      <c r="AC121" s="172"/>
    </row>
    <row r="122">
      <c r="A122" s="758"/>
      <c r="B122" s="21">
        <v>11.0</v>
      </c>
      <c r="C122" s="270" t="s">
        <v>730</v>
      </c>
      <c r="D122" s="271" t="s">
        <v>731</v>
      </c>
      <c r="E122" s="272">
        <v>1.0</v>
      </c>
      <c r="F122" s="272">
        <v>1.0</v>
      </c>
      <c r="G122" s="272" t="s">
        <v>773</v>
      </c>
      <c r="H122" s="273">
        <v>5000000.0</v>
      </c>
      <c r="I122" s="274">
        <f t="shared" si="17"/>
        <v>5000000</v>
      </c>
      <c r="J122" s="172"/>
      <c r="K122" s="172"/>
      <c r="L122" s="172"/>
      <c r="M122" s="172"/>
      <c r="N122" s="172"/>
      <c r="O122" s="172"/>
      <c r="P122" s="172"/>
      <c r="Q122" s="172"/>
      <c r="R122" s="172"/>
      <c r="S122" s="172"/>
      <c r="T122" s="172"/>
      <c r="U122" s="172"/>
      <c r="V122" s="172"/>
      <c r="W122" s="172"/>
      <c r="X122" s="172"/>
      <c r="Y122" s="172"/>
      <c r="Z122" s="172"/>
      <c r="AA122" s="172"/>
      <c r="AB122" s="172"/>
      <c r="AC122" s="172"/>
    </row>
    <row r="123">
      <c r="A123" s="758"/>
      <c r="B123" s="21">
        <v>12.0</v>
      </c>
      <c r="C123" s="23"/>
      <c r="D123" s="271" t="s">
        <v>774</v>
      </c>
      <c r="E123" s="272">
        <v>1.0</v>
      </c>
      <c r="F123" s="272">
        <v>1.0</v>
      </c>
      <c r="G123" s="272" t="s">
        <v>773</v>
      </c>
      <c r="H123" s="273">
        <v>5000000.0</v>
      </c>
      <c r="I123" s="274">
        <f t="shared" si="17"/>
        <v>5000000</v>
      </c>
      <c r="J123" s="172"/>
      <c r="K123" s="172"/>
      <c r="L123" s="172"/>
      <c r="M123" s="172"/>
      <c r="N123" s="172"/>
      <c r="O123" s="172"/>
      <c r="P123" s="172"/>
      <c r="Q123" s="172"/>
      <c r="R123" s="172"/>
      <c r="S123" s="172"/>
      <c r="T123" s="172"/>
      <c r="U123" s="172"/>
      <c r="V123" s="172"/>
      <c r="W123" s="172"/>
      <c r="X123" s="172"/>
      <c r="Y123" s="172"/>
      <c r="Z123" s="172"/>
      <c r="AA123" s="172"/>
      <c r="AB123" s="172"/>
      <c r="AC123" s="172"/>
    </row>
    <row r="124">
      <c r="A124" s="758"/>
      <c r="B124" s="21">
        <v>13.0</v>
      </c>
      <c r="C124" s="275" t="s">
        <v>775</v>
      </c>
      <c r="D124" s="271" t="s">
        <v>776</v>
      </c>
      <c r="E124" s="272">
        <v>50.0</v>
      </c>
      <c r="F124" s="272">
        <v>1.0</v>
      </c>
      <c r="G124" s="272" t="s">
        <v>773</v>
      </c>
      <c r="H124" s="273">
        <v>2850000.0</v>
      </c>
      <c r="I124" s="274">
        <f t="shared" si="17"/>
        <v>142500000</v>
      </c>
      <c r="J124" s="172"/>
      <c r="K124" s="172"/>
      <c r="L124" s="172"/>
      <c r="M124" s="172"/>
      <c r="N124" s="172"/>
      <c r="O124" s="172"/>
      <c r="P124" s="172"/>
      <c r="Q124" s="172"/>
      <c r="R124" s="172"/>
      <c r="S124" s="172"/>
      <c r="T124" s="172"/>
      <c r="U124" s="172"/>
      <c r="V124" s="172"/>
      <c r="W124" s="172"/>
      <c r="X124" s="172"/>
      <c r="Y124" s="172"/>
      <c r="Z124" s="172"/>
      <c r="AA124" s="172"/>
      <c r="AB124" s="172"/>
      <c r="AC124" s="172"/>
    </row>
    <row r="125">
      <c r="A125" s="758"/>
      <c r="B125" s="21">
        <v>14.0</v>
      </c>
      <c r="C125" s="241" t="s">
        <v>777</v>
      </c>
      <c r="D125" s="276"/>
      <c r="E125" s="277"/>
      <c r="F125" s="277"/>
      <c r="G125" s="277"/>
      <c r="H125" s="278"/>
      <c r="I125" s="277"/>
      <c r="J125" s="172"/>
      <c r="K125" s="172"/>
      <c r="L125" s="172"/>
      <c r="M125" s="172"/>
      <c r="N125" s="172"/>
      <c r="O125" s="172"/>
      <c r="P125" s="172"/>
      <c r="Q125" s="172"/>
      <c r="R125" s="172"/>
      <c r="S125" s="172"/>
      <c r="T125" s="172"/>
      <c r="U125" s="172"/>
      <c r="V125" s="172"/>
      <c r="W125" s="172"/>
      <c r="X125" s="172"/>
      <c r="Y125" s="172"/>
      <c r="Z125" s="172"/>
      <c r="AA125" s="172"/>
      <c r="AB125" s="172"/>
      <c r="AC125" s="172"/>
    </row>
    <row r="126">
      <c r="A126" s="758"/>
      <c r="B126" s="21">
        <v>15.0</v>
      </c>
      <c r="C126" s="270" t="s">
        <v>778</v>
      </c>
      <c r="D126" s="269" t="s">
        <v>779</v>
      </c>
      <c r="E126" s="21">
        <v>100.0</v>
      </c>
      <c r="F126" s="21">
        <v>2.0</v>
      </c>
      <c r="G126" s="279" t="s">
        <v>698</v>
      </c>
      <c r="H126" s="255">
        <f t="shared" ref="H126:H127" si="18">75000*110%</f>
        <v>82500</v>
      </c>
      <c r="I126" s="255">
        <f t="shared" ref="I126:I128" si="19">H126*F126*E126</f>
        <v>16500000</v>
      </c>
      <c r="J126" s="172"/>
      <c r="K126" s="172"/>
      <c r="L126" s="172"/>
      <c r="M126" s="172"/>
      <c r="N126" s="172"/>
      <c r="O126" s="172"/>
      <c r="P126" s="172"/>
      <c r="Q126" s="172"/>
      <c r="R126" s="172"/>
      <c r="S126" s="172"/>
      <c r="T126" s="172"/>
      <c r="U126" s="172"/>
      <c r="V126" s="172"/>
      <c r="W126" s="172"/>
      <c r="X126" s="172"/>
      <c r="Y126" s="172"/>
      <c r="Z126" s="172"/>
      <c r="AA126" s="172"/>
      <c r="AB126" s="172"/>
      <c r="AC126" s="172"/>
    </row>
    <row r="127">
      <c r="A127" s="758"/>
      <c r="B127" s="21">
        <v>16.0</v>
      </c>
      <c r="C127" s="23"/>
      <c r="D127" s="269" t="s">
        <v>780</v>
      </c>
      <c r="E127" s="21">
        <v>100.0</v>
      </c>
      <c r="F127" s="21">
        <v>2.0</v>
      </c>
      <c r="G127" s="279" t="s">
        <v>698</v>
      </c>
      <c r="H127" s="255">
        <f t="shared" si="18"/>
        <v>82500</v>
      </c>
      <c r="I127" s="255">
        <f t="shared" si="19"/>
        <v>16500000</v>
      </c>
      <c r="J127" s="172"/>
      <c r="K127" s="172"/>
      <c r="L127" s="172"/>
      <c r="M127" s="172"/>
      <c r="N127" s="172"/>
      <c r="O127" s="172"/>
      <c r="P127" s="172"/>
      <c r="Q127" s="172"/>
      <c r="R127" s="172"/>
      <c r="S127" s="172"/>
      <c r="T127" s="172"/>
      <c r="U127" s="172"/>
      <c r="V127" s="172"/>
      <c r="W127" s="172"/>
      <c r="X127" s="172"/>
      <c r="Y127" s="172"/>
      <c r="Z127" s="172"/>
      <c r="AA127" s="172"/>
      <c r="AB127" s="172"/>
      <c r="AC127" s="172"/>
    </row>
    <row r="128">
      <c r="A128" s="758"/>
      <c r="B128" s="21">
        <v>17.0</v>
      </c>
      <c r="C128" s="275" t="s">
        <v>98</v>
      </c>
      <c r="D128" s="269" t="s">
        <v>697</v>
      </c>
      <c r="E128" s="21">
        <v>5.0</v>
      </c>
      <c r="F128" s="21">
        <v>2.0</v>
      </c>
      <c r="G128" s="279" t="s">
        <v>698</v>
      </c>
      <c r="H128" s="254">
        <v>100000.0</v>
      </c>
      <c r="I128" s="255">
        <f t="shared" si="19"/>
        <v>1000000</v>
      </c>
      <c r="J128" s="172"/>
      <c r="K128" s="172"/>
      <c r="L128" s="172"/>
      <c r="M128" s="172"/>
      <c r="N128" s="172"/>
      <c r="O128" s="172"/>
      <c r="P128" s="172"/>
      <c r="Q128" s="172"/>
      <c r="R128" s="172"/>
      <c r="S128" s="172"/>
      <c r="T128" s="172"/>
      <c r="U128" s="172"/>
      <c r="V128" s="172"/>
      <c r="W128" s="172"/>
      <c r="X128" s="172"/>
      <c r="Y128" s="172"/>
      <c r="Z128" s="172"/>
      <c r="AA128" s="172"/>
      <c r="AB128" s="172"/>
      <c r="AC128" s="172"/>
    </row>
    <row r="129">
      <c r="A129" s="83"/>
      <c r="B129" s="285"/>
      <c r="C129" s="286"/>
      <c r="D129" s="287"/>
      <c r="E129" s="285"/>
      <c r="F129" s="285"/>
      <c r="G129" s="285"/>
      <c r="H129" s="288" t="s">
        <v>452</v>
      </c>
      <c r="I129" s="289">
        <f>SUM(I114:I128)</f>
        <v>212600000</v>
      </c>
      <c r="J129" s="172"/>
      <c r="K129" s="172"/>
      <c r="L129" s="172"/>
      <c r="M129" s="172"/>
      <c r="N129" s="172"/>
      <c r="O129" s="172"/>
      <c r="P129" s="172"/>
      <c r="Q129" s="172"/>
      <c r="R129" s="172"/>
      <c r="S129" s="172"/>
      <c r="T129" s="172"/>
      <c r="U129" s="172"/>
      <c r="V129" s="172"/>
      <c r="W129" s="172"/>
      <c r="X129" s="172"/>
      <c r="Y129" s="172"/>
      <c r="Z129" s="172"/>
      <c r="AA129" s="172"/>
      <c r="AB129" s="172"/>
      <c r="AC129" s="172"/>
    </row>
    <row r="130">
      <c r="A130" s="83"/>
      <c r="B130" s="172"/>
      <c r="C130" s="171"/>
      <c r="D130" s="176"/>
      <c r="E130" s="172"/>
      <c r="F130" s="172"/>
      <c r="G130" s="172"/>
      <c r="H130" s="176"/>
      <c r="I130" s="172"/>
      <c r="J130" s="172"/>
      <c r="K130" s="172"/>
      <c r="L130" s="172"/>
      <c r="M130" s="172"/>
      <c r="N130" s="172"/>
      <c r="O130" s="172"/>
      <c r="P130" s="172"/>
      <c r="Q130" s="172"/>
      <c r="R130" s="172"/>
      <c r="S130" s="172"/>
      <c r="T130" s="172"/>
      <c r="U130" s="172"/>
      <c r="V130" s="172"/>
      <c r="W130" s="172"/>
      <c r="X130" s="172"/>
      <c r="Y130" s="172"/>
      <c r="Z130" s="172"/>
      <c r="AA130" s="172"/>
      <c r="AB130" s="172"/>
      <c r="AC130" s="172"/>
    </row>
    <row r="131">
      <c r="A131" s="760"/>
      <c r="B131" s="284" t="s">
        <v>782</v>
      </c>
      <c r="C131" s="171"/>
      <c r="D131" s="176"/>
      <c r="E131" s="172"/>
      <c r="F131" s="172"/>
      <c r="G131" s="172"/>
      <c r="H131" s="176"/>
      <c r="I131" s="172"/>
      <c r="J131" s="172"/>
      <c r="K131" s="172"/>
      <c r="L131" s="172"/>
      <c r="M131" s="172"/>
      <c r="N131" s="172"/>
      <c r="O131" s="172"/>
      <c r="P131" s="172"/>
      <c r="Q131" s="172"/>
      <c r="R131" s="172"/>
      <c r="S131" s="172"/>
      <c r="T131" s="172"/>
      <c r="U131" s="172"/>
      <c r="V131" s="172"/>
      <c r="W131" s="172"/>
      <c r="X131" s="172"/>
      <c r="Y131" s="172"/>
      <c r="Z131" s="172"/>
      <c r="AA131" s="172"/>
      <c r="AB131" s="172"/>
      <c r="AC131" s="172"/>
    </row>
    <row r="132">
      <c r="A132" s="756"/>
      <c r="B132" s="236" t="s">
        <v>688</v>
      </c>
      <c r="C132" s="237" t="s">
        <v>689</v>
      </c>
      <c r="D132" s="238" t="s">
        <v>690</v>
      </c>
      <c r="E132" s="236" t="s">
        <v>691</v>
      </c>
      <c r="F132" s="236" t="s">
        <v>692</v>
      </c>
      <c r="G132" s="236" t="s">
        <v>693</v>
      </c>
      <c r="H132" s="239" t="s">
        <v>694</v>
      </c>
      <c r="I132" s="236" t="s">
        <v>695</v>
      </c>
      <c r="J132" s="172"/>
      <c r="K132" s="172"/>
      <c r="L132" s="172"/>
      <c r="M132" s="172"/>
      <c r="N132" s="172"/>
      <c r="O132" s="172"/>
      <c r="P132" s="172"/>
      <c r="Q132" s="172"/>
      <c r="R132" s="172"/>
      <c r="S132" s="172"/>
      <c r="T132" s="172"/>
      <c r="U132" s="172"/>
      <c r="V132" s="172"/>
      <c r="W132" s="172"/>
      <c r="X132" s="172"/>
      <c r="Y132" s="172"/>
      <c r="Z132" s="172"/>
      <c r="AA132" s="172"/>
      <c r="AB132" s="172"/>
      <c r="AC132" s="172"/>
    </row>
    <row r="133">
      <c r="A133" s="758"/>
      <c r="B133" s="21">
        <v>1.0</v>
      </c>
      <c r="C133" s="247" t="s">
        <v>710</v>
      </c>
      <c r="D133" s="248" t="s">
        <v>754</v>
      </c>
      <c r="E133" s="21">
        <v>15.0</v>
      </c>
      <c r="F133" s="21">
        <v>100.0</v>
      </c>
      <c r="G133" s="253" t="s">
        <v>755</v>
      </c>
      <c r="H133" s="254">
        <v>100000.0</v>
      </c>
      <c r="I133" s="255">
        <f t="shared" ref="I133:I143" si="20">H133*E133</f>
        <v>1500000</v>
      </c>
      <c r="J133" s="172"/>
      <c r="K133" s="172"/>
      <c r="L133" s="172"/>
      <c r="M133" s="172"/>
      <c r="N133" s="172"/>
      <c r="O133" s="172"/>
      <c r="P133" s="172"/>
      <c r="Q133" s="172"/>
      <c r="R133" s="172"/>
      <c r="S133" s="172"/>
      <c r="T133" s="172"/>
      <c r="U133" s="172"/>
      <c r="V133" s="172"/>
      <c r="W133" s="172"/>
      <c r="X133" s="172"/>
      <c r="Y133" s="172"/>
      <c r="Z133" s="172"/>
      <c r="AA133" s="172"/>
      <c r="AB133" s="172"/>
      <c r="AC133" s="172"/>
    </row>
    <row r="134">
      <c r="A134" s="758"/>
      <c r="B134" s="21">
        <v>2.0</v>
      </c>
      <c r="C134" s="22"/>
      <c r="D134" s="259" t="s">
        <v>758</v>
      </c>
      <c r="E134" s="21">
        <v>5.0</v>
      </c>
      <c r="F134" s="21">
        <v>1.0</v>
      </c>
      <c r="G134" s="253" t="s">
        <v>755</v>
      </c>
      <c r="H134" s="254">
        <v>300000.0</v>
      </c>
      <c r="I134" s="255">
        <f t="shared" si="20"/>
        <v>1500000</v>
      </c>
      <c r="J134" s="172"/>
      <c r="K134" s="172"/>
      <c r="L134" s="172"/>
      <c r="M134" s="172"/>
      <c r="N134" s="172"/>
      <c r="O134" s="172"/>
      <c r="P134" s="172"/>
      <c r="Q134" s="172"/>
      <c r="R134" s="172"/>
      <c r="S134" s="172"/>
      <c r="T134" s="172"/>
      <c r="U134" s="172"/>
      <c r="V134" s="172"/>
      <c r="W134" s="172"/>
      <c r="X134" s="172"/>
      <c r="Y134" s="172"/>
      <c r="Z134" s="172"/>
      <c r="AA134" s="172"/>
      <c r="AB134" s="172"/>
      <c r="AC134" s="172"/>
    </row>
    <row r="135">
      <c r="A135" s="758"/>
      <c r="B135" s="21">
        <v>3.0</v>
      </c>
      <c r="C135" s="23"/>
      <c r="D135" s="248" t="s">
        <v>761</v>
      </c>
      <c r="E135" s="260">
        <v>1.0</v>
      </c>
      <c r="F135" s="260">
        <v>1.0</v>
      </c>
      <c r="G135" s="261" t="s">
        <v>760</v>
      </c>
      <c r="H135" s="262">
        <v>3000000.0</v>
      </c>
      <c r="I135" s="263">
        <f t="shared" si="20"/>
        <v>3000000</v>
      </c>
      <c r="J135" s="83"/>
      <c r="K135" s="83"/>
      <c r="L135" s="83"/>
      <c r="M135" s="83"/>
      <c r="N135" s="83"/>
      <c r="O135" s="83"/>
      <c r="P135" s="83"/>
      <c r="Q135" s="83"/>
      <c r="R135" s="83"/>
      <c r="S135" s="83"/>
      <c r="T135" s="83"/>
      <c r="U135" s="83"/>
      <c r="V135" s="83"/>
      <c r="W135" s="83"/>
      <c r="X135" s="83"/>
      <c r="Y135" s="83"/>
      <c r="Z135" s="83"/>
      <c r="AA135" s="83"/>
      <c r="AB135" s="83"/>
      <c r="AC135" s="83"/>
    </row>
    <row r="136">
      <c r="A136" s="758"/>
      <c r="B136" s="21">
        <v>4.0</v>
      </c>
      <c r="C136" s="247" t="s">
        <v>756</v>
      </c>
      <c r="D136" s="248" t="s">
        <v>763</v>
      </c>
      <c r="E136" s="21">
        <v>10.0</v>
      </c>
      <c r="F136" s="21">
        <v>1.0</v>
      </c>
      <c r="G136" s="253" t="s">
        <v>751</v>
      </c>
      <c r="H136" s="254">
        <v>150000.0</v>
      </c>
      <c r="I136" s="255">
        <f t="shared" si="20"/>
        <v>1500000</v>
      </c>
      <c r="J136" s="172"/>
      <c r="K136" s="172"/>
      <c r="L136" s="172"/>
      <c r="M136" s="172"/>
      <c r="N136" s="172"/>
      <c r="O136" s="172"/>
      <c r="P136" s="172"/>
      <c r="Q136" s="172"/>
      <c r="R136" s="172"/>
      <c r="S136" s="172"/>
      <c r="T136" s="172"/>
      <c r="U136" s="172"/>
      <c r="V136" s="172"/>
      <c r="W136" s="172"/>
      <c r="X136" s="172"/>
      <c r="Y136" s="172"/>
      <c r="Z136" s="172"/>
      <c r="AA136" s="172"/>
      <c r="AB136" s="172"/>
      <c r="AC136" s="172"/>
    </row>
    <row r="137">
      <c r="A137" s="758"/>
      <c r="B137" s="21">
        <v>5.0</v>
      </c>
      <c r="C137" s="22"/>
      <c r="D137" s="248" t="s">
        <v>765</v>
      </c>
      <c r="E137" s="21">
        <v>5.0</v>
      </c>
      <c r="F137" s="21">
        <v>1.0</v>
      </c>
      <c r="G137" s="253" t="s">
        <v>751</v>
      </c>
      <c r="H137" s="254">
        <v>500000.0</v>
      </c>
      <c r="I137" s="255">
        <f t="shared" si="20"/>
        <v>2500000</v>
      </c>
      <c r="J137" s="172"/>
      <c r="K137" s="172"/>
      <c r="L137" s="172"/>
      <c r="M137" s="172"/>
      <c r="N137" s="172"/>
      <c r="O137" s="172"/>
      <c r="P137" s="172"/>
      <c r="Q137" s="172"/>
      <c r="R137" s="172"/>
      <c r="S137" s="172"/>
      <c r="T137" s="172"/>
      <c r="U137" s="172"/>
      <c r="V137" s="172"/>
      <c r="W137" s="172"/>
      <c r="X137" s="172"/>
      <c r="Y137" s="172"/>
      <c r="Z137" s="172"/>
      <c r="AA137" s="172"/>
      <c r="AB137" s="172"/>
      <c r="AC137" s="172"/>
    </row>
    <row r="138">
      <c r="A138" s="758"/>
      <c r="B138" s="21">
        <v>6.0</v>
      </c>
      <c r="C138" s="23"/>
      <c r="D138" s="19" t="s">
        <v>766</v>
      </c>
      <c r="E138" s="21">
        <v>50.0</v>
      </c>
      <c r="F138" s="21">
        <v>1.0</v>
      </c>
      <c r="G138" s="253" t="s">
        <v>751</v>
      </c>
      <c r="H138" s="254">
        <v>300000.0</v>
      </c>
      <c r="I138" s="255">
        <f t="shared" si="20"/>
        <v>15000000</v>
      </c>
      <c r="J138" s="172"/>
      <c r="K138" s="172"/>
      <c r="L138" s="172"/>
      <c r="M138" s="172"/>
      <c r="N138" s="172"/>
      <c r="O138" s="172"/>
      <c r="P138" s="172"/>
      <c r="Q138" s="172"/>
      <c r="R138" s="172"/>
      <c r="S138" s="172"/>
      <c r="T138" s="172"/>
      <c r="U138" s="172"/>
      <c r="V138" s="172"/>
      <c r="W138" s="172"/>
      <c r="X138" s="172"/>
      <c r="Y138" s="172"/>
      <c r="Z138" s="172"/>
      <c r="AA138" s="172"/>
      <c r="AB138" s="172"/>
      <c r="AC138" s="172"/>
    </row>
    <row r="139">
      <c r="A139" s="758"/>
      <c r="B139" s="21">
        <v>7.0</v>
      </c>
      <c r="C139" s="247" t="s">
        <v>98</v>
      </c>
      <c r="D139" s="267" t="s">
        <v>759</v>
      </c>
      <c r="E139" s="21">
        <v>1.0</v>
      </c>
      <c r="F139" s="21">
        <v>1.0</v>
      </c>
      <c r="G139" s="253" t="s">
        <v>760</v>
      </c>
      <c r="H139" s="254">
        <v>100000.0</v>
      </c>
      <c r="I139" s="255">
        <f t="shared" si="20"/>
        <v>100000</v>
      </c>
      <c r="J139" s="172"/>
      <c r="K139" s="172"/>
      <c r="L139" s="172"/>
      <c r="M139" s="172"/>
      <c r="N139" s="172"/>
      <c r="O139" s="172"/>
      <c r="P139" s="172"/>
      <c r="Q139" s="172"/>
      <c r="R139" s="172"/>
      <c r="S139" s="172"/>
      <c r="T139" s="172"/>
      <c r="U139" s="172"/>
      <c r="V139" s="172"/>
      <c r="W139" s="172"/>
      <c r="X139" s="172"/>
      <c r="Y139" s="172"/>
      <c r="Z139" s="172"/>
      <c r="AA139" s="172"/>
      <c r="AB139" s="172"/>
      <c r="AC139" s="172"/>
    </row>
    <row r="140">
      <c r="A140" s="758"/>
      <c r="B140" s="21">
        <v>8.0</v>
      </c>
      <c r="C140" s="23"/>
      <c r="D140" s="267" t="s">
        <v>767</v>
      </c>
      <c r="E140" s="21">
        <v>200.0</v>
      </c>
      <c r="F140" s="21">
        <v>1.0</v>
      </c>
      <c r="G140" s="253" t="s">
        <v>768</v>
      </c>
      <c r="H140" s="254">
        <v>5000.0</v>
      </c>
      <c r="I140" s="255">
        <f t="shared" si="20"/>
        <v>1000000</v>
      </c>
      <c r="J140" s="172"/>
      <c r="K140" s="172"/>
      <c r="L140" s="172"/>
      <c r="M140" s="172"/>
      <c r="N140" s="172"/>
      <c r="O140" s="172"/>
      <c r="P140" s="172"/>
      <c r="Q140" s="172"/>
      <c r="R140" s="172"/>
      <c r="S140" s="172"/>
      <c r="T140" s="172"/>
      <c r="U140" s="172"/>
      <c r="V140" s="172"/>
      <c r="W140" s="172"/>
      <c r="X140" s="172"/>
      <c r="Y140" s="172"/>
      <c r="Z140" s="172"/>
      <c r="AA140" s="172"/>
      <c r="AB140" s="172"/>
      <c r="AC140" s="172"/>
    </row>
    <row r="141">
      <c r="A141" s="758"/>
      <c r="B141" s="21">
        <v>11.0</v>
      </c>
      <c r="C141" s="270" t="s">
        <v>730</v>
      </c>
      <c r="D141" s="271" t="s">
        <v>731</v>
      </c>
      <c r="E141" s="272">
        <v>1.0</v>
      </c>
      <c r="F141" s="272">
        <v>1.0</v>
      </c>
      <c r="G141" s="272" t="s">
        <v>773</v>
      </c>
      <c r="H141" s="273">
        <v>5000000.0</v>
      </c>
      <c r="I141" s="274">
        <f t="shared" si="20"/>
        <v>5000000</v>
      </c>
      <c r="J141" s="172"/>
      <c r="K141" s="172"/>
      <c r="L141" s="172"/>
      <c r="M141" s="172"/>
      <c r="N141" s="172"/>
      <c r="O141" s="172"/>
      <c r="P141" s="172"/>
      <c r="Q141" s="172"/>
      <c r="R141" s="172"/>
      <c r="S141" s="172"/>
      <c r="T141" s="172"/>
      <c r="U141" s="172"/>
      <c r="V141" s="172"/>
      <c r="W141" s="172"/>
      <c r="X141" s="172"/>
      <c r="Y141" s="172"/>
      <c r="Z141" s="172"/>
      <c r="AA141" s="172"/>
      <c r="AB141" s="172"/>
      <c r="AC141" s="172"/>
    </row>
    <row r="142">
      <c r="A142" s="758"/>
      <c r="B142" s="21">
        <v>12.0</v>
      </c>
      <c r="C142" s="23"/>
      <c r="D142" s="271" t="s">
        <v>774</v>
      </c>
      <c r="E142" s="272">
        <v>1.0</v>
      </c>
      <c r="F142" s="272">
        <v>1.0</v>
      </c>
      <c r="G142" s="272" t="s">
        <v>773</v>
      </c>
      <c r="H142" s="273">
        <v>5000000.0</v>
      </c>
      <c r="I142" s="274">
        <f t="shared" si="20"/>
        <v>5000000</v>
      </c>
      <c r="J142" s="172"/>
      <c r="K142" s="172"/>
      <c r="L142" s="172"/>
      <c r="M142" s="172"/>
      <c r="N142" s="172"/>
      <c r="O142" s="172"/>
      <c r="P142" s="172"/>
      <c r="Q142" s="172"/>
      <c r="R142" s="172"/>
      <c r="S142" s="172"/>
      <c r="T142" s="172"/>
      <c r="U142" s="172"/>
      <c r="V142" s="172"/>
      <c r="W142" s="172"/>
      <c r="X142" s="172"/>
      <c r="Y142" s="172"/>
      <c r="Z142" s="172"/>
      <c r="AA142" s="172"/>
      <c r="AB142" s="172"/>
      <c r="AC142" s="172"/>
    </row>
    <row r="143">
      <c r="A143" s="758"/>
      <c r="B143" s="21">
        <v>13.0</v>
      </c>
      <c r="C143" s="275" t="s">
        <v>775</v>
      </c>
      <c r="D143" s="271" t="s">
        <v>783</v>
      </c>
      <c r="E143" s="272">
        <v>30.0</v>
      </c>
      <c r="F143" s="272">
        <v>1.0</v>
      </c>
      <c r="G143" s="272" t="s">
        <v>773</v>
      </c>
      <c r="H143" s="273">
        <v>1140000.0</v>
      </c>
      <c r="I143" s="274">
        <f t="shared" si="20"/>
        <v>34200000</v>
      </c>
      <c r="J143" s="172"/>
      <c r="K143" s="172"/>
      <c r="L143" s="172"/>
      <c r="M143" s="172"/>
      <c r="N143" s="172"/>
      <c r="O143" s="172"/>
      <c r="P143" s="172"/>
      <c r="Q143" s="172"/>
      <c r="R143" s="172"/>
      <c r="S143" s="172"/>
      <c r="T143" s="172"/>
      <c r="U143" s="172"/>
      <c r="V143" s="172"/>
      <c r="W143" s="172"/>
      <c r="X143" s="172"/>
      <c r="Y143" s="172"/>
      <c r="Z143" s="172"/>
      <c r="AA143" s="172"/>
      <c r="AB143" s="172"/>
      <c r="AC143" s="172"/>
    </row>
    <row r="144">
      <c r="A144" s="758"/>
      <c r="B144" s="21">
        <v>14.0</v>
      </c>
      <c r="C144" s="241" t="s">
        <v>777</v>
      </c>
      <c r="D144" s="276"/>
      <c r="E144" s="277"/>
      <c r="F144" s="277"/>
      <c r="G144" s="277"/>
      <c r="H144" s="278"/>
      <c r="I144" s="277"/>
      <c r="J144" s="172"/>
      <c r="K144" s="172"/>
      <c r="L144" s="172"/>
      <c r="M144" s="172"/>
      <c r="N144" s="172"/>
      <c r="O144" s="172"/>
      <c r="P144" s="172"/>
      <c r="Q144" s="172"/>
      <c r="R144" s="172"/>
      <c r="S144" s="172"/>
      <c r="T144" s="172"/>
      <c r="U144" s="172"/>
      <c r="V144" s="172"/>
      <c r="W144" s="172"/>
      <c r="X144" s="172"/>
      <c r="Y144" s="172"/>
      <c r="Z144" s="172"/>
      <c r="AA144" s="172"/>
      <c r="AB144" s="172"/>
      <c r="AC144" s="172"/>
    </row>
    <row r="145">
      <c r="A145" s="758"/>
      <c r="B145" s="21">
        <v>15.0</v>
      </c>
      <c r="C145" s="270" t="s">
        <v>778</v>
      </c>
      <c r="D145" s="269" t="s">
        <v>779</v>
      </c>
      <c r="E145" s="21">
        <v>100.0</v>
      </c>
      <c r="F145" s="21">
        <v>2.0</v>
      </c>
      <c r="G145" s="279" t="s">
        <v>698</v>
      </c>
      <c r="H145" s="255">
        <f t="shared" ref="H145:H146" si="21">75000*110%</f>
        <v>82500</v>
      </c>
      <c r="I145" s="255">
        <f t="shared" ref="I145:I147" si="22">H145*F145*E145</f>
        <v>16500000</v>
      </c>
      <c r="J145" s="172"/>
      <c r="K145" s="172"/>
      <c r="L145" s="172"/>
      <c r="M145" s="172"/>
      <c r="N145" s="172"/>
      <c r="O145" s="172"/>
      <c r="P145" s="172"/>
      <c r="Q145" s="172"/>
      <c r="R145" s="172"/>
      <c r="S145" s="172"/>
      <c r="T145" s="172"/>
      <c r="U145" s="172"/>
      <c r="V145" s="172"/>
      <c r="W145" s="172"/>
      <c r="X145" s="172"/>
      <c r="Y145" s="172"/>
      <c r="Z145" s="172"/>
      <c r="AA145" s="172"/>
      <c r="AB145" s="172"/>
      <c r="AC145" s="172"/>
    </row>
    <row r="146">
      <c r="A146" s="758"/>
      <c r="B146" s="21">
        <v>16.0</v>
      </c>
      <c r="C146" s="23"/>
      <c r="D146" s="269" t="s">
        <v>780</v>
      </c>
      <c r="E146" s="21">
        <v>100.0</v>
      </c>
      <c r="F146" s="21">
        <v>2.0</v>
      </c>
      <c r="G146" s="279" t="s">
        <v>698</v>
      </c>
      <c r="H146" s="255">
        <f t="shared" si="21"/>
        <v>82500</v>
      </c>
      <c r="I146" s="255">
        <f t="shared" si="22"/>
        <v>16500000</v>
      </c>
      <c r="J146" s="172"/>
      <c r="K146" s="172"/>
      <c r="L146" s="172"/>
      <c r="M146" s="172"/>
      <c r="N146" s="172"/>
      <c r="O146" s="172"/>
      <c r="P146" s="172"/>
      <c r="Q146" s="172"/>
      <c r="R146" s="172"/>
      <c r="S146" s="172"/>
      <c r="T146" s="172"/>
      <c r="U146" s="172"/>
      <c r="V146" s="172"/>
      <c r="W146" s="172"/>
      <c r="X146" s="172"/>
      <c r="Y146" s="172"/>
      <c r="Z146" s="172"/>
      <c r="AA146" s="172"/>
      <c r="AB146" s="172"/>
      <c r="AC146" s="172"/>
    </row>
    <row r="147">
      <c r="A147" s="758"/>
      <c r="B147" s="21">
        <v>17.0</v>
      </c>
      <c r="C147" s="275" t="s">
        <v>98</v>
      </c>
      <c r="D147" s="269" t="s">
        <v>697</v>
      </c>
      <c r="E147" s="21">
        <v>5.0</v>
      </c>
      <c r="F147" s="21">
        <v>2.0</v>
      </c>
      <c r="G147" s="279" t="s">
        <v>698</v>
      </c>
      <c r="H147" s="254">
        <v>100000.0</v>
      </c>
      <c r="I147" s="255">
        <f t="shared" si="22"/>
        <v>1000000</v>
      </c>
      <c r="J147" s="172"/>
      <c r="K147" s="172"/>
      <c r="L147" s="172"/>
      <c r="M147" s="172"/>
      <c r="N147" s="172"/>
      <c r="O147" s="172"/>
      <c r="P147" s="172"/>
      <c r="Q147" s="172"/>
      <c r="R147" s="172"/>
      <c r="S147" s="172"/>
      <c r="T147" s="172"/>
      <c r="U147" s="172"/>
      <c r="V147" s="172"/>
      <c r="W147" s="172"/>
      <c r="X147" s="172"/>
      <c r="Y147" s="172"/>
      <c r="Z147" s="172"/>
      <c r="AA147" s="172"/>
      <c r="AB147" s="172"/>
      <c r="AC147" s="172"/>
    </row>
    <row r="148">
      <c r="A148" s="83"/>
      <c r="B148" s="285"/>
      <c r="C148" s="286"/>
      <c r="D148" s="287"/>
      <c r="E148" s="285"/>
      <c r="F148" s="285"/>
      <c r="G148" s="285"/>
      <c r="H148" s="288" t="s">
        <v>452</v>
      </c>
      <c r="I148" s="289">
        <f>SUM(I133:I147)</f>
        <v>104300000</v>
      </c>
      <c r="J148" s="172"/>
      <c r="K148" s="172"/>
      <c r="L148" s="172"/>
      <c r="M148" s="172"/>
      <c r="N148" s="172"/>
      <c r="O148" s="172"/>
      <c r="P148" s="172"/>
      <c r="Q148" s="172"/>
      <c r="R148" s="172"/>
      <c r="S148" s="172"/>
      <c r="T148" s="172"/>
      <c r="U148" s="172"/>
      <c r="V148" s="172"/>
      <c r="W148" s="172"/>
      <c r="X148" s="172"/>
      <c r="Y148" s="172"/>
      <c r="Z148" s="172"/>
      <c r="AA148" s="172"/>
      <c r="AB148" s="172"/>
      <c r="AC148" s="172"/>
    </row>
    <row r="149">
      <c r="A149" s="83"/>
      <c r="B149" s="172"/>
      <c r="C149" s="171"/>
      <c r="D149" s="176"/>
      <c r="E149" s="172"/>
      <c r="F149" s="172"/>
      <c r="G149" s="172"/>
      <c r="H149" s="176"/>
      <c r="I149" s="172"/>
      <c r="J149" s="172"/>
      <c r="K149" s="172"/>
      <c r="L149" s="172"/>
      <c r="M149" s="172"/>
      <c r="N149" s="172"/>
      <c r="O149" s="172"/>
      <c r="P149" s="172"/>
      <c r="Q149" s="172"/>
      <c r="R149" s="172"/>
      <c r="S149" s="172"/>
      <c r="T149" s="172"/>
      <c r="U149" s="172"/>
      <c r="V149" s="172"/>
      <c r="W149" s="172"/>
      <c r="X149" s="172"/>
      <c r="Y149" s="172"/>
      <c r="Z149" s="172"/>
      <c r="AA149" s="172"/>
      <c r="AB149" s="172"/>
      <c r="AC149" s="172"/>
    </row>
    <row r="150">
      <c r="A150" s="83"/>
      <c r="B150" s="172"/>
      <c r="C150" s="171"/>
      <c r="D150" s="176"/>
      <c r="E150" s="172"/>
      <c r="F150" s="172"/>
      <c r="G150" s="172"/>
      <c r="H150" s="176"/>
      <c r="I150" s="172"/>
      <c r="J150" s="172"/>
      <c r="K150" s="172"/>
      <c r="L150" s="172"/>
      <c r="M150" s="172"/>
      <c r="N150" s="172"/>
      <c r="O150" s="172"/>
      <c r="P150" s="172"/>
      <c r="Q150" s="172"/>
      <c r="R150" s="172"/>
      <c r="S150" s="172"/>
      <c r="T150" s="172"/>
      <c r="U150" s="172"/>
      <c r="V150" s="172"/>
      <c r="W150" s="172"/>
      <c r="X150" s="172"/>
      <c r="Y150" s="172"/>
      <c r="Z150" s="172"/>
      <c r="AA150" s="172"/>
      <c r="AB150" s="172"/>
      <c r="AC150" s="172"/>
    </row>
    <row r="151">
      <c r="A151" s="760"/>
      <c r="B151" s="284" t="s">
        <v>784</v>
      </c>
      <c r="C151" s="171"/>
      <c r="D151" s="176"/>
      <c r="E151" s="172"/>
      <c r="F151" s="172"/>
      <c r="G151" s="172"/>
      <c r="H151" s="176"/>
      <c r="I151" s="172"/>
      <c r="J151" s="172"/>
      <c r="K151" s="172"/>
      <c r="L151" s="172"/>
      <c r="M151" s="172"/>
      <c r="N151" s="172"/>
      <c r="O151" s="172"/>
      <c r="P151" s="172"/>
      <c r="Q151" s="172"/>
      <c r="R151" s="172"/>
      <c r="S151" s="172"/>
      <c r="T151" s="172"/>
      <c r="U151" s="172"/>
      <c r="V151" s="172"/>
      <c r="W151" s="172"/>
      <c r="X151" s="172"/>
      <c r="Y151" s="172"/>
      <c r="Z151" s="172"/>
      <c r="AA151" s="172"/>
      <c r="AB151" s="172"/>
      <c r="AC151" s="172"/>
    </row>
    <row r="152">
      <c r="A152" s="756"/>
      <c r="B152" s="236" t="s">
        <v>688</v>
      </c>
      <c r="C152" s="237" t="s">
        <v>689</v>
      </c>
      <c r="D152" s="238" t="s">
        <v>690</v>
      </c>
      <c r="E152" s="236" t="s">
        <v>691</v>
      </c>
      <c r="F152" s="236" t="s">
        <v>692</v>
      </c>
      <c r="G152" s="236" t="s">
        <v>693</v>
      </c>
      <c r="H152" s="239" t="s">
        <v>694</v>
      </c>
      <c r="I152" s="236" t="s">
        <v>695</v>
      </c>
      <c r="J152" s="172"/>
      <c r="K152" s="172"/>
      <c r="L152" s="172"/>
      <c r="M152" s="172"/>
      <c r="N152" s="172"/>
      <c r="O152" s="172"/>
      <c r="P152" s="172"/>
      <c r="Q152" s="172"/>
      <c r="R152" s="172"/>
      <c r="S152" s="172"/>
      <c r="T152" s="172"/>
      <c r="U152" s="172"/>
      <c r="V152" s="172"/>
      <c r="W152" s="172"/>
      <c r="X152" s="172"/>
      <c r="Y152" s="172"/>
      <c r="Z152" s="172"/>
      <c r="AA152" s="172"/>
      <c r="AB152" s="172"/>
      <c r="AC152" s="172"/>
    </row>
    <row r="153">
      <c r="A153" s="758"/>
      <c r="B153" s="21">
        <v>1.0</v>
      </c>
      <c r="C153" s="247" t="s">
        <v>710</v>
      </c>
      <c r="D153" s="248" t="s">
        <v>754</v>
      </c>
      <c r="E153" s="21">
        <v>15.0</v>
      </c>
      <c r="F153" s="21">
        <v>100.0</v>
      </c>
      <c r="G153" s="253" t="s">
        <v>755</v>
      </c>
      <c r="H153" s="254">
        <v>100000.0</v>
      </c>
      <c r="I153" s="255">
        <f t="shared" ref="I153:I163" si="23">H153*E153</f>
        <v>1500000</v>
      </c>
      <c r="J153" s="172"/>
      <c r="K153" s="172"/>
      <c r="L153" s="172"/>
      <c r="M153" s="172"/>
      <c r="N153" s="172"/>
      <c r="O153" s="172"/>
      <c r="P153" s="172"/>
      <c r="Q153" s="172"/>
      <c r="R153" s="172"/>
      <c r="S153" s="172"/>
      <c r="T153" s="172"/>
      <c r="U153" s="172"/>
      <c r="V153" s="172"/>
      <c r="W153" s="172"/>
      <c r="X153" s="172"/>
      <c r="Y153" s="172"/>
      <c r="Z153" s="172"/>
      <c r="AA153" s="172"/>
      <c r="AB153" s="172"/>
      <c r="AC153" s="172"/>
    </row>
    <row r="154">
      <c r="A154" s="758"/>
      <c r="B154" s="21">
        <v>2.0</v>
      </c>
      <c r="C154" s="22"/>
      <c r="D154" s="259" t="s">
        <v>758</v>
      </c>
      <c r="E154" s="21">
        <v>5.0</v>
      </c>
      <c r="F154" s="21">
        <v>1.0</v>
      </c>
      <c r="G154" s="253" t="s">
        <v>755</v>
      </c>
      <c r="H154" s="254">
        <v>300000.0</v>
      </c>
      <c r="I154" s="255">
        <f t="shared" si="23"/>
        <v>1500000</v>
      </c>
      <c r="J154" s="172"/>
      <c r="K154" s="172"/>
      <c r="L154" s="172"/>
      <c r="M154" s="172"/>
      <c r="N154" s="172"/>
      <c r="O154" s="172"/>
      <c r="P154" s="172"/>
      <c r="Q154" s="172"/>
      <c r="R154" s="172"/>
      <c r="S154" s="172"/>
      <c r="T154" s="172"/>
      <c r="U154" s="172"/>
      <c r="V154" s="172"/>
      <c r="W154" s="172"/>
      <c r="X154" s="172"/>
      <c r="Y154" s="172"/>
      <c r="Z154" s="172"/>
      <c r="AA154" s="172"/>
      <c r="AB154" s="172"/>
      <c r="AC154" s="172"/>
    </row>
    <row r="155">
      <c r="A155" s="758"/>
      <c r="B155" s="21">
        <v>3.0</v>
      </c>
      <c r="C155" s="23"/>
      <c r="D155" s="248" t="s">
        <v>761</v>
      </c>
      <c r="E155" s="260">
        <v>1.0</v>
      </c>
      <c r="F155" s="260">
        <v>1.0</v>
      </c>
      <c r="G155" s="261" t="s">
        <v>760</v>
      </c>
      <c r="H155" s="262">
        <v>3000000.0</v>
      </c>
      <c r="I155" s="263">
        <f t="shared" si="23"/>
        <v>3000000</v>
      </c>
      <c r="J155" s="172"/>
      <c r="K155" s="172"/>
      <c r="L155" s="172"/>
      <c r="M155" s="172"/>
      <c r="N155" s="172"/>
      <c r="O155" s="172"/>
      <c r="P155" s="172"/>
      <c r="Q155" s="172"/>
      <c r="R155" s="172"/>
      <c r="S155" s="172"/>
      <c r="T155" s="172"/>
      <c r="U155" s="172"/>
      <c r="V155" s="172"/>
      <c r="W155" s="172"/>
      <c r="X155" s="172"/>
      <c r="Y155" s="172"/>
      <c r="Z155" s="172"/>
      <c r="AA155" s="172"/>
      <c r="AB155" s="172"/>
      <c r="AC155" s="172"/>
    </row>
    <row r="156">
      <c r="A156" s="758"/>
      <c r="B156" s="21">
        <v>4.0</v>
      </c>
      <c r="C156" s="247" t="s">
        <v>756</v>
      </c>
      <c r="D156" s="248" t="s">
        <v>763</v>
      </c>
      <c r="E156" s="21">
        <v>10.0</v>
      </c>
      <c r="F156" s="21">
        <v>1.0</v>
      </c>
      <c r="G156" s="253" t="s">
        <v>751</v>
      </c>
      <c r="H156" s="254">
        <v>150000.0</v>
      </c>
      <c r="I156" s="255">
        <f t="shared" si="23"/>
        <v>1500000</v>
      </c>
      <c r="J156" s="172"/>
      <c r="K156" s="172"/>
      <c r="L156" s="172"/>
      <c r="M156" s="172"/>
      <c r="N156" s="172"/>
      <c r="O156" s="172"/>
      <c r="P156" s="172"/>
      <c r="Q156" s="172"/>
      <c r="R156" s="172"/>
      <c r="S156" s="172"/>
      <c r="T156" s="172"/>
      <c r="U156" s="172"/>
      <c r="V156" s="172"/>
      <c r="W156" s="172"/>
      <c r="X156" s="172"/>
      <c r="Y156" s="172"/>
      <c r="Z156" s="172"/>
      <c r="AA156" s="172"/>
      <c r="AB156" s="172"/>
      <c r="AC156" s="172"/>
    </row>
    <row r="157">
      <c r="A157" s="758"/>
      <c r="B157" s="21">
        <v>5.0</v>
      </c>
      <c r="C157" s="22"/>
      <c r="D157" s="248" t="s">
        <v>765</v>
      </c>
      <c r="E157" s="21">
        <v>5.0</v>
      </c>
      <c r="F157" s="21">
        <v>1.0</v>
      </c>
      <c r="G157" s="253" t="s">
        <v>751</v>
      </c>
      <c r="H157" s="254">
        <v>500000.0</v>
      </c>
      <c r="I157" s="255">
        <f t="shared" si="23"/>
        <v>2500000</v>
      </c>
      <c r="J157" s="172"/>
      <c r="K157" s="172"/>
      <c r="L157" s="172"/>
      <c r="M157" s="172"/>
      <c r="N157" s="172"/>
      <c r="O157" s="172"/>
      <c r="P157" s="172"/>
      <c r="Q157" s="172"/>
      <c r="R157" s="172"/>
      <c r="S157" s="172"/>
      <c r="T157" s="172"/>
      <c r="U157" s="172"/>
      <c r="V157" s="172"/>
      <c r="W157" s="172"/>
      <c r="X157" s="172"/>
      <c r="Y157" s="172"/>
      <c r="Z157" s="172"/>
      <c r="AA157" s="172"/>
      <c r="AB157" s="172"/>
      <c r="AC157" s="172"/>
    </row>
    <row r="158">
      <c r="A158" s="758"/>
      <c r="B158" s="21">
        <v>6.0</v>
      </c>
      <c r="C158" s="23"/>
      <c r="D158" s="19" t="s">
        <v>766</v>
      </c>
      <c r="E158" s="21">
        <v>50.0</v>
      </c>
      <c r="F158" s="21">
        <v>1.0</v>
      </c>
      <c r="G158" s="253" t="s">
        <v>751</v>
      </c>
      <c r="H158" s="254">
        <v>300000.0</v>
      </c>
      <c r="I158" s="255">
        <f t="shared" si="23"/>
        <v>15000000</v>
      </c>
      <c r="J158" s="172"/>
      <c r="K158" s="172"/>
      <c r="L158" s="172"/>
      <c r="M158" s="172"/>
      <c r="N158" s="172"/>
      <c r="O158" s="172"/>
      <c r="P158" s="172"/>
      <c r="Q158" s="172"/>
      <c r="R158" s="172"/>
      <c r="S158" s="172"/>
      <c r="T158" s="172"/>
      <c r="U158" s="172"/>
      <c r="V158" s="172"/>
      <c r="W158" s="172"/>
      <c r="X158" s="172"/>
      <c r="Y158" s="172"/>
      <c r="Z158" s="172"/>
      <c r="AA158" s="172"/>
      <c r="AB158" s="172"/>
      <c r="AC158" s="172"/>
    </row>
    <row r="159">
      <c r="A159" s="758"/>
      <c r="B159" s="21">
        <v>7.0</v>
      </c>
      <c r="C159" s="247" t="s">
        <v>98</v>
      </c>
      <c r="D159" s="267" t="s">
        <v>759</v>
      </c>
      <c r="E159" s="21">
        <v>1.0</v>
      </c>
      <c r="F159" s="21">
        <v>1.0</v>
      </c>
      <c r="G159" s="253" t="s">
        <v>760</v>
      </c>
      <c r="H159" s="254">
        <v>100000.0</v>
      </c>
      <c r="I159" s="255">
        <f t="shared" si="23"/>
        <v>100000</v>
      </c>
      <c r="J159" s="172"/>
      <c r="K159" s="172"/>
      <c r="L159" s="172"/>
      <c r="M159" s="172"/>
      <c r="N159" s="172"/>
      <c r="O159" s="172"/>
      <c r="P159" s="172"/>
      <c r="Q159" s="172"/>
      <c r="R159" s="172"/>
      <c r="S159" s="172"/>
      <c r="T159" s="172"/>
      <c r="U159" s="172"/>
      <c r="V159" s="172"/>
      <c r="W159" s="172"/>
      <c r="X159" s="172"/>
      <c r="Y159" s="172"/>
      <c r="Z159" s="172"/>
      <c r="AA159" s="172"/>
      <c r="AB159" s="172"/>
      <c r="AC159" s="172"/>
    </row>
    <row r="160">
      <c r="A160" s="758"/>
      <c r="B160" s="21">
        <v>8.0</v>
      </c>
      <c r="C160" s="23"/>
      <c r="D160" s="267" t="s">
        <v>767</v>
      </c>
      <c r="E160" s="21">
        <v>200.0</v>
      </c>
      <c r="F160" s="21">
        <v>1.0</v>
      </c>
      <c r="G160" s="253" t="s">
        <v>768</v>
      </c>
      <c r="H160" s="254">
        <v>5000.0</v>
      </c>
      <c r="I160" s="255">
        <f t="shared" si="23"/>
        <v>1000000</v>
      </c>
      <c r="J160" s="172"/>
      <c r="K160" s="172"/>
      <c r="L160" s="172"/>
      <c r="M160" s="172"/>
      <c r="N160" s="172"/>
      <c r="O160" s="172"/>
      <c r="P160" s="172"/>
      <c r="Q160" s="172"/>
      <c r="R160" s="172"/>
      <c r="S160" s="172"/>
      <c r="T160" s="172"/>
      <c r="U160" s="172"/>
      <c r="V160" s="172"/>
      <c r="W160" s="172"/>
      <c r="X160" s="172"/>
      <c r="Y160" s="172"/>
      <c r="Z160" s="172"/>
      <c r="AA160" s="172"/>
      <c r="AB160" s="172"/>
      <c r="AC160" s="172"/>
    </row>
    <row r="161">
      <c r="A161" s="758"/>
      <c r="B161" s="21">
        <v>11.0</v>
      </c>
      <c r="C161" s="270" t="s">
        <v>730</v>
      </c>
      <c r="D161" s="271" t="s">
        <v>731</v>
      </c>
      <c r="E161" s="272">
        <v>1.0</v>
      </c>
      <c r="F161" s="272">
        <v>1.0</v>
      </c>
      <c r="G161" s="272" t="s">
        <v>773</v>
      </c>
      <c r="H161" s="273">
        <v>5000000.0</v>
      </c>
      <c r="I161" s="274">
        <f t="shared" si="23"/>
        <v>5000000</v>
      </c>
      <c r="J161" s="172"/>
      <c r="K161" s="172"/>
      <c r="L161" s="172"/>
      <c r="M161" s="172"/>
      <c r="N161" s="172"/>
      <c r="O161" s="172"/>
      <c r="P161" s="172"/>
      <c r="Q161" s="172"/>
      <c r="R161" s="172"/>
      <c r="S161" s="172"/>
      <c r="T161" s="172"/>
      <c r="U161" s="172"/>
      <c r="V161" s="172"/>
      <c r="W161" s="172"/>
      <c r="X161" s="172"/>
      <c r="Y161" s="172"/>
      <c r="Z161" s="172"/>
      <c r="AA161" s="172"/>
      <c r="AB161" s="172"/>
      <c r="AC161" s="172"/>
    </row>
    <row r="162">
      <c r="A162" s="758"/>
      <c r="B162" s="21">
        <v>12.0</v>
      </c>
      <c r="C162" s="23"/>
      <c r="D162" s="271" t="s">
        <v>774</v>
      </c>
      <c r="E162" s="272">
        <v>1.0</v>
      </c>
      <c r="F162" s="272">
        <v>1.0</v>
      </c>
      <c r="G162" s="272" t="s">
        <v>773</v>
      </c>
      <c r="H162" s="273">
        <v>5000000.0</v>
      </c>
      <c r="I162" s="274">
        <f t="shared" si="23"/>
        <v>5000000</v>
      </c>
      <c r="J162" s="172"/>
      <c r="K162" s="172"/>
      <c r="L162" s="172"/>
      <c r="M162" s="172"/>
      <c r="N162" s="172"/>
      <c r="O162" s="172"/>
      <c r="P162" s="172"/>
      <c r="Q162" s="172"/>
      <c r="R162" s="172"/>
      <c r="S162" s="172"/>
      <c r="T162" s="172"/>
      <c r="U162" s="172"/>
      <c r="V162" s="172"/>
      <c r="W162" s="172"/>
      <c r="X162" s="172"/>
      <c r="Y162" s="172"/>
      <c r="Z162" s="172"/>
      <c r="AA162" s="172"/>
      <c r="AB162" s="172"/>
      <c r="AC162" s="172"/>
    </row>
    <row r="163">
      <c r="A163" s="758"/>
      <c r="B163" s="21">
        <v>13.0</v>
      </c>
      <c r="C163" s="275" t="s">
        <v>775</v>
      </c>
      <c r="D163" s="271" t="s">
        <v>783</v>
      </c>
      <c r="E163" s="272">
        <v>50.0</v>
      </c>
      <c r="F163" s="272">
        <v>1.0</v>
      </c>
      <c r="G163" s="272" t="s">
        <v>773</v>
      </c>
      <c r="H163" s="273">
        <v>1140000.0</v>
      </c>
      <c r="I163" s="274">
        <f t="shared" si="23"/>
        <v>57000000</v>
      </c>
      <c r="J163" s="172"/>
      <c r="K163" s="172"/>
      <c r="L163" s="172"/>
      <c r="M163" s="172"/>
      <c r="N163" s="172"/>
      <c r="O163" s="172"/>
      <c r="P163" s="172"/>
      <c r="Q163" s="172"/>
      <c r="R163" s="172"/>
      <c r="S163" s="172"/>
      <c r="T163" s="172"/>
      <c r="U163" s="172"/>
      <c r="V163" s="172"/>
      <c r="W163" s="172"/>
      <c r="X163" s="172"/>
      <c r="Y163" s="172"/>
      <c r="Z163" s="172"/>
      <c r="AA163" s="172"/>
      <c r="AB163" s="172"/>
      <c r="AC163" s="172"/>
    </row>
    <row r="164">
      <c r="A164" s="758"/>
      <c r="B164" s="21">
        <v>14.0</v>
      </c>
      <c r="C164" s="241" t="s">
        <v>777</v>
      </c>
      <c r="D164" s="276"/>
      <c r="E164" s="277"/>
      <c r="F164" s="277"/>
      <c r="G164" s="277"/>
      <c r="H164" s="278"/>
      <c r="I164" s="277"/>
      <c r="J164" s="172"/>
      <c r="K164" s="172"/>
      <c r="L164" s="172"/>
      <c r="M164" s="172"/>
      <c r="N164" s="172"/>
      <c r="O164" s="172"/>
      <c r="P164" s="172"/>
      <c r="Q164" s="172"/>
      <c r="R164" s="172"/>
      <c r="S164" s="172"/>
      <c r="T164" s="172"/>
      <c r="U164" s="172"/>
      <c r="V164" s="172"/>
      <c r="W164" s="172"/>
      <c r="X164" s="172"/>
      <c r="Y164" s="172"/>
      <c r="Z164" s="172"/>
      <c r="AA164" s="172"/>
      <c r="AB164" s="172"/>
      <c r="AC164" s="172"/>
    </row>
    <row r="165">
      <c r="A165" s="758"/>
      <c r="B165" s="21">
        <v>15.0</v>
      </c>
      <c r="C165" s="270" t="s">
        <v>778</v>
      </c>
      <c r="D165" s="269" t="s">
        <v>779</v>
      </c>
      <c r="E165" s="21">
        <v>100.0</v>
      </c>
      <c r="F165" s="21">
        <v>2.0</v>
      </c>
      <c r="G165" s="279" t="s">
        <v>698</v>
      </c>
      <c r="H165" s="255">
        <f t="shared" ref="H165:H166" si="24">75000*110%</f>
        <v>82500</v>
      </c>
      <c r="I165" s="255">
        <f t="shared" ref="I165:I167" si="25">H165*F165*E165</f>
        <v>16500000</v>
      </c>
      <c r="J165" s="172"/>
      <c r="K165" s="172"/>
      <c r="L165" s="172"/>
      <c r="M165" s="172"/>
      <c r="N165" s="172"/>
      <c r="O165" s="172"/>
      <c r="P165" s="172"/>
      <c r="Q165" s="172"/>
      <c r="R165" s="172"/>
      <c r="S165" s="172"/>
      <c r="T165" s="172"/>
      <c r="U165" s="172"/>
      <c r="V165" s="172"/>
      <c r="W165" s="172"/>
      <c r="X165" s="172"/>
      <c r="Y165" s="172"/>
      <c r="Z165" s="172"/>
      <c r="AA165" s="172"/>
      <c r="AB165" s="172"/>
      <c r="AC165" s="172"/>
    </row>
    <row r="166">
      <c r="A166" s="758"/>
      <c r="B166" s="21">
        <v>16.0</v>
      </c>
      <c r="C166" s="23"/>
      <c r="D166" s="269" t="s">
        <v>780</v>
      </c>
      <c r="E166" s="21">
        <v>100.0</v>
      </c>
      <c r="F166" s="21">
        <v>2.0</v>
      </c>
      <c r="G166" s="279" t="s">
        <v>698</v>
      </c>
      <c r="H166" s="255">
        <f t="shared" si="24"/>
        <v>82500</v>
      </c>
      <c r="I166" s="255">
        <f t="shared" si="25"/>
        <v>16500000</v>
      </c>
      <c r="J166" s="172"/>
      <c r="K166" s="172"/>
      <c r="L166" s="172"/>
      <c r="M166" s="172"/>
      <c r="N166" s="172"/>
      <c r="O166" s="172"/>
      <c r="P166" s="172"/>
      <c r="Q166" s="172"/>
      <c r="R166" s="172"/>
      <c r="S166" s="172"/>
      <c r="T166" s="172"/>
      <c r="U166" s="172"/>
      <c r="V166" s="172"/>
      <c r="W166" s="172"/>
      <c r="X166" s="172"/>
      <c r="Y166" s="172"/>
      <c r="Z166" s="172"/>
      <c r="AA166" s="172"/>
      <c r="AB166" s="172"/>
      <c r="AC166" s="172"/>
    </row>
    <row r="167">
      <c r="A167" s="758"/>
      <c r="B167" s="21">
        <v>17.0</v>
      </c>
      <c r="C167" s="275" t="s">
        <v>98</v>
      </c>
      <c r="D167" s="269" t="s">
        <v>697</v>
      </c>
      <c r="E167" s="21">
        <v>5.0</v>
      </c>
      <c r="F167" s="21">
        <v>2.0</v>
      </c>
      <c r="G167" s="279" t="s">
        <v>698</v>
      </c>
      <c r="H167" s="254">
        <v>100000.0</v>
      </c>
      <c r="I167" s="255">
        <f t="shared" si="25"/>
        <v>1000000</v>
      </c>
      <c r="J167" s="172"/>
      <c r="K167" s="172"/>
      <c r="L167" s="172"/>
      <c r="M167" s="172"/>
      <c r="N167" s="172"/>
      <c r="O167" s="172"/>
      <c r="P167" s="172"/>
      <c r="Q167" s="172"/>
      <c r="R167" s="172"/>
      <c r="S167" s="172"/>
      <c r="T167" s="172"/>
      <c r="U167" s="172"/>
      <c r="V167" s="172"/>
      <c r="W167" s="172"/>
      <c r="X167" s="172"/>
      <c r="Y167" s="172"/>
      <c r="Z167" s="172"/>
      <c r="AA167" s="172"/>
      <c r="AB167" s="172"/>
      <c r="AC167" s="172"/>
    </row>
    <row r="168">
      <c r="A168" s="83"/>
      <c r="B168" s="285"/>
      <c r="C168" s="286"/>
      <c r="D168" s="287"/>
      <c r="E168" s="285"/>
      <c r="F168" s="285"/>
      <c r="G168" s="285"/>
      <c r="H168" s="288" t="s">
        <v>452</v>
      </c>
      <c r="I168" s="289">
        <f>SUM(I153:I167)</f>
        <v>127100000</v>
      </c>
      <c r="J168" s="172"/>
      <c r="K168" s="172"/>
      <c r="L168" s="172"/>
      <c r="M168" s="172"/>
      <c r="N168" s="172"/>
      <c r="O168" s="172"/>
      <c r="P168" s="172"/>
      <c r="Q168" s="172"/>
      <c r="R168" s="172"/>
      <c r="S168" s="172"/>
      <c r="T168" s="172"/>
      <c r="U168" s="172"/>
      <c r="V168" s="172"/>
      <c r="W168" s="172"/>
      <c r="X168" s="172"/>
      <c r="Y168" s="172"/>
      <c r="Z168" s="172"/>
      <c r="AA168" s="172"/>
      <c r="AB168" s="172"/>
      <c r="AC168" s="172"/>
    </row>
    <row r="169">
      <c r="A169" s="83"/>
      <c r="B169" s="172"/>
      <c r="C169" s="171"/>
      <c r="D169" s="176"/>
      <c r="E169" s="172"/>
      <c r="F169" s="172"/>
      <c r="G169" s="172"/>
      <c r="H169" s="176"/>
      <c r="I169" s="172"/>
      <c r="J169" s="172"/>
      <c r="K169" s="172"/>
      <c r="L169" s="172"/>
      <c r="M169" s="172"/>
      <c r="N169" s="172"/>
      <c r="O169" s="172"/>
      <c r="P169" s="172"/>
      <c r="Q169" s="172"/>
      <c r="R169" s="172"/>
      <c r="S169" s="172"/>
      <c r="T169" s="172"/>
      <c r="U169" s="172"/>
      <c r="V169" s="172"/>
      <c r="W169" s="172"/>
      <c r="X169" s="172"/>
      <c r="Y169" s="172"/>
      <c r="Z169" s="172"/>
      <c r="AA169" s="172"/>
      <c r="AB169" s="172"/>
      <c r="AC169" s="172"/>
    </row>
    <row r="170">
      <c r="A170" s="83"/>
      <c r="B170" s="172"/>
      <c r="C170" s="290" t="s">
        <v>785</v>
      </c>
      <c r="E170" s="172"/>
      <c r="F170" s="172"/>
      <c r="G170" s="172"/>
      <c r="H170" s="176"/>
      <c r="I170" s="172"/>
      <c r="J170" s="172"/>
      <c r="K170" s="172"/>
      <c r="L170" s="172"/>
      <c r="M170" s="172"/>
      <c r="N170" s="172"/>
      <c r="O170" s="172"/>
      <c r="P170" s="172"/>
      <c r="Q170" s="172"/>
      <c r="R170" s="172"/>
      <c r="S170" s="172"/>
      <c r="T170" s="172"/>
      <c r="U170" s="172"/>
      <c r="V170" s="172"/>
      <c r="W170" s="172"/>
      <c r="X170" s="172"/>
      <c r="Y170" s="172"/>
      <c r="Z170" s="172"/>
      <c r="AA170" s="172"/>
      <c r="AB170" s="172"/>
      <c r="AC170" s="172"/>
    </row>
    <row r="171">
      <c r="A171" s="761"/>
      <c r="B171" s="762" t="s">
        <v>688</v>
      </c>
      <c r="C171" s="763" t="s">
        <v>689</v>
      </c>
      <c r="D171" s="764" t="s">
        <v>690</v>
      </c>
      <c r="E171" s="762" t="s">
        <v>691</v>
      </c>
      <c r="F171" s="762" t="s">
        <v>692</v>
      </c>
      <c r="G171" s="762" t="s">
        <v>693</v>
      </c>
      <c r="H171" s="765" t="s">
        <v>694</v>
      </c>
      <c r="I171" s="762" t="s">
        <v>695</v>
      </c>
      <c r="J171" s="172"/>
      <c r="K171" s="172"/>
      <c r="L171" s="172"/>
      <c r="M171" s="172"/>
      <c r="N171" s="172"/>
      <c r="O171" s="172"/>
      <c r="P171" s="172"/>
      <c r="Q171" s="172"/>
      <c r="R171" s="172"/>
      <c r="S171" s="172"/>
      <c r="T171" s="172"/>
      <c r="U171" s="172"/>
      <c r="V171" s="172"/>
      <c r="W171" s="172"/>
      <c r="X171" s="172"/>
      <c r="Y171" s="172"/>
      <c r="Z171" s="172"/>
      <c r="AA171" s="172"/>
      <c r="AB171" s="172"/>
      <c r="AC171" s="172"/>
    </row>
    <row r="172">
      <c r="A172" s="766"/>
      <c r="B172" s="767"/>
      <c r="C172" s="768" t="s">
        <v>744</v>
      </c>
      <c r="D172" s="769"/>
      <c r="E172" s="770"/>
      <c r="F172" s="770"/>
      <c r="G172" s="771"/>
      <c r="H172" s="772"/>
      <c r="I172" s="772"/>
      <c r="J172" s="172"/>
      <c r="K172" s="172"/>
      <c r="L172" s="172"/>
      <c r="M172" s="172"/>
      <c r="N172" s="172"/>
      <c r="O172" s="172"/>
      <c r="P172" s="172"/>
      <c r="Q172" s="172"/>
      <c r="R172" s="172"/>
      <c r="S172" s="172"/>
      <c r="T172" s="172"/>
      <c r="U172" s="172"/>
      <c r="V172" s="172"/>
      <c r="W172" s="172"/>
      <c r="X172" s="172"/>
      <c r="Y172" s="172"/>
      <c r="Z172" s="172"/>
      <c r="AA172" s="172"/>
      <c r="AB172" s="172"/>
      <c r="AC172" s="172"/>
    </row>
    <row r="173">
      <c r="A173" s="773"/>
      <c r="B173" s="774">
        <v>1.0</v>
      </c>
      <c r="C173" s="775" t="s">
        <v>746</v>
      </c>
      <c r="D173" s="776" t="s">
        <v>747</v>
      </c>
      <c r="E173" s="777">
        <v>3.0</v>
      </c>
      <c r="F173" s="777">
        <v>3.0</v>
      </c>
      <c r="G173" s="778" t="s">
        <v>703</v>
      </c>
      <c r="H173" s="779">
        <v>2000000.0</v>
      </c>
      <c r="I173" s="780">
        <f>H173*F173*E173</f>
        <v>18000000</v>
      </c>
      <c r="J173" s="172"/>
      <c r="K173" s="172"/>
      <c r="L173" s="172"/>
      <c r="M173" s="172"/>
      <c r="N173" s="172"/>
      <c r="O173" s="172"/>
      <c r="P173" s="172"/>
      <c r="Q173" s="172"/>
      <c r="R173" s="172"/>
      <c r="S173" s="172"/>
      <c r="T173" s="172"/>
      <c r="U173" s="172"/>
      <c r="V173" s="172"/>
      <c r="W173" s="172"/>
      <c r="X173" s="172"/>
      <c r="Y173" s="172"/>
      <c r="Z173" s="172"/>
      <c r="AA173" s="172"/>
      <c r="AB173" s="172"/>
      <c r="AC173" s="172"/>
    </row>
    <row r="174">
      <c r="A174" s="773"/>
      <c r="B174" s="774">
        <v>2.0</v>
      </c>
      <c r="C174" s="23"/>
      <c r="D174" s="776" t="s">
        <v>750</v>
      </c>
      <c r="E174" s="774">
        <v>3.0</v>
      </c>
      <c r="F174" s="774">
        <v>1.0</v>
      </c>
      <c r="G174" s="781" t="s">
        <v>751</v>
      </c>
      <c r="H174" s="779">
        <v>2.0E7</v>
      </c>
      <c r="I174" s="780">
        <f t="shared" ref="I174:I186" si="26">H174*E174</f>
        <v>60000000</v>
      </c>
      <c r="J174" s="172"/>
      <c r="K174" s="172"/>
      <c r="L174" s="172"/>
      <c r="M174" s="172"/>
      <c r="N174" s="172"/>
      <c r="O174" s="172"/>
      <c r="P174" s="172"/>
      <c r="Q174" s="172"/>
      <c r="R174" s="172"/>
      <c r="S174" s="172"/>
      <c r="T174" s="172"/>
      <c r="U174" s="172"/>
      <c r="V174" s="172"/>
      <c r="W174" s="172"/>
      <c r="X174" s="172"/>
      <c r="Y174" s="172"/>
      <c r="Z174" s="172"/>
      <c r="AA174" s="172"/>
      <c r="AB174" s="172"/>
      <c r="AC174" s="172"/>
    </row>
    <row r="175">
      <c r="A175" s="773"/>
      <c r="B175" s="774">
        <v>3.0</v>
      </c>
      <c r="C175" s="775" t="s">
        <v>710</v>
      </c>
      <c r="D175" s="776" t="s">
        <v>754</v>
      </c>
      <c r="E175" s="774">
        <v>15.0</v>
      </c>
      <c r="F175" s="774">
        <v>1.0</v>
      </c>
      <c r="G175" s="781" t="s">
        <v>755</v>
      </c>
      <c r="H175" s="779">
        <v>100000.0</v>
      </c>
      <c r="I175" s="780">
        <f t="shared" si="26"/>
        <v>1500000</v>
      </c>
      <c r="J175" s="172"/>
      <c r="K175" s="172"/>
      <c r="L175" s="172"/>
      <c r="M175" s="172"/>
      <c r="N175" s="172"/>
      <c r="O175" s="172"/>
      <c r="P175" s="172"/>
      <c r="Q175" s="172"/>
      <c r="R175" s="172"/>
      <c r="S175" s="172"/>
      <c r="T175" s="172"/>
      <c r="U175" s="172"/>
      <c r="V175" s="172"/>
      <c r="W175" s="172"/>
      <c r="X175" s="172"/>
      <c r="Y175" s="172"/>
      <c r="Z175" s="172"/>
      <c r="AA175" s="172"/>
      <c r="AB175" s="172"/>
      <c r="AC175" s="172"/>
    </row>
    <row r="176">
      <c r="A176" s="773"/>
      <c r="B176" s="774">
        <v>4.0</v>
      </c>
      <c r="C176" s="22"/>
      <c r="D176" s="782" t="s">
        <v>758</v>
      </c>
      <c r="E176" s="774">
        <v>5.0</v>
      </c>
      <c r="F176" s="774">
        <v>1.0</v>
      </c>
      <c r="G176" s="781" t="s">
        <v>755</v>
      </c>
      <c r="H176" s="779">
        <v>300000.0</v>
      </c>
      <c r="I176" s="780">
        <f t="shared" si="26"/>
        <v>1500000</v>
      </c>
      <c r="J176" s="172"/>
      <c r="K176" s="172"/>
      <c r="L176" s="172"/>
      <c r="M176" s="172"/>
      <c r="N176" s="172"/>
      <c r="O176" s="172"/>
      <c r="P176" s="172"/>
      <c r="Q176" s="172"/>
      <c r="R176" s="172"/>
      <c r="S176" s="172"/>
      <c r="T176" s="172"/>
      <c r="U176" s="172"/>
      <c r="V176" s="172"/>
      <c r="W176" s="172"/>
      <c r="X176" s="172"/>
      <c r="Y176" s="172"/>
      <c r="Z176" s="172"/>
      <c r="AA176" s="172"/>
      <c r="AB176" s="172"/>
      <c r="AC176" s="172"/>
    </row>
    <row r="177">
      <c r="A177" s="773"/>
      <c r="B177" s="774">
        <v>5.0</v>
      </c>
      <c r="C177" s="23"/>
      <c r="D177" s="776" t="s">
        <v>761</v>
      </c>
      <c r="E177" s="783">
        <v>1.0</v>
      </c>
      <c r="F177" s="783">
        <v>1.0</v>
      </c>
      <c r="G177" s="784" t="s">
        <v>760</v>
      </c>
      <c r="H177" s="785">
        <v>3000000.0</v>
      </c>
      <c r="I177" s="786">
        <f t="shared" si="26"/>
        <v>3000000</v>
      </c>
      <c r="J177" s="172"/>
      <c r="K177" s="172"/>
      <c r="L177" s="172"/>
      <c r="M177" s="172"/>
      <c r="N177" s="172"/>
      <c r="O177" s="172"/>
      <c r="P177" s="172"/>
      <c r="Q177" s="172"/>
      <c r="R177" s="172"/>
      <c r="S177" s="172"/>
      <c r="T177" s="172"/>
      <c r="U177" s="172"/>
      <c r="V177" s="172"/>
      <c r="W177" s="172"/>
      <c r="X177" s="172"/>
      <c r="Y177" s="172"/>
      <c r="Z177" s="172"/>
      <c r="AA177" s="172"/>
      <c r="AB177" s="172"/>
      <c r="AC177" s="172"/>
    </row>
    <row r="178">
      <c r="A178" s="773"/>
      <c r="B178" s="774">
        <v>6.0</v>
      </c>
      <c r="C178" s="775" t="s">
        <v>756</v>
      </c>
      <c r="D178" s="776" t="s">
        <v>763</v>
      </c>
      <c r="E178" s="774">
        <v>10.0</v>
      </c>
      <c r="F178" s="774">
        <v>1.0</v>
      </c>
      <c r="G178" s="781" t="s">
        <v>751</v>
      </c>
      <c r="H178" s="779">
        <v>150000.0</v>
      </c>
      <c r="I178" s="780">
        <f t="shared" si="26"/>
        <v>1500000</v>
      </c>
      <c r="J178" s="172"/>
      <c r="K178" s="172"/>
      <c r="L178" s="172"/>
      <c r="M178" s="172"/>
      <c r="N178" s="172"/>
      <c r="O178" s="172"/>
      <c r="P178" s="172"/>
      <c r="Q178" s="172"/>
      <c r="R178" s="172"/>
      <c r="S178" s="172"/>
      <c r="T178" s="172"/>
      <c r="U178" s="172"/>
      <c r="V178" s="172"/>
      <c r="W178" s="172"/>
      <c r="X178" s="172"/>
      <c r="Y178" s="172"/>
      <c r="Z178" s="172"/>
      <c r="AA178" s="172"/>
      <c r="AB178" s="172"/>
      <c r="AC178" s="172"/>
    </row>
    <row r="179">
      <c r="A179" s="773"/>
      <c r="B179" s="774">
        <v>7.0</v>
      </c>
      <c r="C179" s="22"/>
      <c r="D179" s="776" t="s">
        <v>765</v>
      </c>
      <c r="E179" s="774">
        <v>5.0</v>
      </c>
      <c r="F179" s="774">
        <v>1.0</v>
      </c>
      <c r="G179" s="781" t="s">
        <v>751</v>
      </c>
      <c r="H179" s="779">
        <v>500000.0</v>
      </c>
      <c r="I179" s="780">
        <f t="shared" si="26"/>
        <v>2500000</v>
      </c>
      <c r="J179" s="172"/>
      <c r="K179" s="172"/>
      <c r="L179" s="172"/>
      <c r="M179" s="172"/>
      <c r="N179" s="172"/>
      <c r="O179" s="172"/>
      <c r="P179" s="172"/>
      <c r="Q179" s="172"/>
      <c r="R179" s="172"/>
      <c r="S179" s="172"/>
      <c r="T179" s="172"/>
      <c r="U179" s="172"/>
      <c r="V179" s="172"/>
      <c r="W179" s="172"/>
      <c r="X179" s="172"/>
      <c r="Y179" s="172"/>
      <c r="Z179" s="172"/>
      <c r="AA179" s="172"/>
      <c r="AB179" s="172"/>
      <c r="AC179" s="172"/>
    </row>
    <row r="180">
      <c r="A180" s="773"/>
      <c r="B180" s="774">
        <v>8.0</v>
      </c>
      <c r="C180" s="23"/>
      <c r="D180" s="787" t="s">
        <v>766</v>
      </c>
      <c r="E180" s="774">
        <v>50.0</v>
      </c>
      <c r="F180" s="774">
        <v>1.0</v>
      </c>
      <c r="G180" s="781" t="s">
        <v>751</v>
      </c>
      <c r="H180" s="779">
        <v>200000.0</v>
      </c>
      <c r="I180" s="780">
        <f t="shared" si="26"/>
        <v>10000000</v>
      </c>
      <c r="J180" s="172"/>
      <c r="K180" s="172"/>
      <c r="L180" s="172"/>
      <c r="M180" s="172"/>
      <c r="N180" s="172"/>
      <c r="O180" s="172"/>
      <c r="P180" s="172"/>
      <c r="Q180" s="172"/>
      <c r="R180" s="172"/>
      <c r="S180" s="172"/>
      <c r="T180" s="172"/>
      <c r="U180" s="172"/>
      <c r="V180" s="172"/>
      <c r="W180" s="172"/>
      <c r="X180" s="172"/>
      <c r="Y180" s="172"/>
      <c r="Z180" s="172"/>
      <c r="AA180" s="172"/>
      <c r="AB180" s="172"/>
      <c r="AC180" s="172"/>
    </row>
    <row r="181">
      <c r="A181" s="773"/>
      <c r="B181" s="774">
        <v>9.0</v>
      </c>
      <c r="C181" s="775" t="s">
        <v>98</v>
      </c>
      <c r="D181" s="788" t="s">
        <v>759</v>
      </c>
      <c r="E181" s="774">
        <v>1.0</v>
      </c>
      <c r="F181" s="774">
        <v>1.0</v>
      </c>
      <c r="G181" s="781" t="s">
        <v>760</v>
      </c>
      <c r="H181" s="779">
        <v>100000.0</v>
      </c>
      <c r="I181" s="780">
        <f t="shared" si="26"/>
        <v>100000</v>
      </c>
      <c r="J181" s="172"/>
      <c r="K181" s="172"/>
      <c r="L181" s="172"/>
      <c r="M181" s="172"/>
      <c r="N181" s="172"/>
      <c r="O181" s="172"/>
      <c r="P181" s="172"/>
      <c r="Q181" s="172"/>
      <c r="R181" s="172"/>
      <c r="S181" s="172"/>
      <c r="T181" s="172"/>
      <c r="U181" s="172"/>
      <c r="V181" s="172"/>
      <c r="W181" s="172"/>
      <c r="X181" s="172"/>
      <c r="Y181" s="172"/>
      <c r="Z181" s="172"/>
      <c r="AA181" s="172"/>
      <c r="AB181" s="172"/>
      <c r="AC181" s="172"/>
    </row>
    <row r="182">
      <c r="A182" s="773"/>
      <c r="B182" s="774"/>
      <c r="C182" s="23"/>
      <c r="D182" s="788" t="s">
        <v>767</v>
      </c>
      <c r="E182" s="774">
        <v>100.0</v>
      </c>
      <c r="F182" s="774">
        <v>1.0</v>
      </c>
      <c r="G182" s="781" t="s">
        <v>768</v>
      </c>
      <c r="H182" s="779">
        <v>5000.0</v>
      </c>
      <c r="I182" s="780">
        <f t="shared" si="26"/>
        <v>500000</v>
      </c>
      <c r="J182" s="172"/>
      <c r="K182" s="172"/>
      <c r="L182" s="172"/>
      <c r="M182" s="172"/>
      <c r="N182" s="172"/>
      <c r="O182" s="172"/>
      <c r="P182" s="172"/>
      <c r="Q182" s="172"/>
      <c r="R182" s="172"/>
      <c r="S182" s="172"/>
      <c r="T182" s="172"/>
      <c r="U182" s="172"/>
      <c r="V182" s="172"/>
      <c r="W182" s="172"/>
      <c r="X182" s="172"/>
      <c r="Y182" s="172"/>
      <c r="Z182" s="172"/>
      <c r="AA182" s="172"/>
      <c r="AB182" s="172"/>
      <c r="AC182" s="172"/>
    </row>
    <row r="183">
      <c r="A183" s="773"/>
      <c r="B183" s="774">
        <v>11.0</v>
      </c>
      <c r="C183" s="789" t="s">
        <v>769</v>
      </c>
      <c r="D183" s="788" t="s">
        <v>770</v>
      </c>
      <c r="E183" s="774">
        <v>3.0</v>
      </c>
      <c r="F183" s="774">
        <v>1.0</v>
      </c>
      <c r="G183" s="781" t="s">
        <v>771</v>
      </c>
      <c r="H183" s="779">
        <v>2200000.0</v>
      </c>
      <c r="I183" s="780">
        <f t="shared" si="26"/>
        <v>6600000</v>
      </c>
      <c r="J183" s="172"/>
      <c r="K183" s="172"/>
      <c r="L183" s="172"/>
      <c r="M183" s="172"/>
      <c r="N183" s="172"/>
      <c r="O183" s="172"/>
      <c r="P183" s="172"/>
      <c r="Q183" s="172"/>
      <c r="R183" s="172"/>
      <c r="S183" s="172"/>
      <c r="T183" s="172"/>
      <c r="U183" s="172"/>
      <c r="V183" s="172"/>
      <c r="W183" s="172"/>
      <c r="X183" s="172"/>
      <c r="Y183" s="172"/>
      <c r="Z183" s="172"/>
      <c r="AA183" s="172"/>
      <c r="AB183" s="172"/>
      <c r="AC183" s="172"/>
    </row>
    <row r="184">
      <c r="A184" s="773"/>
      <c r="B184" s="774">
        <v>13.0</v>
      </c>
      <c r="C184" s="789" t="s">
        <v>748</v>
      </c>
      <c r="D184" s="790" t="s">
        <v>772</v>
      </c>
      <c r="E184" s="774">
        <v>50.0</v>
      </c>
      <c r="F184" s="774">
        <v>1.0</v>
      </c>
      <c r="G184" s="781" t="s">
        <v>701</v>
      </c>
      <c r="H184" s="779">
        <v>50000.0</v>
      </c>
      <c r="I184" s="780">
        <f t="shared" si="26"/>
        <v>2500000</v>
      </c>
      <c r="J184" s="172"/>
      <c r="K184" s="172"/>
      <c r="L184" s="172"/>
      <c r="M184" s="172"/>
      <c r="N184" s="172"/>
      <c r="O184" s="172"/>
      <c r="P184" s="172"/>
      <c r="Q184" s="172"/>
      <c r="R184" s="172"/>
      <c r="S184" s="172"/>
      <c r="T184" s="172"/>
      <c r="U184" s="172"/>
      <c r="V184" s="172"/>
      <c r="W184" s="172"/>
      <c r="X184" s="172"/>
      <c r="Y184" s="172"/>
      <c r="Z184" s="172"/>
      <c r="AA184" s="172"/>
      <c r="AB184" s="172"/>
      <c r="AC184" s="172"/>
    </row>
    <row r="185">
      <c r="A185" s="773"/>
      <c r="B185" s="774">
        <v>14.0</v>
      </c>
      <c r="C185" s="791" t="s">
        <v>730</v>
      </c>
      <c r="D185" s="792" t="s">
        <v>731</v>
      </c>
      <c r="E185" s="793">
        <v>1.0</v>
      </c>
      <c r="F185" s="793">
        <v>1.0</v>
      </c>
      <c r="G185" s="793" t="s">
        <v>773</v>
      </c>
      <c r="H185" s="794">
        <v>5000000.0</v>
      </c>
      <c r="I185" s="795">
        <f t="shared" si="26"/>
        <v>5000000</v>
      </c>
      <c r="J185" s="172"/>
      <c r="K185" s="172"/>
      <c r="L185" s="172"/>
      <c r="M185" s="172"/>
      <c r="N185" s="172"/>
      <c r="O185" s="172"/>
      <c r="P185" s="172"/>
      <c r="Q185" s="172"/>
      <c r="R185" s="172"/>
      <c r="S185" s="172"/>
      <c r="T185" s="172"/>
      <c r="U185" s="172"/>
      <c r="V185" s="172"/>
      <c r="W185" s="172"/>
      <c r="X185" s="172"/>
      <c r="Y185" s="172"/>
      <c r="Z185" s="172"/>
      <c r="AA185" s="172"/>
      <c r="AB185" s="172"/>
      <c r="AC185" s="172"/>
    </row>
    <row r="186">
      <c r="A186" s="773"/>
      <c r="B186" s="774">
        <v>15.0</v>
      </c>
      <c r="C186" s="23"/>
      <c r="D186" s="792" t="s">
        <v>774</v>
      </c>
      <c r="E186" s="793">
        <v>1.0</v>
      </c>
      <c r="F186" s="793">
        <v>1.0</v>
      </c>
      <c r="G186" s="793" t="s">
        <v>773</v>
      </c>
      <c r="H186" s="794">
        <v>5000000.0</v>
      </c>
      <c r="I186" s="795">
        <f t="shared" si="26"/>
        <v>5000000</v>
      </c>
      <c r="J186" s="172"/>
      <c r="K186" s="172"/>
      <c r="L186" s="172"/>
      <c r="M186" s="172"/>
      <c r="N186" s="172"/>
      <c r="O186" s="172"/>
      <c r="P186" s="172"/>
      <c r="Q186" s="172"/>
      <c r="R186" s="172"/>
      <c r="S186" s="172"/>
      <c r="T186" s="172"/>
      <c r="U186" s="172"/>
      <c r="V186" s="172"/>
      <c r="W186" s="172"/>
      <c r="X186" s="172"/>
      <c r="Y186" s="172"/>
      <c r="Z186" s="172"/>
      <c r="AA186" s="172"/>
      <c r="AB186" s="172"/>
      <c r="AC186" s="172"/>
    </row>
    <row r="187">
      <c r="A187" s="773"/>
      <c r="B187" s="774">
        <v>17.0</v>
      </c>
      <c r="C187" s="768" t="s">
        <v>777</v>
      </c>
      <c r="D187" s="796"/>
      <c r="E187" s="797"/>
      <c r="F187" s="797"/>
      <c r="G187" s="797"/>
      <c r="H187" s="798"/>
      <c r="I187" s="797"/>
      <c r="J187" s="172"/>
      <c r="K187" s="172"/>
      <c r="L187" s="172"/>
      <c r="M187" s="172"/>
      <c r="N187" s="172"/>
      <c r="O187" s="172"/>
      <c r="P187" s="172"/>
      <c r="Q187" s="172"/>
      <c r="R187" s="172"/>
      <c r="S187" s="172"/>
      <c r="T187" s="172"/>
      <c r="U187" s="172"/>
      <c r="V187" s="172"/>
      <c r="W187" s="172"/>
      <c r="X187" s="172"/>
      <c r="Y187" s="172"/>
      <c r="Z187" s="172"/>
      <c r="AA187" s="172"/>
      <c r="AB187" s="172"/>
      <c r="AC187" s="172"/>
    </row>
    <row r="188">
      <c r="A188" s="773"/>
      <c r="B188" s="774">
        <v>18.0</v>
      </c>
      <c r="C188" s="791" t="s">
        <v>778</v>
      </c>
      <c r="D188" s="790" t="s">
        <v>786</v>
      </c>
      <c r="E188" s="774">
        <v>100.0</v>
      </c>
      <c r="F188" s="774">
        <v>2.0</v>
      </c>
      <c r="G188" s="799" t="s">
        <v>698</v>
      </c>
      <c r="H188" s="780">
        <f t="shared" ref="H188:H189" si="27">75000*110%</f>
        <v>82500</v>
      </c>
      <c r="I188" s="780">
        <f t="shared" ref="I188:I189" si="28">H188*F188*E188</f>
        <v>16500000</v>
      </c>
      <c r="J188" s="172"/>
      <c r="K188" s="172"/>
      <c r="L188" s="172"/>
      <c r="M188" s="172"/>
      <c r="N188" s="172"/>
      <c r="O188" s="172"/>
      <c r="P188" s="172"/>
      <c r="Q188" s="172"/>
      <c r="R188" s="172"/>
      <c r="S188" s="172"/>
      <c r="T188" s="172"/>
      <c r="U188" s="172"/>
      <c r="V188" s="172"/>
      <c r="W188" s="172"/>
      <c r="X188" s="172"/>
      <c r="Y188" s="172"/>
      <c r="Z188" s="172"/>
      <c r="AA188" s="172"/>
      <c r="AB188" s="172"/>
      <c r="AC188" s="172"/>
    </row>
    <row r="189">
      <c r="A189" s="773"/>
      <c r="B189" s="774">
        <v>19.0</v>
      </c>
      <c r="C189" s="23"/>
      <c r="D189" s="790" t="s">
        <v>787</v>
      </c>
      <c r="E189" s="774">
        <v>100.0</v>
      </c>
      <c r="F189" s="774">
        <v>2.0</v>
      </c>
      <c r="G189" s="799" t="s">
        <v>698</v>
      </c>
      <c r="H189" s="780">
        <f t="shared" si="27"/>
        <v>82500</v>
      </c>
      <c r="I189" s="780">
        <f t="shared" si="28"/>
        <v>16500000</v>
      </c>
      <c r="J189" s="172"/>
      <c r="K189" s="172"/>
      <c r="L189" s="172"/>
      <c r="M189" s="172"/>
      <c r="N189" s="172"/>
      <c r="O189" s="172"/>
      <c r="P189" s="172"/>
      <c r="Q189" s="172"/>
      <c r="R189" s="172"/>
      <c r="S189" s="172"/>
      <c r="T189" s="172"/>
      <c r="U189" s="172"/>
      <c r="V189" s="172"/>
      <c r="W189" s="172"/>
      <c r="X189" s="172"/>
      <c r="Y189" s="172"/>
      <c r="Z189" s="172"/>
      <c r="AA189" s="172"/>
      <c r="AB189" s="172"/>
      <c r="AC189" s="172"/>
    </row>
    <row r="190">
      <c r="A190" s="800"/>
      <c r="B190" s="801"/>
      <c r="C190" s="802"/>
      <c r="D190" s="796"/>
      <c r="E190" s="797"/>
      <c r="F190" s="797"/>
      <c r="G190" s="797"/>
      <c r="H190" s="803" t="s">
        <v>764</v>
      </c>
      <c r="I190" s="804">
        <f>SUM(I171:I189)</f>
        <v>150700000</v>
      </c>
      <c r="J190" s="172"/>
      <c r="K190" s="172"/>
      <c r="L190" s="172"/>
      <c r="M190" s="172"/>
      <c r="N190" s="172"/>
      <c r="O190" s="172"/>
      <c r="P190" s="172"/>
      <c r="Q190" s="172"/>
      <c r="R190" s="172"/>
      <c r="S190" s="172"/>
      <c r="T190" s="172"/>
      <c r="U190" s="172"/>
      <c r="V190" s="172"/>
      <c r="W190" s="172"/>
      <c r="X190" s="172"/>
      <c r="Y190" s="172"/>
      <c r="Z190" s="172"/>
      <c r="AA190" s="172"/>
      <c r="AB190" s="172"/>
      <c r="AC190" s="172"/>
    </row>
    <row r="191">
      <c r="A191" s="805"/>
      <c r="B191" s="806"/>
      <c r="C191" s="807"/>
      <c r="D191" s="808"/>
      <c r="E191" s="806"/>
      <c r="F191" s="806"/>
      <c r="G191" s="806"/>
      <c r="H191" s="808"/>
      <c r="I191" s="806"/>
      <c r="J191" s="172"/>
      <c r="K191" s="172"/>
      <c r="L191" s="172"/>
      <c r="M191" s="172"/>
      <c r="N191" s="172"/>
      <c r="O191" s="172"/>
      <c r="P191" s="172"/>
      <c r="Q191" s="172"/>
      <c r="R191" s="172"/>
      <c r="S191" s="172"/>
      <c r="T191" s="172"/>
      <c r="U191" s="172"/>
      <c r="V191" s="172"/>
      <c r="W191" s="172"/>
      <c r="X191" s="172"/>
      <c r="Y191" s="172"/>
      <c r="Z191" s="172"/>
      <c r="AA191" s="172"/>
      <c r="AB191" s="172"/>
      <c r="AC191" s="172"/>
    </row>
    <row r="192">
      <c r="A192" s="805"/>
      <c r="B192" s="806"/>
      <c r="C192" s="809" t="s">
        <v>2043</v>
      </c>
      <c r="E192" s="806"/>
      <c r="F192" s="806"/>
      <c r="G192" s="806"/>
      <c r="H192" s="808"/>
      <c r="I192" s="806"/>
      <c r="J192" s="172"/>
      <c r="K192" s="172"/>
      <c r="L192" s="172"/>
      <c r="M192" s="172"/>
      <c r="N192" s="172"/>
      <c r="O192" s="172"/>
      <c r="P192" s="172"/>
      <c r="Q192" s="172"/>
      <c r="R192" s="172"/>
      <c r="S192" s="172"/>
      <c r="T192" s="172"/>
      <c r="U192" s="172"/>
      <c r="V192" s="172"/>
      <c r="W192" s="172"/>
      <c r="X192" s="172"/>
      <c r="Y192" s="172"/>
      <c r="Z192" s="172"/>
      <c r="AA192" s="172"/>
      <c r="AB192" s="172"/>
      <c r="AC192" s="172"/>
    </row>
    <row r="193">
      <c r="A193" s="761"/>
      <c r="B193" s="762" t="s">
        <v>688</v>
      </c>
      <c r="C193" s="763" t="s">
        <v>689</v>
      </c>
      <c r="D193" s="764" t="s">
        <v>690</v>
      </c>
      <c r="E193" s="762" t="s">
        <v>691</v>
      </c>
      <c r="F193" s="762" t="s">
        <v>692</v>
      </c>
      <c r="G193" s="762" t="s">
        <v>693</v>
      </c>
      <c r="H193" s="765" t="s">
        <v>694</v>
      </c>
      <c r="I193" s="762" t="s">
        <v>695</v>
      </c>
      <c r="J193" s="172"/>
      <c r="K193" s="172"/>
      <c r="L193" s="172"/>
      <c r="M193" s="172"/>
      <c r="N193" s="172"/>
      <c r="O193" s="172"/>
      <c r="P193" s="172"/>
      <c r="Q193" s="172"/>
      <c r="R193" s="172"/>
      <c r="S193" s="172"/>
      <c r="T193" s="172"/>
      <c r="U193" s="172"/>
      <c r="V193" s="172"/>
      <c r="W193" s="172"/>
      <c r="X193" s="172"/>
      <c r="Y193" s="172"/>
      <c r="Z193" s="172"/>
      <c r="AA193" s="172"/>
      <c r="AB193" s="172"/>
      <c r="AC193" s="172"/>
    </row>
    <row r="194">
      <c r="A194" s="766"/>
      <c r="B194" s="767"/>
      <c r="C194" s="768" t="s">
        <v>744</v>
      </c>
      <c r="D194" s="769"/>
      <c r="E194" s="770"/>
      <c r="F194" s="770"/>
      <c r="G194" s="771"/>
      <c r="H194" s="772"/>
      <c r="I194" s="772"/>
      <c r="J194" s="172"/>
      <c r="K194" s="172"/>
      <c r="L194" s="172"/>
      <c r="M194" s="172"/>
      <c r="N194" s="172"/>
      <c r="O194" s="172"/>
      <c r="P194" s="172"/>
      <c r="Q194" s="172"/>
      <c r="R194" s="172"/>
      <c r="S194" s="172"/>
      <c r="T194" s="172"/>
      <c r="U194" s="172"/>
      <c r="V194" s="172"/>
      <c r="W194" s="172"/>
      <c r="X194" s="172"/>
      <c r="Y194" s="172"/>
      <c r="Z194" s="172"/>
      <c r="AA194" s="172"/>
      <c r="AB194" s="172"/>
      <c r="AC194" s="172"/>
    </row>
    <row r="195">
      <c r="A195" s="773"/>
      <c r="B195" s="774">
        <v>1.0</v>
      </c>
      <c r="C195" s="775" t="s">
        <v>746</v>
      </c>
      <c r="D195" s="776" t="s">
        <v>747</v>
      </c>
      <c r="E195" s="777">
        <v>3.0</v>
      </c>
      <c r="F195" s="777">
        <v>3.0</v>
      </c>
      <c r="G195" s="778" t="s">
        <v>703</v>
      </c>
      <c r="H195" s="779">
        <v>2000000.0</v>
      </c>
      <c r="I195" s="780">
        <f>H195*F195*E195</f>
        <v>18000000</v>
      </c>
      <c r="J195" s="172"/>
      <c r="K195" s="172"/>
      <c r="L195" s="172"/>
      <c r="M195" s="172"/>
      <c r="N195" s="172"/>
      <c r="O195" s="172"/>
      <c r="P195" s="172"/>
      <c r="Q195" s="172"/>
      <c r="R195" s="172"/>
      <c r="S195" s="172"/>
      <c r="T195" s="172"/>
      <c r="U195" s="172"/>
      <c r="V195" s="172"/>
      <c r="W195" s="172"/>
      <c r="X195" s="172"/>
      <c r="Y195" s="172"/>
      <c r="Z195" s="172"/>
      <c r="AA195" s="172"/>
      <c r="AB195" s="172"/>
      <c r="AC195" s="172"/>
    </row>
    <row r="196">
      <c r="A196" s="773"/>
      <c r="B196" s="774">
        <v>2.0</v>
      </c>
      <c r="C196" s="23"/>
      <c r="D196" s="776" t="s">
        <v>750</v>
      </c>
      <c r="E196" s="774">
        <v>3.0</v>
      </c>
      <c r="F196" s="774">
        <v>1.0</v>
      </c>
      <c r="G196" s="781" t="s">
        <v>751</v>
      </c>
      <c r="H196" s="779">
        <v>2.0E7</v>
      </c>
      <c r="I196" s="780">
        <f t="shared" ref="I196:I209" si="29">H196*E196</f>
        <v>60000000</v>
      </c>
      <c r="J196" s="172"/>
      <c r="K196" s="172"/>
      <c r="L196" s="172"/>
      <c r="M196" s="172"/>
      <c r="N196" s="172"/>
      <c r="O196" s="172"/>
      <c r="P196" s="172"/>
      <c r="Q196" s="172"/>
      <c r="R196" s="172"/>
      <c r="S196" s="172"/>
      <c r="T196" s="172"/>
      <c r="U196" s="172"/>
      <c r="V196" s="172"/>
      <c r="W196" s="172"/>
      <c r="X196" s="172"/>
      <c r="Y196" s="172"/>
      <c r="Z196" s="172"/>
      <c r="AA196" s="172"/>
      <c r="AB196" s="172"/>
      <c r="AC196" s="172"/>
    </row>
    <row r="197">
      <c r="A197" s="773"/>
      <c r="B197" s="774">
        <v>3.0</v>
      </c>
      <c r="C197" s="775" t="s">
        <v>710</v>
      </c>
      <c r="D197" s="776" t="s">
        <v>754</v>
      </c>
      <c r="E197" s="774">
        <v>15.0</v>
      </c>
      <c r="F197" s="774">
        <v>1.0</v>
      </c>
      <c r="G197" s="781" t="s">
        <v>755</v>
      </c>
      <c r="H197" s="779">
        <v>100000.0</v>
      </c>
      <c r="I197" s="780">
        <f t="shared" si="29"/>
        <v>1500000</v>
      </c>
      <c r="J197" s="172"/>
      <c r="K197" s="172"/>
      <c r="L197" s="172"/>
      <c r="M197" s="172"/>
      <c r="N197" s="172"/>
      <c r="O197" s="172"/>
      <c r="P197" s="172"/>
      <c r="Q197" s="172"/>
      <c r="R197" s="172"/>
      <c r="S197" s="172"/>
      <c r="T197" s="172"/>
      <c r="U197" s="172"/>
      <c r="V197" s="172"/>
      <c r="W197" s="172"/>
      <c r="X197" s="172"/>
      <c r="Y197" s="172"/>
      <c r="Z197" s="172"/>
      <c r="AA197" s="172"/>
      <c r="AB197" s="172"/>
      <c r="AC197" s="172"/>
    </row>
    <row r="198">
      <c r="A198" s="773"/>
      <c r="B198" s="774">
        <v>4.0</v>
      </c>
      <c r="C198" s="22"/>
      <c r="D198" s="782" t="s">
        <v>758</v>
      </c>
      <c r="E198" s="774">
        <v>5.0</v>
      </c>
      <c r="F198" s="774">
        <v>1.0</v>
      </c>
      <c r="G198" s="781" t="s">
        <v>755</v>
      </c>
      <c r="H198" s="779">
        <v>300000.0</v>
      </c>
      <c r="I198" s="780">
        <f t="shared" si="29"/>
        <v>1500000</v>
      </c>
      <c r="J198" s="172"/>
      <c r="K198" s="172"/>
      <c r="L198" s="172"/>
      <c r="M198" s="172"/>
      <c r="N198" s="172"/>
      <c r="O198" s="172"/>
      <c r="P198" s="172"/>
      <c r="Q198" s="172"/>
      <c r="R198" s="172"/>
      <c r="S198" s="172"/>
      <c r="T198" s="172"/>
      <c r="U198" s="172"/>
      <c r="V198" s="172"/>
      <c r="W198" s="172"/>
      <c r="X198" s="172"/>
      <c r="Y198" s="172"/>
      <c r="Z198" s="172"/>
      <c r="AA198" s="172"/>
      <c r="AB198" s="172"/>
      <c r="AC198" s="172"/>
    </row>
    <row r="199">
      <c r="A199" s="773"/>
      <c r="B199" s="774">
        <v>5.0</v>
      </c>
      <c r="C199" s="23"/>
      <c r="D199" s="776" t="s">
        <v>761</v>
      </c>
      <c r="E199" s="783">
        <v>1.0</v>
      </c>
      <c r="F199" s="783">
        <v>1.0</v>
      </c>
      <c r="G199" s="784" t="s">
        <v>760</v>
      </c>
      <c r="H199" s="785">
        <v>3000000.0</v>
      </c>
      <c r="I199" s="786">
        <f t="shared" si="29"/>
        <v>3000000</v>
      </c>
      <c r="J199" s="172"/>
      <c r="K199" s="172"/>
      <c r="L199" s="172"/>
      <c r="M199" s="172"/>
      <c r="N199" s="172"/>
      <c r="O199" s="172"/>
      <c r="P199" s="172"/>
      <c r="Q199" s="172"/>
      <c r="R199" s="172"/>
      <c r="S199" s="172"/>
      <c r="T199" s="172"/>
      <c r="U199" s="172"/>
      <c r="V199" s="172"/>
      <c r="W199" s="172"/>
      <c r="X199" s="172"/>
      <c r="Y199" s="172"/>
      <c r="Z199" s="172"/>
      <c r="AA199" s="172"/>
      <c r="AB199" s="172"/>
      <c r="AC199" s="172"/>
    </row>
    <row r="200">
      <c r="A200" s="773"/>
      <c r="B200" s="774">
        <v>6.0</v>
      </c>
      <c r="C200" s="775" t="s">
        <v>756</v>
      </c>
      <c r="D200" s="776" t="s">
        <v>763</v>
      </c>
      <c r="E200" s="774">
        <v>10.0</v>
      </c>
      <c r="F200" s="774">
        <v>1.0</v>
      </c>
      <c r="G200" s="781" t="s">
        <v>751</v>
      </c>
      <c r="H200" s="779">
        <v>150000.0</v>
      </c>
      <c r="I200" s="780">
        <f t="shared" si="29"/>
        <v>1500000</v>
      </c>
      <c r="J200" s="172"/>
      <c r="K200" s="172"/>
      <c r="L200" s="172"/>
      <c r="M200" s="172"/>
      <c r="N200" s="172"/>
      <c r="O200" s="172"/>
      <c r="P200" s="172"/>
      <c r="Q200" s="172"/>
      <c r="R200" s="172"/>
      <c r="S200" s="172"/>
      <c r="T200" s="172"/>
      <c r="U200" s="172"/>
      <c r="V200" s="172"/>
      <c r="W200" s="172"/>
      <c r="X200" s="172"/>
      <c r="Y200" s="172"/>
      <c r="Z200" s="172"/>
      <c r="AA200" s="172"/>
      <c r="AB200" s="172"/>
      <c r="AC200" s="172"/>
    </row>
    <row r="201">
      <c r="A201" s="773"/>
      <c r="B201" s="774">
        <v>7.0</v>
      </c>
      <c r="C201" s="22"/>
      <c r="D201" s="776" t="s">
        <v>765</v>
      </c>
      <c r="E201" s="774">
        <v>5.0</v>
      </c>
      <c r="F201" s="774">
        <v>1.0</v>
      </c>
      <c r="G201" s="781" t="s">
        <v>751</v>
      </c>
      <c r="H201" s="779">
        <v>500000.0</v>
      </c>
      <c r="I201" s="780">
        <f t="shared" si="29"/>
        <v>2500000</v>
      </c>
      <c r="J201" s="172"/>
      <c r="K201" s="172"/>
      <c r="L201" s="172"/>
      <c r="M201" s="172"/>
      <c r="N201" s="172"/>
      <c r="O201" s="172"/>
      <c r="P201" s="172"/>
      <c r="Q201" s="172"/>
      <c r="R201" s="172"/>
      <c r="S201" s="172"/>
      <c r="T201" s="172"/>
      <c r="U201" s="172"/>
      <c r="V201" s="172"/>
      <c r="W201" s="172"/>
      <c r="X201" s="172"/>
      <c r="Y201" s="172"/>
      <c r="Z201" s="172"/>
      <c r="AA201" s="172"/>
      <c r="AB201" s="172"/>
      <c r="AC201" s="172"/>
    </row>
    <row r="202">
      <c r="A202" s="773"/>
      <c r="B202" s="774">
        <v>8.0</v>
      </c>
      <c r="C202" s="23"/>
      <c r="D202" s="787" t="s">
        <v>766</v>
      </c>
      <c r="E202" s="774">
        <v>50.0</v>
      </c>
      <c r="F202" s="774">
        <v>1.0</v>
      </c>
      <c r="G202" s="781" t="s">
        <v>751</v>
      </c>
      <c r="H202" s="779">
        <v>200000.0</v>
      </c>
      <c r="I202" s="780">
        <f t="shared" si="29"/>
        <v>10000000</v>
      </c>
      <c r="J202" s="172"/>
      <c r="K202" s="172"/>
      <c r="L202" s="172"/>
      <c r="M202" s="172"/>
      <c r="N202" s="172"/>
      <c r="O202" s="172"/>
      <c r="P202" s="172"/>
      <c r="Q202" s="172"/>
      <c r="R202" s="172"/>
      <c r="S202" s="172"/>
      <c r="T202" s="172"/>
      <c r="U202" s="172"/>
      <c r="V202" s="172"/>
      <c r="W202" s="172"/>
      <c r="X202" s="172"/>
      <c r="Y202" s="172"/>
      <c r="Z202" s="172"/>
      <c r="AA202" s="172"/>
      <c r="AB202" s="172"/>
      <c r="AC202" s="172"/>
    </row>
    <row r="203">
      <c r="A203" s="773"/>
      <c r="B203" s="774">
        <v>9.0</v>
      </c>
      <c r="C203" s="775" t="s">
        <v>98</v>
      </c>
      <c r="D203" s="788" t="s">
        <v>759</v>
      </c>
      <c r="E203" s="774">
        <v>1.0</v>
      </c>
      <c r="F203" s="774">
        <v>1.0</v>
      </c>
      <c r="G203" s="781" t="s">
        <v>760</v>
      </c>
      <c r="H203" s="779">
        <v>100000.0</v>
      </c>
      <c r="I203" s="780">
        <f t="shared" si="29"/>
        <v>100000</v>
      </c>
      <c r="J203" s="172"/>
      <c r="K203" s="172"/>
      <c r="L203" s="172"/>
      <c r="M203" s="172"/>
      <c r="N203" s="172"/>
      <c r="O203" s="172"/>
      <c r="P203" s="172"/>
      <c r="Q203" s="172"/>
      <c r="R203" s="172"/>
      <c r="S203" s="172"/>
      <c r="T203" s="172"/>
      <c r="U203" s="172"/>
      <c r="V203" s="172"/>
      <c r="W203" s="172"/>
      <c r="X203" s="172"/>
      <c r="Y203" s="172"/>
      <c r="Z203" s="172"/>
      <c r="AA203" s="172"/>
      <c r="AB203" s="172"/>
      <c r="AC203" s="172"/>
    </row>
    <row r="204">
      <c r="A204" s="773"/>
      <c r="B204" s="774"/>
      <c r="C204" s="23"/>
      <c r="D204" s="788" t="s">
        <v>767</v>
      </c>
      <c r="E204" s="774">
        <v>100.0</v>
      </c>
      <c r="F204" s="774">
        <v>1.0</v>
      </c>
      <c r="G204" s="781" t="s">
        <v>768</v>
      </c>
      <c r="H204" s="779">
        <v>5000.0</v>
      </c>
      <c r="I204" s="780">
        <f t="shared" si="29"/>
        <v>500000</v>
      </c>
      <c r="J204" s="172"/>
      <c r="K204" s="172"/>
      <c r="L204" s="172"/>
      <c r="M204" s="172"/>
      <c r="N204" s="172"/>
      <c r="O204" s="172"/>
      <c r="P204" s="172"/>
      <c r="Q204" s="172"/>
      <c r="R204" s="172"/>
      <c r="S204" s="172"/>
      <c r="T204" s="172"/>
      <c r="U204" s="172"/>
      <c r="V204" s="172"/>
      <c r="W204" s="172"/>
      <c r="X204" s="172"/>
      <c r="Y204" s="172"/>
      <c r="Z204" s="172"/>
      <c r="AA204" s="172"/>
      <c r="AB204" s="172"/>
      <c r="AC204" s="172"/>
    </row>
    <row r="205">
      <c r="A205" s="773"/>
      <c r="B205" s="774">
        <v>11.0</v>
      </c>
      <c r="C205" s="789" t="s">
        <v>769</v>
      </c>
      <c r="D205" s="788" t="s">
        <v>770</v>
      </c>
      <c r="E205" s="774">
        <v>3.0</v>
      </c>
      <c r="F205" s="774">
        <v>1.0</v>
      </c>
      <c r="G205" s="781" t="s">
        <v>771</v>
      </c>
      <c r="H205" s="779">
        <v>2200000.0</v>
      </c>
      <c r="I205" s="780">
        <f t="shared" si="29"/>
        <v>6600000</v>
      </c>
      <c r="J205" s="172"/>
      <c r="K205" s="172"/>
      <c r="L205" s="172"/>
      <c r="M205" s="172"/>
      <c r="N205" s="172"/>
      <c r="O205" s="172"/>
      <c r="P205" s="172"/>
      <c r="Q205" s="172"/>
      <c r="R205" s="172"/>
      <c r="S205" s="172"/>
      <c r="T205" s="172"/>
      <c r="U205" s="172"/>
      <c r="V205" s="172"/>
      <c r="W205" s="172"/>
      <c r="X205" s="172"/>
      <c r="Y205" s="172"/>
      <c r="Z205" s="172"/>
      <c r="AA205" s="172"/>
      <c r="AB205" s="172"/>
      <c r="AC205" s="172"/>
    </row>
    <row r="206">
      <c r="A206" s="773"/>
      <c r="B206" s="774">
        <v>13.0</v>
      </c>
      <c r="C206" s="789" t="s">
        <v>748</v>
      </c>
      <c r="D206" s="790" t="s">
        <v>772</v>
      </c>
      <c r="E206" s="774">
        <v>50.0</v>
      </c>
      <c r="F206" s="774">
        <v>1.0</v>
      </c>
      <c r="G206" s="781" t="s">
        <v>701</v>
      </c>
      <c r="H206" s="779">
        <v>50000.0</v>
      </c>
      <c r="I206" s="780">
        <f t="shared" si="29"/>
        <v>2500000</v>
      </c>
      <c r="J206" s="172"/>
      <c r="K206" s="172"/>
      <c r="L206" s="172"/>
      <c r="M206" s="172"/>
      <c r="N206" s="172"/>
      <c r="O206" s="172"/>
      <c r="P206" s="172"/>
      <c r="Q206" s="172"/>
      <c r="R206" s="172"/>
      <c r="S206" s="172"/>
      <c r="T206" s="172"/>
      <c r="U206" s="172"/>
      <c r="V206" s="172"/>
      <c r="W206" s="172"/>
      <c r="X206" s="172"/>
      <c r="Y206" s="172"/>
      <c r="Z206" s="172"/>
      <c r="AA206" s="172"/>
      <c r="AB206" s="172"/>
      <c r="AC206" s="172"/>
    </row>
    <row r="207">
      <c r="A207" s="773"/>
      <c r="B207" s="774">
        <v>14.0</v>
      </c>
      <c r="C207" s="791" t="s">
        <v>730</v>
      </c>
      <c r="D207" s="792" t="s">
        <v>731</v>
      </c>
      <c r="E207" s="793">
        <v>1.0</v>
      </c>
      <c r="F207" s="793">
        <v>1.0</v>
      </c>
      <c r="G207" s="793" t="s">
        <v>773</v>
      </c>
      <c r="H207" s="794">
        <v>5000000.0</v>
      </c>
      <c r="I207" s="795">
        <f t="shared" si="29"/>
        <v>5000000</v>
      </c>
      <c r="J207" s="172"/>
      <c r="K207" s="172"/>
      <c r="L207" s="172"/>
      <c r="M207" s="172"/>
      <c r="N207" s="172"/>
      <c r="O207" s="172"/>
      <c r="P207" s="172"/>
      <c r="Q207" s="172"/>
      <c r="R207" s="172"/>
      <c r="S207" s="172"/>
      <c r="T207" s="172"/>
      <c r="U207" s="172"/>
      <c r="V207" s="172"/>
      <c r="W207" s="172"/>
      <c r="X207" s="172"/>
      <c r="Y207" s="172"/>
      <c r="Z207" s="172"/>
      <c r="AA207" s="172"/>
      <c r="AB207" s="172"/>
      <c r="AC207" s="172"/>
    </row>
    <row r="208">
      <c r="A208" s="773"/>
      <c r="B208" s="774">
        <v>15.0</v>
      </c>
      <c r="C208" s="23"/>
      <c r="D208" s="792" t="s">
        <v>774</v>
      </c>
      <c r="E208" s="793">
        <v>1.0</v>
      </c>
      <c r="F208" s="793">
        <v>1.0</v>
      </c>
      <c r="G208" s="793" t="s">
        <v>773</v>
      </c>
      <c r="H208" s="794">
        <v>5000000.0</v>
      </c>
      <c r="I208" s="795">
        <f t="shared" si="29"/>
        <v>5000000</v>
      </c>
      <c r="J208" s="172"/>
      <c r="K208" s="172"/>
      <c r="L208" s="172"/>
      <c r="M208" s="172"/>
      <c r="N208" s="172"/>
      <c r="O208" s="172"/>
      <c r="P208" s="172"/>
      <c r="Q208" s="172"/>
      <c r="R208" s="172"/>
      <c r="S208" s="172"/>
      <c r="T208" s="172"/>
      <c r="U208" s="172"/>
      <c r="V208" s="172"/>
      <c r="W208" s="172"/>
      <c r="X208" s="172"/>
      <c r="Y208" s="172"/>
      <c r="Z208" s="172"/>
      <c r="AA208" s="172"/>
      <c r="AB208" s="172"/>
      <c r="AC208" s="172"/>
    </row>
    <row r="209">
      <c r="A209" s="773"/>
      <c r="B209" s="774">
        <v>16.0</v>
      </c>
      <c r="C209" s="810" t="s">
        <v>789</v>
      </c>
      <c r="D209" s="792" t="s">
        <v>783</v>
      </c>
      <c r="E209" s="793">
        <v>23.0</v>
      </c>
      <c r="F209" s="793">
        <v>1.0</v>
      </c>
      <c r="G209" s="793" t="s">
        <v>773</v>
      </c>
      <c r="H209" s="794">
        <f>40%*2850000</f>
        <v>1140000</v>
      </c>
      <c r="I209" s="795">
        <f t="shared" si="29"/>
        <v>26220000</v>
      </c>
      <c r="J209" s="172"/>
      <c r="K209" s="172"/>
      <c r="L209" s="172"/>
      <c r="M209" s="172"/>
      <c r="N209" s="172"/>
      <c r="O209" s="172"/>
      <c r="P209" s="172"/>
      <c r="Q209" s="172"/>
      <c r="R209" s="172"/>
      <c r="S209" s="172"/>
      <c r="T209" s="172"/>
      <c r="U209" s="172"/>
      <c r="V209" s="172"/>
      <c r="W209" s="172"/>
      <c r="X209" s="172"/>
      <c r="Y209" s="172"/>
      <c r="Z209" s="172"/>
      <c r="AA209" s="172"/>
      <c r="AB209" s="172"/>
      <c r="AC209" s="172"/>
    </row>
    <row r="210">
      <c r="A210" s="773"/>
      <c r="B210" s="774">
        <v>17.0</v>
      </c>
      <c r="C210" s="768" t="s">
        <v>777</v>
      </c>
      <c r="D210" s="796"/>
      <c r="E210" s="797"/>
      <c r="F210" s="797"/>
      <c r="G210" s="797"/>
      <c r="H210" s="798"/>
      <c r="I210" s="797"/>
      <c r="J210" s="172"/>
      <c r="K210" s="172"/>
      <c r="L210" s="172"/>
      <c r="M210" s="172"/>
      <c r="N210" s="172"/>
      <c r="O210" s="172"/>
      <c r="P210" s="172"/>
      <c r="Q210" s="172"/>
      <c r="R210" s="172"/>
      <c r="S210" s="172"/>
      <c r="T210" s="172"/>
      <c r="U210" s="172"/>
      <c r="V210" s="172"/>
      <c r="W210" s="172"/>
      <c r="X210" s="172"/>
      <c r="Y210" s="172"/>
      <c r="Z210" s="172"/>
      <c r="AA210" s="172"/>
      <c r="AB210" s="172"/>
      <c r="AC210" s="172"/>
    </row>
    <row r="211">
      <c r="A211" s="773"/>
      <c r="B211" s="774">
        <v>18.0</v>
      </c>
      <c r="C211" s="791" t="s">
        <v>778</v>
      </c>
      <c r="D211" s="790" t="s">
        <v>786</v>
      </c>
      <c r="E211" s="774">
        <v>100.0</v>
      </c>
      <c r="F211" s="774">
        <v>2.0</v>
      </c>
      <c r="G211" s="799" t="s">
        <v>698</v>
      </c>
      <c r="H211" s="780">
        <f t="shared" ref="H211:H212" si="30">75000*110%</f>
        <v>82500</v>
      </c>
      <c r="I211" s="780">
        <f t="shared" ref="I211:I212" si="31">H211*F211*E211</f>
        <v>16500000</v>
      </c>
      <c r="J211" s="172"/>
      <c r="K211" s="172"/>
      <c r="L211" s="172"/>
      <c r="M211" s="172"/>
      <c r="N211" s="172"/>
      <c r="O211" s="172"/>
      <c r="P211" s="172"/>
      <c r="Q211" s="172"/>
      <c r="R211" s="172"/>
      <c r="S211" s="172"/>
      <c r="T211" s="172"/>
      <c r="U211" s="172"/>
      <c r="V211" s="172"/>
      <c r="W211" s="172"/>
      <c r="X211" s="172"/>
      <c r="Y211" s="172"/>
      <c r="Z211" s="172"/>
      <c r="AA211" s="172"/>
      <c r="AB211" s="172"/>
      <c r="AC211" s="172"/>
    </row>
    <row r="212">
      <c r="A212" s="773"/>
      <c r="B212" s="774">
        <v>19.0</v>
      </c>
      <c r="C212" s="23"/>
      <c r="D212" s="790" t="s">
        <v>787</v>
      </c>
      <c r="E212" s="774">
        <v>100.0</v>
      </c>
      <c r="F212" s="774">
        <v>2.0</v>
      </c>
      <c r="G212" s="799" t="s">
        <v>698</v>
      </c>
      <c r="H212" s="780">
        <f t="shared" si="30"/>
        <v>82500</v>
      </c>
      <c r="I212" s="780">
        <f t="shared" si="31"/>
        <v>16500000</v>
      </c>
      <c r="J212" s="172"/>
      <c r="K212" s="172"/>
      <c r="L212" s="172"/>
      <c r="M212" s="172"/>
      <c r="N212" s="172"/>
      <c r="O212" s="172"/>
      <c r="P212" s="172"/>
      <c r="Q212" s="172"/>
      <c r="R212" s="172"/>
      <c r="S212" s="172"/>
      <c r="T212" s="172"/>
      <c r="U212" s="172"/>
      <c r="V212" s="172"/>
      <c r="W212" s="172"/>
      <c r="X212" s="172"/>
      <c r="Y212" s="172"/>
      <c r="Z212" s="172"/>
      <c r="AA212" s="172"/>
      <c r="AB212" s="172"/>
      <c r="AC212" s="172"/>
    </row>
    <row r="213">
      <c r="A213" s="800"/>
      <c r="B213" s="801"/>
      <c r="C213" s="802"/>
      <c r="D213" s="796"/>
      <c r="E213" s="797"/>
      <c r="F213" s="797"/>
      <c r="G213" s="797"/>
      <c r="H213" s="803" t="s">
        <v>764</v>
      </c>
      <c r="I213" s="804">
        <f>SUM(I193:I212)</f>
        <v>176920000</v>
      </c>
      <c r="J213" s="172"/>
      <c r="K213" s="172"/>
      <c r="L213" s="172"/>
      <c r="M213" s="172"/>
      <c r="N213" s="172"/>
      <c r="O213" s="172"/>
      <c r="P213" s="172"/>
      <c r="Q213" s="172"/>
      <c r="R213" s="172"/>
      <c r="S213" s="172"/>
      <c r="T213" s="172"/>
      <c r="U213" s="172"/>
      <c r="V213" s="172"/>
      <c r="W213" s="172"/>
      <c r="X213" s="172"/>
      <c r="Y213" s="172"/>
      <c r="Z213" s="172"/>
      <c r="AA213" s="172"/>
      <c r="AB213" s="172"/>
      <c r="AC213" s="172"/>
    </row>
    <row r="214">
      <c r="A214" s="83"/>
      <c r="B214" s="172"/>
      <c r="C214" s="171"/>
      <c r="D214" s="176"/>
      <c r="E214" s="172"/>
      <c r="F214" s="172"/>
      <c r="G214" s="172"/>
      <c r="H214" s="176"/>
      <c r="I214" s="172"/>
      <c r="J214" s="172"/>
      <c r="K214" s="172"/>
      <c r="L214" s="172"/>
      <c r="M214" s="172"/>
      <c r="N214" s="172"/>
      <c r="O214" s="172"/>
      <c r="P214" s="172"/>
      <c r="Q214" s="172"/>
      <c r="R214" s="172"/>
      <c r="S214" s="172"/>
      <c r="T214" s="172"/>
      <c r="U214" s="172"/>
      <c r="V214" s="172"/>
      <c r="W214" s="172"/>
      <c r="X214" s="172"/>
      <c r="Y214" s="172"/>
      <c r="Z214" s="172"/>
      <c r="AA214" s="172"/>
      <c r="AB214" s="172"/>
      <c r="AC214" s="172"/>
    </row>
    <row r="215">
      <c r="A215" s="83"/>
      <c r="B215" s="172"/>
      <c r="C215" s="171"/>
      <c r="D215" s="176"/>
      <c r="E215" s="172"/>
      <c r="F215" s="172"/>
      <c r="G215" s="172"/>
      <c r="H215" s="176"/>
      <c r="I215" s="172"/>
      <c r="J215" s="172"/>
      <c r="K215" s="172"/>
      <c r="L215" s="172"/>
      <c r="M215" s="172"/>
      <c r="N215" s="172"/>
      <c r="O215" s="172"/>
      <c r="P215" s="172"/>
      <c r="Q215" s="172"/>
      <c r="R215" s="172"/>
      <c r="S215" s="172"/>
      <c r="T215" s="172"/>
      <c r="U215" s="172"/>
      <c r="V215" s="172"/>
      <c r="W215" s="172"/>
      <c r="X215" s="172"/>
      <c r="Y215" s="172"/>
      <c r="Z215" s="172"/>
      <c r="AA215" s="172"/>
      <c r="AB215" s="172"/>
      <c r="AC215" s="172"/>
    </row>
    <row r="216">
      <c r="A216" s="83"/>
      <c r="B216" s="172"/>
      <c r="C216" s="171"/>
      <c r="D216" s="176"/>
      <c r="E216" s="172"/>
      <c r="F216" s="172"/>
      <c r="G216" s="172"/>
      <c r="H216" s="176"/>
      <c r="I216" s="172"/>
      <c r="J216" s="172"/>
      <c r="K216" s="172"/>
      <c r="L216" s="172"/>
      <c r="M216" s="172"/>
      <c r="N216" s="172"/>
      <c r="O216" s="172"/>
      <c r="P216" s="172"/>
      <c r="Q216" s="172"/>
      <c r="R216" s="172"/>
      <c r="S216" s="172"/>
      <c r="T216" s="172"/>
      <c r="U216" s="172"/>
      <c r="V216" s="172"/>
      <c r="W216" s="172"/>
      <c r="X216" s="172"/>
      <c r="Y216" s="172"/>
      <c r="Z216" s="172"/>
      <c r="AA216" s="172"/>
      <c r="AB216" s="172"/>
      <c r="AC216" s="172"/>
    </row>
    <row r="217">
      <c r="A217" s="83"/>
      <c r="B217" s="172"/>
      <c r="C217" s="171"/>
      <c r="D217" s="176"/>
      <c r="E217" s="172"/>
      <c r="F217" s="172"/>
      <c r="G217" s="172"/>
      <c r="H217" s="176"/>
      <c r="I217" s="172"/>
      <c r="J217" s="172"/>
      <c r="K217" s="172"/>
      <c r="L217" s="172"/>
      <c r="M217" s="172"/>
      <c r="N217" s="172"/>
      <c r="O217" s="172"/>
      <c r="P217" s="172"/>
      <c r="Q217" s="172"/>
      <c r="R217" s="172"/>
      <c r="S217" s="172"/>
      <c r="T217" s="172"/>
      <c r="U217" s="172"/>
      <c r="V217" s="172"/>
      <c r="W217" s="172"/>
      <c r="X217" s="172"/>
      <c r="Y217" s="172"/>
      <c r="Z217" s="172"/>
      <c r="AA217" s="172"/>
      <c r="AB217" s="172"/>
      <c r="AC217" s="172"/>
    </row>
    <row r="218">
      <c r="A218" s="83"/>
      <c r="B218" s="172"/>
      <c r="C218" s="171"/>
      <c r="D218" s="176"/>
      <c r="E218" s="172"/>
      <c r="F218" s="172"/>
      <c r="G218" s="172"/>
      <c r="H218" s="176"/>
      <c r="I218" s="172"/>
      <c r="J218" s="172"/>
      <c r="K218" s="172"/>
      <c r="L218" s="172"/>
      <c r="M218" s="172"/>
      <c r="N218" s="172"/>
      <c r="O218" s="172"/>
      <c r="P218" s="172"/>
      <c r="Q218" s="172"/>
      <c r="R218" s="172"/>
      <c r="S218" s="172"/>
      <c r="T218" s="172"/>
      <c r="U218" s="172"/>
      <c r="V218" s="172"/>
      <c r="W218" s="172"/>
      <c r="X218" s="172"/>
      <c r="Y218" s="172"/>
      <c r="Z218" s="172"/>
      <c r="AA218" s="172"/>
      <c r="AB218" s="172"/>
      <c r="AC218" s="172"/>
    </row>
    <row r="219">
      <c r="A219" s="83"/>
      <c r="B219" s="172"/>
      <c r="C219" s="171"/>
      <c r="D219" s="176"/>
      <c r="E219" s="172"/>
      <c r="F219" s="172"/>
      <c r="G219" s="172"/>
      <c r="H219" s="176"/>
      <c r="I219" s="172"/>
      <c r="J219" s="172"/>
      <c r="K219" s="172"/>
      <c r="L219" s="172"/>
      <c r="M219" s="172"/>
      <c r="N219" s="172"/>
      <c r="O219" s="172"/>
      <c r="P219" s="172"/>
      <c r="Q219" s="172"/>
      <c r="R219" s="172"/>
      <c r="S219" s="172"/>
      <c r="T219" s="172"/>
      <c r="U219" s="172"/>
      <c r="V219" s="172"/>
      <c r="W219" s="172"/>
      <c r="X219" s="172"/>
      <c r="Y219" s="172"/>
      <c r="Z219" s="172"/>
      <c r="AA219" s="172"/>
      <c r="AB219" s="172"/>
      <c r="AC219" s="172"/>
    </row>
    <row r="220">
      <c r="A220" s="83"/>
      <c r="B220" s="172"/>
      <c r="C220" s="171"/>
      <c r="D220" s="176"/>
      <c r="E220" s="172"/>
      <c r="F220" s="172"/>
      <c r="G220" s="172"/>
      <c r="H220" s="176"/>
      <c r="I220" s="172"/>
      <c r="J220" s="172"/>
      <c r="K220" s="172"/>
      <c r="L220" s="172"/>
      <c r="M220" s="172"/>
      <c r="N220" s="172"/>
      <c r="O220" s="172"/>
      <c r="P220" s="172"/>
      <c r="Q220" s="172"/>
      <c r="R220" s="172"/>
      <c r="S220" s="172"/>
      <c r="T220" s="172"/>
      <c r="U220" s="172"/>
      <c r="V220" s="172"/>
      <c r="W220" s="172"/>
      <c r="X220" s="172"/>
      <c r="Y220" s="172"/>
      <c r="Z220" s="172"/>
      <c r="AA220" s="172"/>
      <c r="AB220" s="172"/>
      <c r="AC220" s="172"/>
    </row>
    <row r="221">
      <c r="A221" s="83"/>
      <c r="B221" s="172"/>
      <c r="C221" s="171"/>
      <c r="D221" s="176"/>
      <c r="E221" s="172"/>
      <c r="F221" s="172"/>
      <c r="G221" s="172"/>
      <c r="H221" s="176"/>
      <c r="I221" s="172"/>
      <c r="J221" s="172"/>
      <c r="K221" s="172"/>
      <c r="L221" s="172"/>
      <c r="M221" s="172"/>
      <c r="N221" s="172"/>
      <c r="O221" s="172"/>
      <c r="P221" s="172"/>
      <c r="Q221" s="172"/>
      <c r="R221" s="172"/>
      <c r="S221" s="172"/>
      <c r="T221" s="172"/>
      <c r="U221" s="172"/>
      <c r="V221" s="172"/>
      <c r="W221" s="172"/>
      <c r="X221" s="172"/>
      <c r="Y221" s="172"/>
      <c r="Z221" s="172"/>
      <c r="AA221" s="172"/>
      <c r="AB221" s="172"/>
      <c r="AC221" s="172"/>
    </row>
    <row r="222">
      <c r="A222" s="83"/>
      <c r="B222" s="172"/>
      <c r="C222" s="171"/>
      <c r="D222" s="176"/>
      <c r="E222" s="172"/>
      <c r="F222" s="172"/>
      <c r="G222" s="172"/>
      <c r="H222" s="176"/>
      <c r="I222" s="172"/>
      <c r="J222" s="172"/>
      <c r="K222" s="172"/>
      <c r="L222" s="172"/>
      <c r="M222" s="172"/>
      <c r="N222" s="172"/>
      <c r="O222" s="172"/>
      <c r="P222" s="172"/>
      <c r="Q222" s="172"/>
      <c r="R222" s="172"/>
      <c r="S222" s="172"/>
      <c r="T222" s="172"/>
      <c r="U222" s="172"/>
      <c r="V222" s="172"/>
      <c r="W222" s="172"/>
      <c r="X222" s="172"/>
      <c r="Y222" s="172"/>
      <c r="Z222" s="172"/>
      <c r="AA222" s="172"/>
      <c r="AB222" s="172"/>
      <c r="AC222" s="172"/>
    </row>
    <row r="223">
      <c r="A223" s="83"/>
      <c r="B223" s="172"/>
      <c r="C223" s="171"/>
      <c r="D223" s="176"/>
      <c r="E223" s="172"/>
      <c r="F223" s="172"/>
      <c r="G223" s="172"/>
      <c r="H223" s="176"/>
      <c r="I223" s="172"/>
      <c r="J223" s="172"/>
      <c r="K223" s="172"/>
      <c r="L223" s="172"/>
      <c r="M223" s="172"/>
      <c r="N223" s="172"/>
      <c r="O223" s="172"/>
      <c r="P223" s="172"/>
      <c r="Q223" s="172"/>
      <c r="R223" s="172"/>
      <c r="S223" s="172"/>
      <c r="T223" s="172"/>
      <c r="U223" s="172"/>
      <c r="V223" s="172"/>
      <c r="W223" s="172"/>
      <c r="X223" s="172"/>
      <c r="Y223" s="172"/>
      <c r="Z223" s="172"/>
      <c r="AA223" s="172"/>
      <c r="AB223" s="172"/>
      <c r="AC223" s="172"/>
    </row>
    <row r="224">
      <c r="A224" s="83"/>
      <c r="B224" s="172"/>
      <c r="C224" s="171"/>
      <c r="D224" s="176"/>
      <c r="E224" s="172"/>
      <c r="F224" s="172"/>
      <c r="G224" s="172"/>
      <c r="H224" s="176"/>
      <c r="I224" s="172"/>
      <c r="J224" s="172"/>
      <c r="K224" s="172"/>
      <c r="L224" s="172"/>
      <c r="M224" s="172"/>
      <c r="N224" s="172"/>
      <c r="O224" s="172"/>
      <c r="P224" s="172"/>
      <c r="Q224" s="172"/>
      <c r="R224" s="172"/>
      <c r="S224" s="172"/>
      <c r="T224" s="172"/>
      <c r="U224" s="172"/>
      <c r="V224" s="172"/>
      <c r="W224" s="172"/>
      <c r="X224" s="172"/>
      <c r="Y224" s="172"/>
      <c r="Z224" s="172"/>
      <c r="AA224" s="172"/>
      <c r="AB224" s="172"/>
      <c r="AC224" s="172"/>
    </row>
    <row r="225">
      <c r="A225" s="83"/>
      <c r="B225" s="172"/>
      <c r="C225" s="171"/>
      <c r="D225" s="176"/>
      <c r="E225" s="172"/>
      <c r="F225" s="172"/>
      <c r="G225" s="172"/>
      <c r="H225" s="176"/>
      <c r="I225" s="172"/>
      <c r="J225" s="172"/>
      <c r="K225" s="172"/>
      <c r="L225" s="172"/>
      <c r="M225" s="172"/>
      <c r="N225" s="172"/>
      <c r="O225" s="172"/>
      <c r="P225" s="172"/>
      <c r="Q225" s="172"/>
      <c r="R225" s="172"/>
      <c r="S225" s="172"/>
      <c r="T225" s="172"/>
      <c r="U225" s="172"/>
      <c r="V225" s="172"/>
      <c r="W225" s="172"/>
      <c r="X225" s="172"/>
      <c r="Y225" s="172"/>
      <c r="Z225" s="172"/>
      <c r="AA225" s="172"/>
      <c r="AB225" s="172"/>
      <c r="AC225" s="172"/>
    </row>
    <row r="226">
      <c r="A226" s="83"/>
      <c r="B226" s="172"/>
      <c r="C226" s="171"/>
      <c r="D226" s="176"/>
      <c r="E226" s="172"/>
      <c r="F226" s="172"/>
      <c r="G226" s="172"/>
      <c r="H226" s="176"/>
      <c r="I226" s="172"/>
      <c r="J226" s="172"/>
      <c r="K226" s="172"/>
      <c r="L226" s="172"/>
      <c r="M226" s="172"/>
      <c r="N226" s="172"/>
      <c r="O226" s="172"/>
      <c r="P226" s="172"/>
      <c r="Q226" s="172"/>
      <c r="R226" s="172"/>
      <c r="S226" s="172"/>
      <c r="T226" s="172"/>
      <c r="U226" s="172"/>
      <c r="V226" s="172"/>
      <c r="W226" s="172"/>
      <c r="X226" s="172"/>
      <c r="Y226" s="172"/>
      <c r="Z226" s="172"/>
      <c r="AA226" s="172"/>
      <c r="AB226" s="172"/>
      <c r="AC226" s="172"/>
    </row>
    <row r="227">
      <c r="A227" s="83"/>
      <c r="B227" s="172"/>
      <c r="C227" s="171"/>
      <c r="D227" s="176"/>
      <c r="E227" s="172"/>
      <c r="F227" s="172"/>
      <c r="G227" s="172"/>
      <c r="H227" s="176"/>
      <c r="I227" s="172"/>
      <c r="J227" s="172"/>
      <c r="K227" s="172"/>
      <c r="L227" s="172"/>
      <c r="M227" s="172"/>
      <c r="N227" s="172"/>
      <c r="O227" s="172"/>
      <c r="P227" s="172"/>
      <c r="Q227" s="172"/>
      <c r="R227" s="172"/>
      <c r="S227" s="172"/>
      <c r="T227" s="172"/>
      <c r="U227" s="172"/>
      <c r="V227" s="172"/>
      <c r="W227" s="172"/>
      <c r="X227" s="172"/>
      <c r="Y227" s="172"/>
      <c r="Z227" s="172"/>
      <c r="AA227" s="172"/>
      <c r="AB227" s="172"/>
      <c r="AC227" s="172"/>
    </row>
    <row r="228">
      <c r="A228" s="83"/>
      <c r="B228" s="172"/>
      <c r="C228" s="171"/>
      <c r="D228" s="176"/>
      <c r="E228" s="172"/>
      <c r="F228" s="172"/>
      <c r="G228" s="172"/>
      <c r="H228" s="176"/>
      <c r="I228" s="172"/>
      <c r="J228" s="172"/>
      <c r="K228" s="172"/>
      <c r="L228" s="172"/>
      <c r="M228" s="172"/>
      <c r="N228" s="172"/>
      <c r="O228" s="172"/>
      <c r="P228" s="172"/>
      <c r="Q228" s="172"/>
      <c r="R228" s="172"/>
      <c r="S228" s="172"/>
      <c r="T228" s="172"/>
      <c r="U228" s="172"/>
      <c r="V228" s="172"/>
      <c r="W228" s="172"/>
      <c r="X228" s="172"/>
      <c r="Y228" s="172"/>
      <c r="Z228" s="172"/>
      <c r="AA228" s="172"/>
      <c r="AB228" s="172"/>
      <c r="AC228" s="172"/>
    </row>
    <row r="229">
      <c r="A229" s="83"/>
      <c r="B229" s="172"/>
      <c r="C229" s="171"/>
      <c r="D229" s="176"/>
      <c r="E229" s="172"/>
      <c r="F229" s="172"/>
      <c r="G229" s="172"/>
      <c r="H229" s="176"/>
      <c r="I229" s="172"/>
      <c r="J229" s="172"/>
      <c r="K229" s="172"/>
      <c r="L229" s="172"/>
      <c r="M229" s="172"/>
      <c r="N229" s="172"/>
      <c r="O229" s="172"/>
      <c r="P229" s="172"/>
      <c r="Q229" s="172"/>
      <c r="R229" s="172"/>
      <c r="S229" s="172"/>
      <c r="T229" s="172"/>
      <c r="U229" s="172"/>
      <c r="V229" s="172"/>
      <c r="W229" s="172"/>
      <c r="X229" s="172"/>
      <c r="Y229" s="172"/>
      <c r="Z229" s="172"/>
      <c r="AA229" s="172"/>
      <c r="AB229" s="172"/>
      <c r="AC229" s="172"/>
    </row>
    <row r="230">
      <c r="A230" s="83"/>
      <c r="B230" s="172"/>
      <c r="C230" s="171"/>
      <c r="D230" s="176"/>
      <c r="E230" s="172"/>
      <c r="F230" s="172"/>
      <c r="G230" s="172"/>
      <c r="H230" s="176"/>
      <c r="I230" s="172"/>
      <c r="J230" s="172"/>
      <c r="K230" s="172"/>
      <c r="L230" s="172"/>
      <c r="M230" s="172"/>
      <c r="N230" s="172"/>
      <c r="O230" s="172"/>
      <c r="P230" s="172"/>
      <c r="Q230" s="172"/>
      <c r="R230" s="172"/>
      <c r="S230" s="172"/>
      <c r="T230" s="172"/>
      <c r="U230" s="172"/>
      <c r="V230" s="172"/>
      <c r="W230" s="172"/>
      <c r="X230" s="172"/>
      <c r="Y230" s="172"/>
      <c r="Z230" s="172"/>
      <c r="AA230" s="172"/>
      <c r="AB230" s="172"/>
      <c r="AC230" s="172"/>
    </row>
    <row r="231">
      <c r="A231" s="83"/>
      <c r="B231" s="172"/>
      <c r="C231" s="171"/>
      <c r="D231" s="176"/>
      <c r="E231" s="172"/>
      <c r="F231" s="172"/>
      <c r="G231" s="172"/>
      <c r="H231" s="176"/>
      <c r="I231" s="172"/>
      <c r="J231" s="172"/>
      <c r="K231" s="172"/>
      <c r="L231" s="172"/>
      <c r="M231" s="172"/>
      <c r="N231" s="172"/>
      <c r="O231" s="172"/>
      <c r="P231" s="172"/>
      <c r="Q231" s="172"/>
      <c r="R231" s="172"/>
      <c r="S231" s="172"/>
      <c r="T231" s="172"/>
      <c r="U231" s="172"/>
      <c r="V231" s="172"/>
      <c r="W231" s="172"/>
      <c r="X231" s="172"/>
      <c r="Y231" s="172"/>
      <c r="Z231" s="172"/>
      <c r="AA231" s="172"/>
      <c r="AB231" s="172"/>
      <c r="AC231" s="172"/>
    </row>
    <row r="232">
      <c r="A232" s="83"/>
      <c r="B232" s="172"/>
      <c r="C232" s="171"/>
      <c r="D232" s="176"/>
      <c r="E232" s="172"/>
      <c r="F232" s="172"/>
      <c r="G232" s="172"/>
      <c r="H232" s="176"/>
      <c r="I232" s="172"/>
      <c r="J232" s="172"/>
      <c r="K232" s="172"/>
      <c r="L232" s="172"/>
      <c r="M232" s="172"/>
      <c r="N232" s="172"/>
      <c r="O232" s="172"/>
      <c r="P232" s="172"/>
      <c r="Q232" s="172"/>
      <c r="R232" s="172"/>
      <c r="S232" s="172"/>
      <c r="T232" s="172"/>
      <c r="U232" s="172"/>
      <c r="V232" s="172"/>
      <c r="W232" s="172"/>
      <c r="X232" s="172"/>
      <c r="Y232" s="172"/>
      <c r="Z232" s="172"/>
      <c r="AA232" s="172"/>
      <c r="AB232" s="172"/>
      <c r="AC232" s="172"/>
    </row>
    <row r="233">
      <c r="A233" s="83"/>
      <c r="B233" s="172"/>
      <c r="C233" s="171"/>
      <c r="D233" s="176"/>
      <c r="E233" s="172"/>
      <c r="F233" s="172"/>
      <c r="G233" s="172"/>
      <c r="H233" s="176"/>
      <c r="I233" s="172"/>
      <c r="J233" s="172"/>
      <c r="K233" s="172"/>
      <c r="L233" s="172"/>
      <c r="M233" s="172"/>
      <c r="N233" s="172"/>
      <c r="O233" s="172"/>
      <c r="P233" s="172"/>
      <c r="Q233" s="172"/>
      <c r="R233" s="172"/>
      <c r="S233" s="172"/>
      <c r="T233" s="172"/>
      <c r="U233" s="172"/>
      <c r="V233" s="172"/>
      <c r="W233" s="172"/>
      <c r="X233" s="172"/>
      <c r="Y233" s="172"/>
      <c r="Z233" s="172"/>
      <c r="AA233" s="172"/>
      <c r="AB233" s="172"/>
      <c r="AC233" s="172"/>
    </row>
    <row r="234">
      <c r="A234" s="83"/>
      <c r="B234" s="172"/>
      <c r="C234" s="171"/>
      <c r="D234" s="176"/>
      <c r="E234" s="172"/>
      <c r="F234" s="172"/>
      <c r="G234" s="172"/>
      <c r="H234" s="176"/>
      <c r="I234" s="172"/>
      <c r="J234" s="172"/>
      <c r="K234" s="172"/>
      <c r="L234" s="172"/>
      <c r="M234" s="172"/>
      <c r="N234" s="172"/>
      <c r="O234" s="172"/>
      <c r="P234" s="172"/>
      <c r="Q234" s="172"/>
      <c r="R234" s="172"/>
      <c r="S234" s="172"/>
      <c r="T234" s="172"/>
      <c r="U234" s="172"/>
      <c r="V234" s="172"/>
      <c r="W234" s="172"/>
      <c r="X234" s="172"/>
      <c r="Y234" s="172"/>
      <c r="Z234" s="172"/>
      <c r="AA234" s="172"/>
      <c r="AB234" s="172"/>
      <c r="AC234" s="172"/>
    </row>
    <row r="235">
      <c r="A235" s="83"/>
      <c r="B235" s="172"/>
      <c r="C235" s="171"/>
      <c r="D235" s="176"/>
      <c r="E235" s="172"/>
      <c r="F235" s="172"/>
      <c r="G235" s="172"/>
      <c r="H235" s="176"/>
      <c r="I235" s="172"/>
      <c r="J235" s="172"/>
      <c r="K235" s="172"/>
      <c r="L235" s="172"/>
      <c r="M235" s="172"/>
      <c r="N235" s="172"/>
      <c r="O235" s="172"/>
      <c r="P235" s="172"/>
      <c r="Q235" s="172"/>
      <c r="R235" s="172"/>
      <c r="S235" s="172"/>
      <c r="T235" s="172"/>
      <c r="U235" s="172"/>
      <c r="V235" s="172"/>
      <c r="W235" s="172"/>
      <c r="X235" s="172"/>
      <c r="Y235" s="172"/>
      <c r="Z235" s="172"/>
      <c r="AA235" s="172"/>
      <c r="AB235" s="172"/>
      <c r="AC235" s="172"/>
    </row>
    <row r="236">
      <c r="A236" s="83"/>
      <c r="B236" s="172"/>
      <c r="C236" s="171"/>
      <c r="D236" s="176"/>
      <c r="E236" s="172"/>
      <c r="F236" s="172"/>
      <c r="G236" s="172"/>
      <c r="H236" s="176"/>
      <c r="I236" s="172"/>
      <c r="J236" s="172"/>
      <c r="K236" s="172"/>
      <c r="L236" s="172"/>
      <c r="M236" s="172"/>
      <c r="N236" s="172"/>
      <c r="O236" s="172"/>
      <c r="P236" s="172"/>
      <c r="Q236" s="172"/>
      <c r="R236" s="172"/>
      <c r="S236" s="172"/>
      <c r="T236" s="172"/>
      <c r="U236" s="172"/>
      <c r="V236" s="172"/>
      <c r="W236" s="172"/>
      <c r="X236" s="172"/>
      <c r="Y236" s="172"/>
      <c r="Z236" s="172"/>
      <c r="AA236" s="172"/>
      <c r="AB236" s="172"/>
      <c r="AC236" s="172"/>
    </row>
    <row r="237">
      <c r="A237" s="83"/>
      <c r="B237" s="172"/>
      <c r="C237" s="171"/>
      <c r="D237" s="176"/>
      <c r="E237" s="172"/>
      <c r="F237" s="172"/>
      <c r="G237" s="172"/>
      <c r="H237" s="176"/>
      <c r="I237" s="172"/>
      <c r="J237" s="172"/>
      <c r="K237" s="172"/>
      <c r="L237" s="172"/>
      <c r="M237" s="172"/>
      <c r="N237" s="172"/>
      <c r="O237" s="172"/>
      <c r="P237" s="172"/>
      <c r="Q237" s="172"/>
      <c r="R237" s="172"/>
      <c r="S237" s="172"/>
      <c r="T237" s="172"/>
      <c r="U237" s="172"/>
      <c r="V237" s="172"/>
      <c r="W237" s="172"/>
      <c r="X237" s="172"/>
      <c r="Y237" s="172"/>
      <c r="Z237" s="172"/>
      <c r="AA237" s="172"/>
      <c r="AB237" s="172"/>
      <c r="AC237" s="172"/>
    </row>
    <row r="238">
      <c r="A238" s="83"/>
      <c r="B238" s="172"/>
      <c r="C238" s="171"/>
      <c r="D238" s="176"/>
      <c r="E238" s="172"/>
      <c r="F238" s="172"/>
      <c r="G238" s="172"/>
      <c r="H238" s="176"/>
      <c r="I238" s="172"/>
      <c r="J238" s="172"/>
      <c r="K238" s="172"/>
      <c r="L238" s="172"/>
      <c r="M238" s="172"/>
      <c r="N238" s="172"/>
      <c r="O238" s="172"/>
      <c r="P238" s="172"/>
      <c r="Q238" s="172"/>
      <c r="R238" s="172"/>
      <c r="S238" s="172"/>
      <c r="T238" s="172"/>
      <c r="U238" s="172"/>
      <c r="V238" s="172"/>
      <c r="W238" s="172"/>
      <c r="X238" s="172"/>
      <c r="Y238" s="172"/>
      <c r="Z238" s="172"/>
      <c r="AA238" s="172"/>
      <c r="AB238" s="172"/>
      <c r="AC238" s="172"/>
    </row>
    <row r="239">
      <c r="A239" s="83"/>
      <c r="B239" s="172"/>
      <c r="C239" s="171"/>
      <c r="D239" s="176"/>
      <c r="E239" s="172"/>
      <c r="F239" s="172"/>
      <c r="G239" s="172"/>
      <c r="H239" s="176"/>
      <c r="I239" s="172"/>
      <c r="J239" s="172"/>
      <c r="K239" s="172"/>
      <c r="L239" s="172"/>
      <c r="M239" s="172"/>
      <c r="N239" s="172"/>
      <c r="O239" s="172"/>
      <c r="P239" s="172"/>
      <c r="Q239" s="172"/>
      <c r="R239" s="172"/>
      <c r="S239" s="172"/>
      <c r="T239" s="172"/>
      <c r="U239" s="172"/>
      <c r="V239" s="172"/>
      <c r="W239" s="172"/>
      <c r="X239" s="172"/>
      <c r="Y239" s="172"/>
      <c r="Z239" s="172"/>
      <c r="AA239" s="172"/>
      <c r="AB239" s="172"/>
      <c r="AC239" s="172"/>
    </row>
    <row r="240">
      <c r="A240" s="83"/>
      <c r="B240" s="172"/>
      <c r="C240" s="171"/>
      <c r="D240" s="176"/>
      <c r="E240" s="172"/>
      <c r="F240" s="172"/>
      <c r="G240" s="172"/>
      <c r="H240" s="176"/>
      <c r="I240" s="172"/>
      <c r="J240" s="172"/>
      <c r="K240" s="172"/>
      <c r="L240" s="172"/>
      <c r="M240" s="172"/>
      <c r="N240" s="172"/>
      <c r="O240" s="172"/>
      <c r="P240" s="172"/>
      <c r="Q240" s="172"/>
      <c r="R240" s="172"/>
      <c r="S240" s="172"/>
      <c r="T240" s="172"/>
      <c r="U240" s="172"/>
      <c r="V240" s="172"/>
      <c r="W240" s="172"/>
      <c r="X240" s="172"/>
      <c r="Y240" s="172"/>
      <c r="Z240" s="172"/>
      <c r="AA240" s="172"/>
      <c r="AB240" s="172"/>
      <c r="AC240" s="172"/>
    </row>
    <row r="241">
      <c r="A241" s="83"/>
      <c r="B241" s="172"/>
      <c r="C241" s="171"/>
      <c r="D241" s="176"/>
      <c r="E241" s="172"/>
      <c r="F241" s="172"/>
      <c r="G241" s="172"/>
      <c r="H241" s="176"/>
      <c r="I241" s="172"/>
      <c r="J241" s="172"/>
      <c r="K241" s="172"/>
      <c r="L241" s="172"/>
      <c r="M241" s="172"/>
      <c r="N241" s="172"/>
      <c r="O241" s="172"/>
      <c r="P241" s="172"/>
      <c r="Q241" s="172"/>
      <c r="R241" s="172"/>
      <c r="S241" s="172"/>
      <c r="T241" s="172"/>
      <c r="U241" s="172"/>
      <c r="V241" s="172"/>
      <c r="W241" s="172"/>
      <c r="X241" s="172"/>
      <c r="Y241" s="172"/>
      <c r="Z241" s="172"/>
      <c r="AA241" s="172"/>
      <c r="AB241" s="172"/>
      <c r="AC241" s="172"/>
    </row>
    <row r="242">
      <c r="A242" s="83"/>
      <c r="B242" s="172"/>
      <c r="C242" s="171"/>
      <c r="D242" s="176"/>
      <c r="E242" s="172"/>
      <c r="F242" s="172"/>
      <c r="G242" s="172"/>
      <c r="H242" s="176"/>
      <c r="I242" s="172"/>
      <c r="J242" s="172"/>
      <c r="K242" s="172"/>
      <c r="L242" s="172"/>
      <c r="M242" s="172"/>
      <c r="N242" s="172"/>
      <c r="O242" s="172"/>
      <c r="P242" s="172"/>
      <c r="Q242" s="172"/>
      <c r="R242" s="172"/>
      <c r="S242" s="172"/>
      <c r="T242" s="172"/>
      <c r="U242" s="172"/>
      <c r="V242" s="172"/>
      <c r="W242" s="172"/>
      <c r="X242" s="172"/>
      <c r="Y242" s="172"/>
      <c r="Z242" s="172"/>
      <c r="AA242" s="172"/>
      <c r="AB242" s="172"/>
      <c r="AC242" s="172"/>
    </row>
    <row r="243">
      <c r="A243" s="83"/>
      <c r="B243" s="172"/>
      <c r="C243" s="171"/>
      <c r="D243" s="176"/>
      <c r="E243" s="172"/>
      <c r="F243" s="172"/>
      <c r="G243" s="172"/>
      <c r="H243" s="176"/>
      <c r="I243" s="172"/>
      <c r="J243" s="172"/>
      <c r="K243" s="172"/>
      <c r="L243" s="172"/>
      <c r="M243" s="172"/>
      <c r="N243" s="172"/>
      <c r="O243" s="172"/>
      <c r="P243" s="172"/>
      <c r="Q243" s="172"/>
      <c r="R243" s="172"/>
      <c r="S243" s="172"/>
      <c r="T243" s="172"/>
      <c r="U243" s="172"/>
      <c r="V243" s="172"/>
      <c r="W243" s="172"/>
      <c r="X243" s="172"/>
      <c r="Y243" s="172"/>
      <c r="Z243" s="172"/>
      <c r="AA243" s="172"/>
      <c r="AB243" s="172"/>
      <c r="AC243" s="172"/>
    </row>
    <row r="244">
      <c r="A244" s="83"/>
      <c r="B244" s="172"/>
      <c r="C244" s="171"/>
      <c r="D244" s="176"/>
      <c r="E244" s="172"/>
      <c r="F244" s="172"/>
      <c r="G244" s="172"/>
      <c r="H244" s="176"/>
      <c r="I244" s="172"/>
      <c r="J244" s="172"/>
      <c r="K244" s="172"/>
      <c r="L244" s="172"/>
      <c r="M244" s="172"/>
      <c r="N244" s="172"/>
      <c r="O244" s="172"/>
      <c r="P244" s="172"/>
      <c r="Q244" s="172"/>
      <c r="R244" s="172"/>
      <c r="S244" s="172"/>
      <c r="T244" s="172"/>
      <c r="U244" s="172"/>
      <c r="V244" s="172"/>
      <c r="W244" s="172"/>
      <c r="X244" s="172"/>
      <c r="Y244" s="172"/>
      <c r="Z244" s="172"/>
      <c r="AA244" s="172"/>
      <c r="AB244" s="172"/>
      <c r="AC244" s="172"/>
    </row>
    <row r="245">
      <c r="A245" s="83"/>
      <c r="B245" s="172"/>
      <c r="C245" s="171"/>
      <c r="D245" s="176"/>
      <c r="E245" s="172"/>
      <c r="F245" s="172"/>
      <c r="G245" s="172"/>
      <c r="H245" s="176"/>
      <c r="I245" s="172"/>
      <c r="J245" s="172"/>
      <c r="K245" s="172"/>
      <c r="L245" s="172"/>
      <c r="M245" s="172"/>
      <c r="N245" s="172"/>
      <c r="O245" s="172"/>
      <c r="P245" s="172"/>
      <c r="Q245" s="172"/>
      <c r="R245" s="172"/>
      <c r="S245" s="172"/>
      <c r="T245" s="172"/>
      <c r="U245" s="172"/>
      <c r="V245" s="172"/>
      <c r="W245" s="172"/>
      <c r="X245" s="172"/>
      <c r="Y245" s="172"/>
      <c r="Z245" s="172"/>
      <c r="AA245" s="172"/>
      <c r="AB245" s="172"/>
      <c r="AC245" s="172"/>
    </row>
    <row r="246">
      <c r="A246" s="83"/>
      <c r="B246" s="172"/>
      <c r="C246" s="171"/>
      <c r="D246" s="176"/>
      <c r="E246" s="172"/>
      <c r="F246" s="172"/>
      <c r="G246" s="172"/>
      <c r="H246" s="176"/>
      <c r="I246" s="172"/>
      <c r="J246" s="172"/>
      <c r="K246" s="172"/>
      <c r="L246" s="172"/>
      <c r="M246" s="172"/>
      <c r="N246" s="172"/>
      <c r="O246" s="172"/>
      <c r="P246" s="172"/>
      <c r="Q246" s="172"/>
      <c r="R246" s="172"/>
      <c r="S246" s="172"/>
      <c r="T246" s="172"/>
      <c r="U246" s="172"/>
      <c r="V246" s="172"/>
      <c r="W246" s="172"/>
      <c r="X246" s="172"/>
      <c r="Y246" s="172"/>
      <c r="Z246" s="172"/>
      <c r="AA246" s="172"/>
      <c r="AB246" s="172"/>
      <c r="AC246" s="172"/>
    </row>
    <row r="247">
      <c r="A247" s="83"/>
      <c r="B247" s="172"/>
      <c r="C247" s="171"/>
      <c r="D247" s="176"/>
      <c r="E247" s="172"/>
      <c r="F247" s="172"/>
      <c r="G247" s="172"/>
      <c r="H247" s="176"/>
      <c r="I247" s="172"/>
      <c r="J247" s="172"/>
      <c r="K247" s="172"/>
      <c r="L247" s="172"/>
      <c r="M247" s="172"/>
      <c r="N247" s="172"/>
      <c r="O247" s="172"/>
      <c r="P247" s="172"/>
      <c r="Q247" s="172"/>
      <c r="R247" s="172"/>
      <c r="S247" s="172"/>
      <c r="T247" s="172"/>
      <c r="U247" s="172"/>
      <c r="V247" s="172"/>
      <c r="W247" s="172"/>
      <c r="X247" s="172"/>
      <c r="Y247" s="172"/>
      <c r="Z247" s="172"/>
      <c r="AA247" s="172"/>
      <c r="AB247" s="172"/>
      <c r="AC247" s="172"/>
    </row>
    <row r="248">
      <c r="A248" s="83"/>
      <c r="B248" s="172"/>
      <c r="C248" s="171"/>
      <c r="D248" s="176"/>
      <c r="E248" s="172"/>
      <c r="F248" s="172"/>
      <c r="G248" s="172"/>
      <c r="H248" s="176"/>
      <c r="I248" s="172"/>
      <c r="J248" s="172"/>
      <c r="K248" s="172"/>
      <c r="L248" s="172"/>
      <c r="M248" s="172"/>
      <c r="N248" s="172"/>
      <c r="O248" s="172"/>
      <c r="P248" s="172"/>
      <c r="Q248" s="172"/>
      <c r="R248" s="172"/>
      <c r="S248" s="172"/>
      <c r="T248" s="172"/>
      <c r="U248" s="172"/>
      <c r="V248" s="172"/>
      <c r="W248" s="172"/>
      <c r="X248" s="172"/>
      <c r="Y248" s="172"/>
      <c r="Z248" s="172"/>
      <c r="AA248" s="172"/>
      <c r="AB248" s="172"/>
      <c r="AC248" s="172"/>
    </row>
    <row r="249">
      <c r="A249" s="83"/>
      <c r="B249" s="172"/>
      <c r="C249" s="171"/>
      <c r="D249" s="176"/>
      <c r="E249" s="172"/>
      <c r="F249" s="172"/>
      <c r="G249" s="172"/>
      <c r="H249" s="176"/>
      <c r="I249" s="172"/>
      <c r="J249" s="172"/>
      <c r="K249" s="172"/>
      <c r="L249" s="172"/>
      <c r="M249" s="172"/>
      <c r="N249" s="172"/>
      <c r="O249" s="172"/>
      <c r="P249" s="172"/>
      <c r="Q249" s="172"/>
      <c r="R249" s="172"/>
      <c r="S249" s="172"/>
      <c r="T249" s="172"/>
      <c r="U249" s="172"/>
      <c r="V249" s="172"/>
      <c r="W249" s="172"/>
      <c r="X249" s="172"/>
      <c r="Y249" s="172"/>
      <c r="Z249" s="172"/>
      <c r="AA249" s="172"/>
      <c r="AB249" s="172"/>
      <c r="AC249" s="172"/>
    </row>
    <row r="250">
      <c r="A250" s="83"/>
      <c r="B250" s="172"/>
      <c r="C250" s="171"/>
      <c r="D250" s="176"/>
      <c r="E250" s="172"/>
      <c r="F250" s="172"/>
      <c r="G250" s="172"/>
      <c r="H250" s="176"/>
      <c r="I250" s="172"/>
      <c r="J250" s="172"/>
      <c r="K250" s="172"/>
      <c r="L250" s="172"/>
      <c r="M250" s="172"/>
      <c r="N250" s="172"/>
      <c r="O250" s="172"/>
      <c r="P250" s="172"/>
      <c r="Q250" s="172"/>
      <c r="R250" s="172"/>
      <c r="S250" s="172"/>
      <c r="T250" s="172"/>
      <c r="U250" s="172"/>
      <c r="V250" s="172"/>
      <c r="W250" s="172"/>
      <c r="X250" s="172"/>
      <c r="Y250" s="172"/>
      <c r="Z250" s="172"/>
      <c r="AA250" s="172"/>
      <c r="AB250" s="172"/>
      <c r="AC250" s="172"/>
    </row>
    <row r="251">
      <c r="A251" s="83"/>
      <c r="B251" s="172"/>
      <c r="C251" s="171"/>
      <c r="D251" s="176"/>
      <c r="E251" s="172"/>
      <c r="F251" s="172"/>
      <c r="G251" s="172"/>
      <c r="H251" s="176"/>
      <c r="I251" s="172"/>
      <c r="J251" s="172"/>
      <c r="K251" s="172"/>
      <c r="L251" s="172"/>
      <c r="M251" s="172"/>
      <c r="N251" s="172"/>
      <c r="O251" s="172"/>
      <c r="P251" s="172"/>
      <c r="Q251" s="172"/>
      <c r="R251" s="172"/>
      <c r="S251" s="172"/>
      <c r="T251" s="172"/>
      <c r="U251" s="172"/>
      <c r="V251" s="172"/>
      <c r="W251" s="172"/>
      <c r="X251" s="172"/>
      <c r="Y251" s="172"/>
      <c r="Z251" s="172"/>
      <c r="AA251" s="172"/>
      <c r="AB251" s="172"/>
      <c r="AC251" s="172"/>
    </row>
    <row r="252">
      <c r="A252" s="83"/>
      <c r="B252" s="172"/>
      <c r="C252" s="171"/>
      <c r="D252" s="176"/>
      <c r="E252" s="172"/>
      <c r="F252" s="172"/>
      <c r="G252" s="172"/>
      <c r="H252" s="176"/>
      <c r="I252" s="172"/>
      <c r="J252" s="172"/>
      <c r="K252" s="172"/>
      <c r="L252" s="172"/>
      <c r="M252" s="172"/>
      <c r="N252" s="172"/>
      <c r="O252" s="172"/>
      <c r="P252" s="172"/>
      <c r="Q252" s="172"/>
      <c r="R252" s="172"/>
      <c r="S252" s="172"/>
      <c r="T252" s="172"/>
      <c r="U252" s="172"/>
      <c r="V252" s="172"/>
      <c r="W252" s="172"/>
      <c r="X252" s="172"/>
      <c r="Y252" s="172"/>
      <c r="Z252" s="172"/>
      <c r="AA252" s="172"/>
      <c r="AB252" s="172"/>
      <c r="AC252" s="172"/>
    </row>
    <row r="253">
      <c r="A253" s="83"/>
      <c r="B253" s="172"/>
      <c r="C253" s="171"/>
      <c r="D253" s="176"/>
      <c r="E253" s="172"/>
      <c r="F253" s="172"/>
      <c r="G253" s="172"/>
      <c r="H253" s="176"/>
      <c r="I253" s="172"/>
      <c r="J253" s="172"/>
      <c r="K253" s="172"/>
      <c r="L253" s="172"/>
      <c r="M253" s="172"/>
      <c r="N253" s="172"/>
      <c r="O253" s="172"/>
      <c r="P253" s="172"/>
      <c r="Q253" s="172"/>
      <c r="R253" s="172"/>
      <c r="S253" s="172"/>
      <c r="T253" s="172"/>
      <c r="U253" s="172"/>
      <c r="V253" s="172"/>
      <c r="W253" s="172"/>
      <c r="X253" s="172"/>
      <c r="Y253" s="172"/>
      <c r="Z253" s="172"/>
      <c r="AA253" s="172"/>
      <c r="AB253" s="172"/>
      <c r="AC253" s="172"/>
    </row>
    <row r="254">
      <c r="A254" s="83"/>
      <c r="B254" s="172"/>
      <c r="C254" s="171"/>
      <c r="D254" s="176"/>
      <c r="E254" s="172"/>
      <c r="F254" s="172"/>
      <c r="G254" s="172"/>
      <c r="H254" s="176"/>
      <c r="I254" s="172"/>
      <c r="J254" s="172"/>
      <c r="K254" s="172"/>
      <c r="L254" s="172"/>
      <c r="M254" s="172"/>
      <c r="N254" s="172"/>
      <c r="O254" s="172"/>
      <c r="P254" s="172"/>
      <c r="Q254" s="172"/>
      <c r="R254" s="172"/>
      <c r="S254" s="172"/>
      <c r="T254" s="172"/>
      <c r="U254" s="172"/>
      <c r="V254" s="172"/>
      <c r="W254" s="172"/>
      <c r="X254" s="172"/>
      <c r="Y254" s="172"/>
      <c r="Z254" s="172"/>
      <c r="AA254" s="172"/>
      <c r="AB254" s="172"/>
      <c r="AC254" s="172"/>
    </row>
    <row r="255">
      <c r="A255" s="83"/>
      <c r="B255" s="172"/>
      <c r="C255" s="171"/>
      <c r="D255" s="176"/>
      <c r="E255" s="172"/>
      <c r="F255" s="172"/>
      <c r="G255" s="172"/>
      <c r="H255" s="176"/>
      <c r="I255" s="172"/>
      <c r="J255" s="172"/>
      <c r="K255" s="172"/>
      <c r="L255" s="172"/>
      <c r="M255" s="172"/>
      <c r="N255" s="172"/>
      <c r="O255" s="172"/>
      <c r="P255" s="172"/>
      <c r="Q255" s="172"/>
      <c r="R255" s="172"/>
      <c r="S255" s="172"/>
      <c r="T255" s="172"/>
      <c r="U255" s="172"/>
      <c r="V255" s="172"/>
      <c r="W255" s="172"/>
      <c r="X255" s="172"/>
      <c r="Y255" s="172"/>
      <c r="Z255" s="172"/>
      <c r="AA255" s="172"/>
      <c r="AB255" s="172"/>
      <c r="AC255" s="172"/>
    </row>
    <row r="256">
      <c r="A256" s="83"/>
      <c r="B256" s="172"/>
      <c r="C256" s="171"/>
      <c r="D256" s="176"/>
      <c r="E256" s="172"/>
      <c r="F256" s="172"/>
      <c r="G256" s="172"/>
      <c r="H256" s="176"/>
      <c r="I256" s="172"/>
      <c r="J256" s="172"/>
      <c r="K256" s="172"/>
      <c r="L256" s="172"/>
      <c r="M256" s="172"/>
      <c r="N256" s="172"/>
      <c r="O256" s="172"/>
      <c r="P256" s="172"/>
      <c r="Q256" s="172"/>
      <c r="R256" s="172"/>
      <c r="S256" s="172"/>
      <c r="T256" s="172"/>
      <c r="U256" s="172"/>
      <c r="V256" s="172"/>
      <c r="W256" s="172"/>
      <c r="X256" s="172"/>
      <c r="Y256" s="172"/>
      <c r="Z256" s="172"/>
      <c r="AA256" s="172"/>
      <c r="AB256" s="172"/>
      <c r="AC256" s="172"/>
    </row>
    <row r="257">
      <c r="A257" s="83"/>
      <c r="B257" s="172"/>
      <c r="C257" s="171"/>
      <c r="D257" s="176"/>
      <c r="E257" s="172"/>
      <c r="F257" s="172"/>
      <c r="G257" s="172"/>
      <c r="H257" s="176"/>
      <c r="I257" s="172"/>
      <c r="J257" s="172"/>
      <c r="K257" s="172"/>
      <c r="L257" s="172"/>
      <c r="M257" s="172"/>
      <c r="N257" s="172"/>
      <c r="O257" s="172"/>
      <c r="P257" s="172"/>
      <c r="Q257" s="172"/>
      <c r="R257" s="172"/>
      <c r="S257" s="172"/>
      <c r="T257" s="172"/>
      <c r="U257" s="172"/>
      <c r="V257" s="172"/>
      <c r="W257" s="172"/>
      <c r="X257" s="172"/>
      <c r="Y257" s="172"/>
      <c r="Z257" s="172"/>
      <c r="AA257" s="172"/>
      <c r="AB257" s="172"/>
      <c r="AC257" s="172"/>
    </row>
    <row r="258">
      <c r="A258" s="83"/>
      <c r="B258" s="172"/>
      <c r="C258" s="171"/>
      <c r="D258" s="176"/>
      <c r="E258" s="172"/>
      <c r="F258" s="172"/>
      <c r="G258" s="172"/>
      <c r="H258" s="176"/>
      <c r="I258" s="172"/>
      <c r="J258" s="172"/>
      <c r="K258" s="172"/>
      <c r="L258" s="172"/>
      <c r="M258" s="172"/>
      <c r="N258" s="172"/>
      <c r="O258" s="172"/>
      <c r="P258" s="172"/>
      <c r="Q258" s="172"/>
      <c r="R258" s="172"/>
      <c r="S258" s="172"/>
      <c r="T258" s="172"/>
      <c r="U258" s="172"/>
      <c r="V258" s="172"/>
      <c r="W258" s="172"/>
      <c r="X258" s="172"/>
      <c r="Y258" s="172"/>
      <c r="Z258" s="172"/>
      <c r="AA258" s="172"/>
      <c r="AB258" s="172"/>
      <c r="AC258" s="172"/>
    </row>
    <row r="259">
      <c r="A259" s="83"/>
      <c r="B259" s="172"/>
      <c r="C259" s="171"/>
      <c r="D259" s="176"/>
      <c r="E259" s="172"/>
      <c r="F259" s="172"/>
      <c r="G259" s="172"/>
      <c r="H259" s="176"/>
      <c r="I259" s="172"/>
      <c r="J259" s="172"/>
      <c r="K259" s="172"/>
      <c r="L259" s="172"/>
      <c r="M259" s="172"/>
      <c r="N259" s="172"/>
      <c r="O259" s="172"/>
      <c r="P259" s="172"/>
      <c r="Q259" s="172"/>
      <c r="R259" s="172"/>
      <c r="S259" s="172"/>
      <c r="T259" s="172"/>
      <c r="U259" s="172"/>
      <c r="V259" s="172"/>
      <c r="W259" s="172"/>
      <c r="X259" s="172"/>
      <c r="Y259" s="172"/>
      <c r="Z259" s="172"/>
      <c r="AA259" s="172"/>
      <c r="AB259" s="172"/>
      <c r="AC259" s="172"/>
    </row>
    <row r="260">
      <c r="A260" s="83"/>
      <c r="B260" s="172"/>
      <c r="C260" s="171"/>
      <c r="D260" s="176"/>
      <c r="E260" s="172"/>
      <c r="F260" s="172"/>
      <c r="G260" s="172"/>
      <c r="H260" s="176"/>
      <c r="I260" s="172"/>
      <c r="J260" s="172"/>
      <c r="K260" s="172"/>
      <c r="L260" s="172"/>
      <c r="M260" s="172"/>
      <c r="N260" s="172"/>
      <c r="O260" s="172"/>
      <c r="P260" s="172"/>
      <c r="Q260" s="172"/>
      <c r="R260" s="172"/>
      <c r="S260" s="172"/>
      <c r="T260" s="172"/>
      <c r="U260" s="172"/>
      <c r="V260" s="172"/>
      <c r="W260" s="172"/>
      <c r="X260" s="172"/>
      <c r="Y260" s="172"/>
      <c r="Z260" s="172"/>
      <c r="AA260" s="172"/>
      <c r="AB260" s="172"/>
      <c r="AC260" s="172"/>
    </row>
    <row r="261">
      <c r="A261" s="83"/>
      <c r="B261" s="172"/>
      <c r="C261" s="171"/>
      <c r="D261" s="176"/>
      <c r="E261" s="172"/>
      <c r="F261" s="172"/>
      <c r="G261" s="172"/>
      <c r="H261" s="176"/>
      <c r="I261" s="172"/>
      <c r="J261" s="172"/>
      <c r="K261" s="172"/>
      <c r="L261" s="172"/>
      <c r="M261" s="172"/>
      <c r="N261" s="172"/>
      <c r="O261" s="172"/>
      <c r="P261" s="172"/>
      <c r="Q261" s="172"/>
      <c r="R261" s="172"/>
      <c r="S261" s="172"/>
      <c r="T261" s="172"/>
      <c r="U261" s="172"/>
      <c r="V261" s="172"/>
      <c r="W261" s="172"/>
      <c r="X261" s="172"/>
      <c r="Y261" s="172"/>
      <c r="Z261" s="172"/>
      <c r="AA261" s="172"/>
      <c r="AB261" s="172"/>
      <c r="AC261" s="172"/>
    </row>
    <row r="262">
      <c r="A262" s="83"/>
      <c r="B262" s="172"/>
      <c r="C262" s="171"/>
      <c r="D262" s="176"/>
      <c r="E262" s="172"/>
      <c r="F262" s="172"/>
      <c r="G262" s="172"/>
      <c r="H262" s="176"/>
      <c r="I262" s="172"/>
      <c r="J262" s="172"/>
      <c r="K262" s="172"/>
      <c r="L262" s="172"/>
      <c r="M262" s="172"/>
      <c r="N262" s="172"/>
      <c r="O262" s="172"/>
      <c r="P262" s="172"/>
      <c r="Q262" s="172"/>
      <c r="R262" s="172"/>
      <c r="S262" s="172"/>
      <c r="T262" s="172"/>
      <c r="U262" s="172"/>
      <c r="V262" s="172"/>
      <c r="W262" s="172"/>
      <c r="X262" s="172"/>
      <c r="Y262" s="172"/>
      <c r="Z262" s="172"/>
      <c r="AA262" s="172"/>
      <c r="AB262" s="172"/>
      <c r="AC262" s="172"/>
    </row>
    <row r="263">
      <c r="A263" s="83"/>
      <c r="B263" s="172"/>
      <c r="C263" s="171"/>
      <c r="D263" s="176"/>
      <c r="E263" s="172"/>
      <c r="F263" s="172"/>
      <c r="G263" s="172"/>
      <c r="H263" s="176"/>
      <c r="I263" s="172"/>
      <c r="J263" s="172"/>
      <c r="K263" s="172"/>
      <c r="L263" s="172"/>
      <c r="M263" s="172"/>
      <c r="N263" s="172"/>
      <c r="O263" s="172"/>
      <c r="P263" s="172"/>
      <c r="Q263" s="172"/>
      <c r="R263" s="172"/>
      <c r="S263" s="172"/>
      <c r="T263" s="172"/>
      <c r="U263" s="172"/>
      <c r="V263" s="172"/>
      <c r="W263" s="172"/>
      <c r="X263" s="172"/>
      <c r="Y263" s="172"/>
      <c r="Z263" s="172"/>
      <c r="AA263" s="172"/>
      <c r="AB263" s="172"/>
      <c r="AC263" s="172"/>
    </row>
    <row r="264">
      <c r="A264" s="83"/>
      <c r="B264" s="172"/>
      <c r="C264" s="171"/>
      <c r="D264" s="176"/>
      <c r="E264" s="172"/>
      <c r="F264" s="172"/>
      <c r="G264" s="172"/>
      <c r="H264" s="176"/>
      <c r="I264" s="172"/>
      <c r="J264" s="172"/>
      <c r="K264" s="172"/>
      <c r="L264" s="172"/>
      <c r="M264" s="172"/>
      <c r="N264" s="172"/>
      <c r="O264" s="172"/>
      <c r="P264" s="172"/>
      <c r="Q264" s="172"/>
      <c r="R264" s="172"/>
      <c r="S264" s="172"/>
      <c r="T264" s="172"/>
      <c r="U264" s="172"/>
      <c r="V264" s="172"/>
      <c r="W264" s="172"/>
      <c r="X264" s="172"/>
      <c r="Y264" s="172"/>
      <c r="Z264" s="172"/>
      <c r="AA264" s="172"/>
      <c r="AB264" s="172"/>
      <c r="AC264" s="172"/>
    </row>
    <row r="265">
      <c r="A265" s="83"/>
      <c r="B265" s="172"/>
      <c r="C265" s="171"/>
      <c r="D265" s="176"/>
      <c r="E265" s="172"/>
      <c r="F265" s="172"/>
      <c r="G265" s="172"/>
      <c r="H265" s="176"/>
      <c r="I265" s="172"/>
      <c r="J265" s="172"/>
      <c r="K265" s="172"/>
      <c r="L265" s="172"/>
      <c r="M265" s="172"/>
      <c r="N265" s="172"/>
      <c r="O265" s="172"/>
      <c r="P265" s="172"/>
      <c r="Q265" s="172"/>
      <c r="R265" s="172"/>
      <c r="S265" s="172"/>
      <c r="T265" s="172"/>
      <c r="U265" s="172"/>
      <c r="V265" s="172"/>
      <c r="W265" s="172"/>
      <c r="X265" s="172"/>
      <c r="Y265" s="172"/>
      <c r="Z265" s="172"/>
      <c r="AA265" s="172"/>
      <c r="AB265" s="172"/>
      <c r="AC265" s="172"/>
    </row>
    <row r="266">
      <c r="A266" s="83"/>
      <c r="B266" s="172"/>
      <c r="C266" s="171"/>
      <c r="D266" s="176"/>
      <c r="E266" s="172"/>
      <c r="F266" s="172"/>
      <c r="G266" s="172"/>
      <c r="H266" s="176"/>
      <c r="I266" s="172"/>
      <c r="J266" s="172"/>
      <c r="K266" s="172"/>
      <c r="L266" s="172"/>
      <c r="M266" s="172"/>
      <c r="N266" s="172"/>
      <c r="O266" s="172"/>
      <c r="P266" s="172"/>
      <c r="Q266" s="172"/>
      <c r="R266" s="172"/>
      <c r="S266" s="172"/>
      <c r="T266" s="172"/>
      <c r="U266" s="172"/>
      <c r="V266" s="172"/>
      <c r="W266" s="172"/>
      <c r="X266" s="172"/>
      <c r="Y266" s="172"/>
      <c r="Z266" s="172"/>
      <c r="AA266" s="172"/>
      <c r="AB266" s="172"/>
      <c r="AC266" s="172"/>
    </row>
    <row r="267">
      <c r="A267" s="83"/>
      <c r="B267" s="172"/>
      <c r="C267" s="171"/>
      <c r="D267" s="176"/>
      <c r="E267" s="172"/>
      <c r="F267" s="172"/>
      <c r="G267" s="172"/>
      <c r="H267" s="176"/>
      <c r="I267" s="172"/>
      <c r="J267" s="172"/>
      <c r="K267" s="172"/>
      <c r="L267" s="172"/>
      <c r="M267" s="172"/>
      <c r="N267" s="172"/>
      <c r="O267" s="172"/>
      <c r="P267" s="172"/>
      <c r="Q267" s="172"/>
      <c r="R267" s="172"/>
      <c r="S267" s="172"/>
      <c r="T267" s="172"/>
      <c r="U267" s="172"/>
      <c r="V267" s="172"/>
      <c r="W267" s="172"/>
      <c r="X267" s="172"/>
      <c r="Y267" s="172"/>
      <c r="Z267" s="172"/>
      <c r="AA267" s="172"/>
      <c r="AB267" s="172"/>
      <c r="AC267" s="172"/>
    </row>
    <row r="268">
      <c r="A268" s="83"/>
      <c r="B268" s="172"/>
      <c r="C268" s="171"/>
      <c r="D268" s="176"/>
      <c r="E268" s="172"/>
      <c r="F268" s="172"/>
      <c r="G268" s="172"/>
      <c r="H268" s="176"/>
      <c r="I268" s="172"/>
      <c r="J268" s="172"/>
      <c r="K268" s="172"/>
      <c r="L268" s="172"/>
      <c r="M268" s="172"/>
      <c r="N268" s="172"/>
      <c r="O268" s="172"/>
      <c r="P268" s="172"/>
      <c r="Q268" s="172"/>
      <c r="R268" s="172"/>
      <c r="S268" s="172"/>
      <c r="T268" s="172"/>
      <c r="U268" s="172"/>
      <c r="V268" s="172"/>
      <c r="W268" s="172"/>
      <c r="X268" s="172"/>
      <c r="Y268" s="172"/>
      <c r="Z268" s="172"/>
      <c r="AA268" s="172"/>
      <c r="AB268" s="172"/>
      <c r="AC268" s="172"/>
    </row>
    <row r="269">
      <c r="A269" s="83"/>
      <c r="B269" s="172"/>
      <c r="C269" s="171"/>
      <c r="D269" s="176"/>
      <c r="E269" s="172"/>
      <c r="F269" s="172"/>
      <c r="G269" s="172"/>
      <c r="H269" s="176"/>
      <c r="I269" s="172"/>
      <c r="J269" s="172"/>
      <c r="K269" s="172"/>
      <c r="L269" s="172"/>
      <c r="M269" s="172"/>
      <c r="N269" s="172"/>
      <c r="O269" s="172"/>
      <c r="P269" s="172"/>
      <c r="Q269" s="172"/>
      <c r="R269" s="172"/>
      <c r="S269" s="172"/>
      <c r="T269" s="172"/>
      <c r="U269" s="172"/>
      <c r="V269" s="172"/>
      <c r="W269" s="172"/>
      <c r="X269" s="172"/>
      <c r="Y269" s="172"/>
      <c r="Z269" s="172"/>
      <c r="AA269" s="172"/>
      <c r="AB269" s="172"/>
      <c r="AC269" s="172"/>
    </row>
    <row r="270">
      <c r="A270" s="83"/>
      <c r="B270" s="172"/>
      <c r="C270" s="171"/>
      <c r="D270" s="176"/>
      <c r="E270" s="172"/>
      <c r="F270" s="172"/>
      <c r="G270" s="172"/>
      <c r="H270" s="176"/>
      <c r="I270" s="172"/>
      <c r="J270" s="172"/>
      <c r="K270" s="172"/>
      <c r="L270" s="172"/>
      <c r="M270" s="172"/>
      <c r="N270" s="172"/>
      <c r="O270" s="172"/>
      <c r="P270" s="172"/>
      <c r="Q270" s="172"/>
      <c r="R270" s="172"/>
      <c r="S270" s="172"/>
      <c r="T270" s="172"/>
      <c r="U270" s="172"/>
      <c r="V270" s="172"/>
      <c r="W270" s="172"/>
      <c r="X270" s="172"/>
      <c r="Y270" s="172"/>
      <c r="Z270" s="172"/>
      <c r="AA270" s="172"/>
      <c r="AB270" s="172"/>
      <c r="AC270" s="172"/>
    </row>
    <row r="271">
      <c r="A271" s="83"/>
      <c r="B271" s="172"/>
      <c r="C271" s="171"/>
      <c r="D271" s="176"/>
      <c r="E271" s="172"/>
      <c r="F271" s="172"/>
      <c r="G271" s="172"/>
      <c r="H271" s="176"/>
      <c r="I271" s="172"/>
      <c r="J271" s="172"/>
      <c r="K271" s="172"/>
      <c r="L271" s="172"/>
      <c r="M271" s="172"/>
      <c r="N271" s="172"/>
      <c r="O271" s="172"/>
      <c r="P271" s="172"/>
      <c r="Q271" s="172"/>
      <c r="R271" s="172"/>
      <c r="S271" s="172"/>
      <c r="T271" s="172"/>
      <c r="U271" s="172"/>
      <c r="V271" s="172"/>
      <c r="W271" s="172"/>
      <c r="X271" s="172"/>
      <c r="Y271" s="172"/>
      <c r="Z271" s="172"/>
      <c r="AA271" s="172"/>
      <c r="AB271" s="172"/>
      <c r="AC271" s="172"/>
    </row>
    <row r="272">
      <c r="A272" s="83"/>
      <c r="B272" s="172"/>
      <c r="C272" s="171"/>
      <c r="D272" s="176"/>
      <c r="E272" s="172"/>
      <c r="F272" s="172"/>
      <c r="G272" s="172"/>
      <c r="H272" s="176"/>
      <c r="I272" s="172"/>
      <c r="J272" s="172"/>
      <c r="K272" s="172"/>
      <c r="L272" s="172"/>
      <c r="M272" s="172"/>
      <c r="N272" s="172"/>
      <c r="O272" s="172"/>
      <c r="P272" s="172"/>
      <c r="Q272" s="172"/>
      <c r="R272" s="172"/>
      <c r="S272" s="172"/>
      <c r="T272" s="172"/>
      <c r="U272" s="172"/>
      <c r="V272" s="172"/>
      <c r="W272" s="172"/>
      <c r="X272" s="172"/>
      <c r="Y272" s="172"/>
      <c r="Z272" s="172"/>
      <c r="AA272" s="172"/>
      <c r="AB272" s="172"/>
      <c r="AC272" s="172"/>
    </row>
    <row r="273">
      <c r="A273" s="83"/>
      <c r="B273" s="172"/>
      <c r="C273" s="171"/>
      <c r="D273" s="176"/>
      <c r="E273" s="172"/>
      <c r="F273" s="172"/>
      <c r="G273" s="172"/>
      <c r="H273" s="176"/>
      <c r="I273" s="172"/>
      <c r="J273" s="172"/>
      <c r="K273" s="172"/>
      <c r="L273" s="172"/>
      <c r="M273" s="172"/>
      <c r="N273" s="172"/>
      <c r="O273" s="172"/>
      <c r="P273" s="172"/>
      <c r="Q273" s="172"/>
      <c r="R273" s="172"/>
      <c r="S273" s="172"/>
      <c r="T273" s="172"/>
      <c r="U273" s="172"/>
      <c r="V273" s="172"/>
      <c r="W273" s="172"/>
      <c r="X273" s="172"/>
      <c r="Y273" s="172"/>
      <c r="Z273" s="172"/>
      <c r="AA273" s="172"/>
      <c r="AB273" s="172"/>
      <c r="AC273" s="172"/>
    </row>
    <row r="274">
      <c r="A274" s="83"/>
      <c r="B274" s="172"/>
      <c r="C274" s="171"/>
      <c r="D274" s="176"/>
      <c r="E274" s="172"/>
      <c r="F274" s="172"/>
      <c r="G274" s="172"/>
      <c r="H274" s="176"/>
      <c r="I274" s="172"/>
      <c r="J274" s="172"/>
      <c r="K274" s="172"/>
      <c r="L274" s="172"/>
      <c r="M274" s="172"/>
      <c r="N274" s="172"/>
      <c r="O274" s="172"/>
      <c r="P274" s="172"/>
      <c r="Q274" s="172"/>
      <c r="R274" s="172"/>
      <c r="S274" s="172"/>
      <c r="T274" s="172"/>
      <c r="U274" s="172"/>
      <c r="V274" s="172"/>
      <c r="W274" s="172"/>
      <c r="X274" s="172"/>
      <c r="Y274" s="172"/>
      <c r="Z274" s="172"/>
      <c r="AA274" s="172"/>
      <c r="AB274" s="172"/>
      <c r="AC274" s="172"/>
    </row>
    <row r="275">
      <c r="A275" s="83"/>
      <c r="B275" s="172"/>
      <c r="C275" s="171"/>
      <c r="D275" s="176"/>
      <c r="E275" s="172"/>
      <c r="F275" s="172"/>
      <c r="G275" s="172"/>
      <c r="H275" s="176"/>
      <c r="I275" s="172"/>
      <c r="J275" s="172"/>
      <c r="K275" s="172"/>
      <c r="L275" s="172"/>
      <c r="M275" s="172"/>
      <c r="N275" s="172"/>
      <c r="O275" s="172"/>
      <c r="P275" s="172"/>
      <c r="Q275" s="172"/>
      <c r="R275" s="172"/>
      <c r="S275" s="172"/>
      <c r="T275" s="172"/>
      <c r="U275" s="172"/>
      <c r="V275" s="172"/>
      <c r="W275" s="172"/>
      <c r="X275" s="172"/>
      <c r="Y275" s="172"/>
      <c r="Z275" s="172"/>
      <c r="AA275" s="172"/>
      <c r="AB275" s="172"/>
      <c r="AC275" s="172"/>
    </row>
    <row r="276">
      <c r="A276" s="83"/>
      <c r="B276" s="172"/>
      <c r="C276" s="171"/>
      <c r="D276" s="176"/>
      <c r="E276" s="172"/>
      <c r="F276" s="172"/>
      <c r="G276" s="172"/>
      <c r="H276" s="176"/>
      <c r="I276" s="172"/>
      <c r="J276" s="172"/>
      <c r="K276" s="172"/>
      <c r="L276" s="172"/>
      <c r="M276" s="172"/>
      <c r="N276" s="172"/>
      <c r="O276" s="172"/>
      <c r="P276" s="172"/>
      <c r="Q276" s="172"/>
      <c r="R276" s="172"/>
      <c r="S276" s="172"/>
      <c r="T276" s="172"/>
      <c r="U276" s="172"/>
      <c r="V276" s="172"/>
      <c r="W276" s="172"/>
      <c r="X276" s="172"/>
      <c r="Y276" s="172"/>
      <c r="Z276" s="172"/>
      <c r="AA276" s="172"/>
      <c r="AB276" s="172"/>
      <c r="AC276" s="172"/>
    </row>
    <row r="277">
      <c r="A277" s="83"/>
      <c r="B277" s="172"/>
      <c r="C277" s="171"/>
      <c r="D277" s="176"/>
      <c r="E277" s="172"/>
      <c r="F277" s="172"/>
      <c r="G277" s="172"/>
      <c r="H277" s="176"/>
      <c r="I277" s="172"/>
      <c r="J277" s="172"/>
      <c r="K277" s="172"/>
      <c r="L277" s="172"/>
      <c r="M277" s="172"/>
      <c r="N277" s="172"/>
      <c r="O277" s="172"/>
      <c r="P277" s="172"/>
      <c r="Q277" s="172"/>
      <c r="R277" s="172"/>
      <c r="S277" s="172"/>
      <c r="T277" s="172"/>
      <c r="U277" s="172"/>
      <c r="V277" s="172"/>
      <c r="W277" s="172"/>
      <c r="X277" s="172"/>
      <c r="Y277" s="172"/>
      <c r="Z277" s="172"/>
      <c r="AA277" s="172"/>
      <c r="AB277" s="172"/>
      <c r="AC277" s="172"/>
    </row>
    <row r="278">
      <c r="A278" s="83"/>
      <c r="B278" s="172"/>
      <c r="C278" s="171"/>
      <c r="D278" s="176"/>
      <c r="E278" s="172"/>
      <c r="F278" s="172"/>
      <c r="G278" s="172"/>
      <c r="H278" s="176"/>
      <c r="I278" s="172"/>
      <c r="J278" s="172"/>
      <c r="K278" s="172"/>
      <c r="L278" s="172"/>
      <c r="M278" s="172"/>
      <c r="N278" s="172"/>
      <c r="O278" s="172"/>
      <c r="P278" s="172"/>
      <c r="Q278" s="172"/>
      <c r="R278" s="172"/>
      <c r="S278" s="172"/>
      <c r="T278" s="172"/>
      <c r="U278" s="172"/>
      <c r="V278" s="172"/>
      <c r="W278" s="172"/>
      <c r="X278" s="172"/>
      <c r="Y278" s="172"/>
      <c r="Z278" s="172"/>
      <c r="AA278" s="172"/>
      <c r="AB278" s="172"/>
      <c r="AC278" s="172"/>
    </row>
    <row r="279">
      <c r="A279" s="83"/>
      <c r="B279" s="172"/>
      <c r="C279" s="171"/>
      <c r="D279" s="176"/>
      <c r="E279" s="172"/>
      <c r="F279" s="172"/>
      <c r="G279" s="172"/>
      <c r="H279" s="176"/>
      <c r="I279" s="172"/>
      <c r="J279" s="172"/>
      <c r="K279" s="172"/>
      <c r="L279" s="172"/>
      <c r="M279" s="172"/>
      <c r="N279" s="172"/>
      <c r="O279" s="172"/>
      <c r="P279" s="172"/>
      <c r="Q279" s="172"/>
      <c r="R279" s="172"/>
      <c r="S279" s="172"/>
      <c r="T279" s="172"/>
      <c r="U279" s="172"/>
      <c r="V279" s="172"/>
      <c r="W279" s="172"/>
      <c r="X279" s="172"/>
      <c r="Y279" s="172"/>
      <c r="Z279" s="172"/>
      <c r="AA279" s="172"/>
      <c r="AB279" s="172"/>
      <c r="AC279" s="172"/>
    </row>
    <row r="280">
      <c r="A280" s="83"/>
      <c r="B280" s="172"/>
      <c r="C280" s="171"/>
      <c r="D280" s="176"/>
      <c r="E280" s="172"/>
      <c r="F280" s="172"/>
      <c r="G280" s="172"/>
      <c r="H280" s="176"/>
      <c r="I280" s="172"/>
      <c r="J280" s="172"/>
      <c r="K280" s="172"/>
      <c r="L280" s="172"/>
      <c r="M280" s="172"/>
      <c r="N280" s="172"/>
      <c r="O280" s="172"/>
      <c r="P280" s="172"/>
      <c r="Q280" s="172"/>
      <c r="R280" s="172"/>
      <c r="S280" s="172"/>
      <c r="T280" s="172"/>
      <c r="U280" s="172"/>
      <c r="V280" s="172"/>
      <c r="W280" s="172"/>
      <c r="X280" s="172"/>
      <c r="Y280" s="172"/>
      <c r="Z280" s="172"/>
      <c r="AA280" s="172"/>
      <c r="AB280" s="172"/>
      <c r="AC280" s="172"/>
    </row>
    <row r="281">
      <c r="A281" s="83"/>
      <c r="B281" s="172"/>
      <c r="C281" s="171"/>
      <c r="D281" s="176"/>
      <c r="E281" s="172"/>
      <c r="F281" s="172"/>
      <c r="G281" s="172"/>
      <c r="H281" s="176"/>
      <c r="I281" s="172"/>
      <c r="J281" s="172"/>
      <c r="K281" s="172"/>
      <c r="L281" s="172"/>
      <c r="M281" s="172"/>
      <c r="N281" s="172"/>
      <c r="O281" s="172"/>
      <c r="P281" s="172"/>
      <c r="Q281" s="172"/>
      <c r="R281" s="172"/>
      <c r="S281" s="172"/>
      <c r="T281" s="172"/>
      <c r="U281" s="172"/>
      <c r="V281" s="172"/>
      <c r="W281" s="172"/>
      <c r="X281" s="172"/>
      <c r="Y281" s="172"/>
      <c r="Z281" s="172"/>
      <c r="AA281" s="172"/>
      <c r="AB281" s="172"/>
      <c r="AC281" s="172"/>
    </row>
    <row r="282">
      <c r="A282" s="83"/>
      <c r="B282" s="172"/>
      <c r="C282" s="171"/>
      <c r="D282" s="176"/>
      <c r="E282" s="172"/>
      <c r="F282" s="172"/>
      <c r="G282" s="172"/>
      <c r="H282" s="176"/>
      <c r="I282" s="172"/>
      <c r="J282" s="172"/>
      <c r="K282" s="172"/>
      <c r="L282" s="172"/>
      <c r="M282" s="172"/>
      <c r="N282" s="172"/>
      <c r="O282" s="172"/>
      <c r="P282" s="172"/>
      <c r="Q282" s="172"/>
      <c r="R282" s="172"/>
      <c r="S282" s="172"/>
      <c r="T282" s="172"/>
      <c r="U282" s="172"/>
      <c r="V282" s="172"/>
      <c r="W282" s="172"/>
      <c r="X282" s="172"/>
      <c r="Y282" s="172"/>
      <c r="Z282" s="172"/>
      <c r="AA282" s="172"/>
      <c r="AB282" s="172"/>
      <c r="AC282" s="172"/>
    </row>
    <row r="283">
      <c r="A283" s="83"/>
      <c r="B283" s="172"/>
      <c r="C283" s="171"/>
      <c r="D283" s="176"/>
      <c r="E283" s="172"/>
      <c r="F283" s="172"/>
      <c r="G283" s="172"/>
      <c r="H283" s="176"/>
      <c r="I283" s="172"/>
      <c r="J283" s="172"/>
      <c r="K283" s="172"/>
      <c r="L283" s="172"/>
      <c r="M283" s="172"/>
      <c r="N283" s="172"/>
      <c r="O283" s="172"/>
      <c r="P283" s="172"/>
      <c r="Q283" s="172"/>
      <c r="R283" s="172"/>
      <c r="S283" s="172"/>
      <c r="T283" s="172"/>
      <c r="U283" s="172"/>
      <c r="V283" s="172"/>
      <c r="W283" s="172"/>
      <c r="X283" s="172"/>
      <c r="Y283" s="172"/>
      <c r="Z283" s="172"/>
      <c r="AA283" s="172"/>
      <c r="AB283" s="172"/>
      <c r="AC283" s="172"/>
    </row>
    <row r="284">
      <c r="A284" s="83"/>
      <c r="B284" s="172"/>
      <c r="C284" s="171"/>
      <c r="D284" s="176"/>
      <c r="E284" s="172"/>
      <c r="F284" s="172"/>
      <c r="G284" s="172"/>
      <c r="H284" s="176"/>
      <c r="I284" s="172"/>
      <c r="J284" s="172"/>
      <c r="K284" s="172"/>
      <c r="L284" s="172"/>
      <c r="M284" s="172"/>
      <c r="N284" s="172"/>
      <c r="O284" s="172"/>
      <c r="P284" s="172"/>
      <c r="Q284" s="172"/>
      <c r="R284" s="172"/>
      <c r="S284" s="172"/>
      <c r="T284" s="172"/>
      <c r="U284" s="172"/>
      <c r="V284" s="172"/>
      <c r="W284" s="172"/>
      <c r="X284" s="172"/>
      <c r="Y284" s="172"/>
      <c r="Z284" s="172"/>
      <c r="AA284" s="172"/>
      <c r="AB284" s="172"/>
      <c r="AC284" s="172"/>
    </row>
    <row r="285">
      <c r="A285" s="83"/>
      <c r="B285" s="172"/>
      <c r="C285" s="171"/>
      <c r="D285" s="176"/>
      <c r="E285" s="172"/>
      <c r="F285" s="172"/>
      <c r="G285" s="172"/>
      <c r="H285" s="176"/>
      <c r="I285" s="172"/>
      <c r="J285" s="172"/>
      <c r="K285" s="172"/>
      <c r="L285" s="172"/>
      <c r="M285" s="172"/>
      <c r="N285" s="172"/>
      <c r="O285" s="172"/>
      <c r="P285" s="172"/>
      <c r="Q285" s="172"/>
      <c r="R285" s="172"/>
      <c r="S285" s="172"/>
      <c r="T285" s="172"/>
      <c r="U285" s="172"/>
      <c r="V285" s="172"/>
      <c r="W285" s="172"/>
      <c r="X285" s="172"/>
      <c r="Y285" s="172"/>
      <c r="Z285" s="172"/>
      <c r="AA285" s="172"/>
      <c r="AB285" s="172"/>
      <c r="AC285" s="172"/>
    </row>
    <row r="286">
      <c r="A286" s="83"/>
      <c r="B286" s="172"/>
      <c r="C286" s="171"/>
      <c r="D286" s="176"/>
      <c r="E286" s="172"/>
      <c r="F286" s="172"/>
      <c r="G286" s="172"/>
      <c r="H286" s="176"/>
      <c r="I286" s="172"/>
      <c r="J286" s="172"/>
      <c r="K286" s="172"/>
      <c r="L286" s="172"/>
      <c r="M286" s="172"/>
      <c r="N286" s="172"/>
      <c r="O286" s="172"/>
      <c r="P286" s="172"/>
      <c r="Q286" s="172"/>
      <c r="R286" s="172"/>
      <c r="S286" s="172"/>
      <c r="T286" s="172"/>
      <c r="U286" s="172"/>
      <c r="V286" s="172"/>
      <c r="W286" s="172"/>
      <c r="X286" s="172"/>
      <c r="Y286" s="172"/>
      <c r="Z286" s="172"/>
      <c r="AA286" s="172"/>
      <c r="AB286" s="172"/>
      <c r="AC286" s="172"/>
    </row>
    <row r="287">
      <c r="A287" s="83"/>
      <c r="B287" s="172"/>
      <c r="C287" s="171"/>
      <c r="D287" s="176"/>
      <c r="E287" s="172"/>
      <c r="F287" s="172"/>
      <c r="G287" s="172"/>
      <c r="H287" s="176"/>
      <c r="I287" s="172"/>
      <c r="J287" s="172"/>
      <c r="K287" s="172"/>
      <c r="L287" s="172"/>
      <c r="M287" s="172"/>
      <c r="N287" s="172"/>
      <c r="O287" s="172"/>
      <c r="P287" s="172"/>
      <c r="Q287" s="172"/>
      <c r="R287" s="172"/>
      <c r="S287" s="172"/>
      <c r="T287" s="172"/>
      <c r="U287" s="172"/>
      <c r="V287" s="172"/>
      <c r="W287" s="172"/>
      <c r="X287" s="172"/>
      <c r="Y287" s="172"/>
      <c r="Z287" s="172"/>
      <c r="AA287" s="172"/>
      <c r="AB287" s="172"/>
      <c r="AC287" s="172"/>
    </row>
    <row r="288">
      <c r="A288" s="83"/>
      <c r="B288" s="172"/>
      <c r="C288" s="171"/>
      <c r="D288" s="176"/>
      <c r="E288" s="172"/>
      <c r="F288" s="172"/>
      <c r="G288" s="172"/>
      <c r="H288" s="176"/>
      <c r="I288" s="172"/>
      <c r="J288" s="172"/>
      <c r="K288" s="172"/>
      <c r="L288" s="172"/>
      <c r="M288" s="172"/>
      <c r="N288" s="172"/>
      <c r="O288" s="172"/>
      <c r="P288" s="172"/>
      <c r="Q288" s="172"/>
      <c r="R288" s="172"/>
      <c r="S288" s="172"/>
      <c r="T288" s="172"/>
      <c r="U288" s="172"/>
      <c r="V288" s="172"/>
      <c r="W288" s="172"/>
      <c r="X288" s="172"/>
      <c r="Y288" s="172"/>
      <c r="Z288" s="172"/>
      <c r="AA288" s="172"/>
      <c r="AB288" s="172"/>
      <c r="AC288" s="172"/>
    </row>
    <row r="289">
      <c r="A289" s="83"/>
      <c r="B289" s="172"/>
      <c r="C289" s="171"/>
      <c r="D289" s="176"/>
      <c r="E289" s="172"/>
      <c r="F289" s="172"/>
      <c r="G289" s="172"/>
      <c r="H289" s="176"/>
      <c r="I289" s="172"/>
      <c r="J289" s="172"/>
      <c r="K289" s="172"/>
      <c r="L289" s="172"/>
      <c r="M289" s="172"/>
      <c r="N289" s="172"/>
      <c r="O289" s="172"/>
      <c r="P289" s="172"/>
      <c r="Q289" s="172"/>
      <c r="R289" s="172"/>
      <c r="S289" s="172"/>
      <c r="T289" s="172"/>
      <c r="U289" s="172"/>
      <c r="V289" s="172"/>
      <c r="W289" s="172"/>
      <c r="X289" s="172"/>
      <c r="Y289" s="172"/>
      <c r="Z289" s="172"/>
      <c r="AA289" s="172"/>
      <c r="AB289" s="172"/>
      <c r="AC289" s="172"/>
    </row>
    <row r="290">
      <c r="A290" s="83"/>
      <c r="B290" s="172"/>
      <c r="C290" s="171"/>
      <c r="D290" s="176"/>
      <c r="E290" s="172"/>
      <c r="F290" s="172"/>
      <c r="G290" s="172"/>
      <c r="H290" s="176"/>
      <c r="I290" s="172"/>
      <c r="J290" s="172"/>
      <c r="K290" s="172"/>
      <c r="L290" s="172"/>
      <c r="M290" s="172"/>
      <c r="N290" s="172"/>
      <c r="O290" s="172"/>
      <c r="P290" s="172"/>
      <c r="Q290" s="172"/>
      <c r="R290" s="172"/>
      <c r="S290" s="172"/>
      <c r="T290" s="172"/>
      <c r="U290" s="172"/>
      <c r="V290" s="172"/>
      <c r="W290" s="172"/>
      <c r="X290" s="172"/>
      <c r="Y290" s="172"/>
      <c r="Z290" s="172"/>
      <c r="AA290" s="172"/>
      <c r="AB290" s="172"/>
      <c r="AC290" s="172"/>
    </row>
    <row r="291">
      <c r="A291" s="83"/>
      <c r="B291" s="172"/>
      <c r="C291" s="171"/>
      <c r="D291" s="176"/>
      <c r="E291" s="172"/>
      <c r="F291" s="172"/>
      <c r="G291" s="172"/>
      <c r="H291" s="176"/>
      <c r="I291" s="172"/>
      <c r="J291" s="172"/>
      <c r="K291" s="172"/>
      <c r="L291" s="172"/>
      <c r="M291" s="172"/>
      <c r="N291" s="172"/>
      <c r="O291" s="172"/>
      <c r="P291" s="172"/>
      <c r="Q291" s="172"/>
      <c r="R291" s="172"/>
      <c r="S291" s="172"/>
      <c r="T291" s="172"/>
      <c r="U291" s="172"/>
      <c r="V291" s="172"/>
      <c r="W291" s="172"/>
      <c r="X291" s="172"/>
      <c r="Y291" s="172"/>
      <c r="Z291" s="172"/>
      <c r="AA291" s="172"/>
      <c r="AB291" s="172"/>
      <c r="AC291" s="172"/>
    </row>
    <row r="292">
      <c r="A292" s="83"/>
      <c r="B292" s="172"/>
      <c r="C292" s="171"/>
      <c r="D292" s="176"/>
      <c r="E292" s="172"/>
      <c r="F292" s="172"/>
      <c r="G292" s="172"/>
      <c r="H292" s="176"/>
      <c r="I292" s="172"/>
      <c r="J292" s="172"/>
      <c r="K292" s="172"/>
      <c r="L292" s="172"/>
      <c r="M292" s="172"/>
      <c r="N292" s="172"/>
      <c r="O292" s="172"/>
      <c r="P292" s="172"/>
      <c r="Q292" s="172"/>
      <c r="R292" s="172"/>
      <c r="S292" s="172"/>
      <c r="T292" s="172"/>
      <c r="U292" s="172"/>
      <c r="V292" s="172"/>
      <c r="W292" s="172"/>
      <c r="X292" s="172"/>
      <c r="Y292" s="172"/>
      <c r="Z292" s="172"/>
      <c r="AA292" s="172"/>
      <c r="AB292" s="172"/>
      <c r="AC292" s="172"/>
    </row>
    <row r="293">
      <c r="A293" s="83"/>
      <c r="B293" s="172"/>
      <c r="C293" s="171"/>
      <c r="D293" s="176"/>
      <c r="E293" s="172"/>
      <c r="F293" s="172"/>
      <c r="G293" s="172"/>
      <c r="H293" s="176"/>
      <c r="I293" s="172"/>
      <c r="J293" s="172"/>
      <c r="K293" s="172"/>
      <c r="L293" s="172"/>
      <c r="M293" s="172"/>
      <c r="N293" s="172"/>
      <c r="O293" s="172"/>
      <c r="P293" s="172"/>
      <c r="Q293" s="172"/>
      <c r="R293" s="172"/>
      <c r="S293" s="172"/>
      <c r="T293" s="172"/>
      <c r="U293" s="172"/>
      <c r="V293" s="172"/>
      <c r="W293" s="172"/>
      <c r="X293" s="172"/>
      <c r="Y293" s="172"/>
      <c r="Z293" s="172"/>
      <c r="AA293" s="172"/>
      <c r="AB293" s="172"/>
      <c r="AC293" s="172"/>
    </row>
    <row r="294">
      <c r="A294" s="83"/>
      <c r="B294" s="172"/>
      <c r="C294" s="171"/>
      <c r="D294" s="176"/>
      <c r="E294" s="172"/>
      <c r="F294" s="172"/>
      <c r="G294" s="172"/>
      <c r="H294" s="176"/>
      <c r="I294" s="172"/>
      <c r="J294" s="172"/>
      <c r="K294" s="172"/>
      <c r="L294" s="172"/>
      <c r="M294" s="172"/>
      <c r="N294" s="172"/>
      <c r="O294" s="172"/>
      <c r="P294" s="172"/>
      <c r="Q294" s="172"/>
      <c r="R294" s="172"/>
      <c r="S294" s="172"/>
      <c r="T294" s="172"/>
      <c r="U294" s="172"/>
      <c r="V294" s="172"/>
      <c r="W294" s="172"/>
      <c r="X294" s="172"/>
      <c r="Y294" s="172"/>
      <c r="Z294" s="172"/>
      <c r="AA294" s="172"/>
      <c r="AB294" s="172"/>
      <c r="AC294" s="172"/>
    </row>
    <row r="295">
      <c r="A295" s="83"/>
      <c r="B295" s="172"/>
      <c r="C295" s="171"/>
      <c r="D295" s="176"/>
      <c r="E295" s="172"/>
      <c r="F295" s="172"/>
      <c r="G295" s="172"/>
      <c r="H295" s="176"/>
      <c r="I295" s="172"/>
      <c r="J295" s="172"/>
      <c r="K295" s="172"/>
      <c r="L295" s="172"/>
      <c r="M295" s="172"/>
      <c r="N295" s="172"/>
      <c r="O295" s="172"/>
      <c r="P295" s="172"/>
      <c r="Q295" s="172"/>
      <c r="R295" s="172"/>
      <c r="S295" s="172"/>
      <c r="T295" s="172"/>
      <c r="U295" s="172"/>
      <c r="V295" s="172"/>
      <c r="W295" s="172"/>
      <c r="X295" s="172"/>
      <c r="Y295" s="172"/>
      <c r="Z295" s="172"/>
      <c r="AA295" s="172"/>
      <c r="AB295" s="172"/>
      <c r="AC295" s="172"/>
    </row>
    <row r="296">
      <c r="A296" s="83"/>
      <c r="B296" s="172"/>
      <c r="C296" s="171"/>
      <c r="D296" s="176"/>
      <c r="E296" s="172"/>
      <c r="F296" s="172"/>
      <c r="G296" s="172"/>
      <c r="H296" s="176"/>
      <c r="I296" s="172"/>
      <c r="J296" s="172"/>
      <c r="K296" s="172"/>
      <c r="L296" s="172"/>
      <c r="M296" s="172"/>
      <c r="N296" s="172"/>
      <c r="O296" s="172"/>
      <c r="P296" s="172"/>
      <c r="Q296" s="172"/>
      <c r="R296" s="172"/>
      <c r="S296" s="172"/>
      <c r="T296" s="172"/>
      <c r="U296" s="172"/>
      <c r="V296" s="172"/>
      <c r="W296" s="172"/>
      <c r="X296" s="172"/>
      <c r="Y296" s="172"/>
      <c r="Z296" s="172"/>
      <c r="AA296" s="172"/>
      <c r="AB296" s="172"/>
      <c r="AC296" s="172"/>
    </row>
    <row r="297">
      <c r="A297" s="83"/>
      <c r="B297" s="172"/>
      <c r="C297" s="171"/>
      <c r="D297" s="176"/>
      <c r="E297" s="172"/>
      <c r="F297" s="172"/>
      <c r="G297" s="172"/>
      <c r="H297" s="176"/>
      <c r="I297" s="172"/>
      <c r="J297" s="172"/>
      <c r="K297" s="172"/>
      <c r="L297" s="172"/>
      <c r="M297" s="172"/>
      <c r="N297" s="172"/>
      <c r="O297" s="172"/>
      <c r="P297" s="172"/>
      <c r="Q297" s="172"/>
      <c r="R297" s="172"/>
      <c r="S297" s="172"/>
      <c r="T297" s="172"/>
      <c r="U297" s="172"/>
      <c r="V297" s="172"/>
      <c r="W297" s="172"/>
      <c r="X297" s="172"/>
      <c r="Y297" s="172"/>
      <c r="Z297" s="172"/>
      <c r="AA297" s="172"/>
      <c r="AB297" s="172"/>
      <c r="AC297" s="172"/>
    </row>
    <row r="298">
      <c r="A298" s="83"/>
      <c r="B298" s="172"/>
      <c r="C298" s="171"/>
      <c r="D298" s="176"/>
      <c r="E298" s="172"/>
      <c r="F298" s="172"/>
      <c r="G298" s="172"/>
      <c r="H298" s="176"/>
      <c r="I298" s="172"/>
      <c r="J298" s="172"/>
      <c r="K298" s="172"/>
      <c r="L298" s="172"/>
      <c r="M298" s="172"/>
      <c r="N298" s="172"/>
      <c r="O298" s="172"/>
      <c r="P298" s="172"/>
      <c r="Q298" s="172"/>
      <c r="R298" s="172"/>
      <c r="S298" s="172"/>
      <c r="T298" s="172"/>
      <c r="U298" s="172"/>
      <c r="V298" s="172"/>
      <c r="W298" s="172"/>
      <c r="X298" s="172"/>
      <c r="Y298" s="172"/>
      <c r="Z298" s="172"/>
      <c r="AA298" s="172"/>
      <c r="AB298" s="172"/>
      <c r="AC298" s="172"/>
    </row>
    <row r="299">
      <c r="A299" s="83"/>
      <c r="B299" s="172"/>
      <c r="C299" s="171"/>
      <c r="D299" s="176"/>
      <c r="E299" s="172"/>
      <c r="F299" s="172"/>
      <c r="G299" s="172"/>
      <c r="H299" s="176"/>
      <c r="I299" s="172"/>
      <c r="J299" s="172"/>
      <c r="K299" s="172"/>
      <c r="L299" s="172"/>
      <c r="M299" s="172"/>
      <c r="N299" s="172"/>
      <c r="O299" s="172"/>
      <c r="P299" s="172"/>
      <c r="Q299" s="172"/>
      <c r="R299" s="172"/>
      <c r="S299" s="172"/>
      <c r="T299" s="172"/>
      <c r="U299" s="172"/>
      <c r="V299" s="172"/>
      <c r="W299" s="172"/>
      <c r="X299" s="172"/>
      <c r="Y299" s="172"/>
      <c r="Z299" s="172"/>
      <c r="AA299" s="172"/>
      <c r="AB299" s="172"/>
      <c r="AC299" s="172"/>
    </row>
    <row r="300">
      <c r="A300" s="83"/>
      <c r="B300" s="172"/>
      <c r="C300" s="171"/>
      <c r="D300" s="176"/>
      <c r="E300" s="172"/>
      <c r="F300" s="172"/>
      <c r="G300" s="172"/>
      <c r="H300" s="176"/>
      <c r="I300" s="172"/>
      <c r="J300" s="172"/>
      <c r="K300" s="172"/>
      <c r="L300" s="172"/>
      <c r="M300" s="172"/>
      <c r="N300" s="172"/>
      <c r="O300" s="172"/>
      <c r="P300" s="172"/>
      <c r="Q300" s="172"/>
      <c r="R300" s="172"/>
      <c r="S300" s="172"/>
      <c r="T300" s="172"/>
      <c r="U300" s="172"/>
      <c r="V300" s="172"/>
      <c r="W300" s="172"/>
      <c r="X300" s="172"/>
      <c r="Y300" s="172"/>
      <c r="Z300" s="172"/>
      <c r="AA300" s="172"/>
      <c r="AB300" s="172"/>
      <c r="AC300" s="172"/>
    </row>
    <row r="301">
      <c r="A301" s="83"/>
      <c r="B301" s="172"/>
      <c r="C301" s="171"/>
      <c r="D301" s="176"/>
      <c r="E301" s="172"/>
      <c r="F301" s="172"/>
      <c r="G301" s="172"/>
      <c r="H301" s="176"/>
      <c r="I301" s="172"/>
      <c r="J301" s="172"/>
      <c r="K301" s="172"/>
      <c r="L301" s="172"/>
      <c r="M301" s="172"/>
      <c r="N301" s="172"/>
      <c r="O301" s="172"/>
      <c r="P301" s="172"/>
      <c r="Q301" s="172"/>
      <c r="R301" s="172"/>
      <c r="S301" s="172"/>
      <c r="T301" s="172"/>
      <c r="U301" s="172"/>
      <c r="V301" s="172"/>
      <c r="W301" s="172"/>
      <c r="X301" s="172"/>
      <c r="Y301" s="172"/>
      <c r="Z301" s="172"/>
      <c r="AA301" s="172"/>
      <c r="AB301" s="172"/>
      <c r="AC301" s="172"/>
    </row>
    <row r="302">
      <c r="A302" s="83"/>
      <c r="B302" s="172"/>
      <c r="C302" s="171"/>
      <c r="D302" s="176"/>
      <c r="E302" s="172"/>
      <c r="F302" s="172"/>
      <c r="G302" s="172"/>
      <c r="H302" s="176"/>
      <c r="I302" s="172"/>
      <c r="J302" s="172"/>
      <c r="K302" s="172"/>
      <c r="L302" s="172"/>
      <c r="M302" s="172"/>
      <c r="N302" s="172"/>
      <c r="O302" s="172"/>
      <c r="P302" s="172"/>
      <c r="Q302" s="172"/>
      <c r="R302" s="172"/>
      <c r="S302" s="172"/>
      <c r="T302" s="172"/>
      <c r="U302" s="172"/>
      <c r="V302" s="172"/>
      <c r="W302" s="172"/>
      <c r="X302" s="172"/>
      <c r="Y302" s="172"/>
      <c r="Z302" s="172"/>
      <c r="AA302" s="172"/>
      <c r="AB302" s="172"/>
      <c r="AC302" s="172"/>
    </row>
    <row r="303">
      <c r="A303" s="83"/>
      <c r="B303" s="172"/>
      <c r="C303" s="171"/>
      <c r="D303" s="176"/>
      <c r="E303" s="172"/>
      <c r="F303" s="172"/>
      <c r="G303" s="172"/>
      <c r="H303" s="176"/>
      <c r="I303" s="172"/>
      <c r="J303" s="172"/>
      <c r="K303" s="172"/>
      <c r="L303" s="172"/>
      <c r="M303" s="172"/>
      <c r="N303" s="172"/>
      <c r="O303" s="172"/>
      <c r="P303" s="172"/>
      <c r="Q303" s="172"/>
      <c r="R303" s="172"/>
      <c r="S303" s="172"/>
      <c r="T303" s="172"/>
      <c r="U303" s="172"/>
      <c r="V303" s="172"/>
      <c r="W303" s="172"/>
      <c r="X303" s="172"/>
      <c r="Y303" s="172"/>
      <c r="Z303" s="172"/>
      <c r="AA303" s="172"/>
      <c r="AB303" s="172"/>
      <c r="AC303" s="172"/>
    </row>
    <row r="304">
      <c r="A304" s="83"/>
      <c r="B304" s="172"/>
      <c r="C304" s="171"/>
      <c r="D304" s="176"/>
      <c r="E304" s="172"/>
      <c r="F304" s="172"/>
      <c r="G304" s="172"/>
      <c r="H304" s="176"/>
      <c r="I304" s="172"/>
      <c r="J304" s="172"/>
      <c r="K304" s="172"/>
      <c r="L304" s="172"/>
      <c r="M304" s="172"/>
      <c r="N304" s="172"/>
      <c r="O304" s="172"/>
      <c r="P304" s="172"/>
      <c r="Q304" s="172"/>
      <c r="R304" s="172"/>
      <c r="S304" s="172"/>
      <c r="T304" s="172"/>
      <c r="U304" s="172"/>
      <c r="V304" s="172"/>
      <c r="W304" s="172"/>
      <c r="X304" s="172"/>
      <c r="Y304" s="172"/>
      <c r="Z304" s="172"/>
      <c r="AA304" s="172"/>
      <c r="AB304" s="172"/>
      <c r="AC304" s="172"/>
    </row>
    <row r="305">
      <c r="A305" s="83"/>
      <c r="B305" s="172"/>
      <c r="C305" s="171"/>
      <c r="D305" s="176"/>
      <c r="E305" s="172"/>
      <c r="F305" s="172"/>
      <c r="G305" s="172"/>
      <c r="H305" s="176"/>
      <c r="I305" s="172"/>
      <c r="J305" s="172"/>
      <c r="K305" s="172"/>
      <c r="L305" s="172"/>
      <c r="M305" s="172"/>
      <c r="N305" s="172"/>
      <c r="O305" s="172"/>
      <c r="P305" s="172"/>
      <c r="Q305" s="172"/>
      <c r="R305" s="172"/>
      <c r="S305" s="172"/>
      <c r="T305" s="172"/>
      <c r="U305" s="172"/>
      <c r="V305" s="172"/>
      <c r="W305" s="172"/>
      <c r="X305" s="172"/>
      <c r="Y305" s="172"/>
      <c r="Z305" s="172"/>
      <c r="AA305" s="172"/>
      <c r="AB305" s="172"/>
      <c r="AC305" s="172"/>
    </row>
    <row r="306">
      <c r="A306" s="83"/>
      <c r="B306" s="172"/>
      <c r="C306" s="171"/>
      <c r="D306" s="176"/>
      <c r="E306" s="172"/>
      <c r="F306" s="172"/>
      <c r="G306" s="172"/>
      <c r="H306" s="176"/>
      <c r="I306" s="172"/>
      <c r="J306" s="172"/>
      <c r="K306" s="172"/>
      <c r="L306" s="172"/>
      <c r="M306" s="172"/>
      <c r="N306" s="172"/>
      <c r="O306" s="172"/>
      <c r="P306" s="172"/>
      <c r="Q306" s="172"/>
      <c r="R306" s="172"/>
      <c r="S306" s="172"/>
      <c r="T306" s="172"/>
      <c r="U306" s="172"/>
      <c r="V306" s="172"/>
      <c r="W306" s="172"/>
      <c r="X306" s="172"/>
      <c r="Y306" s="172"/>
      <c r="Z306" s="172"/>
      <c r="AA306" s="172"/>
      <c r="AB306" s="172"/>
      <c r="AC306" s="172"/>
    </row>
    <row r="307">
      <c r="A307" s="83"/>
      <c r="B307" s="172"/>
      <c r="C307" s="171"/>
      <c r="D307" s="176"/>
      <c r="E307" s="172"/>
      <c r="F307" s="172"/>
      <c r="G307" s="172"/>
      <c r="H307" s="176"/>
      <c r="I307" s="172"/>
      <c r="J307" s="172"/>
      <c r="K307" s="172"/>
      <c r="L307" s="172"/>
      <c r="M307" s="172"/>
      <c r="N307" s="172"/>
      <c r="O307" s="172"/>
      <c r="P307" s="172"/>
      <c r="Q307" s="172"/>
      <c r="R307" s="172"/>
      <c r="S307" s="172"/>
      <c r="T307" s="172"/>
      <c r="U307" s="172"/>
      <c r="V307" s="172"/>
      <c r="W307" s="172"/>
      <c r="X307" s="172"/>
      <c r="Y307" s="172"/>
      <c r="Z307" s="172"/>
      <c r="AA307" s="172"/>
      <c r="AB307" s="172"/>
      <c r="AC307" s="172"/>
    </row>
    <row r="308">
      <c r="A308" s="83"/>
      <c r="B308" s="172"/>
      <c r="C308" s="171"/>
      <c r="D308" s="176"/>
      <c r="E308" s="172"/>
      <c r="F308" s="172"/>
      <c r="G308" s="172"/>
      <c r="H308" s="176"/>
      <c r="I308" s="172"/>
      <c r="J308" s="172"/>
      <c r="K308" s="172"/>
      <c r="L308" s="172"/>
      <c r="M308" s="172"/>
      <c r="N308" s="172"/>
      <c r="O308" s="172"/>
      <c r="P308" s="172"/>
      <c r="Q308" s="172"/>
      <c r="R308" s="172"/>
      <c r="S308" s="172"/>
      <c r="T308" s="172"/>
      <c r="U308" s="172"/>
      <c r="V308" s="172"/>
      <c r="W308" s="172"/>
      <c r="X308" s="172"/>
      <c r="Y308" s="172"/>
      <c r="Z308" s="172"/>
      <c r="AA308" s="172"/>
      <c r="AB308" s="172"/>
      <c r="AC308" s="172"/>
    </row>
    <row r="309">
      <c r="A309" s="83"/>
      <c r="B309" s="172"/>
      <c r="C309" s="171"/>
      <c r="D309" s="176"/>
      <c r="E309" s="172"/>
      <c r="F309" s="172"/>
      <c r="G309" s="172"/>
      <c r="H309" s="176"/>
      <c r="I309" s="172"/>
      <c r="J309" s="172"/>
      <c r="K309" s="172"/>
      <c r="L309" s="172"/>
      <c r="M309" s="172"/>
      <c r="N309" s="172"/>
      <c r="O309" s="172"/>
      <c r="P309" s="172"/>
      <c r="Q309" s="172"/>
      <c r="R309" s="172"/>
      <c r="S309" s="172"/>
      <c r="T309" s="172"/>
      <c r="U309" s="172"/>
      <c r="V309" s="172"/>
      <c r="W309" s="172"/>
      <c r="X309" s="172"/>
      <c r="Y309" s="172"/>
      <c r="Z309" s="172"/>
      <c r="AA309" s="172"/>
      <c r="AB309" s="172"/>
      <c r="AC309" s="172"/>
    </row>
    <row r="310">
      <c r="A310" s="83"/>
      <c r="B310" s="172"/>
      <c r="C310" s="171"/>
      <c r="D310" s="176"/>
      <c r="E310" s="172"/>
      <c r="F310" s="172"/>
      <c r="G310" s="172"/>
      <c r="H310" s="176"/>
      <c r="I310" s="172"/>
      <c r="J310" s="172"/>
      <c r="K310" s="172"/>
      <c r="L310" s="172"/>
      <c r="M310" s="172"/>
      <c r="N310" s="172"/>
      <c r="O310" s="172"/>
      <c r="P310" s="172"/>
      <c r="Q310" s="172"/>
      <c r="R310" s="172"/>
      <c r="S310" s="172"/>
      <c r="T310" s="172"/>
      <c r="U310" s="172"/>
      <c r="V310" s="172"/>
      <c r="W310" s="172"/>
      <c r="X310" s="172"/>
      <c r="Y310" s="172"/>
      <c r="Z310" s="172"/>
      <c r="AA310" s="172"/>
      <c r="AB310" s="172"/>
      <c r="AC310" s="172"/>
    </row>
    <row r="311">
      <c r="A311" s="83"/>
      <c r="B311" s="172"/>
      <c r="C311" s="171"/>
      <c r="D311" s="176"/>
      <c r="E311" s="172"/>
      <c r="F311" s="172"/>
      <c r="G311" s="172"/>
      <c r="H311" s="176"/>
      <c r="I311" s="172"/>
      <c r="J311" s="172"/>
      <c r="K311" s="172"/>
      <c r="L311" s="172"/>
      <c r="M311" s="172"/>
      <c r="N311" s="172"/>
      <c r="O311" s="172"/>
      <c r="P311" s="172"/>
      <c r="Q311" s="172"/>
      <c r="R311" s="172"/>
      <c r="S311" s="172"/>
      <c r="T311" s="172"/>
      <c r="U311" s="172"/>
      <c r="V311" s="172"/>
      <c r="W311" s="172"/>
      <c r="X311" s="172"/>
      <c r="Y311" s="172"/>
      <c r="Z311" s="172"/>
      <c r="AA311" s="172"/>
      <c r="AB311" s="172"/>
      <c r="AC311" s="172"/>
    </row>
    <row r="312">
      <c r="A312" s="83"/>
      <c r="B312" s="172"/>
      <c r="C312" s="171"/>
      <c r="D312" s="176"/>
      <c r="E312" s="172"/>
      <c r="F312" s="172"/>
      <c r="G312" s="172"/>
      <c r="H312" s="176"/>
      <c r="I312" s="172"/>
      <c r="J312" s="172"/>
      <c r="K312" s="172"/>
      <c r="L312" s="172"/>
      <c r="M312" s="172"/>
      <c r="N312" s="172"/>
      <c r="O312" s="172"/>
      <c r="P312" s="172"/>
      <c r="Q312" s="172"/>
      <c r="R312" s="172"/>
      <c r="S312" s="172"/>
      <c r="T312" s="172"/>
      <c r="U312" s="172"/>
      <c r="V312" s="172"/>
      <c r="W312" s="172"/>
      <c r="X312" s="172"/>
      <c r="Y312" s="172"/>
      <c r="Z312" s="172"/>
      <c r="AA312" s="172"/>
      <c r="AB312" s="172"/>
      <c r="AC312" s="172"/>
    </row>
    <row r="313">
      <c r="A313" s="83"/>
      <c r="B313" s="172"/>
      <c r="C313" s="171"/>
      <c r="D313" s="176"/>
      <c r="E313" s="172"/>
      <c r="F313" s="172"/>
      <c r="G313" s="172"/>
      <c r="H313" s="176"/>
      <c r="I313" s="172"/>
      <c r="J313" s="172"/>
      <c r="K313" s="172"/>
      <c r="L313" s="172"/>
      <c r="M313" s="172"/>
      <c r="N313" s="172"/>
      <c r="O313" s="172"/>
      <c r="P313" s="172"/>
      <c r="Q313" s="172"/>
      <c r="R313" s="172"/>
      <c r="S313" s="172"/>
      <c r="T313" s="172"/>
      <c r="U313" s="172"/>
      <c r="V313" s="172"/>
      <c r="W313" s="172"/>
      <c r="X313" s="172"/>
      <c r="Y313" s="172"/>
      <c r="Z313" s="172"/>
      <c r="AA313" s="172"/>
      <c r="AB313" s="172"/>
      <c r="AC313" s="172"/>
    </row>
    <row r="314">
      <c r="A314" s="83"/>
      <c r="B314" s="172"/>
      <c r="C314" s="171"/>
      <c r="D314" s="176"/>
      <c r="E314" s="172"/>
      <c r="F314" s="172"/>
      <c r="G314" s="172"/>
      <c r="H314" s="176"/>
      <c r="I314" s="172"/>
      <c r="J314" s="172"/>
      <c r="K314" s="172"/>
      <c r="L314" s="172"/>
      <c r="M314" s="172"/>
      <c r="N314" s="172"/>
      <c r="O314" s="172"/>
      <c r="P314" s="172"/>
      <c r="Q314" s="172"/>
      <c r="R314" s="172"/>
      <c r="S314" s="172"/>
      <c r="T314" s="172"/>
      <c r="U314" s="172"/>
      <c r="V314" s="172"/>
      <c r="W314" s="172"/>
      <c r="X314" s="172"/>
      <c r="Y314" s="172"/>
      <c r="Z314" s="172"/>
      <c r="AA314" s="172"/>
      <c r="AB314" s="172"/>
      <c r="AC314" s="172"/>
    </row>
    <row r="315">
      <c r="A315" s="83"/>
      <c r="B315" s="172"/>
      <c r="C315" s="171"/>
      <c r="D315" s="176"/>
      <c r="E315" s="172"/>
      <c r="F315" s="172"/>
      <c r="G315" s="172"/>
      <c r="H315" s="176"/>
      <c r="I315" s="172"/>
      <c r="J315" s="172"/>
      <c r="K315" s="172"/>
      <c r="L315" s="172"/>
      <c r="M315" s="172"/>
      <c r="N315" s="172"/>
      <c r="O315" s="172"/>
      <c r="P315" s="172"/>
      <c r="Q315" s="172"/>
      <c r="R315" s="172"/>
      <c r="S315" s="172"/>
      <c r="T315" s="172"/>
      <c r="U315" s="172"/>
      <c r="V315" s="172"/>
      <c r="W315" s="172"/>
      <c r="X315" s="172"/>
      <c r="Y315" s="172"/>
      <c r="Z315" s="172"/>
      <c r="AA315" s="172"/>
      <c r="AB315" s="172"/>
      <c r="AC315" s="172"/>
    </row>
    <row r="316">
      <c r="A316" s="83"/>
      <c r="B316" s="172"/>
      <c r="C316" s="171"/>
      <c r="D316" s="176"/>
      <c r="E316" s="172"/>
      <c r="F316" s="172"/>
      <c r="G316" s="172"/>
      <c r="H316" s="176"/>
      <c r="I316" s="172"/>
      <c r="J316" s="172"/>
      <c r="K316" s="172"/>
      <c r="L316" s="172"/>
      <c r="M316" s="172"/>
      <c r="N316" s="172"/>
      <c r="O316" s="172"/>
      <c r="P316" s="172"/>
      <c r="Q316" s="172"/>
      <c r="R316" s="172"/>
      <c r="S316" s="172"/>
      <c r="T316" s="172"/>
      <c r="U316" s="172"/>
      <c r="V316" s="172"/>
      <c r="W316" s="172"/>
      <c r="X316" s="172"/>
      <c r="Y316" s="172"/>
      <c r="Z316" s="172"/>
      <c r="AA316" s="172"/>
      <c r="AB316" s="172"/>
      <c r="AC316" s="172"/>
    </row>
    <row r="317">
      <c r="A317" s="83"/>
      <c r="B317" s="172"/>
      <c r="C317" s="171"/>
      <c r="D317" s="176"/>
      <c r="E317" s="172"/>
      <c r="F317" s="172"/>
      <c r="G317" s="172"/>
      <c r="H317" s="176"/>
      <c r="I317" s="172"/>
      <c r="J317" s="172"/>
      <c r="K317" s="172"/>
      <c r="L317" s="172"/>
      <c r="M317" s="172"/>
      <c r="N317" s="172"/>
      <c r="O317" s="172"/>
      <c r="P317" s="172"/>
      <c r="Q317" s="172"/>
      <c r="R317" s="172"/>
      <c r="S317" s="172"/>
      <c r="T317" s="172"/>
      <c r="U317" s="172"/>
      <c r="V317" s="172"/>
      <c r="W317" s="172"/>
      <c r="X317" s="172"/>
      <c r="Y317" s="172"/>
      <c r="Z317" s="172"/>
      <c r="AA317" s="172"/>
      <c r="AB317" s="172"/>
      <c r="AC317" s="172"/>
    </row>
    <row r="318">
      <c r="A318" s="83"/>
      <c r="B318" s="172"/>
      <c r="C318" s="171"/>
      <c r="D318" s="176"/>
      <c r="E318" s="172"/>
      <c r="F318" s="172"/>
      <c r="G318" s="172"/>
      <c r="H318" s="176"/>
      <c r="I318" s="172"/>
      <c r="J318" s="172"/>
      <c r="K318" s="172"/>
      <c r="L318" s="172"/>
      <c r="M318" s="172"/>
      <c r="N318" s="172"/>
      <c r="O318" s="172"/>
      <c r="P318" s="172"/>
      <c r="Q318" s="172"/>
      <c r="R318" s="172"/>
      <c r="S318" s="172"/>
      <c r="T318" s="172"/>
      <c r="U318" s="172"/>
      <c r="V318" s="172"/>
      <c r="W318" s="172"/>
      <c r="X318" s="172"/>
      <c r="Y318" s="172"/>
      <c r="Z318" s="172"/>
      <c r="AA318" s="172"/>
      <c r="AB318" s="172"/>
      <c r="AC318" s="172"/>
    </row>
    <row r="319">
      <c r="A319" s="83"/>
      <c r="B319" s="172"/>
      <c r="C319" s="171"/>
      <c r="D319" s="176"/>
      <c r="E319" s="172"/>
      <c r="F319" s="172"/>
      <c r="G319" s="172"/>
      <c r="H319" s="176"/>
      <c r="I319" s="172"/>
      <c r="J319" s="172"/>
      <c r="K319" s="172"/>
      <c r="L319" s="172"/>
      <c r="M319" s="172"/>
      <c r="N319" s="172"/>
      <c r="O319" s="172"/>
      <c r="P319" s="172"/>
      <c r="Q319" s="172"/>
      <c r="R319" s="172"/>
      <c r="S319" s="172"/>
      <c r="T319" s="172"/>
      <c r="U319" s="172"/>
      <c r="V319" s="172"/>
      <c r="W319" s="172"/>
      <c r="X319" s="172"/>
      <c r="Y319" s="172"/>
      <c r="Z319" s="172"/>
      <c r="AA319" s="172"/>
      <c r="AB319" s="172"/>
      <c r="AC319" s="172"/>
    </row>
    <row r="320">
      <c r="A320" s="83"/>
      <c r="B320" s="172"/>
      <c r="C320" s="171"/>
      <c r="D320" s="176"/>
      <c r="E320" s="172"/>
      <c r="F320" s="172"/>
      <c r="G320" s="172"/>
      <c r="H320" s="176"/>
      <c r="I320" s="172"/>
      <c r="J320" s="172"/>
      <c r="K320" s="172"/>
      <c r="L320" s="172"/>
      <c r="M320" s="172"/>
      <c r="N320" s="172"/>
      <c r="O320" s="172"/>
      <c r="P320" s="172"/>
      <c r="Q320" s="172"/>
      <c r="R320" s="172"/>
      <c r="S320" s="172"/>
      <c r="T320" s="172"/>
      <c r="U320" s="172"/>
      <c r="V320" s="172"/>
      <c r="W320" s="172"/>
      <c r="X320" s="172"/>
      <c r="Y320" s="172"/>
      <c r="Z320" s="172"/>
      <c r="AA320" s="172"/>
      <c r="AB320" s="172"/>
      <c r="AC320" s="172"/>
    </row>
    <row r="321">
      <c r="A321" s="83"/>
      <c r="B321" s="172"/>
      <c r="C321" s="171"/>
      <c r="D321" s="176"/>
      <c r="E321" s="172"/>
      <c r="F321" s="172"/>
      <c r="G321" s="172"/>
      <c r="H321" s="176"/>
      <c r="I321" s="172"/>
      <c r="J321" s="172"/>
      <c r="K321" s="172"/>
      <c r="L321" s="172"/>
      <c r="M321" s="172"/>
      <c r="N321" s="172"/>
      <c r="O321" s="172"/>
      <c r="P321" s="172"/>
      <c r="Q321" s="172"/>
      <c r="R321" s="172"/>
      <c r="S321" s="172"/>
      <c r="T321" s="172"/>
      <c r="U321" s="172"/>
      <c r="V321" s="172"/>
      <c r="W321" s="172"/>
      <c r="X321" s="172"/>
      <c r="Y321" s="172"/>
      <c r="Z321" s="172"/>
      <c r="AA321" s="172"/>
      <c r="AB321" s="172"/>
      <c r="AC321" s="172"/>
    </row>
    <row r="322">
      <c r="A322" s="83"/>
      <c r="B322" s="172"/>
      <c r="C322" s="171"/>
      <c r="D322" s="176"/>
      <c r="E322" s="172"/>
      <c r="F322" s="172"/>
      <c r="G322" s="172"/>
      <c r="H322" s="176"/>
      <c r="I322" s="172"/>
      <c r="J322" s="172"/>
      <c r="K322" s="172"/>
      <c r="L322" s="172"/>
      <c r="M322" s="172"/>
      <c r="N322" s="172"/>
      <c r="O322" s="172"/>
      <c r="P322" s="172"/>
      <c r="Q322" s="172"/>
      <c r="R322" s="172"/>
      <c r="S322" s="172"/>
      <c r="T322" s="172"/>
      <c r="U322" s="172"/>
      <c r="V322" s="172"/>
      <c r="W322" s="172"/>
      <c r="X322" s="172"/>
      <c r="Y322" s="172"/>
      <c r="Z322" s="172"/>
      <c r="AA322" s="172"/>
      <c r="AB322" s="172"/>
      <c r="AC322" s="172"/>
    </row>
    <row r="323">
      <c r="A323" s="83"/>
      <c r="B323" s="172"/>
      <c r="C323" s="171"/>
      <c r="D323" s="176"/>
      <c r="E323" s="172"/>
      <c r="F323" s="172"/>
      <c r="G323" s="172"/>
      <c r="H323" s="176"/>
      <c r="I323" s="172"/>
      <c r="J323" s="172"/>
      <c r="K323" s="172"/>
      <c r="L323" s="172"/>
      <c r="M323" s="172"/>
      <c r="N323" s="172"/>
      <c r="O323" s="172"/>
      <c r="P323" s="172"/>
      <c r="Q323" s="172"/>
      <c r="R323" s="172"/>
      <c r="S323" s="172"/>
      <c r="T323" s="172"/>
      <c r="U323" s="172"/>
      <c r="V323" s="172"/>
      <c r="W323" s="172"/>
      <c r="X323" s="172"/>
      <c r="Y323" s="172"/>
      <c r="Z323" s="172"/>
      <c r="AA323" s="172"/>
      <c r="AB323" s="172"/>
      <c r="AC323" s="172"/>
    </row>
    <row r="324">
      <c r="A324" s="83"/>
      <c r="B324" s="172"/>
      <c r="C324" s="171"/>
      <c r="D324" s="176"/>
      <c r="E324" s="172"/>
      <c r="F324" s="172"/>
      <c r="G324" s="172"/>
      <c r="H324" s="176"/>
      <c r="I324" s="172"/>
      <c r="J324" s="172"/>
      <c r="K324" s="172"/>
      <c r="L324" s="172"/>
      <c r="M324" s="172"/>
      <c r="N324" s="172"/>
      <c r="O324" s="172"/>
      <c r="P324" s="172"/>
      <c r="Q324" s="172"/>
      <c r="R324" s="172"/>
      <c r="S324" s="172"/>
      <c r="T324" s="172"/>
      <c r="U324" s="172"/>
      <c r="V324" s="172"/>
      <c r="W324" s="172"/>
      <c r="X324" s="172"/>
      <c r="Y324" s="172"/>
      <c r="Z324" s="172"/>
      <c r="AA324" s="172"/>
      <c r="AB324" s="172"/>
      <c r="AC324" s="172"/>
    </row>
    <row r="325">
      <c r="A325" s="83"/>
      <c r="B325" s="172"/>
      <c r="C325" s="171"/>
      <c r="D325" s="176"/>
      <c r="E325" s="172"/>
      <c r="F325" s="172"/>
      <c r="G325" s="172"/>
      <c r="H325" s="176"/>
      <c r="I325" s="172"/>
      <c r="J325" s="172"/>
      <c r="K325" s="172"/>
      <c r="L325" s="172"/>
      <c r="M325" s="172"/>
      <c r="N325" s="172"/>
      <c r="O325" s="172"/>
      <c r="P325" s="172"/>
      <c r="Q325" s="172"/>
      <c r="R325" s="172"/>
      <c r="S325" s="172"/>
      <c r="T325" s="172"/>
      <c r="U325" s="172"/>
      <c r="V325" s="172"/>
      <c r="W325" s="172"/>
      <c r="X325" s="172"/>
      <c r="Y325" s="172"/>
      <c r="Z325" s="172"/>
      <c r="AA325" s="172"/>
      <c r="AB325" s="172"/>
      <c r="AC325" s="172"/>
    </row>
    <row r="326">
      <c r="A326" s="83"/>
      <c r="B326" s="172"/>
      <c r="C326" s="171"/>
      <c r="D326" s="176"/>
      <c r="E326" s="172"/>
      <c r="F326" s="172"/>
      <c r="G326" s="172"/>
      <c r="H326" s="176"/>
      <c r="I326" s="172"/>
      <c r="J326" s="172"/>
      <c r="K326" s="172"/>
      <c r="L326" s="172"/>
      <c r="M326" s="172"/>
      <c r="N326" s="172"/>
      <c r="O326" s="172"/>
      <c r="P326" s="172"/>
      <c r="Q326" s="172"/>
      <c r="R326" s="172"/>
      <c r="S326" s="172"/>
      <c r="T326" s="172"/>
      <c r="U326" s="172"/>
      <c r="V326" s="172"/>
      <c r="W326" s="172"/>
      <c r="X326" s="172"/>
      <c r="Y326" s="172"/>
      <c r="Z326" s="172"/>
      <c r="AA326" s="172"/>
      <c r="AB326" s="172"/>
      <c r="AC326" s="172"/>
    </row>
    <row r="327">
      <c r="A327" s="83"/>
      <c r="B327" s="172"/>
      <c r="C327" s="171"/>
      <c r="D327" s="176"/>
      <c r="E327" s="172"/>
      <c r="F327" s="172"/>
      <c r="G327" s="172"/>
      <c r="H327" s="176"/>
      <c r="I327" s="172"/>
      <c r="J327" s="172"/>
      <c r="K327" s="172"/>
      <c r="L327" s="172"/>
      <c r="M327" s="172"/>
      <c r="N327" s="172"/>
      <c r="O327" s="172"/>
      <c r="P327" s="172"/>
      <c r="Q327" s="172"/>
      <c r="R327" s="172"/>
      <c r="S327" s="172"/>
      <c r="T327" s="172"/>
      <c r="U327" s="172"/>
      <c r="V327" s="172"/>
      <c r="W327" s="172"/>
      <c r="X327" s="172"/>
      <c r="Y327" s="172"/>
      <c r="Z327" s="172"/>
      <c r="AA327" s="172"/>
      <c r="AB327" s="172"/>
      <c r="AC327" s="172"/>
    </row>
    <row r="328">
      <c r="A328" s="83"/>
      <c r="B328" s="172"/>
      <c r="C328" s="171"/>
      <c r="D328" s="176"/>
      <c r="E328" s="172"/>
      <c r="F328" s="172"/>
      <c r="G328" s="172"/>
      <c r="H328" s="176"/>
      <c r="I328" s="172"/>
      <c r="J328" s="172"/>
      <c r="K328" s="172"/>
      <c r="L328" s="172"/>
      <c r="M328" s="172"/>
      <c r="N328" s="172"/>
      <c r="O328" s="172"/>
      <c r="P328" s="172"/>
      <c r="Q328" s="172"/>
      <c r="R328" s="172"/>
      <c r="S328" s="172"/>
      <c r="T328" s="172"/>
      <c r="U328" s="172"/>
      <c r="V328" s="172"/>
      <c r="W328" s="172"/>
      <c r="X328" s="172"/>
      <c r="Y328" s="172"/>
      <c r="Z328" s="172"/>
      <c r="AA328" s="172"/>
      <c r="AB328" s="172"/>
      <c r="AC328" s="172"/>
    </row>
    <row r="329">
      <c r="A329" s="83"/>
      <c r="B329" s="172"/>
      <c r="C329" s="171"/>
      <c r="D329" s="176"/>
      <c r="E329" s="172"/>
      <c r="F329" s="172"/>
      <c r="G329" s="172"/>
      <c r="H329" s="176"/>
      <c r="I329" s="172"/>
      <c r="J329" s="172"/>
      <c r="K329" s="172"/>
      <c r="L329" s="172"/>
      <c r="M329" s="172"/>
      <c r="N329" s="172"/>
      <c r="O329" s="172"/>
      <c r="P329" s="172"/>
      <c r="Q329" s="172"/>
      <c r="R329" s="172"/>
      <c r="S329" s="172"/>
      <c r="T329" s="172"/>
      <c r="U329" s="172"/>
      <c r="V329" s="172"/>
      <c r="W329" s="172"/>
      <c r="X329" s="172"/>
      <c r="Y329" s="172"/>
      <c r="Z329" s="172"/>
      <c r="AA329" s="172"/>
      <c r="AB329" s="172"/>
      <c r="AC329" s="172"/>
    </row>
    <row r="330">
      <c r="A330" s="83"/>
      <c r="B330" s="172"/>
      <c r="C330" s="171"/>
      <c r="D330" s="176"/>
      <c r="E330" s="172"/>
      <c r="F330" s="172"/>
      <c r="G330" s="172"/>
      <c r="H330" s="176"/>
      <c r="I330" s="172"/>
      <c r="J330" s="172"/>
      <c r="K330" s="172"/>
      <c r="L330" s="172"/>
      <c r="M330" s="172"/>
      <c r="N330" s="172"/>
      <c r="O330" s="172"/>
      <c r="P330" s="172"/>
      <c r="Q330" s="172"/>
      <c r="R330" s="172"/>
      <c r="S330" s="172"/>
      <c r="T330" s="172"/>
      <c r="U330" s="172"/>
      <c r="V330" s="172"/>
      <c r="W330" s="172"/>
      <c r="X330" s="172"/>
      <c r="Y330" s="172"/>
      <c r="Z330" s="172"/>
      <c r="AA330" s="172"/>
      <c r="AB330" s="172"/>
      <c r="AC330" s="172"/>
    </row>
    <row r="331">
      <c r="A331" s="83"/>
      <c r="B331" s="172"/>
      <c r="C331" s="171"/>
      <c r="D331" s="176"/>
      <c r="E331" s="172"/>
      <c r="F331" s="172"/>
      <c r="G331" s="172"/>
      <c r="H331" s="176"/>
      <c r="I331" s="172"/>
      <c r="J331" s="172"/>
      <c r="K331" s="172"/>
      <c r="L331" s="172"/>
      <c r="M331" s="172"/>
      <c r="N331" s="172"/>
      <c r="O331" s="172"/>
      <c r="P331" s="172"/>
      <c r="Q331" s="172"/>
      <c r="R331" s="172"/>
      <c r="S331" s="172"/>
      <c r="T331" s="172"/>
      <c r="U331" s="172"/>
      <c r="V331" s="172"/>
      <c r="W331" s="172"/>
      <c r="X331" s="172"/>
      <c r="Y331" s="172"/>
      <c r="Z331" s="172"/>
      <c r="AA331" s="172"/>
      <c r="AB331" s="172"/>
      <c r="AC331" s="172"/>
    </row>
    <row r="332">
      <c r="A332" s="83"/>
      <c r="B332" s="172"/>
      <c r="C332" s="171"/>
      <c r="D332" s="176"/>
      <c r="E332" s="172"/>
      <c r="F332" s="172"/>
      <c r="G332" s="172"/>
      <c r="H332" s="176"/>
      <c r="I332" s="172"/>
      <c r="J332" s="172"/>
      <c r="K332" s="172"/>
      <c r="L332" s="172"/>
      <c r="M332" s="172"/>
      <c r="N332" s="172"/>
      <c r="O332" s="172"/>
      <c r="P332" s="172"/>
      <c r="Q332" s="172"/>
      <c r="R332" s="172"/>
      <c r="S332" s="172"/>
      <c r="T332" s="172"/>
      <c r="U332" s="172"/>
      <c r="V332" s="172"/>
      <c r="W332" s="172"/>
      <c r="X332" s="172"/>
      <c r="Y332" s="172"/>
      <c r="Z332" s="172"/>
      <c r="AA332" s="172"/>
      <c r="AB332" s="172"/>
      <c r="AC332" s="172"/>
    </row>
    <row r="333">
      <c r="A333" s="83"/>
      <c r="B333" s="172"/>
      <c r="C333" s="171"/>
      <c r="D333" s="176"/>
      <c r="E333" s="172"/>
      <c r="F333" s="172"/>
      <c r="G333" s="172"/>
      <c r="H333" s="176"/>
      <c r="I333" s="172"/>
      <c r="J333" s="172"/>
      <c r="K333" s="172"/>
      <c r="L333" s="172"/>
      <c r="M333" s="172"/>
      <c r="N333" s="172"/>
      <c r="O333" s="172"/>
      <c r="P333" s="172"/>
      <c r="Q333" s="172"/>
      <c r="R333" s="172"/>
      <c r="S333" s="172"/>
      <c r="T333" s="172"/>
      <c r="U333" s="172"/>
      <c r="V333" s="172"/>
      <c r="W333" s="172"/>
      <c r="X333" s="172"/>
      <c r="Y333" s="172"/>
      <c r="Z333" s="172"/>
      <c r="AA333" s="172"/>
      <c r="AB333" s="172"/>
      <c r="AC333" s="172"/>
    </row>
    <row r="334">
      <c r="A334" s="83"/>
      <c r="B334" s="172"/>
      <c r="C334" s="171"/>
      <c r="D334" s="176"/>
      <c r="E334" s="172"/>
      <c r="F334" s="172"/>
      <c r="G334" s="172"/>
      <c r="H334" s="176"/>
      <c r="I334" s="172"/>
      <c r="J334" s="172"/>
      <c r="K334" s="172"/>
      <c r="L334" s="172"/>
      <c r="M334" s="172"/>
      <c r="N334" s="172"/>
      <c r="O334" s="172"/>
      <c r="P334" s="172"/>
      <c r="Q334" s="172"/>
      <c r="R334" s="172"/>
      <c r="S334" s="172"/>
      <c r="T334" s="172"/>
      <c r="U334" s="172"/>
      <c r="V334" s="172"/>
      <c r="W334" s="172"/>
      <c r="X334" s="172"/>
      <c r="Y334" s="172"/>
      <c r="Z334" s="172"/>
      <c r="AA334" s="172"/>
      <c r="AB334" s="172"/>
      <c r="AC334" s="172"/>
    </row>
    <row r="335">
      <c r="A335" s="83"/>
      <c r="B335" s="172"/>
      <c r="C335" s="171"/>
      <c r="D335" s="176"/>
      <c r="E335" s="172"/>
      <c r="F335" s="172"/>
      <c r="G335" s="172"/>
      <c r="H335" s="176"/>
      <c r="I335" s="172"/>
      <c r="J335" s="172"/>
      <c r="K335" s="172"/>
      <c r="L335" s="172"/>
      <c r="M335" s="172"/>
      <c r="N335" s="172"/>
      <c r="O335" s="172"/>
      <c r="P335" s="172"/>
      <c r="Q335" s="172"/>
      <c r="R335" s="172"/>
      <c r="S335" s="172"/>
      <c r="T335" s="172"/>
      <c r="U335" s="172"/>
      <c r="V335" s="172"/>
      <c r="W335" s="172"/>
      <c r="X335" s="172"/>
      <c r="Y335" s="172"/>
      <c r="Z335" s="172"/>
      <c r="AA335" s="172"/>
      <c r="AB335" s="172"/>
      <c r="AC335" s="172"/>
    </row>
    <row r="336">
      <c r="A336" s="83"/>
      <c r="B336" s="172"/>
      <c r="C336" s="171"/>
      <c r="D336" s="176"/>
      <c r="E336" s="172"/>
      <c r="F336" s="172"/>
      <c r="G336" s="172"/>
      <c r="H336" s="176"/>
      <c r="I336" s="172"/>
      <c r="J336" s="172"/>
      <c r="K336" s="172"/>
      <c r="L336" s="172"/>
      <c r="M336" s="172"/>
      <c r="N336" s="172"/>
      <c r="O336" s="172"/>
      <c r="P336" s="172"/>
      <c r="Q336" s="172"/>
      <c r="R336" s="172"/>
      <c r="S336" s="172"/>
      <c r="T336" s="172"/>
      <c r="U336" s="172"/>
      <c r="V336" s="172"/>
      <c r="W336" s="172"/>
      <c r="X336" s="172"/>
      <c r="Y336" s="172"/>
      <c r="Z336" s="172"/>
      <c r="AA336" s="172"/>
      <c r="AB336" s="172"/>
      <c r="AC336" s="172"/>
    </row>
    <row r="337">
      <c r="A337" s="83"/>
      <c r="B337" s="172"/>
      <c r="C337" s="171"/>
      <c r="D337" s="176"/>
      <c r="E337" s="172"/>
      <c r="F337" s="172"/>
      <c r="G337" s="172"/>
      <c r="H337" s="176"/>
      <c r="I337" s="172"/>
      <c r="J337" s="172"/>
      <c r="K337" s="172"/>
      <c r="L337" s="172"/>
      <c r="M337" s="172"/>
      <c r="N337" s="172"/>
      <c r="O337" s="172"/>
      <c r="P337" s="172"/>
      <c r="Q337" s="172"/>
      <c r="R337" s="172"/>
      <c r="S337" s="172"/>
      <c r="T337" s="172"/>
      <c r="U337" s="172"/>
      <c r="V337" s="172"/>
      <c r="W337" s="172"/>
      <c r="X337" s="172"/>
      <c r="Y337" s="172"/>
      <c r="Z337" s="172"/>
      <c r="AA337" s="172"/>
      <c r="AB337" s="172"/>
      <c r="AC337" s="172"/>
    </row>
    <row r="338">
      <c r="A338" s="83"/>
      <c r="B338" s="172"/>
      <c r="C338" s="171"/>
      <c r="D338" s="176"/>
      <c r="E338" s="172"/>
      <c r="F338" s="172"/>
      <c r="G338" s="172"/>
      <c r="H338" s="176"/>
      <c r="I338" s="172"/>
      <c r="J338" s="172"/>
      <c r="K338" s="172"/>
      <c r="L338" s="172"/>
      <c r="M338" s="172"/>
      <c r="N338" s="172"/>
      <c r="O338" s="172"/>
      <c r="P338" s="172"/>
      <c r="Q338" s="172"/>
      <c r="R338" s="172"/>
      <c r="S338" s="172"/>
      <c r="T338" s="172"/>
      <c r="U338" s="172"/>
      <c r="V338" s="172"/>
      <c r="W338" s="172"/>
      <c r="X338" s="172"/>
      <c r="Y338" s="172"/>
      <c r="Z338" s="172"/>
      <c r="AA338" s="172"/>
      <c r="AB338" s="172"/>
      <c r="AC338" s="172"/>
    </row>
    <row r="339">
      <c r="A339" s="83"/>
      <c r="B339" s="172"/>
      <c r="C339" s="171"/>
      <c r="D339" s="176"/>
      <c r="E339" s="172"/>
      <c r="F339" s="172"/>
      <c r="G339" s="172"/>
      <c r="H339" s="176"/>
      <c r="I339" s="172"/>
      <c r="J339" s="172"/>
      <c r="K339" s="172"/>
      <c r="L339" s="172"/>
      <c r="M339" s="172"/>
      <c r="N339" s="172"/>
      <c r="O339" s="172"/>
      <c r="P339" s="172"/>
      <c r="Q339" s="172"/>
      <c r="R339" s="172"/>
      <c r="S339" s="172"/>
      <c r="T339" s="172"/>
      <c r="U339" s="172"/>
      <c r="V339" s="172"/>
      <c r="W339" s="172"/>
      <c r="X339" s="172"/>
      <c r="Y339" s="172"/>
      <c r="Z339" s="172"/>
      <c r="AA339" s="172"/>
      <c r="AB339" s="172"/>
      <c r="AC339" s="172"/>
    </row>
    <row r="340">
      <c r="A340" s="83"/>
      <c r="B340" s="172"/>
      <c r="C340" s="171"/>
      <c r="D340" s="176"/>
      <c r="E340" s="172"/>
      <c r="F340" s="172"/>
      <c r="G340" s="172"/>
      <c r="H340" s="176"/>
      <c r="I340" s="172"/>
      <c r="J340" s="172"/>
      <c r="K340" s="172"/>
      <c r="L340" s="172"/>
      <c r="M340" s="172"/>
      <c r="N340" s="172"/>
      <c r="O340" s="172"/>
      <c r="P340" s="172"/>
      <c r="Q340" s="172"/>
      <c r="R340" s="172"/>
      <c r="S340" s="172"/>
      <c r="T340" s="172"/>
      <c r="U340" s="172"/>
      <c r="V340" s="172"/>
      <c r="W340" s="172"/>
      <c r="X340" s="172"/>
      <c r="Y340" s="172"/>
      <c r="Z340" s="172"/>
      <c r="AA340" s="172"/>
      <c r="AB340" s="172"/>
      <c r="AC340" s="172"/>
    </row>
    <row r="341">
      <c r="A341" s="83"/>
      <c r="B341" s="172"/>
      <c r="C341" s="171"/>
      <c r="D341" s="176"/>
      <c r="E341" s="172"/>
      <c r="F341" s="172"/>
      <c r="G341" s="172"/>
      <c r="H341" s="176"/>
      <c r="I341" s="172"/>
      <c r="J341" s="172"/>
      <c r="K341" s="172"/>
      <c r="L341" s="172"/>
      <c r="M341" s="172"/>
      <c r="N341" s="172"/>
      <c r="O341" s="172"/>
      <c r="P341" s="172"/>
      <c r="Q341" s="172"/>
      <c r="R341" s="172"/>
      <c r="S341" s="172"/>
      <c r="T341" s="172"/>
      <c r="U341" s="172"/>
      <c r="V341" s="172"/>
      <c r="W341" s="172"/>
      <c r="X341" s="172"/>
      <c r="Y341" s="172"/>
      <c r="Z341" s="172"/>
      <c r="AA341" s="172"/>
      <c r="AB341" s="172"/>
      <c r="AC341" s="172"/>
    </row>
    <row r="342">
      <c r="A342" s="83"/>
      <c r="B342" s="172"/>
      <c r="C342" s="171"/>
      <c r="D342" s="176"/>
      <c r="E342" s="172"/>
      <c r="F342" s="172"/>
      <c r="G342" s="172"/>
      <c r="H342" s="176"/>
      <c r="I342" s="172"/>
      <c r="J342" s="172"/>
      <c r="K342" s="172"/>
      <c r="L342" s="172"/>
      <c r="M342" s="172"/>
      <c r="N342" s="172"/>
      <c r="O342" s="172"/>
      <c r="P342" s="172"/>
      <c r="Q342" s="172"/>
      <c r="R342" s="172"/>
      <c r="S342" s="172"/>
      <c r="T342" s="172"/>
      <c r="U342" s="172"/>
      <c r="V342" s="172"/>
      <c r="W342" s="172"/>
      <c r="X342" s="172"/>
      <c r="Y342" s="172"/>
      <c r="Z342" s="172"/>
      <c r="AA342" s="172"/>
      <c r="AB342" s="172"/>
      <c r="AC342" s="172"/>
    </row>
    <row r="343">
      <c r="A343" s="83"/>
      <c r="B343" s="172"/>
      <c r="C343" s="171"/>
      <c r="D343" s="176"/>
      <c r="E343" s="172"/>
      <c r="F343" s="172"/>
      <c r="G343" s="172"/>
      <c r="H343" s="176"/>
      <c r="I343" s="172"/>
      <c r="J343" s="172"/>
      <c r="K343" s="172"/>
      <c r="L343" s="172"/>
      <c r="M343" s="172"/>
      <c r="N343" s="172"/>
      <c r="O343" s="172"/>
      <c r="P343" s="172"/>
      <c r="Q343" s="172"/>
      <c r="R343" s="172"/>
      <c r="S343" s="172"/>
      <c r="T343" s="172"/>
      <c r="U343" s="172"/>
      <c r="V343" s="172"/>
      <c r="W343" s="172"/>
      <c r="X343" s="172"/>
      <c r="Y343" s="172"/>
      <c r="Z343" s="172"/>
      <c r="AA343" s="172"/>
      <c r="AB343" s="172"/>
      <c r="AC343" s="172"/>
    </row>
    <row r="344">
      <c r="A344" s="83"/>
      <c r="B344" s="172"/>
      <c r="C344" s="171"/>
      <c r="D344" s="176"/>
      <c r="E344" s="172"/>
      <c r="F344" s="172"/>
      <c r="G344" s="172"/>
      <c r="H344" s="176"/>
      <c r="I344" s="172"/>
      <c r="J344" s="172"/>
      <c r="K344" s="172"/>
      <c r="L344" s="172"/>
      <c r="M344" s="172"/>
      <c r="N344" s="172"/>
      <c r="O344" s="172"/>
      <c r="P344" s="172"/>
      <c r="Q344" s="172"/>
      <c r="R344" s="172"/>
      <c r="S344" s="172"/>
      <c r="T344" s="172"/>
      <c r="U344" s="172"/>
      <c r="V344" s="172"/>
      <c r="W344" s="172"/>
      <c r="X344" s="172"/>
      <c r="Y344" s="172"/>
      <c r="Z344" s="172"/>
      <c r="AA344" s="172"/>
      <c r="AB344" s="172"/>
      <c r="AC344" s="172"/>
    </row>
    <row r="345">
      <c r="A345" s="83"/>
      <c r="B345" s="172"/>
      <c r="C345" s="171"/>
      <c r="D345" s="176"/>
      <c r="E345" s="172"/>
      <c r="F345" s="172"/>
      <c r="G345" s="172"/>
      <c r="H345" s="176"/>
      <c r="I345" s="172"/>
      <c r="J345" s="172"/>
      <c r="K345" s="172"/>
      <c r="L345" s="172"/>
      <c r="M345" s="172"/>
      <c r="N345" s="172"/>
      <c r="O345" s="172"/>
      <c r="P345" s="172"/>
      <c r="Q345" s="172"/>
      <c r="R345" s="172"/>
      <c r="S345" s="172"/>
      <c r="T345" s="172"/>
      <c r="U345" s="172"/>
      <c r="V345" s="172"/>
      <c r="W345" s="172"/>
      <c r="X345" s="172"/>
      <c r="Y345" s="172"/>
      <c r="Z345" s="172"/>
      <c r="AA345" s="172"/>
      <c r="AB345" s="172"/>
      <c r="AC345" s="172"/>
    </row>
    <row r="346">
      <c r="A346" s="83"/>
      <c r="B346" s="172"/>
      <c r="C346" s="171"/>
      <c r="D346" s="176"/>
      <c r="E346" s="172"/>
      <c r="F346" s="172"/>
      <c r="G346" s="172"/>
      <c r="H346" s="176"/>
      <c r="I346" s="172"/>
      <c r="J346" s="172"/>
      <c r="K346" s="172"/>
      <c r="L346" s="172"/>
      <c r="M346" s="172"/>
      <c r="N346" s="172"/>
      <c r="O346" s="172"/>
      <c r="P346" s="172"/>
      <c r="Q346" s="172"/>
      <c r="R346" s="172"/>
      <c r="S346" s="172"/>
      <c r="T346" s="172"/>
      <c r="U346" s="172"/>
      <c r="V346" s="172"/>
      <c r="W346" s="172"/>
      <c r="X346" s="172"/>
      <c r="Y346" s="172"/>
      <c r="Z346" s="172"/>
      <c r="AA346" s="172"/>
      <c r="AB346" s="172"/>
      <c r="AC346" s="172"/>
    </row>
    <row r="347">
      <c r="A347" s="83"/>
      <c r="B347" s="172"/>
      <c r="C347" s="171"/>
      <c r="D347" s="176"/>
      <c r="E347" s="172"/>
      <c r="F347" s="172"/>
      <c r="G347" s="172"/>
      <c r="H347" s="176"/>
      <c r="I347" s="172"/>
      <c r="J347" s="172"/>
      <c r="K347" s="172"/>
      <c r="L347" s="172"/>
      <c r="M347" s="172"/>
      <c r="N347" s="172"/>
      <c r="O347" s="172"/>
      <c r="P347" s="172"/>
      <c r="Q347" s="172"/>
      <c r="R347" s="172"/>
      <c r="S347" s="172"/>
      <c r="T347" s="172"/>
      <c r="U347" s="172"/>
      <c r="V347" s="172"/>
      <c r="W347" s="172"/>
      <c r="X347" s="172"/>
      <c r="Y347" s="172"/>
      <c r="Z347" s="172"/>
      <c r="AA347" s="172"/>
      <c r="AB347" s="172"/>
      <c r="AC347" s="172"/>
    </row>
    <row r="348">
      <c r="A348" s="83"/>
      <c r="B348" s="172"/>
      <c r="C348" s="171"/>
      <c r="D348" s="176"/>
      <c r="E348" s="172"/>
      <c r="F348" s="172"/>
      <c r="G348" s="172"/>
      <c r="H348" s="176"/>
      <c r="I348" s="172"/>
      <c r="J348" s="172"/>
      <c r="K348" s="172"/>
      <c r="L348" s="172"/>
      <c r="M348" s="172"/>
      <c r="N348" s="172"/>
      <c r="O348" s="172"/>
      <c r="P348" s="172"/>
      <c r="Q348" s="172"/>
      <c r="R348" s="172"/>
      <c r="S348" s="172"/>
      <c r="T348" s="172"/>
      <c r="U348" s="172"/>
      <c r="V348" s="172"/>
      <c r="W348" s="172"/>
      <c r="X348" s="172"/>
      <c r="Y348" s="172"/>
      <c r="Z348" s="172"/>
      <c r="AA348" s="172"/>
      <c r="AB348" s="172"/>
      <c r="AC348" s="172"/>
    </row>
    <row r="349">
      <c r="A349" s="83"/>
      <c r="B349" s="172"/>
      <c r="C349" s="171"/>
      <c r="D349" s="176"/>
      <c r="E349" s="172"/>
      <c r="F349" s="172"/>
      <c r="G349" s="172"/>
      <c r="H349" s="176"/>
      <c r="I349" s="172"/>
      <c r="J349" s="172"/>
      <c r="K349" s="172"/>
      <c r="L349" s="172"/>
      <c r="M349" s="172"/>
      <c r="N349" s="172"/>
      <c r="O349" s="172"/>
      <c r="P349" s="172"/>
      <c r="Q349" s="172"/>
      <c r="R349" s="172"/>
      <c r="S349" s="172"/>
      <c r="T349" s="172"/>
      <c r="U349" s="172"/>
      <c r="V349" s="172"/>
      <c r="W349" s="172"/>
      <c r="X349" s="172"/>
      <c r="Y349" s="172"/>
      <c r="Z349" s="172"/>
      <c r="AA349" s="172"/>
      <c r="AB349" s="172"/>
      <c r="AC349" s="172"/>
    </row>
    <row r="350">
      <c r="A350" s="83"/>
      <c r="B350" s="172"/>
      <c r="C350" s="171"/>
      <c r="D350" s="176"/>
      <c r="E350" s="172"/>
      <c r="F350" s="172"/>
      <c r="G350" s="172"/>
      <c r="H350" s="176"/>
      <c r="I350" s="172"/>
      <c r="J350" s="172"/>
      <c r="K350" s="172"/>
      <c r="L350" s="172"/>
      <c r="M350" s="172"/>
      <c r="N350" s="172"/>
      <c r="O350" s="172"/>
      <c r="P350" s="172"/>
      <c r="Q350" s="172"/>
      <c r="R350" s="172"/>
      <c r="S350" s="172"/>
      <c r="T350" s="172"/>
      <c r="U350" s="172"/>
      <c r="V350" s="172"/>
      <c r="W350" s="172"/>
      <c r="X350" s="172"/>
      <c r="Y350" s="172"/>
      <c r="Z350" s="172"/>
      <c r="AA350" s="172"/>
      <c r="AB350" s="172"/>
      <c r="AC350" s="172"/>
    </row>
    <row r="351">
      <c r="A351" s="83"/>
      <c r="B351" s="172"/>
      <c r="C351" s="171"/>
      <c r="D351" s="176"/>
      <c r="E351" s="172"/>
      <c r="F351" s="172"/>
      <c r="G351" s="172"/>
      <c r="H351" s="176"/>
      <c r="I351" s="172"/>
      <c r="J351" s="172"/>
      <c r="K351" s="172"/>
      <c r="L351" s="172"/>
      <c r="M351" s="172"/>
      <c r="N351" s="172"/>
      <c r="O351" s="172"/>
      <c r="P351" s="172"/>
      <c r="Q351" s="172"/>
      <c r="R351" s="172"/>
      <c r="S351" s="172"/>
      <c r="T351" s="172"/>
      <c r="U351" s="172"/>
      <c r="V351" s="172"/>
      <c r="W351" s="172"/>
      <c r="X351" s="172"/>
      <c r="Y351" s="172"/>
      <c r="Z351" s="172"/>
      <c r="AA351" s="172"/>
      <c r="AB351" s="172"/>
      <c r="AC351" s="172"/>
    </row>
    <row r="352">
      <c r="A352" s="83"/>
      <c r="B352" s="172"/>
      <c r="C352" s="171"/>
      <c r="D352" s="176"/>
      <c r="E352" s="172"/>
      <c r="F352" s="172"/>
      <c r="G352" s="172"/>
      <c r="H352" s="176"/>
      <c r="I352" s="172"/>
      <c r="J352" s="172"/>
      <c r="K352" s="172"/>
      <c r="L352" s="172"/>
      <c r="M352" s="172"/>
      <c r="N352" s="172"/>
      <c r="O352" s="172"/>
      <c r="P352" s="172"/>
      <c r="Q352" s="172"/>
      <c r="R352" s="172"/>
      <c r="S352" s="172"/>
      <c r="T352" s="172"/>
      <c r="U352" s="172"/>
      <c r="V352" s="172"/>
      <c r="W352" s="172"/>
      <c r="X352" s="172"/>
      <c r="Y352" s="172"/>
      <c r="Z352" s="172"/>
      <c r="AA352" s="172"/>
      <c r="AB352" s="172"/>
      <c r="AC352" s="172"/>
    </row>
    <row r="353">
      <c r="A353" s="83"/>
      <c r="B353" s="172"/>
      <c r="C353" s="171"/>
      <c r="D353" s="176"/>
      <c r="E353" s="172"/>
      <c r="F353" s="172"/>
      <c r="G353" s="172"/>
      <c r="H353" s="176"/>
      <c r="I353" s="172"/>
      <c r="J353" s="172"/>
      <c r="K353" s="172"/>
      <c r="L353" s="172"/>
      <c r="M353" s="172"/>
      <c r="N353" s="172"/>
      <c r="O353" s="172"/>
      <c r="P353" s="172"/>
      <c r="Q353" s="172"/>
      <c r="R353" s="172"/>
      <c r="S353" s="172"/>
      <c r="T353" s="172"/>
      <c r="U353" s="172"/>
      <c r="V353" s="172"/>
      <c r="W353" s="172"/>
      <c r="X353" s="172"/>
      <c r="Y353" s="172"/>
      <c r="Z353" s="172"/>
      <c r="AA353" s="172"/>
      <c r="AB353" s="172"/>
      <c r="AC353" s="172"/>
    </row>
    <row r="354">
      <c r="A354" s="83"/>
      <c r="B354" s="172"/>
      <c r="C354" s="171"/>
      <c r="D354" s="176"/>
      <c r="E354" s="172"/>
      <c r="F354" s="172"/>
      <c r="G354" s="172"/>
      <c r="H354" s="176"/>
      <c r="I354" s="172"/>
      <c r="J354" s="172"/>
      <c r="K354" s="172"/>
      <c r="L354" s="172"/>
      <c r="M354" s="172"/>
      <c r="N354" s="172"/>
      <c r="O354" s="172"/>
      <c r="P354" s="172"/>
      <c r="Q354" s="172"/>
      <c r="R354" s="172"/>
      <c r="S354" s="172"/>
      <c r="T354" s="172"/>
      <c r="U354" s="172"/>
      <c r="V354" s="172"/>
      <c r="W354" s="172"/>
      <c r="X354" s="172"/>
      <c r="Y354" s="172"/>
      <c r="Z354" s="172"/>
      <c r="AA354" s="172"/>
      <c r="AB354" s="172"/>
      <c r="AC354" s="172"/>
    </row>
    <row r="355">
      <c r="A355" s="83"/>
      <c r="B355" s="172"/>
      <c r="C355" s="171"/>
      <c r="D355" s="176"/>
      <c r="E355" s="172"/>
      <c r="F355" s="172"/>
      <c r="G355" s="172"/>
      <c r="H355" s="176"/>
      <c r="I355" s="172"/>
      <c r="J355" s="172"/>
      <c r="K355" s="172"/>
      <c r="L355" s="172"/>
      <c r="M355" s="172"/>
      <c r="N355" s="172"/>
      <c r="O355" s="172"/>
      <c r="P355" s="172"/>
      <c r="Q355" s="172"/>
      <c r="R355" s="172"/>
      <c r="S355" s="172"/>
      <c r="T355" s="172"/>
      <c r="U355" s="172"/>
      <c r="V355" s="172"/>
      <c r="W355" s="172"/>
      <c r="X355" s="172"/>
      <c r="Y355" s="172"/>
      <c r="Z355" s="172"/>
      <c r="AA355" s="172"/>
      <c r="AB355" s="172"/>
      <c r="AC355" s="172"/>
    </row>
    <row r="356">
      <c r="A356" s="83"/>
      <c r="B356" s="172"/>
      <c r="C356" s="171"/>
      <c r="D356" s="176"/>
      <c r="E356" s="172"/>
      <c r="F356" s="172"/>
      <c r="G356" s="172"/>
      <c r="H356" s="176"/>
      <c r="I356" s="172"/>
      <c r="J356" s="172"/>
      <c r="K356" s="172"/>
      <c r="L356" s="172"/>
      <c r="M356" s="172"/>
      <c r="N356" s="172"/>
      <c r="O356" s="172"/>
      <c r="P356" s="172"/>
      <c r="Q356" s="172"/>
      <c r="R356" s="172"/>
      <c r="S356" s="172"/>
      <c r="T356" s="172"/>
      <c r="U356" s="172"/>
      <c r="V356" s="172"/>
      <c r="W356" s="172"/>
      <c r="X356" s="172"/>
      <c r="Y356" s="172"/>
      <c r="Z356" s="172"/>
      <c r="AA356" s="172"/>
      <c r="AB356" s="172"/>
      <c r="AC356" s="172"/>
    </row>
    <row r="357">
      <c r="A357" s="83"/>
      <c r="B357" s="172"/>
      <c r="C357" s="171"/>
      <c r="D357" s="176"/>
      <c r="E357" s="172"/>
      <c r="F357" s="172"/>
      <c r="G357" s="172"/>
      <c r="H357" s="176"/>
      <c r="I357" s="172"/>
      <c r="J357" s="172"/>
      <c r="K357" s="172"/>
      <c r="L357" s="172"/>
      <c r="M357" s="172"/>
      <c r="N357" s="172"/>
      <c r="O357" s="172"/>
      <c r="P357" s="172"/>
      <c r="Q357" s="172"/>
      <c r="R357" s="172"/>
      <c r="S357" s="172"/>
      <c r="T357" s="172"/>
      <c r="U357" s="172"/>
      <c r="V357" s="172"/>
      <c r="W357" s="172"/>
      <c r="X357" s="172"/>
      <c r="Y357" s="172"/>
      <c r="Z357" s="172"/>
      <c r="AA357" s="172"/>
      <c r="AB357" s="172"/>
      <c r="AC357" s="172"/>
    </row>
    <row r="358">
      <c r="A358" s="83"/>
      <c r="B358" s="172"/>
      <c r="C358" s="171"/>
      <c r="D358" s="176"/>
      <c r="E358" s="172"/>
      <c r="F358" s="172"/>
      <c r="G358" s="172"/>
      <c r="H358" s="176"/>
      <c r="I358" s="172"/>
      <c r="J358" s="172"/>
      <c r="K358" s="172"/>
      <c r="L358" s="172"/>
      <c r="M358" s="172"/>
      <c r="N358" s="172"/>
      <c r="O358" s="172"/>
      <c r="P358" s="172"/>
      <c r="Q358" s="172"/>
      <c r="R358" s="172"/>
      <c r="S358" s="172"/>
      <c r="T358" s="172"/>
      <c r="U358" s="172"/>
      <c r="V358" s="172"/>
      <c r="W358" s="172"/>
      <c r="X358" s="172"/>
      <c r="Y358" s="172"/>
      <c r="Z358" s="172"/>
      <c r="AA358" s="172"/>
      <c r="AB358" s="172"/>
      <c r="AC358" s="172"/>
    </row>
    <row r="359">
      <c r="A359" s="83"/>
      <c r="B359" s="172"/>
      <c r="C359" s="171"/>
      <c r="D359" s="176"/>
      <c r="E359" s="172"/>
      <c r="F359" s="172"/>
      <c r="G359" s="172"/>
      <c r="H359" s="176"/>
      <c r="I359" s="172"/>
      <c r="J359" s="172"/>
      <c r="K359" s="172"/>
      <c r="L359" s="172"/>
      <c r="M359" s="172"/>
      <c r="N359" s="172"/>
      <c r="O359" s="172"/>
      <c r="P359" s="172"/>
      <c r="Q359" s="172"/>
      <c r="R359" s="172"/>
      <c r="S359" s="172"/>
      <c r="T359" s="172"/>
      <c r="U359" s="172"/>
      <c r="V359" s="172"/>
      <c r="W359" s="172"/>
      <c r="X359" s="172"/>
      <c r="Y359" s="172"/>
      <c r="Z359" s="172"/>
      <c r="AA359" s="172"/>
      <c r="AB359" s="172"/>
      <c r="AC359" s="172"/>
    </row>
    <row r="360">
      <c r="A360" s="83"/>
      <c r="B360" s="172"/>
      <c r="C360" s="171"/>
      <c r="D360" s="176"/>
      <c r="E360" s="172"/>
      <c r="F360" s="172"/>
      <c r="G360" s="172"/>
      <c r="H360" s="176"/>
      <c r="I360" s="172"/>
      <c r="J360" s="172"/>
      <c r="K360" s="172"/>
      <c r="L360" s="172"/>
      <c r="M360" s="172"/>
      <c r="N360" s="172"/>
      <c r="O360" s="172"/>
      <c r="P360" s="172"/>
      <c r="Q360" s="172"/>
      <c r="R360" s="172"/>
      <c r="S360" s="172"/>
      <c r="T360" s="172"/>
      <c r="U360" s="172"/>
      <c r="V360" s="172"/>
      <c r="W360" s="172"/>
      <c r="X360" s="172"/>
      <c r="Y360" s="172"/>
      <c r="Z360" s="172"/>
      <c r="AA360" s="172"/>
      <c r="AB360" s="172"/>
      <c r="AC360" s="172"/>
    </row>
    <row r="361">
      <c r="A361" s="83"/>
      <c r="B361" s="172"/>
      <c r="C361" s="171"/>
      <c r="D361" s="176"/>
      <c r="E361" s="172"/>
      <c r="F361" s="172"/>
      <c r="G361" s="172"/>
      <c r="H361" s="176"/>
      <c r="I361" s="172"/>
      <c r="J361" s="172"/>
      <c r="K361" s="172"/>
      <c r="L361" s="172"/>
      <c r="M361" s="172"/>
      <c r="N361" s="172"/>
      <c r="O361" s="172"/>
      <c r="P361" s="172"/>
      <c r="Q361" s="172"/>
      <c r="R361" s="172"/>
      <c r="S361" s="172"/>
      <c r="T361" s="172"/>
      <c r="U361" s="172"/>
      <c r="V361" s="172"/>
      <c r="W361" s="172"/>
      <c r="X361" s="172"/>
      <c r="Y361" s="172"/>
      <c r="Z361" s="172"/>
      <c r="AA361" s="172"/>
      <c r="AB361" s="172"/>
      <c r="AC361" s="172"/>
    </row>
    <row r="362">
      <c r="A362" s="83"/>
      <c r="B362" s="172"/>
      <c r="C362" s="171"/>
      <c r="D362" s="176"/>
      <c r="E362" s="172"/>
      <c r="F362" s="172"/>
      <c r="G362" s="172"/>
      <c r="H362" s="176"/>
      <c r="I362" s="172"/>
      <c r="J362" s="172"/>
      <c r="K362" s="172"/>
      <c r="L362" s="172"/>
      <c r="M362" s="172"/>
      <c r="N362" s="172"/>
      <c r="O362" s="172"/>
      <c r="P362" s="172"/>
      <c r="Q362" s="172"/>
      <c r="R362" s="172"/>
      <c r="S362" s="172"/>
      <c r="T362" s="172"/>
      <c r="U362" s="172"/>
      <c r="V362" s="172"/>
      <c r="W362" s="172"/>
      <c r="X362" s="172"/>
      <c r="Y362" s="172"/>
      <c r="Z362" s="172"/>
      <c r="AA362" s="172"/>
      <c r="AB362" s="172"/>
      <c r="AC362" s="172"/>
    </row>
    <row r="363">
      <c r="A363" s="83"/>
      <c r="B363" s="172"/>
      <c r="C363" s="171"/>
      <c r="D363" s="176"/>
      <c r="E363" s="172"/>
      <c r="F363" s="172"/>
      <c r="G363" s="172"/>
      <c r="H363" s="176"/>
      <c r="I363" s="172"/>
      <c r="J363" s="172"/>
      <c r="K363" s="172"/>
      <c r="L363" s="172"/>
      <c r="M363" s="172"/>
      <c r="N363" s="172"/>
      <c r="O363" s="172"/>
      <c r="P363" s="172"/>
      <c r="Q363" s="172"/>
      <c r="R363" s="172"/>
      <c r="S363" s="172"/>
      <c r="T363" s="172"/>
      <c r="U363" s="172"/>
      <c r="V363" s="172"/>
      <c r="W363" s="172"/>
      <c r="X363" s="172"/>
      <c r="Y363" s="172"/>
      <c r="Z363" s="172"/>
      <c r="AA363" s="172"/>
      <c r="AB363" s="172"/>
      <c r="AC363" s="172"/>
    </row>
    <row r="364">
      <c r="A364" s="83"/>
      <c r="B364" s="172"/>
      <c r="C364" s="171"/>
      <c r="D364" s="176"/>
      <c r="E364" s="172"/>
      <c r="F364" s="172"/>
      <c r="G364" s="172"/>
      <c r="H364" s="176"/>
      <c r="I364" s="172"/>
      <c r="J364" s="172"/>
      <c r="K364" s="172"/>
      <c r="L364" s="172"/>
      <c r="M364" s="172"/>
      <c r="N364" s="172"/>
      <c r="O364" s="172"/>
      <c r="P364" s="172"/>
      <c r="Q364" s="172"/>
      <c r="R364" s="172"/>
      <c r="S364" s="172"/>
      <c r="T364" s="172"/>
      <c r="U364" s="172"/>
      <c r="V364" s="172"/>
      <c r="W364" s="172"/>
      <c r="X364" s="172"/>
      <c r="Y364" s="172"/>
      <c r="Z364" s="172"/>
      <c r="AA364" s="172"/>
      <c r="AB364" s="172"/>
      <c r="AC364" s="172"/>
    </row>
    <row r="365">
      <c r="A365" s="83"/>
      <c r="B365" s="172"/>
      <c r="C365" s="171"/>
      <c r="D365" s="176"/>
      <c r="E365" s="172"/>
      <c r="F365" s="172"/>
      <c r="G365" s="172"/>
      <c r="H365" s="176"/>
      <c r="I365" s="172"/>
      <c r="J365" s="172"/>
      <c r="K365" s="172"/>
      <c r="L365" s="172"/>
      <c r="M365" s="172"/>
      <c r="N365" s="172"/>
      <c r="O365" s="172"/>
      <c r="P365" s="172"/>
      <c r="Q365" s="172"/>
      <c r="R365" s="172"/>
      <c r="S365" s="172"/>
      <c r="T365" s="172"/>
      <c r="U365" s="172"/>
      <c r="V365" s="172"/>
      <c r="W365" s="172"/>
      <c r="X365" s="172"/>
      <c r="Y365" s="172"/>
      <c r="Z365" s="172"/>
      <c r="AA365" s="172"/>
      <c r="AB365" s="172"/>
      <c r="AC365" s="172"/>
    </row>
    <row r="366">
      <c r="A366" s="83"/>
      <c r="B366" s="172"/>
      <c r="C366" s="171"/>
      <c r="D366" s="176"/>
      <c r="E366" s="172"/>
      <c r="F366" s="172"/>
      <c r="G366" s="172"/>
      <c r="H366" s="176"/>
      <c r="I366" s="172"/>
      <c r="J366" s="172"/>
      <c r="K366" s="172"/>
      <c r="L366" s="172"/>
      <c r="M366" s="172"/>
      <c r="N366" s="172"/>
      <c r="O366" s="172"/>
      <c r="P366" s="172"/>
      <c r="Q366" s="172"/>
      <c r="R366" s="172"/>
      <c r="S366" s="172"/>
      <c r="T366" s="172"/>
      <c r="U366" s="172"/>
      <c r="V366" s="172"/>
      <c r="W366" s="172"/>
      <c r="X366" s="172"/>
      <c r="Y366" s="172"/>
      <c r="Z366" s="172"/>
      <c r="AA366" s="172"/>
      <c r="AB366" s="172"/>
      <c r="AC366" s="172"/>
    </row>
    <row r="367">
      <c r="A367" s="83"/>
      <c r="B367" s="172"/>
      <c r="C367" s="171"/>
      <c r="D367" s="176"/>
      <c r="E367" s="172"/>
      <c r="F367" s="172"/>
      <c r="G367" s="172"/>
      <c r="H367" s="176"/>
      <c r="I367" s="172"/>
      <c r="J367" s="172"/>
      <c r="K367" s="172"/>
      <c r="L367" s="172"/>
      <c r="M367" s="172"/>
      <c r="N367" s="172"/>
      <c r="O367" s="172"/>
      <c r="P367" s="172"/>
      <c r="Q367" s="172"/>
      <c r="R367" s="172"/>
      <c r="S367" s="172"/>
      <c r="T367" s="172"/>
      <c r="U367" s="172"/>
      <c r="V367" s="172"/>
      <c r="W367" s="172"/>
      <c r="X367" s="172"/>
      <c r="Y367" s="172"/>
      <c r="Z367" s="172"/>
      <c r="AA367" s="172"/>
      <c r="AB367" s="172"/>
      <c r="AC367" s="172"/>
    </row>
    <row r="368">
      <c r="A368" s="83"/>
      <c r="B368" s="172"/>
      <c r="C368" s="171"/>
      <c r="D368" s="176"/>
      <c r="E368" s="172"/>
      <c r="F368" s="172"/>
      <c r="G368" s="172"/>
      <c r="H368" s="176"/>
      <c r="I368" s="172"/>
      <c r="J368" s="172"/>
      <c r="K368" s="172"/>
      <c r="L368" s="172"/>
      <c r="M368" s="172"/>
      <c r="N368" s="172"/>
      <c r="O368" s="172"/>
      <c r="P368" s="172"/>
      <c r="Q368" s="172"/>
      <c r="R368" s="172"/>
      <c r="S368" s="172"/>
      <c r="T368" s="172"/>
      <c r="U368" s="172"/>
      <c r="V368" s="172"/>
      <c r="W368" s="172"/>
      <c r="X368" s="172"/>
      <c r="Y368" s="172"/>
      <c r="Z368" s="172"/>
      <c r="AA368" s="172"/>
      <c r="AB368" s="172"/>
      <c r="AC368" s="172"/>
    </row>
    <row r="369">
      <c r="A369" s="83"/>
      <c r="B369" s="172"/>
      <c r="C369" s="171"/>
      <c r="D369" s="176"/>
      <c r="E369" s="172"/>
      <c r="F369" s="172"/>
      <c r="G369" s="172"/>
      <c r="H369" s="176"/>
      <c r="I369" s="172"/>
      <c r="J369" s="172"/>
      <c r="K369" s="172"/>
      <c r="L369" s="172"/>
      <c r="M369" s="172"/>
      <c r="N369" s="172"/>
      <c r="O369" s="172"/>
      <c r="P369" s="172"/>
      <c r="Q369" s="172"/>
      <c r="R369" s="172"/>
      <c r="S369" s="172"/>
      <c r="T369" s="172"/>
      <c r="U369" s="172"/>
      <c r="V369" s="172"/>
      <c r="W369" s="172"/>
      <c r="X369" s="172"/>
      <c r="Y369" s="172"/>
      <c r="Z369" s="172"/>
      <c r="AA369" s="172"/>
      <c r="AB369" s="172"/>
      <c r="AC369" s="172"/>
    </row>
    <row r="370">
      <c r="A370" s="83"/>
      <c r="B370" s="172"/>
      <c r="C370" s="171"/>
      <c r="D370" s="176"/>
      <c r="E370" s="172"/>
      <c r="F370" s="172"/>
      <c r="G370" s="172"/>
      <c r="H370" s="176"/>
      <c r="I370" s="172"/>
      <c r="J370" s="172"/>
      <c r="K370" s="172"/>
      <c r="L370" s="172"/>
      <c r="M370" s="172"/>
      <c r="N370" s="172"/>
      <c r="O370" s="172"/>
      <c r="P370" s="172"/>
      <c r="Q370" s="172"/>
      <c r="R370" s="172"/>
      <c r="S370" s="172"/>
      <c r="T370" s="172"/>
      <c r="U370" s="172"/>
      <c r="V370" s="172"/>
      <c r="W370" s="172"/>
      <c r="X370" s="172"/>
      <c r="Y370" s="172"/>
      <c r="Z370" s="172"/>
      <c r="AA370" s="172"/>
      <c r="AB370" s="172"/>
      <c r="AC370" s="172"/>
    </row>
    <row r="371">
      <c r="A371" s="83"/>
      <c r="B371" s="172"/>
      <c r="C371" s="171"/>
      <c r="D371" s="176"/>
      <c r="E371" s="172"/>
      <c r="F371" s="172"/>
      <c r="G371" s="172"/>
      <c r="H371" s="176"/>
      <c r="I371" s="172"/>
      <c r="J371" s="172"/>
      <c r="K371" s="172"/>
      <c r="L371" s="172"/>
      <c r="M371" s="172"/>
      <c r="N371" s="172"/>
      <c r="O371" s="172"/>
      <c r="P371" s="172"/>
      <c r="Q371" s="172"/>
      <c r="R371" s="172"/>
      <c r="S371" s="172"/>
      <c r="T371" s="172"/>
      <c r="U371" s="172"/>
      <c r="V371" s="172"/>
      <c r="W371" s="172"/>
      <c r="X371" s="172"/>
      <c r="Y371" s="172"/>
      <c r="Z371" s="172"/>
      <c r="AA371" s="172"/>
      <c r="AB371" s="172"/>
      <c r="AC371" s="172"/>
    </row>
    <row r="372">
      <c r="A372" s="83"/>
      <c r="B372" s="172"/>
      <c r="C372" s="171"/>
      <c r="D372" s="176"/>
      <c r="E372" s="172"/>
      <c r="F372" s="172"/>
      <c r="G372" s="172"/>
      <c r="H372" s="176"/>
      <c r="I372" s="172"/>
      <c r="J372" s="172"/>
      <c r="K372" s="172"/>
      <c r="L372" s="172"/>
      <c r="M372" s="172"/>
      <c r="N372" s="172"/>
      <c r="O372" s="172"/>
      <c r="P372" s="172"/>
      <c r="Q372" s="172"/>
      <c r="R372" s="172"/>
      <c r="S372" s="172"/>
      <c r="T372" s="172"/>
      <c r="U372" s="172"/>
      <c r="V372" s="172"/>
      <c r="W372" s="172"/>
      <c r="X372" s="172"/>
      <c r="Y372" s="172"/>
      <c r="Z372" s="172"/>
      <c r="AA372" s="172"/>
      <c r="AB372" s="172"/>
      <c r="AC372" s="172"/>
    </row>
    <row r="373">
      <c r="A373" s="83"/>
      <c r="B373" s="172"/>
      <c r="C373" s="171"/>
      <c r="D373" s="176"/>
      <c r="E373" s="172"/>
      <c r="F373" s="172"/>
      <c r="G373" s="172"/>
      <c r="H373" s="176"/>
      <c r="I373" s="172"/>
      <c r="J373" s="172"/>
      <c r="K373" s="172"/>
      <c r="L373" s="172"/>
      <c r="M373" s="172"/>
      <c r="N373" s="172"/>
      <c r="O373" s="172"/>
      <c r="P373" s="172"/>
      <c r="Q373" s="172"/>
      <c r="R373" s="172"/>
      <c r="S373" s="172"/>
      <c r="T373" s="172"/>
      <c r="U373" s="172"/>
      <c r="V373" s="172"/>
      <c r="W373" s="172"/>
      <c r="X373" s="172"/>
      <c r="Y373" s="172"/>
      <c r="Z373" s="172"/>
      <c r="AA373" s="172"/>
      <c r="AB373" s="172"/>
      <c r="AC373" s="172"/>
    </row>
    <row r="374">
      <c r="A374" s="83"/>
      <c r="B374" s="172"/>
      <c r="C374" s="171"/>
      <c r="D374" s="176"/>
      <c r="E374" s="172"/>
      <c r="F374" s="172"/>
      <c r="G374" s="172"/>
      <c r="H374" s="176"/>
      <c r="I374" s="172"/>
      <c r="J374" s="172"/>
      <c r="K374" s="172"/>
      <c r="L374" s="172"/>
      <c r="M374" s="172"/>
      <c r="N374" s="172"/>
      <c r="O374" s="172"/>
      <c r="P374" s="172"/>
      <c r="Q374" s="172"/>
      <c r="R374" s="172"/>
      <c r="S374" s="172"/>
      <c r="T374" s="172"/>
      <c r="U374" s="172"/>
      <c r="V374" s="172"/>
      <c r="W374" s="172"/>
      <c r="X374" s="172"/>
      <c r="Y374" s="172"/>
      <c r="Z374" s="172"/>
      <c r="AA374" s="172"/>
      <c r="AB374" s="172"/>
      <c r="AC374" s="172"/>
    </row>
    <row r="375">
      <c r="A375" s="83"/>
      <c r="B375" s="172"/>
      <c r="C375" s="171"/>
      <c r="D375" s="176"/>
      <c r="E375" s="172"/>
      <c r="F375" s="172"/>
      <c r="G375" s="172"/>
      <c r="H375" s="176"/>
      <c r="I375" s="172"/>
      <c r="J375" s="172"/>
      <c r="K375" s="172"/>
      <c r="L375" s="172"/>
      <c r="M375" s="172"/>
      <c r="N375" s="172"/>
      <c r="O375" s="172"/>
      <c r="P375" s="172"/>
      <c r="Q375" s="172"/>
      <c r="R375" s="172"/>
      <c r="S375" s="172"/>
      <c r="T375" s="172"/>
      <c r="U375" s="172"/>
      <c r="V375" s="172"/>
      <c r="W375" s="172"/>
      <c r="X375" s="172"/>
      <c r="Y375" s="172"/>
      <c r="Z375" s="172"/>
      <c r="AA375" s="172"/>
      <c r="AB375" s="172"/>
      <c r="AC375" s="172"/>
    </row>
    <row r="376">
      <c r="A376" s="83"/>
      <c r="B376" s="172"/>
      <c r="C376" s="171"/>
      <c r="D376" s="176"/>
      <c r="E376" s="172"/>
      <c r="F376" s="172"/>
      <c r="G376" s="172"/>
      <c r="H376" s="176"/>
      <c r="I376" s="172"/>
      <c r="J376" s="172"/>
      <c r="K376" s="172"/>
      <c r="L376" s="172"/>
      <c r="M376" s="172"/>
      <c r="N376" s="172"/>
      <c r="O376" s="172"/>
      <c r="P376" s="172"/>
      <c r="Q376" s="172"/>
      <c r="R376" s="172"/>
      <c r="S376" s="172"/>
      <c r="T376" s="172"/>
      <c r="U376" s="172"/>
      <c r="V376" s="172"/>
      <c r="W376" s="172"/>
      <c r="X376" s="172"/>
      <c r="Y376" s="172"/>
      <c r="Z376" s="172"/>
      <c r="AA376" s="172"/>
      <c r="AB376" s="172"/>
      <c r="AC376" s="172"/>
    </row>
    <row r="377">
      <c r="A377" s="83"/>
      <c r="B377" s="172"/>
      <c r="C377" s="171"/>
      <c r="D377" s="176"/>
      <c r="E377" s="172"/>
      <c r="F377" s="172"/>
      <c r="G377" s="172"/>
      <c r="H377" s="176"/>
      <c r="I377" s="172"/>
      <c r="J377" s="172"/>
      <c r="K377" s="172"/>
      <c r="L377" s="172"/>
      <c r="M377" s="172"/>
      <c r="N377" s="172"/>
      <c r="O377" s="172"/>
      <c r="P377" s="172"/>
      <c r="Q377" s="172"/>
      <c r="R377" s="172"/>
      <c r="S377" s="172"/>
      <c r="T377" s="172"/>
      <c r="U377" s="172"/>
      <c r="V377" s="172"/>
      <c r="W377" s="172"/>
      <c r="X377" s="172"/>
      <c r="Y377" s="172"/>
      <c r="Z377" s="172"/>
      <c r="AA377" s="172"/>
      <c r="AB377" s="172"/>
      <c r="AC377" s="172"/>
    </row>
    <row r="378">
      <c r="A378" s="83"/>
      <c r="B378" s="172"/>
      <c r="C378" s="171"/>
      <c r="D378" s="176"/>
      <c r="E378" s="172"/>
      <c r="F378" s="172"/>
      <c r="G378" s="172"/>
      <c r="H378" s="176"/>
      <c r="I378" s="172"/>
      <c r="J378" s="172"/>
      <c r="K378" s="172"/>
      <c r="L378" s="172"/>
      <c r="M378" s="172"/>
      <c r="N378" s="172"/>
      <c r="O378" s="172"/>
      <c r="P378" s="172"/>
      <c r="Q378" s="172"/>
      <c r="R378" s="172"/>
      <c r="S378" s="172"/>
      <c r="T378" s="172"/>
      <c r="U378" s="172"/>
      <c r="V378" s="172"/>
      <c r="W378" s="172"/>
      <c r="X378" s="172"/>
      <c r="Y378" s="172"/>
      <c r="Z378" s="172"/>
      <c r="AA378" s="172"/>
      <c r="AB378" s="172"/>
      <c r="AC378" s="172"/>
    </row>
    <row r="379">
      <c r="A379" s="83"/>
      <c r="B379" s="172"/>
      <c r="C379" s="171"/>
      <c r="D379" s="176"/>
      <c r="E379" s="172"/>
      <c r="F379" s="172"/>
      <c r="G379" s="172"/>
      <c r="H379" s="176"/>
      <c r="I379" s="172"/>
      <c r="J379" s="172"/>
      <c r="K379" s="172"/>
      <c r="L379" s="172"/>
      <c r="M379" s="172"/>
      <c r="N379" s="172"/>
      <c r="O379" s="172"/>
      <c r="P379" s="172"/>
      <c r="Q379" s="172"/>
      <c r="R379" s="172"/>
      <c r="S379" s="172"/>
      <c r="T379" s="172"/>
      <c r="U379" s="172"/>
      <c r="V379" s="172"/>
      <c r="W379" s="172"/>
      <c r="X379" s="172"/>
      <c r="Y379" s="172"/>
      <c r="Z379" s="172"/>
      <c r="AA379" s="172"/>
      <c r="AB379" s="172"/>
      <c r="AC379" s="172"/>
    </row>
    <row r="380">
      <c r="A380" s="83"/>
      <c r="B380" s="172"/>
      <c r="C380" s="171"/>
      <c r="D380" s="176"/>
      <c r="E380" s="172"/>
      <c r="F380" s="172"/>
      <c r="G380" s="172"/>
      <c r="H380" s="176"/>
      <c r="I380" s="172"/>
      <c r="J380" s="172"/>
      <c r="K380" s="172"/>
      <c r="L380" s="172"/>
      <c r="M380" s="172"/>
      <c r="N380" s="172"/>
      <c r="O380" s="172"/>
      <c r="P380" s="172"/>
      <c r="Q380" s="172"/>
      <c r="R380" s="172"/>
      <c r="S380" s="172"/>
      <c r="T380" s="172"/>
      <c r="U380" s="172"/>
      <c r="V380" s="172"/>
      <c r="W380" s="172"/>
      <c r="X380" s="172"/>
      <c r="Y380" s="172"/>
      <c r="Z380" s="172"/>
      <c r="AA380" s="172"/>
      <c r="AB380" s="172"/>
      <c r="AC380" s="172"/>
    </row>
    <row r="381">
      <c r="A381" s="83"/>
      <c r="B381" s="172"/>
      <c r="C381" s="171"/>
      <c r="D381" s="176"/>
      <c r="E381" s="172"/>
      <c r="F381" s="172"/>
      <c r="G381" s="172"/>
      <c r="H381" s="176"/>
      <c r="I381" s="172"/>
      <c r="J381" s="172"/>
      <c r="K381" s="172"/>
      <c r="L381" s="172"/>
      <c r="M381" s="172"/>
      <c r="N381" s="172"/>
      <c r="O381" s="172"/>
      <c r="P381" s="172"/>
      <c r="Q381" s="172"/>
      <c r="R381" s="172"/>
      <c r="S381" s="172"/>
      <c r="T381" s="172"/>
      <c r="U381" s="172"/>
      <c r="V381" s="172"/>
      <c r="W381" s="172"/>
      <c r="X381" s="172"/>
      <c r="Y381" s="172"/>
      <c r="Z381" s="172"/>
      <c r="AA381" s="172"/>
      <c r="AB381" s="172"/>
      <c r="AC381" s="172"/>
    </row>
    <row r="382">
      <c r="A382" s="83"/>
      <c r="B382" s="172"/>
      <c r="C382" s="171"/>
      <c r="D382" s="176"/>
      <c r="E382" s="172"/>
      <c r="F382" s="172"/>
      <c r="G382" s="172"/>
      <c r="H382" s="176"/>
      <c r="I382" s="172"/>
      <c r="J382" s="172"/>
      <c r="K382" s="172"/>
      <c r="L382" s="172"/>
      <c r="M382" s="172"/>
      <c r="N382" s="172"/>
      <c r="O382" s="172"/>
      <c r="P382" s="172"/>
      <c r="Q382" s="172"/>
      <c r="R382" s="172"/>
      <c r="S382" s="172"/>
      <c r="T382" s="172"/>
      <c r="U382" s="172"/>
      <c r="V382" s="172"/>
      <c r="W382" s="172"/>
      <c r="X382" s="172"/>
      <c r="Y382" s="172"/>
      <c r="Z382" s="172"/>
      <c r="AA382" s="172"/>
      <c r="AB382" s="172"/>
      <c r="AC382" s="172"/>
    </row>
    <row r="383">
      <c r="A383" s="83"/>
      <c r="B383" s="172"/>
      <c r="C383" s="171"/>
      <c r="D383" s="176"/>
      <c r="E383" s="172"/>
      <c r="F383" s="172"/>
      <c r="G383" s="172"/>
      <c r="H383" s="176"/>
      <c r="I383" s="172"/>
      <c r="J383" s="172"/>
      <c r="K383" s="172"/>
      <c r="L383" s="172"/>
      <c r="M383" s="172"/>
      <c r="N383" s="172"/>
      <c r="O383" s="172"/>
      <c r="P383" s="172"/>
      <c r="Q383" s="172"/>
      <c r="R383" s="172"/>
      <c r="S383" s="172"/>
      <c r="T383" s="172"/>
      <c r="U383" s="172"/>
      <c r="V383" s="172"/>
      <c r="W383" s="172"/>
      <c r="X383" s="172"/>
      <c r="Y383" s="172"/>
      <c r="Z383" s="172"/>
      <c r="AA383" s="172"/>
      <c r="AB383" s="172"/>
      <c r="AC383" s="172"/>
    </row>
    <row r="384">
      <c r="A384" s="83"/>
      <c r="B384" s="172"/>
      <c r="C384" s="171"/>
      <c r="D384" s="176"/>
      <c r="E384" s="172"/>
      <c r="F384" s="172"/>
      <c r="G384" s="172"/>
      <c r="H384" s="176"/>
      <c r="I384" s="172"/>
      <c r="J384" s="172"/>
      <c r="K384" s="172"/>
      <c r="L384" s="172"/>
      <c r="M384" s="172"/>
      <c r="N384" s="172"/>
      <c r="O384" s="172"/>
      <c r="P384" s="172"/>
      <c r="Q384" s="172"/>
      <c r="R384" s="172"/>
      <c r="S384" s="172"/>
      <c r="T384" s="172"/>
      <c r="U384" s="172"/>
      <c r="V384" s="172"/>
      <c r="W384" s="172"/>
      <c r="X384" s="172"/>
      <c r="Y384" s="172"/>
      <c r="Z384" s="172"/>
      <c r="AA384" s="172"/>
      <c r="AB384" s="172"/>
      <c r="AC384" s="172"/>
    </row>
    <row r="385">
      <c r="A385" s="83"/>
      <c r="B385" s="172"/>
      <c r="C385" s="171"/>
      <c r="D385" s="176"/>
      <c r="E385" s="172"/>
      <c r="F385" s="172"/>
      <c r="G385" s="172"/>
      <c r="H385" s="176"/>
      <c r="I385" s="172"/>
      <c r="J385" s="172"/>
      <c r="K385" s="172"/>
      <c r="L385" s="172"/>
      <c r="M385" s="172"/>
      <c r="N385" s="172"/>
      <c r="O385" s="172"/>
      <c r="P385" s="172"/>
      <c r="Q385" s="172"/>
      <c r="R385" s="172"/>
      <c r="S385" s="172"/>
      <c r="T385" s="172"/>
      <c r="U385" s="172"/>
      <c r="V385" s="172"/>
      <c r="W385" s="172"/>
      <c r="X385" s="172"/>
      <c r="Y385" s="172"/>
      <c r="Z385" s="172"/>
      <c r="AA385" s="172"/>
      <c r="AB385" s="172"/>
      <c r="AC385" s="172"/>
    </row>
    <row r="386">
      <c r="A386" s="83"/>
      <c r="B386" s="172"/>
      <c r="C386" s="171"/>
      <c r="D386" s="176"/>
      <c r="E386" s="172"/>
      <c r="F386" s="172"/>
      <c r="G386" s="172"/>
      <c r="H386" s="176"/>
      <c r="I386" s="172"/>
      <c r="J386" s="172"/>
      <c r="K386" s="172"/>
      <c r="L386" s="172"/>
      <c r="M386" s="172"/>
      <c r="N386" s="172"/>
      <c r="O386" s="172"/>
      <c r="P386" s="172"/>
      <c r="Q386" s="172"/>
      <c r="R386" s="172"/>
      <c r="S386" s="172"/>
      <c r="T386" s="172"/>
      <c r="U386" s="172"/>
      <c r="V386" s="172"/>
      <c r="W386" s="172"/>
      <c r="X386" s="172"/>
      <c r="Y386" s="172"/>
      <c r="Z386" s="172"/>
      <c r="AA386" s="172"/>
      <c r="AB386" s="172"/>
      <c r="AC386" s="172"/>
    </row>
    <row r="387">
      <c r="A387" s="83"/>
      <c r="B387" s="172"/>
      <c r="C387" s="171"/>
      <c r="D387" s="176"/>
      <c r="E387" s="172"/>
      <c r="F387" s="172"/>
      <c r="G387" s="172"/>
      <c r="H387" s="176"/>
      <c r="I387" s="172"/>
      <c r="J387" s="172"/>
      <c r="K387" s="172"/>
      <c r="L387" s="172"/>
      <c r="M387" s="172"/>
      <c r="N387" s="172"/>
      <c r="O387" s="172"/>
      <c r="P387" s="172"/>
      <c r="Q387" s="172"/>
      <c r="R387" s="172"/>
      <c r="S387" s="172"/>
      <c r="T387" s="172"/>
      <c r="U387" s="172"/>
      <c r="V387" s="172"/>
      <c r="W387" s="172"/>
      <c r="X387" s="172"/>
      <c r="Y387" s="172"/>
      <c r="Z387" s="172"/>
      <c r="AA387" s="172"/>
      <c r="AB387" s="172"/>
      <c r="AC387" s="172"/>
    </row>
    <row r="388">
      <c r="A388" s="83"/>
      <c r="B388" s="172"/>
      <c r="C388" s="171"/>
      <c r="D388" s="176"/>
      <c r="E388" s="172"/>
      <c r="F388" s="172"/>
      <c r="G388" s="172"/>
      <c r="H388" s="176"/>
      <c r="I388" s="172"/>
      <c r="J388" s="172"/>
      <c r="K388" s="172"/>
      <c r="L388" s="172"/>
      <c r="M388" s="172"/>
      <c r="N388" s="172"/>
      <c r="O388" s="172"/>
      <c r="P388" s="172"/>
      <c r="Q388" s="172"/>
      <c r="R388" s="172"/>
      <c r="S388" s="172"/>
      <c r="T388" s="172"/>
      <c r="U388" s="172"/>
      <c r="V388" s="172"/>
      <c r="W388" s="172"/>
      <c r="X388" s="172"/>
      <c r="Y388" s="172"/>
      <c r="Z388" s="172"/>
      <c r="AA388" s="172"/>
      <c r="AB388" s="172"/>
      <c r="AC388" s="172"/>
    </row>
    <row r="389">
      <c r="A389" s="83"/>
      <c r="B389" s="172"/>
      <c r="C389" s="171"/>
      <c r="D389" s="176"/>
      <c r="E389" s="172"/>
      <c r="F389" s="172"/>
      <c r="G389" s="172"/>
      <c r="H389" s="176"/>
      <c r="I389" s="172"/>
      <c r="J389" s="172"/>
      <c r="K389" s="172"/>
      <c r="L389" s="172"/>
      <c r="M389" s="172"/>
      <c r="N389" s="172"/>
      <c r="O389" s="172"/>
      <c r="P389" s="172"/>
      <c r="Q389" s="172"/>
      <c r="R389" s="172"/>
      <c r="S389" s="172"/>
      <c r="T389" s="172"/>
      <c r="U389" s="172"/>
      <c r="V389" s="172"/>
      <c r="W389" s="172"/>
      <c r="X389" s="172"/>
      <c r="Y389" s="172"/>
      <c r="Z389" s="172"/>
      <c r="AA389" s="172"/>
      <c r="AB389" s="172"/>
      <c r="AC389" s="172"/>
    </row>
    <row r="390">
      <c r="A390" s="83"/>
      <c r="B390" s="172"/>
      <c r="C390" s="171"/>
      <c r="D390" s="176"/>
      <c r="E390" s="172"/>
      <c r="F390" s="172"/>
      <c r="G390" s="172"/>
      <c r="H390" s="176"/>
      <c r="I390" s="172"/>
      <c r="J390" s="172"/>
      <c r="K390" s="172"/>
      <c r="L390" s="172"/>
      <c r="M390" s="172"/>
      <c r="N390" s="172"/>
      <c r="O390" s="172"/>
      <c r="P390" s="172"/>
      <c r="Q390" s="172"/>
      <c r="R390" s="172"/>
      <c r="S390" s="172"/>
      <c r="T390" s="172"/>
      <c r="U390" s="172"/>
      <c r="V390" s="172"/>
      <c r="W390" s="172"/>
      <c r="X390" s="172"/>
      <c r="Y390" s="172"/>
      <c r="Z390" s="172"/>
      <c r="AA390" s="172"/>
      <c r="AB390" s="172"/>
      <c r="AC390" s="172"/>
    </row>
    <row r="391">
      <c r="A391" s="83"/>
      <c r="B391" s="172"/>
      <c r="C391" s="171"/>
      <c r="D391" s="176"/>
      <c r="E391" s="172"/>
      <c r="F391" s="172"/>
      <c r="G391" s="172"/>
      <c r="H391" s="176"/>
      <c r="I391" s="172"/>
      <c r="J391" s="172"/>
      <c r="K391" s="172"/>
      <c r="L391" s="172"/>
      <c r="M391" s="172"/>
      <c r="N391" s="172"/>
      <c r="O391" s="172"/>
      <c r="P391" s="172"/>
      <c r="Q391" s="172"/>
      <c r="R391" s="172"/>
      <c r="S391" s="172"/>
      <c r="T391" s="172"/>
      <c r="U391" s="172"/>
      <c r="V391" s="172"/>
      <c r="W391" s="172"/>
      <c r="X391" s="172"/>
      <c r="Y391" s="172"/>
      <c r="Z391" s="172"/>
      <c r="AA391" s="172"/>
      <c r="AB391" s="172"/>
      <c r="AC391" s="172"/>
    </row>
    <row r="392">
      <c r="A392" s="83"/>
      <c r="B392" s="172"/>
      <c r="C392" s="171"/>
      <c r="D392" s="176"/>
      <c r="E392" s="172"/>
      <c r="F392" s="172"/>
      <c r="G392" s="172"/>
      <c r="H392" s="176"/>
      <c r="I392" s="172"/>
      <c r="J392" s="172"/>
      <c r="K392" s="172"/>
      <c r="L392" s="172"/>
      <c r="M392" s="172"/>
      <c r="N392" s="172"/>
      <c r="O392" s="172"/>
      <c r="P392" s="172"/>
      <c r="Q392" s="172"/>
      <c r="R392" s="172"/>
      <c r="S392" s="172"/>
      <c r="T392" s="172"/>
      <c r="U392" s="172"/>
      <c r="V392" s="172"/>
      <c r="W392" s="172"/>
      <c r="X392" s="172"/>
      <c r="Y392" s="172"/>
      <c r="Z392" s="172"/>
      <c r="AA392" s="172"/>
      <c r="AB392" s="172"/>
      <c r="AC392" s="172"/>
    </row>
    <row r="393">
      <c r="A393" s="83"/>
      <c r="B393" s="172"/>
      <c r="C393" s="171"/>
      <c r="D393" s="176"/>
      <c r="E393" s="172"/>
      <c r="F393" s="172"/>
      <c r="G393" s="172"/>
      <c r="H393" s="176"/>
      <c r="I393" s="172"/>
      <c r="J393" s="172"/>
      <c r="K393" s="172"/>
      <c r="L393" s="172"/>
      <c r="M393" s="172"/>
      <c r="N393" s="172"/>
      <c r="O393" s="172"/>
      <c r="P393" s="172"/>
      <c r="Q393" s="172"/>
      <c r="R393" s="172"/>
      <c r="S393" s="172"/>
      <c r="T393" s="172"/>
      <c r="U393" s="172"/>
      <c r="V393" s="172"/>
      <c r="W393" s="172"/>
      <c r="X393" s="172"/>
      <c r="Y393" s="172"/>
      <c r="Z393" s="172"/>
      <c r="AA393" s="172"/>
      <c r="AB393" s="172"/>
      <c r="AC393" s="172"/>
    </row>
    <row r="394">
      <c r="A394" s="83"/>
      <c r="B394" s="172"/>
      <c r="C394" s="171"/>
      <c r="D394" s="176"/>
      <c r="E394" s="172"/>
      <c r="F394" s="172"/>
      <c r="G394" s="172"/>
      <c r="H394" s="176"/>
      <c r="I394" s="172"/>
      <c r="J394" s="172"/>
      <c r="K394" s="172"/>
      <c r="L394" s="172"/>
      <c r="M394" s="172"/>
      <c r="N394" s="172"/>
      <c r="O394" s="172"/>
      <c r="P394" s="172"/>
      <c r="Q394" s="172"/>
      <c r="R394" s="172"/>
      <c r="S394" s="172"/>
      <c r="T394" s="172"/>
      <c r="U394" s="172"/>
      <c r="V394" s="172"/>
      <c r="W394" s="172"/>
      <c r="X394" s="172"/>
      <c r="Y394" s="172"/>
      <c r="Z394" s="172"/>
      <c r="AA394" s="172"/>
      <c r="AB394" s="172"/>
      <c r="AC394" s="172"/>
    </row>
    <row r="395">
      <c r="A395" s="83"/>
      <c r="B395" s="172"/>
      <c r="C395" s="171"/>
      <c r="D395" s="176"/>
      <c r="E395" s="172"/>
      <c r="F395" s="172"/>
      <c r="G395" s="172"/>
      <c r="H395" s="176"/>
      <c r="I395" s="172"/>
      <c r="J395" s="172"/>
      <c r="K395" s="172"/>
      <c r="L395" s="172"/>
      <c r="M395" s="172"/>
      <c r="N395" s="172"/>
      <c r="O395" s="172"/>
      <c r="P395" s="172"/>
      <c r="Q395" s="172"/>
      <c r="R395" s="172"/>
      <c r="S395" s="172"/>
      <c r="T395" s="172"/>
      <c r="U395" s="172"/>
      <c r="V395" s="172"/>
      <c r="W395" s="172"/>
      <c r="X395" s="172"/>
      <c r="Y395" s="172"/>
      <c r="Z395" s="172"/>
      <c r="AA395" s="172"/>
      <c r="AB395" s="172"/>
      <c r="AC395" s="172"/>
    </row>
    <row r="396">
      <c r="A396" s="83"/>
      <c r="B396" s="172"/>
      <c r="C396" s="171"/>
      <c r="D396" s="176"/>
      <c r="E396" s="172"/>
      <c r="F396" s="172"/>
      <c r="G396" s="172"/>
      <c r="H396" s="176"/>
      <c r="I396" s="172"/>
      <c r="J396" s="172"/>
      <c r="K396" s="172"/>
      <c r="L396" s="172"/>
      <c r="M396" s="172"/>
      <c r="N396" s="172"/>
      <c r="O396" s="172"/>
      <c r="P396" s="172"/>
      <c r="Q396" s="172"/>
      <c r="R396" s="172"/>
      <c r="S396" s="172"/>
      <c r="T396" s="172"/>
      <c r="U396" s="172"/>
      <c r="V396" s="172"/>
      <c r="W396" s="172"/>
      <c r="X396" s="172"/>
      <c r="Y396" s="172"/>
      <c r="Z396" s="172"/>
      <c r="AA396" s="172"/>
      <c r="AB396" s="172"/>
      <c r="AC396" s="172"/>
    </row>
    <row r="397">
      <c r="A397" s="83"/>
      <c r="B397" s="172"/>
      <c r="C397" s="171"/>
      <c r="D397" s="176"/>
      <c r="E397" s="172"/>
      <c r="F397" s="172"/>
      <c r="G397" s="172"/>
      <c r="H397" s="176"/>
      <c r="I397" s="172"/>
      <c r="J397" s="172"/>
      <c r="K397" s="172"/>
      <c r="L397" s="172"/>
      <c r="M397" s="172"/>
      <c r="N397" s="172"/>
      <c r="O397" s="172"/>
      <c r="P397" s="172"/>
      <c r="Q397" s="172"/>
      <c r="R397" s="172"/>
      <c r="S397" s="172"/>
      <c r="T397" s="172"/>
      <c r="U397" s="172"/>
      <c r="V397" s="172"/>
      <c r="W397" s="172"/>
      <c r="X397" s="172"/>
      <c r="Y397" s="172"/>
      <c r="Z397" s="172"/>
      <c r="AA397" s="172"/>
      <c r="AB397" s="172"/>
      <c r="AC397" s="172"/>
    </row>
    <row r="398">
      <c r="A398" s="83"/>
      <c r="B398" s="172"/>
      <c r="C398" s="171"/>
      <c r="D398" s="176"/>
      <c r="E398" s="172"/>
      <c r="F398" s="172"/>
      <c r="G398" s="172"/>
      <c r="H398" s="176"/>
      <c r="I398" s="172"/>
      <c r="J398" s="172"/>
      <c r="K398" s="172"/>
      <c r="L398" s="172"/>
      <c r="M398" s="172"/>
      <c r="N398" s="172"/>
      <c r="O398" s="172"/>
      <c r="P398" s="172"/>
      <c r="Q398" s="172"/>
      <c r="R398" s="172"/>
      <c r="S398" s="172"/>
      <c r="T398" s="172"/>
      <c r="U398" s="172"/>
      <c r="V398" s="172"/>
      <c r="W398" s="172"/>
      <c r="X398" s="172"/>
      <c r="Y398" s="172"/>
      <c r="Z398" s="172"/>
      <c r="AA398" s="172"/>
      <c r="AB398" s="172"/>
      <c r="AC398" s="172"/>
    </row>
    <row r="399">
      <c r="A399" s="83"/>
      <c r="B399" s="172"/>
      <c r="C399" s="171"/>
      <c r="D399" s="176"/>
      <c r="E399" s="172"/>
      <c r="F399" s="172"/>
      <c r="G399" s="172"/>
      <c r="H399" s="176"/>
      <c r="I399" s="172"/>
      <c r="J399" s="172"/>
      <c r="K399" s="172"/>
      <c r="L399" s="172"/>
      <c r="M399" s="172"/>
      <c r="N399" s="172"/>
      <c r="O399" s="172"/>
      <c r="P399" s="172"/>
      <c r="Q399" s="172"/>
      <c r="R399" s="172"/>
      <c r="S399" s="172"/>
      <c r="T399" s="172"/>
      <c r="U399" s="172"/>
      <c r="V399" s="172"/>
      <c r="W399" s="172"/>
      <c r="X399" s="172"/>
      <c r="Y399" s="172"/>
      <c r="Z399" s="172"/>
      <c r="AA399" s="172"/>
      <c r="AB399" s="172"/>
      <c r="AC399" s="172"/>
    </row>
    <row r="400">
      <c r="A400" s="83"/>
      <c r="B400" s="172"/>
      <c r="C400" s="171"/>
      <c r="D400" s="176"/>
      <c r="E400" s="172"/>
      <c r="F400" s="172"/>
      <c r="G400" s="172"/>
      <c r="H400" s="176"/>
      <c r="I400" s="172"/>
      <c r="J400" s="172"/>
      <c r="K400" s="172"/>
      <c r="L400" s="172"/>
      <c r="M400" s="172"/>
      <c r="N400" s="172"/>
      <c r="O400" s="172"/>
      <c r="P400" s="172"/>
      <c r="Q400" s="172"/>
      <c r="R400" s="172"/>
      <c r="S400" s="172"/>
      <c r="T400" s="172"/>
      <c r="U400" s="172"/>
      <c r="V400" s="172"/>
      <c r="W400" s="172"/>
      <c r="X400" s="172"/>
      <c r="Y400" s="172"/>
      <c r="Z400" s="172"/>
      <c r="AA400" s="172"/>
      <c r="AB400" s="172"/>
      <c r="AC400" s="172"/>
    </row>
    <row r="401">
      <c r="A401" s="83"/>
      <c r="B401" s="172"/>
      <c r="C401" s="171"/>
      <c r="D401" s="176"/>
      <c r="E401" s="172"/>
      <c r="F401" s="172"/>
      <c r="G401" s="172"/>
      <c r="H401" s="176"/>
      <c r="I401" s="172"/>
      <c r="J401" s="172"/>
      <c r="K401" s="172"/>
      <c r="L401" s="172"/>
      <c r="M401" s="172"/>
      <c r="N401" s="172"/>
      <c r="O401" s="172"/>
      <c r="P401" s="172"/>
      <c r="Q401" s="172"/>
      <c r="R401" s="172"/>
      <c r="S401" s="172"/>
      <c r="T401" s="172"/>
      <c r="U401" s="172"/>
      <c r="V401" s="172"/>
      <c r="W401" s="172"/>
      <c r="X401" s="172"/>
      <c r="Y401" s="172"/>
      <c r="Z401" s="172"/>
      <c r="AA401" s="172"/>
      <c r="AB401" s="172"/>
      <c r="AC401" s="172"/>
    </row>
    <row r="402">
      <c r="A402" s="83"/>
      <c r="B402" s="172"/>
      <c r="C402" s="171"/>
      <c r="D402" s="176"/>
      <c r="E402" s="172"/>
      <c r="F402" s="172"/>
      <c r="G402" s="172"/>
      <c r="H402" s="176"/>
      <c r="I402" s="172"/>
      <c r="J402" s="172"/>
      <c r="K402" s="172"/>
      <c r="L402" s="172"/>
      <c r="M402" s="172"/>
      <c r="N402" s="172"/>
      <c r="O402" s="172"/>
      <c r="P402" s="172"/>
      <c r="Q402" s="172"/>
      <c r="R402" s="172"/>
      <c r="S402" s="172"/>
      <c r="T402" s="172"/>
      <c r="U402" s="172"/>
      <c r="V402" s="172"/>
      <c r="W402" s="172"/>
      <c r="X402" s="172"/>
      <c r="Y402" s="172"/>
      <c r="Z402" s="172"/>
      <c r="AA402" s="172"/>
      <c r="AB402" s="172"/>
      <c r="AC402" s="172"/>
    </row>
    <row r="403">
      <c r="A403" s="83"/>
      <c r="B403" s="172"/>
      <c r="C403" s="171"/>
      <c r="D403" s="176"/>
      <c r="E403" s="172"/>
      <c r="F403" s="172"/>
      <c r="G403" s="172"/>
      <c r="H403" s="176"/>
      <c r="I403" s="172"/>
      <c r="J403" s="172"/>
      <c r="K403" s="172"/>
      <c r="L403" s="172"/>
      <c r="M403" s="172"/>
      <c r="N403" s="172"/>
      <c r="O403" s="172"/>
      <c r="P403" s="172"/>
      <c r="Q403" s="172"/>
      <c r="R403" s="172"/>
      <c r="S403" s="172"/>
      <c r="T403" s="172"/>
      <c r="U403" s="172"/>
      <c r="V403" s="172"/>
      <c r="W403" s="172"/>
      <c r="X403" s="172"/>
      <c r="Y403" s="172"/>
      <c r="Z403" s="172"/>
      <c r="AA403" s="172"/>
      <c r="AB403" s="172"/>
      <c r="AC403" s="172"/>
    </row>
    <row r="404">
      <c r="A404" s="83"/>
      <c r="B404" s="172"/>
      <c r="C404" s="171"/>
      <c r="D404" s="176"/>
      <c r="E404" s="172"/>
      <c r="F404" s="172"/>
      <c r="G404" s="172"/>
      <c r="H404" s="176"/>
      <c r="I404" s="172"/>
      <c r="J404" s="172"/>
      <c r="K404" s="172"/>
      <c r="L404" s="172"/>
      <c r="M404" s="172"/>
      <c r="N404" s="172"/>
      <c r="O404" s="172"/>
      <c r="P404" s="172"/>
      <c r="Q404" s="172"/>
      <c r="R404" s="172"/>
      <c r="S404" s="172"/>
      <c r="T404" s="172"/>
      <c r="U404" s="172"/>
      <c r="V404" s="172"/>
      <c r="W404" s="172"/>
      <c r="X404" s="172"/>
      <c r="Y404" s="172"/>
      <c r="Z404" s="172"/>
      <c r="AA404" s="172"/>
      <c r="AB404" s="172"/>
      <c r="AC404" s="172"/>
    </row>
    <row r="405">
      <c r="A405" s="83"/>
      <c r="B405" s="172"/>
      <c r="C405" s="171"/>
      <c r="D405" s="176"/>
      <c r="E405" s="172"/>
      <c r="F405" s="172"/>
      <c r="G405" s="172"/>
      <c r="H405" s="176"/>
      <c r="I405" s="172"/>
      <c r="J405" s="172"/>
      <c r="K405" s="172"/>
      <c r="L405" s="172"/>
      <c r="M405" s="172"/>
      <c r="N405" s="172"/>
      <c r="O405" s="172"/>
      <c r="P405" s="172"/>
      <c r="Q405" s="172"/>
      <c r="R405" s="172"/>
      <c r="S405" s="172"/>
      <c r="T405" s="172"/>
      <c r="U405" s="172"/>
      <c r="V405" s="172"/>
      <c r="W405" s="172"/>
      <c r="X405" s="172"/>
      <c r="Y405" s="172"/>
      <c r="Z405" s="172"/>
      <c r="AA405" s="172"/>
      <c r="AB405" s="172"/>
      <c r="AC405" s="172"/>
    </row>
    <row r="406">
      <c r="A406" s="83"/>
      <c r="B406" s="172"/>
      <c r="C406" s="171"/>
      <c r="D406" s="176"/>
      <c r="E406" s="172"/>
      <c r="F406" s="172"/>
      <c r="G406" s="172"/>
      <c r="H406" s="176"/>
      <c r="I406" s="172"/>
      <c r="J406" s="172"/>
      <c r="K406" s="172"/>
      <c r="L406" s="172"/>
      <c r="M406" s="172"/>
      <c r="N406" s="172"/>
      <c r="O406" s="172"/>
      <c r="P406" s="172"/>
      <c r="Q406" s="172"/>
      <c r="R406" s="172"/>
      <c r="S406" s="172"/>
      <c r="T406" s="172"/>
      <c r="U406" s="172"/>
      <c r="V406" s="172"/>
      <c r="W406" s="172"/>
      <c r="X406" s="172"/>
      <c r="Y406" s="172"/>
      <c r="Z406" s="172"/>
      <c r="AA406" s="172"/>
      <c r="AB406" s="172"/>
      <c r="AC406" s="172"/>
    </row>
    <row r="407">
      <c r="A407" s="83"/>
      <c r="B407" s="172"/>
      <c r="C407" s="171"/>
      <c r="D407" s="176"/>
      <c r="E407" s="172"/>
      <c r="F407" s="172"/>
      <c r="G407" s="172"/>
      <c r="H407" s="176"/>
      <c r="I407" s="172"/>
      <c r="J407" s="172"/>
      <c r="K407" s="172"/>
      <c r="L407" s="172"/>
      <c r="M407" s="172"/>
      <c r="N407" s="172"/>
      <c r="O407" s="172"/>
      <c r="P407" s="172"/>
      <c r="Q407" s="172"/>
      <c r="R407" s="172"/>
      <c r="S407" s="172"/>
      <c r="T407" s="172"/>
      <c r="U407" s="172"/>
      <c r="V407" s="172"/>
      <c r="W407" s="172"/>
      <c r="X407" s="172"/>
      <c r="Y407" s="172"/>
      <c r="Z407" s="172"/>
      <c r="AA407" s="172"/>
      <c r="AB407" s="172"/>
      <c r="AC407" s="172"/>
    </row>
    <row r="408">
      <c r="A408" s="83"/>
      <c r="B408" s="172"/>
      <c r="C408" s="171"/>
      <c r="D408" s="176"/>
      <c r="E408" s="172"/>
      <c r="F408" s="172"/>
      <c r="G408" s="172"/>
      <c r="H408" s="176"/>
      <c r="I408" s="172"/>
      <c r="J408" s="172"/>
      <c r="K408" s="172"/>
      <c r="L408" s="172"/>
      <c r="M408" s="172"/>
      <c r="N408" s="172"/>
      <c r="O408" s="172"/>
      <c r="P408" s="172"/>
      <c r="Q408" s="172"/>
      <c r="R408" s="172"/>
      <c r="S408" s="172"/>
      <c r="T408" s="172"/>
      <c r="U408" s="172"/>
      <c r="V408" s="172"/>
      <c r="W408" s="172"/>
      <c r="X408" s="172"/>
      <c r="Y408" s="172"/>
      <c r="Z408" s="172"/>
      <c r="AA408" s="172"/>
      <c r="AB408" s="172"/>
      <c r="AC408" s="172"/>
    </row>
    <row r="409">
      <c r="A409" s="83"/>
      <c r="B409" s="172"/>
      <c r="C409" s="171"/>
      <c r="D409" s="176"/>
      <c r="E409" s="172"/>
      <c r="F409" s="172"/>
      <c r="G409" s="172"/>
      <c r="H409" s="176"/>
      <c r="I409" s="172"/>
      <c r="J409" s="172"/>
      <c r="K409" s="172"/>
      <c r="L409" s="172"/>
      <c r="M409" s="172"/>
      <c r="N409" s="172"/>
      <c r="O409" s="172"/>
      <c r="P409" s="172"/>
      <c r="Q409" s="172"/>
      <c r="R409" s="172"/>
      <c r="S409" s="172"/>
      <c r="T409" s="172"/>
      <c r="U409" s="172"/>
      <c r="V409" s="172"/>
      <c r="W409" s="172"/>
      <c r="X409" s="172"/>
      <c r="Y409" s="172"/>
      <c r="Z409" s="172"/>
      <c r="AA409" s="172"/>
      <c r="AB409" s="172"/>
      <c r="AC409" s="172"/>
    </row>
    <row r="410">
      <c r="A410" s="83"/>
      <c r="B410" s="172"/>
      <c r="C410" s="171"/>
      <c r="D410" s="176"/>
      <c r="E410" s="172"/>
      <c r="F410" s="172"/>
      <c r="G410" s="172"/>
      <c r="H410" s="176"/>
      <c r="I410" s="172"/>
      <c r="J410" s="172"/>
      <c r="K410" s="172"/>
      <c r="L410" s="172"/>
      <c r="M410" s="172"/>
      <c r="N410" s="172"/>
      <c r="O410" s="172"/>
      <c r="P410" s="172"/>
      <c r="Q410" s="172"/>
      <c r="R410" s="172"/>
      <c r="S410" s="172"/>
      <c r="T410" s="172"/>
      <c r="U410" s="172"/>
      <c r="V410" s="172"/>
      <c r="W410" s="172"/>
      <c r="X410" s="172"/>
      <c r="Y410" s="172"/>
      <c r="Z410" s="172"/>
      <c r="AA410" s="172"/>
      <c r="AB410" s="172"/>
      <c r="AC410" s="172"/>
    </row>
    <row r="411">
      <c r="A411" s="83"/>
      <c r="B411" s="172"/>
      <c r="C411" s="171"/>
      <c r="D411" s="176"/>
      <c r="E411" s="172"/>
      <c r="F411" s="172"/>
      <c r="G411" s="172"/>
      <c r="H411" s="176"/>
      <c r="I411" s="172"/>
      <c r="J411" s="172"/>
      <c r="K411" s="172"/>
      <c r="L411" s="172"/>
      <c r="M411" s="172"/>
      <c r="N411" s="172"/>
      <c r="O411" s="172"/>
      <c r="P411" s="172"/>
      <c r="Q411" s="172"/>
      <c r="R411" s="172"/>
      <c r="S411" s="172"/>
      <c r="T411" s="172"/>
      <c r="U411" s="172"/>
      <c r="V411" s="172"/>
      <c r="W411" s="172"/>
      <c r="X411" s="172"/>
      <c r="Y411" s="172"/>
      <c r="Z411" s="172"/>
      <c r="AA411" s="172"/>
      <c r="AB411" s="172"/>
      <c r="AC411" s="172"/>
    </row>
    <row r="412">
      <c r="A412" s="83"/>
      <c r="B412" s="172"/>
      <c r="C412" s="171"/>
      <c r="D412" s="176"/>
      <c r="E412" s="172"/>
      <c r="F412" s="172"/>
      <c r="G412" s="172"/>
      <c r="H412" s="176"/>
      <c r="I412" s="172"/>
      <c r="J412" s="172"/>
      <c r="K412" s="172"/>
      <c r="L412" s="172"/>
      <c r="M412" s="172"/>
      <c r="N412" s="172"/>
      <c r="O412" s="172"/>
      <c r="P412" s="172"/>
      <c r="Q412" s="172"/>
      <c r="R412" s="172"/>
      <c r="S412" s="172"/>
      <c r="T412" s="172"/>
      <c r="U412" s="172"/>
      <c r="V412" s="172"/>
      <c r="W412" s="172"/>
      <c r="X412" s="172"/>
      <c r="Y412" s="172"/>
      <c r="Z412" s="172"/>
      <c r="AA412" s="172"/>
      <c r="AB412" s="172"/>
      <c r="AC412" s="172"/>
    </row>
    <row r="413">
      <c r="A413" s="83"/>
      <c r="B413" s="172"/>
      <c r="C413" s="171"/>
      <c r="D413" s="176"/>
      <c r="E413" s="172"/>
      <c r="F413" s="172"/>
      <c r="G413" s="172"/>
      <c r="H413" s="176"/>
      <c r="I413" s="172"/>
      <c r="J413" s="172"/>
      <c r="K413" s="172"/>
      <c r="L413" s="172"/>
      <c r="M413" s="172"/>
      <c r="N413" s="172"/>
      <c r="O413" s="172"/>
      <c r="P413" s="172"/>
      <c r="Q413" s="172"/>
      <c r="R413" s="172"/>
      <c r="S413" s="172"/>
      <c r="T413" s="172"/>
      <c r="U413" s="172"/>
      <c r="V413" s="172"/>
      <c r="W413" s="172"/>
      <c r="X413" s="172"/>
      <c r="Y413" s="172"/>
      <c r="Z413" s="172"/>
      <c r="AA413" s="172"/>
      <c r="AB413" s="172"/>
      <c r="AC413" s="172"/>
    </row>
    <row r="414">
      <c r="A414" s="83"/>
      <c r="B414" s="172"/>
      <c r="C414" s="171"/>
      <c r="D414" s="176"/>
      <c r="E414" s="172"/>
      <c r="F414" s="172"/>
      <c r="G414" s="172"/>
      <c r="H414" s="176"/>
      <c r="I414" s="172"/>
      <c r="J414" s="172"/>
      <c r="K414" s="172"/>
      <c r="L414" s="172"/>
      <c r="M414" s="172"/>
      <c r="N414" s="172"/>
      <c r="O414" s="172"/>
      <c r="P414" s="172"/>
      <c r="Q414" s="172"/>
      <c r="R414" s="172"/>
      <c r="S414" s="172"/>
      <c r="T414" s="172"/>
      <c r="U414" s="172"/>
      <c r="V414" s="172"/>
      <c r="W414" s="172"/>
      <c r="X414" s="172"/>
      <c r="Y414" s="172"/>
      <c r="Z414" s="172"/>
      <c r="AA414" s="172"/>
      <c r="AB414" s="172"/>
      <c r="AC414" s="172"/>
    </row>
    <row r="415">
      <c r="A415" s="83"/>
      <c r="B415" s="172"/>
      <c r="C415" s="171"/>
      <c r="D415" s="176"/>
      <c r="E415" s="172"/>
      <c r="F415" s="172"/>
      <c r="G415" s="172"/>
      <c r="H415" s="176"/>
      <c r="I415" s="172"/>
      <c r="J415" s="172"/>
      <c r="K415" s="172"/>
      <c r="L415" s="172"/>
      <c r="M415" s="172"/>
      <c r="N415" s="172"/>
      <c r="O415" s="172"/>
      <c r="P415" s="172"/>
      <c r="Q415" s="172"/>
      <c r="R415" s="172"/>
      <c r="S415" s="172"/>
      <c r="T415" s="172"/>
      <c r="U415" s="172"/>
      <c r="V415" s="172"/>
      <c r="W415" s="172"/>
      <c r="X415" s="172"/>
      <c r="Y415" s="172"/>
      <c r="Z415" s="172"/>
      <c r="AA415" s="172"/>
      <c r="AB415" s="172"/>
      <c r="AC415" s="172"/>
    </row>
    <row r="416">
      <c r="A416" s="83"/>
      <c r="B416" s="172"/>
      <c r="C416" s="171"/>
      <c r="D416" s="176"/>
      <c r="E416" s="172"/>
      <c r="F416" s="172"/>
      <c r="G416" s="172"/>
      <c r="H416" s="176"/>
      <c r="I416" s="172"/>
      <c r="J416" s="172"/>
      <c r="K416" s="172"/>
      <c r="L416" s="172"/>
      <c r="M416" s="172"/>
      <c r="N416" s="172"/>
      <c r="O416" s="172"/>
      <c r="P416" s="172"/>
      <c r="Q416" s="172"/>
      <c r="R416" s="172"/>
      <c r="S416" s="172"/>
      <c r="T416" s="172"/>
      <c r="U416" s="172"/>
      <c r="V416" s="172"/>
      <c r="W416" s="172"/>
      <c r="X416" s="172"/>
      <c r="Y416" s="172"/>
      <c r="Z416" s="172"/>
      <c r="AA416" s="172"/>
      <c r="AB416" s="172"/>
      <c r="AC416" s="172"/>
    </row>
    <row r="417">
      <c r="A417" s="83"/>
      <c r="B417" s="172"/>
      <c r="C417" s="171"/>
      <c r="D417" s="176"/>
      <c r="E417" s="172"/>
      <c r="F417" s="172"/>
      <c r="G417" s="172"/>
      <c r="H417" s="176"/>
      <c r="I417" s="172"/>
      <c r="J417" s="172"/>
      <c r="K417" s="172"/>
      <c r="L417" s="172"/>
      <c r="M417" s="172"/>
      <c r="N417" s="172"/>
      <c r="O417" s="172"/>
      <c r="P417" s="172"/>
      <c r="Q417" s="172"/>
      <c r="R417" s="172"/>
      <c r="S417" s="172"/>
      <c r="T417" s="172"/>
      <c r="U417" s="172"/>
      <c r="V417" s="172"/>
      <c r="W417" s="172"/>
      <c r="X417" s="172"/>
      <c r="Y417" s="172"/>
      <c r="Z417" s="172"/>
      <c r="AA417" s="172"/>
      <c r="AB417" s="172"/>
      <c r="AC417" s="172"/>
    </row>
    <row r="418">
      <c r="A418" s="83"/>
      <c r="B418" s="172"/>
      <c r="C418" s="171"/>
      <c r="D418" s="176"/>
      <c r="E418" s="172"/>
      <c r="F418" s="172"/>
      <c r="G418" s="172"/>
      <c r="H418" s="176"/>
      <c r="I418" s="172"/>
      <c r="J418" s="172"/>
      <c r="K418" s="172"/>
      <c r="L418" s="172"/>
      <c r="M418" s="172"/>
      <c r="N418" s="172"/>
      <c r="O418" s="172"/>
      <c r="P418" s="172"/>
      <c r="Q418" s="172"/>
      <c r="R418" s="172"/>
      <c r="S418" s="172"/>
      <c r="T418" s="172"/>
      <c r="U418" s="172"/>
      <c r="V418" s="172"/>
      <c r="W418" s="172"/>
      <c r="X418" s="172"/>
      <c r="Y418" s="172"/>
      <c r="Z418" s="172"/>
      <c r="AA418" s="172"/>
      <c r="AB418" s="172"/>
      <c r="AC418" s="172"/>
    </row>
    <row r="419">
      <c r="A419" s="83"/>
      <c r="B419" s="172"/>
      <c r="C419" s="171"/>
      <c r="D419" s="176"/>
      <c r="E419" s="172"/>
      <c r="F419" s="172"/>
      <c r="G419" s="172"/>
      <c r="H419" s="176"/>
      <c r="I419" s="172"/>
      <c r="J419" s="172"/>
      <c r="K419" s="172"/>
      <c r="L419" s="172"/>
      <c r="M419" s="172"/>
      <c r="N419" s="172"/>
      <c r="O419" s="172"/>
      <c r="P419" s="172"/>
      <c r="Q419" s="172"/>
      <c r="R419" s="172"/>
      <c r="S419" s="172"/>
      <c r="T419" s="172"/>
      <c r="U419" s="172"/>
      <c r="V419" s="172"/>
      <c r="W419" s="172"/>
      <c r="X419" s="172"/>
      <c r="Y419" s="172"/>
      <c r="Z419" s="172"/>
      <c r="AA419" s="172"/>
      <c r="AB419" s="172"/>
      <c r="AC419" s="172"/>
    </row>
    <row r="420">
      <c r="A420" s="83"/>
      <c r="B420" s="172"/>
      <c r="C420" s="171"/>
      <c r="D420" s="176"/>
      <c r="E420" s="172"/>
      <c r="F420" s="172"/>
      <c r="G420" s="172"/>
      <c r="H420" s="176"/>
      <c r="I420" s="172"/>
      <c r="J420" s="172"/>
      <c r="K420" s="172"/>
      <c r="L420" s="172"/>
      <c r="M420" s="172"/>
      <c r="N420" s="172"/>
      <c r="O420" s="172"/>
      <c r="P420" s="172"/>
      <c r="Q420" s="172"/>
      <c r="R420" s="172"/>
      <c r="S420" s="172"/>
      <c r="T420" s="172"/>
      <c r="U420" s="172"/>
      <c r="V420" s="172"/>
      <c r="W420" s="172"/>
      <c r="X420" s="172"/>
      <c r="Y420" s="172"/>
      <c r="Z420" s="172"/>
      <c r="AA420" s="172"/>
      <c r="AB420" s="172"/>
      <c r="AC420" s="172"/>
    </row>
    <row r="421">
      <c r="A421" s="83"/>
      <c r="B421" s="172"/>
      <c r="C421" s="171"/>
      <c r="D421" s="176"/>
      <c r="E421" s="172"/>
      <c r="F421" s="172"/>
      <c r="G421" s="172"/>
      <c r="H421" s="176"/>
      <c r="I421" s="172"/>
      <c r="J421" s="172"/>
      <c r="K421" s="172"/>
      <c r="L421" s="172"/>
      <c r="M421" s="172"/>
      <c r="N421" s="172"/>
      <c r="O421" s="172"/>
      <c r="P421" s="172"/>
      <c r="Q421" s="172"/>
      <c r="R421" s="172"/>
      <c r="S421" s="172"/>
      <c r="T421" s="172"/>
      <c r="U421" s="172"/>
      <c r="V421" s="172"/>
      <c r="W421" s="172"/>
      <c r="X421" s="172"/>
      <c r="Y421" s="172"/>
      <c r="Z421" s="172"/>
      <c r="AA421" s="172"/>
      <c r="AB421" s="172"/>
      <c r="AC421" s="172"/>
    </row>
    <row r="422">
      <c r="A422" s="83"/>
      <c r="B422" s="172"/>
      <c r="C422" s="171"/>
      <c r="D422" s="176"/>
      <c r="E422" s="172"/>
      <c r="F422" s="172"/>
      <c r="G422" s="172"/>
      <c r="H422" s="176"/>
      <c r="I422" s="172"/>
      <c r="J422" s="172"/>
      <c r="K422" s="172"/>
      <c r="L422" s="172"/>
      <c r="M422" s="172"/>
      <c r="N422" s="172"/>
      <c r="O422" s="172"/>
      <c r="P422" s="172"/>
      <c r="Q422" s="172"/>
      <c r="R422" s="172"/>
      <c r="S422" s="172"/>
      <c r="T422" s="172"/>
      <c r="U422" s="172"/>
      <c r="V422" s="172"/>
      <c r="W422" s="172"/>
      <c r="X422" s="172"/>
      <c r="Y422" s="172"/>
      <c r="Z422" s="172"/>
      <c r="AA422" s="172"/>
      <c r="AB422" s="172"/>
      <c r="AC422" s="172"/>
    </row>
    <row r="423">
      <c r="A423" s="83"/>
      <c r="B423" s="172"/>
      <c r="C423" s="171"/>
      <c r="D423" s="176"/>
      <c r="E423" s="172"/>
      <c r="F423" s="172"/>
      <c r="G423" s="172"/>
      <c r="H423" s="176"/>
      <c r="I423" s="172"/>
      <c r="J423" s="172"/>
      <c r="K423" s="172"/>
      <c r="L423" s="172"/>
      <c r="M423" s="172"/>
      <c r="N423" s="172"/>
      <c r="O423" s="172"/>
      <c r="P423" s="172"/>
      <c r="Q423" s="172"/>
      <c r="R423" s="172"/>
      <c r="S423" s="172"/>
      <c r="T423" s="172"/>
      <c r="U423" s="172"/>
      <c r="V423" s="172"/>
      <c r="W423" s="172"/>
      <c r="X423" s="172"/>
      <c r="Y423" s="172"/>
      <c r="Z423" s="172"/>
      <c r="AA423" s="172"/>
      <c r="AB423" s="172"/>
      <c r="AC423" s="172"/>
    </row>
    <row r="424">
      <c r="A424" s="83"/>
      <c r="B424" s="172"/>
      <c r="C424" s="171"/>
      <c r="D424" s="176"/>
      <c r="E424" s="172"/>
      <c r="F424" s="172"/>
      <c r="G424" s="172"/>
      <c r="H424" s="176"/>
      <c r="I424" s="172"/>
      <c r="J424" s="172"/>
      <c r="K424" s="172"/>
      <c r="L424" s="172"/>
      <c r="M424" s="172"/>
      <c r="N424" s="172"/>
      <c r="O424" s="172"/>
      <c r="P424" s="172"/>
      <c r="Q424" s="172"/>
      <c r="R424" s="172"/>
      <c r="S424" s="172"/>
      <c r="T424" s="172"/>
      <c r="U424" s="172"/>
      <c r="V424" s="172"/>
      <c r="W424" s="172"/>
      <c r="X424" s="172"/>
      <c r="Y424" s="172"/>
      <c r="Z424" s="172"/>
      <c r="AA424" s="172"/>
      <c r="AB424" s="172"/>
      <c r="AC424" s="172"/>
    </row>
    <row r="425">
      <c r="A425" s="83"/>
      <c r="B425" s="172"/>
      <c r="C425" s="171"/>
      <c r="D425" s="176"/>
      <c r="E425" s="172"/>
      <c r="F425" s="172"/>
      <c r="G425" s="172"/>
      <c r="H425" s="176"/>
      <c r="I425" s="172"/>
      <c r="J425" s="172"/>
      <c r="K425" s="172"/>
      <c r="L425" s="172"/>
      <c r="M425" s="172"/>
      <c r="N425" s="172"/>
      <c r="O425" s="172"/>
      <c r="P425" s="172"/>
      <c r="Q425" s="172"/>
      <c r="R425" s="172"/>
      <c r="S425" s="172"/>
      <c r="T425" s="172"/>
      <c r="U425" s="172"/>
      <c r="V425" s="172"/>
      <c r="W425" s="172"/>
      <c r="X425" s="172"/>
      <c r="Y425" s="172"/>
      <c r="Z425" s="172"/>
      <c r="AA425" s="172"/>
      <c r="AB425" s="172"/>
      <c r="AC425" s="172"/>
    </row>
    <row r="426">
      <c r="A426" s="83"/>
      <c r="B426" s="172"/>
      <c r="C426" s="171"/>
      <c r="D426" s="176"/>
      <c r="E426" s="172"/>
      <c r="F426" s="172"/>
      <c r="G426" s="172"/>
      <c r="H426" s="176"/>
      <c r="I426" s="172"/>
      <c r="J426" s="172"/>
      <c r="K426" s="172"/>
      <c r="L426" s="172"/>
      <c r="M426" s="172"/>
      <c r="N426" s="172"/>
      <c r="O426" s="172"/>
      <c r="P426" s="172"/>
      <c r="Q426" s="172"/>
      <c r="R426" s="172"/>
      <c r="S426" s="172"/>
      <c r="T426" s="172"/>
      <c r="U426" s="172"/>
      <c r="V426" s="172"/>
      <c r="W426" s="172"/>
      <c r="X426" s="172"/>
      <c r="Y426" s="172"/>
      <c r="Z426" s="172"/>
      <c r="AA426" s="172"/>
      <c r="AB426" s="172"/>
      <c r="AC426" s="172"/>
    </row>
    <row r="427">
      <c r="A427" s="83"/>
      <c r="B427" s="172"/>
      <c r="C427" s="171"/>
      <c r="D427" s="176"/>
      <c r="E427" s="172"/>
      <c r="F427" s="172"/>
      <c r="G427" s="172"/>
      <c r="H427" s="176"/>
      <c r="I427" s="172"/>
      <c r="J427" s="172"/>
      <c r="K427" s="172"/>
      <c r="L427" s="172"/>
      <c r="M427" s="172"/>
      <c r="N427" s="172"/>
      <c r="O427" s="172"/>
      <c r="P427" s="172"/>
      <c r="Q427" s="172"/>
      <c r="R427" s="172"/>
      <c r="S427" s="172"/>
      <c r="T427" s="172"/>
      <c r="U427" s="172"/>
      <c r="V427" s="172"/>
      <c r="W427" s="172"/>
      <c r="X427" s="172"/>
      <c r="Y427" s="172"/>
      <c r="Z427" s="172"/>
      <c r="AA427" s="172"/>
      <c r="AB427" s="172"/>
      <c r="AC427" s="172"/>
    </row>
    <row r="428">
      <c r="A428" s="83"/>
      <c r="B428" s="172"/>
      <c r="C428" s="171"/>
      <c r="D428" s="176"/>
      <c r="E428" s="172"/>
      <c r="F428" s="172"/>
      <c r="G428" s="172"/>
      <c r="H428" s="176"/>
      <c r="I428" s="172"/>
      <c r="J428" s="172"/>
      <c r="K428" s="172"/>
      <c r="L428" s="172"/>
      <c r="M428" s="172"/>
      <c r="N428" s="172"/>
      <c r="O428" s="172"/>
      <c r="P428" s="172"/>
      <c r="Q428" s="172"/>
      <c r="R428" s="172"/>
      <c r="S428" s="172"/>
      <c r="T428" s="172"/>
      <c r="U428" s="172"/>
      <c r="V428" s="172"/>
      <c r="W428" s="172"/>
      <c r="X428" s="172"/>
      <c r="Y428" s="172"/>
      <c r="Z428" s="172"/>
      <c r="AA428" s="172"/>
      <c r="AB428" s="172"/>
      <c r="AC428" s="172"/>
    </row>
    <row r="429">
      <c r="A429" s="83"/>
      <c r="B429" s="172"/>
      <c r="C429" s="171"/>
      <c r="D429" s="176"/>
      <c r="E429" s="172"/>
      <c r="F429" s="172"/>
      <c r="G429" s="172"/>
      <c r="H429" s="176"/>
      <c r="I429" s="172"/>
      <c r="J429" s="172"/>
      <c r="K429" s="172"/>
      <c r="L429" s="172"/>
      <c r="M429" s="172"/>
      <c r="N429" s="172"/>
      <c r="O429" s="172"/>
      <c r="P429" s="172"/>
      <c r="Q429" s="172"/>
      <c r="R429" s="172"/>
      <c r="S429" s="172"/>
      <c r="T429" s="172"/>
      <c r="U429" s="172"/>
      <c r="V429" s="172"/>
      <c r="W429" s="172"/>
      <c r="X429" s="172"/>
      <c r="Y429" s="172"/>
      <c r="Z429" s="172"/>
      <c r="AA429" s="172"/>
      <c r="AB429" s="172"/>
      <c r="AC429" s="172"/>
    </row>
    <row r="430">
      <c r="A430" s="83"/>
      <c r="B430" s="172"/>
      <c r="C430" s="171"/>
      <c r="D430" s="176"/>
      <c r="E430" s="172"/>
      <c r="F430" s="172"/>
      <c r="G430" s="172"/>
      <c r="H430" s="176"/>
      <c r="I430" s="172"/>
      <c r="J430" s="172"/>
      <c r="K430" s="172"/>
      <c r="L430" s="172"/>
      <c r="M430" s="172"/>
      <c r="N430" s="172"/>
      <c r="O430" s="172"/>
      <c r="P430" s="172"/>
      <c r="Q430" s="172"/>
      <c r="R430" s="172"/>
      <c r="S430" s="172"/>
      <c r="T430" s="172"/>
      <c r="U430" s="172"/>
      <c r="V430" s="172"/>
      <c r="W430" s="172"/>
      <c r="X430" s="172"/>
      <c r="Y430" s="172"/>
      <c r="Z430" s="172"/>
      <c r="AA430" s="172"/>
      <c r="AB430" s="172"/>
      <c r="AC430" s="172"/>
    </row>
    <row r="431">
      <c r="A431" s="83"/>
      <c r="B431" s="172"/>
      <c r="C431" s="171"/>
      <c r="D431" s="176"/>
      <c r="E431" s="172"/>
      <c r="F431" s="172"/>
      <c r="G431" s="172"/>
      <c r="H431" s="176"/>
      <c r="I431" s="172"/>
      <c r="J431" s="172"/>
      <c r="K431" s="172"/>
      <c r="L431" s="172"/>
      <c r="M431" s="172"/>
      <c r="N431" s="172"/>
      <c r="O431" s="172"/>
      <c r="P431" s="172"/>
      <c r="Q431" s="172"/>
      <c r="R431" s="172"/>
      <c r="S431" s="172"/>
      <c r="T431" s="172"/>
      <c r="U431" s="172"/>
      <c r="V431" s="172"/>
      <c r="W431" s="172"/>
      <c r="X431" s="172"/>
      <c r="Y431" s="172"/>
      <c r="Z431" s="172"/>
      <c r="AA431" s="172"/>
      <c r="AB431" s="172"/>
      <c r="AC431" s="172"/>
    </row>
    <row r="432">
      <c r="A432" s="83"/>
      <c r="B432" s="172"/>
      <c r="C432" s="171"/>
      <c r="D432" s="176"/>
      <c r="E432" s="172"/>
      <c r="F432" s="172"/>
      <c r="G432" s="172"/>
      <c r="H432" s="176"/>
      <c r="I432" s="172"/>
      <c r="J432" s="172"/>
      <c r="K432" s="172"/>
      <c r="L432" s="172"/>
      <c r="M432" s="172"/>
      <c r="N432" s="172"/>
      <c r="O432" s="172"/>
      <c r="P432" s="172"/>
      <c r="Q432" s="172"/>
      <c r="R432" s="172"/>
      <c r="S432" s="172"/>
      <c r="T432" s="172"/>
      <c r="U432" s="172"/>
      <c r="V432" s="172"/>
      <c r="W432" s="172"/>
      <c r="X432" s="172"/>
      <c r="Y432" s="172"/>
      <c r="Z432" s="172"/>
      <c r="AA432" s="172"/>
      <c r="AB432" s="172"/>
      <c r="AC432" s="172"/>
    </row>
    <row r="433">
      <c r="A433" s="83"/>
      <c r="B433" s="172"/>
      <c r="C433" s="171"/>
      <c r="D433" s="176"/>
      <c r="E433" s="172"/>
      <c r="F433" s="172"/>
      <c r="G433" s="172"/>
      <c r="H433" s="176"/>
      <c r="I433" s="172"/>
      <c r="J433" s="172"/>
      <c r="K433" s="172"/>
      <c r="L433" s="172"/>
      <c r="M433" s="172"/>
      <c r="N433" s="172"/>
      <c r="O433" s="172"/>
      <c r="P433" s="172"/>
      <c r="Q433" s="172"/>
      <c r="R433" s="172"/>
      <c r="S433" s="172"/>
      <c r="T433" s="172"/>
      <c r="U433" s="172"/>
      <c r="V433" s="172"/>
      <c r="W433" s="172"/>
      <c r="X433" s="172"/>
      <c r="Y433" s="172"/>
      <c r="Z433" s="172"/>
      <c r="AA433" s="172"/>
      <c r="AB433" s="172"/>
      <c r="AC433" s="172"/>
    </row>
    <row r="434">
      <c r="A434" s="83"/>
      <c r="B434" s="172"/>
      <c r="C434" s="171"/>
      <c r="D434" s="176"/>
      <c r="E434" s="172"/>
      <c r="F434" s="172"/>
      <c r="G434" s="172"/>
      <c r="H434" s="176"/>
      <c r="I434" s="172"/>
      <c r="J434" s="172"/>
      <c r="K434" s="172"/>
      <c r="L434" s="172"/>
      <c r="M434" s="172"/>
      <c r="N434" s="172"/>
      <c r="O434" s="172"/>
      <c r="P434" s="172"/>
      <c r="Q434" s="172"/>
      <c r="R434" s="172"/>
      <c r="S434" s="172"/>
      <c r="T434" s="172"/>
      <c r="U434" s="172"/>
      <c r="V434" s="172"/>
      <c r="W434" s="172"/>
      <c r="X434" s="172"/>
      <c r="Y434" s="172"/>
      <c r="Z434" s="172"/>
      <c r="AA434" s="172"/>
      <c r="AB434" s="172"/>
      <c r="AC434" s="172"/>
    </row>
    <row r="435">
      <c r="A435" s="83"/>
      <c r="B435" s="172"/>
      <c r="C435" s="171"/>
      <c r="D435" s="176"/>
      <c r="E435" s="172"/>
      <c r="F435" s="172"/>
      <c r="G435" s="172"/>
      <c r="H435" s="176"/>
      <c r="I435" s="172"/>
      <c r="J435" s="172"/>
      <c r="K435" s="172"/>
      <c r="L435" s="172"/>
      <c r="M435" s="172"/>
      <c r="N435" s="172"/>
      <c r="O435" s="172"/>
      <c r="P435" s="172"/>
      <c r="Q435" s="172"/>
      <c r="R435" s="172"/>
      <c r="S435" s="172"/>
      <c r="T435" s="172"/>
      <c r="U435" s="172"/>
      <c r="V435" s="172"/>
      <c r="W435" s="172"/>
      <c r="X435" s="172"/>
      <c r="Y435" s="172"/>
      <c r="Z435" s="172"/>
      <c r="AA435" s="172"/>
      <c r="AB435" s="172"/>
      <c r="AC435" s="172"/>
    </row>
    <row r="436">
      <c r="A436" s="83"/>
      <c r="B436" s="172"/>
      <c r="C436" s="171"/>
      <c r="D436" s="176"/>
      <c r="E436" s="172"/>
      <c r="F436" s="172"/>
      <c r="G436" s="172"/>
      <c r="H436" s="176"/>
      <c r="I436" s="172"/>
      <c r="J436" s="172"/>
      <c r="K436" s="172"/>
      <c r="L436" s="172"/>
      <c r="M436" s="172"/>
      <c r="N436" s="172"/>
      <c r="O436" s="172"/>
      <c r="P436" s="172"/>
      <c r="Q436" s="172"/>
      <c r="R436" s="172"/>
      <c r="S436" s="172"/>
      <c r="T436" s="172"/>
      <c r="U436" s="172"/>
      <c r="V436" s="172"/>
      <c r="W436" s="172"/>
      <c r="X436" s="172"/>
      <c r="Y436" s="172"/>
      <c r="Z436" s="172"/>
      <c r="AA436" s="172"/>
      <c r="AB436" s="172"/>
      <c r="AC436" s="172"/>
    </row>
    <row r="437">
      <c r="A437" s="83"/>
      <c r="B437" s="172"/>
      <c r="C437" s="171"/>
      <c r="D437" s="176"/>
      <c r="E437" s="172"/>
      <c r="F437" s="172"/>
      <c r="G437" s="172"/>
      <c r="H437" s="176"/>
      <c r="I437" s="172"/>
      <c r="J437" s="172"/>
      <c r="K437" s="172"/>
      <c r="L437" s="172"/>
      <c r="M437" s="172"/>
      <c r="N437" s="172"/>
      <c r="O437" s="172"/>
      <c r="P437" s="172"/>
      <c r="Q437" s="172"/>
      <c r="R437" s="172"/>
      <c r="S437" s="172"/>
      <c r="T437" s="172"/>
      <c r="U437" s="172"/>
      <c r="V437" s="172"/>
      <c r="W437" s="172"/>
      <c r="X437" s="172"/>
      <c r="Y437" s="172"/>
      <c r="Z437" s="172"/>
      <c r="AA437" s="172"/>
      <c r="AB437" s="172"/>
      <c r="AC437" s="172"/>
    </row>
    <row r="438">
      <c r="A438" s="83"/>
      <c r="B438" s="172"/>
      <c r="C438" s="171"/>
      <c r="D438" s="176"/>
      <c r="E438" s="172"/>
      <c r="F438" s="172"/>
      <c r="G438" s="172"/>
      <c r="H438" s="176"/>
      <c r="I438" s="172"/>
      <c r="J438" s="172"/>
      <c r="K438" s="172"/>
      <c r="L438" s="172"/>
      <c r="M438" s="172"/>
      <c r="N438" s="172"/>
      <c r="O438" s="172"/>
      <c r="P438" s="172"/>
      <c r="Q438" s="172"/>
      <c r="R438" s="172"/>
      <c r="S438" s="172"/>
      <c r="T438" s="172"/>
      <c r="U438" s="172"/>
      <c r="V438" s="172"/>
      <c r="W438" s="172"/>
      <c r="X438" s="172"/>
      <c r="Y438" s="172"/>
      <c r="Z438" s="172"/>
      <c r="AA438" s="172"/>
      <c r="AB438" s="172"/>
      <c r="AC438" s="172"/>
    </row>
    <row r="439">
      <c r="A439" s="83"/>
      <c r="B439" s="172"/>
      <c r="C439" s="171"/>
      <c r="D439" s="176"/>
      <c r="E439" s="172"/>
      <c r="F439" s="172"/>
      <c r="G439" s="172"/>
      <c r="H439" s="176"/>
      <c r="I439" s="172"/>
      <c r="J439" s="172"/>
      <c r="K439" s="172"/>
      <c r="L439" s="172"/>
      <c r="M439" s="172"/>
      <c r="N439" s="172"/>
      <c r="O439" s="172"/>
      <c r="P439" s="172"/>
      <c r="Q439" s="172"/>
      <c r="R439" s="172"/>
      <c r="S439" s="172"/>
      <c r="T439" s="172"/>
      <c r="U439" s="172"/>
      <c r="V439" s="172"/>
      <c r="W439" s="172"/>
      <c r="X439" s="172"/>
      <c r="Y439" s="172"/>
      <c r="Z439" s="172"/>
      <c r="AA439" s="172"/>
      <c r="AB439" s="172"/>
      <c r="AC439" s="172"/>
    </row>
    <row r="440">
      <c r="A440" s="83"/>
      <c r="B440" s="172"/>
      <c r="C440" s="171"/>
      <c r="D440" s="176"/>
      <c r="E440" s="172"/>
      <c r="F440" s="172"/>
      <c r="G440" s="172"/>
      <c r="H440" s="176"/>
      <c r="I440" s="172"/>
      <c r="J440" s="172"/>
      <c r="K440" s="172"/>
      <c r="L440" s="172"/>
      <c r="M440" s="172"/>
      <c r="N440" s="172"/>
      <c r="O440" s="172"/>
      <c r="P440" s="172"/>
      <c r="Q440" s="172"/>
      <c r="R440" s="172"/>
      <c r="S440" s="172"/>
      <c r="T440" s="172"/>
      <c r="U440" s="172"/>
      <c r="V440" s="172"/>
      <c r="W440" s="172"/>
      <c r="X440" s="172"/>
      <c r="Y440" s="172"/>
      <c r="Z440" s="172"/>
      <c r="AA440" s="172"/>
      <c r="AB440" s="172"/>
      <c r="AC440" s="172"/>
    </row>
    <row r="441">
      <c r="A441" s="83"/>
      <c r="B441" s="172"/>
      <c r="C441" s="171"/>
      <c r="D441" s="176"/>
      <c r="E441" s="172"/>
      <c r="F441" s="172"/>
      <c r="G441" s="172"/>
      <c r="H441" s="176"/>
      <c r="I441" s="172"/>
      <c r="J441" s="172"/>
      <c r="K441" s="172"/>
      <c r="L441" s="172"/>
      <c r="M441" s="172"/>
      <c r="N441" s="172"/>
      <c r="O441" s="172"/>
      <c r="P441" s="172"/>
      <c r="Q441" s="172"/>
      <c r="R441" s="172"/>
      <c r="S441" s="172"/>
      <c r="T441" s="172"/>
      <c r="U441" s="172"/>
      <c r="V441" s="172"/>
      <c r="W441" s="172"/>
      <c r="X441" s="172"/>
      <c r="Y441" s="172"/>
      <c r="Z441" s="172"/>
      <c r="AA441" s="172"/>
      <c r="AB441" s="172"/>
      <c r="AC441" s="172"/>
    </row>
    <row r="442">
      <c r="A442" s="83"/>
      <c r="B442" s="172"/>
      <c r="C442" s="171"/>
      <c r="D442" s="176"/>
      <c r="E442" s="172"/>
      <c r="F442" s="172"/>
      <c r="G442" s="172"/>
      <c r="H442" s="176"/>
      <c r="I442" s="172"/>
      <c r="J442" s="172"/>
      <c r="K442" s="172"/>
      <c r="L442" s="172"/>
      <c r="M442" s="172"/>
      <c r="N442" s="172"/>
      <c r="O442" s="172"/>
      <c r="P442" s="172"/>
      <c r="Q442" s="172"/>
      <c r="R442" s="172"/>
      <c r="S442" s="172"/>
      <c r="T442" s="172"/>
      <c r="U442" s="172"/>
      <c r="V442" s="172"/>
      <c r="W442" s="172"/>
      <c r="X442" s="172"/>
      <c r="Y442" s="172"/>
      <c r="Z442" s="172"/>
      <c r="AA442" s="172"/>
      <c r="AB442" s="172"/>
      <c r="AC442" s="172"/>
    </row>
    <row r="443">
      <c r="A443" s="83"/>
      <c r="B443" s="172"/>
      <c r="C443" s="171"/>
      <c r="D443" s="176"/>
      <c r="E443" s="172"/>
      <c r="F443" s="172"/>
      <c r="G443" s="172"/>
      <c r="H443" s="176"/>
      <c r="I443" s="172"/>
      <c r="J443" s="172"/>
      <c r="K443" s="172"/>
      <c r="L443" s="172"/>
      <c r="M443" s="172"/>
      <c r="N443" s="172"/>
      <c r="O443" s="172"/>
      <c r="P443" s="172"/>
      <c r="Q443" s="172"/>
      <c r="R443" s="172"/>
      <c r="S443" s="172"/>
      <c r="T443" s="172"/>
      <c r="U443" s="172"/>
      <c r="V443" s="172"/>
      <c r="W443" s="172"/>
      <c r="X443" s="172"/>
      <c r="Y443" s="172"/>
      <c r="Z443" s="172"/>
      <c r="AA443" s="172"/>
      <c r="AB443" s="172"/>
      <c r="AC443" s="172"/>
    </row>
    <row r="444">
      <c r="A444" s="83"/>
      <c r="B444" s="172"/>
      <c r="C444" s="171"/>
      <c r="D444" s="176"/>
      <c r="E444" s="172"/>
      <c r="F444" s="172"/>
      <c r="G444" s="172"/>
      <c r="H444" s="176"/>
      <c r="I444" s="172"/>
      <c r="J444" s="172"/>
      <c r="K444" s="172"/>
      <c r="L444" s="172"/>
      <c r="M444" s="172"/>
      <c r="N444" s="172"/>
      <c r="O444" s="172"/>
      <c r="P444" s="172"/>
      <c r="Q444" s="172"/>
      <c r="R444" s="172"/>
      <c r="S444" s="172"/>
      <c r="T444" s="172"/>
      <c r="U444" s="172"/>
      <c r="V444" s="172"/>
      <c r="W444" s="172"/>
      <c r="X444" s="172"/>
      <c r="Y444" s="172"/>
      <c r="Z444" s="172"/>
      <c r="AA444" s="172"/>
      <c r="AB444" s="172"/>
      <c r="AC444" s="172"/>
    </row>
    <row r="445">
      <c r="A445" s="83"/>
      <c r="B445" s="172"/>
      <c r="C445" s="171"/>
      <c r="D445" s="176"/>
      <c r="E445" s="172"/>
      <c r="F445" s="172"/>
      <c r="G445" s="172"/>
      <c r="H445" s="176"/>
      <c r="I445" s="172"/>
      <c r="J445" s="172"/>
      <c r="K445" s="172"/>
      <c r="L445" s="172"/>
      <c r="M445" s="172"/>
      <c r="N445" s="172"/>
      <c r="O445" s="172"/>
      <c r="P445" s="172"/>
      <c r="Q445" s="172"/>
      <c r="R445" s="172"/>
      <c r="S445" s="172"/>
      <c r="T445" s="172"/>
      <c r="U445" s="172"/>
      <c r="V445" s="172"/>
      <c r="W445" s="172"/>
      <c r="X445" s="172"/>
      <c r="Y445" s="172"/>
      <c r="Z445" s="172"/>
      <c r="AA445" s="172"/>
      <c r="AB445" s="172"/>
      <c r="AC445" s="172"/>
    </row>
    <row r="446">
      <c r="A446" s="83"/>
      <c r="B446" s="172"/>
      <c r="C446" s="171"/>
      <c r="D446" s="176"/>
      <c r="E446" s="172"/>
      <c r="F446" s="172"/>
      <c r="G446" s="172"/>
      <c r="H446" s="176"/>
      <c r="I446" s="172"/>
      <c r="J446" s="172"/>
      <c r="K446" s="172"/>
      <c r="L446" s="172"/>
      <c r="M446" s="172"/>
      <c r="N446" s="172"/>
      <c r="O446" s="172"/>
      <c r="P446" s="172"/>
      <c r="Q446" s="172"/>
      <c r="R446" s="172"/>
      <c r="S446" s="172"/>
      <c r="T446" s="172"/>
      <c r="U446" s="172"/>
      <c r="V446" s="172"/>
      <c r="W446" s="172"/>
      <c r="X446" s="172"/>
      <c r="Y446" s="172"/>
      <c r="Z446" s="172"/>
      <c r="AA446" s="172"/>
      <c r="AB446" s="172"/>
      <c r="AC446" s="172"/>
    </row>
    <row r="447">
      <c r="A447" s="83"/>
      <c r="B447" s="172"/>
      <c r="C447" s="171"/>
      <c r="D447" s="176"/>
      <c r="E447" s="172"/>
      <c r="F447" s="172"/>
      <c r="G447" s="172"/>
      <c r="H447" s="176"/>
      <c r="I447" s="172"/>
      <c r="J447" s="172"/>
      <c r="K447" s="172"/>
      <c r="L447" s="172"/>
      <c r="M447" s="172"/>
      <c r="N447" s="172"/>
      <c r="O447" s="172"/>
      <c r="P447" s="172"/>
      <c r="Q447" s="172"/>
      <c r="R447" s="172"/>
      <c r="S447" s="172"/>
      <c r="T447" s="172"/>
      <c r="U447" s="172"/>
      <c r="V447" s="172"/>
      <c r="W447" s="172"/>
      <c r="X447" s="172"/>
      <c r="Y447" s="172"/>
      <c r="Z447" s="172"/>
      <c r="AA447" s="172"/>
      <c r="AB447" s="172"/>
      <c r="AC447" s="172"/>
    </row>
    <row r="448">
      <c r="A448" s="83"/>
      <c r="B448" s="172"/>
      <c r="C448" s="171"/>
      <c r="D448" s="176"/>
      <c r="E448" s="172"/>
      <c r="F448" s="172"/>
      <c r="G448" s="172"/>
      <c r="H448" s="176"/>
      <c r="I448" s="172"/>
      <c r="J448" s="172"/>
      <c r="K448" s="172"/>
      <c r="L448" s="172"/>
      <c r="M448" s="172"/>
      <c r="N448" s="172"/>
      <c r="O448" s="172"/>
      <c r="P448" s="172"/>
      <c r="Q448" s="172"/>
      <c r="R448" s="172"/>
      <c r="S448" s="172"/>
      <c r="T448" s="172"/>
      <c r="U448" s="172"/>
      <c r="V448" s="172"/>
      <c r="W448" s="172"/>
      <c r="X448" s="172"/>
      <c r="Y448" s="172"/>
      <c r="Z448" s="172"/>
      <c r="AA448" s="172"/>
      <c r="AB448" s="172"/>
      <c r="AC448" s="172"/>
    </row>
    <row r="449">
      <c r="A449" s="83"/>
      <c r="B449" s="172"/>
      <c r="C449" s="171"/>
      <c r="D449" s="176"/>
      <c r="E449" s="172"/>
      <c r="F449" s="172"/>
      <c r="G449" s="172"/>
      <c r="H449" s="176"/>
      <c r="I449" s="172"/>
      <c r="J449" s="172"/>
      <c r="K449" s="172"/>
      <c r="L449" s="172"/>
      <c r="M449" s="172"/>
      <c r="N449" s="172"/>
      <c r="O449" s="172"/>
      <c r="P449" s="172"/>
      <c r="Q449" s="172"/>
      <c r="R449" s="172"/>
      <c r="S449" s="172"/>
      <c r="T449" s="172"/>
      <c r="U449" s="172"/>
      <c r="V449" s="172"/>
      <c r="W449" s="172"/>
      <c r="X449" s="172"/>
      <c r="Y449" s="172"/>
      <c r="Z449" s="172"/>
      <c r="AA449" s="172"/>
      <c r="AB449" s="172"/>
      <c r="AC449" s="172"/>
    </row>
    <row r="450">
      <c r="A450" s="83"/>
      <c r="B450" s="172"/>
      <c r="C450" s="171"/>
      <c r="D450" s="176"/>
      <c r="E450" s="172"/>
      <c r="F450" s="172"/>
      <c r="G450" s="172"/>
      <c r="H450" s="176"/>
      <c r="I450" s="172"/>
      <c r="J450" s="172"/>
      <c r="K450" s="172"/>
      <c r="L450" s="172"/>
      <c r="M450" s="172"/>
      <c r="N450" s="172"/>
      <c r="O450" s="172"/>
      <c r="P450" s="172"/>
      <c r="Q450" s="172"/>
      <c r="R450" s="172"/>
      <c r="S450" s="172"/>
      <c r="T450" s="172"/>
      <c r="U450" s="172"/>
      <c r="V450" s="172"/>
      <c r="W450" s="172"/>
      <c r="X450" s="172"/>
      <c r="Y450" s="172"/>
      <c r="Z450" s="172"/>
      <c r="AA450" s="172"/>
      <c r="AB450" s="172"/>
      <c r="AC450" s="172"/>
    </row>
    <row r="451">
      <c r="A451" s="83"/>
      <c r="B451" s="172"/>
      <c r="C451" s="171"/>
      <c r="D451" s="176"/>
      <c r="E451" s="172"/>
      <c r="F451" s="172"/>
      <c r="G451" s="172"/>
      <c r="H451" s="176"/>
      <c r="I451" s="172"/>
      <c r="J451" s="172"/>
      <c r="K451" s="172"/>
      <c r="L451" s="172"/>
      <c r="M451" s="172"/>
      <c r="N451" s="172"/>
      <c r="O451" s="172"/>
      <c r="P451" s="172"/>
      <c r="Q451" s="172"/>
      <c r="R451" s="172"/>
      <c r="S451" s="172"/>
      <c r="T451" s="172"/>
      <c r="U451" s="172"/>
      <c r="V451" s="172"/>
      <c r="W451" s="172"/>
      <c r="X451" s="172"/>
      <c r="Y451" s="172"/>
      <c r="Z451" s="172"/>
      <c r="AA451" s="172"/>
      <c r="AB451" s="172"/>
      <c r="AC451" s="172"/>
    </row>
    <row r="452">
      <c r="A452" s="83"/>
      <c r="B452" s="172"/>
      <c r="C452" s="171"/>
      <c r="D452" s="176"/>
      <c r="E452" s="172"/>
      <c r="F452" s="172"/>
      <c r="G452" s="172"/>
      <c r="H452" s="176"/>
      <c r="I452" s="172"/>
      <c r="J452" s="172"/>
      <c r="K452" s="172"/>
      <c r="L452" s="172"/>
      <c r="M452" s="172"/>
      <c r="N452" s="172"/>
      <c r="O452" s="172"/>
      <c r="P452" s="172"/>
      <c r="Q452" s="172"/>
      <c r="R452" s="172"/>
      <c r="S452" s="172"/>
      <c r="T452" s="172"/>
      <c r="U452" s="172"/>
      <c r="V452" s="172"/>
      <c r="W452" s="172"/>
      <c r="X452" s="172"/>
      <c r="Y452" s="172"/>
      <c r="Z452" s="172"/>
      <c r="AA452" s="172"/>
      <c r="AB452" s="172"/>
      <c r="AC452" s="172"/>
    </row>
    <row r="453">
      <c r="A453" s="83"/>
      <c r="B453" s="172"/>
      <c r="C453" s="171"/>
      <c r="D453" s="176"/>
      <c r="E453" s="172"/>
      <c r="F453" s="172"/>
      <c r="G453" s="172"/>
      <c r="H453" s="176"/>
      <c r="I453" s="172"/>
      <c r="J453" s="172"/>
      <c r="K453" s="172"/>
      <c r="L453" s="172"/>
      <c r="M453" s="172"/>
      <c r="N453" s="172"/>
      <c r="O453" s="172"/>
      <c r="P453" s="172"/>
      <c r="Q453" s="172"/>
      <c r="R453" s="172"/>
      <c r="S453" s="172"/>
      <c r="T453" s="172"/>
      <c r="U453" s="172"/>
      <c r="V453" s="172"/>
      <c r="W453" s="172"/>
      <c r="X453" s="172"/>
      <c r="Y453" s="172"/>
      <c r="Z453" s="172"/>
      <c r="AA453" s="172"/>
      <c r="AB453" s="172"/>
      <c r="AC453" s="172"/>
    </row>
    <row r="454">
      <c r="A454" s="83"/>
      <c r="B454" s="172"/>
      <c r="C454" s="171"/>
      <c r="D454" s="176"/>
      <c r="E454" s="172"/>
      <c r="F454" s="172"/>
      <c r="G454" s="172"/>
      <c r="H454" s="176"/>
      <c r="I454" s="172"/>
      <c r="J454" s="172"/>
      <c r="K454" s="172"/>
      <c r="L454" s="172"/>
      <c r="M454" s="172"/>
      <c r="N454" s="172"/>
      <c r="O454" s="172"/>
      <c r="P454" s="172"/>
      <c r="Q454" s="172"/>
      <c r="R454" s="172"/>
      <c r="S454" s="172"/>
      <c r="T454" s="172"/>
      <c r="U454" s="172"/>
      <c r="V454" s="172"/>
      <c r="W454" s="172"/>
      <c r="X454" s="172"/>
      <c r="Y454" s="172"/>
      <c r="Z454" s="172"/>
      <c r="AA454" s="172"/>
      <c r="AB454" s="172"/>
      <c r="AC454" s="172"/>
    </row>
    <row r="455">
      <c r="A455" s="83"/>
      <c r="B455" s="172"/>
      <c r="C455" s="171"/>
      <c r="D455" s="176"/>
      <c r="E455" s="172"/>
      <c r="F455" s="172"/>
      <c r="G455" s="172"/>
      <c r="H455" s="176"/>
      <c r="I455" s="172"/>
      <c r="J455" s="172"/>
      <c r="K455" s="172"/>
      <c r="L455" s="172"/>
      <c r="M455" s="172"/>
      <c r="N455" s="172"/>
      <c r="O455" s="172"/>
      <c r="P455" s="172"/>
      <c r="Q455" s="172"/>
      <c r="R455" s="172"/>
      <c r="S455" s="172"/>
      <c r="T455" s="172"/>
      <c r="U455" s="172"/>
      <c r="V455" s="172"/>
      <c r="W455" s="172"/>
      <c r="X455" s="172"/>
      <c r="Y455" s="172"/>
      <c r="Z455" s="172"/>
      <c r="AA455" s="172"/>
      <c r="AB455" s="172"/>
      <c r="AC455" s="172"/>
    </row>
    <row r="456">
      <c r="A456" s="83"/>
      <c r="B456" s="172"/>
      <c r="C456" s="171"/>
      <c r="D456" s="176"/>
      <c r="E456" s="172"/>
      <c r="F456" s="172"/>
      <c r="G456" s="172"/>
      <c r="H456" s="176"/>
      <c r="I456" s="172"/>
      <c r="J456" s="172"/>
      <c r="K456" s="172"/>
      <c r="L456" s="172"/>
      <c r="M456" s="172"/>
      <c r="N456" s="172"/>
      <c r="O456" s="172"/>
      <c r="P456" s="172"/>
      <c r="Q456" s="172"/>
      <c r="R456" s="172"/>
      <c r="S456" s="172"/>
      <c r="T456" s="172"/>
      <c r="U456" s="172"/>
      <c r="V456" s="172"/>
      <c r="W456" s="172"/>
      <c r="X456" s="172"/>
      <c r="Y456" s="172"/>
      <c r="Z456" s="172"/>
      <c r="AA456" s="172"/>
      <c r="AB456" s="172"/>
      <c r="AC456" s="172"/>
    </row>
    <row r="457">
      <c r="A457" s="83"/>
      <c r="B457" s="172"/>
      <c r="C457" s="171"/>
      <c r="D457" s="176"/>
      <c r="E457" s="172"/>
      <c r="F457" s="172"/>
      <c r="G457" s="172"/>
      <c r="H457" s="176"/>
      <c r="I457" s="172"/>
      <c r="J457" s="172"/>
      <c r="K457" s="172"/>
      <c r="L457" s="172"/>
      <c r="M457" s="172"/>
      <c r="N457" s="172"/>
      <c r="O457" s="172"/>
      <c r="P457" s="172"/>
      <c r="Q457" s="172"/>
      <c r="R457" s="172"/>
      <c r="S457" s="172"/>
      <c r="T457" s="172"/>
      <c r="U457" s="172"/>
      <c r="V457" s="172"/>
      <c r="W457" s="172"/>
      <c r="X457" s="172"/>
      <c r="Y457" s="172"/>
      <c r="Z457" s="172"/>
      <c r="AA457" s="172"/>
      <c r="AB457" s="172"/>
      <c r="AC457" s="172"/>
    </row>
    <row r="458">
      <c r="A458" s="83"/>
      <c r="B458" s="172"/>
      <c r="C458" s="171"/>
      <c r="D458" s="176"/>
      <c r="E458" s="172"/>
      <c r="F458" s="172"/>
      <c r="G458" s="172"/>
      <c r="H458" s="176"/>
      <c r="I458" s="172"/>
      <c r="J458" s="172"/>
      <c r="K458" s="172"/>
      <c r="L458" s="172"/>
      <c r="M458" s="172"/>
      <c r="N458" s="172"/>
      <c r="O458" s="172"/>
      <c r="P458" s="172"/>
      <c r="Q458" s="172"/>
      <c r="R458" s="172"/>
      <c r="S458" s="172"/>
      <c r="T458" s="172"/>
      <c r="U458" s="172"/>
      <c r="V458" s="172"/>
      <c r="W458" s="172"/>
      <c r="X458" s="172"/>
      <c r="Y458" s="172"/>
      <c r="Z458" s="172"/>
      <c r="AA458" s="172"/>
      <c r="AB458" s="172"/>
      <c r="AC458" s="172"/>
    </row>
    <row r="459">
      <c r="A459" s="83"/>
      <c r="B459" s="172"/>
      <c r="C459" s="171"/>
      <c r="D459" s="176"/>
      <c r="E459" s="172"/>
      <c r="F459" s="172"/>
      <c r="G459" s="172"/>
      <c r="H459" s="176"/>
      <c r="I459" s="172"/>
      <c r="J459" s="172"/>
      <c r="K459" s="172"/>
      <c r="L459" s="172"/>
      <c r="M459" s="172"/>
      <c r="N459" s="172"/>
      <c r="O459" s="172"/>
      <c r="P459" s="172"/>
      <c r="Q459" s="172"/>
      <c r="R459" s="172"/>
      <c r="S459" s="172"/>
      <c r="T459" s="172"/>
      <c r="U459" s="172"/>
      <c r="V459" s="172"/>
      <c r="W459" s="172"/>
      <c r="X459" s="172"/>
      <c r="Y459" s="172"/>
      <c r="Z459" s="172"/>
      <c r="AA459" s="172"/>
      <c r="AB459" s="172"/>
      <c r="AC459" s="172"/>
    </row>
    <row r="460">
      <c r="A460" s="83"/>
      <c r="B460" s="172"/>
      <c r="C460" s="171"/>
      <c r="D460" s="176"/>
      <c r="E460" s="172"/>
      <c r="F460" s="172"/>
      <c r="G460" s="172"/>
      <c r="H460" s="176"/>
      <c r="I460" s="172"/>
      <c r="J460" s="172"/>
      <c r="K460" s="172"/>
      <c r="L460" s="172"/>
      <c r="M460" s="172"/>
      <c r="N460" s="172"/>
      <c r="O460" s="172"/>
      <c r="P460" s="172"/>
      <c r="Q460" s="172"/>
      <c r="R460" s="172"/>
      <c r="S460" s="172"/>
      <c r="T460" s="172"/>
      <c r="U460" s="172"/>
      <c r="V460" s="172"/>
      <c r="W460" s="172"/>
      <c r="X460" s="172"/>
      <c r="Y460" s="172"/>
      <c r="Z460" s="172"/>
      <c r="AA460" s="172"/>
      <c r="AB460" s="172"/>
      <c r="AC460" s="172"/>
    </row>
    <row r="461">
      <c r="A461" s="83"/>
      <c r="B461" s="172"/>
      <c r="C461" s="171"/>
      <c r="D461" s="176"/>
      <c r="E461" s="172"/>
      <c r="F461" s="172"/>
      <c r="G461" s="172"/>
      <c r="H461" s="176"/>
      <c r="I461" s="172"/>
      <c r="J461" s="172"/>
      <c r="K461" s="172"/>
      <c r="L461" s="172"/>
      <c r="M461" s="172"/>
      <c r="N461" s="172"/>
      <c r="O461" s="172"/>
      <c r="P461" s="172"/>
      <c r="Q461" s="172"/>
      <c r="R461" s="172"/>
      <c r="S461" s="172"/>
      <c r="T461" s="172"/>
      <c r="U461" s="172"/>
      <c r="V461" s="172"/>
      <c r="W461" s="172"/>
      <c r="X461" s="172"/>
      <c r="Y461" s="172"/>
      <c r="Z461" s="172"/>
      <c r="AA461" s="172"/>
      <c r="AB461" s="172"/>
      <c r="AC461" s="172"/>
    </row>
    <row r="462">
      <c r="A462" s="83"/>
      <c r="B462" s="172"/>
      <c r="C462" s="171"/>
      <c r="D462" s="176"/>
      <c r="E462" s="172"/>
      <c r="F462" s="172"/>
      <c r="G462" s="172"/>
      <c r="H462" s="176"/>
      <c r="I462" s="172"/>
      <c r="J462" s="172"/>
      <c r="K462" s="172"/>
      <c r="L462" s="172"/>
      <c r="M462" s="172"/>
      <c r="N462" s="172"/>
      <c r="O462" s="172"/>
      <c r="P462" s="172"/>
      <c r="Q462" s="172"/>
      <c r="R462" s="172"/>
      <c r="S462" s="172"/>
      <c r="T462" s="172"/>
      <c r="U462" s="172"/>
      <c r="V462" s="172"/>
      <c r="W462" s="172"/>
      <c r="X462" s="172"/>
      <c r="Y462" s="172"/>
      <c r="Z462" s="172"/>
      <c r="AA462" s="172"/>
      <c r="AB462" s="172"/>
      <c r="AC462" s="172"/>
    </row>
    <row r="463">
      <c r="A463" s="83"/>
      <c r="B463" s="172"/>
      <c r="C463" s="171"/>
      <c r="D463" s="176"/>
      <c r="E463" s="172"/>
      <c r="F463" s="172"/>
      <c r="G463" s="172"/>
      <c r="H463" s="176"/>
      <c r="I463" s="172"/>
      <c r="J463" s="172"/>
      <c r="K463" s="172"/>
      <c r="L463" s="172"/>
      <c r="M463" s="172"/>
      <c r="N463" s="172"/>
      <c r="O463" s="172"/>
      <c r="P463" s="172"/>
      <c r="Q463" s="172"/>
      <c r="R463" s="172"/>
      <c r="S463" s="172"/>
      <c r="T463" s="172"/>
      <c r="U463" s="172"/>
      <c r="V463" s="172"/>
      <c r="W463" s="172"/>
      <c r="X463" s="172"/>
      <c r="Y463" s="172"/>
      <c r="Z463" s="172"/>
      <c r="AA463" s="172"/>
      <c r="AB463" s="172"/>
      <c r="AC463" s="172"/>
    </row>
    <row r="464">
      <c r="A464" s="83"/>
      <c r="B464" s="172"/>
      <c r="C464" s="171"/>
      <c r="D464" s="176"/>
      <c r="E464" s="172"/>
      <c r="F464" s="172"/>
      <c r="G464" s="172"/>
      <c r="H464" s="176"/>
      <c r="I464" s="172"/>
      <c r="J464" s="172"/>
      <c r="K464" s="172"/>
      <c r="L464" s="172"/>
      <c r="M464" s="172"/>
      <c r="N464" s="172"/>
      <c r="O464" s="172"/>
      <c r="P464" s="172"/>
      <c r="Q464" s="172"/>
      <c r="R464" s="172"/>
      <c r="S464" s="172"/>
      <c r="T464" s="172"/>
      <c r="U464" s="172"/>
      <c r="V464" s="172"/>
      <c r="W464" s="172"/>
      <c r="X464" s="172"/>
      <c r="Y464" s="172"/>
      <c r="Z464" s="172"/>
      <c r="AA464" s="172"/>
      <c r="AB464" s="172"/>
      <c r="AC464" s="172"/>
    </row>
    <row r="465">
      <c r="A465" s="83"/>
      <c r="B465" s="172"/>
      <c r="C465" s="171"/>
      <c r="D465" s="176"/>
      <c r="E465" s="172"/>
      <c r="F465" s="172"/>
      <c r="G465" s="172"/>
      <c r="H465" s="176"/>
      <c r="I465" s="172"/>
      <c r="J465" s="172"/>
      <c r="K465" s="172"/>
      <c r="L465" s="172"/>
      <c r="M465" s="172"/>
      <c r="N465" s="172"/>
      <c r="O465" s="172"/>
      <c r="P465" s="172"/>
      <c r="Q465" s="172"/>
      <c r="R465" s="172"/>
      <c r="S465" s="172"/>
      <c r="T465" s="172"/>
      <c r="U465" s="172"/>
      <c r="V465" s="172"/>
      <c r="W465" s="172"/>
      <c r="X465" s="172"/>
      <c r="Y465" s="172"/>
      <c r="Z465" s="172"/>
      <c r="AA465" s="172"/>
      <c r="AB465" s="172"/>
      <c r="AC465" s="172"/>
    </row>
    <row r="466">
      <c r="A466" s="83"/>
      <c r="B466" s="172"/>
      <c r="C466" s="171"/>
      <c r="D466" s="176"/>
      <c r="E466" s="172"/>
      <c r="F466" s="172"/>
      <c r="G466" s="172"/>
      <c r="H466" s="176"/>
      <c r="I466" s="172"/>
      <c r="J466" s="172"/>
      <c r="K466" s="172"/>
      <c r="L466" s="172"/>
      <c r="M466" s="172"/>
      <c r="N466" s="172"/>
      <c r="O466" s="172"/>
      <c r="P466" s="172"/>
      <c r="Q466" s="172"/>
      <c r="R466" s="172"/>
      <c r="S466" s="172"/>
      <c r="T466" s="172"/>
      <c r="U466" s="172"/>
      <c r="V466" s="172"/>
      <c r="W466" s="172"/>
      <c r="X466" s="172"/>
      <c r="Y466" s="172"/>
      <c r="Z466" s="172"/>
      <c r="AA466" s="172"/>
      <c r="AB466" s="172"/>
      <c r="AC466" s="172"/>
    </row>
    <row r="467">
      <c r="A467" s="83"/>
      <c r="B467" s="172"/>
      <c r="C467" s="171"/>
      <c r="D467" s="176"/>
      <c r="E467" s="172"/>
      <c r="F467" s="172"/>
      <c r="G467" s="172"/>
      <c r="H467" s="176"/>
      <c r="I467" s="172"/>
      <c r="J467" s="172"/>
      <c r="K467" s="172"/>
      <c r="L467" s="172"/>
      <c r="M467" s="172"/>
      <c r="N467" s="172"/>
      <c r="O467" s="172"/>
      <c r="P467" s="172"/>
      <c r="Q467" s="172"/>
      <c r="R467" s="172"/>
      <c r="S467" s="172"/>
      <c r="T467" s="172"/>
      <c r="U467" s="172"/>
      <c r="V467" s="172"/>
      <c r="W467" s="172"/>
      <c r="X467" s="172"/>
      <c r="Y467" s="172"/>
      <c r="Z467" s="172"/>
      <c r="AA467" s="172"/>
      <c r="AB467" s="172"/>
      <c r="AC467" s="172"/>
    </row>
    <row r="468">
      <c r="A468" s="83"/>
      <c r="B468" s="172"/>
      <c r="C468" s="171"/>
      <c r="D468" s="176"/>
      <c r="E468" s="172"/>
      <c r="F468" s="172"/>
      <c r="G468" s="172"/>
      <c r="H468" s="176"/>
      <c r="I468" s="172"/>
      <c r="J468" s="172"/>
      <c r="K468" s="172"/>
      <c r="L468" s="172"/>
      <c r="M468" s="172"/>
      <c r="N468" s="172"/>
      <c r="O468" s="172"/>
      <c r="P468" s="172"/>
      <c r="Q468" s="172"/>
      <c r="R468" s="172"/>
      <c r="S468" s="172"/>
      <c r="T468" s="172"/>
      <c r="U468" s="172"/>
      <c r="V468" s="172"/>
      <c r="W468" s="172"/>
      <c r="X468" s="172"/>
      <c r="Y468" s="172"/>
      <c r="Z468" s="172"/>
      <c r="AA468" s="172"/>
      <c r="AB468" s="172"/>
      <c r="AC468" s="172"/>
    </row>
    <row r="469">
      <c r="A469" s="83"/>
      <c r="B469" s="172"/>
      <c r="C469" s="171"/>
      <c r="D469" s="176"/>
      <c r="E469" s="172"/>
      <c r="F469" s="172"/>
      <c r="G469" s="172"/>
      <c r="H469" s="176"/>
      <c r="I469" s="172"/>
      <c r="J469" s="172"/>
      <c r="K469" s="172"/>
      <c r="L469" s="172"/>
      <c r="M469" s="172"/>
      <c r="N469" s="172"/>
      <c r="O469" s="172"/>
      <c r="P469" s="172"/>
      <c r="Q469" s="172"/>
      <c r="R469" s="172"/>
      <c r="S469" s="172"/>
      <c r="T469" s="172"/>
      <c r="U469" s="172"/>
      <c r="V469" s="172"/>
      <c r="W469" s="172"/>
      <c r="X469" s="172"/>
      <c r="Y469" s="172"/>
      <c r="Z469" s="172"/>
      <c r="AA469" s="172"/>
      <c r="AB469" s="172"/>
      <c r="AC469" s="172"/>
    </row>
    <row r="470">
      <c r="A470" s="83"/>
      <c r="B470" s="172"/>
      <c r="C470" s="171"/>
      <c r="D470" s="176"/>
      <c r="E470" s="172"/>
      <c r="F470" s="172"/>
      <c r="G470" s="172"/>
      <c r="H470" s="176"/>
      <c r="I470" s="172"/>
      <c r="J470" s="172"/>
      <c r="K470" s="172"/>
      <c r="L470" s="172"/>
      <c r="M470" s="172"/>
      <c r="N470" s="172"/>
      <c r="O470" s="172"/>
      <c r="P470" s="172"/>
      <c r="Q470" s="172"/>
      <c r="R470" s="172"/>
      <c r="S470" s="172"/>
      <c r="T470" s="172"/>
      <c r="U470" s="172"/>
      <c r="V470" s="172"/>
      <c r="W470" s="172"/>
      <c r="X470" s="172"/>
      <c r="Y470" s="172"/>
      <c r="Z470" s="172"/>
      <c r="AA470" s="172"/>
      <c r="AB470" s="172"/>
      <c r="AC470" s="172"/>
    </row>
    <row r="471">
      <c r="A471" s="83"/>
      <c r="B471" s="172"/>
      <c r="C471" s="171"/>
      <c r="D471" s="176"/>
      <c r="E471" s="172"/>
      <c r="F471" s="172"/>
      <c r="G471" s="172"/>
      <c r="H471" s="176"/>
      <c r="I471" s="172"/>
      <c r="J471" s="172"/>
      <c r="K471" s="172"/>
      <c r="L471" s="172"/>
      <c r="M471" s="172"/>
      <c r="N471" s="172"/>
      <c r="O471" s="172"/>
      <c r="P471" s="172"/>
      <c r="Q471" s="172"/>
      <c r="R471" s="172"/>
      <c r="S471" s="172"/>
      <c r="T471" s="172"/>
      <c r="U471" s="172"/>
      <c r="V471" s="172"/>
      <c r="W471" s="172"/>
      <c r="X471" s="172"/>
      <c r="Y471" s="172"/>
      <c r="Z471" s="172"/>
      <c r="AA471" s="172"/>
      <c r="AB471" s="172"/>
      <c r="AC471" s="172"/>
    </row>
    <row r="472">
      <c r="A472" s="83"/>
      <c r="B472" s="172"/>
      <c r="C472" s="171"/>
      <c r="D472" s="176"/>
      <c r="E472" s="172"/>
      <c r="F472" s="172"/>
      <c r="G472" s="172"/>
      <c r="H472" s="176"/>
      <c r="I472" s="172"/>
      <c r="J472" s="172"/>
      <c r="K472" s="172"/>
      <c r="L472" s="172"/>
      <c r="M472" s="172"/>
      <c r="N472" s="172"/>
      <c r="O472" s="172"/>
      <c r="P472" s="172"/>
      <c r="Q472" s="172"/>
      <c r="R472" s="172"/>
      <c r="S472" s="172"/>
      <c r="T472" s="172"/>
      <c r="U472" s="172"/>
      <c r="V472" s="172"/>
      <c r="W472" s="172"/>
      <c r="X472" s="172"/>
      <c r="Y472" s="172"/>
      <c r="Z472" s="172"/>
      <c r="AA472" s="172"/>
      <c r="AB472" s="172"/>
      <c r="AC472" s="172"/>
    </row>
    <row r="473">
      <c r="A473" s="83"/>
      <c r="B473" s="172"/>
      <c r="C473" s="171"/>
      <c r="D473" s="176"/>
      <c r="E473" s="172"/>
      <c r="F473" s="172"/>
      <c r="G473" s="172"/>
      <c r="H473" s="176"/>
      <c r="I473" s="172"/>
      <c r="J473" s="172"/>
      <c r="K473" s="172"/>
      <c r="L473" s="172"/>
      <c r="M473" s="172"/>
      <c r="N473" s="172"/>
      <c r="O473" s="172"/>
      <c r="P473" s="172"/>
      <c r="Q473" s="172"/>
      <c r="R473" s="172"/>
      <c r="S473" s="172"/>
      <c r="T473" s="172"/>
      <c r="U473" s="172"/>
      <c r="V473" s="172"/>
      <c r="W473" s="172"/>
      <c r="X473" s="172"/>
      <c r="Y473" s="172"/>
      <c r="Z473" s="172"/>
      <c r="AA473" s="172"/>
      <c r="AB473" s="172"/>
      <c r="AC473" s="172"/>
    </row>
    <row r="474">
      <c r="A474" s="83"/>
      <c r="B474" s="172"/>
      <c r="C474" s="171"/>
      <c r="D474" s="176"/>
      <c r="E474" s="172"/>
      <c r="F474" s="172"/>
      <c r="G474" s="172"/>
      <c r="H474" s="176"/>
      <c r="I474" s="172"/>
      <c r="J474" s="172"/>
      <c r="K474" s="172"/>
      <c r="L474" s="172"/>
      <c r="M474" s="172"/>
      <c r="N474" s="172"/>
      <c r="O474" s="172"/>
      <c r="P474" s="172"/>
      <c r="Q474" s="172"/>
      <c r="R474" s="172"/>
      <c r="S474" s="172"/>
      <c r="T474" s="172"/>
      <c r="U474" s="172"/>
      <c r="V474" s="172"/>
      <c r="W474" s="172"/>
      <c r="X474" s="172"/>
      <c r="Y474" s="172"/>
      <c r="Z474" s="172"/>
      <c r="AA474" s="172"/>
      <c r="AB474" s="172"/>
      <c r="AC474" s="172"/>
    </row>
    <row r="475">
      <c r="A475" s="83"/>
      <c r="B475" s="172"/>
      <c r="C475" s="171"/>
      <c r="D475" s="176"/>
      <c r="E475" s="172"/>
      <c r="F475" s="172"/>
      <c r="G475" s="172"/>
      <c r="H475" s="176"/>
      <c r="I475" s="172"/>
      <c r="J475" s="172"/>
      <c r="K475" s="172"/>
      <c r="L475" s="172"/>
      <c r="M475" s="172"/>
      <c r="N475" s="172"/>
      <c r="O475" s="172"/>
      <c r="P475" s="172"/>
      <c r="Q475" s="172"/>
      <c r="R475" s="172"/>
      <c r="S475" s="172"/>
      <c r="T475" s="172"/>
      <c r="U475" s="172"/>
      <c r="V475" s="172"/>
      <c r="W475" s="172"/>
      <c r="X475" s="172"/>
      <c r="Y475" s="172"/>
      <c r="Z475" s="172"/>
      <c r="AA475" s="172"/>
      <c r="AB475" s="172"/>
      <c r="AC475" s="172"/>
    </row>
    <row r="476">
      <c r="A476" s="83"/>
      <c r="B476" s="172"/>
      <c r="C476" s="171"/>
      <c r="D476" s="176"/>
      <c r="E476" s="172"/>
      <c r="F476" s="172"/>
      <c r="G476" s="172"/>
      <c r="H476" s="176"/>
      <c r="I476" s="172"/>
      <c r="J476" s="172"/>
      <c r="K476" s="172"/>
      <c r="L476" s="172"/>
      <c r="M476" s="172"/>
      <c r="N476" s="172"/>
      <c r="O476" s="172"/>
      <c r="P476" s="172"/>
      <c r="Q476" s="172"/>
      <c r="R476" s="172"/>
      <c r="S476" s="172"/>
      <c r="T476" s="172"/>
      <c r="U476" s="172"/>
      <c r="V476" s="172"/>
      <c r="W476" s="172"/>
      <c r="X476" s="172"/>
      <c r="Y476" s="172"/>
      <c r="Z476" s="172"/>
      <c r="AA476" s="172"/>
      <c r="AB476" s="172"/>
      <c r="AC476" s="172"/>
    </row>
    <row r="477">
      <c r="A477" s="83"/>
      <c r="B477" s="172"/>
      <c r="C477" s="171"/>
      <c r="D477" s="176"/>
      <c r="E477" s="172"/>
      <c r="F477" s="172"/>
      <c r="G477" s="172"/>
      <c r="H477" s="176"/>
      <c r="I477" s="172"/>
      <c r="J477" s="172"/>
      <c r="K477" s="172"/>
      <c r="L477" s="172"/>
      <c r="M477" s="172"/>
      <c r="N477" s="172"/>
      <c r="O477" s="172"/>
      <c r="P477" s="172"/>
      <c r="Q477" s="172"/>
      <c r="R477" s="172"/>
      <c r="S477" s="172"/>
      <c r="T477" s="172"/>
      <c r="U477" s="172"/>
      <c r="V477" s="172"/>
      <c r="W477" s="172"/>
      <c r="X477" s="172"/>
      <c r="Y477" s="172"/>
      <c r="Z477" s="172"/>
      <c r="AA477" s="172"/>
      <c r="AB477" s="172"/>
      <c r="AC477" s="172"/>
    </row>
    <row r="478">
      <c r="A478" s="83"/>
      <c r="B478" s="172"/>
      <c r="C478" s="171"/>
      <c r="D478" s="176"/>
      <c r="E478" s="172"/>
      <c r="F478" s="172"/>
      <c r="G478" s="172"/>
      <c r="H478" s="176"/>
      <c r="I478" s="172"/>
      <c r="J478" s="172"/>
      <c r="K478" s="172"/>
      <c r="L478" s="172"/>
      <c r="M478" s="172"/>
      <c r="N478" s="172"/>
      <c r="O478" s="172"/>
      <c r="P478" s="172"/>
      <c r="Q478" s="172"/>
      <c r="R478" s="172"/>
      <c r="S478" s="172"/>
      <c r="T478" s="172"/>
      <c r="U478" s="172"/>
      <c r="V478" s="172"/>
      <c r="W478" s="172"/>
      <c r="X478" s="172"/>
      <c r="Y478" s="172"/>
      <c r="Z478" s="172"/>
      <c r="AA478" s="172"/>
      <c r="AB478" s="172"/>
      <c r="AC478" s="172"/>
    </row>
    <row r="479">
      <c r="A479" s="83"/>
      <c r="B479" s="172"/>
      <c r="C479" s="171"/>
      <c r="D479" s="176"/>
      <c r="E479" s="172"/>
      <c r="F479" s="172"/>
      <c r="G479" s="172"/>
      <c r="H479" s="176"/>
      <c r="I479" s="172"/>
      <c r="J479" s="172"/>
      <c r="K479" s="172"/>
      <c r="L479" s="172"/>
      <c r="M479" s="172"/>
      <c r="N479" s="172"/>
      <c r="O479" s="172"/>
      <c r="P479" s="172"/>
      <c r="Q479" s="172"/>
      <c r="R479" s="172"/>
      <c r="S479" s="172"/>
      <c r="T479" s="172"/>
      <c r="U479" s="172"/>
      <c r="V479" s="172"/>
      <c r="W479" s="172"/>
      <c r="X479" s="172"/>
      <c r="Y479" s="172"/>
      <c r="Z479" s="172"/>
      <c r="AA479" s="172"/>
      <c r="AB479" s="172"/>
      <c r="AC479" s="172"/>
    </row>
    <row r="480">
      <c r="A480" s="83"/>
      <c r="B480" s="172"/>
      <c r="C480" s="171"/>
      <c r="D480" s="176"/>
      <c r="E480" s="172"/>
      <c r="F480" s="172"/>
      <c r="G480" s="172"/>
      <c r="H480" s="176"/>
      <c r="I480" s="172"/>
      <c r="J480" s="172"/>
      <c r="K480" s="172"/>
      <c r="L480" s="172"/>
      <c r="M480" s="172"/>
      <c r="N480" s="172"/>
      <c r="O480" s="172"/>
      <c r="P480" s="172"/>
      <c r="Q480" s="172"/>
      <c r="R480" s="172"/>
      <c r="S480" s="172"/>
      <c r="T480" s="172"/>
      <c r="U480" s="172"/>
      <c r="V480" s="172"/>
      <c r="W480" s="172"/>
      <c r="X480" s="172"/>
      <c r="Y480" s="172"/>
      <c r="Z480" s="172"/>
      <c r="AA480" s="172"/>
      <c r="AB480" s="172"/>
      <c r="AC480" s="172"/>
    </row>
    <row r="481">
      <c r="A481" s="83"/>
      <c r="B481" s="172"/>
      <c r="C481" s="171"/>
      <c r="D481" s="176"/>
      <c r="E481" s="172"/>
      <c r="F481" s="172"/>
      <c r="G481" s="172"/>
      <c r="H481" s="176"/>
      <c r="I481" s="172"/>
      <c r="J481" s="172"/>
      <c r="K481" s="172"/>
      <c r="L481" s="172"/>
      <c r="M481" s="172"/>
      <c r="N481" s="172"/>
      <c r="O481" s="172"/>
      <c r="P481" s="172"/>
      <c r="Q481" s="172"/>
      <c r="R481" s="172"/>
      <c r="S481" s="172"/>
      <c r="T481" s="172"/>
      <c r="U481" s="172"/>
      <c r="V481" s="172"/>
      <c r="W481" s="172"/>
      <c r="X481" s="172"/>
      <c r="Y481" s="172"/>
      <c r="Z481" s="172"/>
      <c r="AA481" s="172"/>
      <c r="AB481" s="172"/>
      <c r="AC481" s="172"/>
    </row>
    <row r="482">
      <c r="A482" s="83"/>
      <c r="B482" s="172"/>
      <c r="C482" s="171"/>
      <c r="D482" s="176"/>
      <c r="E482" s="172"/>
      <c r="F482" s="172"/>
      <c r="G482" s="172"/>
      <c r="H482" s="176"/>
      <c r="I482" s="172"/>
      <c r="J482" s="172"/>
      <c r="K482" s="172"/>
      <c r="L482" s="172"/>
      <c r="M482" s="172"/>
      <c r="N482" s="172"/>
      <c r="O482" s="172"/>
      <c r="P482" s="172"/>
      <c r="Q482" s="172"/>
      <c r="R482" s="172"/>
      <c r="S482" s="172"/>
      <c r="T482" s="172"/>
      <c r="U482" s="172"/>
      <c r="V482" s="172"/>
      <c r="W482" s="172"/>
      <c r="X482" s="172"/>
      <c r="Y482" s="172"/>
      <c r="Z482" s="172"/>
      <c r="AA482" s="172"/>
      <c r="AB482" s="172"/>
      <c r="AC482" s="172"/>
    </row>
    <row r="483">
      <c r="A483" s="83"/>
      <c r="B483" s="172"/>
      <c r="C483" s="171"/>
      <c r="D483" s="176"/>
      <c r="E483" s="172"/>
      <c r="F483" s="172"/>
      <c r="G483" s="172"/>
      <c r="H483" s="176"/>
      <c r="I483" s="172"/>
      <c r="J483" s="172"/>
      <c r="K483" s="172"/>
      <c r="L483" s="172"/>
      <c r="M483" s="172"/>
      <c r="N483" s="172"/>
      <c r="O483" s="172"/>
      <c r="P483" s="172"/>
      <c r="Q483" s="172"/>
      <c r="R483" s="172"/>
      <c r="S483" s="172"/>
      <c r="T483" s="172"/>
      <c r="U483" s="172"/>
      <c r="V483" s="172"/>
      <c r="W483" s="172"/>
      <c r="X483" s="172"/>
      <c r="Y483" s="172"/>
      <c r="Z483" s="172"/>
      <c r="AA483" s="172"/>
      <c r="AB483" s="172"/>
      <c r="AC483" s="172"/>
    </row>
    <row r="484">
      <c r="A484" s="83"/>
      <c r="B484" s="172"/>
      <c r="C484" s="171"/>
      <c r="D484" s="176"/>
      <c r="E484" s="172"/>
      <c r="F484" s="172"/>
      <c r="G484" s="172"/>
      <c r="H484" s="176"/>
      <c r="I484" s="172"/>
      <c r="J484" s="172"/>
      <c r="K484" s="172"/>
      <c r="L484" s="172"/>
      <c r="M484" s="172"/>
      <c r="N484" s="172"/>
      <c r="O484" s="172"/>
      <c r="P484" s="172"/>
      <c r="Q484" s="172"/>
      <c r="R484" s="172"/>
      <c r="S484" s="172"/>
      <c r="T484" s="172"/>
      <c r="U484" s="172"/>
      <c r="V484" s="172"/>
      <c r="W484" s="172"/>
      <c r="X484" s="172"/>
      <c r="Y484" s="172"/>
      <c r="Z484" s="172"/>
      <c r="AA484" s="172"/>
      <c r="AB484" s="172"/>
      <c r="AC484" s="172"/>
    </row>
    <row r="485">
      <c r="A485" s="83"/>
      <c r="B485" s="172"/>
      <c r="C485" s="171"/>
      <c r="D485" s="176"/>
      <c r="E485" s="172"/>
      <c r="F485" s="172"/>
      <c r="G485" s="172"/>
      <c r="H485" s="176"/>
      <c r="I485" s="172"/>
      <c r="J485" s="172"/>
      <c r="K485" s="172"/>
      <c r="L485" s="172"/>
      <c r="M485" s="172"/>
      <c r="N485" s="172"/>
      <c r="O485" s="172"/>
      <c r="P485" s="172"/>
      <c r="Q485" s="172"/>
      <c r="R485" s="172"/>
      <c r="S485" s="172"/>
      <c r="T485" s="172"/>
      <c r="U485" s="172"/>
      <c r="V485" s="172"/>
      <c r="W485" s="172"/>
      <c r="X485" s="172"/>
      <c r="Y485" s="172"/>
      <c r="Z485" s="172"/>
      <c r="AA485" s="172"/>
      <c r="AB485" s="172"/>
      <c r="AC485" s="172"/>
    </row>
    <row r="486">
      <c r="A486" s="83"/>
      <c r="B486" s="172"/>
      <c r="C486" s="171"/>
      <c r="D486" s="176"/>
      <c r="E486" s="172"/>
      <c r="F486" s="172"/>
      <c r="G486" s="172"/>
      <c r="H486" s="176"/>
      <c r="I486" s="172"/>
      <c r="J486" s="172"/>
      <c r="K486" s="172"/>
      <c r="L486" s="172"/>
      <c r="M486" s="172"/>
      <c r="N486" s="172"/>
      <c r="O486" s="172"/>
      <c r="P486" s="172"/>
      <c r="Q486" s="172"/>
      <c r="R486" s="172"/>
      <c r="S486" s="172"/>
      <c r="T486" s="172"/>
      <c r="U486" s="172"/>
      <c r="V486" s="172"/>
      <c r="W486" s="172"/>
      <c r="X486" s="172"/>
      <c r="Y486" s="172"/>
      <c r="Z486" s="172"/>
      <c r="AA486" s="172"/>
      <c r="AB486" s="172"/>
      <c r="AC486" s="172"/>
    </row>
    <row r="487">
      <c r="A487" s="83"/>
      <c r="B487" s="172"/>
      <c r="C487" s="171"/>
      <c r="D487" s="176"/>
      <c r="E487" s="172"/>
      <c r="F487" s="172"/>
      <c r="G487" s="172"/>
      <c r="H487" s="176"/>
      <c r="I487" s="172"/>
      <c r="J487" s="172"/>
      <c r="K487" s="172"/>
      <c r="L487" s="172"/>
      <c r="M487" s="172"/>
      <c r="N487" s="172"/>
      <c r="O487" s="172"/>
      <c r="P487" s="172"/>
      <c r="Q487" s="172"/>
      <c r="R487" s="172"/>
      <c r="S487" s="172"/>
      <c r="T487" s="172"/>
      <c r="U487" s="172"/>
      <c r="V487" s="172"/>
      <c r="W487" s="172"/>
      <c r="X487" s="172"/>
      <c r="Y487" s="172"/>
      <c r="Z487" s="172"/>
      <c r="AA487" s="172"/>
      <c r="AB487" s="172"/>
      <c r="AC487" s="172"/>
    </row>
    <row r="488">
      <c r="A488" s="83"/>
      <c r="B488" s="172"/>
      <c r="C488" s="171"/>
      <c r="D488" s="176"/>
      <c r="E488" s="172"/>
      <c r="F488" s="172"/>
      <c r="G488" s="172"/>
      <c r="H488" s="176"/>
      <c r="I488" s="172"/>
      <c r="J488" s="172"/>
      <c r="K488" s="172"/>
      <c r="L488" s="172"/>
      <c r="M488" s="172"/>
      <c r="N488" s="172"/>
      <c r="O488" s="172"/>
      <c r="P488" s="172"/>
      <c r="Q488" s="172"/>
      <c r="R488" s="172"/>
      <c r="S488" s="172"/>
      <c r="T488" s="172"/>
      <c r="U488" s="172"/>
      <c r="V488" s="172"/>
      <c r="W488" s="172"/>
      <c r="X488" s="172"/>
      <c r="Y488" s="172"/>
      <c r="Z488" s="172"/>
      <c r="AA488" s="172"/>
      <c r="AB488" s="172"/>
      <c r="AC488" s="172"/>
    </row>
    <row r="489">
      <c r="A489" s="83"/>
      <c r="B489" s="172"/>
      <c r="C489" s="171"/>
      <c r="D489" s="176"/>
      <c r="E489" s="172"/>
      <c r="F489" s="172"/>
      <c r="G489" s="172"/>
      <c r="H489" s="176"/>
      <c r="I489" s="172"/>
      <c r="J489" s="172"/>
      <c r="K489" s="172"/>
      <c r="L489" s="172"/>
      <c r="M489" s="172"/>
      <c r="N489" s="172"/>
      <c r="O489" s="172"/>
      <c r="P489" s="172"/>
      <c r="Q489" s="172"/>
      <c r="R489" s="172"/>
      <c r="S489" s="172"/>
      <c r="T489" s="172"/>
      <c r="U489" s="172"/>
      <c r="V489" s="172"/>
      <c r="W489" s="172"/>
      <c r="X489" s="172"/>
      <c r="Y489" s="172"/>
      <c r="Z489" s="172"/>
      <c r="AA489" s="172"/>
      <c r="AB489" s="172"/>
      <c r="AC489" s="172"/>
    </row>
    <row r="490">
      <c r="A490" s="83"/>
      <c r="B490" s="172"/>
      <c r="C490" s="171"/>
      <c r="D490" s="176"/>
      <c r="E490" s="172"/>
      <c r="F490" s="172"/>
      <c r="G490" s="172"/>
      <c r="H490" s="176"/>
      <c r="I490" s="172"/>
      <c r="J490" s="172"/>
      <c r="K490" s="172"/>
      <c r="L490" s="172"/>
      <c r="M490" s="172"/>
      <c r="N490" s="172"/>
      <c r="O490" s="172"/>
      <c r="P490" s="172"/>
      <c r="Q490" s="172"/>
      <c r="R490" s="172"/>
      <c r="S490" s="172"/>
      <c r="T490" s="172"/>
      <c r="U490" s="172"/>
      <c r="V490" s="172"/>
      <c r="W490" s="172"/>
      <c r="X490" s="172"/>
      <c r="Y490" s="172"/>
      <c r="Z490" s="172"/>
      <c r="AA490" s="172"/>
      <c r="AB490" s="172"/>
      <c r="AC490" s="172"/>
    </row>
    <row r="491">
      <c r="A491" s="83"/>
      <c r="B491" s="172"/>
      <c r="C491" s="171"/>
      <c r="D491" s="176"/>
      <c r="E491" s="172"/>
      <c r="F491" s="172"/>
      <c r="G491" s="172"/>
      <c r="H491" s="176"/>
      <c r="I491" s="172"/>
      <c r="J491" s="172"/>
      <c r="K491" s="172"/>
      <c r="L491" s="172"/>
      <c r="M491" s="172"/>
      <c r="N491" s="172"/>
      <c r="O491" s="172"/>
      <c r="P491" s="172"/>
      <c r="Q491" s="172"/>
      <c r="R491" s="172"/>
      <c r="S491" s="172"/>
      <c r="T491" s="172"/>
      <c r="U491" s="172"/>
      <c r="V491" s="172"/>
      <c r="W491" s="172"/>
      <c r="X491" s="172"/>
      <c r="Y491" s="172"/>
      <c r="Z491" s="172"/>
      <c r="AA491" s="172"/>
      <c r="AB491" s="172"/>
      <c r="AC491" s="172"/>
    </row>
    <row r="492">
      <c r="A492" s="83"/>
      <c r="B492" s="172"/>
      <c r="C492" s="171"/>
      <c r="D492" s="176"/>
      <c r="E492" s="172"/>
      <c r="F492" s="172"/>
      <c r="G492" s="172"/>
      <c r="H492" s="176"/>
      <c r="I492" s="172"/>
      <c r="J492" s="172"/>
      <c r="K492" s="172"/>
      <c r="L492" s="172"/>
      <c r="M492" s="172"/>
      <c r="N492" s="172"/>
      <c r="O492" s="172"/>
      <c r="P492" s="172"/>
      <c r="Q492" s="172"/>
      <c r="R492" s="172"/>
      <c r="S492" s="172"/>
      <c r="T492" s="172"/>
      <c r="U492" s="172"/>
      <c r="V492" s="172"/>
      <c r="W492" s="172"/>
      <c r="X492" s="172"/>
      <c r="Y492" s="172"/>
      <c r="Z492" s="172"/>
      <c r="AA492" s="172"/>
      <c r="AB492" s="172"/>
      <c r="AC492" s="172"/>
    </row>
    <row r="493">
      <c r="A493" s="83"/>
      <c r="B493" s="172"/>
      <c r="C493" s="171"/>
      <c r="D493" s="176"/>
      <c r="E493" s="172"/>
      <c r="F493" s="172"/>
      <c r="G493" s="172"/>
      <c r="H493" s="176"/>
      <c r="I493" s="172"/>
      <c r="J493" s="172"/>
      <c r="K493" s="172"/>
      <c r="L493" s="172"/>
      <c r="M493" s="172"/>
      <c r="N493" s="172"/>
      <c r="O493" s="172"/>
      <c r="P493" s="172"/>
      <c r="Q493" s="172"/>
      <c r="R493" s="172"/>
      <c r="S493" s="172"/>
      <c r="T493" s="172"/>
      <c r="U493" s="172"/>
      <c r="V493" s="172"/>
      <c r="W493" s="172"/>
      <c r="X493" s="172"/>
      <c r="Y493" s="172"/>
      <c r="Z493" s="172"/>
      <c r="AA493" s="172"/>
      <c r="AB493" s="172"/>
      <c r="AC493" s="172"/>
    </row>
    <row r="494">
      <c r="A494" s="83"/>
      <c r="B494" s="172"/>
      <c r="C494" s="171"/>
      <c r="D494" s="176"/>
      <c r="E494" s="172"/>
      <c r="F494" s="172"/>
      <c r="G494" s="172"/>
      <c r="H494" s="176"/>
      <c r="I494" s="172"/>
      <c r="J494" s="172"/>
      <c r="K494" s="172"/>
      <c r="L494" s="172"/>
      <c r="M494" s="172"/>
      <c r="N494" s="172"/>
      <c r="O494" s="172"/>
      <c r="P494" s="172"/>
      <c r="Q494" s="172"/>
      <c r="R494" s="172"/>
      <c r="S494" s="172"/>
      <c r="T494" s="172"/>
      <c r="U494" s="172"/>
      <c r="V494" s="172"/>
      <c r="W494" s="172"/>
      <c r="X494" s="172"/>
      <c r="Y494" s="172"/>
      <c r="Z494" s="172"/>
      <c r="AA494" s="172"/>
      <c r="AB494" s="172"/>
      <c r="AC494" s="172"/>
    </row>
    <row r="495">
      <c r="A495" s="83"/>
      <c r="B495" s="172"/>
      <c r="C495" s="171"/>
      <c r="D495" s="176"/>
      <c r="E495" s="172"/>
      <c r="F495" s="172"/>
      <c r="G495" s="172"/>
      <c r="H495" s="176"/>
      <c r="I495" s="172"/>
      <c r="J495" s="172"/>
      <c r="K495" s="172"/>
      <c r="L495" s="172"/>
      <c r="M495" s="172"/>
      <c r="N495" s="172"/>
      <c r="O495" s="172"/>
      <c r="P495" s="172"/>
      <c r="Q495" s="172"/>
      <c r="R495" s="172"/>
      <c r="S495" s="172"/>
      <c r="T495" s="172"/>
      <c r="U495" s="172"/>
      <c r="V495" s="172"/>
      <c r="W495" s="172"/>
      <c r="X495" s="172"/>
      <c r="Y495" s="172"/>
      <c r="Z495" s="172"/>
      <c r="AA495" s="172"/>
      <c r="AB495" s="172"/>
      <c r="AC495" s="172"/>
    </row>
    <row r="496">
      <c r="A496" s="83"/>
      <c r="B496" s="172"/>
      <c r="C496" s="171"/>
      <c r="D496" s="176"/>
      <c r="E496" s="172"/>
      <c r="F496" s="172"/>
      <c r="G496" s="172"/>
      <c r="H496" s="176"/>
      <c r="I496" s="172"/>
      <c r="J496" s="172"/>
      <c r="K496" s="172"/>
      <c r="L496" s="172"/>
      <c r="M496" s="172"/>
      <c r="N496" s="172"/>
      <c r="O496" s="172"/>
      <c r="P496" s="172"/>
      <c r="Q496" s="172"/>
      <c r="R496" s="172"/>
      <c r="S496" s="172"/>
      <c r="T496" s="172"/>
      <c r="U496" s="172"/>
      <c r="V496" s="172"/>
      <c r="W496" s="172"/>
      <c r="X496" s="172"/>
      <c r="Y496" s="172"/>
      <c r="Z496" s="172"/>
      <c r="AA496" s="172"/>
      <c r="AB496" s="172"/>
      <c r="AC496" s="172"/>
    </row>
    <row r="497">
      <c r="A497" s="83"/>
      <c r="B497" s="172"/>
      <c r="C497" s="171"/>
      <c r="D497" s="176"/>
      <c r="E497" s="172"/>
      <c r="F497" s="172"/>
      <c r="G497" s="172"/>
      <c r="H497" s="176"/>
      <c r="I497" s="172"/>
      <c r="J497" s="172"/>
      <c r="K497" s="172"/>
      <c r="L497" s="172"/>
      <c r="M497" s="172"/>
      <c r="N497" s="172"/>
      <c r="O497" s="172"/>
      <c r="P497" s="172"/>
      <c r="Q497" s="172"/>
      <c r="R497" s="172"/>
      <c r="S497" s="172"/>
      <c r="T497" s="172"/>
      <c r="U497" s="172"/>
      <c r="V497" s="172"/>
      <c r="W497" s="172"/>
      <c r="X497" s="172"/>
      <c r="Y497" s="172"/>
      <c r="Z497" s="172"/>
      <c r="AA497" s="172"/>
      <c r="AB497" s="172"/>
      <c r="AC497" s="172"/>
    </row>
    <row r="498">
      <c r="A498" s="83"/>
      <c r="B498" s="172"/>
      <c r="C498" s="171"/>
      <c r="D498" s="176"/>
      <c r="E498" s="172"/>
      <c r="F498" s="172"/>
      <c r="G498" s="172"/>
      <c r="H498" s="176"/>
      <c r="I498" s="172"/>
      <c r="J498" s="172"/>
      <c r="K498" s="172"/>
      <c r="L498" s="172"/>
      <c r="M498" s="172"/>
      <c r="N498" s="172"/>
      <c r="O498" s="172"/>
      <c r="P498" s="172"/>
      <c r="Q498" s="172"/>
      <c r="R498" s="172"/>
      <c r="S498" s="172"/>
      <c r="T498" s="172"/>
      <c r="U498" s="172"/>
      <c r="V498" s="172"/>
      <c r="W498" s="172"/>
      <c r="X498" s="172"/>
      <c r="Y498" s="172"/>
      <c r="Z498" s="172"/>
      <c r="AA498" s="172"/>
      <c r="AB498" s="172"/>
      <c r="AC498" s="172"/>
    </row>
    <row r="499">
      <c r="A499" s="83"/>
      <c r="B499" s="172"/>
      <c r="C499" s="171"/>
      <c r="D499" s="176"/>
      <c r="E499" s="172"/>
      <c r="F499" s="172"/>
      <c r="G499" s="172"/>
      <c r="H499" s="176"/>
      <c r="I499" s="172"/>
      <c r="J499" s="172"/>
      <c r="K499" s="172"/>
      <c r="L499" s="172"/>
      <c r="M499" s="172"/>
      <c r="N499" s="172"/>
      <c r="O499" s="172"/>
      <c r="P499" s="172"/>
      <c r="Q499" s="172"/>
      <c r="R499" s="172"/>
      <c r="S499" s="172"/>
      <c r="T499" s="172"/>
      <c r="U499" s="172"/>
      <c r="V499" s="172"/>
      <c r="W499" s="172"/>
      <c r="X499" s="172"/>
      <c r="Y499" s="172"/>
      <c r="Z499" s="172"/>
      <c r="AA499" s="172"/>
      <c r="AB499" s="172"/>
      <c r="AC499" s="172"/>
    </row>
    <row r="500">
      <c r="A500" s="83"/>
      <c r="B500" s="172"/>
      <c r="C500" s="171"/>
      <c r="D500" s="176"/>
      <c r="E500" s="172"/>
      <c r="F500" s="172"/>
      <c r="G500" s="172"/>
      <c r="H500" s="176"/>
      <c r="I500" s="172"/>
      <c r="J500" s="172"/>
      <c r="K500" s="172"/>
      <c r="L500" s="172"/>
      <c r="M500" s="172"/>
      <c r="N500" s="172"/>
      <c r="O500" s="172"/>
      <c r="P500" s="172"/>
      <c r="Q500" s="172"/>
      <c r="R500" s="172"/>
      <c r="S500" s="172"/>
      <c r="T500" s="172"/>
      <c r="U500" s="172"/>
      <c r="V500" s="172"/>
      <c r="W500" s="172"/>
      <c r="X500" s="172"/>
      <c r="Y500" s="172"/>
      <c r="Z500" s="172"/>
      <c r="AA500" s="172"/>
      <c r="AB500" s="172"/>
      <c r="AC500" s="172"/>
    </row>
    <row r="501">
      <c r="A501" s="83"/>
      <c r="B501" s="172"/>
      <c r="C501" s="171"/>
      <c r="D501" s="176"/>
      <c r="E501" s="172"/>
      <c r="F501" s="172"/>
      <c r="G501" s="172"/>
      <c r="H501" s="176"/>
      <c r="I501" s="172"/>
      <c r="J501" s="172"/>
      <c r="K501" s="172"/>
      <c r="L501" s="172"/>
      <c r="M501" s="172"/>
      <c r="N501" s="172"/>
      <c r="O501" s="172"/>
      <c r="P501" s="172"/>
      <c r="Q501" s="172"/>
      <c r="R501" s="172"/>
      <c r="S501" s="172"/>
      <c r="T501" s="172"/>
      <c r="U501" s="172"/>
      <c r="V501" s="172"/>
      <c r="W501" s="172"/>
      <c r="X501" s="172"/>
      <c r="Y501" s="172"/>
      <c r="Z501" s="172"/>
      <c r="AA501" s="172"/>
      <c r="AB501" s="172"/>
      <c r="AC501" s="172"/>
    </row>
    <row r="502">
      <c r="A502" s="83"/>
      <c r="B502" s="172"/>
      <c r="C502" s="171"/>
      <c r="D502" s="176"/>
      <c r="E502" s="172"/>
      <c r="F502" s="172"/>
      <c r="G502" s="172"/>
      <c r="H502" s="176"/>
      <c r="I502" s="172"/>
      <c r="J502" s="172"/>
      <c r="K502" s="172"/>
      <c r="L502" s="172"/>
      <c r="M502" s="172"/>
      <c r="N502" s="172"/>
      <c r="O502" s="172"/>
      <c r="P502" s="172"/>
      <c r="Q502" s="172"/>
      <c r="R502" s="172"/>
      <c r="S502" s="172"/>
      <c r="T502" s="172"/>
      <c r="U502" s="172"/>
      <c r="V502" s="172"/>
      <c r="W502" s="172"/>
      <c r="X502" s="172"/>
      <c r="Y502" s="172"/>
      <c r="Z502" s="172"/>
      <c r="AA502" s="172"/>
      <c r="AB502" s="172"/>
      <c r="AC502" s="172"/>
    </row>
    <row r="503">
      <c r="A503" s="83"/>
      <c r="B503" s="172"/>
      <c r="C503" s="171"/>
      <c r="D503" s="176"/>
      <c r="E503" s="172"/>
      <c r="F503" s="172"/>
      <c r="G503" s="172"/>
      <c r="H503" s="176"/>
      <c r="I503" s="172"/>
      <c r="J503" s="172"/>
      <c r="K503" s="172"/>
      <c r="L503" s="172"/>
      <c r="M503" s="172"/>
      <c r="N503" s="172"/>
      <c r="O503" s="172"/>
      <c r="P503" s="172"/>
      <c r="Q503" s="172"/>
      <c r="R503" s="172"/>
      <c r="S503" s="172"/>
      <c r="T503" s="172"/>
      <c r="U503" s="172"/>
      <c r="V503" s="172"/>
      <c r="W503" s="172"/>
      <c r="X503" s="172"/>
      <c r="Y503" s="172"/>
      <c r="Z503" s="172"/>
      <c r="AA503" s="172"/>
      <c r="AB503" s="172"/>
      <c r="AC503" s="172"/>
    </row>
    <row r="504">
      <c r="A504" s="83"/>
      <c r="B504" s="172"/>
      <c r="C504" s="171"/>
      <c r="D504" s="176"/>
      <c r="E504" s="172"/>
      <c r="F504" s="172"/>
      <c r="G504" s="172"/>
      <c r="H504" s="176"/>
      <c r="I504" s="172"/>
      <c r="J504" s="172"/>
      <c r="K504" s="172"/>
      <c r="L504" s="172"/>
      <c r="M504" s="172"/>
      <c r="N504" s="172"/>
      <c r="O504" s="172"/>
      <c r="P504" s="172"/>
      <c r="Q504" s="172"/>
      <c r="R504" s="172"/>
      <c r="S504" s="172"/>
      <c r="T504" s="172"/>
      <c r="U504" s="172"/>
      <c r="V504" s="172"/>
      <c r="W504" s="172"/>
      <c r="X504" s="172"/>
      <c r="Y504" s="172"/>
      <c r="Z504" s="172"/>
      <c r="AA504" s="172"/>
      <c r="AB504" s="172"/>
      <c r="AC504" s="172"/>
    </row>
    <row r="505">
      <c r="A505" s="83"/>
      <c r="B505" s="172"/>
      <c r="C505" s="171"/>
      <c r="D505" s="176"/>
      <c r="E505" s="172"/>
      <c r="F505" s="172"/>
      <c r="G505" s="172"/>
      <c r="H505" s="176"/>
      <c r="I505" s="172"/>
      <c r="J505" s="172"/>
      <c r="K505" s="172"/>
      <c r="L505" s="172"/>
      <c r="M505" s="172"/>
      <c r="N505" s="172"/>
      <c r="O505" s="172"/>
      <c r="P505" s="172"/>
      <c r="Q505" s="172"/>
      <c r="R505" s="172"/>
      <c r="S505" s="172"/>
      <c r="T505" s="172"/>
      <c r="U505" s="172"/>
      <c r="V505" s="172"/>
      <c r="W505" s="172"/>
      <c r="X505" s="172"/>
      <c r="Y505" s="172"/>
      <c r="Z505" s="172"/>
      <c r="AA505" s="172"/>
      <c r="AB505" s="172"/>
      <c r="AC505" s="172"/>
    </row>
    <row r="506">
      <c r="A506" s="83"/>
      <c r="B506" s="172"/>
      <c r="C506" s="171"/>
      <c r="D506" s="176"/>
      <c r="E506" s="172"/>
      <c r="F506" s="172"/>
      <c r="G506" s="172"/>
      <c r="H506" s="176"/>
      <c r="I506" s="172"/>
      <c r="J506" s="172"/>
      <c r="K506" s="172"/>
      <c r="L506" s="172"/>
      <c r="M506" s="172"/>
      <c r="N506" s="172"/>
      <c r="O506" s="172"/>
      <c r="P506" s="172"/>
      <c r="Q506" s="172"/>
      <c r="R506" s="172"/>
      <c r="S506" s="172"/>
      <c r="T506" s="172"/>
      <c r="U506" s="172"/>
      <c r="V506" s="172"/>
      <c r="W506" s="172"/>
      <c r="X506" s="172"/>
      <c r="Y506" s="172"/>
      <c r="Z506" s="172"/>
      <c r="AA506" s="172"/>
      <c r="AB506" s="172"/>
      <c r="AC506" s="172"/>
    </row>
    <row r="507">
      <c r="A507" s="83"/>
      <c r="B507" s="172"/>
      <c r="C507" s="171"/>
      <c r="D507" s="176"/>
      <c r="E507" s="172"/>
      <c r="F507" s="172"/>
      <c r="G507" s="172"/>
      <c r="H507" s="176"/>
      <c r="I507" s="172"/>
      <c r="J507" s="172"/>
      <c r="K507" s="172"/>
      <c r="L507" s="172"/>
      <c r="M507" s="172"/>
      <c r="N507" s="172"/>
      <c r="O507" s="172"/>
      <c r="P507" s="172"/>
      <c r="Q507" s="172"/>
      <c r="R507" s="172"/>
      <c r="S507" s="172"/>
      <c r="T507" s="172"/>
      <c r="U507" s="172"/>
      <c r="V507" s="172"/>
      <c r="W507" s="172"/>
      <c r="X507" s="172"/>
      <c r="Y507" s="172"/>
      <c r="Z507" s="172"/>
      <c r="AA507" s="172"/>
      <c r="AB507" s="172"/>
      <c r="AC507" s="172"/>
    </row>
    <row r="508">
      <c r="A508" s="83"/>
      <c r="B508" s="172"/>
      <c r="C508" s="171"/>
      <c r="D508" s="176"/>
      <c r="E508" s="172"/>
      <c r="F508" s="172"/>
      <c r="G508" s="172"/>
      <c r="H508" s="176"/>
      <c r="I508" s="172"/>
      <c r="J508" s="172"/>
      <c r="K508" s="172"/>
      <c r="L508" s="172"/>
      <c r="M508" s="172"/>
      <c r="N508" s="172"/>
      <c r="O508" s="172"/>
      <c r="P508" s="172"/>
      <c r="Q508" s="172"/>
      <c r="R508" s="172"/>
      <c r="S508" s="172"/>
      <c r="T508" s="172"/>
      <c r="U508" s="172"/>
      <c r="V508" s="172"/>
      <c r="W508" s="172"/>
      <c r="X508" s="172"/>
      <c r="Y508" s="172"/>
      <c r="Z508" s="172"/>
      <c r="AA508" s="172"/>
      <c r="AB508" s="172"/>
      <c r="AC508" s="172"/>
    </row>
    <row r="509">
      <c r="A509" s="83"/>
      <c r="B509" s="172"/>
      <c r="C509" s="171"/>
      <c r="D509" s="176"/>
      <c r="E509" s="172"/>
      <c r="F509" s="172"/>
      <c r="G509" s="172"/>
      <c r="H509" s="176"/>
      <c r="I509" s="172"/>
      <c r="J509" s="172"/>
      <c r="K509" s="172"/>
      <c r="L509" s="172"/>
      <c r="M509" s="172"/>
      <c r="N509" s="172"/>
      <c r="O509" s="172"/>
      <c r="P509" s="172"/>
      <c r="Q509" s="172"/>
      <c r="R509" s="172"/>
      <c r="S509" s="172"/>
      <c r="T509" s="172"/>
      <c r="U509" s="172"/>
      <c r="V509" s="172"/>
      <c r="W509" s="172"/>
      <c r="X509" s="172"/>
      <c r="Y509" s="172"/>
      <c r="Z509" s="172"/>
      <c r="AA509" s="172"/>
      <c r="AB509" s="172"/>
      <c r="AC509" s="172"/>
    </row>
    <row r="510">
      <c r="A510" s="83"/>
      <c r="B510" s="172"/>
      <c r="C510" s="171"/>
      <c r="D510" s="176"/>
      <c r="E510" s="172"/>
      <c r="F510" s="172"/>
      <c r="G510" s="172"/>
      <c r="H510" s="176"/>
      <c r="I510" s="172"/>
      <c r="J510" s="172"/>
      <c r="K510" s="172"/>
      <c r="L510" s="172"/>
      <c r="M510" s="172"/>
      <c r="N510" s="172"/>
      <c r="O510" s="172"/>
      <c r="P510" s="172"/>
      <c r="Q510" s="172"/>
      <c r="R510" s="172"/>
      <c r="S510" s="172"/>
      <c r="T510" s="172"/>
      <c r="U510" s="172"/>
      <c r="V510" s="172"/>
      <c r="W510" s="172"/>
      <c r="X510" s="172"/>
      <c r="Y510" s="172"/>
      <c r="Z510" s="172"/>
      <c r="AA510" s="172"/>
      <c r="AB510" s="172"/>
      <c r="AC510" s="172"/>
    </row>
    <row r="511">
      <c r="A511" s="83"/>
      <c r="B511" s="172"/>
      <c r="C511" s="171"/>
      <c r="D511" s="176"/>
      <c r="E511" s="172"/>
      <c r="F511" s="172"/>
      <c r="G511" s="172"/>
      <c r="H511" s="176"/>
      <c r="I511" s="172"/>
      <c r="J511" s="172"/>
      <c r="K511" s="172"/>
      <c r="L511" s="172"/>
      <c r="M511" s="172"/>
      <c r="N511" s="172"/>
      <c r="O511" s="172"/>
      <c r="P511" s="172"/>
      <c r="Q511" s="172"/>
      <c r="R511" s="172"/>
      <c r="S511" s="172"/>
      <c r="T511" s="172"/>
      <c r="U511" s="172"/>
      <c r="V511" s="172"/>
      <c r="W511" s="172"/>
      <c r="X511" s="172"/>
      <c r="Y511" s="172"/>
      <c r="Z511" s="172"/>
      <c r="AA511" s="172"/>
      <c r="AB511" s="172"/>
      <c r="AC511" s="172"/>
    </row>
    <row r="512">
      <c r="A512" s="83"/>
      <c r="B512" s="172"/>
      <c r="C512" s="171"/>
      <c r="D512" s="176"/>
      <c r="E512" s="172"/>
      <c r="F512" s="172"/>
      <c r="G512" s="172"/>
      <c r="H512" s="176"/>
      <c r="I512" s="172"/>
      <c r="J512" s="172"/>
      <c r="K512" s="172"/>
      <c r="L512" s="172"/>
      <c r="M512" s="172"/>
      <c r="N512" s="172"/>
      <c r="O512" s="172"/>
      <c r="P512" s="172"/>
      <c r="Q512" s="172"/>
      <c r="R512" s="172"/>
      <c r="S512" s="172"/>
      <c r="T512" s="172"/>
      <c r="U512" s="172"/>
      <c r="V512" s="172"/>
      <c r="W512" s="172"/>
      <c r="X512" s="172"/>
      <c r="Y512" s="172"/>
      <c r="Z512" s="172"/>
      <c r="AA512" s="172"/>
      <c r="AB512" s="172"/>
      <c r="AC512" s="172"/>
    </row>
    <row r="513">
      <c r="A513" s="83"/>
      <c r="B513" s="172"/>
      <c r="C513" s="171"/>
      <c r="D513" s="176"/>
      <c r="E513" s="172"/>
      <c r="F513" s="172"/>
      <c r="G513" s="172"/>
      <c r="H513" s="176"/>
      <c r="I513" s="172"/>
      <c r="J513" s="172"/>
      <c r="K513" s="172"/>
      <c r="L513" s="172"/>
      <c r="M513" s="172"/>
      <c r="N513" s="172"/>
      <c r="O513" s="172"/>
      <c r="P513" s="172"/>
      <c r="Q513" s="172"/>
      <c r="R513" s="172"/>
      <c r="S513" s="172"/>
      <c r="T513" s="172"/>
      <c r="U513" s="172"/>
      <c r="V513" s="172"/>
      <c r="W513" s="172"/>
      <c r="X513" s="172"/>
      <c r="Y513" s="172"/>
      <c r="Z513" s="172"/>
      <c r="AA513" s="172"/>
      <c r="AB513" s="172"/>
      <c r="AC513" s="172"/>
    </row>
    <row r="514">
      <c r="A514" s="83"/>
      <c r="B514" s="172"/>
      <c r="C514" s="171"/>
      <c r="D514" s="176"/>
      <c r="E514" s="172"/>
      <c r="F514" s="172"/>
      <c r="G514" s="172"/>
      <c r="H514" s="176"/>
      <c r="I514" s="172"/>
      <c r="J514" s="172"/>
      <c r="K514" s="172"/>
      <c r="L514" s="172"/>
      <c r="M514" s="172"/>
      <c r="N514" s="172"/>
      <c r="O514" s="172"/>
      <c r="P514" s="172"/>
      <c r="Q514" s="172"/>
      <c r="R514" s="172"/>
      <c r="S514" s="172"/>
      <c r="T514" s="172"/>
      <c r="U514" s="172"/>
      <c r="V514" s="172"/>
      <c r="W514" s="172"/>
      <c r="X514" s="172"/>
      <c r="Y514" s="172"/>
      <c r="Z514" s="172"/>
      <c r="AA514" s="172"/>
      <c r="AB514" s="172"/>
      <c r="AC514" s="172"/>
    </row>
    <row r="515">
      <c r="A515" s="83"/>
      <c r="B515" s="172"/>
      <c r="C515" s="171"/>
      <c r="D515" s="176"/>
      <c r="E515" s="172"/>
      <c r="F515" s="172"/>
      <c r="G515" s="172"/>
      <c r="H515" s="176"/>
      <c r="I515" s="172"/>
      <c r="J515" s="172"/>
      <c r="K515" s="172"/>
      <c r="L515" s="172"/>
      <c r="M515" s="172"/>
      <c r="N515" s="172"/>
      <c r="O515" s="172"/>
      <c r="P515" s="172"/>
      <c r="Q515" s="172"/>
      <c r="R515" s="172"/>
      <c r="S515" s="172"/>
      <c r="T515" s="172"/>
      <c r="U515" s="172"/>
      <c r="V515" s="172"/>
      <c r="W515" s="172"/>
      <c r="X515" s="172"/>
      <c r="Y515" s="172"/>
      <c r="Z515" s="172"/>
      <c r="AA515" s="172"/>
      <c r="AB515" s="172"/>
      <c r="AC515" s="172"/>
    </row>
    <row r="516">
      <c r="A516" s="83"/>
      <c r="B516" s="172"/>
      <c r="C516" s="171"/>
      <c r="D516" s="176"/>
      <c r="E516" s="172"/>
      <c r="F516" s="172"/>
      <c r="G516" s="172"/>
      <c r="H516" s="176"/>
      <c r="I516" s="172"/>
      <c r="J516" s="172"/>
      <c r="K516" s="172"/>
      <c r="L516" s="172"/>
      <c r="M516" s="172"/>
      <c r="N516" s="172"/>
      <c r="O516" s="172"/>
      <c r="P516" s="172"/>
      <c r="Q516" s="172"/>
      <c r="R516" s="172"/>
      <c r="S516" s="172"/>
      <c r="T516" s="172"/>
      <c r="U516" s="172"/>
      <c r="V516" s="172"/>
      <c r="W516" s="172"/>
      <c r="X516" s="172"/>
      <c r="Y516" s="172"/>
      <c r="Z516" s="172"/>
      <c r="AA516" s="172"/>
      <c r="AB516" s="172"/>
      <c r="AC516" s="172"/>
    </row>
    <row r="517">
      <c r="A517" s="83"/>
      <c r="B517" s="172"/>
      <c r="C517" s="171"/>
      <c r="D517" s="176"/>
      <c r="E517" s="172"/>
      <c r="F517" s="172"/>
      <c r="G517" s="172"/>
      <c r="H517" s="176"/>
      <c r="I517" s="172"/>
      <c r="J517" s="172"/>
      <c r="K517" s="172"/>
      <c r="L517" s="172"/>
      <c r="M517" s="172"/>
      <c r="N517" s="172"/>
      <c r="O517" s="172"/>
      <c r="P517" s="172"/>
      <c r="Q517" s="172"/>
      <c r="R517" s="172"/>
      <c r="S517" s="172"/>
      <c r="T517" s="172"/>
      <c r="U517" s="172"/>
      <c r="V517" s="172"/>
      <c r="W517" s="172"/>
      <c r="X517" s="172"/>
      <c r="Y517" s="172"/>
      <c r="Z517" s="172"/>
      <c r="AA517" s="172"/>
      <c r="AB517" s="172"/>
      <c r="AC517" s="172"/>
    </row>
    <row r="518">
      <c r="A518" s="83"/>
      <c r="B518" s="172"/>
      <c r="C518" s="171"/>
      <c r="D518" s="176"/>
      <c r="E518" s="172"/>
      <c r="F518" s="172"/>
      <c r="G518" s="172"/>
      <c r="H518" s="176"/>
      <c r="I518" s="172"/>
      <c r="J518" s="172"/>
      <c r="K518" s="172"/>
      <c r="L518" s="172"/>
      <c r="M518" s="172"/>
      <c r="N518" s="172"/>
      <c r="O518" s="172"/>
      <c r="P518" s="172"/>
      <c r="Q518" s="172"/>
      <c r="R518" s="172"/>
      <c r="S518" s="172"/>
      <c r="T518" s="172"/>
      <c r="U518" s="172"/>
      <c r="V518" s="172"/>
      <c r="W518" s="172"/>
      <c r="X518" s="172"/>
      <c r="Y518" s="172"/>
      <c r="Z518" s="172"/>
      <c r="AA518" s="172"/>
      <c r="AB518" s="172"/>
      <c r="AC518" s="172"/>
    </row>
    <row r="519">
      <c r="A519" s="83"/>
      <c r="B519" s="172"/>
      <c r="C519" s="171"/>
      <c r="D519" s="176"/>
      <c r="E519" s="172"/>
      <c r="F519" s="172"/>
      <c r="G519" s="172"/>
      <c r="H519" s="176"/>
      <c r="I519" s="172"/>
      <c r="J519" s="172"/>
      <c r="K519" s="172"/>
      <c r="L519" s="172"/>
      <c r="M519" s="172"/>
      <c r="N519" s="172"/>
      <c r="O519" s="172"/>
      <c r="P519" s="172"/>
      <c r="Q519" s="172"/>
      <c r="R519" s="172"/>
      <c r="S519" s="172"/>
      <c r="T519" s="172"/>
      <c r="U519" s="172"/>
      <c r="V519" s="172"/>
      <c r="W519" s="172"/>
      <c r="X519" s="172"/>
      <c r="Y519" s="172"/>
      <c r="Z519" s="172"/>
      <c r="AA519" s="172"/>
      <c r="AB519" s="172"/>
      <c r="AC519" s="172"/>
    </row>
    <row r="520">
      <c r="A520" s="83"/>
      <c r="B520" s="172"/>
      <c r="C520" s="171"/>
      <c r="D520" s="176"/>
      <c r="E520" s="172"/>
      <c r="F520" s="172"/>
      <c r="G520" s="172"/>
      <c r="H520" s="176"/>
      <c r="I520" s="172"/>
      <c r="J520" s="172"/>
      <c r="K520" s="172"/>
      <c r="L520" s="172"/>
      <c r="M520" s="172"/>
      <c r="N520" s="172"/>
      <c r="O520" s="172"/>
      <c r="P520" s="172"/>
      <c r="Q520" s="172"/>
      <c r="R520" s="172"/>
      <c r="S520" s="172"/>
      <c r="T520" s="172"/>
      <c r="U520" s="172"/>
      <c r="V520" s="172"/>
      <c r="W520" s="172"/>
      <c r="X520" s="172"/>
      <c r="Y520" s="172"/>
      <c r="Z520" s="172"/>
      <c r="AA520" s="172"/>
      <c r="AB520" s="172"/>
      <c r="AC520" s="172"/>
    </row>
    <row r="521">
      <c r="A521" s="83"/>
      <c r="B521" s="172"/>
      <c r="C521" s="171"/>
      <c r="D521" s="176"/>
      <c r="E521" s="172"/>
      <c r="F521" s="172"/>
      <c r="G521" s="172"/>
      <c r="H521" s="176"/>
      <c r="I521" s="172"/>
      <c r="J521" s="172"/>
      <c r="K521" s="172"/>
      <c r="L521" s="172"/>
      <c r="M521" s="172"/>
      <c r="N521" s="172"/>
      <c r="O521" s="172"/>
      <c r="P521" s="172"/>
      <c r="Q521" s="172"/>
      <c r="R521" s="172"/>
      <c r="S521" s="172"/>
      <c r="T521" s="172"/>
      <c r="U521" s="172"/>
      <c r="V521" s="172"/>
      <c r="W521" s="172"/>
      <c r="X521" s="172"/>
      <c r="Y521" s="172"/>
      <c r="Z521" s="172"/>
      <c r="AA521" s="172"/>
      <c r="AB521" s="172"/>
      <c r="AC521" s="172"/>
    </row>
    <row r="522">
      <c r="A522" s="83"/>
      <c r="B522" s="172"/>
      <c r="C522" s="171"/>
      <c r="D522" s="176"/>
      <c r="E522" s="172"/>
      <c r="F522" s="172"/>
      <c r="G522" s="172"/>
      <c r="H522" s="176"/>
      <c r="I522" s="172"/>
      <c r="J522" s="172"/>
      <c r="K522" s="172"/>
      <c r="L522" s="172"/>
      <c r="M522" s="172"/>
      <c r="N522" s="172"/>
      <c r="O522" s="172"/>
      <c r="P522" s="172"/>
      <c r="Q522" s="172"/>
      <c r="R522" s="172"/>
      <c r="S522" s="172"/>
      <c r="T522" s="172"/>
      <c r="U522" s="172"/>
      <c r="V522" s="172"/>
      <c r="W522" s="172"/>
      <c r="X522" s="172"/>
      <c r="Y522" s="172"/>
      <c r="Z522" s="172"/>
      <c r="AA522" s="172"/>
      <c r="AB522" s="172"/>
      <c r="AC522" s="172"/>
    </row>
    <row r="523">
      <c r="A523" s="83"/>
      <c r="B523" s="172"/>
      <c r="C523" s="171"/>
      <c r="D523" s="176"/>
      <c r="E523" s="172"/>
      <c r="F523" s="172"/>
      <c r="G523" s="172"/>
      <c r="H523" s="176"/>
      <c r="I523" s="172"/>
      <c r="J523" s="172"/>
      <c r="K523" s="172"/>
      <c r="L523" s="172"/>
      <c r="M523" s="172"/>
      <c r="N523" s="172"/>
      <c r="O523" s="172"/>
      <c r="P523" s="172"/>
      <c r="Q523" s="172"/>
      <c r="R523" s="172"/>
      <c r="S523" s="172"/>
      <c r="T523" s="172"/>
      <c r="U523" s="172"/>
      <c r="V523" s="172"/>
      <c r="W523" s="172"/>
      <c r="X523" s="172"/>
      <c r="Y523" s="172"/>
      <c r="Z523" s="172"/>
      <c r="AA523" s="172"/>
      <c r="AB523" s="172"/>
      <c r="AC523" s="172"/>
    </row>
    <row r="524">
      <c r="A524" s="83"/>
      <c r="B524" s="172"/>
      <c r="C524" s="171"/>
      <c r="D524" s="176"/>
      <c r="E524" s="172"/>
      <c r="F524" s="172"/>
      <c r="G524" s="172"/>
      <c r="H524" s="176"/>
      <c r="I524" s="172"/>
      <c r="J524" s="172"/>
      <c r="K524" s="172"/>
      <c r="L524" s="172"/>
      <c r="M524" s="172"/>
      <c r="N524" s="172"/>
      <c r="O524" s="172"/>
      <c r="P524" s="172"/>
      <c r="Q524" s="172"/>
      <c r="R524" s="172"/>
      <c r="S524" s="172"/>
      <c r="T524" s="172"/>
      <c r="U524" s="172"/>
      <c r="V524" s="172"/>
      <c r="W524" s="172"/>
      <c r="X524" s="172"/>
      <c r="Y524" s="172"/>
      <c r="Z524" s="172"/>
      <c r="AA524" s="172"/>
      <c r="AB524" s="172"/>
      <c r="AC524" s="172"/>
    </row>
    <row r="525">
      <c r="A525" s="83"/>
      <c r="B525" s="172"/>
      <c r="C525" s="171"/>
      <c r="D525" s="176"/>
      <c r="E525" s="172"/>
      <c r="F525" s="172"/>
      <c r="G525" s="172"/>
      <c r="H525" s="176"/>
      <c r="I525" s="172"/>
      <c r="J525" s="172"/>
      <c r="K525" s="172"/>
      <c r="L525" s="172"/>
      <c r="M525" s="172"/>
      <c r="N525" s="172"/>
      <c r="O525" s="172"/>
      <c r="P525" s="172"/>
      <c r="Q525" s="172"/>
      <c r="R525" s="172"/>
      <c r="S525" s="172"/>
      <c r="T525" s="172"/>
      <c r="U525" s="172"/>
      <c r="V525" s="172"/>
      <c r="W525" s="172"/>
      <c r="X525" s="172"/>
      <c r="Y525" s="172"/>
      <c r="Z525" s="172"/>
      <c r="AA525" s="172"/>
      <c r="AB525" s="172"/>
      <c r="AC525" s="172"/>
    </row>
    <row r="526">
      <c r="A526" s="83"/>
      <c r="B526" s="172"/>
      <c r="C526" s="171"/>
      <c r="D526" s="176"/>
      <c r="E526" s="172"/>
      <c r="F526" s="172"/>
      <c r="G526" s="172"/>
      <c r="H526" s="176"/>
      <c r="I526" s="172"/>
      <c r="J526" s="172"/>
      <c r="K526" s="172"/>
      <c r="L526" s="172"/>
      <c r="M526" s="172"/>
      <c r="N526" s="172"/>
      <c r="O526" s="172"/>
      <c r="P526" s="172"/>
      <c r="Q526" s="172"/>
      <c r="R526" s="172"/>
      <c r="S526" s="172"/>
      <c r="T526" s="172"/>
      <c r="U526" s="172"/>
      <c r="V526" s="172"/>
      <c r="W526" s="172"/>
      <c r="X526" s="172"/>
      <c r="Y526" s="172"/>
      <c r="Z526" s="172"/>
      <c r="AA526" s="172"/>
      <c r="AB526" s="172"/>
      <c r="AC526" s="172"/>
    </row>
    <row r="527">
      <c r="A527" s="83"/>
      <c r="B527" s="172"/>
      <c r="C527" s="171"/>
      <c r="D527" s="176"/>
      <c r="E527" s="172"/>
      <c r="F527" s="172"/>
      <c r="G527" s="172"/>
      <c r="H527" s="176"/>
      <c r="I527" s="172"/>
      <c r="J527" s="172"/>
      <c r="K527" s="172"/>
      <c r="L527" s="172"/>
      <c r="M527" s="172"/>
      <c r="N527" s="172"/>
      <c r="O527" s="172"/>
      <c r="P527" s="172"/>
      <c r="Q527" s="172"/>
      <c r="R527" s="172"/>
      <c r="S527" s="172"/>
      <c r="T527" s="172"/>
      <c r="U527" s="172"/>
      <c r="V527" s="172"/>
      <c r="W527" s="172"/>
      <c r="X527" s="172"/>
      <c r="Y527" s="172"/>
      <c r="Z527" s="172"/>
      <c r="AA527" s="172"/>
      <c r="AB527" s="172"/>
      <c r="AC527" s="172"/>
    </row>
    <row r="528">
      <c r="A528" s="83"/>
      <c r="B528" s="172"/>
      <c r="C528" s="171"/>
      <c r="D528" s="176"/>
      <c r="E528" s="172"/>
      <c r="F528" s="172"/>
      <c r="G528" s="172"/>
      <c r="H528" s="176"/>
      <c r="I528" s="172"/>
      <c r="J528" s="172"/>
      <c r="K528" s="172"/>
      <c r="L528" s="172"/>
      <c r="M528" s="172"/>
      <c r="N528" s="172"/>
      <c r="O528" s="172"/>
      <c r="P528" s="172"/>
      <c r="Q528" s="172"/>
      <c r="R528" s="172"/>
      <c r="S528" s="172"/>
      <c r="T528" s="172"/>
      <c r="U528" s="172"/>
      <c r="V528" s="172"/>
      <c r="W528" s="172"/>
      <c r="X528" s="172"/>
      <c r="Y528" s="172"/>
      <c r="Z528" s="172"/>
      <c r="AA528" s="172"/>
      <c r="AB528" s="172"/>
      <c r="AC528" s="172"/>
    </row>
    <row r="529">
      <c r="A529" s="83"/>
      <c r="B529" s="172"/>
      <c r="C529" s="171"/>
      <c r="D529" s="176"/>
      <c r="E529" s="172"/>
      <c r="F529" s="172"/>
      <c r="G529" s="172"/>
      <c r="H529" s="176"/>
      <c r="I529" s="172"/>
      <c r="J529" s="172"/>
      <c r="K529" s="172"/>
      <c r="L529" s="172"/>
      <c r="M529" s="172"/>
      <c r="N529" s="172"/>
      <c r="O529" s="172"/>
      <c r="P529" s="172"/>
      <c r="Q529" s="172"/>
      <c r="R529" s="172"/>
      <c r="S529" s="172"/>
      <c r="T529" s="172"/>
      <c r="U529" s="172"/>
      <c r="V529" s="172"/>
      <c r="W529" s="172"/>
      <c r="X529" s="172"/>
      <c r="Y529" s="172"/>
      <c r="Z529" s="172"/>
      <c r="AA529" s="172"/>
      <c r="AB529" s="172"/>
      <c r="AC529" s="172"/>
    </row>
    <row r="530">
      <c r="A530" s="83"/>
      <c r="B530" s="172"/>
      <c r="C530" s="171"/>
      <c r="D530" s="176"/>
      <c r="E530" s="172"/>
      <c r="F530" s="172"/>
      <c r="G530" s="172"/>
      <c r="H530" s="176"/>
      <c r="I530" s="172"/>
      <c r="J530" s="172"/>
      <c r="K530" s="172"/>
      <c r="L530" s="172"/>
      <c r="M530" s="172"/>
      <c r="N530" s="172"/>
      <c r="O530" s="172"/>
      <c r="P530" s="172"/>
      <c r="Q530" s="172"/>
      <c r="R530" s="172"/>
      <c r="S530" s="172"/>
      <c r="T530" s="172"/>
      <c r="U530" s="172"/>
      <c r="V530" s="172"/>
      <c r="W530" s="172"/>
      <c r="X530" s="172"/>
      <c r="Y530" s="172"/>
      <c r="Z530" s="172"/>
      <c r="AA530" s="172"/>
      <c r="AB530" s="172"/>
      <c r="AC530" s="172"/>
    </row>
    <row r="531">
      <c r="A531" s="83"/>
      <c r="B531" s="172"/>
      <c r="C531" s="171"/>
      <c r="D531" s="176"/>
      <c r="E531" s="172"/>
      <c r="F531" s="172"/>
      <c r="G531" s="172"/>
      <c r="H531" s="176"/>
      <c r="I531" s="172"/>
      <c r="J531" s="172"/>
      <c r="K531" s="172"/>
      <c r="L531" s="172"/>
      <c r="M531" s="172"/>
      <c r="N531" s="172"/>
      <c r="O531" s="172"/>
      <c r="P531" s="172"/>
      <c r="Q531" s="172"/>
      <c r="R531" s="172"/>
      <c r="S531" s="172"/>
      <c r="T531" s="172"/>
      <c r="U531" s="172"/>
      <c r="V531" s="172"/>
      <c r="W531" s="172"/>
      <c r="X531" s="172"/>
      <c r="Y531" s="172"/>
      <c r="Z531" s="172"/>
      <c r="AA531" s="172"/>
      <c r="AB531" s="172"/>
      <c r="AC531" s="172"/>
    </row>
    <row r="532">
      <c r="A532" s="83"/>
      <c r="B532" s="172"/>
      <c r="C532" s="171"/>
      <c r="D532" s="176"/>
      <c r="E532" s="172"/>
      <c r="F532" s="172"/>
      <c r="G532" s="172"/>
      <c r="H532" s="176"/>
      <c r="I532" s="172"/>
      <c r="J532" s="172"/>
      <c r="K532" s="172"/>
      <c r="L532" s="172"/>
      <c r="M532" s="172"/>
      <c r="N532" s="172"/>
      <c r="O532" s="172"/>
      <c r="P532" s="172"/>
      <c r="Q532" s="172"/>
      <c r="R532" s="172"/>
      <c r="S532" s="172"/>
      <c r="T532" s="172"/>
      <c r="U532" s="172"/>
      <c r="V532" s="172"/>
      <c r="W532" s="172"/>
      <c r="X532" s="172"/>
      <c r="Y532" s="172"/>
      <c r="Z532" s="172"/>
      <c r="AA532" s="172"/>
      <c r="AB532" s="172"/>
      <c r="AC532" s="172"/>
    </row>
    <row r="533">
      <c r="A533" s="83"/>
      <c r="B533" s="172"/>
      <c r="C533" s="171"/>
      <c r="D533" s="176"/>
      <c r="E533" s="172"/>
      <c r="F533" s="172"/>
      <c r="G533" s="172"/>
      <c r="H533" s="176"/>
      <c r="I533" s="172"/>
      <c r="J533" s="172"/>
      <c r="K533" s="172"/>
      <c r="L533" s="172"/>
      <c r="M533" s="172"/>
      <c r="N533" s="172"/>
      <c r="O533" s="172"/>
      <c r="P533" s="172"/>
      <c r="Q533" s="172"/>
      <c r="R533" s="172"/>
      <c r="S533" s="172"/>
      <c r="T533" s="172"/>
      <c r="U533" s="172"/>
      <c r="V533" s="172"/>
      <c r="W533" s="172"/>
      <c r="X533" s="172"/>
      <c r="Y533" s="172"/>
      <c r="Z533" s="172"/>
      <c r="AA533" s="172"/>
      <c r="AB533" s="172"/>
      <c r="AC533" s="172"/>
    </row>
    <row r="534">
      <c r="A534" s="83"/>
      <c r="B534" s="172"/>
      <c r="C534" s="171"/>
      <c r="D534" s="176"/>
      <c r="E534" s="172"/>
      <c r="F534" s="172"/>
      <c r="G534" s="172"/>
      <c r="H534" s="176"/>
      <c r="I534" s="172"/>
      <c r="J534" s="172"/>
      <c r="K534" s="172"/>
      <c r="L534" s="172"/>
      <c r="M534" s="172"/>
      <c r="N534" s="172"/>
      <c r="O534" s="172"/>
      <c r="P534" s="172"/>
      <c r="Q534" s="172"/>
      <c r="R534" s="172"/>
      <c r="S534" s="172"/>
      <c r="T534" s="172"/>
      <c r="U534" s="172"/>
      <c r="V534" s="172"/>
      <c r="W534" s="172"/>
      <c r="X534" s="172"/>
      <c r="Y534" s="172"/>
      <c r="Z534" s="172"/>
      <c r="AA534" s="172"/>
      <c r="AB534" s="172"/>
      <c r="AC534" s="172"/>
    </row>
    <row r="535">
      <c r="A535" s="83"/>
      <c r="B535" s="172"/>
      <c r="C535" s="171"/>
      <c r="D535" s="176"/>
      <c r="E535" s="172"/>
      <c r="F535" s="172"/>
      <c r="G535" s="172"/>
      <c r="H535" s="176"/>
      <c r="I535" s="172"/>
      <c r="J535" s="172"/>
      <c r="K535" s="172"/>
      <c r="L535" s="172"/>
      <c r="M535" s="172"/>
      <c r="N535" s="172"/>
      <c r="O535" s="172"/>
      <c r="P535" s="172"/>
      <c r="Q535" s="172"/>
      <c r="R535" s="172"/>
      <c r="S535" s="172"/>
      <c r="T535" s="172"/>
      <c r="U535" s="172"/>
      <c r="V535" s="172"/>
      <c r="W535" s="172"/>
      <c r="X535" s="172"/>
      <c r="Y535" s="172"/>
      <c r="Z535" s="172"/>
      <c r="AA535" s="172"/>
      <c r="AB535" s="172"/>
      <c r="AC535" s="172"/>
    </row>
    <row r="536">
      <c r="A536" s="83"/>
      <c r="B536" s="172"/>
      <c r="C536" s="171"/>
      <c r="D536" s="176"/>
      <c r="E536" s="172"/>
      <c r="F536" s="172"/>
      <c r="G536" s="172"/>
      <c r="H536" s="176"/>
      <c r="I536" s="172"/>
      <c r="J536" s="172"/>
      <c r="K536" s="172"/>
      <c r="L536" s="172"/>
      <c r="M536" s="172"/>
      <c r="N536" s="172"/>
      <c r="O536" s="172"/>
      <c r="P536" s="172"/>
      <c r="Q536" s="172"/>
      <c r="R536" s="172"/>
      <c r="S536" s="172"/>
      <c r="T536" s="172"/>
      <c r="U536" s="172"/>
      <c r="V536" s="172"/>
      <c r="W536" s="172"/>
      <c r="X536" s="172"/>
      <c r="Y536" s="172"/>
      <c r="Z536" s="172"/>
      <c r="AA536" s="172"/>
      <c r="AB536" s="172"/>
      <c r="AC536" s="172"/>
    </row>
    <row r="537">
      <c r="A537" s="83"/>
      <c r="B537" s="172"/>
      <c r="C537" s="171"/>
      <c r="D537" s="176"/>
      <c r="E537" s="172"/>
      <c r="F537" s="172"/>
      <c r="G537" s="172"/>
      <c r="H537" s="176"/>
      <c r="I537" s="172"/>
      <c r="J537" s="172"/>
      <c r="K537" s="172"/>
      <c r="L537" s="172"/>
      <c r="M537" s="172"/>
      <c r="N537" s="172"/>
      <c r="O537" s="172"/>
      <c r="P537" s="172"/>
      <c r="Q537" s="172"/>
      <c r="R537" s="172"/>
      <c r="S537" s="172"/>
      <c r="T537" s="172"/>
      <c r="U537" s="172"/>
      <c r="V537" s="172"/>
      <c r="W537" s="172"/>
      <c r="X537" s="172"/>
      <c r="Y537" s="172"/>
      <c r="Z537" s="172"/>
      <c r="AA537" s="172"/>
      <c r="AB537" s="172"/>
      <c r="AC537" s="172"/>
    </row>
    <row r="538">
      <c r="A538" s="83"/>
      <c r="B538" s="172"/>
      <c r="C538" s="171"/>
      <c r="D538" s="176"/>
      <c r="E538" s="172"/>
      <c r="F538" s="172"/>
      <c r="G538" s="172"/>
      <c r="H538" s="176"/>
      <c r="I538" s="172"/>
      <c r="J538" s="172"/>
      <c r="K538" s="172"/>
      <c r="L538" s="172"/>
      <c r="M538" s="172"/>
      <c r="N538" s="172"/>
      <c r="O538" s="172"/>
      <c r="P538" s="172"/>
      <c r="Q538" s="172"/>
      <c r="R538" s="172"/>
      <c r="S538" s="172"/>
      <c r="T538" s="172"/>
      <c r="U538" s="172"/>
      <c r="V538" s="172"/>
      <c r="W538" s="172"/>
      <c r="X538" s="172"/>
      <c r="Y538" s="172"/>
      <c r="Z538" s="172"/>
      <c r="AA538" s="172"/>
      <c r="AB538" s="172"/>
      <c r="AC538" s="172"/>
    </row>
    <row r="539">
      <c r="A539" s="83"/>
      <c r="B539" s="172"/>
      <c r="C539" s="171"/>
      <c r="D539" s="176"/>
      <c r="E539" s="172"/>
      <c r="F539" s="172"/>
      <c r="G539" s="172"/>
      <c r="H539" s="176"/>
      <c r="I539" s="172"/>
      <c r="J539" s="172"/>
      <c r="K539" s="172"/>
      <c r="L539" s="172"/>
      <c r="M539" s="172"/>
      <c r="N539" s="172"/>
      <c r="O539" s="172"/>
      <c r="P539" s="172"/>
      <c r="Q539" s="172"/>
      <c r="R539" s="172"/>
      <c r="S539" s="172"/>
      <c r="T539" s="172"/>
      <c r="U539" s="172"/>
      <c r="V539" s="172"/>
      <c r="W539" s="172"/>
      <c r="X539" s="172"/>
      <c r="Y539" s="172"/>
      <c r="Z539" s="172"/>
      <c r="AA539" s="172"/>
      <c r="AB539" s="172"/>
      <c r="AC539" s="172"/>
    </row>
    <row r="540">
      <c r="A540" s="83"/>
      <c r="B540" s="172"/>
      <c r="C540" s="171"/>
      <c r="D540" s="176"/>
      <c r="E540" s="172"/>
      <c r="F540" s="172"/>
      <c r="G540" s="172"/>
      <c r="H540" s="176"/>
      <c r="I540" s="172"/>
      <c r="J540" s="172"/>
      <c r="K540" s="172"/>
      <c r="L540" s="172"/>
      <c r="M540" s="172"/>
      <c r="N540" s="172"/>
      <c r="O540" s="172"/>
      <c r="P540" s="172"/>
      <c r="Q540" s="172"/>
      <c r="R540" s="172"/>
      <c r="S540" s="172"/>
      <c r="T540" s="172"/>
      <c r="U540" s="172"/>
      <c r="V540" s="172"/>
      <c r="W540" s="172"/>
      <c r="X540" s="172"/>
      <c r="Y540" s="172"/>
      <c r="Z540" s="172"/>
      <c r="AA540" s="172"/>
      <c r="AB540" s="172"/>
      <c r="AC540" s="172"/>
    </row>
    <row r="541">
      <c r="A541" s="83"/>
      <c r="B541" s="172"/>
      <c r="C541" s="171"/>
      <c r="D541" s="176"/>
      <c r="E541" s="172"/>
      <c r="F541" s="172"/>
      <c r="G541" s="172"/>
      <c r="H541" s="176"/>
      <c r="I541" s="172"/>
      <c r="J541" s="172"/>
      <c r="K541" s="172"/>
      <c r="L541" s="172"/>
      <c r="M541" s="172"/>
      <c r="N541" s="172"/>
      <c r="O541" s="172"/>
      <c r="P541" s="172"/>
      <c r="Q541" s="172"/>
      <c r="R541" s="172"/>
      <c r="S541" s="172"/>
      <c r="T541" s="172"/>
      <c r="U541" s="172"/>
      <c r="V541" s="172"/>
      <c r="W541" s="172"/>
      <c r="X541" s="172"/>
      <c r="Y541" s="172"/>
      <c r="Z541" s="172"/>
      <c r="AA541" s="172"/>
      <c r="AB541" s="172"/>
      <c r="AC541" s="172"/>
    </row>
    <row r="542">
      <c r="A542" s="83"/>
      <c r="B542" s="172"/>
      <c r="C542" s="171"/>
      <c r="D542" s="176"/>
      <c r="E542" s="172"/>
      <c r="F542" s="172"/>
      <c r="G542" s="172"/>
      <c r="H542" s="176"/>
      <c r="I542" s="172"/>
      <c r="J542" s="172"/>
      <c r="K542" s="172"/>
      <c r="L542" s="172"/>
      <c r="M542" s="172"/>
      <c r="N542" s="172"/>
      <c r="O542" s="172"/>
      <c r="P542" s="172"/>
      <c r="Q542" s="172"/>
      <c r="R542" s="172"/>
      <c r="S542" s="172"/>
      <c r="T542" s="172"/>
      <c r="U542" s="172"/>
      <c r="V542" s="172"/>
      <c r="W542" s="172"/>
      <c r="X542" s="172"/>
      <c r="Y542" s="172"/>
      <c r="Z542" s="172"/>
      <c r="AA542" s="172"/>
      <c r="AB542" s="172"/>
      <c r="AC542" s="172"/>
    </row>
    <row r="543">
      <c r="A543" s="83"/>
      <c r="B543" s="172"/>
      <c r="C543" s="171"/>
      <c r="D543" s="176"/>
      <c r="E543" s="172"/>
      <c r="F543" s="172"/>
      <c r="G543" s="172"/>
      <c r="H543" s="176"/>
      <c r="I543" s="172"/>
      <c r="J543" s="172"/>
      <c r="K543" s="172"/>
      <c r="L543" s="172"/>
      <c r="M543" s="172"/>
      <c r="N543" s="172"/>
      <c r="O543" s="172"/>
      <c r="P543" s="172"/>
      <c r="Q543" s="172"/>
      <c r="R543" s="172"/>
      <c r="S543" s="172"/>
      <c r="T543" s="172"/>
      <c r="U543" s="172"/>
      <c r="V543" s="172"/>
      <c r="W543" s="172"/>
      <c r="X543" s="172"/>
      <c r="Y543" s="172"/>
      <c r="Z543" s="172"/>
      <c r="AA543" s="172"/>
      <c r="AB543" s="172"/>
      <c r="AC543" s="172"/>
    </row>
    <row r="544">
      <c r="A544" s="83"/>
      <c r="B544" s="172"/>
      <c r="C544" s="171"/>
      <c r="D544" s="176"/>
      <c r="E544" s="172"/>
      <c r="F544" s="172"/>
      <c r="G544" s="172"/>
      <c r="H544" s="176"/>
      <c r="I544" s="172"/>
      <c r="J544" s="172"/>
      <c r="K544" s="172"/>
      <c r="L544" s="172"/>
      <c r="M544" s="172"/>
      <c r="N544" s="172"/>
      <c r="O544" s="172"/>
      <c r="P544" s="172"/>
      <c r="Q544" s="172"/>
      <c r="R544" s="172"/>
      <c r="S544" s="172"/>
      <c r="T544" s="172"/>
      <c r="U544" s="172"/>
      <c r="V544" s="172"/>
      <c r="W544" s="172"/>
      <c r="X544" s="172"/>
      <c r="Y544" s="172"/>
      <c r="Z544" s="172"/>
      <c r="AA544" s="172"/>
      <c r="AB544" s="172"/>
      <c r="AC544" s="172"/>
    </row>
    <row r="545">
      <c r="A545" s="83"/>
      <c r="B545" s="172"/>
      <c r="C545" s="171"/>
      <c r="D545" s="176"/>
      <c r="E545" s="172"/>
      <c r="F545" s="172"/>
      <c r="G545" s="172"/>
      <c r="H545" s="176"/>
      <c r="I545" s="172"/>
      <c r="J545" s="172"/>
      <c r="K545" s="172"/>
      <c r="L545" s="172"/>
      <c r="M545" s="172"/>
      <c r="N545" s="172"/>
      <c r="O545" s="172"/>
      <c r="P545" s="172"/>
      <c r="Q545" s="172"/>
      <c r="R545" s="172"/>
      <c r="S545" s="172"/>
      <c r="T545" s="172"/>
      <c r="U545" s="172"/>
      <c r="V545" s="172"/>
      <c r="W545" s="172"/>
      <c r="X545" s="172"/>
      <c r="Y545" s="172"/>
      <c r="Z545" s="172"/>
      <c r="AA545" s="172"/>
      <c r="AB545" s="172"/>
      <c r="AC545" s="172"/>
    </row>
    <row r="546">
      <c r="A546" s="83"/>
      <c r="B546" s="172"/>
      <c r="C546" s="171"/>
      <c r="D546" s="176"/>
      <c r="E546" s="172"/>
      <c r="F546" s="172"/>
      <c r="G546" s="172"/>
      <c r="H546" s="176"/>
      <c r="I546" s="172"/>
      <c r="J546" s="172"/>
      <c r="K546" s="172"/>
      <c r="L546" s="172"/>
      <c r="M546" s="172"/>
      <c r="N546" s="172"/>
      <c r="O546" s="172"/>
      <c r="P546" s="172"/>
      <c r="Q546" s="172"/>
      <c r="R546" s="172"/>
      <c r="S546" s="172"/>
      <c r="T546" s="172"/>
      <c r="U546" s="172"/>
      <c r="V546" s="172"/>
      <c r="W546" s="172"/>
      <c r="X546" s="172"/>
      <c r="Y546" s="172"/>
      <c r="Z546" s="172"/>
      <c r="AA546" s="172"/>
      <c r="AB546" s="172"/>
      <c r="AC546" s="172"/>
    </row>
    <row r="547">
      <c r="A547" s="83"/>
      <c r="B547" s="172"/>
      <c r="C547" s="171"/>
      <c r="D547" s="176"/>
      <c r="E547" s="172"/>
      <c r="F547" s="172"/>
      <c r="G547" s="172"/>
      <c r="H547" s="176"/>
      <c r="I547" s="172"/>
      <c r="J547" s="172"/>
      <c r="K547" s="172"/>
      <c r="L547" s="172"/>
      <c r="M547" s="172"/>
      <c r="N547" s="172"/>
      <c r="O547" s="172"/>
      <c r="P547" s="172"/>
      <c r="Q547" s="172"/>
      <c r="R547" s="172"/>
      <c r="S547" s="172"/>
      <c r="T547" s="172"/>
      <c r="U547" s="172"/>
      <c r="V547" s="172"/>
      <c r="W547" s="172"/>
      <c r="X547" s="172"/>
      <c r="Y547" s="172"/>
      <c r="Z547" s="172"/>
      <c r="AA547" s="172"/>
      <c r="AB547" s="172"/>
      <c r="AC547" s="172"/>
    </row>
    <row r="548">
      <c r="A548" s="83"/>
      <c r="B548" s="172"/>
      <c r="C548" s="171"/>
      <c r="D548" s="176"/>
      <c r="E548" s="172"/>
      <c r="F548" s="172"/>
      <c r="G548" s="172"/>
      <c r="H548" s="176"/>
      <c r="I548" s="172"/>
      <c r="J548" s="172"/>
      <c r="K548" s="172"/>
      <c r="L548" s="172"/>
      <c r="M548" s="172"/>
      <c r="N548" s="172"/>
      <c r="O548" s="172"/>
      <c r="P548" s="172"/>
      <c r="Q548" s="172"/>
      <c r="R548" s="172"/>
      <c r="S548" s="172"/>
      <c r="T548" s="172"/>
      <c r="U548" s="172"/>
      <c r="V548" s="172"/>
      <c r="W548" s="172"/>
      <c r="X548" s="172"/>
      <c r="Y548" s="172"/>
      <c r="Z548" s="172"/>
      <c r="AA548" s="172"/>
      <c r="AB548" s="172"/>
      <c r="AC548" s="172"/>
    </row>
    <row r="549">
      <c r="A549" s="83"/>
      <c r="B549" s="172"/>
      <c r="C549" s="171"/>
      <c r="D549" s="176"/>
      <c r="E549" s="172"/>
      <c r="F549" s="172"/>
      <c r="G549" s="172"/>
      <c r="H549" s="176"/>
      <c r="I549" s="172"/>
      <c r="J549" s="172"/>
      <c r="K549" s="172"/>
      <c r="L549" s="172"/>
      <c r="M549" s="172"/>
      <c r="N549" s="172"/>
      <c r="O549" s="172"/>
      <c r="P549" s="172"/>
      <c r="Q549" s="172"/>
      <c r="R549" s="172"/>
      <c r="S549" s="172"/>
      <c r="T549" s="172"/>
      <c r="U549" s="172"/>
      <c r="V549" s="172"/>
      <c r="W549" s="172"/>
      <c r="X549" s="172"/>
      <c r="Y549" s="172"/>
      <c r="Z549" s="172"/>
      <c r="AA549" s="172"/>
      <c r="AB549" s="172"/>
      <c r="AC549" s="172"/>
    </row>
    <row r="550">
      <c r="A550" s="83"/>
      <c r="B550" s="172"/>
      <c r="C550" s="171"/>
      <c r="D550" s="176"/>
      <c r="E550" s="172"/>
      <c r="F550" s="172"/>
      <c r="G550" s="172"/>
      <c r="H550" s="176"/>
      <c r="I550" s="172"/>
      <c r="J550" s="172"/>
      <c r="K550" s="172"/>
      <c r="L550" s="172"/>
      <c r="M550" s="172"/>
      <c r="N550" s="172"/>
      <c r="O550" s="172"/>
      <c r="P550" s="172"/>
      <c r="Q550" s="172"/>
      <c r="R550" s="172"/>
      <c r="S550" s="172"/>
      <c r="T550" s="172"/>
      <c r="U550" s="172"/>
      <c r="V550" s="172"/>
      <c r="W550" s="172"/>
      <c r="X550" s="172"/>
      <c r="Y550" s="172"/>
      <c r="Z550" s="172"/>
      <c r="AA550" s="172"/>
      <c r="AB550" s="172"/>
      <c r="AC550" s="172"/>
    </row>
    <row r="551">
      <c r="A551" s="83"/>
      <c r="B551" s="172"/>
      <c r="C551" s="171"/>
      <c r="D551" s="176"/>
      <c r="E551" s="172"/>
      <c r="F551" s="172"/>
      <c r="G551" s="172"/>
      <c r="H551" s="176"/>
      <c r="I551" s="172"/>
      <c r="J551" s="172"/>
      <c r="K551" s="172"/>
      <c r="L551" s="172"/>
      <c r="M551" s="172"/>
      <c r="N551" s="172"/>
      <c r="O551" s="172"/>
      <c r="P551" s="172"/>
      <c r="Q551" s="172"/>
      <c r="R551" s="172"/>
      <c r="S551" s="172"/>
      <c r="T551" s="172"/>
      <c r="U551" s="172"/>
      <c r="V551" s="172"/>
      <c r="W551" s="172"/>
      <c r="X551" s="172"/>
      <c r="Y551" s="172"/>
      <c r="Z551" s="172"/>
      <c r="AA551" s="172"/>
      <c r="AB551" s="172"/>
      <c r="AC551" s="172"/>
    </row>
    <row r="552">
      <c r="A552" s="83"/>
      <c r="B552" s="172"/>
      <c r="C552" s="171"/>
      <c r="D552" s="176"/>
      <c r="E552" s="172"/>
      <c r="F552" s="172"/>
      <c r="G552" s="172"/>
      <c r="H552" s="176"/>
      <c r="I552" s="172"/>
      <c r="J552" s="172"/>
      <c r="K552" s="172"/>
      <c r="L552" s="172"/>
      <c r="M552" s="172"/>
      <c r="N552" s="172"/>
      <c r="O552" s="172"/>
      <c r="P552" s="172"/>
      <c r="Q552" s="172"/>
      <c r="R552" s="172"/>
      <c r="S552" s="172"/>
      <c r="T552" s="172"/>
      <c r="U552" s="172"/>
      <c r="V552" s="172"/>
      <c r="W552" s="172"/>
      <c r="X552" s="172"/>
      <c r="Y552" s="172"/>
      <c r="Z552" s="172"/>
      <c r="AA552" s="172"/>
      <c r="AB552" s="172"/>
      <c r="AC552" s="172"/>
    </row>
    <row r="553">
      <c r="A553" s="83"/>
      <c r="B553" s="172"/>
      <c r="C553" s="171"/>
      <c r="D553" s="176"/>
      <c r="E553" s="172"/>
      <c r="F553" s="172"/>
      <c r="G553" s="172"/>
      <c r="H553" s="176"/>
      <c r="I553" s="172"/>
      <c r="J553" s="172"/>
      <c r="K553" s="172"/>
      <c r="L553" s="172"/>
      <c r="M553" s="172"/>
      <c r="N553" s="172"/>
      <c r="O553" s="172"/>
      <c r="P553" s="172"/>
      <c r="Q553" s="172"/>
      <c r="R553" s="172"/>
      <c r="S553" s="172"/>
      <c r="T553" s="172"/>
      <c r="U553" s="172"/>
      <c r="V553" s="172"/>
      <c r="W553" s="172"/>
      <c r="X553" s="172"/>
      <c r="Y553" s="172"/>
      <c r="Z553" s="172"/>
      <c r="AA553" s="172"/>
      <c r="AB553" s="172"/>
      <c r="AC553" s="172"/>
    </row>
    <row r="554">
      <c r="A554" s="83"/>
      <c r="B554" s="172"/>
      <c r="C554" s="171"/>
      <c r="D554" s="176"/>
      <c r="E554" s="172"/>
      <c r="F554" s="172"/>
      <c r="G554" s="172"/>
      <c r="H554" s="176"/>
      <c r="I554" s="172"/>
      <c r="J554" s="172"/>
      <c r="K554" s="172"/>
      <c r="L554" s="172"/>
      <c r="M554" s="172"/>
      <c r="N554" s="172"/>
      <c r="O554" s="172"/>
      <c r="P554" s="172"/>
      <c r="Q554" s="172"/>
      <c r="R554" s="172"/>
      <c r="S554" s="172"/>
      <c r="T554" s="172"/>
      <c r="U554" s="172"/>
      <c r="V554" s="172"/>
      <c r="W554" s="172"/>
      <c r="X554" s="172"/>
      <c r="Y554" s="172"/>
      <c r="Z554" s="172"/>
      <c r="AA554" s="172"/>
      <c r="AB554" s="172"/>
      <c r="AC554" s="172"/>
    </row>
    <row r="555">
      <c r="A555" s="83"/>
      <c r="B555" s="172"/>
      <c r="C555" s="171"/>
      <c r="D555" s="176"/>
      <c r="E555" s="172"/>
      <c r="F555" s="172"/>
      <c r="G555" s="172"/>
      <c r="H555" s="176"/>
      <c r="I555" s="172"/>
      <c r="J555" s="172"/>
      <c r="K555" s="172"/>
      <c r="L555" s="172"/>
      <c r="M555" s="172"/>
      <c r="N555" s="172"/>
      <c r="O555" s="172"/>
      <c r="P555" s="172"/>
      <c r="Q555" s="172"/>
      <c r="R555" s="172"/>
      <c r="S555" s="172"/>
      <c r="T555" s="172"/>
      <c r="U555" s="172"/>
      <c r="V555" s="172"/>
      <c r="W555" s="172"/>
      <c r="X555" s="172"/>
      <c r="Y555" s="172"/>
      <c r="Z555" s="172"/>
      <c r="AA555" s="172"/>
      <c r="AB555" s="172"/>
      <c r="AC555" s="172"/>
    </row>
    <row r="556">
      <c r="A556" s="83"/>
      <c r="B556" s="172"/>
      <c r="C556" s="171"/>
      <c r="D556" s="176"/>
      <c r="E556" s="172"/>
      <c r="F556" s="172"/>
      <c r="G556" s="172"/>
      <c r="H556" s="176"/>
      <c r="I556" s="172"/>
      <c r="J556" s="172"/>
      <c r="K556" s="172"/>
      <c r="L556" s="172"/>
      <c r="M556" s="172"/>
      <c r="N556" s="172"/>
      <c r="O556" s="172"/>
      <c r="P556" s="172"/>
      <c r="Q556" s="172"/>
      <c r="R556" s="172"/>
      <c r="S556" s="172"/>
      <c r="T556" s="172"/>
      <c r="U556" s="172"/>
      <c r="V556" s="172"/>
      <c r="W556" s="172"/>
      <c r="X556" s="172"/>
      <c r="Y556" s="172"/>
      <c r="Z556" s="172"/>
      <c r="AA556" s="172"/>
      <c r="AB556" s="172"/>
      <c r="AC556" s="172"/>
    </row>
    <row r="557">
      <c r="A557" s="83"/>
      <c r="B557" s="172"/>
      <c r="C557" s="171"/>
      <c r="D557" s="176"/>
      <c r="E557" s="172"/>
      <c r="F557" s="172"/>
      <c r="G557" s="172"/>
      <c r="H557" s="176"/>
      <c r="I557" s="172"/>
      <c r="J557" s="172"/>
      <c r="K557" s="172"/>
      <c r="L557" s="172"/>
      <c r="M557" s="172"/>
      <c r="N557" s="172"/>
      <c r="O557" s="172"/>
      <c r="P557" s="172"/>
      <c r="Q557" s="172"/>
      <c r="R557" s="172"/>
      <c r="S557" s="172"/>
      <c r="T557" s="172"/>
      <c r="U557" s="172"/>
      <c r="V557" s="172"/>
      <c r="W557" s="172"/>
      <c r="X557" s="172"/>
      <c r="Y557" s="172"/>
      <c r="Z557" s="172"/>
      <c r="AA557" s="172"/>
      <c r="AB557" s="172"/>
      <c r="AC557" s="172"/>
    </row>
    <row r="558">
      <c r="A558" s="83"/>
      <c r="B558" s="172"/>
      <c r="C558" s="171"/>
      <c r="D558" s="176"/>
      <c r="E558" s="172"/>
      <c r="F558" s="172"/>
      <c r="G558" s="172"/>
      <c r="H558" s="176"/>
      <c r="I558" s="172"/>
      <c r="J558" s="172"/>
      <c r="K558" s="172"/>
      <c r="L558" s="172"/>
      <c r="M558" s="172"/>
      <c r="N558" s="172"/>
      <c r="O558" s="172"/>
      <c r="P558" s="172"/>
      <c r="Q558" s="172"/>
      <c r="R558" s="172"/>
      <c r="S558" s="172"/>
      <c r="T558" s="172"/>
      <c r="U558" s="172"/>
      <c r="V558" s="172"/>
      <c r="W558" s="172"/>
      <c r="X558" s="172"/>
      <c r="Y558" s="172"/>
      <c r="Z558" s="172"/>
      <c r="AA558" s="172"/>
      <c r="AB558" s="172"/>
      <c r="AC558" s="172"/>
    </row>
    <row r="559">
      <c r="A559" s="83"/>
      <c r="B559" s="172"/>
      <c r="C559" s="171"/>
      <c r="D559" s="176"/>
      <c r="E559" s="172"/>
      <c r="F559" s="172"/>
      <c r="G559" s="172"/>
      <c r="H559" s="176"/>
      <c r="I559" s="172"/>
      <c r="J559" s="172"/>
      <c r="K559" s="172"/>
      <c r="L559" s="172"/>
      <c r="M559" s="172"/>
      <c r="N559" s="172"/>
      <c r="O559" s="172"/>
      <c r="P559" s="172"/>
      <c r="Q559" s="172"/>
      <c r="R559" s="172"/>
      <c r="S559" s="172"/>
      <c r="T559" s="172"/>
      <c r="U559" s="172"/>
      <c r="V559" s="172"/>
      <c r="W559" s="172"/>
      <c r="X559" s="172"/>
      <c r="Y559" s="172"/>
      <c r="Z559" s="172"/>
      <c r="AA559" s="172"/>
      <c r="AB559" s="172"/>
      <c r="AC559" s="172"/>
    </row>
    <row r="560">
      <c r="A560" s="83"/>
      <c r="B560" s="172"/>
      <c r="C560" s="171"/>
      <c r="D560" s="176"/>
      <c r="E560" s="172"/>
      <c r="F560" s="172"/>
      <c r="G560" s="172"/>
      <c r="H560" s="176"/>
      <c r="I560" s="172"/>
      <c r="J560" s="172"/>
      <c r="K560" s="172"/>
      <c r="L560" s="172"/>
      <c r="M560" s="172"/>
      <c r="N560" s="172"/>
      <c r="O560" s="172"/>
      <c r="P560" s="172"/>
      <c r="Q560" s="172"/>
      <c r="R560" s="172"/>
      <c r="S560" s="172"/>
      <c r="T560" s="172"/>
      <c r="U560" s="172"/>
      <c r="V560" s="172"/>
      <c r="W560" s="172"/>
      <c r="X560" s="172"/>
      <c r="Y560" s="172"/>
      <c r="Z560" s="172"/>
      <c r="AA560" s="172"/>
      <c r="AB560" s="172"/>
      <c r="AC560" s="172"/>
    </row>
    <row r="561">
      <c r="A561" s="83"/>
      <c r="B561" s="172"/>
      <c r="C561" s="171"/>
      <c r="D561" s="176"/>
      <c r="E561" s="172"/>
      <c r="F561" s="172"/>
      <c r="G561" s="172"/>
      <c r="H561" s="176"/>
      <c r="I561" s="172"/>
      <c r="J561" s="172"/>
      <c r="K561" s="172"/>
      <c r="L561" s="172"/>
      <c r="M561" s="172"/>
      <c r="N561" s="172"/>
      <c r="O561" s="172"/>
      <c r="P561" s="172"/>
      <c r="Q561" s="172"/>
      <c r="R561" s="172"/>
      <c r="S561" s="172"/>
      <c r="T561" s="172"/>
      <c r="U561" s="172"/>
      <c r="V561" s="172"/>
      <c r="W561" s="172"/>
      <c r="X561" s="172"/>
      <c r="Y561" s="172"/>
      <c r="Z561" s="172"/>
      <c r="AA561" s="172"/>
      <c r="AB561" s="172"/>
      <c r="AC561" s="172"/>
    </row>
    <row r="562">
      <c r="A562" s="83"/>
      <c r="B562" s="172"/>
      <c r="C562" s="171"/>
      <c r="D562" s="176"/>
      <c r="E562" s="172"/>
      <c r="F562" s="172"/>
      <c r="G562" s="172"/>
      <c r="H562" s="176"/>
      <c r="I562" s="172"/>
      <c r="J562" s="172"/>
      <c r="K562" s="172"/>
      <c r="L562" s="172"/>
      <c r="M562" s="172"/>
      <c r="N562" s="172"/>
      <c r="O562" s="172"/>
      <c r="P562" s="172"/>
      <c r="Q562" s="172"/>
      <c r="R562" s="172"/>
      <c r="S562" s="172"/>
      <c r="T562" s="172"/>
      <c r="U562" s="172"/>
      <c r="V562" s="172"/>
      <c r="W562" s="172"/>
      <c r="X562" s="172"/>
      <c r="Y562" s="172"/>
      <c r="Z562" s="172"/>
      <c r="AA562" s="172"/>
      <c r="AB562" s="172"/>
      <c r="AC562" s="172"/>
    </row>
    <row r="563">
      <c r="A563" s="83"/>
      <c r="B563" s="172"/>
      <c r="C563" s="171"/>
      <c r="D563" s="176"/>
      <c r="E563" s="172"/>
      <c r="F563" s="172"/>
      <c r="G563" s="172"/>
      <c r="H563" s="176"/>
      <c r="I563" s="172"/>
      <c r="J563" s="172"/>
      <c r="K563" s="172"/>
      <c r="L563" s="172"/>
      <c r="M563" s="172"/>
      <c r="N563" s="172"/>
      <c r="O563" s="172"/>
      <c r="P563" s="172"/>
      <c r="Q563" s="172"/>
      <c r="R563" s="172"/>
      <c r="S563" s="172"/>
      <c r="T563" s="172"/>
      <c r="U563" s="172"/>
      <c r="V563" s="172"/>
      <c r="W563" s="172"/>
      <c r="X563" s="172"/>
      <c r="Y563" s="172"/>
      <c r="Z563" s="172"/>
      <c r="AA563" s="172"/>
      <c r="AB563" s="172"/>
      <c r="AC563" s="172"/>
    </row>
    <row r="564">
      <c r="A564" s="83"/>
      <c r="B564" s="172"/>
      <c r="C564" s="171"/>
      <c r="D564" s="176"/>
      <c r="E564" s="172"/>
      <c r="F564" s="172"/>
      <c r="G564" s="172"/>
      <c r="H564" s="176"/>
      <c r="I564" s="172"/>
      <c r="J564" s="172"/>
      <c r="K564" s="172"/>
      <c r="L564" s="172"/>
      <c r="M564" s="172"/>
      <c r="N564" s="172"/>
      <c r="O564" s="172"/>
      <c r="P564" s="172"/>
      <c r="Q564" s="172"/>
      <c r="R564" s="172"/>
      <c r="S564" s="172"/>
      <c r="T564" s="172"/>
      <c r="U564" s="172"/>
      <c r="V564" s="172"/>
      <c r="W564" s="172"/>
      <c r="X564" s="172"/>
      <c r="Y564" s="172"/>
      <c r="Z564" s="172"/>
      <c r="AA564" s="172"/>
      <c r="AB564" s="172"/>
      <c r="AC564" s="172"/>
    </row>
    <row r="565">
      <c r="A565" s="83"/>
      <c r="B565" s="172"/>
      <c r="C565" s="171"/>
      <c r="D565" s="176"/>
      <c r="E565" s="172"/>
      <c r="F565" s="172"/>
      <c r="G565" s="172"/>
      <c r="H565" s="176"/>
      <c r="I565" s="172"/>
      <c r="J565" s="172"/>
      <c r="K565" s="172"/>
      <c r="L565" s="172"/>
      <c r="M565" s="172"/>
      <c r="N565" s="172"/>
      <c r="O565" s="172"/>
      <c r="P565" s="172"/>
      <c r="Q565" s="172"/>
      <c r="R565" s="172"/>
      <c r="S565" s="172"/>
      <c r="T565" s="172"/>
      <c r="U565" s="172"/>
      <c r="V565" s="172"/>
      <c r="W565" s="172"/>
      <c r="X565" s="172"/>
      <c r="Y565" s="172"/>
      <c r="Z565" s="172"/>
      <c r="AA565" s="172"/>
      <c r="AB565" s="172"/>
      <c r="AC565" s="172"/>
    </row>
    <row r="566">
      <c r="A566" s="83"/>
      <c r="B566" s="172"/>
      <c r="C566" s="171"/>
      <c r="D566" s="176"/>
      <c r="E566" s="172"/>
      <c r="F566" s="172"/>
      <c r="G566" s="172"/>
      <c r="H566" s="176"/>
      <c r="I566" s="172"/>
      <c r="J566" s="172"/>
      <c r="K566" s="172"/>
      <c r="L566" s="172"/>
      <c r="M566" s="172"/>
      <c r="N566" s="172"/>
      <c r="O566" s="172"/>
      <c r="P566" s="172"/>
      <c r="Q566" s="172"/>
      <c r="R566" s="172"/>
      <c r="S566" s="172"/>
      <c r="T566" s="172"/>
      <c r="U566" s="172"/>
      <c r="V566" s="172"/>
      <c r="W566" s="172"/>
      <c r="X566" s="172"/>
      <c r="Y566" s="172"/>
      <c r="Z566" s="172"/>
      <c r="AA566" s="172"/>
      <c r="AB566" s="172"/>
      <c r="AC566" s="172"/>
    </row>
    <row r="567">
      <c r="A567" s="83"/>
      <c r="B567" s="172"/>
      <c r="C567" s="171"/>
      <c r="D567" s="176"/>
      <c r="E567" s="172"/>
      <c r="F567" s="172"/>
      <c r="G567" s="172"/>
      <c r="H567" s="176"/>
      <c r="I567" s="172"/>
      <c r="J567" s="172"/>
      <c r="K567" s="172"/>
      <c r="L567" s="172"/>
      <c r="M567" s="172"/>
      <c r="N567" s="172"/>
      <c r="O567" s="172"/>
      <c r="P567" s="172"/>
      <c r="Q567" s="172"/>
      <c r="R567" s="172"/>
      <c r="S567" s="172"/>
      <c r="T567" s="172"/>
      <c r="U567" s="172"/>
      <c r="V567" s="172"/>
      <c r="W567" s="172"/>
      <c r="X567" s="172"/>
      <c r="Y567" s="172"/>
      <c r="Z567" s="172"/>
      <c r="AA567" s="172"/>
      <c r="AB567" s="172"/>
      <c r="AC567" s="172"/>
    </row>
    <row r="568">
      <c r="A568" s="83"/>
      <c r="B568" s="172"/>
      <c r="C568" s="171"/>
      <c r="D568" s="176"/>
      <c r="E568" s="172"/>
      <c r="F568" s="172"/>
      <c r="G568" s="172"/>
      <c r="H568" s="176"/>
      <c r="I568" s="172"/>
      <c r="J568" s="172"/>
      <c r="K568" s="172"/>
      <c r="L568" s="172"/>
      <c r="M568" s="172"/>
      <c r="N568" s="172"/>
      <c r="O568" s="172"/>
      <c r="P568" s="172"/>
      <c r="Q568" s="172"/>
      <c r="R568" s="172"/>
      <c r="S568" s="172"/>
      <c r="T568" s="172"/>
      <c r="U568" s="172"/>
      <c r="V568" s="172"/>
      <c r="W568" s="172"/>
      <c r="X568" s="172"/>
      <c r="Y568" s="172"/>
      <c r="Z568" s="172"/>
      <c r="AA568" s="172"/>
      <c r="AB568" s="172"/>
      <c r="AC568" s="172"/>
    </row>
    <row r="569">
      <c r="A569" s="83"/>
      <c r="B569" s="172"/>
      <c r="C569" s="171"/>
      <c r="D569" s="176"/>
      <c r="E569" s="172"/>
      <c r="F569" s="172"/>
      <c r="G569" s="172"/>
      <c r="H569" s="176"/>
      <c r="I569" s="172"/>
      <c r="J569" s="172"/>
      <c r="K569" s="172"/>
      <c r="L569" s="172"/>
      <c r="M569" s="172"/>
      <c r="N569" s="172"/>
      <c r="O569" s="172"/>
      <c r="P569" s="172"/>
      <c r="Q569" s="172"/>
      <c r="R569" s="172"/>
      <c r="S569" s="172"/>
      <c r="T569" s="172"/>
      <c r="U569" s="172"/>
      <c r="V569" s="172"/>
      <c r="W569" s="172"/>
      <c r="X569" s="172"/>
      <c r="Y569" s="172"/>
      <c r="Z569" s="172"/>
      <c r="AA569" s="172"/>
      <c r="AB569" s="172"/>
      <c r="AC569" s="172"/>
    </row>
    <row r="570">
      <c r="A570" s="83"/>
      <c r="B570" s="172"/>
      <c r="C570" s="171"/>
      <c r="D570" s="176"/>
      <c r="E570" s="172"/>
      <c r="F570" s="172"/>
      <c r="G570" s="172"/>
      <c r="H570" s="176"/>
      <c r="I570" s="172"/>
      <c r="J570" s="172"/>
      <c r="K570" s="172"/>
      <c r="L570" s="172"/>
      <c r="M570" s="172"/>
      <c r="N570" s="172"/>
      <c r="O570" s="172"/>
      <c r="P570" s="172"/>
      <c r="Q570" s="172"/>
      <c r="R570" s="172"/>
      <c r="S570" s="172"/>
      <c r="T570" s="172"/>
      <c r="U570" s="172"/>
      <c r="V570" s="172"/>
      <c r="W570" s="172"/>
      <c r="X570" s="172"/>
      <c r="Y570" s="172"/>
      <c r="Z570" s="172"/>
      <c r="AA570" s="172"/>
      <c r="AB570" s="172"/>
      <c r="AC570" s="172"/>
    </row>
    <row r="571">
      <c r="A571" s="83"/>
      <c r="B571" s="172"/>
      <c r="C571" s="171"/>
      <c r="D571" s="176"/>
      <c r="E571" s="172"/>
      <c r="F571" s="172"/>
      <c r="G571" s="172"/>
      <c r="H571" s="176"/>
      <c r="I571" s="172"/>
      <c r="J571" s="172"/>
      <c r="K571" s="172"/>
      <c r="L571" s="172"/>
      <c r="M571" s="172"/>
      <c r="N571" s="172"/>
      <c r="O571" s="172"/>
      <c r="P571" s="172"/>
      <c r="Q571" s="172"/>
      <c r="R571" s="172"/>
      <c r="S571" s="172"/>
      <c r="T571" s="172"/>
      <c r="U571" s="172"/>
      <c r="V571" s="172"/>
      <c r="W571" s="172"/>
      <c r="X571" s="172"/>
      <c r="Y571" s="172"/>
      <c r="Z571" s="172"/>
      <c r="AA571" s="172"/>
      <c r="AB571" s="172"/>
      <c r="AC571" s="172"/>
    </row>
    <row r="572">
      <c r="A572" s="83"/>
      <c r="B572" s="172"/>
      <c r="C572" s="171"/>
      <c r="D572" s="176"/>
      <c r="E572" s="172"/>
      <c r="F572" s="172"/>
      <c r="G572" s="172"/>
      <c r="H572" s="176"/>
      <c r="I572" s="172"/>
      <c r="J572" s="172"/>
      <c r="K572" s="172"/>
      <c r="L572" s="172"/>
      <c r="M572" s="172"/>
      <c r="N572" s="172"/>
      <c r="O572" s="172"/>
      <c r="P572" s="172"/>
      <c r="Q572" s="172"/>
      <c r="R572" s="172"/>
      <c r="S572" s="172"/>
      <c r="T572" s="172"/>
      <c r="U572" s="172"/>
      <c r="V572" s="172"/>
      <c r="W572" s="172"/>
      <c r="X572" s="172"/>
      <c r="Y572" s="172"/>
      <c r="Z572" s="172"/>
      <c r="AA572" s="172"/>
      <c r="AB572" s="172"/>
      <c r="AC572" s="172"/>
    </row>
    <row r="573">
      <c r="A573" s="83"/>
      <c r="B573" s="172"/>
      <c r="C573" s="171"/>
      <c r="D573" s="176"/>
      <c r="E573" s="172"/>
      <c r="F573" s="172"/>
      <c r="G573" s="172"/>
      <c r="H573" s="176"/>
      <c r="I573" s="172"/>
      <c r="J573" s="172"/>
      <c r="K573" s="172"/>
      <c r="L573" s="172"/>
      <c r="M573" s="172"/>
      <c r="N573" s="172"/>
      <c r="O573" s="172"/>
      <c r="P573" s="172"/>
      <c r="Q573" s="172"/>
      <c r="R573" s="172"/>
      <c r="S573" s="172"/>
      <c r="T573" s="172"/>
      <c r="U573" s="172"/>
      <c r="V573" s="172"/>
      <c r="W573" s="172"/>
      <c r="X573" s="172"/>
      <c r="Y573" s="172"/>
      <c r="Z573" s="172"/>
      <c r="AA573" s="172"/>
      <c r="AB573" s="172"/>
      <c r="AC573" s="172"/>
    </row>
    <row r="574">
      <c r="A574" s="83"/>
      <c r="B574" s="172"/>
      <c r="C574" s="171"/>
      <c r="D574" s="176"/>
      <c r="E574" s="172"/>
      <c r="F574" s="172"/>
      <c r="G574" s="172"/>
      <c r="H574" s="176"/>
      <c r="I574" s="172"/>
      <c r="J574" s="172"/>
      <c r="K574" s="172"/>
      <c r="L574" s="172"/>
      <c r="M574" s="172"/>
      <c r="N574" s="172"/>
      <c r="O574" s="172"/>
      <c r="P574" s="172"/>
      <c r="Q574" s="172"/>
      <c r="R574" s="172"/>
      <c r="S574" s="172"/>
      <c r="T574" s="172"/>
      <c r="U574" s="172"/>
      <c r="V574" s="172"/>
      <c r="W574" s="172"/>
      <c r="X574" s="172"/>
      <c r="Y574" s="172"/>
      <c r="Z574" s="172"/>
      <c r="AA574" s="172"/>
      <c r="AB574" s="172"/>
      <c r="AC574" s="172"/>
    </row>
    <row r="575">
      <c r="A575" s="83"/>
      <c r="B575" s="172"/>
      <c r="C575" s="171"/>
      <c r="D575" s="176"/>
      <c r="E575" s="172"/>
      <c r="F575" s="172"/>
      <c r="G575" s="172"/>
      <c r="H575" s="176"/>
      <c r="I575" s="172"/>
      <c r="J575" s="172"/>
      <c r="K575" s="172"/>
      <c r="L575" s="172"/>
      <c r="M575" s="172"/>
      <c r="N575" s="172"/>
      <c r="O575" s="172"/>
      <c r="P575" s="172"/>
      <c r="Q575" s="172"/>
      <c r="R575" s="172"/>
      <c r="S575" s="172"/>
      <c r="T575" s="172"/>
      <c r="U575" s="172"/>
      <c r="V575" s="172"/>
      <c r="W575" s="172"/>
      <c r="X575" s="172"/>
      <c r="Y575" s="172"/>
      <c r="Z575" s="172"/>
      <c r="AA575" s="172"/>
      <c r="AB575" s="172"/>
      <c r="AC575" s="172"/>
    </row>
    <row r="576">
      <c r="A576" s="83"/>
      <c r="B576" s="172"/>
      <c r="C576" s="171"/>
      <c r="D576" s="176"/>
      <c r="E576" s="172"/>
      <c r="F576" s="172"/>
      <c r="G576" s="172"/>
      <c r="H576" s="176"/>
      <c r="I576" s="172"/>
      <c r="J576" s="172"/>
      <c r="K576" s="172"/>
      <c r="L576" s="172"/>
      <c r="M576" s="172"/>
      <c r="N576" s="172"/>
      <c r="O576" s="172"/>
      <c r="P576" s="172"/>
      <c r="Q576" s="172"/>
      <c r="R576" s="172"/>
      <c r="S576" s="172"/>
      <c r="T576" s="172"/>
      <c r="U576" s="172"/>
      <c r="V576" s="172"/>
      <c r="W576" s="172"/>
      <c r="X576" s="172"/>
      <c r="Y576" s="172"/>
      <c r="Z576" s="172"/>
      <c r="AA576" s="172"/>
      <c r="AB576" s="172"/>
      <c r="AC576" s="172"/>
    </row>
    <row r="577">
      <c r="A577" s="83"/>
      <c r="B577" s="172"/>
      <c r="C577" s="171"/>
      <c r="D577" s="176"/>
      <c r="E577" s="172"/>
      <c r="F577" s="172"/>
      <c r="G577" s="172"/>
      <c r="H577" s="176"/>
      <c r="I577" s="172"/>
      <c r="J577" s="172"/>
      <c r="K577" s="172"/>
      <c r="L577" s="172"/>
      <c r="M577" s="172"/>
      <c r="N577" s="172"/>
      <c r="O577" s="172"/>
      <c r="P577" s="172"/>
      <c r="Q577" s="172"/>
      <c r="R577" s="172"/>
      <c r="S577" s="172"/>
      <c r="T577" s="172"/>
      <c r="U577" s="172"/>
      <c r="V577" s="172"/>
      <c r="W577" s="172"/>
      <c r="X577" s="172"/>
      <c r="Y577" s="172"/>
      <c r="Z577" s="172"/>
      <c r="AA577" s="172"/>
      <c r="AB577" s="172"/>
      <c r="AC577" s="172"/>
    </row>
    <row r="578">
      <c r="A578" s="83"/>
      <c r="B578" s="172"/>
      <c r="C578" s="171"/>
      <c r="D578" s="176"/>
      <c r="E578" s="172"/>
      <c r="F578" s="172"/>
      <c r="G578" s="172"/>
      <c r="H578" s="176"/>
      <c r="I578" s="172"/>
      <c r="J578" s="172"/>
      <c r="K578" s="172"/>
      <c r="L578" s="172"/>
      <c r="M578" s="172"/>
      <c r="N578" s="172"/>
      <c r="O578" s="172"/>
      <c r="P578" s="172"/>
      <c r="Q578" s="172"/>
      <c r="R578" s="172"/>
      <c r="S578" s="172"/>
      <c r="T578" s="172"/>
      <c r="U578" s="172"/>
      <c r="V578" s="172"/>
      <c r="W578" s="172"/>
      <c r="X578" s="172"/>
      <c r="Y578" s="172"/>
      <c r="Z578" s="172"/>
      <c r="AA578" s="172"/>
      <c r="AB578" s="172"/>
      <c r="AC578" s="172"/>
    </row>
    <row r="579">
      <c r="A579" s="83"/>
      <c r="B579" s="172"/>
      <c r="C579" s="171"/>
      <c r="D579" s="176"/>
      <c r="E579" s="172"/>
      <c r="F579" s="172"/>
      <c r="G579" s="172"/>
      <c r="H579" s="176"/>
      <c r="I579" s="172"/>
      <c r="J579" s="172"/>
      <c r="K579" s="172"/>
      <c r="L579" s="172"/>
      <c r="M579" s="172"/>
      <c r="N579" s="172"/>
      <c r="O579" s="172"/>
      <c r="P579" s="172"/>
      <c r="Q579" s="172"/>
      <c r="R579" s="172"/>
      <c r="S579" s="172"/>
      <c r="T579" s="172"/>
      <c r="U579" s="172"/>
      <c r="V579" s="172"/>
      <c r="W579" s="172"/>
      <c r="X579" s="172"/>
      <c r="Y579" s="172"/>
      <c r="Z579" s="172"/>
      <c r="AA579" s="172"/>
      <c r="AB579" s="172"/>
      <c r="AC579" s="172"/>
    </row>
    <row r="580">
      <c r="A580" s="83"/>
      <c r="B580" s="172"/>
      <c r="C580" s="171"/>
      <c r="D580" s="176"/>
      <c r="E580" s="172"/>
      <c r="F580" s="172"/>
      <c r="G580" s="172"/>
      <c r="H580" s="176"/>
      <c r="I580" s="172"/>
      <c r="J580" s="172"/>
      <c r="K580" s="172"/>
      <c r="L580" s="172"/>
      <c r="M580" s="172"/>
      <c r="N580" s="172"/>
      <c r="O580" s="172"/>
      <c r="P580" s="172"/>
      <c r="Q580" s="172"/>
      <c r="R580" s="172"/>
      <c r="S580" s="172"/>
      <c r="T580" s="172"/>
      <c r="U580" s="172"/>
      <c r="V580" s="172"/>
      <c r="W580" s="172"/>
      <c r="X580" s="172"/>
      <c r="Y580" s="172"/>
      <c r="Z580" s="172"/>
      <c r="AA580" s="172"/>
      <c r="AB580" s="172"/>
      <c r="AC580" s="172"/>
    </row>
    <row r="581">
      <c r="A581" s="83"/>
      <c r="B581" s="172"/>
      <c r="C581" s="171"/>
      <c r="D581" s="176"/>
      <c r="E581" s="172"/>
      <c r="F581" s="172"/>
      <c r="G581" s="172"/>
      <c r="H581" s="176"/>
      <c r="I581" s="172"/>
      <c r="J581" s="172"/>
      <c r="K581" s="172"/>
      <c r="L581" s="172"/>
      <c r="M581" s="172"/>
      <c r="N581" s="172"/>
      <c r="O581" s="172"/>
      <c r="P581" s="172"/>
      <c r="Q581" s="172"/>
      <c r="R581" s="172"/>
      <c r="S581" s="172"/>
      <c r="T581" s="172"/>
      <c r="U581" s="172"/>
      <c r="V581" s="172"/>
      <c r="W581" s="172"/>
      <c r="X581" s="172"/>
      <c r="Y581" s="172"/>
      <c r="Z581" s="172"/>
      <c r="AA581" s="172"/>
      <c r="AB581" s="172"/>
      <c r="AC581" s="172"/>
    </row>
    <row r="582">
      <c r="A582" s="83"/>
      <c r="B582" s="172"/>
      <c r="C582" s="171"/>
      <c r="D582" s="176"/>
      <c r="E582" s="172"/>
      <c r="F582" s="172"/>
      <c r="G582" s="172"/>
      <c r="H582" s="176"/>
      <c r="I582" s="172"/>
      <c r="J582" s="172"/>
      <c r="K582" s="172"/>
      <c r="L582" s="172"/>
      <c r="M582" s="172"/>
      <c r="N582" s="172"/>
      <c r="O582" s="172"/>
      <c r="P582" s="172"/>
      <c r="Q582" s="172"/>
      <c r="R582" s="172"/>
      <c r="S582" s="172"/>
      <c r="T582" s="172"/>
      <c r="U582" s="172"/>
      <c r="V582" s="172"/>
      <c r="W582" s="172"/>
      <c r="X582" s="172"/>
      <c r="Y582" s="172"/>
      <c r="Z582" s="172"/>
      <c r="AA582" s="172"/>
      <c r="AB582" s="172"/>
      <c r="AC582" s="172"/>
    </row>
    <row r="583">
      <c r="A583" s="83"/>
      <c r="B583" s="172"/>
      <c r="C583" s="171"/>
      <c r="D583" s="176"/>
      <c r="E583" s="172"/>
      <c r="F583" s="172"/>
      <c r="G583" s="172"/>
      <c r="H583" s="176"/>
      <c r="I583" s="172"/>
      <c r="J583" s="172"/>
      <c r="K583" s="172"/>
      <c r="L583" s="172"/>
      <c r="M583" s="172"/>
      <c r="N583" s="172"/>
      <c r="O583" s="172"/>
      <c r="P583" s="172"/>
      <c r="Q583" s="172"/>
      <c r="R583" s="172"/>
      <c r="S583" s="172"/>
      <c r="T583" s="172"/>
      <c r="U583" s="172"/>
      <c r="V583" s="172"/>
      <c r="W583" s="172"/>
      <c r="X583" s="172"/>
      <c r="Y583" s="172"/>
      <c r="Z583" s="172"/>
      <c r="AA583" s="172"/>
      <c r="AB583" s="172"/>
      <c r="AC583" s="172"/>
    </row>
    <row r="584">
      <c r="A584" s="83"/>
      <c r="B584" s="172"/>
      <c r="C584" s="171"/>
      <c r="D584" s="176"/>
      <c r="E584" s="172"/>
      <c r="F584" s="172"/>
      <c r="G584" s="172"/>
      <c r="H584" s="176"/>
      <c r="I584" s="172"/>
      <c r="J584" s="172"/>
      <c r="K584" s="172"/>
      <c r="L584" s="172"/>
      <c r="M584" s="172"/>
      <c r="N584" s="172"/>
      <c r="O584" s="172"/>
      <c r="P584" s="172"/>
      <c r="Q584" s="172"/>
      <c r="R584" s="172"/>
      <c r="S584" s="172"/>
      <c r="T584" s="172"/>
      <c r="U584" s="172"/>
      <c r="V584" s="172"/>
      <c r="W584" s="172"/>
      <c r="X584" s="172"/>
      <c r="Y584" s="172"/>
      <c r="Z584" s="172"/>
      <c r="AA584" s="172"/>
      <c r="AB584" s="172"/>
      <c r="AC584" s="172"/>
    </row>
    <row r="585">
      <c r="A585" s="83"/>
      <c r="B585" s="172"/>
      <c r="C585" s="171"/>
      <c r="D585" s="176"/>
      <c r="E585" s="172"/>
      <c r="F585" s="172"/>
      <c r="G585" s="172"/>
      <c r="H585" s="176"/>
      <c r="I585" s="172"/>
      <c r="J585" s="172"/>
      <c r="K585" s="172"/>
      <c r="L585" s="172"/>
      <c r="M585" s="172"/>
      <c r="N585" s="172"/>
      <c r="O585" s="172"/>
      <c r="P585" s="172"/>
      <c r="Q585" s="172"/>
      <c r="R585" s="172"/>
      <c r="S585" s="172"/>
      <c r="T585" s="172"/>
      <c r="U585" s="172"/>
      <c r="V585" s="172"/>
      <c r="W585" s="172"/>
      <c r="X585" s="172"/>
      <c r="Y585" s="172"/>
      <c r="Z585" s="172"/>
      <c r="AA585" s="172"/>
      <c r="AB585" s="172"/>
      <c r="AC585" s="172"/>
    </row>
    <row r="586">
      <c r="A586" s="83"/>
      <c r="B586" s="172"/>
      <c r="C586" s="171"/>
      <c r="D586" s="176"/>
      <c r="E586" s="172"/>
      <c r="F586" s="172"/>
      <c r="G586" s="172"/>
      <c r="H586" s="176"/>
      <c r="I586" s="172"/>
      <c r="J586" s="172"/>
      <c r="K586" s="172"/>
      <c r="L586" s="172"/>
      <c r="M586" s="172"/>
      <c r="N586" s="172"/>
      <c r="O586" s="172"/>
      <c r="P586" s="172"/>
      <c r="Q586" s="172"/>
      <c r="R586" s="172"/>
      <c r="S586" s="172"/>
      <c r="T586" s="172"/>
      <c r="U586" s="172"/>
      <c r="V586" s="172"/>
      <c r="W586" s="172"/>
      <c r="X586" s="172"/>
      <c r="Y586" s="172"/>
      <c r="Z586" s="172"/>
      <c r="AA586" s="172"/>
      <c r="AB586" s="172"/>
      <c r="AC586" s="172"/>
    </row>
    <row r="587">
      <c r="A587" s="83"/>
      <c r="B587" s="172"/>
      <c r="C587" s="171"/>
      <c r="D587" s="176"/>
      <c r="E587" s="172"/>
      <c r="F587" s="172"/>
      <c r="G587" s="172"/>
      <c r="H587" s="176"/>
      <c r="I587" s="172"/>
      <c r="J587" s="172"/>
      <c r="K587" s="172"/>
      <c r="L587" s="172"/>
      <c r="M587" s="172"/>
      <c r="N587" s="172"/>
      <c r="O587" s="172"/>
      <c r="P587" s="172"/>
      <c r="Q587" s="172"/>
      <c r="R587" s="172"/>
      <c r="S587" s="172"/>
      <c r="T587" s="172"/>
      <c r="U587" s="172"/>
      <c r="V587" s="172"/>
      <c r="W587" s="172"/>
      <c r="X587" s="172"/>
      <c r="Y587" s="172"/>
      <c r="Z587" s="172"/>
      <c r="AA587" s="172"/>
      <c r="AB587" s="172"/>
      <c r="AC587" s="172"/>
    </row>
    <row r="588">
      <c r="A588" s="83"/>
      <c r="B588" s="172"/>
      <c r="C588" s="171"/>
      <c r="D588" s="176"/>
      <c r="E588" s="172"/>
      <c r="F588" s="172"/>
      <c r="G588" s="172"/>
      <c r="H588" s="176"/>
      <c r="I588" s="172"/>
      <c r="J588" s="172"/>
      <c r="K588" s="172"/>
      <c r="L588" s="172"/>
      <c r="M588" s="172"/>
      <c r="N588" s="172"/>
      <c r="O588" s="172"/>
      <c r="P588" s="172"/>
      <c r="Q588" s="172"/>
      <c r="R588" s="172"/>
      <c r="S588" s="172"/>
      <c r="T588" s="172"/>
      <c r="U588" s="172"/>
      <c r="V588" s="172"/>
      <c r="W588" s="172"/>
      <c r="X588" s="172"/>
      <c r="Y588" s="172"/>
      <c r="Z588" s="172"/>
      <c r="AA588" s="172"/>
      <c r="AB588" s="172"/>
      <c r="AC588" s="172"/>
    </row>
    <row r="589">
      <c r="A589" s="83"/>
      <c r="B589" s="172"/>
      <c r="C589" s="171"/>
      <c r="D589" s="176"/>
      <c r="E589" s="172"/>
      <c r="F589" s="172"/>
      <c r="G589" s="172"/>
      <c r="H589" s="176"/>
      <c r="I589" s="172"/>
      <c r="J589" s="172"/>
      <c r="K589" s="172"/>
      <c r="L589" s="172"/>
      <c r="M589" s="172"/>
      <c r="N589" s="172"/>
      <c r="O589" s="172"/>
      <c r="P589" s="172"/>
      <c r="Q589" s="172"/>
      <c r="R589" s="172"/>
      <c r="S589" s="172"/>
      <c r="T589" s="172"/>
      <c r="U589" s="172"/>
      <c r="V589" s="172"/>
      <c r="W589" s="172"/>
      <c r="X589" s="172"/>
      <c r="Y589" s="172"/>
      <c r="Z589" s="172"/>
      <c r="AA589" s="172"/>
      <c r="AB589" s="172"/>
      <c r="AC589" s="172"/>
    </row>
    <row r="590">
      <c r="A590" s="83"/>
      <c r="B590" s="172"/>
      <c r="C590" s="171"/>
      <c r="D590" s="176"/>
      <c r="E590" s="172"/>
      <c r="F590" s="172"/>
      <c r="G590" s="172"/>
      <c r="H590" s="176"/>
      <c r="I590" s="172"/>
      <c r="J590" s="172"/>
      <c r="K590" s="172"/>
      <c r="L590" s="172"/>
      <c r="M590" s="172"/>
      <c r="N590" s="172"/>
      <c r="O590" s="172"/>
      <c r="P590" s="172"/>
      <c r="Q590" s="172"/>
      <c r="R590" s="172"/>
      <c r="S590" s="172"/>
      <c r="T590" s="172"/>
      <c r="U590" s="172"/>
      <c r="V590" s="172"/>
      <c r="W590" s="172"/>
      <c r="X590" s="172"/>
      <c r="Y590" s="172"/>
      <c r="Z590" s="172"/>
      <c r="AA590" s="172"/>
      <c r="AB590" s="172"/>
      <c r="AC590" s="172"/>
    </row>
    <row r="591">
      <c r="A591" s="83"/>
      <c r="B591" s="172"/>
      <c r="C591" s="171"/>
      <c r="D591" s="176"/>
      <c r="E591" s="172"/>
      <c r="F591" s="172"/>
      <c r="G591" s="172"/>
      <c r="H591" s="176"/>
      <c r="I591" s="172"/>
      <c r="J591" s="172"/>
      <c r="K591" s="172"/>
      <c r="L591" s="172"/>
      <c r="M591" s="172"/>
      <c r="N591" s="172"/>
      <c r="O591" s="172"/>
      <c r="P591" s="172"/>
      <c r="Q591" s="172"/>
      <c r="R591" s="172"/>
      <c r="S591" s="172"/>
      <c r="T591" s="172"/>
      <c r="U591" s="172"/>
      <c r="V591" s="172"/>
      <c r="W591" s="172"/>
      <c r="X591" s="172"/>
      <c r="Y591" s="172"/>
      <c r="Z591" s="172"/>
      <c r="AA591" s="172"/>
      <c r="AB591" s="172"/>
      <c r="AC591" s="172"/>
    </row>
    <row r="592">
      <c r="A592" s="83"/>
      <c r="B592" s="172"/>
      <c r="C592" s="171"/>
      <c r="D592" s="176"/>
      <c r="E592" s="172"/>
      <c r="F592" s="172"/>
      <c r="G592" s="172"/>
      <c r="H592" s="176"/>
      <c r="I592" s="172"/>
      <c r="J592" s="172"/>
      <c r="K592" s="172"/>
      <c r="L592" s="172"/>
      <c r="M592" s="172"/>
      <c r="N592" s="172"/>
      <c r="O592" s="172"/>
      <c r="P592" s="172"/>
      <c r="Q592" s="172"/>
      <c r="R592" s="172"/>
      <c r="S592" s="172"/>
      <c r="T592" s="172"/>
      <c r="U592" s="172"/>
      <c r="V592" s="172"/>
      <c r="W592" s="172"/>
      <c r="X592" s="172"/>
      <c r="Y592" s="172"/>
      <c r="Z592" s="172"/>
      <c r="AA592" s="172"/>
      <c r="AB592" s="172"/>
      <c r="AC592" s="172"/>
    </row>
    <row r="593">
      <c r="A593" s="83"/>
      <c r="B593" s="172"/>
      <c r="C593" s="171"/>
      <c r="D593" s="176"/>
      <c r="E593" s="172"/>
      <c r="F593" s="172"/>
      <c r="G593" s="172"/>
      <c r="H593" s="176"/>
      <c r="I593" s="172"/>
      <c r="J593" s="172"/>
      <c r="K593" s="172"/>
      <c r="L593" s="172"/>
      <c r="M593" s="172"/>
      <c r="N593" s="172"/>
      <c r="O593" s="172"/>
      <c r="P593" s="172"/>
      <c r="Q593" s="172"/>
      <c r="R593" s="172"/>
      <c r="S593" s="172"/>
      <c r="T593" s="172"/>
      <c r="U593" s="172"/>
      <c r="V593" s="172"/>
      <c r="W593" s="172"/>
      <c r="X593" s="172"/>
      <c r="Y593" s="172"/>
      <c r="Z593" s="172"/>
      <c r="AA593" s="172"/>
      <c r="AB593" s="172"/>
      <c r="AC593" s="172"/>
    </row>
    <row r="594">
      <c r="A594" s="83"/>
      <c r="B594" s="172"/>
      <c r="C594" s="171"/>
      <c r="D594" s="176"/>
      <c r="E594" s="172"/>
      <c r="F594" s="172"/>
      <c r="G594" s="172"/>
      <c r="H594" s="176"/>
      <c r="I594" s="172"/>
      <c r="J594" s="172"/>
      <c r="K594" s="172"/>
      <c r="L594" s="172"/>
      <c r="M594" s="172"/>
      <c r="N594" s="172"/>
      <c r="O594" s="172"/>
      <c r="P594" s="172"/>
      <c r="Q594" s="172"/>
      <c r="R594" s="172"/>
      <c r="S594" s="172"/>
      <c r="T594" s="172"/>
      <c r="U594" s="172"/>
      <c r="V594" s="172"/>
      <c r="W594" s="172"/>
      <c r="X594" s="172"/>
      <c r="Y594" s="172"/>
      <c r="Z594" s="172"/>
      <c r="AA594" s="172"/>
      <c r="AB594" s="172"/>
      <c r="AC594" s="172"/>
    </row>
    <row r="595">
      <c r="A595" s="83"/>
      <c r="B595" s="172"/>
      <c r="C595" s="171"/>
      <c r="D595" s="176"/>
      <c r="E595" s="172"/>
      <c r="F595" s="172"/>
      <c r="G595" s="172"/>
      <c r="H595" s="176"/>
      <c r="I595" s="172"/>
      <c r="J595" s="172"/>
      <c r="K595" s="172"/>
      <c r="L595" s="172"/>
      <c r="M595" s="172"/>
      <c r="N595" s="172"/>
      <c r="O595" s="172"/>
      <c r="P595" s="172"/>
      <c r="Q595" s="172"/>
      <c r="R595" s="172"/>
      <c r="S595" s="172"/>
      <c r="T595" s="172"/>
      <c r="U595" s="172"/>
      <c r="V595" s="172"/>
      <c r="W595" s="172"/>
      <c r="X595" s="172"/>
      <c r="Y595" s="172"/>
      <c r="Z595" s="172"/>
      <c r="AA595" s="172"/>
      <c r="AB595" s="172"/>
      <c r="AC595" s="172"/>
    </row>
    <row r="596">
      <c r="A596" s="83"/>
      <c r="B596" s="172"/>
      <c r="C596" s="171"/>
      <c r="D596" s="176"/>
      <c r="E596" s="172"/>
      <c r="F596" s="172"/>
      <c r="G596" s="172"/>
      <c r="H596" s="176"/>
      <c r="I596" s="172"/>
      <c r="J596" s="172"/>
      <c r="K596" s="172"/>
      <c r="L596" s="172"/>
      <c r="M596" s="172"/>
      <c r="N596" s="172"/>
      <c r="O596" s="172"/>
      <c r="P596" s="172"/>
      <c r="Q596" s="172"/>
      <c r="R596" s="172"/>
      <c r="S596" s="172"/>
      <c r="T596" s="172"/>
      <c r="U596" s="172"/>
      <c r="V596" s="172"/>
      <c r="W596" s="172"/>
      <c r="X596" s="172"/>
      <c r="Y596" s="172"/>
      <c r="Z596" s="172"/>
      <c r="AA596" s="172"/>
      <c r="AB596" s="172"/>
      <c r="AC596" s="172"/>
    </row>
    <row r="597">
      <c r="A597" s="83"/>
      <c r="B597" s="172"/>
      <c r="C597" s="171"/>
      <c r="D597" s="176"/>
      <c r="E597" s="172"/>
      <c r="F597" s="172"/>
      <c r="G597" s="172"/>
      <c r="H597" s="176"/>
      <c r="I597" s="172"/>
      <c r="J597" s="172"/>
      <c r="K597" s="172"/>
      <c r="L597" s="172"/>
      <c r="M597" s="172"/>
      <c r="N597" s="172"/>
      <c r="O597" s="172"/>
      <c r="P597" s="172"/>
      <c r="Q597" s="172"/>
      <c r="R597" s="172"/>
      <c r="S597" s="172"/>
      <c r="T597" s="172"/>
      <c r="U597" s="172"/>
      <c r="V597" s="172"/>
      <c r="W597" s="172"/>
      <c r="X597" s="172"/>
      <c r="Y597" s="172"/>
      <c r="Z597" s="172"/>
      <c r="AA597" s="172"/>
      <c r="AB597" s="172"/>
      <c r="AC597" s="172"/>
    </row>
    <row r="598">
      <c r="A598" s="83"/>
      <c r="B598" s="172"/>
      <c r="C598" s="171"/>
      <c r="D598" s="176"/>
      <c r="E598" s="172"/>
      <c r="F598" s="172"/>
      <c r="G598" s="172"/>
      <c r="H598" s="176"/>
      <c r="I598" s="172"/>
      <c r="J598" s="172"/>
      <c r="K598" s="172"/>
      <c r="L598" s="172"/>
      <c r="M598" s="172"/>
      <c r="N598" s="172"/>
      <c r="O598" s="172"/>
      <c r="P598" s="172"/>
      <c r="Q598" s="172"/>
      <c r="R598" s="172"/>
      <c r="S598" s="172"/>
      <c r="T598" s="172"/>
      <c r="U598" s="172"/>
      <c r="V598" s="172"/>
      <c r="W598" s="172"/>
      <c r="X598" s="172"/>
      <c r="Y598" s="172"/>
      <c r="Z598" s="172"/>
      <c r="AA598" s="172"/>
      <c r="AB598" s="172"/>
      <c r="AC598" s="172"/>
    </row>
    <row r="599">
      <c r="A599" s="83"/>
      <c r="B599" s="172"/>
      <c r="C599" s="171"/>
      <c r="D599" s="176"/>
      <c r="E599" s="172"/>
      <c r="F599" s="172"/>
      <c r="G599" s="172"/>
      <c r="H599" s="176"/>
      <c r="I599" s="172"/>
      <c r="J599" s="172"/>
      <c r="K599" s="172"/>
      <c r="L599" s="172"/>
      <c r="M599" s="172"/>
      <c r="N599" s="172"/>
      <c r="O599" s="172"/>
      <c r="P599" s="172"/>
      <c r="Q599" s="172"/>
      <c r="R599" s="172"/>
      <c r="S599" s="172"/>
      <c r="T599" s="172"/>
      <c r="U599" s="172"/>
      <c r="V599" s="172"/>
      <c r="W599" s="172"/>
      <c r="X599" s="172"/>
      <c r="Y599" s="172"/>
      <c r="Z599" s="172"/>
      <c r="AA599" s="172"/>
      <c r="AB599" s="172"/>
      <c r="AC599" s="172"/>
    </row>
    <row r="600">
      <c r="A600" s="83"/>
      <c r="B600" s="172"/>
      <c r="C600" s="171"/>
      <c r="D600" s="176"/>
      <c r="E600" s="172"/>
      <c r="F600" s="172"/>
      <c r="G600" s="172"/>
      <c r="H600" s="176"/>
      <c r="I600" s="172"/>
      <c r="J600" s="172"/>
      <c r="K600" s="172"/>
      <c r="L600" s="172"/>
      <c r="M600" s="172"/>
      <c r="N600" s="172"/>
      <c r="O600" s="172"/>
      <c r="P600" s="172"/>
      <c r="Q600" s="172"/>
      <c r="R600" s="172"/>
      <c r="S600" s="172"/>
      <c r="T600" s="172"/>
      <c r="U600" s="172"/>
      <c r="V600" s="172"/>
      <c r="W600" s="172"/>
      <c r="X600" s="172"/>
      <c r="Y600" s="172"/>
      <c r="Z600" s="172"/>
      <c r="AA600" s="172"/>
      <c r="AB600" s="172"/>
      <c r="AC600" s="172"/>
    </row>
    <row r="601">
      <c r="A601" s="83"/>
      <c r="B601" s="172"/>
      <c r="C601" s="171"/>
      <c r="D601" s="176"/>
      <c r="E601" s="172"/>
      <c r="F601" s="172"/>
      <c r="G601" s="172"/>
      <c r="H601" s="176"/>
      <c r="I601" s="172"/>
      <c r="J601" s="172"/>
      <c r="K601" s="172"/>
      <c r="L601" s="172"/>
      <c r="M601" s="172"/>
      <c r="N601" s="172"/>
      <c r="O601" s="172"/>
      <c r="P601" s="172"/>
      <c r="Q601" s="172"/>
      <c r="R601" s="172"/>
      <c r="S601" s="172"/>
      <c r="T601" s="172"/>
      <c r="U601" s="172"/>
      <c r="V601" s="172"/>
      <c r="W601" s="172"/>
      <c r="X601" s="172"/>
      <c r="Y601" s="172"/>
      <c r="Z601" s="172"/>
      <c r="AA601" s="172"/>
      <c r="AB601" s="172"/>
      <c r="AC601" s="172"/>
    </row>
    <row r="602">
      <c r="A602" s="83"/>
      <c r="B602" s="172"/>
      <c r="C602" s="171"/>
      <c r="D602" s="176"/>
      <c r="E602" s="172"/>
      <c r="F602" s="172"/>
      <c r="G602" s="172"/>
      <c r="H602" s="176"/>
      <c r="I602" s="172"/>
      <c r="J602" s="172"/>
      <c r="K602" s="172"/>
      <c r="L602" s="172"/>
      <c r="M602" s="172"/>
      <c r="N602" s="172"/>
      <c r="O602" s="172"/>
      <c r="P602" s="172"/>
      <c r="Q602" s="172"/>
      <c r="R602" s="172"/>
      <c r="S602" s="172"/>
      <c r="T602" s="172"/>
      <c r="U602" s="172"/>
      <c r="V602" s="172"/>
      <c r="W602" s="172"/>
      <c r="X602" s="172"/>
      <c r="Y602" s="172"/>
      <c r="Z602" s="172"/>
      <c r="AA602" s="172"/>
      <c r="AB602" s="172"/>
      <c r="AC602" s="172"/>
    </row>
    <row r="603">
      <c r="A603" s="83"/>
      <c r="B603" s="172"/>
      <c r="C603" s="171"/>
      <c r="D603" s="176"/>
      <c r="E603" s="172"/>
      <c r="F603" s="172"/>
      <c r="G603" s="172"/>
      <c r="H603" s="176"/>
      <c r="I603" s="172"/>
      <c r="J603" s="172"/>
      <c r="K603" s="172"/>
      <c r="L603" s="172"/>
      <c r="M603" s="172"/>
      <c r="N603" s="172"/>
      <c r="O603" s="172"/>
      <c r="P603" s="172"/>
      <c r="Q603" s="172"/>
      <c r="R603" s="172"/>
      <c r="S603" s="172"/>
      <c r="T603" s="172"/>
      <c r="U603" s="172"/>
      <c r="V603" s="172"/>
      <c r="W603" s="172"/>
      <c r="X603" s="172"/>
      <c r="Y603" s="172"/>
      <c r="Z603" s="172"/>
      <c r="AA603" s="172"/>
      <c r="AB603" s="172"/>
      <c r="AC603" s="172"/>
    </row>
    <row r="604">
      <c r="A604" s="83"/>
      <c r="B604" s="172"/>
      <c r="C604" s="171"/>
      <c r="D604" s="176"/>
      <c r="E604" s="172"/>
      <c r="F604" s="172"/>
      <c r="G604" s="172"/>
      <c r="H604" s="176"/>
      <c r="I604" s="172"/>
      <c r="J604" s="172"/>
      <c r="K604" s="172"/>
      <c r="L604" s="172"/>
      <c r="M604" s="172"/>
      <c r="N604" s="172"/>
      <c r="O604" s="172"/>
      <c r="P604" s="172"/>
      <c r="Q604" s="172"/>
      <c r="R604" s="172"/>
      <c r="S604" s="172"/>
      <c r="T604" s="172"/>
      <c r="U604" s="172"/>
      <c r="V604" s="172"/>
      <c r="W604" s="172"/>
      <c r="X604" s="172"/>
      <c r="Y604" s="172"/>
      <c r="Z604" s="172"/>
      <c r="AA604" s="172"/>
      <c r="AB604" s="172"/>
      <c r="AC604" s="172"/>
    </row>
    <row r="605">
      <c r="A605" s="83"/>
      <c r="B605" s="172"/>
      <c r="C605" s="171"/>
      <c r="D605" s="176"/>
      <c r="E605" s="172"/>
      <c r="F605" s="172"/>
      <c r="G605" s="172"/>
      <c r="H605" s="176"/>
      <c r="I605" s="172"/>
      <c r="J605" s="172"/>
      <c r="K605" s="172"/>
      <c r="L605" s="172"/>
      <c r="M605" s="172"/>
      <c r="N605" s="172"/>
      <c r="O605" s="172"/>
      <c r="P605" s="172"/>
      <c r="Q605" s="172"/>
      <c r="R605" s="172"/>
      <c r="S605" s="172"/>
      <c r="T605" s="172"/>
      <c r="U605" s="172"/>
      <c r="V605" s="172"/>
      <c r="W605" s="172"/>
      <c r="X605" s="172"/>
      <c r="Y605" s="172"/>
      <c r="Z605" s="172"/>
      <c r="AA605" s="172"/>
      <c r="AB605" s="172"/>
      <c r="AC605" s="172"/>
    </row>
    <row r="606">
      <c r="A606" s="83"/>
      <c r="B606" s="172"/>
      <c r="C606" s="171"/>
      <c r="D606" s="176"/>
      <c r="E606" s="172"/>
      <c r="F606" s="172"/>
      <c r="G606" s="172"/>
      <c r="H606" s="176"/>
      <c r="I606" s="172"/>
      <c r="J606" s="172"/>
      <c r="K606" s="172"/>
      <c r="L606" s="172"/>
      <c r="M606" s="172"/>
      <c r="N606" s="172"/>
      <c r="O606" s="172"/>
      <c r="P606" s="172"/>
      <c r="Q606" s="172"/>
      <c r="R606" s="172"/>
      <c r="S606" s="172"/>
      <c r="T606" s="172"/>
      <c r="U606" s="172"/>
      <c r="V606" s="172"/>
      <c r="W606" s="172"/>
      <c r="X606" s="172"/>
      <c r="Y606" s="172"/>
      <c r="Z606" s="172"/>
      <c r="AA606" s="172"/>
      <c r="AB606" s="172"/>
      <c r="AC606" s="172"/>
    </row>
    <row r="607">
      <c r="A607" s="83"/>
      <c r="B607" s="172"/>
      <c r="C607" s="171"/>
      <c r="D607" s="176"/>
      <c r="E607" s="172"/>
      <c r="F607" s="172"/>
      <c r="G607" s="172"/>
      <c r="H607" s="176"/>
      <c r="I607" s="172"/>
      <c r="J607" s="172"/>
      <c r="K607" s="172"/>
      <c r="L607" s="172"/>
      <c r="M607" s="172"/>
      <c r="N607" s="172"/>
      <c r="O607" s="172"/>
      <c r="P607" s="172"/>
      <c r="Q607" s="172"/>
      <c r="R607" s="172"/>
      <c r="S607" s="172"/>
      <c r="T607" s="172"/>
      <c r="U607" s="172"/>
      <c r="V607" s="172"/>
      <c r="W607" s="172"/>
      <c r="X607" s="172"/>
      <c r="Y607" s="172"/>
      <c r="Z607" s="172"/>
      <c r="AA607" s="172"/>
      <c r="AB607" s="172"/>
      <c r="AC607" s="172"/>
    </row>
    <row r="608">
      <c r="A608" s="83"/>
      <c r="B608" s="172"/>
      <c r="C608" s="171"/>
      <c r="D608" s="176"/>
      <c r="E608" s="172"/>
      <c r="F608" s="172"/>
      <c r="G608" s="172"/>
      <c r="H608" s="176"/>
      <c r="I608" s="172"/>
      <c r="J608" s="172"/>
      <c r="K608" s="172"/>
      <c r="L608" s="172"/>
      <c r="M608" s="172"/>
      <c r="N608" s="172"/>
      <c r="O608" s="172"/>
      <c r="P608" s="172"/>
      <c r="Q608" s="172"/>
      <c r="R608" s="172"/>
      <c r="S608" s="172"/>
      <c r="T608" s="172"/>
      <c r="U608" s="172"/>
      <c r="V608" s="172"/>
      <c r="W608" s="172"/>
      <c r="X608" s="172"/>
      <c r="Y608" s="172"/>
      <c r="Z608" s="172"/>
      <c r="AA608" s="172"/>
      <c r="AB608" s="172"/>
      <c r="AC608" s="172"/>
    </row>
    <row r="609">
      <c r="A609" s="83"/>
      <c r="B609" s="172"/>
      <c r="C609" s="171"/>
      <c r="D609" s="176"/>
      <c r="E609" s="172"/>
      <c r="F609" s="172"/>
      <c r="G609" s="172"/>
      <c r="H609" s="176"/>
      <c r="I609" s="172"/>
      <c r="J609" s="172"/>
      <c r="K609" s="172"/>
      <c r="L609" s="172"/>
      <c r="M609" s="172"/>
      <c r="N609" s="172"/>
      <c r="O609" s="172"/>
      <c r="P609" s="172"/>
      <c r="Q609" s="172"/>
      <c r="R609" s="172"/>
      <c r="S609" s="172"/>
      <c r="T609" s="172"/>
      <c r="U609" s="172"/>
      <c r="V609" s="172"/>
      <c r="W609" s="172"/>
      <c r="X609" s="172"/>
      <c r="Y609" s="172"/>
      <c r="Z609" s="172"/>
      <c r="AA609" s="172"/>
      <c r="AB609" s="172"/>
      <c r="AC609" s="172"/>
    </row>
    <row r="610">
      <c r="A610" s="83"/>
      <c r="B610" s="172"/>
      <c r="C610" s="171"/>
      <c r="D610" s="176"/>
      <c r="E610" s="172"/>
      <c r="F610" s="172"/>
      <c r="G610" s="172"/>
      <c r="H610" s="176"/>
      <c r="I610" s="172"/>
      <c r="J610" s="172"/>
      <c r="K610" s="172"/>
      <c r="L610" s="172"/>
      <c r="M610" s="172"/>
      <c r="N610" s="172"/>
      <c r="O610" s="172"/>
      <c r="P610" s="172"/>
      <c r="Q610" s="172"/>
      <c r="R610" s="172"/>
      <c r="S610" s="172"/>
      <c r="T610" s="172"/>
      <c r="U610" s="172"/>
      <c r="V610" s="172"/>
      <c r="W610" s="172"/>
      <c r="X610" s="172"/>
      <c r="Y610" s="172"/>
      <c r="Z610" s="172"/>
      <c r="AA610" s="172"/>
      <c r="AB610" s="172"/>
      <c r="AC610" s="172"/>
    </row>
    <row r="611">
      <c r="A611" s="83"/>
      <c r="B611" s="172"/>
      <c r="C611" s="171"/>
      <c r="D611" s="176"/>
      <c r="E611" s="172"/>
      <c r="F611" s="172"/>
      <c r="G611" s="172"/>
      <c r="H611" s="176"/>
      <c r="I611" s="172"/>
      <c r="J611" s="172"/>
      <c r="K611" s="172"/>
      <c r="L611" s="172"/>
      <c r="M611" s="172"/>
      <c r="N611" s="172"/>
      <c r="O611" s="172"/>
      <c r="P611" s="172"/>
      <c r="Q611" s="172"/>
      <c r="R611" s="172"/>
      <c r="S611" s="172"/>
      <c r="T611" s="172"/>
      <c r="U611" s="172"/>
      <c r="V611" s="172"/>
      <c r="W611" s="172"/>
      <c r="X611" s="172"/>
      <c r="Y611" s="172"/>
      <c r="Z611" s="172"/>
      <c r="AA611" s="172"/>
      <c r="AB611" s="172"/>
      <c r="AC611" s="172"/>
    </row>
    <row r="612">
      <c r="A612" s="83"/>
      <c r="B612" s="172"/>
      <c r="C612" s="171"/>
      <c r="D612" s="176"/>
      <c r="E612" s="172"/>
      <c r="F612" s="172"/>
      <c r="G612" s="172"/>
      <c r="H612" s="176"/>
      <c r="I612" s="172"/>
      <c r="J612" s="172"/>
      <c r="K612" s="172"/>
      <c r="L612" s="172"/>
      <c r="M612" s="172"/>
      <c r="N612" s="172"/>
      <c r="O612" s="172"/>
      <c r="P612" s="172"/>
      <c r="Q612" s="172"/>
      <c r="R612" s="172"/>
      <c r="S612" s="172"/>
      <c r="T612" s="172"/>
      <c r="U612" s="172"/>
      <c r="V612" s="172"/>
      <c r="W612" s="172"/>
      <c r="X612" s="172"/>
      <c r="Y612" s="172"/>
      <c r="Z612" s="172"/>
      <c r="AA612" s="172"/>
      <c r="AB612" s="172"/>
      <c r="AC612" s="172"/>
    </row>
    <row r="613">
      <c r="A613" s="83"/>
      <c r="B613" s="172"/>
      <c r="C613" s="171"/>
      <c r="D613" s="176"/>
      <c r="E613" s="172"/>
      <c r="F613" s="172"/>
      <c r="G613" s="172"/>
      <c r="H613" s="176"/>
      <c r="I613" s="172"/>
      <c r="J613" s="172"/>
      <c r="K613" s="172"/>
      <c r="L613" s="172"/>
      <c r="M613" s="172"/>
      <c r="N613" s="172"/>
      <c r="O613" s="172"/>
      <c r="P613" s="172"/>
      <c r="Q613" s="172"/>
      <c r="R613" s="172"/>
      <c r="S613" s="172"/>
      <c r="T613" s="172"/>
      <c r="U613" s="172"/>
      <c r="V613" s="172"/>
      <c r="W613" s="172"/>
      <c r="X613" s="172"/>
      <c r="Y613" s="172"/>
      <c r="Z613" s="172"/>
      <c r="AA613" s="172"/>
      <c r="AB613" s="172"/>
      <c r="AC613" s="172"/>
    </row>
    <row r="614">
      <c r="A614" s="83"/>
      <c r="B614" s="172"/>
      <c r="C614" s="171"/>
      <c r="D614" s="176"/>
      <c r="E614" s="172"/>
      <c r="F614" s="172"/>
      <c r="G614" s="172"/>
      <c r="H614" s="176"/>
      <c r="I614" s="172"/>
      <c r="J614" s="172"/>
      <c r="K614" s="172"/>
      <c r="L614" s="172"/>
      <c r="M614" s="172"/>
      <c r="N614" s="172"/>
      <c r="O614" s="172"/>
      <c r="P614" s="172"/>
      <c r="Q614" s="172"/>
      <c r="R614" s="172"/>
      <c r="S614" s="172"/>
      <c r="T614" s="172"/>
      <c r="U614" s="172"/>
      <c r="V614" s="172"/>
      <c r="W614" s="172"/>
      <c r="X614" s="172"/>
      <c r="Y614" s="172"/>
      <c r="Z614" s="172"/>
      <c r="AA614" s="172"/>
      <c r="AB614" s="172"/>
      <c r="AC614" s="172"/>
    </row>
    <row r="615">
      <c r="A615" s="83"/>
      <c r="B615" s="172"/>
      <c r="C615" s="171"/>
      <c r="D615" s="176"/>
      <c r="E615" s="172"/>
      <c r="F615" s="172"/>
      <c r="G615" s="172"/>
      <c r="H615" s="176"/>
      <c r="I615" s="172"/>
      <c r="J615" s="172"/>
      <c r="K615" s="172"/>
      <c r="L615" s="172"/>
      <c r="M615" s="172"/>
      <c r="N615" s="172"/>
      <c r="O615" s="172"/>
      <c r="P615" s="172"/>
      <c r="Q615" s="172"/>
      <c r="R615" s="172"/>
      <c r="S615" s="172"/>
      <c r="T615" s="172"/>
      <c r="U615" s="172"/>
      <c r="V615" s="172"/>
      <c r="W615" s="172"/>
      <c r="X615" s="172"/>
      <c r="Y615" s="172"/>
      <c r="Z615" s="172"/>
      <c r="AA615" s="172"/>
      <c r="AB615" s="172"/>
      <c r="AC615" s="172"/>
    </row>
    <row r="616">
      <c r="A616" s="83"/>
      <c r="B616" s="172"/>
      <c r="C616" s="171"/>
      <c r="D616" s="176"/>
      <c r="E616" s="172"/>
      <c r="F616" s="172"/>
      <c r="G616" s="172"/>
      <c r="H616" s="176"/>
      <c r="I616" s="172"/>
      <c r="J616" s="172"/>
      <c r="K616" s="172"/>
      <c r="L616" s="172"/>
      <c r="M616" s="172"/>
      <c r="N616" s="172"/>
      <c r="O616" s="172"/>
      <c r="P616" s="172"/>
      <c r="Q616" s="172"/>
      <c r="R616" s="172"/>
      <c r="S616" s="172"/>
      <c r="T616" s="172"/>
      <c r="U616" s="172"/>
      <c r="V616" s="172"/>
      <c r="W616" s="172"/>
      <c r="X616" s="172"/>
      <c r="Y616" s="172"/>
      <c r="Z616" s="172"/>
      <c r="AA616" s="172"/>
      <c r="AB616" s="172"/>
      <c r="AC616" s="172"/>
    </row>
    <row r="617">
      <c r="A617" s="83"/>
      <c r="B617" s="172"/>
      <c r="C617" s="171"/>
      <c r="D617" s="176"/>
      <c r="E617" s="172"/>
      <c r="F617" s="172"/>
      <c r="G617" s="172"/>
      <c r="H617" s="176"/>
      <c r="I617" s="172"/>
      <c r="J617" s="172"/>
      <c r="K617" s="172"/>
      <c r="L617" s="172"/>
      <c r="M617" s="172"/>
      <c r="N617" s="172"/>
      <c r="O617" s="172"/>
      <c r="P617" s="172"/>
      <c r="Q617" s="172"/>
      <c r="R617" s="172"/>
      <c r="S617" s="172"/>
      <c r="T617" s="172"/>
      <c r="U617" s="172"/>
      <c r="V617" s="172"/>
      <c r="W617" s="172"/>
      <c r="X617" s="172"/>
      <c r="Y617" s="172"/>
      <c r="Z617" s="172"/>
      <c r="AA617" s="172"/>
      <c r="AB617" s="172"/>
      <c r="AC617" s="172"/>
    </row>
    <row r="618">
      <c r="A618" s="83"/>
      <c r="B618" s="172"/>
      <c r="C618" s="171"/>
      <c r="D618" s="176"/>
      <c r="E618" s="172"/>
      <c r="F618" s="172"/>
      <c r="G618" s="172"/>
      <c r="H618" s="176"/>
      <c r="I618" s="172"/>
      <c r="J618" s="172"/>
      <c r="K618" s="172"/>
      <c r="L618" s="172"/>
      <c r="M618" s="172"/>
      <c r="N618" s="172"/>
      <c r="O618" s="172"/>
      <c r="P618" s="172"/>
      <c r="Q618" s="172"/>
      <c r="R618" s="172"/>
      <c r="S618" s="172"/>
      <c r="T618" s="172"/>
      <c r="U618" s="172"/>
      <c r="V618" s="172"/>
      <c r="W618" s="172"/>
      <c r="X618" s="172"/>
      <c r="Y618" s="172"/>
      <c r="Z618" s="172"/>
      <c r="AA618" s="172"/>
      <c r="AB618" s="172"/>
      <c r="AC618" s="172"/>
    </row>
    <row r="619">
      <c r="A619" s="83"/>
      <c r="B619" s="172"/>
      <c r="C619" s="171"/>
      <c r="D619" s="176"/>
      <c r="E619" s="172"/>
      <c r="F619" s="172"/>
      <c r="G619" s="172"/>
      <c r="H619" s="176"/>
      <c r="I619" s="172"/>
      <c r="J619" s="172"/>
      <c r="K619" s="172"/>
      <c r="L619" s="172"/>
      <c r="M619" s="172"/>
      <c r="N619" s="172"/>
      <c r="O619" s="172"/>
      <c r="P619" s="172"/>
      <c r="Q619" s="172"/>
      <c r="R619" s="172"/>
      <c r="S619" s="172"/>
      <c r="T619" s="172"/>
      <c r="U619" s="172"/>
      <c r="V619" s="172"/>
      <c r="W619" s="172"/>
      <c r="X619" s="172"/>
      <c r="Y619" s="172"/>
      <c r="Z619" s="172"/>
      <c r="AA619" s="172"/>
      <c r="AB619" s="172"/>
      <c r="AC619" s="172"/>
    </row>
    <row r="620">
      <c r="A620" s="83"/>
      <c r="B620" s="172"/>
      <c r="C620" s="171"/>
      <c r="D620" s="176"/>
      <c r="E620" s="172"/>
      <c r="F620" s="172"/>
      <c r="G620" s="172"/>
      <c r="H620" s="176"/>
      <c r="I620" s="172"/>
      <c r="J620" s="172"/>
      <c r="K620" s="172"/>
      <c r="L620" s="172"/>
      <c r="M620" s="172"/>
      <c r="N620" s="172"/>
      <c r="O620" s="172"/>
      <c r="P620" s="172"/>
      <c r="Q620" s="172"/>
      <c r="R620" s="172"/>
      <c r="S620" s="172"/>
      <c r="T620" s="172"/>
      <c r="U620" s="172"/>
      <c r="V620" s="172"/>
      <c r="W620" s="172"/>
      <c r="X620" s="172"/>
      <c r="Y620" s="172"/>
      <c r="Z620" s="172"/>
      <c r="AA620" s="172"/>
      <c r="AB620" s="172"/>
      <c r="AC620" s="172"/>
    </row>
    <row r="621">
      <c r="A621" s="83"/>
      <c r="B621" s="172"/>
      <c r="C621" s="171"/>
      <c r="D621" s="176"/>
      <c r="E621" s="172"/>
      <c r="F621" s="172"/>
      <c r="G621" s="172"/>
      <c r="H621" s="176"/>
      <c r="I621" s="172"/>
      <c r="J621" s="172"/>
      <c r="K621" s="172"/>
      <c r="L621" s="172"/>
      <c r="M621" s="172"/>
      <c r="N621" s="172"/>
      <c r="O621" s="172"/>
      <c r="P621" s="172"/>
      <c r="Q621" s="172"/>
      <c r="R621" s="172"/>
      <c r="S621" s="172"/>
      <c r="T621" s="172"/>
      <c r="U621" s="172"/>
      <c r="V621" s="172"/>
      <c r="W621" s="172"/>
      <c r="X621" s="172"/>
      <c r="Y621" s="172"/>
      <c r="Z621" s="172"/>
      <c r="AA621" s="172"/>
      <c r="AB621" s="172"/>
      <c r="AC621" s="172"/>
    </row>
    <row r="622">
      <c r="A622" s="83"/>
      <c r="B622" s="172"/>
      <c r="C622" s="171"/>
      <c r="D622" s="176"/>
      <c r="E622" s="172"/>
      <c r="F622" s="172"/>
      <c r="G622" s="172"/>
      <c r="H622" s="176"/>
      <c r="I622" s="172"/>
      <c r="J622" s="172"/>
      <c r="K622" s="172"/>
      <c r="L622" s="172"/>
      <c r="M622" s="172"/>
      <c r="N622" s="172"/>
      <c r="O622" s="172"/>
      <c r="P622" s="172"/>
      <c r="Q622" s="172"/>
      <c r="R622" s="172"/>
      <c r="S622" s="172"/>
      <c r="T622" s="172"/>
      <c r="U622" s="172"/>
      <c r="V622" s="172"/>
      <c r="W622" s="172"/>
      <c r="X622" s="172"/>
      <c r="Y622" s="172"/>
      <c r="Z622" s="172"/>
      <c r="AA622" s="172"/>
      <c r="AB622" s="172"/>
      <c r="AC622" s="172"/>
    </row>
    <row r="623">
      <c r="A623" s="83"/>
      <c r="B623" s="172"/>
      <c r="C623" s="171"/>
      <c r="D623" s="176"/>
      <c r="E623" s="172"/>
      <c r="F623" s="172"/>
      <c r="G623" s="172"/>
      <c r="H623" s="176"/>
      <c r="I623" s="172"/>
      <c r="J623" s="172"/>
      <c r="K623" s="172"/>
      <c r="L623" s="172"/>
      <c r="M623" s="172"/>
      <c r="N623" s="172"/>
      <c r="O623" s="172"/>
      <c r="P623" s="172"/>
      <c r="Q623" s="172"/>
      <c r="R623" s="172"/>
      <c r="S623" s="172"/>
      <c r="T623" s="172"/>
      <c r="U623" s="172"/>
      <c r="V623" s="172"/>
      <c r="W623" s="172"/>
      <c r="X623" s="172"/>
      <c r="Y623" s="172"/>
      <c r="Z623" s="172"/>
      <c r="AA623" s="172"/>
      <c r="AB623" s="172"/>
      <c r="AC623" s="172"/>
    </row>
    <row r="624">
      <c r="A624" s="83"/>
      <c r="B624" s="172"/>
      <c r="C624" s="171"/>
      <c r="D624" s="176"/>
      <c r="E624" s="172"/>
      <c r="F624" s="172"/>
      <c r="G624" s="172"/>
      <c r="H624" s="176"/>
      <c r="I624" s="172"/>
      <c r="J624" s="172"/>
      <c r="K624" s="172"/>
      <c r="L624" s="172"/>
      <c r="M624" s="172"/>
      <c r="N624" s="172"/>
      <c r="O624" s="172"/>
      <c r="P624" s="172"/>
      <c r="Q624" s="172"/>
      <c r="R624" s="172"/>
      <c r="S624" s="172"/>
      <c r="T624" s="172"/>
      <c r="U624" s="172"/>
      <c r="V624" s="172"/>
      <c r="W624" s="172"/>
      <c r="X624" s="172"/>
      <c r="Y624" s="172"/>
      <c r="Z624" s="172"/>
      <c r="AA624" s="172"/>
      <c r="AB624" s="172"/>
      <c r="AC624" s="172"/>
    </row>
    <row r="625">
      <c r="A625" s="83"/>
      <c r="B625" s="172"/>
      <c r="C625" s="171"/>
      <c r="D625" s="176"/>
      <c r="E625" s="172"/>
      <c r="F625" s="172"/>
      <c r="G625" s="172"/>
      <c r="H625" s="176"/>
      <c r="I625" s="172"/>
      <c r="J625" s="172"/>
      <c r="K625" s="172"/>
      <c r="L625" s="172"/>
      <c r="M625" s="172"/>
      <c r="N625" s="172"/>
      <c r="O625" s="172"/>
      <c r="P625" s="172"/>
      <c r="Q625" s="172"/>
      <c r="R625" s="172"/>
      <c r="S625" s="172"/>
      <c r="T625" s="172"/>
      <c r="U625" s="172"/>
      <c r="V625" s="172"/>
      <c r="W625" s="172"/>
      <c r="X625" s="172"/>
      <c r="Y625" s="172"/>
      <c r="Z625" s="172"/>
      <c r="AA625" s="172"/>
      <c r="AB625" s="172"/>
      <c r="AC625" s="172"/>
    </row>
    <row r="626">
      <c r="A626" s="83"/>
      <c r="B626" s="172"/>
      <c r="C626" s="171"/>
      <c r="D626" s="176"/>
      <c r="E626" s="172"/>
      <c r="F626" s="172"/>
      <c r="G626" s="172"/>
      <c r="H626" s="176"/>
      <c r="I626" s="172"/>
      <c r="J626" s="172"/>
      <c r="K626" s="172"/>
      <c r="L626" s="172"/>
      <c r="M626" s="172"/>
      <c r="N626" s="172"/>
      <c r="O626" s="172"/>
      <c r="P626" s="172"/>
      <c r="Q626" s="172"/>
      <c r="R626" s="172"/>
      <c r="S626" s="172"/>
      <c r="T626" s="172"/>
      <c r="U626" s="172"/>
      <c r="V626" s="172"/>
      <c r="W626" s="172"/>
      <c r="X626" s="172"/>
      <c r="Y626" s="172"/>
      <c r="Z626" s="172"/>
      <c r="AA626" s="172"/>
      <c r="AB626" s="172"/>
      <c r="AC626" s="172"/>
    </row>
    <row r="627">
      <c r="A627" s="83"/>
      <c r="B627" s="172"/>
      <c r="C627" s="171"/>
      <c r="D627" s="176"/>
      <c r="E627" s="172"/>
      <c r="F627" s="172"/>
      <c r="G627" s="172"/>
      <c r="H627" s="176"/>
      <c r="I627" s="172"/>
      <c r="J627" s="172"/>
      <c r="K627" s="172"/>
      <c r="L627" s="172"/>
      <c r="M627" s="172"/>
      <c r="N627" s="172"/>
      <c r="O627" s="172"/>
      <c r="P627" s="172"/>
      <c r="Q627" s="172"/>
      <c r="R627" s="172"/>
      <c r="S627" s="172"/>
      <c r="T627" s="172"/>
      <c r="U627" s="172"/>
      <c r="V627" s="172"/>
      <c r="W627" s="172"/>
      <c r="X627" s="172"/>
      <c r="Y627" s="172"/>
      <c r="Z627" s="172"/>
      <c r="AA627" s="172"/>
      <c r="AB627" s="172"/>
      <c r="AC627" s="172"/>
    </row>
    <row r="628">
      <c r="A628" s="83"/>
      <c r="B628" s="172"/>
      <c r="C628" s="171"/>
      <c r="D628" s="176"/>
      <c r="E628" s="172"/>
      <c r="F628" s="172"/>
      <c r="G628" s="172"/>
      <c r="H628" s="176"/>
      <c r="I628" s="172"/>
      <c r="J628" s="172"/>
      <c r="K628" s="172"/>
      <c r="L628" s="172"/>
      <c r="M628" s="172"/>
      <c r="N628" s="172"/>
      <c r="O628" s="172"/>
      <c r="P628" s="172"/>
      <c r="Q628" s="172"/>
      <c r="R628" s="172"/>
      <c r="S628" s="172"/>
      <c r="T628" s="172"/>
      <c r="U628" s="172"/>
      <c r="V628" s="172"/>
      <c r="W628" s="172"/>
      <c r="X628" s="172"/>
      <c r="Y628" s="172"/>
      <c r="Z628" s="172"/>
      <c r="AA628" s="172"/>
      <c r="AB628" s="172"/>
      <c r="AC628" s="172"/>
    </row>
    <row r="629">
      <c r="A629" s="83"/>
      <c r="B629" s="172"/>
      <c r="C629" s="171"/>
      <c r="D629" s="176"/>
      <c r="E629" s="172"/>
      <c r="F629" s="172"/>
      <c r="G629" s="172"/>
      <c r="H629" s="176"/>
      <c r="I629" s="172"/>
      <c r="J629" s="172"/>
      <c r="K629" s="172"/>
      <c r="L629" s="172"/>
      <c r="M629" s="172"/>
      <c r="N629" s="172"/>
      <c r="O629" s="172"/>
      <c r="P629" s="172"/>
      <c r="Q629" s="172"/>
      <c r="R629" s="172"/>
      <c r="S629" s="172"/>
      <c r="T629" s="172"/>
      <c r="U629" s="172"/>
      <c r="V629" s="172"/>
      <c r="W629" s="172"/>
      <c r="X629" s="172"/>
      <c r="Y629" s="172"/>
      <c r="Z629" s="172"/>
      <c r="AA629" s="172"/>
      <c r="AB629" s="172"/>
      <c r="AC629" s="172"/>
    </row>
    <row r="630">
      <c r="A630" s="83"/>
      <c r="B630" s="172"/>
      <c r="C630" s="171"/>
      <c r="D630" s="176"/>
      <c r="E630" s="172"/>
      <c r="F630" s="172"/>
      <c r="G630" s="172"/>
      <c r="H630" s="176"/>
      <c r="I630" s="172"/>
      <c r="J630" s="172"/>
      <c r="K630" s="172"/>
      <c r="L630" s="172"/>
      <c r="M630" s="172"/>
      <c r="N630" s="172"/>
      <c r="O630" s="172"/>
      <c r="P630" s="172"/>
      <c r="Q630" s="172"/>
      <c r="R630" s="172"/>
      <c r="S630" s="172"/>
      <c r="T630" s="172"/>
      <c r="U630" s="172"/>
      <c r="V630" s="172"/>
      <c r="W630" s="172"/>
      <c r="X630" s="172"/>
      <c r="Y630" s="172"/>
      <c r="Z630" s="172"/>
      <c r="AA630" s="172"/>
      <c r="AB630" s="172"/>
      <c r="AC630" s="172"/>
    </row>
    <row r="631">
      <c r="A631" s="83"/>
      <c r="B631" s="172"/>
      <c r="C631" s="171"/>
      <c r="D631" s="176"/>
      <c r="E631" s="172"/>
      <c r="F631" s="172"/>
      <c r="G631" s="172"/>
      <c r="H631" s="176"/>
      <c r="I631" s="172"/>
      <c r="J631" s="172"/>
      <c r="K631" s="172"/>
      <c r="L631" s="172"/>
      <c r="M631" s="172"/>
      <c r="N631" s="172"/>
      <c r="O631" s="172"/>
      <c r="P631" s="172"/>
      <c r="Q631" s="172"/>
      <c r="R631" s="172"/>
      <c r="S631" s="172"/>
      <c r="T631" s="172"/>
      <c r="U631" s="172"/>
      <c r="V631" s="172"/>
      <c r="W631" s="172"/>
      <c r="X631" s="172"/>
      <c r="Y631" s="172"/>
      <c r="Z631" s="172"/>
      <c r="AA631" s="172"/>
      <c r="AB631" s="172"/>
      <c r="AC631" s="172"/>
    </row>
    <row r="632">
      <c r="A632" s="83"/>
      <c r="B632" s="172"/>
      <c r="C632" s="171"/>
      <c r="D632" s="176"/>
      <c r="E632" s="172"/>
      <c r="F632" s="172"/>
      <c r="G632" s="172"/>
      <c r="H632" s="176"/>
      <c r="I632" s="172"/>
      <c r="J632" s="172"/>
      <c r="K632" s="172"/>
      <c r="L632" s="172"/>
      <c r="M632" s="172"/>
      <c r="N632" s="172"/>
      <c r="O632" s="172"/>
      <c r="P632" s="172"/>
      <c r="Q632" s="172"/>
      <c r="R632" s="172"/>
      <c r="S632" s="172"/>
      <c r="T632" s="172"/>
      <c r="U632" s="172"/>
      <c r="V632" s="172"/>
      <c r="W632" s="172"/>
      <c r="X632" s="172"/>
      <c r="Y632" s="172"/>
      <c r="Z632" s="172"/>
      <c r="AA632" s="172"/>
      <c r="AB632" s="172"/>
      <c r="AC632" s="172"/>
    </row>
    <row r="633">
      <c r="A633" s="83"/>
      <c r="B633" s="172"/>
      <c r="C633" s="171"/>
      <c r="D633" s="176"/>
      <c r="E633" s="172"/>
      <c r="F633" s="172"/>
      <c r="G633" s="172"/>
      <c r="H633" s="176"/>
      <c r="I633" s="172"/>
      <c r="J633" s="172"/>
      <c r="K633" s="172"/>
      <c r="L633" s="172"/>
      <c r="M633" s="172"/>
      <c r="N633" s="172"/>
      <c r="O633" s="172"/>
      <c r="P633" s="172"/>
      <c r="Q633" s="172"/>
      <c r="R633" s="172"/>
      <c r="S633" s="172"/>
      <c r="T633" s="172"/>
      <c r="U633" s="172"/>
      <c r="V633" s="172"/>
      <c r="W633" s="172"/>
      <c r="X633" s="172"/>
      <c r="Y633" s="172"/>
      <c r="Z633" s="172"/>
      <c r="AA633" s="172"/>
      <c r="AB633" s="172"/>
      <c r="AC633" s="172"/>
    </row>
    <row r="634">
      <c r="A634" s="83"/>
      <c r="B634" s="172"/>
      <c r="C634" s="171"/>
      <c r="D634" s="176"/>
      <c r="E634" s="172"/>
      <c r="F634" s="172"/>
      <c r="G634" s="172"/>
      <c r="H634" s="176"/>
      <c r="I634" s="172"/>
      <c r="J634" s="172"/>
      <c r="K634" s="172"/>
      <c r="L634" s="172"/>
      <c r="M634" s="172"/>
      <c r="N634" s="172"/>
      <c r="O634" s="172"/>
      <c r="P634" s="172"/>
      <c r="Q634" s="172"/>
      <c r="R634" s="172"/>
      <c r="S634" s="172"/>
      <c r="T634" s="172"/>
      <c r="U634" s="172"/>
      <c r="V634" s="172"/>
      <c r="W634" s="172"/>
      <c r="X634" s="172"/>
      <c r="Y634" s="172"/>
      <c r="Z634" s="172"/>
      <c r="AA634" s="172"/>
      <c r="AB634" s="172"/>
      <c r="AC634" s="172"/>
    </row>
    <row r="635">
      <c r="A635" s="83"/>
      <c r="B635" s="172"/>
      <c r="C635" s="171"/>
      <c r="D635" s="176"/>
      <c r="E635" s="172"/>
      <c r="F635" s="172"/>
      <c r="G635" s="172"/>
      <c r="H635" s="176"/>
      <c r="I635" s="172"/>
      <c r="J635" s="172"/>
      <c r="K635" s="172"/>
      <c r="L635" s="172"/>
      <c r="M635" s="172"/>
      <c r="N635" s="172"/>
      <c r="O635" s="172"/>
      <c r="P635" s="172"/>
      <c r="Q635" s="172"/>
      <c r="R635" s="172"/>
      <c r="S635" s="172"/>
      <c r="T635" s="172"/>
      <c r="U635" s="172"/>
      <c r="V635" s="172"/>
      <c r="W635" s="172"/>
      <c r="X635" s="172"/>
      <c r="Y635" s="172"/>
      <c r="Z635" s="172"/>
      <c r="AA635" s="172"/>
      <c r="AB635" s="172"/>
      <c r="AC635" s="172"/>
    </row>
    <row r="636">
      <c r="A636" s="83"/>
      <c r="B636" s="172"/>
      <c r="C636" s="171"/>
      <c r="D636" s="176"/>
      <c r="E636" s="172"/>
      <c r="F636" s="172"/>
      <c r="G636" s="172"/>
      <c r="H636" s="176"/>
      <c r="I636" s="172"/>
      <c r="J636" s="172"/>
      <c r="K636" s="172"/>
      <c r="L636" s="172"/>
      <c r="M636" s="172"/>
      <c r="N636" s="172"/>
      <c r="O636" s="172"/>
      <c r="P636" s="172"/>
      <c r="Q636" s="172"/>
      <c r="R636" s="172"/>
      <c r="S636" s="172"/>
      <c r="T636" s="172"/>
      <c r="U636" s="172"/>
      <c r="V636" s="172"/>
      <c r="W636" s="172"/>
      <c r="X636" s="172"/>
      <c r="Y636" s="172"/>
      <c r="Z636" s="172"/>
      <c r="AA636" s="172"/>
      <c r="AB636" s="172"/>
      <c r="AC636" s="172"/>
    </row>
    <row r="637">
      <c r="A637" s="83"/>
      <c r="B637" s="172"/>
      <c r="C637" s="171"/>
      <c r="D637" s="176"/>
      <c r="E637" s="172"/>
      <c r="F637" s="172"/>
      <c r="G637" s="172"/>
      <c r="H637" s="176"/>
      <c r="I637" s="172"/>
      <c r="J637" s="172"/>
      <c r="K637" s="172"/>
      <c r="L637" s="172"/>
      <c r="M637" s="172"/>
      <c r="N637" s="172"/>
      <c r="O637" s="172"/>
      <c r="P637" s="172"/>
      <c r="Q637" s="172"/>
      <c r="R637" s="172"/>
      <c r="S637" s="172"/>
      <c r="T637" s="172"/>
      <c r="U637" s="172"/>
      <c r="V637" s="172"/>
      <c r="W637" s="172"/>
      <c r="X637" s="172"/>
      <c r="Y637" s="172"/>
      <c r="Z637" s="172"/>
      <c r="AA637" s="172"/>
      <c r="AB637" s="172"/>
      <c r="AC637" s="172"/>
    </row>
    <row r="638">
      <c r="A638" s="83"/>
      <c r="B638" s="172"/>
      <c r="C638" s="171"/>
      <c r="D638" s="176"/>
      <c r="E638" s="172"/>
      <c r="F638" s="172"/>
      <c r="G638" s="172"/>
      <c r="H638" s="176"/>
      <c r="I638" s="172"/>
      <c r="J638" s="172"/>
      <c r="K638" s="172"/>
      <c r="L638" s="172"/>
      <c r="M638" s="172"/>
      <c r="N638" s="172"/>
      <c r="O638" s="172"/>
      <c r="P638" s="172"/>
      <c r="Q638" s="172"/>
      <c r="R638" s="172"/>
      <c r="S638" s="172"/>
      <c r="T638" s="172"/>
      <c r="U638" s="172"/>
      <c r="V638" s="172"/>
      <c r="W638" s="172"/>
      <c r="X638" s="172"/>
      <c r="Y638" s="172"/>
      <c r="Z638" s="172"/>
      <c r="AA638" s="172"/>
      <c r="AB638" s="172"/>
      <c r="AC638" s="172"/>
    </row>
    <row r="639">
      <c r="A639" s="83"/>
      <c r="B639" s="172"/>
      <c r="C639" s="171"/>
      <c r="D639" s="176"/>
      <c r="E639" s="172"/>
      <c r="F639" s="172"/>
      <c r="G639" s="172"/>
      <c r="H639" s="176"/>
      <c r="I639" s="172"/>
      <c r="J639" s="172"/>
      <c r="K639" s="172"/>
      <c r="L639" s="172"/>
      <c r="M639" s="172"/>
      <c r="N639" s="172"/>
      <c r="O639" s="172"/>
      <c r="P639" s="172"/>
      <c r="Q639" s="172"/>
      <c r="R639" s="172"/>
      <c r="S639" s="172"/>
      <c r="T639" s="172"/>
      <c r="U639" s="172"/>
      <c r="V639" s="172"/>
      <c r="W639" s="172"/>
      <c r="X639" s="172"/>
      <c r="Y639" s="172"/>
      <c r="Z639" s="172"/>
      <c r="AA639" s="172"/>
      <c r="AB639" s="172"/>
      <c r="AC639" s="172"/>
    </row>
    <row r="640">
      <c r="A640" s="83"/>
      <c r="B640" s="172"/>
      <c r="C640" s="171"/>
      <c r="D640" s="176"/>
      <c r="E640" s="172"/>
      <c r="F640" s="172"/>
      <c r="G640" s="172"/>
      <c r="H640" s="176"/>
      <c r="I640" s="172"/>
      <c r="J640" s="172"/>
      <c r="K640" s="172"/>
      <c r="L640" s="172"/>
      <c r="M640" s="172"/>
      <c r="N640" s="172"/>
      <c r="O640" s="172"/>
      <c r="P640" s="172"/>
      <c r="Q640" s="172"/>
      <c r="R640" s="172"/>
      <c r="S640" s="172"/>
      <c r="T640" s="172"/>
      <c r="U640" s="172"/>
      <c r="V640" s="172"/>
      <c r="W640" s="172"/>
      <c r="X640" s="172"/>
      <c r="Y640" s="172"/>
      <c r="Z640" s="172"/>
      <c r="AA640" s="172"/>
      <c r="AB640" s="172"/>
      <c r="AC640" s="172"/>
    </row>
    <row r="641">
      <c r="A641" s="83"/>
      <c r="B641" s="172"/>
      <c r="C641" s="171"/>
      <c r="D641" s="176"/>
      <c r="E641" s="172"/>
      <c r="F641" s="172"/>
      <c r="G641" s="172"/>
      <c r="H641" s="176"/>
      <c r="I641" s="172"/>
      <c r="J641" s="172"/>
      <c r="K641" s="172"/>
      <c r="L641" s="172"/>
      <c r="M641" s="172"/>
      <c r="N641" s="172"/>
      <c r="O641" s="172"/>
      <c r="P641" s="172"/>
      <c r="Q641" s="172"/>
      <c r="R641" s="172"/>
      <c r="S641" s="172"/>
      <c r="T641" s="172"/>
      <c r="U641" s="172"/>
      <c r="V641" s="172"/>
      <c r="W641" s="172"/>
      <c r="X641" s="172"/>
      <c r="Y641" s="172"/>
      <c r="Z641" s="172"/>
      <c r="AA641" s="172"/>
      <c r="AB641" s="172"/>
      <c r="AC641" s="172"/>
    </row>
    <row r="642">
      <c r="A642" s="83"/>
      <c r="B642" s="172"/>
      <c r="C642" s="171"/>
      <c r="D642" s="176"/>
      <c r="E642" s="172"/>
      <c r="F642" s="172"/>
      <c r="G642" s="172"/>
      <c r="H642" s="176"/>
      <c r="I642" s="172"/>
      <c r="J642" s="172"/>
      <c r="K642" s="172"/>
      <c r="L642" s="172"/>
      <c r="M642" s="172"/>
      <c r="N642" s="172"/>
      <c r="O642" s="172"/>
      <c r="P642" s="172"/>
      <c r="Q642" s="172"/>
      <c r="R642" s="172"/>
      <c r="S642" s="172"/>
      <c r="T642" s="172"/>
      <c r="U642" s="172"/>
      <c r="V642" s="172"/>
      <c r="W642" s="172"/>
      <c r="X642" s="172"/>
      <c r="Y642" s="172"/>
      <c r="Z642" s="172"/>
      <c r="AA642" s="172"/>
      <c r="AB642" s="172"/>
      <c r="AC642" s="172"/>
    </row>
    <row r="643">
      <c r="A643" s="83"/>
      <c r="B643" s="172"/>
      <c r="C643" s="171"/>
      <c r="D643" s="176"/>
      <c r="E643" s="172"/>
      <c r="F643" s="172"/>
      <c r="G643" s="172"/>
      <c r="H643" s="176"/>
      <c r="I643" s="172"/>
      <c r="J643" s="172"/>
      <c r="K643" s="172"/>
      <c r="L643" s="172"/>
      <c r="M643" s="172"/>
      <c r="N643" s="172"/>
      <c r="O643" s="172"/>
      <c r="P643" s="172"/>
      <c r="Q643" s="172"/>
      <c r="R643" s="172"/>
      <c r="S643" s="172"/>
      <c r="T643" s="172"/>
      <c r="U643" s="172"/>
      <c r="V643" s="172"/>
      <c r="W643" s="172"/>
      <c r="X643" s="172"/>
      <c r="Y643" s="172"/>
      <c r="Z643" s="172"/>
      <c r="AA643" s="172"/>
      <c r="AB643" s="172"/>
      <c r="AC643" s="172"/>
    </row>
    <row r="644">
      <c r="A644" s="83"/>
      <c r="B644" s="172"/>
      <c r="C644" s="171"/>
      <c r="D644" s="176"/>
      <c r="E644" s="172"/>
      <c r="F644" s="172"/>
      <c r="G644" s="172"/>
      <c r="H644" s="176"/>
      <c r="I644" s="172"/>
      <c r="J644" s="172"/>
      <c r="K644" s="172"/>
      <c r="L644" s="172"/>
      <c r="M644" s="172"/>
      <c r="N644" s="172"/>
      <c r="O644" s="172"/>
      <c r="P644" s="172"/>
      <c r="Q644" s="172"/>
      <c r="R644" s="172"/>
      <c r="S644" s="172"/>
      <c r="T644" s="172"/>
      <c r="U644" s="172"/>
      <c r="V644" s="172"/>
      <c r="W644" s="172"/>
      <c r="X644" s="172"/>
      <c r="Y644" s="172"/>
      <c r="Z644" s="172"/>
      <c r="AA644" s="172"/>
      <c r="AB644" s="172"/>
      <c r="AC644" s="172"/>
    </row>
    <row r="645">
      <c r="A645" s="83"/>
      <c r="B645" s="172"/>
      <c r="C645" s="171"/>
      <c r="D645" s="176"/>
      <c r="E645" s="172"/>
      <c r="F645" s="172"/>
      <c r="G645" s="172"/>
      <c r="H645" s="176"/>
      <c r="I645" s="172"/>
      <c r="J645" s="172"/>
      <c r="K645" s="172"/>
      <c r="L645" s="172"/>
      <c r="M645" s="172"/>
      <c r="N645" s="172"/>
      <c r="O645" s="172"/>
      <c r="P645" s="172"/>
      <c r="Q645" s="172"/>
      <c r="R645" s="172"/>
      <c r="S645" s="172"/>
      <c r="T645" s="172"/>
      <c r="U645" s="172"/>
      <c r="V645" s="172"/>
      <c r="W645" s="172"/>
      <c r="X645" s="172"/>
      <c r="Y645" s="172"/>
      <c r="Z645" s="172"/>
      <c r="AA645" s="172"/>
      <c r="AB645" s="172"/>
      <c r="AC645" s="172"/>
    </row>
    <row r="646">
      <c r="A646" s="83"/>
      <c r="B646" s="172"/>
      <c r="C646" s="171"/>
      <c r="D646" s="176"/>
      <c r="E646" s="172"/>
      <c r="F646" s="172"/>
      <c r="G646" s="172"/>
      <c r="H646" s="176"/>
      <c r="I646" s="172"/>
      <c r="J646" s="172"/>
      <c r="K646" s="172"/>
      <c r="L646" s="172"/>
      <c r="M646" s="172"/>
      <c r="N646" s="172"/>
      <c r="O646" s="172"/>
      <c r="P646" s="172"/>
      <c r="Q646" s="172"/>
      <c r="R646" s="172"/>
      <c r="S646" s="172"/>
      <c r="T646" s="172"/>
      <c r="U646" s="172"/>
      <c r="V646" s="172"/>
      <c r="W646" s="172"/>
      <c r="X646" s="172"/>
      <c r="Y646" s="172"/>
      <c r="Z646" s="172"/>
      <c r="AA646" s="172"/>
      <c r="AB646" s="172"/>
      <c r="AC646" s="172"/>
    </row>
    <row r="647">
      <c r="A647" s="83"/>
      <c r="B647" s="172"/>
      <c r="C647" s="171"/>
      <c r="D647" s="176"/>
      <c r="E647" s="172"/>
      <c r="F647" s="172"/>
      <c r="G647" s="172"/>
      <c r="H647" s="176"/>
      <c r="I647" s="172"/>
      <c r="J647" s="172"/>
      <c r="K647" s="172"/>
      <c r="L647" s="172"/>
      <c r="M647" s="172"/>
      <c r="N647" s="172"/>
      <c r="O647" s="172"/>
      <c r="P647" s="172"/>
      <c r="Q647" s="172"/>
      <c r="R647" s="172"/>
      <c r="S647" s="172"/>
      <c r="T647" s="172"/>
      <c r="U647" s="172"/>
      <c r="V647" s="172"/>
      <c r="W647" s="172"/>
      <c r="X647" s="172"/>
      <c r="Y647" s="172"/>
      <c r="Z647" s="172"/>
      <c r="AA647" s="172"/>
      <c r="AB647" s="172"/>
      <c r="AC647" s="172"/>
    </row>
    <row r="648">
      <c r="A648" s="83"/>
      <c r="B648" s="172"/>
      <c r="C648" s="171"/>
      <c r="D648" s="176"/>
      <c r="E648" s="172"/>
      <c r="F648" s="172"/>
      <c r="G648" s="172"/>
      <c r="H648" s="176"/>
      <c r="I648" s="172"/>
      <c r="J648" s="172"/>
      <c r="K648" s="172"/>
      <c r="L648" s="172"/>
      <c r="M648" s="172"/>
      <c r="N648" s="172"/>
      <c r="O648" s="172"/>
      <c r="P648" s="172"/>
      <c r="Q648" s="172"/>
      <c r="R648" s="172"/>
      <c r="S648" s="172"/>
      <c r="T648" s="172"/>
      <c r="U648" s="172"/>
      <c r="V648" s="172"/>
      <c r="W648" s="172"/>
      <c r="X648" s="172"/>
      <c r="Y648" s="172"/>
      <c r="Z648" s="172"/>
      <c r="AA648" s="172"/>
      <c r="AB648" s="172"/>
      <c r="AC648" s="172"/>
    </row>
    <row r="649">
      <c r="A649" s="83"/>
      <c r="B649" s="172"/>
      <c r="C649" s="171"/>
      <c r="D649" s="176"/>
      <c r="E649" s="172"/>
      <c r="F649" s="172"/>
      <c r="G649" s="172"/>
      <c r="H649" s="176"/>
      <c r="I649" s="172"/>
      <c r="J649" s="172"/>
      <c r="K649" s="172"/>
      <c r="L649" s="172"/>
      <c r="M649" s="172"/>
      <c r="N649" s="172"/>
      <c r="O649" s="172"/>
      <c r="P649" s="172"/>
      <c r="Q649" s="172"/>
      <c r="R649" s="172"/>
      <c r="S649" s="172"/>
      <c r="T649" s="172"/>
      <c r="U649" s="172"/>
      <c r="V649" s="172"/>
      <c r="W649" s="172"/>
      <c r="X649" s="172"/>
      <c r="Y649" s="172"/>
      <c r="Z649" s="172"/>
      <c r="AA649" s="172"/>
      <c r="AB649" s="172"/>
      <c r="AC649" s="172"/>
    </row>
    <row r="650">
      <c r="A650" s="83"/>
      <c r="B650" s="172"/>
      <c r="C650" s="171"/>
      <c r="D650" s="176"/>
      <c r="E650" s="172"/>
      <c r="F650" s="172"/>
      <c r="G650" s="172"/>
      <c r="H650" s="176"/>
      <c r="I650" s="172"/>
      <c r="J650" s="172"/>
      <c r="K650" s="172"/>
      <c r="L650" s="172"/>
      <c r="M650" s="172"/>
      <c r="N650" s="172"/>
      <c r="O650" s="172"/>
      <c r="P650" s="172"/>
      <c r="Q650" s="172"/>
      <c r="R650" s="172"/>
      <c r="S650" s="172"/>
      <c r="T650" s="172"/>
      <c r="U650" s="172"/>
      <c r="V650" s="172"/>
      <c r="W650" s="172"/>
      <c r="X650" s="172"/>
      <c r="Y650" s="172"/>
      <c r="Z650" s="172"/>
      <c r="AA650" s="172"/>
      <c r="AB650" s="172"/>
      <c r="AC650" s="172"/>
    </row>
    <row r="651">
      <c r="A651" s="83"/>
      <c r="B651" s="172"/>
      <c r="C651" s="171"/>
      <c r="D651" s="176"/>
      <c r="E651" s="172"/>
      <c r="F651" s="172"/>
      <c r="G651" s="172"/>
      <c r="H651" s="176"/>
      <c r="I651" s="172"/>
      <c r="J651" s="172"/>
      <c r="K651" s="172"/>
      <c r="L651" s="172"/>
      <c r="M651" s="172"/>
      <c r="N651" s="172"/>
      <c r="O651" s="172"/>
      <c r="P651" s="172"/>
      <c r="Q651" s="172"/>
      <c r="R651" s="172"/>
      <c r="S651" s="172"/>
      <c r="T651" s="172"/>
      <c r="U651" s="172"/>
      <c r="V651" s="172"/>
      <c r="W651" s="172"/>
      <c r="X651" s="172"/>
      <c r="Y651" s="172"/>
      <c r="Z651" s="172"/>
      <c r="AA651" s="172"/>
      <c r="AB651" s="172"/>
      <c r="AC651" s="172"/>
    </row>
    <row r="652">
      <c r="A652" s="83"/>
      <c r="B652" s="172"/>
      <c r="C652" s="171"/>
      <c r="D652" s="176"/>
      <c r="E652" s="172"/>
      <c r="F652" s="172"/>
      <c r="G652" s="172"/>
      <c r="H652" s="176"/>
      <c r="I652" s="172"/>
      <c r="J652" s="172"/>
      <c r="K652" s="172"/>
      <c r="L652" s="172"/>
      <c r="M652" s="172"/>
      <c r="N652" s="172"/>
      <c r="O652" s="172"/>
      <c r="P652" s="172"/>
      <c r="Q652" s="172"/>
      <c r="R652" s="172"/>
      <c r="S652" s="172"/>
      <c r="T652" s="172"/>
      <c r="U652" s="172"/>
      <c r="V652" s="172"/>
      <c r="W652" s="172"/>
      <c r="X652" s="172"/>
      <c r="Y652" s="172"/>
      <c r="Z652" s="172"/>
      <c r="AA652" s="172"/>
      <c r="AB652" s="172"/>
      <c r="AC652" s="172"/>
    </row>
    <row r="653">
      <c r="A653" s="83"/>
      <c r="B653" s="172"/>
      <c r="C653" s="171"/>
      <c r="D653" s="176"/>
      <c r="E653" s="172"/>
      <c r="F653" s="172"/>
      <c r="G653" s="172"/>
      <c r="H653" s="176"/>
      <c r="I653" s="172"/>
      <c r="J653" s="172"/>
      <c r="K653" s="172"/>
      <c r="L653" s="172"/>
      <c r="M653" s="172"/>
      <c r="N653" s="172"/>
      <c r="O653" s="172"/>
      <c r="P653" s="172"/>
      <c r="Q653" s="172"/>
      <c r="R653" s="172"/>
      <c r="S653" s="172"/>
      <c r="T653" s="172"/>
      <c r="U653" s="172"/>
      <c r="V653" s="172"/>
      <c r="W653" s="172"/>
      <c r="X653" s="172"/>
      <c r="Y653" s="172"/>
      <c r="Z653" s="172"/>
      <c r="AA653" s="172"/>
      <c r="AB653" s="172"/>
      <c r="AC653" s="172"/>
    </row>
    <row r="654">
      <c r="A654" s="83"/>
      <c r="B654" s="172"/>
      <c r="C654" s="171"/>
      <c r="D654" s="176"/>
      <c r="E654" s="172"/>
      <c r="F654" s="172"/>
      <c r="G654" s="172"/>
      <c r="H654" s="176"/>
      <c r="I654" s="172"/>
      <c r="J654" s="172"/>
      <c r="K654" s="172"/>
      <c r="L654" s="172"/>
      <c r="M654" s="172"/>
      <c r="N654" s="172"/>
      <c r="O654" s="172"/>
      <c r="P654" s="172"/>
      <c r="Q654" s="172"/>
      <c r="R654" s="172"/>
      <c r="S654" s="172"/>
      <c r="T654" s="172"/>
      <c r="U654" s="172"/>
      <c r="V654" s="172"/>
      <c r="W654" s="172"/>
      <c r="X654" s="172"/>
      <c r="Y654" s="172"/>
      <c r="Z654" s="172"/>
      <c r="AA654" s="172"/>
      <c r="AB654" s="172"/>
      <c r="AC654" s="172"/>
    </row>
    <row r="655">
      <c r="A655" s="83"/>
      <c r="B655" s="172"/>
      <c r="C655" s="171"/>
      <c r="D655" s="176"/>
      <c r="E655" s="172"/>
      <c r="F655" s="172"/>
      <c r="G655" s="172"/>
      <c r="H655" s="176"/>
      <c r="I655" s="172"/>
      <c r="J655" s="172"/>
      <c r="K655" s="172"/>
      <c r="L655" s="172"/>
      <c r="M655" s="172"/>
      <c r="N655" s="172"/>
      <c r="O655" s="172"/>
      <c r="P655" s="172"/>
      <c r="Q655" s="172"/>
      <c r="R655" s="172"/>
      <c r="S655" s="172"/>
      <c r="T655" s="172"/>
      <c r="U655" s="172"/>
      <c r="V655" s="172"/>
      <c r="W655" s="172"/>
      <c r="X655" s="172"/>
      <c r="Y655" s="172"/>
      <c r="Z655" s="172"/>
      <c r="AA655" s="172"/>
      <c r="AB655" s="172"/>
      <c r="AC655" s="172"/>
    </row>
    <row r="656">
      <c r="A656" s="83"/>
      <c r="B656" s="172"/>
      <c r="C656" s="171"/>
      <c r="D656" s="176"/>
      <c r="E656" s="172"/>
      <c r="F656" s="172"/>
      <c r="G656" s="172"/>
      <c r="H656" s="176"/>
      <c r="I656" s="172"/>
      <c r="J656" s="172"/>
      <c r="K656" s="172"/>
      <c r="L656" s="172"/>
      <c r="M656" s="172"/>
      <c r="N656" s="172"/>
      <c r="O656" s="172"/>
      <c r="P656" s="172"/>
      <c r="Q656" s="172"/>
      <c r="R656" s="172"/>
      <c r="S656" s="172"/>
      <c r="T656" s="172"/>
      <c r="U656" s="172"/>
      <c r="V656" s="172"/>
      <c r="W656" s="172"/>
      <c r="X656" s="172"/>
      <c r="Y656" s="172"/>
      <c r="Z656" s="172"/>
      <c r="AA656" s="172"/>
      <c r="AB656" s="172"/>
      <c r="AC656" s="172"/>
    </row>
    <row r="657">
      <c r="A657" s="83"/>
      <c r="B657" s="172"/>
      <c r="C657" s="171"/>
      <c r="D657" s="176"/>
      <c r="E657" s="172"/>
      <c r="F657" s="172"/>
      <c r="G657" s="172"/>
      <c r="H657" s="176"/>
      <c r="I657" s="172"/>
      <c r="J657" s="172"/>
      <c r="K657" s="172"/>
      <c r="L657" s="172"/>
      <c r="M657" s="172"/>
      <c r="N657" s="172"/>
      <c r="O657" s="172"/>
      <c r="P657" s="172"/>
      <c r="Q657" s="172"/>
      <c r="R657" s="172"/>
      <c r="S657" s="172"/>
      <c r="T657" s="172"/>
      <c r="U657" s="172"/>
      <c r="V657" s="172"/>
      <c r="W657" s="172"/>
      <c r="X657" s="172"/>
      <c r="Y657" s="172"/>
      <c r="Z657" s="172"/>
      <c r="AA657" s="172"/>
      <c r="AB657" s="172"/>
      <c r="AC657" s="172"/>
    </row>
    <row r="658">
      <c r="A658" s="83"/>
      <c r="B658" s="172"/>
      <c r="C658" s="171"/>
      <c r="D658" s="176"/>
      <c r="E658" s="172"/>
      <c r="F658" s="172"/>
      <c r="G658" s="172"/>
      <c r="H658" s="176"/>
      <c r="I658" s="172"/>
      <c r="J658" s="172"/>
      <c r="K658" s="172"/>
      <c r="L658" s="172"/>
      <c r="M658" s="172"/>
      <c r="N658" s="172"/>
      <c r="O658" s="172"/>
      <c r="P658" s="172"/>
      <c r="Q658" s="172"/>
      <c r="R658" s="172"/>
      <c r="S658" s="172"/>
      <c r="T658" s="172"/>
      <c r="U658" s="172"/>
      <c r="V658" s="172"/>
      <c r="W658" s="172"/>
      <c r="X658" s="172"/>
      <c r="Y658" s="172"/>
      <c r="Z658" s="172"/>
      <c r="AA658" s="172"/>
      <c r="AB658" s="172"/>
      <c r="AC658" s="172"/>
    </row>
    <row r="659">
      <c r="A659" s="83"/>
      <c r="B659" s="172"/>
      <c r="C659" s="171"/>
      <c r="D659" s="176"/>
      <c r="E659" s="172"/>
      <c r="F659" s="172"/>
      <c r="G659" s="172"/>
      <c r="H659" s="176"/>
      <c r="I659" s="172"/>
      <c r="J659" s="172"/>
      <c r="K659" s="172"/>
      <c r="L659" s="172"/>
      <c r="M659" s="172"/>
      <c r="N659" s="172"/>
      <c r="O659" s="172"/>
      <c r="P659" s="172"/>
      <c r="Q659" s="172"/>
      <c r="R659" s="172"/>
      <c r="S659" s="172"/>
      <c r="T659" s="172"/>
      <c r="U659" s="172"/>
      <c r="V659" s="172"/>
      <c r="W659" s="172"/>
      <c r="X659" s="172"/>
      <c r="Y659" s="172"/>
      <c r="Z659" s="172"/>
      <c r="AA659" s="172"/>
      <c r="AB659" s="172"/>
      <c r="AC659" s="172"/>
    </row>
    <row r="660">
      <c r="A660" s="83"/>
      <c r="B660" s="172"/>
      <c r="C660" s="171"/>
      <c r="D660" s="176"/>
      <c r="E660" s="172"/>
      <c r="F660" s="172"/>
      <c r="G660" s="172"/>
      <c r="H660" s="176"/>
      <c r="I660" s="172"/>
      <c r="J660" s="172"/>
      <c r="K660" s="172"/>
      <c r="L660" s="172"/>
      <c r="M660" s="172"/>
      <c r="N660" s="172"/>
      <c r="O660" s="172"/>
      <c r="P660" s="172"/>
      <c r="Q660" s="172"/>
      <c r="R660" s="172"/>
      <c r="S660" s="172"/>
      <c r="T660" s="172"/>
      <c r="U660" s="172"/>
      <c r="V660" s="172"/>
      <c r="W660" s="172"/>
      <c r="X660" s="172"/>
      <c r="Y660" s="172"/>
      <c r="Z660" s="172"/>
      <c r="AA660" s="172"/>
      <c r="AB660" s="172"/>
      <c r="AC660" s="172"/>
    </row>
    <row r="661">
      <c r="A661" s="83"/>
      <c r="B661" s="172"/>
      <c r="C661" s="171"/>
      <c r="D661" s="176"/>
      <c r="E661" s="172"/>
      <c r="F661" s="172"/>
      <c r="G661" s="172"/>
      <c r="H661" s="176"/>
      <c r="I661" s="172"/>
      <c r="J661" s="172"/>
      <c r="K661" s="172"/>
      <c r="L661" s="172"/>
      <c r="M661" s="172"/>
      <c r="N661" s="172"/>
      <c r="O661" s="172"/>
      <c r="P661" s="172"/>
      <c r="Q661" s="172"/>
      <c r="R661" s="172"/>
      <c r="S661" s="172"/>
      <c r="T661" s="172"/>
      <c r="U661" s="172"/>
      <c r="V661" s="172"/>
      <c r="W661" s="172"/>
      <c r="X661" s="172"/>
      <c r="Y661" s="172"/>
      <c r="Z661" s="172"/>
      <c r="AA661" s="172"/>
      <c r="AB661" s="172"/>
      <c r="AC661" s="172"/>
    </row>
    <row r="662">
      <c r="A662" s="83"/>
      <c r="B662" s="172"/>
      <c r="C662" s="171"/>
      <c r="D662" s="176"/>
      <c r="E662" s="172"/>
      <c r="F662" s="172"/>
      <c r="G662" s="172"/>
      <c r="H662" s="176"/>
      <c r="I662" s="172"/>
      <c r="J662" s="172"/>
      <c r="K662" s="172"/>
      <c r="L662" s="172"/>
      <c r="M662" s="172"/>
      <c r="N662" s="172"/>
      <c r="O662" s="172"/>
      <c r="P662" s="172"/>
      <c r="Q662" s="172"/>
      <c r="R662" s="172"/>
      <c r="S662" s="172"/>
      <c r="T662" s="172"/>
      <c r="U662" s="172"/>
      <c r="V662" s="172"/>
      <c r="W662" s="172"/>
      <c r="X662" s="172"/>
      <c r="Y662" s="172"/>
      <c r="Z662" s="172"/>
      <c r="AA662" s="172"/>
      <c r="AB662" s="172"/>
      <c r="AC662" s="172"/>
    </row>
    <row r="663">
      <c r="A663" s="83"/>
      <c r="B663" s="172"/>
      <c r="C663" s="171"/>
      <c r="D663" s="176"/>
      <c r="E663" s="172"/>
      <c r="F663" s="172"/>
      <c r="G663" s="172"/>
      <c r="H663" s="176"/>
      <c r="I663" s="172"/>
      <c r="J663" s="172"/>
      <c r="K663" s="172"/>
      <c r="L663" s="172"/>
      <c r="M663" s="172"/>
      <c r="N663" s="172"/>
      <c r="O663" s="172"/>
      <c r="P663" s="172"/>
      <c r="Q663" s="172"/>
      <c r="R663" s="172"/>
      <c r="S663" s="172"/>
      <c r="T663" s="172"/>
      <c r="U663" s="172"/>
      <c r="V663" s="172"/>
      <c r="W663" s="172"/>
      <c r="X663" s="172"/>
      <c r="Y663" s="172"/>
      <c r="Z663" s="172"/>
      <c r="AA663" s="172"/>
      <c r="AB663" s="172"/>
      <c r="AC663" s="172"/>
    </row>
    <row r="664">
      <c r="A664" s="83"/>
      <c r="B664" s="172"/>
      <c r="C664" s="171"/>
      <c r="D664" s="176"/>
      <c r="E664" s="172"/>
      <c r="F664" s="172"/>
      <c r="G664" s="172"/>
      <c r="H664" s="176"/>
      <c r="I664" s="172"/>
      <c r="J664" s="172"/>
      <c r="K664" s="172"/>
      <c r="L664" s="172"/>
      <c r="M664" s="172"/>
      <c r="N664" s="172"/>
      <c r="O664" s="172"/>
      <c r="P664" s="172"/>
      <c r="Q664" s="172"/>
      <c r="R664" s="172"/>
      <c r="S664" s="172"/>
      <c r="T664" s="172"/>
      <c r="U664" s="172"/>
      <c r="V664" s="172"/>
      <c r="W664" s="172"/>
      <c r="X664" s="172"/>
      <c r="Y664" s="172"/>
      <c r="Z664" s="172"/>
      <c r="AA664" s="172"/>
      <c r="AB664" s="172"/>
      <c r="AC664" s="172"/>
    </row>
    <row r="665">
      <c r="A665" s="83"/>
      <c r="B665" s="172"/>
      <c r="C665" s="171"/>
      <c r="D665" s="176"/>
      <c r="E665" s="172"/>
      <c r="F665" s="172"/>
      <c r="G665" s="172"/>
      <c r="H665" s="176"/>
      <c r="I665" s="172"/>
      <c r="J665" s="172"/>
      <c r="K665" s="172"/>
      <c r="L665" s="172"/>
      <c r="M665" s="172"/>
      <c r="N665" s="172"/>
      <c r="O665" s="172"/>
      <c r="P665" s="172"/>
      <c r="Q665" s="172"/>
      <c r="R665" s="172"/>
      <c r="S665" s="172"/>
      <c r="T665" s="172"/>
      <c r="U665" s="172"/>
      <c r="V665" s="172"/>
      <c r="W665" s="172"/>
      <c r="X665" s="172"/>
      <c r="Y665" s="172"/>
      <c r="Z665" s="172"/>
      <c r="AA665" s="172"/>
      <c r="AB665" s="172"/>
      <c r="AC665" s="172"/>
    </row>
    <row r="666">
      <c r="A666" s="83"/>
      <c r="B666" s="172"/>
      <c r="C666" s="171"/>
      <c r="D666" s="176"/>
      <c r="E666" s="172"/>
      <c r="F666" s="172"/>
      <c r="G666" s="172"/>
      <c r="H666" s="176"/>
      <c r="I666" s="172"/>
      <c r="J666" s="172"/>
      <c r="K666" s="172"/>
      <c r="L666" s="172"/>
      <c r="M666" s="172"/>
      <c r="N666" s="172"/>
      <c r="O666" s="172"/>
      <c r="P666" s="172"/>
      <c r="Q666" s="172"/>
      <c r="R666" s="172"/>
      <c r="S666" s="172"/>
      <c r="T666" s="172"/>
      <c r="U666" s="172"/>
      <c r="V666" s="172"/>
      <c r="W666" s="172"/>
      <c r="X666" s="172"/>
      <c r="Y666" s="172"/>
      <c r="Z666" s="172"/>
      <c r="AA666" s="172"/>
      <c r="AB666" s="172"/>
      <c r="AC666" s="172"/>
    </row>
    <row r="667">
      <c r="A667" s="83"/>
      <c r="B667" s="172"/>
      <c r="C667" s="171"/>
      <c r="D667" s="176"/>
      <c r="E667" s="172"/>
      <c r="F667" s="172"/>
      <c r="G667" s="172"/>
      <c r="H667" s="176"/>
      <c r="I667" s="172"/>
      <c r="J667" s="172"/>
      <c r="K667" s="172"/>
      <c r="L667" s="172"/>
      <c r="M667" s="172"/>
      <c r="N667" s="172"/>
      <c r="O667" s="172"/>
      <c r="P667" s="172"/>
      <c r="Q667" s="172"/>
      <c r="R667" s="172"/>
      <c r="S667" s="172"/>
      <c r="T667" s="172"/>
      <c r="U667" s="172"/>
      <c r="V667" s="172"/>
      <c r="W667" s="172"/>
      <c r="X667" s="172"/>
      <c r="Y667" s="172"/>
      <c r="Z667" s="172"/>
      <c r="AA667" s="172"/>
      <c r="AB667" s="172"/>
      <c r="AC667" s="172"/>
    </row>
    <row r="668">
      <c r="A668" s="83"/>
      <c r="B668" s="172"/>
      <c r="C668" s="171"/>
      <c r="D668" s="176"/>
      <c r="E668" s="172"/>
      <c r="F668" s="172"/>
      <c r="G668" s="172"/>
      <c r="H668" s="176"/>
      <c r="I668" s="172"/>
      <c r="J668" s="172"/>
      <c r="K668" s="172"/>
      <c r="L668" s="172"/>
      <c r="M668" s="172"/>
      <c r="N668" s="172"/>
      <c r="O668" s="172"/>
      <c r="P668" s="172"/>
      <c r="Q668" s="172"/>
      <c r="R668" s="172"/>
      <c r="S668" s="172"/>
      <c r="T668" s="172"/>
      <c r="U668" s="172"/>
      <c r="V668" s="172"/>
      <c r="W668" s="172"/>
      <c r="X668" s="172"/>
      <c r="Y668" s="172"/>
      <c r="Z668" s="172"/>
      <c r="AA668" s="172"/>
      <c r="AB668" s="172"/>
      <c r="AC668" s="172"/>
    </row>
    <row r="669">
      <c r="A669" s="83"/>
      <c r="B669" s="172"/>
      <c r="C669" s="171"/>
      <c r="D669" s="176"/>
      <c r="E669" s="172"/>
      <c r="F669" s="172"/>
      <c r="G669" s="172"/>
      <c r="H669" s="176"/>
      <c r="I669" s="172"/>
      <c r="J669" s="172"/>
      <c r="K669" s="172"/>
      <c r="L669" s="172"/>
      <c r="M669" s="172"/>
      <c r="N669" s="172"/>
      <c r="O669" s="172"/>
      <c r="P669" s="172"/>
      <c r="Q669" s="172"/>
      <c r="R669" s="172"/>
      <c r="S669" s="172"/>
      <c r="T669" s="172"/>
      <c r="U669" s="172"/>
      <c r="V669" s="172"/>
      <c r="W669" s="172"/>
      <c r="X669" s="172"/>
      <c r="Y669" s="172"/>
      <c r="Z669" s="172"/>
      <c r="AA669" s="172"/>
      <c r="AB669" s="172"/>
      <c r="AC669" s="172"/>
    </row>
    <row r="670">
      <c r="A670" s="83"/>
      <c r="B670" s="172"/>
      <c r="C670" s="171"/>
      <c r="D670" s="176"/>
      <c r="E670" s="172"/>
      <c r="F670" s="172"/>
      <c r="G670" s="172"/>
      <c r="H670" s="176"/>
      <c r="I670" s="172"/>
      <c r="J670" s="172"/>
      <c r="K670" s="172"/>
      <c r="L670" s="172"/>
      <c r="M670" s="172"/>
      <c r="N670" s="172"/>
      <c r="O670" s="172"/>
      <c r="P670" s="172"/>
      <c r="Q670" s="172"/>
      <c r="R670" s="172"/>
      <c r="S670" s="172"/>
      <c r="T670" s="172"/>
      <c r="U670" s="172"/>
      <c r="V670" s="172"/>
      <c r="W670" s="172"/>
      <c r="X670" s="172"/>
      <c r="Y670" s="172"/>
      <c r="Z670" s="172"/>
      <c r="AA670" s="172"/>
      <c r="AB670" s="172"/>
      <c r="AC670" s="172"/>
    </row>
    <row r="671">
      <c r="A671" s="83"/>
      <c r="B671" s="172"/>
      <c r="C671" s="171"/>
      <c r="D671" s="176"/>
      <c r="E671" s="172"/>
      <c r="F671" s="172"/>
      <c r="G671" s="172"/>
      <c r="H671" s="176"/>
      <c r="I671" s="172"/>
      <c r="J671" s="172"/>
      <c r="K671" s="172"/>
      <c r="L671" s="172"/>
      <c r="M671" s="172"/>
      <c r="N671" s="172"/>
      <c r="O671" s="172"/>
      <c r="P671" s="172"/>
      <c r="Q671" s="172"/>
      <c r="R671" s="172"/>
      <c r="S671" s="172"/>
      <c r="T671" s="172"/>
      <c r="U671" s="172"/>
      <c r="V671" s="172"/>
      <c r="W671" s="172"/>
      <c r="X671" s="172"/>
      <c r="Y671" s="172"/>
      <c r="Z671" s="172"/>
      <c r="AA671" s="172"/>
      <c r="AB671" s="172"/>
      <c r="AC671" s="172"/>
    </row>
    <row r="672">
      <c r="A672" s="83"/>
      <c r="B672" s="172"/>
      <c r="C672" s="171"/>
      <c r="D672" s="176"/>
      <c r="E672" s="172"/>
      <c r="F672" s="172"/>
      <c r="G672" s="172"/>
      <c r="H672" s="176"/>
      <c r="I672" s="172"/>
      <c r="J672" s="172"/>
      <c r="K672" s="172"/>
      <c r="L672" s="172"/>
      <c r="M672" s="172"/>
      <c r="N672" s="172"/>
      <c r="O672" s="172"/>
      <c r="P672" s="172"/>
      <c r="Q672" s="172"/>
      <c r="R672" s="172"/>
      <c r="S672" s="172"/>
      <c r="T672" s="172"/>
      <c r="U672" s="172"/>
      <c r="V672" s="172"/>
      <c r="W672" s="172"/>
      <c r="X672" s="172"/>
      <c r="Y672" s="172"/>
      <c r="Z672" s="172"/>
      <c r="AA672" s="172"/>
      <c r="AB672" s="172"/>
      <c r="AC672" s="172"/>
    </row>
    <row r="673">
      <c r="A673" s="83"/>
      <c r="B673" s="172"/>
      <c r="C673" s="171"/>
      <c r="D673" s="176"/>
      <c r="E673" s="172"/>
      <c r="F673" s="172"/>
      <c r="G673" s="172"/>
      <c r="H673" s="176"/>
      <c r="I673" s="172"/>
      <c r="J673" s="172"/>
      <c r="K673" s="172"/>
      <c r="L673" s="172"/>
      <c r="M673" s="172"/>
      <c r="N673" s="172"/>
      <c r="O673" s="172"/>
      <c r="P673" s="172"/>
      <c r="Q673" s="172"/>
      <c r="R673" s="172"/>
      <c r="S673" s="172"/>
      <c r="T673" s="172"/>
      <c r="U673" s="172"/>
      <c r="V673" s="172"/>
      <c r="W673" s="172"/>
      <c r="X673" s="172"/>
      <c r="Y673" s="172"/>
      <c r="Z673" s="172"/>
      <c r="AA673" s="172"/>
      <c r="AB673" s="172"/>
      <c r="AC673" s="172"/>
    </row>
    <row r="674">
      <c r="A674" s="83"/>
      <c r="B674" s="172"/>
      <c r="C674" s="171"/>
      <c r="D674" s="176"/>
      <c r="E674" s="172"/>
      <c r="F674" s="172"/>
      <c r="G674" s="172"/>
      <c r="H674" s="176"/>
      <c r="I674" s="172"/>
      <c r="J674" s="172"/>
      <c r="K674" s="172"/>
      <c r="L674" s="172"/>
      <c r="M674" s="172"/>
      <c r="N674" s="172"/>
      <c r="O674" s="172"/>
      <c r="P674" s="172"/>
      <c r="Q674" s="172"/>
      <c r="R674" s="172"/>
      <c r="S674" s="172"/>
      <c r="T674" s="172"/>
      <c r="U674" s="172"/>
      <c r="V674" s="172"/>
      <c r="W674" s="172"/>
      <c r="X674" s="172"/>
      <c r="Y674" s="172"/>
      <c r="Z674" s="172"/>
      <c r="AA674" s="172"/>
      <c r="AB674" s="172"/>
      <c r="AC674" s="172"/>
    </row>
    <row r="675">
      <c r="A675" s="83"/>
      <c r="B675" s="172"/>
      <c r="C675" s="171"/>
      <c r="D675" s="176"/>
      <c r="E675" s="172"/>
      <c r="F675" s="172"/>
      <c r="G675" s="172"/>
      <c r="H675" s="176"/>
      <c r="I675" s="172"/>
      <c r="J675" s="172"/>
      <c r="K675" s="172"/>
      <c r="L675" s="172"/>
      <c r="M675" s="172"/>
      <c r="N675" s="172"/>
      <c r="O675" s="172"/>
      <c r="P675" s="172"/>
      <c r="Q675" s="172"/>
      <c r="R675" s="172"/>
      <c r="S675" s="172"/>
      <c r="T675" s="172"/>
      <c r="U675" s="172"/>
      <c r="V675" s="172"/>
      <c r="W675" s="172"/>
      <c r="X675" s="172"/>
      <c r="Y675" s="172"/>
      <c r="Z675" s="172"/>
      <c r="AA675" s="172"/>
      <c r="AB675" s="172"/>
      <c r="AC675" s="172"/>
    </row>
    <row r="676">
      <c r="A676" s="83"/>
      <c r="B676" s="172"/>
      <c r="C676" s="171"/>
      <c r="D676" s="176"/>
      <c r="E676" s="172"/>
      <c r="F676" s="172"/>
      <c r="G676" s="172"/>
      <c r="H676" s="176"/>
      <c r="I676" s="172"/>
      <c r="J676" s="172"/>
      <c r="K676" s="172"/>
      <c r="L676" s="172"/>
      <c r="M676" s="172"/>
      <c r="N676" s="172"/>
      <c r="O676" s="172"/>
      <c r="P676" s="172"/>
      <c r="Q676" s="172"/>
      <c r="R676" s="172"/>
      <c r="S676" s="172"/>
      <c r="T676" s="172"/>
      <c r="U676" s="172"/>
      <c r="V676" s="172"/>
      <c r="W676" s="172"/>
      <c r="X676" s="172"/>
      <c r="Y676" s="172"/>
      <c r="Z676" s="172"/>
      <c r="AA676" s="172"/>
      <c r="AB676" s="172"/>
      <c r="AC676" s="172"/>
    </row>
    <row r="677">
      <c r="A677" s="83"/>
      <c r="B677" s="172"/>
      <c r="C677" s="171"/>
      <c r="D677" s="176"/>
      <c r="E677" s="172"/>
      <c r="F677" s="172"/>
      <c r="G677" s="172"/>
      <c r="H677" s="176"/>
      <c r="I677" s="172"/>
      <c r="J677" s="172"/>
      <c r="K677" s="172"/>
      <c r="L677" s="172"/>
      <c r="M677" s="172"/>
      <c r="N677" s="172"/>
      <c r="O677" s="172"/>
      <c r="P677" s="172"/>
      <c r="Q677" s="172"/>
      <c r="R677" s="172"/>
      <c r="S677" s="172"/>
      <c r="T677" s="172"/>
      <c r="U677" s="172"/>
      <c r="V677" s="172"/>
      <c r="W677" s="172"/>
      <c r="X677" s="172"/>
      <c r="Y677" s="172"/>
      <c r="Z677" s="172"/>
      <c r="AA677" s="172"/>
      <c r="AB677" s="172"/>
      <c r="AC677" s="172"/>
    </row>
    <row r="678">
      <c r="A678" s="83"/>
      <c r="B678" s="172"/>
      <c r="C678" s="171"/>
      <c r="D678" s="176"/>
      <c r="E678" s="172"/>
      <c r="F678" s="172"/>
      <c r="G678" s="172"/>
      <c r="H678" s="176"/>
      <c r="I678" s="172"/>
      <c r="J678" s="172"/>
      <c r="K678" s="172"/>
      <c r="L678" s="172"/>
      <c r="M678" s="172"/>
      <c r="N678" s="172"/>
      <c r="O678" s="172"/>
      <c r="P678" s="172"/>
      <c r="Q678" s="172"/>
      <c r="R678" s="172"/>
      <c r="S678" s="172"/>
      <c r="T678" s="172"/>
      <c r="U678" s="172"/>
      <c r="V678" s="172"/>
      <c r="W678" s="172"/>
      <c r="X678" s="172"/>
      <c r="Y678" s="172"/>
      <c r="Z678" s="172"/>
      <c r="AA678" s="172"/>
      <c r="AB678" s="172"/>
      <c r="AC678" s="172"/>
    </row>
    <row r="679">
      <c r="A679" s="83"/>
      <c r="B679" s="172"/>
      <c r="C679" s="171"/>
      <c r="D679" s="176"/>
      <c r="E679" s="172"/>
      <c r="F679" s="172"/>
      <c r="G679" s="172"/>
      <c r="H679" s="176"/>
      <c r="I679" s="172"/>
      <c r="J679" s="172"/>
      <c r="K679" s="172"/>
      <c r="L679" s="172"/>
      <c r="M679" s="172"/>
      <c r="N679" s="172"/>
      <c r="O679" s="172"/>
      <c r="P679" s="172"/>
      <c r="Q679" s="172"/>
      <c r="R679" s="172"/>
      <c r="S679" s="172"/>
      <c r="T679" s="172"/>
      <c r="U679" s="172"/>
      <c r="V679" s="172"/>
      <c r="W679" s="172"/>
      <c r="X679" s="172"/>
      <c r="Y679" s="172"/>
      <c r="Z679" s="172"/>
      <c r="AA679" s="172"/>
      <c r="AB679" s="172"/>
      <c r="AC679" s="172"/>
    </row>
    <row r="680">
      <c r="A680" s="83"/>
      <c r="B680" s="172"/>
      <c r="C680" s="171"/>
      <c r="D680" s="176"/>
      <c r="E680" s="172"/>
      <c r="F680" s="172"/>
      <c r="G680" s="172"/>
      <c r="H680" s="176"/>
      <c r="I680" s="172"/>
      <c r="J680" s="172"/>
      <c r="K680" s="172"/>
      <c r="L680" s="172"/>
      <c r="M680" s="172"/>
      <c r="N680" s="172"/>
      <c r="O680" s="172"/>
      <c r="P680" s="172"/>
      <c r="Q680" s="172"/>
      <c r="R680" s="172"/>
      <c r="S680" s="172"/>
      <c r="T680" s="172"/>
      <c r="U680" s="172"/>
      <c r="V680" s="172"/>
      <c r="W680" s="172"/>
      <c r="X680" s="172"/>
      <c r="Y680" s="172"/>
      <c r="Z680" s="172"/>
      <c r="AA680" s="172"/>
      <c r="AB680" s="172"/>
      <c r="AC680" s="172"/>
    </row>
    <row r="681">
      <c r="A681" s="83"/>
      <c r="B681" s="172"/>
      <c r="C681" s="171"/>
      <c r="D681" s="176"/>
      <c r="E681" s="172"/>
      <c r="F681" s="172"/>
      <c r="G681" s="172"/>
      <c r="H681" s="176"/>
      <c r="I681" s="172"/>
      <c r="J681" s="172"/>
      <c r="K681" s="172"/>
      <c r="L681" s="172"/>
      <c r="M681" s="172"/>
      <c r="N681" s="172"/>
      <c r="O681" s="172"/>
      <c r="P681" s="172"/>
      <c r="Q681" s="172"/>
      <c r="R681" s="172"/>
      <c r="S681" s="172"/>
      <c r="T681" s="172"/>
      <c r="U681" s="172"/>
      <c r="V681" s="172"/>
      <c r="W681" s="172"/>
      <c r="X681" s="172"/>
      <c r="Y681" s="172"/>
      <c r="Z681" s="172"/>
      <c r="AA681" s="172"/>
      <c r="AB681" s="172"/>
      <c r="AC681" s="172"/>
    </row>
    <row r="682">
      <c r="A682" s="83"/>
      <c r="B682" s="172"/>
      <c r="C682" s="171"/>
      <c r="D682" s="176"/>
      <c r="E682" s="172"/>
      <c r="F682" s="172"/>
      <c r="G682" s="172"/>
      <c r="H682" s="176"/>
      <c r="I682" s="172"/>
      <c r="J682" s="172"/>
      <c r="K682" s="172"/>
      <c r="L682" s="172"/>
      <c r="M682" s="172"/>
      <c r="N682" s="172"/>
      <c r="O682" s="172"/>
      <c r="P682" s="172"/>
      <c r="Q682" s="172"/>
      <c r="R682" s="172"/>
      <c r="S682" s="172"/>
      <c r="T682" s="172"/>
      <c r="U682" s="172"/>
      <c r="V682" s="172"/>
      <c r="W682" s="172"/>
      <c r="X682" s="172"/>
      <c r="Y682" s="172"/>
      <c r="Z682" s="172"/>
      <c r="AA682" s="172"/>
      <c r="AB682" s="172"/>
      <c r="AC682" s="172"/>
    </row>
    <row r="683">
      <c r="A683" s="83"/>
      <c r="B683" s="172"/>
      <c r="C683" s="171"/>
      <c r="D683" s="176"/>
      <c r="E683" s="172"/>
      <c r="F683" s="172"/>
      <c r="G683" s="172"/>
      <c r="H683" s="176"/>
      <c r="I683" s="172"/>
      <c r="J683" s="172"/>
      <c r="K683" s="172"/>
      <c r="L683" s="172"/>
      <c r="M683" s="172"/>
      <c r="N683" s="172"/>
      <c r="O683" s="172"/>
      <c r="P683" s="172"/>
      <c r="Q683" s="172"/>
      <c r="R683" s="172"/>
      <c r="S683" s="172"/>
      <c r="T683" s="172"/>
      <c r="U683" s="172"/>
      <c r="V683" s="172"/>
      <c r="W683" s="172"/>
      <c r="X683" s="172"/>
      <c r="Y683" s="172"/>
      <c r="Z683" s="172"/>
      <c r="AA683" s="172"/>
      <c r="AB683" s="172"/>
      <c r="AC683" s="172"/>
    </row>
    <row r="684">
      <c r="A684" s="83"/>
      <c r="B684" s="172"/>
      <c r="C684" s="171"/>
      <c r="D684" s="176"/>
      <c r="E684" s="172"/>
      <c r="F684" s="172"/>
      <c r="G684" s="172"/>
      <c r="H684" s="176"/>
      <c r="I684" s="172"/>
      <c r="J684" s="172"/>
      <c r="K684" s="172"/>
      <c r="L684" s="172"/>
      <c r="M684" s="172"/>
      <c r="N684" s="172"/>
      <c r="O684" s="172"/>
      <c r="P684" s="172"/>
      <c r="Q684" s="172"/>
      <c r="R684" s="172"/>
      <c r="S684" s="172"/>
      <c r="T684" s="172"/>
      <c r="U684" s="172"/>
      <c r="V684" s="172"/>
      <c r="W684" s="172"/>
      <c r="X684" s="172"/>
      <c r="Y684" s="172"/>
      <c r="Z684" s="172"/>
      <c r="AA684" s="172"/>
      <c r="AB684" s="172"/>
      <c r="AC684" s="172"/>
    </row>
    <row r="685">
      <c r="A685" s="83"/>
      <c r="B685" s="172"/>
      <c r="C685" s="171"/>
      <c r="D685" s="176"/>
      <c r="E685" s="172"/>
      <c r="F685" s="172"/>
      <c r="G685" s="172"/>
      <c r="H685" s="176"/>
      <c r="I685" s="172"/>
      <c r="J685" s="172"/>
      <c r="K685" s="172"/>
      <c r="L685" s="172"/>
      <c r="M685" s="172"/>
      <c r="N685" s="172"/>
      <c r="O685" s="172"/>
      <c r="P685" s="172"/>
      <c r="Q685" s="172"/>
      <c r="R685" s="172"/>
      <c r="S685" s="172"/>
      <c r="T685" s="172"/>
      <c r="U685" s="172"/>
      <c r="V685" s="172"/>
      <c r="W685" s="172"/>
      <c r="X685" s="172"/>
      <c r="Y685" s="172"/>
      <c r="Z685" s="172"/>
      <c r="AA685" s="172"/>
      <c r="AB685" s="172"/>
      <c r="AC685" s="172"/>
    </row>
    <row r="686">
      <c r="A686" s="83"/>
      <c r="B686" s="172"/>
      <c r="C686" s="171"/>
      <c r="D686" s="176"/>
      <c r="E686" s="172"/>
      <c r="F686" s="172"/>
      <c r="G686" s="172"/>
      <c r="H686" s="176"/>
      <c r="I686" s="172"/>
      <c r="J686" s="172"/>
      <c r="K686" s="172"/>
      <c r="L686" s="172"/>
      <c r="M686" s="172"/>
      <c r="N686" s="172"/>
      <c r="O686" s="172"/>
      <c r="P686" s="172"/>
      <c r="Q686" s="172"/>
      <c r="R686" s="172"/>
      <c r="S686" s="172"/>
      <c r="T686" s="172"/>
      <c r="U686" s="172"/>
      <c r="V686" s="172"/>
      <c r="W686" s="172"/>
      <c r="X686" s="172"/>
      <c r="Y686" s="172"/>
      <c r="Z686" s="172"/>
      <c r="AA686" s="172"/>
      <c r="AB686" s="172"/>
      <c r="AC686" s="172"/>
    </row>
    <row r="687">
      <c r="A687" s="83"/>
      <c r="B687" s="172"/>
      <c r="C687" s="171"/>
      <c r="D687" s="176"/>
      <c r="E687" s="172"/>
      <c r="F687" s="172"/>
      <c r="G687" s="172"/>
      <c r="H687" s="176"/>
      <c r="I687" s="172"/>
      <c r="J687" s="172"/>
      <c r="K687" s="172"/>
      <c r="L687" s="172"/>
      <c r="M687" s="172"/>
      <c r="N687" s="172"/>
      <c r="O687" s="172"/>
      <c r="P687" s="172"/>
      <c r="Q687" s="172"/>
      <c r="R687" s="172"/>
      <c r="S687" s="172"/>
      <c r="T687" s="172"/>
      <c r="U687" s="172"/>
      <c r="V687" s="172"/>
      <c r="W687" s="172"/>
      <c r="X687" s="172"/>
      <c r="Y687" s="172"/>
      <c r="Z687" s="172"/>
      <c r="AA687" s="172"/>
      <c r="AB687" s="172"/>
      <c r="AC687" s="172"/>
    </row>
    <row r="688">
      <c r="A688" s="83"/>
      <c r="B688" s="172"/>
      <c r="C688" s="171"/>
      <c r="D688" s="176"/>
      <c r="E688" s="172"/>
      <c r="F688" s="172"/>
      <c r="G688" s="172"/>
      <c r="H688" s="176"/>
      <c r="I688" s="172"/>
      <c r="J688" s="172"/>
      <c r="K688" s="172"/>
      <c r="L688" s="172"/>
      <c r="M688" s="172"/>
      <c r="N688" s="172"/>
      <c r="O688" s="172"/>
      <c r="P688" s="172"/>
      <c r="Q688" s="172"/>
      <c r="R688" s="172"/>
      <c r="S688" s="172"/>
      <c r="T688" s="172"/>
      <c r="U688" s="172"/>
      <c r="V688" s="172"/>
      <c r="W688" s="172"/>
      <c r="X688" s="172"/>
      <c r="Y688" s="172"/>
      <c r="Z688" s="172"/>
      <c r="AA688" s="172"/>
      <c r="AB688" s="172"/>
      <c r="AC688" s="172"/>
    </row>
    <row r="689">
      <c r="A689" s="83"/>
      <c r="B689" s="172"/>
      <c r="C689" s="171"/>
      <c r="D689" s="176"/>
      <c r="E689" s="172"/>
      <c r="F689" s="172"/>
      <c r="G689" s="172"/>
      <c r="H689" s="176"/>
      <c r="I689" s="172"/>
      <c r="J689" s="172"/>
      <c r="K689" s="172"/>
      <c r="L689" s="172"/>
      <c r="M689" s="172"/>
      <c r="N689" s="172"/>
      <c r="O689" s="172"/>
      <c r="P689" s="172"/>
      <c r="Q689" s="172"/>
      <c r="R689" s="172"/>
      <c r="S689" s="172"/>
      <c r="T689" s="172"/>
      <c r="U689" s="172"/>
      <c r="V689" s="172"/>
      <c r="W689" s="172"/>
      <c r="X689" s="172"/>
      <c r="Y689" s="172"/>
      <c r="Z689" s="172"/>
      <c r="AA689" s="172"/>
      <c r="AB689" s="172"/>
      <c r="AC689" s="172"/>
    </row>
    <row r="690">
      <c r="A690" s="83"/>
      <c r="B690" s="172"/>
      <c r="C690" s="171"/>
      <c r="D690" s="176"/>
      <c r="E690" s="172"/>
      <c r="F690" s="172"/>
      <c r="G690" s="172"/>
      <c r="H690" s="176"/>
      <c r="I690" s="172"/>
      <c r="J690" s="172"/>
      <c r="K690" s="172"/>
      <c r="L690" s="172"/>
      <c r="M690" s="172"/>
      <c r="N690" s="172"/>
      <c r="O690" s="172"/>
      <c r="P690" s="172"/>
      <c r="Q690" s="172"/>
      <c r="R690" s="172"/>
      <c r="S690" s="172"/>
      <c r="T690" s="172"/>
      <c r="U690" s="172"/>
      <c r="V690" s="172"/>
      <c r="W690" s="172"/>
      <c r="X690" s="172"/>
      <c r="Y690" s="172"/>
      <c r="Z690" s="172"/>
      <c r="AA690" s="172"/>
      <c r="AB690" s="172"/>
      <c r="AC690" s="172"/>
    </row>
    <row r="691">
      <c r="A691" s="83"/>
      <c r="B691" s="172"/>
      <c r="C691" s="171"/>
      <c r="D691" s="176"/>
      <c r="E691" s="172"/>
      <c r="F691" s="172"/>
      <c r="G691" s="172"/>
      <c r="H691" s="176"/>
      <c r="I691" s="172"/>
      <c r="J691" s="172"/>
      <c r="K691" s="172"/>
      <c r="L691" s="172"/>
      <c r="M691" s="172"/>
      <c r="N691" s="172"/>
      <c r="O691" s="172"/>
      <c r="P691" s="172"/>
      <c r="Q691" s="172"/>
      <c r="R691" s="172"/>
      <c r="S691" s="172"/>
      <c r="T691" s="172"/>
      <c r="U691" s="172"/>
      <c r="V691" s="172"/>
      <c r="W691" s="172"/>
      <c r="X691" s="172"/>
      <c r="Y691" s="172"/>
      <c r="Z691" s="172"/>
      <c r="AA691" s="172"/>
      <c r="AB691" s="172"/>
      <c r="AC691" s="172"/>
    </row>
    <row r="692">
      <c r="A692" s="83"/>
      <c r="B692" s="172"/>
      <c r="C692" s="171"/>
      <c r="D692" s="176"/>
      <c r="E692" s="172"/>
      <c r="F692" s="172"/>
      <c r="G692" s="172"/>
      <c r="H692" s="176"/>
      <c r="I692" s="172"/>
      <c r="J692" s="172"/>
      <c r="K692" s="172"/>
      <c r="L692" s="172"/>
      <c r="M692" s="172"/>
      <c r="N692" s="172"/>
      <c r="O692" s="172"/>
      <c r="P692" s="172"/>
      <c r="Q692" s="172"/>
      <c r="R692" s="172"/>
      <c r="S692" s="172"/>
      <c r="T692" s="172"/>
      <c r="U692" s="172"/>
      <c r="V692" s="172"/>
      <c r="W692" s="172"/>
      <c r="X692" s="172"/>
      <c r="Y692" s="172"/>
      <c r="Z692" s="172"/>
      <c r="AA692" s="172"/>
      <c r="AB692" s="172"/>
      <c r="AC692" s="172"/>
    </row>
    <row r="693">
      <c r="A693" s="83"/>
      <c r="B693" s="172"/>
      <c r="C693" s="171"/>
      <c r="D693" s="176"/>
      <c r="E693" s="172"/>
      <c r="F693" s="172"/>
      <c r="G693" s="172"/>
      <c r="H693" s="176"/>
      <c r="I693" s="172"/>
      <c r="J693" s="172"/>
      <c r="K693" s="172"/>
      <c r="L693" s="172"/>
      <c r="M693" s="172"/>
      <c r="N693" s="172"/>
      <c r="O693" s="172"/>
      <c r="P693" s="172"/>
      <c r="Q693" s="172"/>
      <c r="R693" s="172"/>
      <c r="S693" s="172"/>
      <c r="T693" s="172"/>
      <c r="U693" s="172"/>
      <c r="V693" s="172"/>
      <c r="W693" s="172"/>
      <c r="X693" s="172"/>
      <c r="Y693" s="172"/>
      <c r="Z693" s="172"/>
      <c r="AA693" s="172"/>
      <c r="AB693" s="172"/>
      <c r="AC693" s="172"/>
    </row>
    <row r="694">
      <c r="A694" s="83"/>
      <c r="B694" s="172"/>
      <c r="C694" s="171"/>
      <c r="D694" s="176"/>
      <c r="E694" s="172"/>
      <c r="F694" s="172"/>
      <c r="G694" s="172"/>
      <c r="H694" s="176"/>
      <c r="I694" s="172"/>
      <c r="J694" s="172"/>
      <c r="K694" s="172"/>
      <c r="L694" s="172"/>
      <c r="M694" s="172"/>
      <c r="N694" s="172"/>
      <c r="O694" s="172"/>
      <c r="P694" s="172"/>
      <c r="Q694" s="172"/>
      <c r="R694" s="172"/>
      <c r="S694" s="172"/>
      <c r="T694" s="172"/>
      <c r="U694" s="172"/>
      <c r="V694" s="172"/>
      <c r="W694" s="172"/>
      <c r="X694" s="172"/>
      <c r="Y694" s="172"/>
      <c r="Z694" s="172"/>
      <c r="AA694" s="172"/>
      <c r="AB694" s="172"/>
      <c r="AC694" s="172"/>
    </row>
    <row r="695">
      <c r="A695" s="83"/>
      <c r="B695" s="172"/>
      <c r="C695" s="171"/>
      <c r="D695" s="176"/>
      <c r="E695" s="172"/>
      <c r="F695" s="172"/>
      <c r="G695" s="172"/>
      <c r="H695" s="176"/>
      <c r="I695" s="172"/>
      <c r="J695" s="172"/>
      <c r="K695" s="172"/>
      <c r="L695" s="172"/>
      <c r="M695" s="172"/>
      <c r="N695" s="172"/>
      <c r="O695" s="172"/>
      <c r="P695" s="172"/>
      <c r="Q695" s="172"/>
      <c r="R695" s="172"/>
      <c r="S695" s="172"/>
      <c r="T695" s="172"/>
      <c r="U695" s="172"/>
      <c r="V695" s="172"/>
      <c r="W695" s="172"/>
      <c r="X695" s="172"/>
      <c r="Y695" s="172"/>
      <c r="Z695" s="172"/>
      <c r="AA695" s="172"/>
      <c r="AB695" s="172"/>
      <c r="AC695" s="172"/>
    </row>
    <row r="696">
      <c r="A696" s="83"/>
      <c r="B696" s="172"/>
      <c r="C696" s="171"/>
      <c r="D696" s="176"/>
      <c r="E696" s="172"/>
      <c r="F696" s="172"/>
      <c r="G696" s="172"/>
      <c r="H696" s="176"/>
      <c r="I696" s="172"/>
      <c r="J696" s="172"/>
      <c r="K696" s="172"/>
      <c r="L696" s="172"/>
      <c r="M696" s="172"/>
      <c r="N696" s="172"/>
      <c r="O696" s="172"/>
      <c r="P696" s="172"/>
      <c r="Q696" s="172"/>
      <c r="R696" s="172"/>
      <c r="S696" s="172"/>
      <c r="T696" s="172"/>
      <c r="U696" s="172"/>
      <c r="V696" s="172"/>
      <c r="W696" s="172"/>
      <c r="X696" s="172"/>
      <c r="Y696" s="172"/>
      <c r="Z696" s="172"/>
      <c r="AA696" s="172"/>
      <c r="AB696" s="172"/>
      <c r="AC696" s="172"/>
    </row>
    <row r="697">
      <c r="A697" s="83"/>
      <c r="B697" s="172"/>
      <c r="C697" s="171"/>
      <c r="D697" s="176"/>
      <c r="E697" s="172"/>
      <c r="F697" s="172"/>
      <c r="G697" s="172"/>
      <c r="H697" s="176"/>
      <c r="I697" s="172"/>
      <c r="J697" s="172"/>
      <c r="K697" s="172"/>
      <c r="L697" s="172"/>
      <c r="M697" s="172"/>
      <c r="N697" s="172"/>
      <c r="O697" s="172"/>
      <c r="P697" s="172"/>
      <c r="Q697" s="172"/>
      <c r="R697" s="172"/>
      <c r="S697" s="172"/>
      <c r="T697" s="172"/>
      <c r="U697" s="172"/>
      <c r="V697" s="172"/>
      <c r="W697" s="172"/>
      <c r="X697" s="172"/>
      <c r="Y697" s="172"/>
      <c r="Z697" s="172"/>
      <c r="AA697" s="172"/>
      <c r="AB697" s="172"/>
      <c r="AC697" s="172"/>
    </row>
    <row r="698">
      <c r="A698" s="83"/>
      <c r="B698" s="172"/>
      <c r="C698" s="171"/>
      <c r="D698" s="176"/>
      <c r="E698" s="172"/>
      <c r="F698" s="172"/>
      <c r="G698" s="172"/>
      <c r="H698" s="176"/>
      <c r="I698" s="172"/>
      <c r="J698" s="172"/>
      <c r="K698" s="172"/>
      <c r="L698" s="172"/>
      <c r="M698" s="172"/>
      <c r="N698" s="172"/>
      <c r="O698" s="172"/>
      <c r="P698" s="172"/>
      <c r="Q698" s="172"/>
      <c r="R698" s="172"/>
      <c r="S698" s="172"/>
      <c r="T698" s="172"/>
      <c r="U698" s="172"/>
      <c r="V698" s="172"/>
      <c r="W698" s="172"/>
      <c r="X698" s="172"/>
      <c r="Y698" s="172"/>
      <c r="Z698" s="172"/>
      <c r="AA698" s="172"/>
      <c r="AB698" s="172"/>
      <c r="AC698" s="172"/>
    </row>
    <row r="699">
      <c r="A699" s="83"/>
      <c r="B699" s="172"/>
      <c r="C699" s="171"/>
      <c r="D699" s="176"/>
      <c r="E699" s="172"/>
      <c r="F699" s="172"/>
      <c r="G699" s="172"/>
      <c r="H699" s="176"/>
      <c r="I699" s="172"/>
      <c r="J699" s="172"/>
      <c r="K699" s="172"/>
      <c r="L699" s="172"/>
      <c r="M699" s="172"/>
      <c r="N699" s="172"/>
      <c r="O699" s="172"/>
      <c r="P699" s="172"/>
      <c r="Q699" s="172"/>
      <c r="R699" s="172"/>
      <c r="S699" s="172"/>
      <c r="T699" s="172"/>
      <c r="U699" s="172"/>
      <c r="V699" s="172"/>
      <c r="W699" s="172"/>
      <c r="X699" s="172"/>
      <c r="Y699" s="172"/>
      <c r="Z699" s="172"/>
      <c r="AA699" s="172"/>
      <c r="AB699" s="172"/>
      <c r="AC699" s="172"/>
    </row>
    <row r="700">
      <c r="A700" s="83"/>
      <c r="B700" s="172"/>
      <c r="C700" s="171"/>
      <c r="D700" s="176"/>
      <c r="E700" s="172"/>
      <c r="F700" s="172"/>
      <c r="G700" s="172"/>
      <c r="H700" s="176"/>
      <c r="I700" s="172"/>
      <c r="J700" s="172"/>
      <c r="K700" s="172"/>
      <c r="L700" s="172"/>
      <c r="M700" s="172"/>
      <c r="N700" s="172"/>
      <c r="O700" s="172"/>
      <c r="P700" s="172"/>
      <c r="Q700" s="172"/>
      <c r="R700" s="172"/>
      <c r="S700" s="172"/>
      <c r="T700" s="172"/>
      <c r="U700" s="172"/>
      <c r="V700" s="172"/>
      <c r="W700" s="172"/>
      <c r="X700" s="172"/>
      <c r="Y700" s="172"/>
      <c r="Z700" s="172"/>
      <c r="AA700" s="172"/>
      <c r="AB700" s="172"/>
      <c r="AC700" s="172"/>
    </row>
    <row r="701">
      <c r="A701" s="83"/>
      <c r="B701" s="172"/>
      <c r="C701" s="171"/>
      <c r="D701" s="176"/>
      <c r="E701" s="172"/>
      <c r="F701" s="172"/>
      <c r="G701" s="172"/>
      <c r="H701" s="176"/>
      <c r="I701" s="172"/>
      <c r="J701" s="172"/>
      <c r="K701" s="172"/>
      <c r="L701" s="172"/>
      <c r="M701" s="172"/>
      <c r="N701" s="172"/>
      <c r="O701" s="172"/>
      <c r="P701" s="172"/>
      <c r="Q701" s="172"/>
      <c r="R701" s="172"/>
      <c r="S701" s="172"/>
      <c r="T701" s="172"/>
      <c r="U701" s="172"/>
      <c r="V701" s="172"/>
      <c r="W701" s="172"/>
      <c r="X701" s="172"/>
      <c r="Y701" s="172"/>
      <c r="Z701" s="172"/>
      <c r="AA701" s="172"/>
      <c r="AB701" s="172"/>
      <c r="AC701" s="172"/>
    </row>
    <row r="702">
      <c r="A702" s="83"/>
      <c r="B702" s="172"/>
      <c r="C702" s="171"/>
      <c r="D702" s="176"/>
      <c r="E702" s="172"/>
      <c r="F702" s="172"/>
      <c r="G702" s="172"/>
      <c r="H702" s="176"/>
      <c r="I702" s="172"/>
      <c r="J702" s="172"/>
      <c r="K702" s="172"/>
      <c r="L702" s="172"/>
      <c r="M702" s="172"/>
      <c r="N702" s="172"/>
      <c r="O702" s="172"/>
      <c r="P702" s="172"/>
      <c r="Q702" s="172"/>
      <c r="R702" s="172"/>
      <c r="S702" s="172"/>
      <c r="T702" s="172"/>
      <c r="U702" s="172"/>
      <c r="V702" s="172"/>
      <c r="W702" s="172"/>
      <c r="X702" s="172"/>
      <c r="Y702" s="172"/>
      <c r="Z702" s="172"/>
      <c r="AA702" s="172"/>
      <c r="AB702" s="172"/>
      <c r="AC702" s="172"/>
    </row>
    <row r="703">
      <c r="A703" s="83"/>
      <c r="B703" s="172"/>
      <c r="C703" s="171"/>
      <c r="D703" s="176"/>
      <c r="E703" s="172"/>
      <c r="F703" s="172"/>
      <c r="G703" s="172"/>
      <c r="H703" s="176"/>
      <c r="I703" s="172"/>
      <c r="J703" s="172"/>
      <c r="K703" s="172"/>
      <c r="L703" s="172"/>
      <c r="M703" s="172"/>
      <c r="N703" s="172"/>
      <c r="O703" s="172"/>
      <c r="P703" s="172"/>
      <c r="Q703" s="172"/>
      <c r="R703" s="172"/>
      <c r="S703" s="172"/>
      <c r="T703" s="172"/>
      <c r="U703" s="172"/>
      <c r="V703" s="172"/>
      <c r="W703" s="172"/>
      <c r="X703" s="172"/>
      <c r="Y703" s="172"/>
      <c r="Z703" s="172"/>
      <c r="AA703" s="172"/>
      <c r="AB703" s="172"/>
      <c r="AC703" s="172"/>
    </row>
    <row r="704">
      <c r="A704" s="83"/>
      <c r="B704" s="172"/>
      <c r="C704" s="171"/>
      <c r="D704" s="176"/>
      <c r="E704" s="172"/>
      <c r="F704" s="172"/>
      <c r="G704" s="172"/>
      <c r="H704" s="176"/>
      <c r="I704" s="172"/>
      <c r="J704" s="172"/>
      <c r="K704" s="172"/>
      <c r="L704" s="172"/>
      <c r="M704" s="172"/>
      <c r="N704" s="172"/>
      <c r="O704" s="172"/>
      <c r="P704" s="172"/>
      <c r="Q704" s="172"/>
      <c r="R704" s="172"/>
      <c r="S704" s="172"/>
      <c r="T704" s="172"/>
      <c r="U704" s="172"/>
      <c r="V704" s="172"/>
      <c r="W704" s="172"/>
      <c r="X704" s="172"/>
      <c r="Y704" s="172"/>
      <c r="Z704" s="172"/>
      <c r="AA704" s="172"/>
      <c r="AB704" s="172"/>
      <c r="AC704" s="172"/>
    </row>
    <row r="705">
      <c r="A705" s="83"/>
      <c r="B705" s="172"/>
      <c r="C705" s="171"/>
      <c r="D705" s="176"/>
      <c r="E705" s="172"/>
      <c r="F705" s="172"/>
      <c r="G705" s="172"/>
      <c r="H705" s="176"/>
      <c r="I705" s="172"/>
      <c r="J705" s="172"/>
      <c r="K705" s="172"/>
      <c r="L705" s="172"/>
      <c r="M705" s="172"/>
      <c r="N705" s="172"/>
      <c r="O705" s="172"/>
      <c r="P705" s="172"/>
      <c r="Q705" s="172"/>
      <c r="R705" s="172"/>
      <c r="S705" s="172"/>
      <c r="T705" s="172"/>
      <c r="U705" s="172"/>
      <c r="V705" s="172"/>
      <c r="W705" s="172"/>
      <c r="X705" s="172"/>
      <c r="Y705" s="172"/>
      <c r="Z705" s="172"/>
      <c r="AA705" s="172"/>
      <c r="AB705" s="172"/>
      <c r="AC705" s="172"/>
    </row>
    <row r="706">
      <c r="A706" s="83"/>
      <c r="B706" s="172"/>
      <c r="C706" s="171"/>
      <c r="D706" s="176"/>
      <c r="E706" s="172"/>
      <c r="F706" s="172"/>
      <c r="G706" s="172"/>
      <c r="H706" s="176"/>
      <c r="I706" s="172"/>
      <c r="J706" s="172"/>
      <c r="K706" s="172"/>
      <c r="L706" s="172"/>
      <c r="M706" s="172"/>
      <c r="N706" s="172"/>
      <c r="O706" s="172"/>
      <c r="P706" s="172"/>
      <c r="Q706" s="172"/>
      <c r="R706" s="172"/>
      <c r="S706" s="172"/>
      <c r="T706" s="172"/>
      <c r="U706" s="172"/>
      <c r="V706" s="172"/>
      <c r="W706" s="172"/>
      <c r="X706" s="172"/>
      <c r="Y706" s="172"/>
      <c r="Z706" s="172"/>
      <c r="AA706" s="172"/>
      <c r="AB706" s="172"/>
      <c r="AC706" s="172"/>
    </row>
    <row r="707">
      <c r="A707" s="83"/>
      <c r="B707" s="172"/>
      <c r="C707" s="171"/>
      <c r="D707" s="176"/>
      <c r="E707" s="172"/>
      <c r="F707" s="172"/>
      <c r="G707" s="172"/>
      <c r="H707" s="176"/>
      <c r="I707" s="172"/>
      <c r="J707" s="172"/>
      <c r="K707" s="172"/>
      <c r="L707" s="172"/>
      <c r="M707" s="172"/>
      <c r="N707" s="172"/>
      <c r="O707" s="172"/>
      <c r="P707" s="172"/>
      <c r="Q707" s="172"/>
      <c r="R707" s="172"/>
      <c r="S707" s="172"/>
      <c r="T707" s="172"/>
      <c r="U707" s="172"/>
      <c r="V707" s="172"/>
      <c r="W707" s="172"/>
      <c r="X707" s="172"/>
      <c r="Y707" s="172"/>
      <c r="Z707" s="172"/>
      <c r="AA707" s="172"/>
      <c r="AB707" s="172"/>
      <c r="AC707" s="172"/>
    </row>
    <row r="708">
      <c r="A708" s="83"/>
      <c r="B708" s="172"/>
      <c r="C708" s="171"/>
      <c r="D708" s="176"/>
      <c r="E708" s="172"/>
      <c r="F708" s="172"/>
      <c r="G708" s="172"/>
      <c r="H708" s="176"/>
      <c r="I708" s="172"/>
      <c r="J708" s="172"/>
      <c r="K708" s="172"/>
      <c r="L708" s="172"/>
      <c r="M708" s="172"/>
      <c r="N708" s="172"/>
      <c r="O708" s="172"/>
      <c r="P708" s="172"/>
      <c r="Q708" s="172"/>
      <c r="R708" s="172"/>
      <c r="S708" s="172"/>
      <c r="T708" s="172"/>
      <c r="U708" s="172"/>
      <c r="V708" s="172"/>
      <c r="W708" s="172"/>
      <c r="X708" s="172"/>
      <c r="Y708" s="172"/>
      <c r="Z708" s="172"/>
      <c r="AA708" s="172"/>
      <c r="AB708" s="172"/>
      <c r="AC708" s="172"/>
    </row>
    <row r="709">
      <c r="A709" s="83"/>
      <c r="B709" s="172"/>
      <c r="C709" s="171"/>
      <c r="D709" s="176"/>
      <c r="E709" s="172"/>
      <c r="F709" s="172"/>
      <c r="G709" s="172"/>
      <c r="H709" s="176"/>
      <c r="I709" s="172"/>
      <c r="J709" s="172"/>
      <c r="K709" s="172"/>
      <c r="L709" s="172"/>
      <c r="M709" s="172"/>
      <c r="N709" s="172"/>
      <c r="O709" s="172"/>
      <c r="P709" s="172"/>
      <c r="Q709" s="172"/>
      <c r="R709" s="172"/>
      <c r="S709" s="172"/>
      <c r="T709" s="172"/>
      <c r="U709" s="172"/>
      <c r="V709" s="172"/>
      <c r="W709" s="172"/>
      <c r="X709" s="172"/>
      <c r="Y709" s="172"/>
      <c r="Z709" s="172"/>
      <c r="AA709" s="172"/>
      <c r="AB709" s="172"/>
      <c r="AC709" s="172"/>
    </row>
    <row r="710">
      <c r="A710" s="83"/>
      <c r="B710" s="172"/>
      <c r="C710" s="171"/>
      <c r="D710" s="176"/>
      <c r="E710" s="172"/>
      <c r="F710" s="172"/>
      <c r="G710" s="172"/>
      <c r="H710" s="176"/>
      <c r="I710" s="172"/>
      <c r="J710" s="172"/>
      <c r="K710" s="172"/>
      <c r="L710" s="172"/>
      <c r="M710" s="172"/>
      <c r="N710" s="172"/>
      <c r="O710" s="172"/>
      <c r="P710" s="172"/>
      <c r="Q710" s="172"/>
      <c r="R710" s="172"/>
      <c r="S710" s="172"/>
      <c r="T710" s="172"/>
      <c r="U710" s="172"/>
      <c r="V710" s="172"/>
      <c r="W710" s="172"/>
      <c r="X710" s="172"/>
      <c r="Y710" s="172"/>
      <c r="Z710" s="172"/>
      <c r="AA710" s="172"/>
      <c r="AB710" s="172"/>
      <c r="AC710" s="172"/>
    </row>
    <row r="711">
      <c r="A711" s="83"/>
      <c r="B711" s="172"/>
      <c r="C711" s="171"/>
      <c r="D711" s="176"/>
      <c r="E711" s="172"/>
      <c r="F711" s="172"/>
      <c r="G711" s="172"/>
      <c r="H711" s="176"/>
      <c r="I711" s="172"/>
      <c r="J711" s="172"/>
      <c r="K711" s="172"/>
      <c r="L711" s="172"/>
      <c r="M711" s="172"/>
      <c r="N711" s="172"/>
      <c r="O711" s="172"/>
      <c r="P711" s="172"/>
      <c r="Q711" s="172"/>
      <c r="R711" s="172"/>
      <c r="S711" s="172"/>
      <c r="T711" s="172"/>
      <c r="U711" s="172"/>
      <c r="V711" s="172"/>
      <c r="W711" s="172"/>
      <c r="X711" s="172"/>
      <c r="Y711" s="172"/>
      <c r="Z711" s="172"/>
      <c r="AA711" s="172"/>
      <c r="AB711" s="172"/>
      <c r="AC711" s="172"/>
    </row>
    <row r="712">
      <c r="A712" s="83"/>
      <c r="B712" s="172"/>
      <c r="C712" s="171"/>
      <c r="D712" s="176"/>
      <c r="E712" s="172"/>
      <c r="F712" s="172"/>
      <c r="G712" s="172"/>
      <c r="H712" s="176"/>
      <c r="I712" s="172"/>
      <c r="J712" s="172"/>
      <c r="K712" s="172"/>
      <c r="L712" s="172"/>
      <c r="M712" s="172"/>
      <c r="N712" s="172"/>
      <c r="O712" s="172"/>
      <c r="P712" s="172"/>
      <c r="Q712" s="172"/>
      <c r="R712" s="172"/>
      <c r="S712" s="172"/>
      <c r="T712" s="172"/>
      <c r="U712" s="172"/>
      <c r="V712" s="172"/>
      <c r="W712" s="172"/>
      <c r="X712" s="172"/>
      <c r="Y712" s="172"/>
      <c r="Z712" s="172"/>
      <c r="AA712" s="172"/>
      <c r="AB712" s="172"/>
      <c r="AC712" s="172"/>
    </row>
    <row r="713">
      <c r="A713" s="83"/>
      <c r="B713" s="172"/>
      <c r="C713" s="171"/>
      <c r="D713" s="176"/>
      <c r="E713" s="172"/>
      <c r="F713" s="172"/>
      <c r="G713" s="172"/>
      <c r="H713" s="176"/>
      <c r="I713" s="172"/>
      <c r="J713" s="172"/>
      <c r="K713" s="172"/>
      <c r="L713" s="172"/>
      <c r="M713" s="172"/>
      <c r="N713" s="172"/>
      <c r="O713" s="172"/>
      <c r="P713" s="172"/>
      <c r="Q713" s="172"/>
      <c r="R713" s="172"/>
      <c r="S713" s="172"/>
      <c r="T713" s="172"/>
      <c r="U713" s="172"/>
      <c r="V713" s="172"/>
      <c r="W713" s="172"/>
      <c r="X713" s="172"/>
      <c r="Y713" s="172"/>
      <c r="Z713" s="172"/>
      <c r="AA713" s="172"/>
      <c r="AB713" s="172"/>
      <c r="AC713" s="172"/>
    </row>
    <row r="714">
      <c r="A714" s="83"/>
      <c r="B714" s="172"/>
      <c r="C714" s="171"/>
      <c r="D714" s="176"/>
      <c r="E714" s="172"/>
      <c r="F714" s="172"/>
      <c r="G714" s="172"/>
      <c r="H714" s="176"/>
      <c r="I714" s="172"/>
      <c r="J714" s="172"/>
      <c r="K714" s="172"/>
      <c r="L714" s="172"/>
      <c r="M714" s="172"/>
      <c r="N714" s="172"/>
      <c r="O714" s="172"/>
      <c r="P714" s="172"/>
      <c r="Q714" s="172"/>
      <c r="R714" s="172"/>
      <c r="S714" s="172"/>
      <c r="T714" s="172"/>
      <c r="U714" s="172"/>
      <c r="V714" s="172"/>
      <c r="W714" s="172"/>
      <c r="X714" s="172"/>
      <c r="Y714" s="172"/>
      <c r="Z714" s="172"/>
      <c r="AA714" s="172"/>
      <c r="AB714" s="172"/>
      <c r="AC714" s="172"/>
    </row>
    <row r="715">
      <c r="A715" s="83"/>
      <c r="B715" s="172"/>
      <c r="C715" s="171"/>
      <c r="D715" s="176"/>
      <c r="E715" s="172"/>
      <c r="F715" s="172"/>
      <c r="G715" s="172"/>
      <c r="H715" s="176"/>
      <c r="I715" s="172"/>
      <c r="J715" s="172"/>
      <c r="K715" s="172"/>
      <c r="L715" s="172"/>
      <c r="M715" s="172"/>
      <c r="N715" s="172"/>
      <c r="O715" s="172"/>
      <c r="P715" s="172"/>
      <c r="Q715" s="172"/>
      <c r="R715" s="172"/>
      <c r="S715" s="172"/>
      <c r="T715" s="172"/>
      <c r="U715" s="172"/>
      <c r="V715" s="172"/>
      <c r="W715" s="172"/>
      <c r="X715" s="172"/>
      <c r="Y715" s="172"/>
      <c r="Z715" s="172"/>
      <c r="AA715" s="172"/>
      <c r="AB715" s="172"/>
      <c r="AC715" s="172"/>
    </row>
    <row r="716">
      <c r="A716" s="83"/>
      <c r="B716" s="172"/>
      <c r="C716" s="171"/>
      <c r="D716" s="176"/>
      <c r="E716" s="172"/>
      <c r="F716" s="172"/>
      <c r="G716" s="172"/>
      <c r="H716" s="176"/>
      <c r="I716" s="172"/>
      <c r="J716" s="172"/>
      <c r="K716" s="172"/>
      <c r="L716" s="172"/>
      <c r="M716" s="172"/>
      <c r="N716" s="172"/>
      <c r="O716" s="172"/>
      <c r="P716" s="172"/>
      <c r="Q716" s="172"/>
      <c r="R716" s="172"/>
      <c r="S716" s="172"/>
      <c r="T716" s="172"/>
      <c r="U716" s="172"/>
      <c r="V716" s="172"/>
      <c r="W716" s="172"/>
      <c r="X716" s="172"/>
      <c r="Y716" s="172"/>
      <c r="Z716" s="172"/>
      <c r="AA716" s="172"/>
      <c r="AB716" s="172"/>
      <c r="AC716" s="172"/>
    </row>
    <row r="717">
      <c r="A717" s="83"/>
      <c r="B717" s="172"/>
      <c r="C717" s="171"/>
      <c r="D717" s="176"/>
      <c r="E717" s="172"/>
      <c r="F717" s="172"/>
      <c r="G717" s="172"/>
      <c r="H717" s="176"/>
      <c r="I717" s="172"/>
      <c r="J717" s="172"/>
      <c r="K717" s="172"/>
      <c r="L717" s="172"/>
      <c r="M717" s="172"/>
      <c r="N717" s="172"/>
      <c r="O717" s="172"/>
      <c r="P717" s="172"/>
      <c r="Q717" s="172"/>
      <c r="R717" s="172"/>
      <c r="S717" s="172"/>
      <c r="T717" s="172"/>
      <c r="U717" s="172"/>
      <c r="V717" s="172"/>
      <c r="W717" s="172"/>
      <c r="X717" s="172"/>
      <c r="Y717" s="172"/>
      <c r="Z717" s="172"/>
      <c r="AA717" s="172"/>
      <c r="AB717" s="172"/>
      <c r="AC717" s="172"/>
    </row>
    <row r="718">
      <c r="A718" s="83"/>
      <c r="B718" s="172"/>
      <c r="C718" s="171"/>
      <c r="D718" s="176"/>
      <c r="E718" s="172"/>
      <c r="F718" s="172"/>
      <c r="G718" s="172"/>
      <c r="H718" s="176"/>
      <c r="I718" s="172"/>
      <c r="J718" s="172"/>
      <c r="K718" s="172"/>
      <c r="L718" s="172"/>
      <c r="M718" s="172"/>
      <c r="N718" s="172"/>
      <c r="O718" s="172"/>
      <c r="P718" s="172"/>
      <c r="Q718" s="172"/>
      <c r="R718" s="172"/>
      <c r="S718" s="172"/>
      <c r="T718" s="172"/>
      <c r="U718" s="172"/>
      <c r="V718" s="172"/>
      <c r="W718" s="172"/>
      <c r="X718" s="172"/>
      <c r="Y718" s="172"/>
      <c r="Z718" s="172"/>
      <c r="AA718" s="172"/>
      <c r="AB718" s="172"/>
      <c r="AC718" s="172"/>
    </row>
    <row r="719">
      <c r="A719" s="83"/>
      <c r="B719" s="172"/>
      <c r="C719" s="171"/>
      <c r="D719" s="176"/>
      <c r="E719" s="172"/>
      <c r="F719" s="172"/>
      <c r="G719" s="172"/>
      <c r="H719" s="176"/>
      <c r="I719" s="172"/>
      <c r="J719" s="172"/>
      <c r="K719" s="172"/>
      <c r="L719" s="172"/>
      <c r="M719" s="172"/>
      <c r="N719" s="172"/>
      <c r="O719" s="172"/>
      <c r="P719" s="172"/>
      <c r="Q719" s="172"/>
      <c r="R719" s="172"/>
      <c r="S719" s="172"/>
      <c r="T719" s="172"/>
      <c r="U719" s="172"/>
      <c r="V719" s="172"/>
      <c r="W719" s="172"/>
      <c r="X719" s="172"/>
      <c r="Y719" s="172"/>
      <c r="Z719" s="172"/>
      <c r="AA719" s="172"/>
      <c r="AB719" s="172"/>
      <c r="AC719" s="172"/>
    </row>
    <row r="720">
      <c r="A720" s="83"/>
      <c r="B720" s="172"/>
      <c r="C720" s="171"/>
      <c r="D720" s="176"/>
      <c r="E720" s="172"/>
      <c r="F720" s="172"/>
      <c r="G720" s="172"/>
      <c r="H720" s="176"/>
      <c r="I720" s="172"/>
      <c r="J720" s="172"/>
      <c r="K720" s="172"/>
      <c r="L720" s="172"/>
      <c r="M720" s="172"/>
      <c r="N720" s="172"/>
      <c r="O720" s="172"/>
      <c r="P720" s="172"/>
      <c r="Q720" s="172"/>
      <c r="R720" s="172"/>
      <c r="S720" s="172"/>
      <c r="T720" s="172"/>
      <c r="U720" s="172"/>
      <c r="V720" s="172"/>
      <c r="W720" s="172"/>
      <c r="X720" s="172"/>
      <c r="Y720" s="172"/>
      <c r="Z720" s="172"/>
      <c r="AA720" s="172"/>
      <c r="AB720" s="172"/>
      <c r="AC720" s="172"/>
    </row>
    <row r="721">
      <c r="A721" s="83"/>
      <c r="B721" s="172"/>
      <c r="C721" s="171"/>
      <c r="D721" s="176"/>
      <c r="E721" s="172"/>
      <c r="F721" s="172"/>
      <c r="G721" s="172"/>
      <c r="H721" s="176"/>
      <c r="I721" s="172"/>
      <c r="J721" s="172"/>
      <c r="K721" s="172"/>
      <c r="L721" s="172"/>
      <c r="M721" s="172"/>
      <c r="N721" s="172"/>
      <c r="O721" s="172"/>
      <c r="P721" s="172"/>
      <c r="Q721" s="172"/>
      <c r="R721" s="172"/>
      <c r="S721" s="172"/>
      <c r="T721" s="172"/>
      <c r="U721" s="172"/>
      <c r="V721" s="172"/>
      <c r="W721" s="172"/>
      <c r="X721" s="172"/>
      <c r="Y721" s="172"/>
      <c r="Z721" s="172"/>
      <c r="AA721" s="172"/>
      <c r="AB721" s="172"/>
      <c r="AC721" s="172"/>
    </row>
    <row r="722">
      <c r="A722" s="83"/>
      <c r="B722" s="172"/>
      <c r="C722" s="171"/>
      <c r="D722" s="176"/>
      <c r="E722" s="172"/>
      <c r="F722" s="172"/>
      <c r="G722" s="172"/>
      <c r="H722" s="176"/>
      <c r="I722" s="172"/>
      <c r="J722" s="172"/>
      <c r="K722" s="172"/>
      <c r="L722" s="172"/>
      <c r="M722" s="172"/>
      <c r="N722" s="172"/>
      <c r="O722" s="172"/>
      <c r="P722" s="172"/>
      <c r="Q722" s="172"/>
      <c r="R722" s="172"/>
      <c r="S722" s="172"/>
      <c r="T722" s="172"/>
      <c r="U722" s="172"/>
      <c r="V722" s="172"/>
      <c r="W722" s="172"/>
      <c r="X722" s="172"/>
      <c r="Y722" s="172"/>
      <c r="Z722" s="172"/>
      <c r="AA722" s="172"/>
      <c r="AB722" s="172"/>
      <c r="AC722" s="172"/>
    </row>
    <row r="723">
      <c r="A723" s="83"/>
      <c r="B723" s="172"/>
      <c r="C723" s="171"/>
      <c r="D723" s="176"/>
      <c r="E723" s="172"/>
      <c r="F723" s="172"/>
      <c r="G723" s="172"/>
      <c r="H723" s="176"/>
      <c r="I723" s="172"/>
      <c r="J723" s="172"/>
      <c r="K723" s="172"/>
      <c r="L723" s="172"/>
      <c r="M723" s="172"/>
      <c r="N723" s="172"/>
      <c r="O723" s="172"/>
      <c r="P723" s="172"/>
      <c r="Q723" s="172"/>
      <c r="R723" s="172"/>
      <c r="S723" s="172"/>
      <c r="T723" s="172"/>
      <c r="U723" s="172"/>
      <c r="V723" s="172"/>
      <c r="W723" s="172"/>
      <c r="X723" s="172"/>
      <c r="Y723" s="172"/>
      <c r="Z723" s="172"/>
      <c r="AA723" s="172"/>
      <c r="AB723" s="172"/>
      <c r="AC723" s="172"/>
    </row>
    <row r="724">
      <c r="A724" s="83"/>
      <c r="B724" s="172"/>
      <c r="C724" s="171"/>
      <c r="D724" s="176"/>
      <c r="E724" s="172"/>
      <c r="F724" s="172"/>
      <c r="G724" s="172"/>
      <c r="H724" s="176"/>
      <c r="I724" s="172"/>
      <c r="J724" s="172"/>
      <c r="K724" s="172"/>
      <c r="L724" s="172"/>
      <c r="M724" s="172"/>
      <c r="N724" s="172"/>
      <c r="O724" s="172"/>
      <c r="P724" s="172"/>
      <c r="Q724" s="172"/>
      <c r="R724" s="172"/>
      <c r="S724" s="172"/>
      <c r="T724" s="172"/>
      <c r="U724" s="172"/>
      <c r="V724" s="172"/>
      <c r="W724" s="172"/>
      <c r="X724" s="172"/>
      <c r="Y724" s="172"/>
      <c r="Z724" s="172"/>
      <c r="AA724" s="172"/>
      <c r="AB724" s="172"/>
      <c r="AC724" s="172"/>
    </row>
    <row r="725">
      <c r="A725" s="83"/>
      <c r="B725" s="172"/>
      <c r="C725" s="171"/>
      <c r="D725" s="176"/>
      <c r="E725" s="172"/>
      <c r="F725" s="172"/>
      <c r="G725" s="172"/>
      <c r="H725" s="176"/>
      <c r="I725" s="172"/>
      <c r="J725" s="172"/>
      <c r="K725" s="172"/>
      <c r="L725" s="172"/>
      <c r="M725" s="172"/>
      <c r="N725" s="172"/>
      <c r="O725" s="172"/>
      <c r="P725" s="172"/>
      <c r="Q725" s="172"/>
      <c r="R725" s="172"/>
      <c r="S725" s="172"/>
      <c r="T725" s="172"/>
      <c r="U725" s="172"/>
      <c r="V725" s="172"/>
      <c r="W725" s="172"/>
      <c r="X725" s="172"/>
      <c r="Y725" s="172"/>
      <c r="Z725" s="172"/>
      <c r="AA725" s="172"/>
      <c r="AB725" s="172"/>
      <c r="AC725" s="172"/>
    </row>
    <row r="726">
      <c r="A726" s="83"/>
      <c r="B726" s="172"/>
      <c r="C726" s="171"/>
      <c r="D726" s="176"/>
      <c r="E726" s="172"/>
      <c r="F726" s="172"/>
      <c r="G726" s="172"/>
      <c r="H726" s="176"/>
      <c r="I726" s="172"/>
      <c r="J726" s="172"/>
      <c r="K726" s="172"/>
      <c r="L726" s="172"/>
      <c r="M726" s="172"/>
      <c r="N726" s="172"/>
      <c r="O726" s="172"/>
      <c r="P726" s="172"/>
      <c r="Q726" s="172"/>
      <c r="R726" s="172"/>
      <c r="S726" s="172"/>
      <c r="T726" s="172"/>
      <c r="U726" s="172"/>
      <c r="V726" s="172"/>
      <c r="W726" s="172"/>
      <c r="X726" s="172"/>
      <c r="Y726" s="172"/>
      <c r="Z726" s="172"/>
      <c r="AA726" s="172"/>
      <c r="AB726" s="172"/>
      <c r="AC726" s="172"/>
    </row>
    <row r="727">
      <c r="A727" s="83"/>
      <c r="B727" s="172"/>
      <c r="C727" s="171"/>
      <c r="D727" s="176"/>
      <c r="E727" s="172"/>
      <c r="F727" s="172"/>
      <c r="G727" s="172"/>
      <c r="H727" s="176"/>
      <c r="I727" s="172"/>
      <c r="J727" s="172"/>
      <c r="K727" s="172"/>
      <c r="L727" s="172"/>
      <c r="M727" s="172"/>
      <c r="N727" s="172"/>
      <c r="O727" s="172"/>
      <c r="P727" s="172"/>
      <c r="Q727" s="172"/>
      <c r="R727" s="172"/>
      <c r="S727" s="172"/>
      <c r="T727" s="172"/>
      <c r="U727" s="172"/>
      <c r="V727" s="172"/>
      <c r="W727" s="172"/>
      <c r="X727" s="172"/>
      <c r="Y727" s="172"/>
      <c r="Z727" s="172"/>
      <c r="AA727" s="172"/>
      <c r="AB727" s="172"/>
      <c r="AC727" s="172"/>
    </row>
    <row r="728">
      <c r="A728" s="83"/>
      <c r="B728" s="172"/>
      <c r="C728" s="171"/>
      <c r="D728" s="176"/>
      <c r="E728" s="172"/>
      <c r="F728" s="172"/>
      <c r="G728" s="172"/>
      <c r="H728" s="176"/>
      <c r="I728" s="172"/>
      <c r="J728" s="172"/>
      <c r="K728" s="172"/>
      <c r="L728" s="172"/>
      <c r="M728" s="172"/>
      <c r="N728" s="172"/>
      <c r="O728" s="172"/>
      <c r="P728" s="172"/>
      <c r="Q728" s="172"/>
      <c r="R728" s="172"/>
      <c r="S728" s="172"/>
      <c r="T728" s="172"/>
      <c r="U728" s="172"/>
      <c r="V728" s="172"/>
      <c r="W728" s="172"/>
      <c r="X728" s="172"/>
      <c r="Y728" s="172"/>
      <c r="Z728" s="172"/>
      <c r="AA728" s="172"/>
      <c r="AB728" s="172"/>
      <c r="AC728" s="172"/>
    </row>
    <row r="729">
      <c r="A729" s="83"/>
      <c r="B729" s="172"/>
      <c r="C729" s="171"/>
      <c r="D729" s="176"/>
      <c r="E729" s="172"/>
      <c r="F729" s="172"/>
      <c r="G729" s="172"/>
      <c r="H729" s="176"/>
      <c r="I729" s="172"/>
      <c r="J729" s="172"/>
      <c r="K729" s="172"/>
      <c r="L729" s="172"/>
      <c r="M729" s="172"/>
      <c r="N729" s="172"/>
      <c r="O729" s="172"/>
      <c r="P729" s="172"/>
      <c r="Q729" s="172"/>
      <c r="R729" s="172"/>
      <c r="S729" s="172"/>
      <c r="T729" s="172"/>
      <c r="U729" s="172"/>
      <c r="V729" s="172"/>
      <c r="W729" s="172"/>
      <c r="X729" s="172"/>
      <c r="Y729" s="172"/>
      <c r="Z729" s="172"/>
      <c r="AA729" s="172"/>
      <c r="AB729" s="172"/>
      <c r="AC729" s="172"/>
    </row>
    <row r="730">
      <c r="A730" s="83"/>
      <c r="B730" s="172"/>
      <c r="C730" s="171"/>
      <c r="D730" s="176"/>
      <c r="E730" s="172"/>
      <c r="F730" s="172"/>
      <c r="G730" s="172"/>
      <c r="H730" s="176"/>
      <c r="I730" s="172"/>
      <c r="J730" s="172"/>
      <c r="K730" s="172"/>
      <c r="L730" s="172"/>
      <c r="M730" s="172"/>
      <c r="N730" s="172"/>
      <c r="O730" s="172"/>
      <c r="P730" s="172"/>
      <c r="Q730" s="172"/>
      <c r="R730" s="172"/>
      <c r="S730" s="172"/>
      <c r="T730" s="172"/>
      <c r="U730" s="172"/>
      <c r="V730" s="172"/>
      <c r="W730" s="172"/>
      <c r="X730" s="172"/>
      <c r="Y730" s="172"/>
      <c r="Z730" s="172"/>
      <c r="AA730" s="172"/>
      <c r="AB730" s="172"/>
      <c r="AC730" s="172"/>
    </row>
    <row r="731">
      <c r="A731" s="83"/>
      <c r="B731" s="172"/>
      <c r="C731" s="171"/>
      <c r="D731" s="176"/>
      <c r="E731" s="172"/>
      <c r="F731" s="172"/>
      <c r="G731" s="172"/>
      <c r="H731" s="176"/>
      <c r="I731" s="172"/>
      <c r="J731" s="172"/>
      <c r="K731" s="172"/>
      <c r="L731" s="172"/>
      <c r="M731" s="172"/>
      <c r="N731" s="172"/>
      <c r="O731" s="172"/>
      <c r="P731" s="172"/>
      <c r="Q731" s="172"/>
      <c r="R731" s="172"/>
      <c r="S731" s="172"/>
      <c r="T731" s="172"/>
      <c r="U731" s="172"/>
      <c r="V731" s="172"/>
      <c r="W731" s="172"/>
      <c r="X731" s="172"/>
      <c r="Y731" s="172"/>
      <c r="Z731" s="172"/>
      <c r="AA731" s="172"/>
      <c r="AB731" s="172"/>
      <c r="AC731" s="172"/>
    </row>
    <row r="732">
      <c r="A732" s="83"/>
      <c r="B732" s="172"/>
      <c r="C732" s="171"/>
      <c r="D732" s="176"/>
      <c r="E732" s="172"/>
      <c r="F732" s="172"/>
      <c r="G732" s="172"/>
      <c r="H732" s="176"/>
      <c r="I732" s="172"/>
      <c r="J732" s="172"/>
      <c r="K732" s="172"/>
      <c r="L732" s="172"/>
      <c r="M732" s="172"/>
      <c r="N732" s="172"/>
      <c r="O732" s="172"/>
      <c r="P732" s="172"/>
      <c r="Q732" s="172"/>
      <c r="R732" s="172"/>
      <c r="S732" s="172"/>
      <c r="T732" s="172"/>
      <c r="U732" s="172"/>
      <c r="V732" s="172"/>
      <c r="W732" s="172"/>
      <c r="X732" s="172"/>
      <c r="Y732" s="172"/>
      <c r="Z732" s="172"/>
      <c r="AA732" s="172"/>
      <c r="AB732" s="172"/>
      <c r="AC732" s="172"/>
    </row>
    <row r="733">
      <c r="A733" s="83"/>
      <c r="B733" s="172"/>
      <c r="C733" s="171"/>
      <c r="D733" s="176"/>
      <c r="E733" s="172"/>
      <c r="F733" s="172"/>
      <c r="G733" s="172"/>
      <c r="H733" s="176"/>
      <c r="I733" s="172"/>
      <c r="J733" s="172"/>
      <c r="K733" s="172"/>
      <c r="L733" s="172"/>
      <c r="M733" s="172"/>
      <c r="N733" s="172"/>
      <c r="O733" s="172"/>
      <c r="P733" s="172"/>
      <c r="Q733" s="172"/>
      <c r="R733" s="172"/>
      <c r="S733" s="172"/>
      <c r="T733" s="172"/>
      <c r="U733" s="172"/>
      <c r="V733" s="172"/>
      <c r="W733" s="172"/>
      <c r="X733" s="172"/>
      <c r="Y733" s="172"/>
      <c r="Z733" s="172"/>
      <c r="AA733" s="172"/>
      <c r="AB733" s="172"/>
      <c r="AC733" s="172"/>
    </row>
    <row r="734">
      <c r="A734" s="83"/>
      <c r="B734" s="172"/>
      <c r="C734" s="171"/>
      <c r="D734" s="176"/>
      <c r="E734" s="172"/>
      <c r="F734" s="172"/>
      <c r="G734" s="172"/>
      <c r="H734" s="176"/>
      <c r="I734" s="172"/>
      <c r="J734" s="172"/>
      <c r="K734" s="172"/>
      <c r="L734" s="172"/>
      <c r="M734" s="172"/>
      <c r="N734" s="172"/>
      <c r="O734" s="172"/>
      <c r="P734" s="172"/>
      <c r="Q734" s="172"/>
      <c r="R734" s="172"/>
      <c r="S734" s="172"/>
      <c r="T734" s="172"/>
      <c r="U734" s="172"/>
      <c r="V734" s="172"/>
      <c r="W734" s="172"/>
      <c r="X734" s="172"/>
      <c r="Y734" s="172"/>
      <c r="Z734" s="172"/>
      <c r="AA734" s="172"/>
      <c r="AB734" s="172"/>
      <c r="AC734" s="172"/>
    </row>
    <row r="735">
      <c r="A735" s="83"/>
      <c r="B735" s="172"/>
      <c r="C735" s="171"/>
      <c r="D735" s="176"/>
      <c r="E735" s="172"/>
      <c r="F735" s="172"/>
      <c r="G735" s="172"/>
      <c r="H735" s="176"/>
      <c r="I735" s="172"/>
      <c r="J735" s="172"/>
      <c r="K735" s="172"/>
      <c r="L735" s="172"/>
      <c r="M735" s="172"/>
      <c r="N735" s="172"/>
      <c r="O735" s="172"/>
      <c r="P735" s="172"/>
      <c r="Q735" s="172"/>
      <c r="R735" s="172"/>
      <c r="S735" s="172"/>
      <c r="T735" s="172"/>
      <c r="U735" s="172"/>
      <c r="V735" s="172"/>
      <c r="W735" s="172"/>
      <c r="X735" s="172"/>
      <c r="Y735" s="172"/>
      <c r="Z735" s="172"/>
      <c r="AA735" s="172"/>
      <c r="AB735" s="172"/>
      <c r="AC735" s="172"/>
    </row>
    <row r="736">
      <c r="A736" s="83"/>
      <c r="B736" s="172"/>
      <c r="C736" s="171"/>
      <c r="D736" s="176"/>
      <c r="E736" s="172"/>
      <c r="F736" s="172"/>
      <c r="G736" s="172"/>
      <c r="H736" s="176"/>
      <c r="I736" s="172"/>
      <c r="J736" s="172"/>
      <c r="K736" s="172"/>
      <c r="L736" s="172"/>
      <c r="M736" s="172"/>
      <c r="N736" s="172"/>
      <c r="O736" s="172"/>
      <c r="P736" s="172"/>
      <c r="Q736" s="172"/>
      <c r="R736" s="172"/>
      <c r="S736" s="172"/>
      <c r="T736" s="172"/>
      <c r="U736" s="172"/>
      <c r="V736" s="172"/>
      <c r="W736" s="172"/>
      <c r="X736" s="172"/>
      <c r="Y736" s="172"/>
      <c r="Z736" s="172"/>
      <c r="AA736" s="172"/>
      <c r="AB736" s="172"/>
      <c r="AC736" s="172"/>
    </row>
    <row r="737">
      <c r="A737" s="83"/>
      <c r="B737" s="172"/>
      <c r="C737" s="171"/>
      <c r="D737" s="176"/>
      <c r="E737" s="172"/>
      <c r="F737" s="172"/>
      <c r="G737" s="172"/>
      <c r="H737" s="176"/>
      <c r="I737" s="172"/>
      <c r="J737" s="172"/>
      <c r="K737" s="172"/>
      <c r="L737" s="172"/>
      <c r="M737" s="172"/>
      <c r="N737" s="172"/>
      <c r="O737" s="172"/>
      <c r="P737" s="172"/>
      <c r="Q737" s="172"/>
      <c r="R737" s="172"/>
      <c r="S737" s="172"/>
      <c r="T737" s="172"/>
      <c r="U737" s="172"/>
      <c r="V737" s="172"/>
      <c r="W737" s="172"/>
      <c r="X737" s="172"/>
      <c r="Y737" s="172"/>
      <c r="Z737" s="172"/>
      <c r="AA737" s="172"/>
      <c r="AB737" s="172"/>
      <c r="AC737" s="172"/>
    </row>
    <row r="738">
      <c r="A738" s="83"/>
      <c r="B738" s="172"/>
      <c r="C738" s="171"/>
      <c r="D738" s="176"/>
      <c r="E738" s="172"/>
      <c r="F738" s="172"/>
      <c r="G738" s="172"/>
      <c r="H738" s="176"/>
      <c r="I738" s="172"/>
      <c r="J738" s="172"/>
      <c r="K738" s="172"/>
      <c r="L738" s="172"/>
      <c r="M738" s="172"/>
      <c r="N738" s="172"/>
      <c r="O738" s="172"/>
      <c r="P738" s="172"/>
      <c r="Q738" s="172"/>
      <c r="R738" s="172"/>
      <c r="S738" s="172"/>
      <c r="T738" s="172"/>
      <c r="U738" s="172"/>
      <c r="V738" s="172"/>
      <c r="W738" s="172"/>
      <c r="X738" s="172"/>
      <c r="Y738" s="172"/>
      <c r="Z738" s="172"/>
      <c r="AA738" s="172"/>
      <c r="AB738" s="172"/>
      <c r="AC738" s="172"/>
    </row>
    <row r="739">
      <c r="A739" s="83"/>
      <c r="B739" s="172"/>
      <c r="C739" s="171"/>
      <c r="D739" s="176"/>
      <c r="E739" s="172"/>
      <c r="F739" s="172"/>
      <c r="G739" s="172"/>
      <c r="H739" s="176"/>
      <c r="I739" s="172"/>
      <c r="J739" s="172"/>
      <c r="K739" s="172"/>
      <c r="L739" s="172"/>
      <c r="M739" s="172"/>
      <c r="N739" s="172"/>
      <c r="O739" s="172"/>
      <c r="P739" s="172"/>
      <c r="Q739" s="172"/>
      <c r="R739" s="172"/>
      <c r="S739" s="172"/>
      <c r="T739" s="172"/>
      <c r="U739" s="172"/>
      <c r="V739" s="172"/>
      <c r="W739" s="172"/>
      <c r="X739" s="172"/>
      <c r="Y739" s="172"/>
      <c r="Z739" s="172"/>
      <c r="AA739" s="172"/>
      <c r="AB739" s="172"/>
      <c r="AC739" s="172"/>
    </row>
    <row r="740">
      <c r="A740" s="83"/>
      <c r="B740" s="172"/>
      <c r="C740" s="171"/>
      <c r="D740" s="176"/>
      <c r="E740" s="172"/>
      <c r="F740" s="172"/>
      <c r="G740" s="172"/>
      <c r="H740" s="176"/>
      <c r="I740" s="172"/>
      <c r="J740" s="172"/>
      <c r="K740" s="172"/>
      <c r="L740" s="172"/>
      <c r="M740" s="172"/>
      <c r="N740" s="172"/>
      <c r="O740" s="172"/>
      <c r="P740" s="172"/>
      <c r="Q740" s="172"/>
      <c r="R740" s="172"/>
      <c r="S740" s="172"/>
      <c r="T740" s="172"/>
      <c r="U740" s="172"/>
      <c r="V740" s="172"/>
      <c r="W740" s="172"/>
      <c r="X740" s="172"/>
      <c r="Y740" s="172"/>
      <c r="Z740" s="172"/>
      <c r="AA740" s="172"/>
      <c r="AB740" s="172"/>
      <c r="AC740" s="172"/>
    </row>
    <row r="741">
      <c r="A741" s="83"/>
      <c r="B741" s="172"/>
      <c r="C741" s="171"/>
      <c r="D741" s="176"/>
      <c r="E741" s="172"/>
      <c r="F741" s="172"/>
      <c r="G741" s="172"/>
      <c r="H741" s="176"/>
      <c r="I741" s="172"/>
      <c r="J741" s="172"/>
      <c r="K741" s="172"/>
      <c r="L741" s="172"/>
      <c r="M741" s="172"/>
      <c r="N741" s="172"/>
      <c r="O741" s="172"/>
      <c r="P741" s="172"/>
      <c r="Q741" s="172"/>
      <c r="R741" s="172"/>
      <c r="S741" s="172"/>
      <c r="T741" s="172"/>
      <c r="U741" s="172"/>
      <c r="V741" s="172"/>
      <c r="W741" s="172"/>
      <c r="X741" s="172"/>
      <c r="Y741" s="172"/>
      <c r="Z741" s="172"/>
      <c r="AA741" s="172"/>
      <c r="AB741" s="172"/>
      <c r="AC741" s="172"/>
    </row>
    <row r="742">
      <c r="A742" s="83"/>
      <c r="B742" s="172"/>
      <c r="C742" s="171"/>
      <c r="D742" s="176"/>
      <c r="E742" s="172"/>
      <c r="F742" s="172"/>
      <c r="G742" s="172"/>
      <c r="H742" s="176"/>
      <c r="I742" s="172"/>
      <c r="J742" s="172"/>
      <c r="K742" s="172"/>
      <c r="L742" s="172"/>
      <c r="M742" s="172"/>
      <c r="N742" s="172"/>
      <c r="O742" s="172"/>
      <c r="P742" s="172"/>
      <c r="Q742" s="172"/>
      <c r="R742" s="172"/>
      <c r="S742" s="172"/>
      <c r="T742" s="172"/>
      <c r="U742" s="172"/>
      <c r="V742" s="172"/>
      <c r="W742" s="172"/>
      <c r="X742" s="172"/>
      <c r="Y742" s="172"/>
      <c r="Z742" s="172"/>
      <c r="AA742" s="172"/>
      <c r="AB742" s="172"/>
      <c r="AC742" s="172"/>
    </row>
    <row r="743">
      <c r="A743" s="83"/>
      <c r="B743" s="172"/>
      <c r="C743" s="171"/>
      <c r="D743" s="176"/>
      <c r="E743" s="172"/>
      <c r="F743" s="172"/>
      <c r="G743" s="172"/>
      <c r="H743" s="176"/>
      <c r="I743" s="172"/>
      <c r="J743" s="172"/>
      <c r="K743" s="172"/>
      <c r="L743" s="172"/>
      <c r="M743" s="172"/>
      <c r="N743" s="172"/>
      <c r="O743" s="172"/>
      <c r="P743" s="172"/>
      <c r="Q743" s="172"/>
      <c r="R743" s="172"/>
      <c r="S743" s="172"/>
      <c r="T743" s="172"/>
      <c r="U743" s="172"/>
      <c r="V743" s="172"/>
      <c r="W743" s="172"/>
      <c r="X743" s="172"/>
      <c r="Y743" s="172"/>
      <c r="Z743" s="172"/>
      <c r="AA743" s="172"/>
      <c r="AB743" s="172"/>
      <c r="AC743" s="172"/>
    </row>
    <row r="744">
      <c r="A744" s="83"/>
      <c r="B744" s="172"/>
      <c r="C744" s="171"/>
      <c r="D744" s="176"/>
      <c r="E744" s="172"/>
      <c r="F744" s="172"/>
      <c r="G744" s="172"/>
      <c r="H744" s="176"/>
      <c r="I744" s="172"/>
      <c r="J744" s="172"/>
      <c r="K744" s="172"/>
      <c r="L744" s="172"/>
      <c r="M744" s="172"/>
      <c r="N744" s="172"/>
      <c r="O744" s="172"/>
      <c r="P744" s="172"/>
      <c r="Q744" s="172"/>
      <c r="R744" s="172"/>
      <c r="S744" s="172"/>
      <c r="T744" s="172"/>
      <c r="U744" s="172"/>
      <c r="V744" s="172"/>
      <c r="W744" s="172"/>
      <c r="X744" s="172"/>
      <c r="Y744" s="172"/>
      <c r="Z744" s="172"/>
      <c r="AA744" s="172"/>
      <c r="AB744" s="172"/>
      <c r="AC744" s="172"/>
    </row>
    <row r="745">
      <c r="A745" s="83"/>
      <c r="B745" s="172"/>
      <c r="C745" s="171"/>
      <c r="D745" s="176"/>
      <c r="E745" s="172"/>
      <c r="F745" s="172"/>
      <c r="G745" s="172"/>
      <c r="H745" s="176"/>
      <c r="I745" s="172"/>
      <c r="J745" s="172"/>
      <c r="K745" s="172"/>
      <c r="L745" s="172"/>
      <c r="M745" s="172"/>
      <c r="N745" s="172"/>
      <c r="O745" s="172"/>
      <c r="P745" s="172"/>
      <c r="Q745" s="172"/>
      <c r="R745" s="172"/>
      <c r="S745" s="172"/>
      <c r="T745" s="172"/>
      <c r="U745" s="172"/>
      <c r="V745" s="172"/>
      <c r="W745" s="172"/>
      <c r="X745" s="172"/>
      <c r="Y745" s="172"/>
      <c r="Z745" s="172"/>
      <c r="AA745" s="172"/>
      <c r="AB745" s="172"/>
      <c r="AC745" s="172"/>
    </row>
    <row r="746">
      <c r="A746" s="83"/>
      <c r="B746" s="172"/>
      <c r="C746" s="171"/>
      <c r="D746" s="176"/>
      <c r="E746" s="172"/>
      <c r="F746" s="172"/>
      <c r="G746" s="172"/>
      <c r="H746" s="176"/>
      <c r="I746" s="172"/>
      <c r="J746" s="172"/>
      <c r="K746" s="172"/>
      <c r="L746" s="172"/>
      <c r="M746" s="172"/>
      <c r="N746" s="172"/>
      <c r="O746" s="172"/>
      <c r="P746" s="172"/>
      <c r="Q746" s="172"/>
      <c r="R746" s="172"/>
      <c r="S746" s="172"/>
      <c r="T746" s="172"/>
      <c r="U746" s="172"/>
      <c r="V746" s="172"/>
      <c r="W746" s="172"/>
      <c r="X746" s="172"/>
      <c r="Y746" s="172"/>
      <c r="Z746" s="172"/>
      <c r="AA746" s="172"/>
      <c r="AB746" s="172"/>
      <c r="AC746" s="172"/>
    </row>
    <row r="747">
      <c r="A747" s="83"/>
      <c r="B747" s="172"/>
      <c r="C747" s="171"/>
      <c r="D747" s="176"/>
      <c r="E747" s="172"/>
      <c r="F747" s="172"/>
      <c r="G747" s="172"/>
      <c r="H747" s="176"/>
      <c r="I747" s="172"/>
      <c r="J747" s="172"/>
      <c r="K747" s="172"/>
      <c r="L747" s="172"/>
      <c r="M747" s="172"/>
      <c r="N747" s="172"/>
      <c r="O747" s="172"/>
      <c r="P747" s="172"/>
      <c r="Q747" s="172"/>
      <c r="R747" s="172"/>
      <c r="S747" s="172"/>
      <c r="T747" s="172"/>
      <c r="U747" s="172"/>
      <c r="V747" s="172"/>
      <c r="W747" s="172"/>
      <c r="X747" s="172"/>
      <c r="Y747" s="172"/>
      <c r="Z747" s="172"/>
      <c r="AA747" s="172"/>
      <c r="AB747" s="172"/>
      <c r="AC747" s="172"/>
    </row>
    <row r="748">
      <c r="A748" s="83"/>
      <c r="B748" s="172"/>
      <c r="C748" s="171"/>
      <c r="D748" s="176"/>
      <c r="E748" s="172"/>
      <c r="F748" s="172"/>
      <c r="G748" s="172"/>
      <c r="H748" s="176"/>
      <c r="I748" s="172"/>
      <c r="J748" s="172"/>
      <c r="K748" s="172"/>
      <c r="L748" s="172"/>
      <c r="M748" s="172"/>
      <c r="N748" s="172"/>
      <c r="O748" s="172"/>
      <c r="P748" s="172"/>
      <c r="Q748" s="172"/>
      <c r="R748" s="172"/>
      <c r="S748" s="172"/>
      <c r="T748" s="172"/>
      <c r="U748" s="172"/>
      <c r="V748" s="172"/>
      <c r="W748" s="172"/>
      <c r="X748" s="172"/>
      <c r="Y748" s="172"/>
      <c r="Z748" s="172"/>
      <c r="AA748" s="172"/>
      <c r="AB748" s="172"/>
      <c r="AC748" s="172"/>
    </row>
    <row r="749">
      <c r="A749" s="83"/>
      <c r="B749" s="172"/>
      <c r="C749" s="171"/>
      <c r="D749" s="176"/>
      <c r="E749" s="172"/>
      <c r="F749" s="172"/>
      <c r="G749" s="172"/>
      <c r="H749" s="176"/>
      <c r="I749" s="172"/>
      <c r="J749" s="172"/>
      <c r="K749" s="172"/>
      <c r="L749" s="172"/>
      <c r="M749" s="172"/>
      <c r="N749" s="172"/>
      <c r="O749" s="172"/>
      <c r="P749" s="172"/>
      <c r="Q749" s="172"/>
      <c r="R749" s="172"/>
      <c r="S749" s="172"/>
      <c r="T749" s="172"/>
      <c r="U749" s="172"/>
      <c r="V749" s="172"/>
      <c r="W749" s="172"/>
      <c r="X749" s="172"/>
      <c r="Y749" s="172"/>
      <c r="Z749" s="172"/>
      <c r="AA749" s="172"/>
      <c r="AB749" s="172"/>
      <c r="AC749" s="172"/>
    </row>
    <row r="750">
      <c r="A750" s="83"/>
      <c r="B750" s="172"/>
      <c r="C750" s="171"/>
      <c r="D750" s="176"/>
      <c r="E750" s="172"/>
      <c r="F750" s="172"/>
      <c r="G750" s="172"/>
      <c r="H750" s="176"/>
      <c r="I750" s="172"/>
      <c r="J750" s="172"/>
      <c r="K750" s="172"/>
      <c r="L750" s="172"/>
      <c r="M750" s="172"/>
      <c r="N750" s="172"/>
      <c r="O750" s="172"/>
      <c r="P750" s="172"/>
      <c r="Q750" s="172"/>
      <c r="R750" s="172"/>
      <c r="S750" s="172"/>
      <c r="T750" s="172"/>
      <c r="U750" s="172"/>
      <c r="V750" s="172"/>
      <c r="W750" s="172"/>
      <c r="X750" s="172"/>
      <c r="Y750" s="172"/>
      <c r="Z750" s="172"/>
      <c r="AA750" s="172"/>
      <c r="AB750" s="172"/>
      <c r="AC750" s="172"/>
    </row>
    <row r="751">
      <c r="A751" s="83"/>
      <c r="B751" s="172"/>
      <c r="C751" s="171"/>
      <c r="D751" s="176"/>
      <c r="E751" s="172"/>
      <c r="F751" s="172"/>
      <c r="G751" s="172"/>
      <c r="H751" s="176"/>
      <c r="I751" s="172"/>
      <c r="J751" s="172"/>
      <c r="K751" s="172"/>
      <c r="L751" s="172"/>
      <c r="M751" s="172"/>
      <c r="N751" s="172"/>
      <c r="O751" s="172"/>
      <c r="P751" s="172"/>
      <c r="Q751" s="172"/>
      <c r="R751" s="172"/>
      <c r="S751" s="172"/>
      <c r="T751" s="172"/>
      <c r="U751" s="172"/>
      <c r="V751" s="172"/>
      <c r="W751" s="172"/>
      <c r="X751" s="172"/>
      <c r="Y751" s="172"/>
      <c r="Z751" s="172"/>
      <c r="AA751" s="172"/>
      <c r="AB751" s="172"/>
      <c r="AC751" s="172"/>
    </row>
    <row r="752">
      <c r="A752" s="83"/>
      <c r="B752" s="172"/>
      <c r="C752" s="171"/>
      <c r="D752" s="176"/>
      <c r="E752" s="172"/>
      <c r="F752" s="172"/>
      <c r="G752" s="172"/>
      <c r="H752" s="176"/>
      <c r="I752" s="172"/>
      <c r="J752" s="172"/>
      <c r="K752" s="172"/>
      <c r="L752" s="172"/>
      <c r="M752" s="172"/>
      <c r="N752" s="172"/>
      <c r="O752" s="172"/>
      <c r="P752" s="172"/>
      <c r="Q752" s="172"/>
      <c r="R752" s="172"/>
      <c r="S752" s="172"/>
      <c r="T752" s="172"/>
      <c r="U752" s="172"/>
      <c r="V752" s="172"/>
      <c r="W752" s="172"/>
      <c r="X752" s="172"/>
      <c r="Y752" s="172"/>
      <c r="Z752" s="172"/>
      <c r="AA752" s="172"/>
      <c r="AB752" s="172"/>
      <c r="AC752" s="172"/>
    </row>
    <row r="753">
      <c r="A753" s="83"/>
      <c r="B753" s="172"/>
      <c r="C753" s="171"/>
      <c r="D753" s="176"/>
      <c r="E753" s="172"/>
      <c r="F753" s="172"/>
      <c r="G753" s="172"/>
      <c r="H753" s="176"/>
      <c r="I753" s="172"/>
      <c r="J753" s="172"/>
      <c r="K753" s="172"/>
      <c r="L753" s="172"/>
      <c r="M753" s="172"/>
      <c r="N753" s="172"/>
      <c r="O753" s="172"/>
      <c r="P753" s="172"/>
      <c r="Q753" s="172"/>
      <c r="R753" s="172"/>
      <c r="S753" s="172"/>
      <c r="T753" s="172"/>
      <c r="U753" s="172"/>
      <c r="V753" s="172"/>
      <c r="W753" s="172"/>
      <c r="X753" s="172"/>
      <c r="Y753" s="172"/>
      <c r="Z753" s="172"/>
      <c r="AA753" s="172"/>
      <c r="AB753" s="172"/>
      <c r="AC753" s="172"/>
    </row>
    <row r="754">
      <c r="A754" s="83"/>
      <c r="B754" s="172"/>
      <c r="C754" s="171"/>
      <c r="D754" s="176"/>
      <c r="E754" s="172"/>
      <c r="F754" s="172"/>
      <c r="G754" s="172"/>
      <c r="H754" s="176"/>
      <c r="I754" s="172"/>
      <c r="J754" s="172"/>
      <c r="K754" s="172"/>
      <c r="L754" s="172"/>
      <c r="M754" s="172"/>
      <c r="N754" s="172"/>
      <c r="O754" s="172"/>
      <c r="P754" s="172"/>
      <c r="Q754" s="172"/>
      <c r="R754" s="172"/>
      <c r="S754" s="172"/>
      <c r="T754" s="172"/>
      <c r="U754" s="172"/>
      <c r="V754" s="172"/>
      <c r="W754" s="172"/>
      <c r="X754" s="172"/>
      <c r="Y754" s="172"/>
      <c r="Z754" s="172"/>
      <c r="AA754" s="172"/>
      <c r="AB754" s="172"/>
      <c r="AC754" s="172"/>
    </row>
    <row r="755">
      <c r="A755" s="83"/>
      <c r="B755" s="172"/>
      <c r="C755" s="171"/>
      <c r="D755" s="176"/>
      <c r="E755" s="172"/>
      <c r="F755" s="172"/>
      <c r="G755" s="172"/>
      <c r="H755" s="176"/>
      <c r="I755" s="172"/>
      <c r="J755" s="172"/>
      <c r="K755" s="172"/>
      <c r="L755" s="172"/>
      <c r="M755" s="172"/>
      <c r="N755" s="172"/>
      <c r="O755" s="172"/>
      <c r="P755" s="172"/>
      <c r="Q755" s="172"/>
      <c r="R755" s="172"/>
      <c r="S755" s="172"/>
      <c r="T755" s="172"/>
      <c r="U755" s="172"/>
      <c r="V755" s="172"/>
      <c r="W755" s="172"/>
      <c r="X755" s="172"/>
      <c r="Y755" s="172"/>
      <c r="Z755" s="172"/>
      <c r="AA755" s="172"/>
      <c r="AB755" s="172"/>
      <c r="AC755" s="172"/>
    </row>
    <row r="756">
      <c r="A756" s="83"/>
      <c r="B756" s="172"/>
      <c r="C756" s="171"/>
      <c r="D756" s="176"/>
      <c r="E756" s="172"/>
      <c r="F756" s="172"/>
      <c r="G756" s="172"/>
      <c r="H756" s="176"/>
      <c r="I756" s="172"/>
      <c r="J756" s="172"/>
      <c r="K756" s="172"/>
      <c r="L756" s="172"/>
      <c r="M756" s="172"/>
      <c r="N756" s="172"/>
      <c r="O756" s="172"/>
      <c r="P756" s="172"/>
      <c r="Q756" s="172"/>
      <c r="R756" s="172"/>
      <c r="S756" s="172"/>
      <c r="T756" s="172"/>
      <c r="U756" s="172"/>
      <c r="V756" s="172"/>
      <c r="W756" s="172"/>
      <c r="X756" s="172"/>
      <c r="Y756" s="172"/>
      <c r="Z756" s="172"/>
      <c r="AA756" s="172"/>
      <c r="AB756" s="172"/>
      <c r="AC756" s="172"/>
    </row>
    <row r="757">
      <c r="A757" s="83"/>
      <c r="B757" s="172"/>
      <c r="C757" s="171"/>
      <c r="D757" s="176"/>
      <c r="E757" s="172"/>
      <c r="F757" s="172"/>
      <c r="G757" s="172"/>
      <c r="H757" s="176"/>
      <c r="I757" s="172"/>
      <c r="J757" s="172"/>
      <c r="K757" s="172"/>
      <c r="L757" s="172"/>
      <c r="M757" s="172"/>
      <c r="N757" s="172"/>
      <c r="O757" s="172"/>
      <c r="P757" s="172"/>
      <c r="Q757" s="172"/>
      <c r="R757" s="172"/>
      <c r="S757" s="172"/>
      <c r="T757" s="172"/>
      <c r="U757" s="172"/>
      <c r="V757" s="172"/>
      <c r="W757" s="172"/>
      <c r="X757" s="172"/>
      <c r="Y757" s="172"/>
      <c r="Z757" s="172"/>
      <c r="AA757" s="172"/>
      <c r="AB757" s="172"/>
      <c r="AC757" s="172"/>
    </row>
    <row r="758">
      <c r="A758" s="83"/>
      <c r="B758" s="172"/>
      <c r="C758" s="171"/>
      <c r="D758" s="176"/>
      <c r="E758" s="172"/>
      <c r="F758" s="172"/>
      <c r="G758" s="172"/>
      <c r="H758" s="176"/>
      <c r="I758" s="172"/>
      <c r="J758" s="172"/>
      <c r="K758" s="172"/>
      <c r="L758" s="172"/>
      <c r="M758" s="172"/>
      <c r="N758" s="172"/>
      <c r="O758" s="172"/>
      <c r="P758" s="172"/>
      <c r="Q758" s="172"/>
      <c r="R758" s="172"/>
      <c r="S758" s="172"/>
      <c r="T758" s="172"/>
      <c r="U758" s="172"/>
      <c r="V758" s="172"/>
      <c r="W758" s="172"/>
      <c r="X758" s="172"/>
      <c r="Y758" s="172"/>
      <c r="Z758" s="172"/>
      <c r="AA758" s="172"/>
      <c r="AB758" s="172"/>
      <c r="AC758" s="172"/>
    </row>
    <row r="759">
      <c r="A759" s="83"/>
      <c r="B759" s="172"/>
      <c r="C759" s="171"/>
      <c r="D759" s="176"/>
      <c r="E759" s="172"/>
      <c r="F759" s="172"/>
      <c r="G759" s="172"/>
      <c r="H759" s="176"/>
      <c r="I759" s="172"/>
      <c r="J759" s="172"/>
      <c r="K759" s="172"/>
      <c r="L759" s="172"/>
      <c r="M759" s="172"/>
      <c r="N759" s="172"/>
      <c r="O759" s="172"/>
      <c r="P759" s="172"/>
      <c r="Q759" s="172"/>
      <c r="R759" s="172"/>
      <c r="S759" s="172"/>
      <c r="T759" s="172"/>
      <c r="U759" s="172"/>
      <c r="V759" s="172"/>
      <c r="W759" s="172"/>
      <c r="X759" s="172"/>
      <c r="Y759" s="172"/>
      <c r="Z759" s="172"/>
      <c r="AA759" s="172"/>
      <c r="AB759" s="172"/>
      <c r="AC759" s="172"/>
    </row>
    <row r="760">
      <c r="A760" s="83"/>
      <c r="B760" s="172"/>
      <c r="C760" s="171"/>
      <c r="D760" s="176"/>
      <c r="E760" s="172"/>
      <c r="F760" s="172"/>
      <c r="G760" s="172"/>
      <c r="H760" s="176"/>
      <c r="I760" s="172"/>
      <c r="J760" s="172"/>
      <c r="K760" s="172"/>
      <c r="L760" s="172"/>
      <c r="M760" s="172"/>
      <c r="N760" s="172"/>
      <c r="O760" s="172"/>
      <c r="P760" s="172"/>
      <c r="Q760" s="172"/>
      <c r="R760" s="172"/>
      <c r="S760" s="172"/>
      <c r="T760" s="172"/>
      <c r="U760" s="172"/>
      <c r="V760" s="172"/>
      <c r="W760" s="172"/>
      <c r="X760" s="172"/>
      <c r="Y760" s="172"/>
      <c r="Z760" s="172"/>
      <c r="AA760" s="172"/>
      <c r="AB760" s="172"/>
      <c r="AC760" s="172"/>
    </row>
    <row r="761">
      <c r="A761" s="83"/>
      <c r="B761" s="172"/>
      <c r="C761" s="171"/>
      <c r="D761" s="176"/>
      <c r="E761" s="172"/>
      <c r="F761" s="172"/>
      <c r="G761" s="172"/>
      <c r="H761" s="176"/>
      <c r="I761" s="172"/>
      <c r="J761" s="172"/>
      <c r="K761" s="172"/>
      <c r="L761" s="172"/>
      <c r="M761" s="172"/>
      <c r="N761" s="172"/>
      <c r="O761" s="172"/>
      <c r="P761" s="172"/>
      <c r="Q761" s="172"/>
      <c r="R761" s="172"/>
      <c r="S761" s="172"/>
      <c r="T761" s="172"/>
      <c r="U761" s="172"/>
      <c r="V761" s="172"/>
      <c r="W761" s="172"/>
      <c r="X761" s="172"/>
      <c r="Y761" s="172"/>
      <c r="Z761" s="172"/>
      <c r="AA761" s="172"/>
      <c r="AB761" s="172"/>
      <c r="AC761" s="172"/>
    </row>
    <row r="762">
      <c r="A762" s="83"/>
      <c r="B762" s="172"/>
      <c r="C762" s="171"/>
      <c r="D762" s="176"/>
      <c r="E762" s="172"/>
      <c r="F762" s="172"/>
      <c r="G762" s="172"/>
      <c r="H762" s="176"/>
      <c r="I762" s="172"/>
      <c r="J762" s="172"/>
      <c r="K762" s="172"/>
      <c r="L762" s="172"/>
      <c r="M762" s="172"/>
      <c r="N762" s="172"/>
      <c r="O762" s="172"/>
      <c r="P762" s="172"/>
      <c r="Q762" s="172"/>
      <c r="R762" s="172"/>
      <c r="S762" s="172"/>
      <c r="T762" s="172"/>
      <c r="U762" s="172"/>
      <c r="V762" s="172"/>
      <c r="W762" s="172"/>
      <c r="X762" s="172"/>
      <c r="Y762" s="172"/>
      <c r="Z762" s="172"/>
      <c r="AA762" s="172"/>
      <c r="AB762" s="172"/>
      <c r="AC762" s="172"/>
    </row>
    <row r="763">
      <c r="A763" s="83"/>
      <c r="B763" s="172"/>
      <c r="C763" s="171"/>
      <c r="D763" s="176"/>
      <c r="E763" s="172"/>
      <c r="F763" s="172"/>
      <c r="G763" s="172"/>
      <c r="H763" s="176"/>
      <c r="I763" s="172"/>
      <c r="J763" s="172"/>
      <c r="K763" s="172"/>
      <c r="L763" s="172"/>
      <c r="M763" s="172"/>
      <c r="N763" s="172"/>
      <c r="O763" s="172"/>
      <c r="P763" s="172"/>
      <c r="Q763" s="172"/>
      <c r="R763" s="172"/>
      <c r="S763" s="172"/>
      <c r="T763" s="172"/>
      <c r="U763" s="172"/>
      <c r="V763" s="172"/>
      <c r="W763" s="172"/>
      <c r="X763" s="172"/>
      <c r="Y763" s="172"/>
      <c r="Z763" s="172"/>
      <c r="AA763" s="172"/>
      <c r="AB763" s="172"/>
      <c r="AC763" s="172"/>
    </row>
    <row r="764">
      <c r="A764" s="83"/>
      <c r="B764" s="172"/>
      <c r="C764" s="171"/>
      <c r="D764" s="176"/>
      <c r="E764" s="172"/>
      <c r="F764" s="172"/>
      <c r="G764" s="172"/>
      <c r="H764" s="176"/>
      <c r="I764" s="172"/>
      <c r="J764" s="172"/>
      <c r="K764" s="172"/>
      <c r="L764" s="172"/>
      <c r="M764" s="172"/>
      <c r="N764" s="172"/>
      <c r="O764" s="172"/>
      <c r="P764" s="172"/>
      <c r="Q764" s="172"/>
      <c r="R764" s="172"/>
      <c r="S764" s="172"/>
      <c r="T764" s="172"/>
      <c r="U764" s="172"/>
      <c r="V764" s="172"/>
      <c r="W764" s="172"/>
      <c r="X764" s="172"/>
      <c r="Y764" s="172"/>
      <c r="Z764" s="172"/>
      <c r="AA764" s="172"/>
      <c r="AB764" s="172"/>
      <c r="AC764" s="172"/>
    </row>
    <row r="765">
      <c r="A765" s="83"/>
      <c r="B765" s="172"/>
      <c r="C765" s="171"/>
      <c r="D765" s="176"/>
      <c r="E765" s="172"/>
      <c r="F765" s="172"/>
      <c r="G765" s="172"/>
      <c r="H765" s="176"/>
      <c r="I765" s="172"/>
      <c r="J765" s="172"/>
      <c r="K765" s="172"/>
      <c r="L765" s="172"/>
      <c r="M765" s="172"/>
      <c r="N765" s="172"/>
      <c r="O765" s="172"/>
      <c r="P765" s="172"/>
      <c r="Q765" s="172"/>
      <c r="R765" s="172"/>
      <c r="S765" s="172"/>
      <c r="T765" s="172"/>
      <c r="U765" s="172"/>
      <c r="V765" s="172"/>
      <c r="W765" s="172"/>
      <c r="X765" s="172"/>
      <c r="Y765" s="172"/>
      <c r="Z765" s="172"/>
      <c r="AA765" s="172"/>
      <c r="AB765" s="172"/>
      <c r="AC765" s="172"/>
    </row>
    <row r="766">
      <c r="A766" s="83"/>
      <c r="B766" s="172"/>
      <c r="C766" s="171"/>
      <c r="D766" s="176"/>
      <c r="E766" s="172"/>
      <c r="F766" s="172"/>
      <c r="G766" s="172"/>
      <c r="H766" s="176"/>
      <c r="I766" s="172"/>
      <c r="J766" s="172"/>
      <c r="K766" s="172"/>
      <c r="L766" s="172"/>
      <c r="M766" s="172"/>
      <c r="N766" s="172"/>
      <c r="O766" s="172"/>
      <c r="P766" s="172"/>
      <c r="Q766" s="172"/>
      <c r="R766" s="172"/>
      <c r="S766" s="172"/>
      <c r="T766" s="172"/>
      <c r="U766" s="172"/>
      <c r="V766" s="172"/>
      <c r="W766" s="172"/>
      <c r="X766" s="172"/>
      <c r="Y766" s="172"/>
      <c r="Z766" s="172"/>
      <c r="AA766" s="172"/>
      <c r="AB766" s="172"/>
      <c r="AC766" s="172"/>
    </row>
    <row r="767">
      <c r="A767" s="83"/>
      <c r="B767" s="172"/>
      <c r="C767" s="171"/>
      <c r="D767" s="176"/>
      <c r="E767" s="172"/>
      <c r="F767" s="172"/>
      <c r="G767" s="172"/>
      <c r="H767" s="176"/>
      <c r="I767" s="172"/>
      <c r="J767" s="172"/>
      <c r="K767" s="172"/>
      <c r="L767" s="172"/>
      <c r="M767" s="172"/>
      <c r="N767" s="172"/>
      <c r="O767" s="172"/>
      <c r="P767" s="172"/>
      <c r="Q767" s="172"/>
      <c r="R767" s="172"/>
      <c r="S767" s="172"/>
      <c r="T767" s="172"/>
      <c r="U767" s="172"/>
      <c r="V767" s="172"/>
      <c r="W767" s="172"/>
      <c r="X767" s="172"/>
      <c r="Y767" s="172"/>
      <c r="Z767" s="172"/>
      <c r="AA767" s="172"/>
      <c r="AB767" s="172"/>
      <c r="AC767" s="172"/>
    </row>
    <row r="768">
      <c r="A768" s="83"/>
      <c r="B768" s="172"/>
      <c r="C768" s="171"/>
      <c r="D768" s="176"/>
      <c r="E768" s="172"/>
      <c r="F768" s="172"/>
      <c r="G768" s="172"/>
      <c r="H768" s="176"/>
      <c r="I768" s="172"/>
      <c r="J768" s="172"/>
      <c r="K768" s="172"/>
      <c r="L768" s="172"/>
      <c r="M768" s="172"/>
      <c r="N768" s="172"/>
      <c r="O768" s="172"/>
      <c r="P768" s="172"/>
      <c r="Q768" s="172"/>
      <c r="R768" s="172"/>
      <c r="S768" s="172"/>
      <c r="T768" s="172"/>
      <c r="U768" s="172"/>
      <c r="V768" s="172"/>
      <c r="W768" s="172"/>
      <c r="X768" s="172"/>
      <c r="Y768" s="172"/>
      <c r="Z768" s="172"/>
      <c r="AA768" s="172"/>
      <c r="AB768" s="172"/>
      <c r="AC768" s="172"/>
    </row>
    <row r="769">
      <c r="A769" s="83"/>
      <c r="B769" s="172"/>
      <c r="C769" s="171"/>
      <c r="D769" s="176"/>
      <c r="E769" s="172"/>
      <c r="F769" s="172"/>
      <c r="G769" s="172"/>
      <c r="H769" s="176"/>
      <c r="I769" s="172"/>
      <c r="J769" s="172"/>
      <c r="K769" s="172"/>
      <c r="L769" s="172"/>
      <c r="M769" s="172"/>
      <c r="N769" s="172"/>
      <c r="O769" s="172"/>
      <c r="P769" s="172"/>
      <c r="Q769" s="172"/>
      <c r="R769" s="172"/>
      <c r="S769" s="172"/>
      <c r="T769" s="172"/>
      <c r="U769" s="172"/>
      <c r="V769" s="172"/>
      <c r="W769" s="172"/>
      <c r="X769" s="172"/>
      <c r="Y769" s="172"/>
      <c r="Z769" s="172"/>
      <c r="AA769" s="172"/>
      <c r="AB769" s="172"/>
      <c r="AC769" s="172"/>
    </row>
    <row r="770">
      <c r="A770" s="83"/>
      <c r="B770" s="172"/>
      <c r="C770" s="171"/>
      <c r="D770" s="176"/>
      <c r="E770" s="172"/>
      <c r="F770" s="172"/>
      <c r="G770" s="172"/>
      <c r="H770" s="176"/>
      <c r="I770" s="172"/>
      <c r="J770" s="172"/>
      <c r="K770" s="172"/>
      <c r="L770" s="172"/>
      <c r="M770" s="172"/>
      <c r="N770" s="172"/>
      <c r="O770" s="172"/>
      <c r="P770" s="172"/>
      <c r="Q770" s="172"/>
      <c r="R770" s="172"/>
      <c r="S770" s="172"/>
      <c r="T770" s="172"/>
      <c r="U770" s="172"/>
      <c r="V770" s="172"/>
      <c r="W770" s="172"/>
      <c r="X770" s="172"/>
      <c r="Y770" s="172"/>
      <c r="Z770" s="172"/>
      <c r="AA770" s="172"/>
      <c r="AB770" s="172"/>
      <c r="AC770" s="172"/>
    </row>
    <row r="771">
      <c r="A771" s="83"/>
      <c r="B771" s="172"/>
      <c r="C771" s="171"/>
      <c r="D771" s="176"/>
      <c r="E771" s="172"/>
      <c r="F771" s="172"/>
      <c r="G771" s="172"/>
      <c r="H771" s="176"/>
      <c r="I771" s="172"/>
      <c r="J771" s="172"/>
      <c r="K771" s="172"/>
      <c r="L771" s="172"/>
      <c r="M771" s="172"/>
      <c r="N771" s="172"/>
      <c r="O771" s="172"/>
      <c r="P771" s="172"/>
      <c r="Q771" s="172"/>
      <c r="R771" s="172"/>
      <c r="S771" s="172"/>
      <c r="T771" s="172"/>
      <c r="U771" s="172"/>
      <c r="V771" s="172"/>
      <c r="W771" s="172"/>
      <c r="X771" s="172"/>
      <c r="Y771" s="172"/>
      <c r="Z771" s="172"/>
      <c r="AA771" s="172"/>
      <c r="AB771" s="172"/>
      <c r="AC771" s="172"/>
    </row>
    <row r="772">
      <c r="A772" s="83"/>
      <c r="B772" s="172"/>
      <c r="C772" s="171"/>
      <c r="D772" s="176"/>
      <c r="E772" s="172"/>
      <c r="F772" s="172"/>
      <c r="G772" s="172"/>
      <c r="H772" s="176"/>
      <c r="I772" s="172"/>
      <c r="J772" s="172"/>
      <c r="K772" s="172"/>
      <c r="L772" s="172"/>
      <c r="M772" s="172"/>
      <c r="N772" s="172"/>
      <c r="O772" s="172"/>
      <c r="P772" s="172"/>
      <c r="Q772" s="172"/>
      <c r="R772" s="172"/>
      <c r="S772" s="172"/>
      <c r="T772" s="172"/>
      <c r="U772" s="172"/>
      <c r="V772" s="172"/>
      <c r="W772" s="172"/>
      <c r="X772" s="172"/>
      <c r="Y772" s="172"/>
      <c r="Z772" s="172"/>
      <c r="AA772" s="172"/>
      <c r="AB772" s="172"/>
      <c r="AC772" s="172"/>
    </row>
    <row r="773">
      <c r="A773" s="83"/>
      <c r="B773" s="172"/>
      <c r="C773" s="171"/>
      <c r="D773" s="176"/>
      <c r="E773" s="172"/>
      <c r="F773" s="172"/>
      <c r="G773" s="172"/>
      <c r="H773" s="176"/>
      <c r="I773" s="172"/>
      <c r="J773" s="172"/>
      <c r="K773" s="172"/>
      <c r="L773" s="172"/>
      <c r="M773" s="172"/>
      <c r="N773" s="172"/>
      <c r="O773" s="172"/>
      <c r="P773" s="172"/>
      <c r="Q773" s="172"/>
      <c r="R773" s="172"/>
      <c r="S773" s="172"/>
      <c r="T773" s="172"/>
      <c r="U773" s="172"/>
      <c r="V773" s="172"/>
      <c r="W773" s="172"/>
      <c r="X773" s="172"/>
      <c r="Y773" s="172"/>
      <c r="Z773" s="172"/>
      <c r="AA773" s="172"/>
      <c r="AB773" s="172"/>
      <c r="AC773" s="172"/>
    </row>
    <row r="774">
      <c r="A774" s="83"/>
      <c r="B774" s="172"/>
      <c r="C774" s="171"/>
      <c r="D774" s="176"/>
      <c r="E774" s="172"/>
      <c r="F774" s="172"/>
      <c r="G774" s="172"/>
      <c r="H774" s="176"/>
      <c r="I774" s="172"/>
      <c r="J774" s="172"/>
      <c r="K774" s="172"/>
      <c r="L774" s="172"/>
      <c r="M774" s="172"/>
      <c r="N774" s="172"/>
      <c r="O774" s="172"/>
      <c r="P774" s="172"/>
      <c r="Q774" s="172"/>
      <c r="R774" s="172"/>
      <c r="S774" s="172"/>
      <c r="T774" s="172"/>
      <c r="U774" s="172"/>
      <c r="V774" s="172"/>
      <c r="W774" s="172"/>
      <c r="X774" s="172"/>
      <c r="Y774" s="172"/>
      <c r="Z774" s="172"/>
      <c r="AA774" s="172"/>
      <c r="AB774" s="172"/>
      <c r="AC774" s="172"/>
    </row>
    <row r="775">
      <c r="A775" s="83"/>
      <c r="B775" s="172"/>
      <c r="C775" s="171"/>
      <c r="D775" s="176"/>
      <c r="E775" s="172"/>
      <c r="F775" s="172"/>
      <c r="G775" s="172"/>
      <c r="H775" s="176"/>
      <c r="I775" s="172"/>
      <c r="J775" s="172"/>
      <c r="K775" s="172"/>
      <c r="L775" s="172"/>
      <c r="M775" s="172"/>
      <c r="N775" s="172"/>
      <c r="O775" s="172"/>
      <c r="P775" s="172"/>
      <c r="Q775" s="172"/>
      <c r="R775" s="172"/>
      <c r="S775" s="172"/>
      <c r="T775" s="172"/>
      <c r="U775" s="172"/>
      <c r="V775" s="172"/>
      <c r="W775" s="172"/>
      <c r="X775" s="172"/>
      <c r="Y775" s="172"/>
      <c r="Z775" s="172"/>
      <c r="AA775" s="172"/>
      <c r="AB775" s="172"/>
      <c r="AC775" s="172"/>
    </row>
    <row r="776">
      <c r="A776" s="83"/>
      <c r="B776" s="172"/>
      <c r="C776" s="171"/>
      <c r="D776" s="176"/>
      <c r="E776" s="172"/>
      <c r="F776" s="172"/>
      <c r="G776" s="172"/>
      <c r="H776" s="176"/>
      <c r="I776" s="172"/>
      <c r="J776" s="172"/>
      <c r="K776" s="172"/>
      <c r="L776" s="172"/>
      <c r="M776" s="172"/>
      <c r="N776" s="172"/>
      <c r="O776" s="172"/>
      <c r="P776" s="172"/>
      <c r="Q776" s="172"/>
      <c r="R776" s="172"/>
      <c r="S776" s="172"/>
      <c r="T776" s="172"/>
      <c r="U776" s="172"/>
      <c r="V776" s="172"/>
      <c r="W776" s="172"/>
      <c r="X776" s="172"/>
      <c r="Y776" s="172"/>
      <c r="Z776" s="172"/>
      <c r="AA776" s="172"/>
      <c r="AB776" s="172"/>
      <c r="AC776" s="172"/>
    </row>
    <row r="777">
      <c r="A777" s="83"/>
      <c r="B777" s="172"/>
      <c r="C777" s="171"/>
      <c r="D777" s="176"/>
      <c r="E777" s="172"/>
      <c r="F777" s="172"/>
      <c r="G777" s="172"/>
      <c r="H777" s="176"/>
      <c r="I777" s="172"/>
      <c r="J777" s="172"/>
      <c r="K777" s="172"/>
      <c r="L777" s="172"/>
      <c r="M777" s="172"/>
      <c r="N777" s="172"/>
      <c r="O777" s="172"/>
      <c r="P777" s="172"/>
      <c r="Q777" s="172"/>
      <c r="R777" s="172"/>
      <c r="S777" s="172"/>
      <c r="T777" s="172"/>
      <c r="U777" s="172"/>
      <c r="V777" s="172"/>
      <c r="W777" s="172"/>
      <c r="X777" s="172"/>
      <c r="Y777" s="172"/>
      <c r="Z777" s="172"/>
      <c r="AA777" s="172"/>
      <c r="AB777" s="172"/>
      <c r="AC777" s="172"/>
    </row>
    <row r="778">
      <c r="A778" s="83"/>
      <c r="B778" s="172"/>
      <c r="C778" s="171"/>
      <c r="D778" s="176"/>
      <c r="E778" s="172"/>
      <c r="F778" s="172"/>
      <c r="G778" s="172"/>
      <c r="H778" s="176"/>
      <c r="I778" s="172"/>
      <c r="J778" s="172"/>
      <c r="K778" s="172"/>
      <c r="L778" s="172"/>
      <c r="M778" s="172"/>
      <c r="N778" s="172"/>
      <c r="O778" s="172"/>
      <c r="P778" s="172"/>
      <c r="Q778" s="172"/>
      <c r="R778" s="172"/>
      <c r="S778" s="172"/>
      <c r="T778" s="172"/>
      <c r="U778" s="172"/>
      <c r="V778" s="172"/>
      <c r="W778" s="172"/>
      <c r="X778" s="172"/>
      <c r="Y778" s="172"/>
      <c r="Z778" s="172"/>
      <c r="AA778" s="172"/>
      <c r="AB778" s="172"/>
      <c r="AC778" s="172"/>
    </row>
    <row r="779">
      <c r="A779" s="83"/>
      <c r="B779" s="172"/>
      <c r="C779" s="171"/>
      <c r="D779" s="176"/>
      <c r="E779" s="172"/>
      <c r="F779" s="172"/>
      <c r="G779" s="172"/>
      <c r="H779" s="176"/>
      <c r="I779" s="172"/>
      <c r="J779" s="172"/>
      <c r="K779" s="172"/>
      <c r="L779" s="172"/>
      <c r="M779" s="172"/>
      <c r="N779" s="172"/>
      <c r="O779" s="172"/>
      <c r="P779" s="172"/>
      <c r="Q779" s="172"/>
      <c r="R779" s="172"/>
      <c r="S779" s="172"/>
      <c r="T779" s="172"/>
      <c r="U779" s="172"/>
      <c r="V779" s="172"/>
      <c r="W779" s="172"/>
      <c r="X779" s="172"/>
      <c r="Y779" s="172"/>
      <c r="Z779" s="172"/>
      <c r="AA779" s="172"/>
      <c r="AB779" s="172"/>
      <c r="AC779" s="172"/>
    </row>
    <row r="780">
      <c r="A780" s="83"/>
      <c r="B780" s="172"/>
      <c r="C780" s="171"/>
      <c r="D780" s="176"/>
      <c r="E780" s="172"/>
      <c r="F780" s="172"/>
      <c r="G780" s="172"/>
      <c r="H780" s="176"/>
      <c r="I780" s="172"/>
      <c r="J780" s="172"/>
      <c r="K780" s="172"/>
      <c r="L780" s="172"/>
      <c r="M780" s="172"/>
      <c r="N780" s="172"/>
      <c r="O780" s="172"/>
      <c r="P780" s="172"/>
      <c r="Q780" s="172"/>
      <c r="R780" s="172"/>
      <c r="S780" s="172"/>
      <c r="T780" s="172"/>
      <c r="U780" s="172"/>
      <c r="V780" s="172"/>
      <c r="W780" s="172"/>
      <c r="X780" s="172"/>
      <c r="Y780" s="172"/>
      <c r="Z780" s="172"/>
      <c r="AA780" s="172"/>
      <c r="AB780" s="172"/>
      <c r="AC780" s="172"/>
    </row>
    <row r="781">
      <c r="A781" s="83"/>
      <c r="B781" s="172"/>
      <c r="C781" s="171"/>
      <c r="D781" s="176"/>
      <c r="E781" s="172"/>
      <c r="F781" s="172"/>
      <c r="G781" s="172"/>
      <c r="H781" s="176"/>
      <c r="I781" s="172"/>
      <c r="J781" s="172"/>
      <c r="K781" s="172"/>
      <c r="L781" s="172"/>
      <c r="M781" s="172"/>
      <c r="N781" s="172"/>
      <c r="O781" s="172"/>
      <c r="P781" s="172"/>
      <c r="Q781" s="172"/>
      <c r="R781" s="172"/>
      <c r="S781" s="172"/>
      <c r="T781" s="172"/>
      <c r="U781" s="172"/>
      <c r="V781" s="172"/>
      <c r="W781" s="172"/>
      <c r="X781" s="172"/>
      <c r="Y781" s="172"/>
      <c r="Z781" s="172"/>
      <c r="AA781" s="172"/>
      <c r="AB781" s="172"/>
      <c r="AC781" s="172"/>
    </row>
    <row r="782">
      <c r="A782" s="83"/>
      <c r="B782" s="172"/>
      <c r="C782" s="171"/>
      <c r="D782" s="176"/>
      <c r="E782" s="172"/>
      <c r="F782" s="172"/>
      <c r="G782" s="172"/>
      <c r="H782" s="176"/>
      <c r="I782" s="172"/>
      <c r="J782" s="172"/>
      <c r="K782" s="172"/>
      <c r="L782" s="172"/>
      <c r="M782" s="172"/>
      <c r="N782" s="172"/>
      <c r="O782" s="172"/>
      <c r="P782" s="172"/>
      <c r="Q782" s="172"/>
      <c r="R782" s="172"/>
      <c r="S782" s="172"/>
      <c r="T782" s="172"/>
      <c r="U782" s="172"/>
      <c r="V782" s="172"/>
      <c r="W782" s="172"/>
      <c r="X782" s="172"/>
      <c r="Y782" s="172"/>
      <c r="Z782" s="172"/>
      <c r="AA782" s="172"/>
      <c r="AB782" s="172"/>
      <c r="AC782" s="172"/>
    </row>
    <row r="783">
      <c r="A783" s="83"/>
      <c r="B783" s="172"/>
      <c r="C783" s="171"/>
      <c r="D783" s="176"/>
      <c r="E783" s="172"/>
      <c r="F783" s="172"/>
      <c r="G783" s="172"/>
      <c r="H783" s="176"/>
      <c r="I783" s="172"/>
      <c r="J783" s="172"/>
      <c r="K783" s="172"/>
      <c r="L783" s="172"/>
      <c r="M783" s="172"/>
      <c r="N783" s="172"/>
      <c r="O783" s="172"/>
      <c r="P783" s="172"/>
      <c r="Q783" s="172"/>
      <c r="R783" s="172"/>
      <c r="S783" s="172"/>
      <c r="T783" s="172"/>
      <c r="U783" s="172"/>
      <c r="V783" s="172"/>
      <c r="W783" s="172"/>
      <c r="X783" s="172"/>
      <c r="Y783" s="172"/>
      <c r="Z783" s="172"/>
      <c r="AA783" s="172"/>
      <c r="AB783" s="172"/>
      <c r="AC783" s="172"/>
    </row>
    <row r="784">
      <c r="A784" s="83"/>
      <c r="B784" s="172"/>
      <c r="C784" s="171"/>
      <c r="D784" s="176"/>
      <c r="E784" s="172"/>
      <c r="F784" s="172"/>
      <c r="G784" s="172"/>
      <c r="H784" s="176"/>
      <c r="I784" s="172"/>
      <c r="J784" s="172"/>
      <c r="K784" s="172"/>
      <c r="L784" s="172"/>
      <c r="M784" s="172"/>
      <c r="N784" s="172"/>
      <c r="O784" s="172"/>
      <c r="P784" s="172"/>
      <c r="Q784" s="172"/>
      <c r="R784" s="172"/>
      <c r="S784" s="172"/>
      <c r="T784" s="172"/>
      <c r="U784" s="172"/>
      <c r="V784" s="172"/>
      <c r="W784" s="172"/>
      <c r="X784" s="172"/>
      <c r="Y784" s="172"/>
      <c r="Z784" s="172"/>
      <c r="AA784" s="172"/>
      <c r="AB784" s="172"/>
      <c r="AC784" s="172"/>
    </row>
    <row r="785">
      <c r="A785" s="83"/>
      <c r="B785" s="172"/>
      <c r="C785" s="171"/>
      <c r="D785" s="176"/>
      <c r="E785" s="172"/>
      <c r="F785" s="172"/>
      <c r="G785" s="172"/>
      <c r="H785" s="176"/>
      <c r="I785" s="172"/>
      <c r="J785" s="172"/>
      <c r="K785" s="172"/>
      <c r="L785" s="172"/>
      <c r="M785" s="172"/>
      <c r="N785" s="172"/>
      <c r="O785" s="172"/>
      <c r="P785" s="172"/>
      <c r="Q785" s="172"/>
      <c r="R785" s="172"/>
      <c r="S785" s="172"/>
      <c r="T785" s="172"/>
      <c r="U785" s="172"/>
      <c r="V785" s="172"/>
      <c r="W785" s="172"/>
      <c r="X785" s="172"/>
      <c r="Y785" s="172"/>
      <c r="Z785" s="172"/>
      <c r="AA785" s="172"/>
      <c r="AB785" s="172"/>
      <c r="AC785" s="172"/>
    </row>
    <row r="786">
      <c r="A786" s="83"/>
      <c r="B786" s="172"/>
      <c r="C786" s="171"/>
      <c r="D786" s="176"/>
      <c r="E786" s="172"/>
      <c r="F786" s="172"/>
      <c r="G786" s="172"/>
      <c r="H786" s="176"/>
      <c r="I786" s="172"/>
      <c r="J786" s="172"/>
      <c r="K786" s="172"/>
      <c r="L786" s="172"/>
      <c r="M786" s="172"/>
      <c r="N786" s="172"/>
      <c r="O786" s="172"/>
      <c r="P786" s="172"/>
      <c r="Q786" s="172"/>
      <c r="R786" s="172"/>
      <c r="S786" s="172"/>
      <c r="T786" s="172"/>
      <c r="U786" s="172"/>
      <c r="V786" s="172"/>
      <c r="W786" s="172"/>
      <c r="X786" s="172"/>
      <c r="Y786" s="172"/>
      <c r="Z786" s="172"/>
      <c r="AA786" s="172"/>
      <c r="AB786" s="172"/>
      <c r="AC786" s="172"/>
    </row>
    <row r="787">
      <c r="A787" s="83"/>
      <c r="B787" s="172"/>
      <c r="C787" s="171"/>
      <c r="D787" s="176"/>
      <c r="E787" s="172"/>
      <c r="F787" s="172"/>
      <c r="G787" s="172"/>
      <c r="H787" s="176"/>
      <c r="I787" s="172"/>
      <c r="J787" s="172"/>
      <c r="K787" s="172"/>
      <c r="L787" s="172"/>
      <c r="M787" s="172"/>
      <c r="N787" s="172"/>
      <c r="O787" s="172"/>
      <c r="P787" s="172"/>
      <c r="Q787" s="172"/>
      <c r="R787" s="172"/>
      <c r="S787" s="172"/>
      <c r="T787" s="172"/>
      <c r="U787" s="172"/>
      <c r="V787" s="172"/>
      <c r="W787" s="172"/>
      <c r="X787" s="172"/>
      <c r="Y787" s="172"/>
      <c r="Z787" s="172"/>
      <c r="AA787" s="172"/>
      <c r="AB787" s="172"/>
      <c r="AC787" s="172"/>
    </row>
    <row r="788">
      <c r="A788" s="83"/>
      <c r="B788" s="172"/>
      <c r="C788" s="171"/>
      <c r="D788" s="176"/>
      <c r="E788" s="172"/>
      <c r="F788" s="172"/>
      <c r="G788" s="172"/>
      <c r="H788" s="176"/>
      <c r="I788" s="172"/>
      <c r="J788" s="172"/>
      <c r="K788" s="172"/>
      <c r="L788" s="172"/>
      <c r="M788" s="172"/>
      <c r="N788" s="172"/>
      <c r="O788" s="172"/>
      <c r="P788" s="172"/>
      <c r="Q788" s="172"/>
      <c r="R788" s="172"/>
      <c r="S788" s="172"/>
      <c r="T788" s="172"/>
      <c r="U788" s="172"/>
      <c r="V788" s="172"/>
      <c r="W788" s="172"/>
      <c r="X788" s="172"/>
      <c r="Y788" s="172"/>
      <c r="Z788" s="172"/>
      <c r="AA788" s="172"/>
      <c r="AB788" s="172"/>
      <c r="AC788" s="172"/>
    </row>
    <row r="789">
      <c r="A789" s="83"/>
      <c r="B789" s="172"/>
      <c r="C789" s="171"/>
      <c r="D789" s="176"/>
      <c r="E789" s="172"/>
      <c r="F789" s="172"/>
      <c r="G789" s="172"/>
      <c r="H789" s="176"/>
      <c r="I789" s="172"/>
      <c r="J789" s="172"/>
      <c r="K789" s="172"/>
      <c r="L789" s="172"/>
      <c r="M789" s="172"/>
      <c r="N789" s="172"/>
      <c r="O789" s="172"/>
      <c r="P789" s="172"/>
      <c r="Q789" s="172"/>
      <c r="R789" s="172"/>
      <c r="S789" s="172"/>
      <c r="T789" s="172"/>
      <c r="U789" s="172"/>
      <c r="V789" s="172"/>
      <c r="W789" s="172"/>
      <c r="X789" s="172"/>
      <c r="Y789" s="172"/>
      <c r="Z789" s="172"/>
      <c r="AA789" s="172"/>
      <c r="AB789" s="172"/>
      <c r="AC789" s="172"/>
    </row>
    <row r="790">
      <c r="A790" s="83"/>
      <c r="B790" s="172"/>
      <c r="C790" s="171"/>
      <c r="D790" s="176"/>
      <c r="E790" s="172"/>
      <c r="F790" s="172"/>
      <c r="G790" s="172"/>
      <c r="H790" s="176"/>
      <c r="I790" s="172"/>
      <c r="J790" s="172"/>
      <c r="K790" s="172"/>
      <c r="L790" s="172"/>
      <c r="M790" s="172"/>
      <c r="N790" s="172"/>
      <c r="O790" s="172"/>
      <c r="P790" s="172"/>
      <c r="Q790" s="172"/>
      <c r="R790" s="172"/>
      <c r="S790" s="172"/>
      <c r="T790" s="172"/>
      <c r="U790" s="172"/>
      <c r="V790" s="172"/>
      <c r="W790" s="172"/>
      <c r="X790" s="172"/>
      <c r="Y790" s="172"/>
      <c r="Z790" s="172"/>
      <c r="AA790" s="172"/>
      <c r="AB790" s="172"/>
      <c r="AC790" s="172"/>
    </row>
    <row r="791">
      <c r="A791" s="83"/>
      <c r="B791" s="172"/>
      <c r="C791" s="171"/>
      <c r="D791" s="176"/>
      <c r="E791" s="172"/>
      <c r="F791" s="172"/>
      <c r="G791" s="172"/>
      <c r="H791" s="176"/>
      <c r="I791" s="172"/>
      <c r="J791" s="172"/>
      <c r="K791" s="172"/>
      <c r="L791" s="172"/>
      <c r="M791" s="172"/>
      <c r="N791" s="172"/>
      <c r="O791" s="172"/>
      <c r="P791" s="172"/>
      <c r="Q791" s="172"/>
      <c r="R791" s="172"/>
      <c r="S791" s="172"/>
      <c r="T791" s="172"/>
      <c r="U791" s="172"/>
      <c r="V791" s="172"/>
      <c r="W791" s="172"/>
      <c r="X791" s="172"/>
      <c r="Y791" s="172"/>
      <c r="Z791" s="172"/>
      <c r="AA791" s="172"/>
      <c r="AB791" s="172"/>
      <c r="AC791" s="172"/>
    </row>
    <row r="792">
      <c r="A792" s="83"/>
      <c r="B792" s="172"/>
      <c r="C792" s="171"/>
      <c r="D792" s="176"/>
      <c r="E792" s="172"/>
      <c r="F792" s="172"/>
      <c r="G792" s="172"/>
      <c r="H792" s="176"/>
      <c r="I792" s="172"/>
      <c r="J792" s="172"/>
      <c r="K792" s="172"/>
      <c r="L792" s="172"/>
      <c r="M792" s="172"/>
      <c r="N792" s="172"/>
      <c r="O792" s="172"/>
      <c r="P792" s="172"/>
      <c r="Q792" s="172"/>
      <c r="R792" s="172"/>
      <c r="S792" s="172"/>
      <c r="T792" s="172"/>
      <c r="U792" s="172"/>
      <c r="V792" s="172"/>
      <c r="W792" s="172"/>
      <c r="X792" s="172"/>
      <c r="Y792" s="172"/>
      <c r="Z792" s="172"/>
      <c r="AA792" s="172"/>
      <c r="AB792" s="172"/>
      <c r="AC792" s="172"/>
    </row>
    <row r="793">
      <c r="A793" s="83"/>
      <c r="B793" s="172"/>
      <c r="C793" s="171"/>
      <c r="D793" s="176"/>
      <c r="E793" s="172"/>
      <c r="F793" s="172"/>
      <c r="G793" s="172"/>
      <c r="H793" s="176"/>
      <c r="I793" s="172"/>
      <c r="J793" s="172"/>
      <c r="K793" s="172"/>
      <c r="L793" s="172"/>
      <c r="M793" s="172"/>
      <c r="N793" s="172"/>
      <c r="O793" s="172"/>
      <c r="P793" s="172"/>
      <c r="Q793" s="172"/>
      <c r="R793" s="172"/>
      <c r="S793" s="172"/>
      <c r="T793" s="172"/>
      <c r="U793" s="172"/>
      <c r="V793" s="172"/>
      <c r="W793" s="172"/>
      <c r="X793" s="172"/>
      <c r="Y793" s="172"/>
      <c r="Z793" s="172"/>
      <c r="AA793" s="172"/>
      <c r="AB793" s="172"/>
      <c r="AC793" s="172"/>
    </row>
    <row r="794">
      <c r="A794" s="83"/>
      <c r="B794" s="172"/>
      <c r="C794" s="171"/>
      <c r="D794" s="176"/>
      <c r="E794" s="172"/>
      <c r="F794" s="172"/>
      <c r="G794" s="172"/>
      <c r="H794" s="176"/>
      <c r="I794" s="172"/>
      <c r="J794" s="172"/>
      <c r="K794" s="172"/>
      <c r="L794" s="172"/>
      <c r="M794" s="172"/>
      <c r="N794" s="172"/>
      <c r="O794" s="172"/>
      <c r="P794" s="172"/>
      <c r="Q794" s="172"/>
      <c r="R794" s="172"/>
      <c r="S794" s="172"/>
      <c r="T794" s="172"/>
      <c r="U794" s="172"/>
      <c r="V794" s="172"/>
      <c r="W794" s="172"/>
      <c r="X794" s="172"/>
      <c r="Y794" s="172"/>
      <c r="Z794" s="172"/>
      <c r="AA794" s="172"/>
      <c r="AB794" s="172"/>
      <c r="AC794" s="172"/>
    </row>
    <row r="795">
      <c r="A795" s="83"/>
      <c r="B795" s="172"/>
      <c r="C795" s="171"/>
      <c r="D795" s="176"/>
      <c r="E795" s="172"/>
      <c r="F795" s="172"/>
      <c r="G795" s="172"/>
      <c r="H795" s="176"/>
      <c r="I795" s="172"/>
      <c r="J795" s="172"/>
      <c r="K795" s="172"/>
      <c r="L795" s="172"/>
      <c r="M795" s="172"/>
      <c r="N795" s="172"/>
      <c r="O795" s="172"/>
      <c r="P795" s="172"/>
      <c r="Q795" s="172"/>
      <c r="R795" s="172"/>
      <c r="S795" s="172"/>
      <c r="T795" s="172"/>
      <c r="U795" s="172"/>
      <c r="V795" s="172"/>
      <c r="W795" s="172"/>
      <c r="X795" s="172"/>
      <c r="Y795" s="172"/>
      <c r="Z795" s="172"/>
      <c r="AA795" s="172"/>
      <c r="AB795" s="172"/>
      <c r="AC795" s="172"/>
    </row>
    <row r="796">
      <c r="A796" s="83"/>
      <c r="B796" s="172"/>
      <c r="C796" s="171"/>
      <c r="D796" s="176"/>
      <c r="E796" s="172"/>
      <c r="F796" s="172"/>
      <c r="G796" s="172"/>
      <c r="H796" s="176"/>
      <c r="I796" s="172"/>
      <c r="J796" s="172"/>
      <c r="K796" s="172"/>
      <c r="L796" s="172"/>
      <c r="M796" s="172"/>
      <c r="N796" s="172"/>
      <c r="O796" s="172"/>
      <c r="P796" s="172"/>
      <c r="Q796" s="172"/>
      <c r="R796" s="172"/>
      <c r="S796" s="172"/>
      <c r="T796" s="172"/>
      <c r="U796" s="172"/>
      <c r="V796" s="172"/>
      <c r="W796" s="172"/>
      <c r="X796" s="172"/>
      <c r="Y796" s="172"/>
      <c r="Z796" s="172"/>
      <c r="AA796" s="172"/>
      <c r="AB796" s="172"/>
      <c r="AC796" s="172"/>
    </row>
    <row r="797">
      <c r="A797" s="83"/>
      <c r="B797" s="172"/>
      <c r="C797" s="171"/>
      <c r="D797" s="176"/>
      <c r="E797" s="172"/>
      <c r="F797" s="172"/>
      <c r="G797" s="172"/>
      <c r="H797" s="176"/>
      <c r="I797" s="172"/>
      <c r="J797" s="172"/>
      <c r="K797" s="172"/>
      <c r="L797" s="172"/>
      <c r="M797" s="172"/>
      <c r="N797" s="172"/>
      <c r="O797" s="172"/>
      <c r="P797" s="172"/>
      <c r="Q797" s="172"/>
      <c r="R797" s="172"/>
      <c r="S797" s="172"/>
      <c r="T797" s="172"/>
      <c r="U797" s="172"/>
      <c r="V797" s="172"/>
      <c r="W797" s="172"/>
      <c r="X797" s="172"/>
      <c r="Y797" s="172"/>
      <c r="Z797" s="172"/>
      <c r="AA797" s="172"/>
      <c r="AB797" s="172"/>
      <c r="AC797" s="172"/>
    </row>
    <row r="798">
      <c r="A798" s="83"/>
      <c r="B798" s="172"/>
      <c r="C798" s="171"/>
      <c r="D798" s="176"/>
      <c r="E798" s="172"/>
      <c r="F798" s="172"/>
      <c r="G798" s="172"/>
      <c r="H798" s="176"/>
      <c r="I798" s="172"/>
      <c r="J798" s="172"/>
      <c r="K798" s="172"/>
      <c r="L798" s="172"/>
      <c r="M798" s="172"/>
      <c r="N798" s="172"/>
      <c r="O798" s="172"/>
      <c r="P798" s="172"/>
      <c r="Q798" s="172"/>
      <c r="R798" s="172"/>
      <c r="S798" s="172"/>
      <c r="T798" s="172"/>
      <c r="U798" s="172"/>
      <c r="V798" s="172"/>
      <c r="W798" s="172"/>
      <c r="X798" s="172"/>
      <c r="Y798" s="172"/>
      <c r="Z798" s="172"/>
      <c r="AA798" s="172"/>
      <c r="AB798" s="172"/>
      <c r="AC798" s="172"/>
    </row>
    <row r="799">
      <c r="A799" s="83"/>
      <c r="B799" s="172"/>
      <c r="C799" s="171"/>
      <c r="D799" s="176"/>
      <c r="E799" s="172"/>
      <c r="F799" s="172"/>
      <c r="G799" s="172"/>
      <c r="H799" s="176"/>
      <c r="I799" s="172"/>
      <c r="J799" s="172"/>
      <c r="K799" s="172"/>
      <c r="L799" s="172"/>
      <c r="M799" s="172"/>
      <c r="N799" s="172"/>
      <c r="O799" s="172"/>
      <c r="P799" s="172"/>
      <c r="Q799" s="172"/>
      <c r="R799" s="172"/>
      <c r="S799" s="172"/>
      <c r="T799" s="172"/>
      <c r="U799" s="172"/>
      <c r="V799" s="172"/>
      <c r="W799" s="172"/>
      <c r="X799" s="172"/>
      <c r="Y799" s="172"/>
      <c r="Z799" s="172"/>
      <c r="AA799" s="172"/>
      <c r="AB799" s="172"/>
      <c r="AC799" s="172"/>
    </row>
    <row r="800">
      <c r="A800" s="83"/>
      <c r="B800" s="172"/>
      <c r="C800" s="171"/>
      <c r="D800" s="176"/>
      <c r="E800" s="172"/>
      <c r="F800" s="172"/>
      <c r="G800" s="172"/>
      <c r="H800" s="176"/>
      <c r="I800" s="172"/>
      <c r="J800" s="172"/>
      <c r="K800" s="172"/>
      <c r="L800" s="172"/>
      <c r="M800" s="172"/>
      <c r="N800" s="172"/>
      <c r="O800" s="172"/>
      <c r="P800" s="172"/>
      <c r="Q800" s="172"/>
      <c r="R800" s="172"/>
      <c r="S800" s="172"/>
      <c r="T800" s="172"/>
      <c r="U800" s="172"/>
      <c r="V800" s="172"/>
      <c r="W800" s="172"/>
      <c r="X800" s="172"/>
      <c r="Y800" s="172"/>
      <c r="Z800" s="172"/>
      <c r="AA800" s="172"/>
      <c r="AB800" s="172"/>
      <c r="AC800" s="172"/>
    </row>
    <row r="801">
      <c r="A801" s="83"/>
      <c r="B801" s="172"/>
      <c r="C801" s="171"/>
      <c r="D801" s="176"/>
      <c r="E801" s="172"/>
      <c r="F801" s="172"/>
      <c r="G801" s="172"/>
      <c r="H801" s="176"/>
      <c r="I801" s="172"/>
      <c r="J801" s="172"/>
      <c r="K801" s="172"/>
      <c r="L801" s="172"/>
      <c r="M801" s="172"/>
      <c r="N801" s="172"/>
      <c r="O801" s="172"/>
      <c r="P801" s="172"/>
      <c r="Q801" s="172"/>
      <c r="R801" s="172"/>
      <c r="S801" s="172"/>
      <c r="T801" s="172"/>
      <c r="U801" s="172"/>
      <c r="V801" s="172"/>
      <c r="W801" s="172"/>
      <c r="X801" s="172"/>
      <c r="Y801" s="172"/>
      <c r="Z801" s="172"/>
      <c r="AA801" s="172"/>
      <c r="AB801" s="172"/>
      <c r="AC801" s="172"/>
    </row>
    <row r="802">
      <c r="A802" s="83"/>
      <c r="B802" s="172"/>
      <c r="C802" s="171"/>
      <c r="D802" s="176"/>
      <c r="E802" s="172"/>
      <c r="F802" s="172"/>
      <c r="G802" s="172"/>
      <c r="H802" s="176"/>
      <c r="I802" s="172"/>
      <c r="J802" s="172"/>
      <c r="K802" s="172"/>
      <c r="L802" s="172"/>
      <c r="M802" s="172"/>
      <c r="N802" s="172"/>
      <c r="O802" s="172"/>
      <c r="P802" s="172"/>
      <c r="Q802" s="172"/>
      <c r="R802" s="172"/>
      <c r="S802" s="172"/>
      <c r="T802" s="172"/>
      <c r="U802" s="172"/>
      <c r="V802" s="172"/>
      <c r="W802" s="172"/>
      <c r="X802" s="172"/>
      <c r="Y802" s="172"/>
      <c r="Z802" s="172"/>
      <c r="AA802" s="172"/>
      <c r="AB802" s="172"/>
      <c r="AC802" s="172"/>
    </row>
    <row r="803">
      <c r="A803" s="83"/>
      <c r="B803" s="172"/>
      <c r="C803" s="171"/>
      <c r="D803" s="176"/>
      <c r="E803" s="172"/>
      <c r="F803" s="172"/>
      <c r="G803" s="172"/>
      <c r="H803" s="176"/>
      <c r="I803" s="172"/>
      <c r="J803" s="172"/>
      <c r="K803" s="172"/>
      <c r="L803" s="172"/>
      <c r="M803" s="172"/>
      <c r="N803" s="172"/>
      <c r="O803" s="172"/>
      <c r="P803" s="172"/>
      <c r="Q803" s="172"/>
      <c r="R803" s="172"/>
      <c r="S803" s="172"/>
      <c r="T803" s="172"/>
      <c r="U803" s="172"/>
      <c r="V803" s="172"/>
      <c r="W803" s="172"/>
      <c r="X803" s="172"/>
      <c r="Y803" s="172"/>
      <c r="Z803" s="172"/>
      <c r="AA803" s="172"/>
      <c r="AB803" s="172"/>
      <c r="AC803" s="172"/>
    </row>
    <row r="804">
      <c r="A804" s="83"/>
      <c r="B804" s="172"/>
      <c r="C804" s="171"/>
      <c r="D804" s="176"/>
      <c r="E804" s="172"/>
      <c r="F804" s="172"/>
      <c r="G804" s="172"/>
      <c r="H804" s="176"/>
      <c r="I804" s="172"/>
      <c r="J804" s="172"/>
      <c r="K804" s="172"/>
      <c r="L804" s="172"/>
      <c r="M804" s="172"/>
      <c r="N804" s="172"/>
      <c r="O804" s="172"/>
      <c r="P804" s="172"/>
      <c r="Q804" s="172"/>
      <c r="R804" s="172"/>
      <c r="S804" s="172"/>
      <c r="T804" s="172"/>
      <c r="U804" s="172"/>
      <c r="V804" s="172"/>
      <c r="W804" s="172"/>
      <c r="X804" s="172"/>
      <c r="Y804" s="172"/>
      <c r="Z804" s="172"/>
      <c r="AA804" s="172"/>
      <c r="AB804" s="172"/>
      <c r="AC804" s="172"/>
    </row>
    <row r="805">
      <c r="A805" s="83"/>
      <c r="B805" s="172"/>
      <c r="C805" s="171"/>
      <c r="D805" s="176"/>
      <c r="E805" s="172"/>
      <c r="F805" s="172"/>
      <c r="G805" s="172"/>
      <c r="H805" s="176"/>
      <c r="I805" s="172"/>
      <c r="J805" s="172"/>
      <c r="K805" s="172"/>
      <c r="L805" s="172"/>
      <c r="M805" s="172"/>
      <c r="N805" s="172"/>
      <c r="O805" s="172"/>
      <c r="P805" s="172"/>
      <c r="Q805" s="172"/>
      <c r="R805" s="172"/>
      <c r="S805" s="172"/>
      <c r="T805" s="172"/>
      <c r="U805" s="172"/>
      <c r="V805" s="172"/>
      <c r="W805" s="172"/>
      <c r="X805" s="172"/>
      <c r="Y805" s="172"/>
      <c r="Z805" s="172"/>
      <c r="AA805" s="172"/>
      <c r="AB805" s="172"/>
      <c r="AC805" s="172"/>
    </row>
    <row r="806">
      <c r="A806" s="83"/>
      <c r="B806" s="172"/>
      <c r="C806" s="171"/>
      <c r="D806" s="176"/>
      <c r="E806" s="172"/>
      <c r="F806" s="172"/>
      <c r="G806" s="172"/>
      <c r="H806" s="176"/>
      <c r="I806" s="172"/>
      <c r="J806" s="172"/>
      <c r="K806" s="172"/>
      <c r="L806" s="172"/>
      <c r="M806" s="172"/>
      <c r="N806" s="172"/>
      <c r="O806" s="172"/>
      <c r="P806" s="172"/>
      <c r="Q806" s="172"/>
      <c r="R806" s="172"/>
      <c r="S806" s="172"/>
      <c r="T806" s="172"/>
      <c r="U806" s="172"/>
      <c r="V806" s="172"/>
      <c r="W806" s="172"/>
      <c r="X806" s="172"/>
      <c r="Y806" s="172"/>
      <c r="Z806" s="172"/>
      <c r="AA806" s="172"/>
      <c r="AB806" s="172"/>
      <c r="AC806" s="172"/>
    </row>
    <row r="807">
      <c r="A807" s="83"/>
      <c r="B807" s="172"/>
      <c r="C807" s="171"/>
      <c r="D807" s="176"/>
      <c r="E807" s="172"/>
      <c r="F807" s="172"/>
      <c r="G807" s="172"/>
      <c r="H807" s="176"/>
      <c r="I807" s="172"/>
      <c r="J807" s="172"/>
      <c r="K807" s="172"/>
      <c r="L807" s="172"/>
      <c r="M807" s="172"/>
      <c r="N807" s="172"/>
      <c r="O807" s="172"/>
      <c r="P807" s="172"/>
      <c r="Q807" s="172"/>
      <c r="R807" s="172"/>
      <c r="S807" s="172"/>
      <c r="T807" s="172"/>
      <c r="U807" s="172"/>
      <c r="V807" s="172"/>
      <c r="W807" s="172"/>
      <c r="X807" s="172"/>
      <c r="Y807" s="172"/>
      <c r="Z807" s="172"/>
      <c r="AA807" s="172"/>
      <c r="AB807" s="172"/>
      <c r="AC807" s="172"/>
    </row>
    <row r="808">
      <c r="A808" s="83"/>
      <c r="B808" s="172"/>
      <c r="C808" s="171"/>
      <c r="D808" s="176"/>
      <c r="E808" s="172"/>
      <c r="F808" s="172"/>
      <c r="G808" s="172"/>
      <c r="H808" s="176"/>
      <c r="I808" s="172"/>
      <c r="J808" s="172"/>
      <c r="K808" s="172"/>
      <c r="L808" s="172"/>
      <c r="M808" s="172"/>
      <c r="N808" s="172"/>
      <c r="O808" s="172"/>
      <c r="P808" s="172"/>
      <c r="Q808" s="172"/>
      <c r="R808" s="172"/>
      <c r="S808" s="172"/>
      <c r="T808" s="172"/>
      <c r="U808" s="172"/>
      <c r="V808" s="172"/>
      <c r="W808" s="172"/>
      <c r="X808" s="172"/>
      <c r="Y808" s="172"/>
      <c r="Z808" s="172"/>
      <c r="AA808" s="172"/>
      <c r="AB808" s="172"/>
      <c r="AC808" s="172"/>
    </row>
    <row r="809">
      <c r="A809" s="83"/>
      <c r="B809" s="172"/>
      <c r="C809" s="171"/>
      <c r="D809" s="176"/>
      <c r="E809" s="172"/>
      <c r="F809" s="172"/>
      <c r="G809" s="172"/>
      <c r="H809" s="176"/>
      <c r="I809" s="172"/>
      <c r="J809" s="172"/>
      <c r="K809" s="172"/>
      <c r="L809" s="172"/>
      <c r="M809" s="172"/>
      <c r="N809" s="172"/>
      <c r="O809" s="172"/>
      <c r="P809" s="172"/>
      <c r="Q809" s="172"/>
      <c r="R809" s="172"/>
      <c r="S809" s="172"/>
      <c r="T809" s="172"/>
      <c r="U809" s="172"/>
      <c r="V809" s="172"/>
      <c r="W809" s="172"/>
      <c r="X809" s="172"/>
      <c r="Y809" s="172"/>
      <c r="Z809" s="172"/>
      <c r="AA809" s="172"/>
      <c r="AB809" s="172"/>
      <c r="AC809" s="172"/>
    </row>
    <row r="810">
      <c r="A810" s="83"/>
      <c r="B810" s="172"/>
      <c r="C810" s="171"/>
      <c r="D810" s="176"/>
      <c r="E810" s="172"/>
      <c r="F810" s="172"/>
      <c r="G810" s="172"/>
      <c r="H810" s="176"/>
      <c r="I810" s="172"/>
      <c r="J810" s="172"/>
      <c r="K810" s="172"/>
      <c r="L810" s="172"/>
      <c r="M810" s="172"/>
      <c r="N810" s="172"/>
      <c r="O810" s="172"/>
      <c r="P810" s="172"/>
      <c r="Q810" s="172"/>
      <c r="R810" s="172"/>
      <c r="S810" s="172"/>
      <c r="T810" s="172"/>
      <c r="U810" s="172"/>
      <c r="V810" s="172"/>
      <c r="W810" s="172"/>
      <c r="X810" s="172"/>
      <c r="Y810" s="172"/>
      <c r="Z810" s="172"/>
      <c r="AA810" s="172"/>
      <c r="AB810" s="172"/>
      <c r="AC810" s="172"/>
    </row>
    <row r="811">
      <c r="A811" s="83"/>
      <c r="B811" s="172"/>
      <c r="C811" s="171"/>
      <c r="D811" s="176"/>
      <c r="E811" s="172"/>
      <c r="F811" s="172"/>
      <c r="G811" s="172"/>
      <c r="H811" s="176"/>
      <c r="I811" s="172"/>
      <c r="J811" s="172"/>
      <c r="K811" s="172"/>
      <c r="L811" s="172"/>
      <c r="M811" s="172"/>
      <c r="N811" s="172"/>
      <c r="O811" s="172"/>
      <c r="P811" s="172"/>
      <c r="Q811" s="172"/>
      <c r="R811" s="172"/>
      <c r="S811" s="172"/>
      <c r="T811" s="172"/>
      <c r="U811" s="172"/>
      <c r="V811" s="172"/>
      <c r="W811" s="172"/>
      <c r="X811" s="172"/>
      <c r="Y811" s="172"/>
      <c r="Z811" s="172"/>
      <c r="AA811" s="172"/>
      <c r="AB811" s="172"/>
      <c r="AC811" s="172"/>
    </row>
    <row r="812">
      <c r="A812" s="83"/>
      <c r="B812" s="172"/>
      <c r="C812" s="171"/>
      <c r="D812" s="176"/>
      <c r="E812" s="172"/>
      <c r="F812" s="172"/>
      <c r="G812" s="172"/>
      <c r="H812" s="176"/>
      <c r="I812" s="172"/>
      <c r="J812" s="172"/>
      <c r="K812" s="172"/>
      <c r="L812" s="172"/>
      <c r="M812" s="172"/>
      <c r="N812" s="172"/>
      <c r="O812" s="172"/>
      <c r="P812" s="172"/>
      <c r="Q812" s="172"/>
      <c r="R812" s="172"/>
      <c r="S812" s="172"/>
      <c r="T812" s="172"/>
      <c r="U812" s="172"/>
      <c r="V812" s="172"/>
      <c r="W812" s="172"/>
      <c r="X812" s="172"/>
      <c r="Y812" s="172"/>
      <c r="Z812" s="172"/>
      <c r="AA812" s="172"/>
      <c r="AB812" s="172"/>
      <c r="AC812" s="172"/>
    </row>
    <row r="813">
      <c r="A813" s="83"/>
      <c r="B813" s="172"/>
      <c r="C813" s="171"/>
      <c r="D813" s="176"/>
      <c r="E813" s="172"/>
      <c r="F813" s="172"/>
      <c r="G813" s="172"/>
      <c r="H813" s="176"/>
      <c r="I813" s="172"/>
      <c r="J813" s="172"/>
      <c r="K813" s="172"/>
      <c r="L813" s="172"/>
      <c r="M813" s="172"/>
      <c r="N813" s="172"/>
      <c r="O813" s="172"/>
      <c r="P813" s="172"/>
      <c r="Q813" s="172"/>
      <c r="R813" s="172"/>
      <c r="S813" s="172"/>
      <c r="T813" s="172"/>
      <c r="U813" s="172"/>
      <c r="V813" s="172"/>
      <c r="W813" s="172"/>
      <c r="X813" s="172"/>
      <c r="Y813" s="172"/>
      <c r="Z813" s="172"/>
      <c r="AA813" s="172"/>
      <c r="AB813" s="172"/>
      <c r="AC813" s="172"/>
    </row>
    <row r="814">
      <c r="A814" s="83"/>
      <c r="B814" s="172"/>
      <c r="C814" s="171"/>
      <c r="D814" s="176"/>
      <c r="E814" s="172"/>
      <c r="F814" s="172"/>
      <c r="G814" s="172"/>
      <c r="H814" s="176"/>
      <c r="I814" s="172"/>
      <c r="J814" s="172"/>
      <c r="K814" s="172"/>
      <c r="L814" s="172"/>
      <c r="M814" s="172"/>
      <c r="N814" s="172"/>
      <c r="O814" s="172"/>
      <c r="P814" s="172"/>
      <c r="Q814" s="172"/>
      <c r="R814" s="172"/>
      <c r="S814" s="172"/>
      <c r="T814" s="172"/>
      <c r="U814" s="172"/>
      <c r="V814" s="172"/>
      <c r="W814" s="172"/>
      <c r="X814" s="172"/>
      <c r="Y814" s="172"/>
      <c r="Z814" s="172"/>
      <c r="AA814" s="172"/>
      <c r="AB814" s="172"/>
      <c r="AC814" s="172"/>
    </row>
    <row r="815">
      <c r="A815" s="83"/>
      <c r="B815" s="172"/>
      <c r="C815" s="171"/>
      <c r="D815" s="176"/>
      <c r="E815" s="172"/>
      <c r="F815" s="172"/>
      <c r="G815" s="172"/>
      <c r="H815" s="176"/>
      <c r="I815" s="172"/>
      <c r="J815" s="172"/>
      <c r="K815" s="172"/>
      <c r="L815" s="172"/>
      <c r="M815" s="172"/>
      <c r="N815" s="172"/>
      <c r="O815" s="172"/>
      <c r="P815" s="172"/>
      <c r="Q815" s="172"/>
      <c r="R815" s="172"/>
      <c r="S815" s="172"/>
      <c r="T815" s="172"/>
      <c r="U815" s="172"/>
      <c r="V815" s="172"/>
      <c r="W815" s="172"/>
      <c r="X815" s="172"/>
      <c r="Y815" s="172"/>
      <c r="Z815" s="172"/>
      <c r="AA815" s="172"/>
      <c r="AB815" s="172"/>
      <c r="AC815" s="172"/>
    </row>
    <row r="816">
      <c r="A816" s="83"/>
      <c r="B816" s="172"/>
      <c r="C816" s="171"/>
      <c r="D816" s="176"/>
      <c r="E816" s="172"/>
      <c r="F816" s="172"/>
      <c r="G816" s="172"/>
      <c r="H816" s="176"/>
      <c r="I816" s="172"/>
      <c r="J816" s="172"/>
      <c r="K816" s="172"/>
      <c r="L816" s="172"/>
      <c r="M816" s="172"/>
      <c r="N816" s="172"/>
      <c r="O816" s="172"/>
      <c r="P816" s="172"/>
      <c r="Q816" s="172"/>
      <c r="R816" s="172"/>
      <c r="S816" s="172"/>
      <c r="T816" s="172"/>
      <c r="U816" s="172"/>
      <c r="V816" s="172"/>
      <c r="W816" s="172"/>
      <c r="X816" s="172"/>
      <c r="Y816" s="172"/>
      <c r="Z816" s="172"/>
      <c r="AA816" s="172"/>
      <c r="AB816" s="172"/>
      <c r="AC816" s="172"/>
    </row>
    <row r="817">
      <c r="A817" s="83"/>
      <c r="B817" s="172"/>
      <c r="C817" s="171"/>
      <c r="D817" s="176"/>
      <c r="E817" s="172"/>
      <c r="F817" s="172"/>
      <c r="G817" s="172"/>
      <c r="H817" s="176"/>
      <c r="I817" s="172"/>
      <c r="J817" s="172"/>
      <c r="K817" s="172"/>
      <c r="L817" s="172"/>
      <c r="M817" s="172"/>
      <c r="N817" s="172"/>
      <c r="O817" s="172"/>
      <c r="P817" s="172"/>
      <c r="Q817" s="172"/>
      <c r="R817" s="172"/>
      <c r="S817" s="172"/>
      <c r="T817" s="172"/>
      <c r="U817" s="172"/>
      <c r="V817" s="172"/>
      <c r="W817" s="172"/>
      <c r="X817" s="172"/>
      <c r="Y817" s="172"/>
      <c r="Z817" s="172"/>
      <c r="AA817" s="172"/>
      <c r="AB817" s="172"/>
      <c r="AC817" s="172"/>
    </row>
    <row r="818">
      <c r="A818" s="83"/>
      <c r="B818" s="172"/>
      <c r="C818" s="171"/>
      <c r="D818" s="176"/>
      <c r="E818" s="172"/>
      <c r="F818" s="172"/>
      <c r="G818" s="172"/>
      <c r="H818" s="176"/>
      <c r="I818" s="172"/>
      <c r="J818" s="172"/>
      <c r="K818" s="172"/>
      <c r="L818" s="172"/>
      <c r="M818" s="172"/>
      <c r="N818" s="172"/>
      <c r="O818" s="172"/>
      <c r="P818" s="172"/>
      <c r="Q818" s="172"/>
      <c r="R818" s="172"/>
      <c r="S818" s="172"/>
      <c r="T818" s="172"/>
      <c r="U818" s="172"/>
      <c r="V818" s="172"/>
      <c r="W818" s="172"/>
      <c r="X818" s="172"/>
      <c r="Y818" s="172"/>
      <c r="Z818" s="172"/>
      <c r="AA818" s="172"/>
      <c r="AB818" s="172"/>
      <c r="AC818" s="172"/>
    </row>
    <row r="819">
      <c r="A819" s="83"/>
      <c r="B819" s="172"/>
      <c r="C819" s="171"/>
      <c r="D819" s="176"/>
      <c r="E819" s="172"/>
      <c r="F819" s="172"/>
      <c r="G819" s="172"/>
      <c r="H819" s="176"/>
      <c r="I819" s="172"/>
      <c r="J819" s="172"/>
      <c r="K819" s="172"/>
      <c r="L819" s="172"/>
      <c r="M819" s="172"/>
      <c r="N819" s="172"/>
      <c r="O819" s="172"/>
      <c r="P819" s="172"/>
      <c r="Q819" s="172"/>
      <c r="R819" s="172"/>
      <c r="S819" s="172"/>
      <c r="T819" s="172"/>
      <c r="U819" s="172"/>
      <c r="V819" s="172"/>
      <c r="W819" s="172"/>
      <c r="X819" s="172"/>
      <c r="Y819" s="172"/>
      <c r="Z819" s="172"/>
      <c r="AA819" s="172"/>
      <c r="AB819" s="172"/>
      <c r="AC819" s="172"/>
    </row>
    <row r="820">
      <c r="A820" s="83"/>
      <c r="B820" s="172"/>
      <c r="C820" s="171"/>
      <c r="D820" s="176"/>
      <c r="E820" s="172"/>
      <c r="F820" s="172"/>
      <c r="G820" s="172"/>
      <c r="H820" s="176"/>
      <c r="I820" s="172"/>
      <c r="J820" s="172"/>
      <c r="K820" s="172"/>
      <c r="L820" s="172"/>
      <c r="M820" s="172"/>
      <c r="N820" s="172"/>
      <c r="O820" s="172"/>
      <c r="P820" s="172"/>
      <c r="Q820" s="172"/>
      <c r="R820" s="172"/>
      <c r="S820" s="172"/>
      <c r="T820" s="172"/>
      <c r="U820" s="172"/>
      <c r="V820" s="172"/>
      <c r="W820" s="172"/>
      <c r="X820" s="172"/>
      <c r="Y820" s="172"/>
      <c r="Z820" s="172"/>
      <c r="AA820" s="172"/>
      <c r="AB820" s="172"/>
      <c r="AC820" s="172"/>
    </row>
    <row r="821">
      <c r="A821" s="83"/>
      <c r="B821" s="172"/>
      <c r="C821" s="171"/>
      <c r="D821" s="176"/>
      <c r="E821" s="172"/>
      <c r="F821" s="172"/>
      <c r="G821" s="172"/>
      <c r="H821" s="176"/>
      <c r="I821" s="172"/>
      <c r="J821" s="172"/>
      <c r="K821" s="172"/>
      <c r="L821" s="172"/>
      <c r="M821" s="172"/>
      <c r="N821" s="172"/>
      <c r="O821" s="172"/>
      <c r="P821" s="172"/>
      <c r="Q821" s="172"/>
      <c r="R821" s="172"/>
      <c r="S821" s="172"/>
      <c r="T821" s="172"/>
      <c r="U821" s="172"/>
      <c r="V821" s="172"/>
      <c r="W821" s="172"/>
      <c r="X821" s="172"/>
      <c r="Y821" s="172"/>
      <c r="Z821" s="172"/>
      <c r="AA821" s="172"/>
      <c r="AB821" s="172"/>
      <c r="AC821" s="172"/>
    </row>
    <row r="822">
      <c r="A822" s="83"/>
      <c r="B822" s="172"/>
      <c r="C822" s="171"/>
      <c r="D822" s="176"/>
      <c r="E822" s="172"/>
      <c r="F822" s="172"/>
      <c r="G822" s="172"/>
      <c r="H822" s="176"/>
      <c r="I822" s="172"/>
      <c r="J822" s="172"/>
      <c r="K822" s="172"/>
      <c r="L822" s="172"/>
      <c r="M822" s="172"/>
      <c r="N822" s="172"/>
      <c r="O822" s="172"/>
      <c r="P822" s="172"/>
      <c r="Q822" s="172"/>
      <c r="R822" s="172"/>
      <c r="S822" s="172"/>
      <c r="T822" s="172"/>
      <c r="U822" s="172"/>
      <c r="V822" s="172"/>
      <c r="W822" s="172"/>
      <c r="X822" s="172"/>
      <c r="Y822" s="172"/>
      <c r="Z822" s="172"/>
      <c r="AA822" s="172"/>
      <c r="AB822" s="172"/>
      <c r="AC822" s="172"/>
    </row>
    <row r="823">
      <c r="A823" s="83"/>
      <c r="B823" s="172"/>
      <c r="C823" s="171"/>
      <c r="D823" s="176"/>
      <c r="E823" s="172"/>
      <c r="F823" s="172"/>
      <c r="G823" s="172"/>
      <c r="H823" s="176"/>
      <c r="I823" s="172"/>
      <c r="J823" s="172"/>
      <c r="K823" s="172"/>
      <c r="L823" s="172"/>
      <c r="M823" s="172"/>
      <c r="N823" s="172"/>
      <c r="O823" s="172"/>
      <c r="P823" s="172"/>
      <c r="Q823" s="172"/>
      <c r="R823" s="172"/>
      <c r="S823" s="172"/>
      <c r="T823" s="172"/>
      <c r="U823" s="172"/>
      <c r="V823" s="172"/>
      <c r="W823" s="172"/>
      <c r="X823" s="172"/>
      <c r="Y823" s="172"/>
      <c r="Z823" s="172"/>
      <c r="AA823" s="172"/>
      <c r="AB823" s="172"/>
      <c r="AC823" s="172"/>
    </row>
    <row r="824">
      <c r="A824" s="83"/>
      <c r="B824" s="172"/>
      <c r="C824" s="171"/>
      <c r="D824" s="176"/>
      <c r="E824" s="172"/>
      <c r="F824" s="172"/>
      <c r="G824" s="172"/>
      <c r="H824" s="176"/>
      <c r="I824" s="172"/>
      <c r="J824" s="172"/>
      <c r="K824" s="172"/>
      <c r="L824" s="172"/>
      <c r="M824" s="172"/>
      <c r="N824" s="172"/>
      <c r="O824" s="172"/>
      <c r="P824" s="172"/>
      <c r="Q824" s="172"/>
      <c r="R824" s="172"/>
      <c r="S824" s="172"/>
      <c r="T824" s="172"/>
      <c r="U824" s="172"/>
      <c r="V824" s="172"/>
      <c r="W824" s="172"/>
      <c r="X824" s="172"/>
      <c r="Y824" s="172"/>
      <c r="Z824" s="172"/>
      <c r="AA824" s="172"/>
      <c r="AB824" s="172"/>
      <c r="AC824" s="172"/>
    </row>
    <row r="825">
      <c r="A825" s="83"/>
      <c r="B825" s="172"/>
      <c r="C825" s="171"/>
      <c r="D825" s="176"/>
      <c r="E825" s="172"/>
      <c r="F825" s="172"/>
      <c r="G825" s="172"/>
      <c r="H825" s="176"/>
      <c r="I825" s="172"/>
      <c r="J825" s="172"/>
      <c r="K825" s="172"/>
      <c r="L825" s="172"/>
      <c r="M825" s="172"/>
      <c r="N825" s="172"/>
      <c r="O825" s="172"/>
      <c r="P825" s="172"/>
      <c r="Q825" s="172"/>
      <c r="R825" s="172"/>
      <c r="S825" s="172"/>
      <c r="T825" s="172"/>
      <c r="U825" s="172"/>
      <c r="V825" s="172"/>
      <c r="W825" s="172"/>
      <c r="X825" s="172"/>
      <c r="Y825" s="172"/>
      <c r="Z825" s="172"/>
      <c r="AA825" s="172"/>
      <c r="AB825" s="172"/>
      <c r="AC825" s="172"/>
    </row>
    <row r="826">
      <c r="A826" s="83"/>
      <c r="B826" s="172"/>
      <c r="C826" s="171"/>
      <c r="D826" s="176"/>
      <c r="E826" s="172"/>
      <c r="F826" s="172"/>
      <c r="G826" s="172"/>
      <c r="H826" s="176"/>
      <c r="I826" s="172"/>
      <c r="J826" s="172"/>
      <c r="K826" s="172"/>
      <c r="L826" s="172"/>
      <c r="M826" s="172"/>
      <c r="N826" s="172"/>
      <c r="O826" s="172"/>
      <c r="P826" s="172"/>
      <c r="Q826" s="172"/>
      <c r="R826" s="172"/>
      <c r="S826" s="172"/>
      <c r="T826" s="172"/>
      <c r="U826" s="172"/>
      <c r="V826" s="172"/>
      <c r="W826" s="172"/>
      <c r="X826" s="172"/>
      <c r="Y826" s="172"/>
      <c r="Z826" s="172"/>
      <c r="AA826" s="172"/>
      <c r="AB826" s="172"/>
      <c r="AC826" s="172"/>
    </row>
    <row r="827">
      <c r="A827" s="83"/>
      <c r="B827" s="172"/>
      <c r="C827" s="171"/>
      <c r="D827" s="176"/>
      <c r="E827" s="172"/>
      <c r="F827" s="172"/>
      <c r="G827" s="172"/>
      <c r="H827" s="176"/>
      <c r="I827" s="172"/>
      <c r="J827" s="172"/>
      <c r="K827" s="172"/>
      <c r="L827" s="172"/>
      <c r="M827" s="172"/>
      <c r="N827" s="172"/>
      <c r="O827" s="172"/>
      <c r="P827" s="172"/>
      <c r="Q827" s="172"/>
      <c r="R827" s="172"/>
      <c r="S827" s="172"/>
      <c r="T827" s="172"/>
      <c r="U827" s="172"/>
      <c r="V827" s="172"/>
      <c r="W827" s="172"/>
      <c r="X827" s="172"/>
      <c r="Y827" s="172"/>
      <c r="Z827" s="172"/>
      <c r="AA827" s="172"/>
      <c r="AB827" s="172"/>
      <c r="AC827" s="172"/>
    </row>
    <row r="828">
      <c r="A828" s="83"/>
      <c r="B828" s="172"/>
      <c r="C828" s="171"/>
      <c r="D828" s="176"/>
      <c r="E828" s="172"/>
      <c r="F828" s="172"/>
      <c r="G828" s="172"/>
      <c r="H828" s="176"/>
      <c r="I828" s="172"/>
      <c r="J828" s="172"/>
      <c r="K828" s="172"/>
      <c r="L828" s="172"/>
      <c r="M828" s="172"/>
      <c r="N828" s="172"/>
      <c r="O828" s="172"/>
      <c r="P828" s="172"/>
      <c r="Q828" s="172"/>
      <c r="R828" s="172"/>
      <c r="S828" s="172"/>
      <c r="T828" s="172"/>
      <c r="U828" s="172"/>
      <c r="V828" s="172"/>
      <c r="W828" s="172"/>
      <c r="X828" s="172"/>
      <c r="Y828" s="172"/>
      <c r="Z828" s="172"/>
      <c r="AA828" s="172"/>
      <c r="AB828" s="172"/>
      <c r="AC828" s="172"/>
    </row>
    <row r="829">
      <c r="A829" s="83"/>
      <c r="B829" s="172"/>
      <c r="C829" s="171"/>
      <c r="D829" s="176"/>
      <c r="E829" s="172"/>
      <c r="F829" s="172"/>
      <c r="G829" s="172"/>
      <c r="H829" s="176"/>
      <c r="I829" s="172"/>
      <c r="J829" s="172"/>
      <c r="K829" s="172"/>
      <c r="L829" s="172"/>
      <c r="M829" s="172"/>
      <c r="N829" s="172"/>
      <c r="O829" s="172"/>
      <c r="P829" s="172"/>
      <c r="Q829" s="172"/>
      <c r="R829" s="172"/>
      <c r="S829" s="172"/>
      <c r="T829" s="172"/>
      <c r="U829" s="172"/>
      <c r="V829" s="172"/>
      <c r="W829" s="172"/>
      <c r="X829" s="172"/>
      <c r="Y829" s="172"/>
      <c r="Z829" s="172"/>
      <c r="AA829" s="172"/>
      <c r="AB829" s="172"/>
      <c r="AC829" s="172"/>
    </row>
    <row r="830">
      <c r="A830" s="83"/>
      <c r="B830" s="172"/>
      <c r="C830" s="171"/>
      <c r="D830" s="176"/>
      <c r="E830" s="172"/>
      <c r="F830" s="172"/>
      <c r="G830" s="172"/>
      <c r="H830" s="176"/>
      <c r="I830" s="172"/>
      <c r="J830" s="172"/>
      <c r="K830" s="172"/>
      <c r="L830" s="172"/>
      <c r="M830" s="172"/>
      <c r="N830" s="172"/>
      <c r="O830" s="172"/>
      <c r="P830" s="172"/>
      <c r="Q830" s="172"/>
      <c r="R830" s="172"/>
      <c r="S830" s="172"/>
      <c r="T830" s="172"/>
      <c r="U830" s="172"/>
      <c r="V830" s="172"/>
      <c r="W830" s="172"/>
      <c r="X830" s="172"/>
      <c r="Y830" s="172"/>
      <c r="Z830" s="172"/>
      <c r="AA830" s="172"/>
      <c r="AB830" s="172"/>
      <c r="AC830" s="172"/>
    </row>
    <row r="831">
      <c r="A831" s="83"/>
      <c r="B831" s="172"/>
      <c r="C831" s="171"/>
      <c r="D831" s="176"/>
      <c r="E831" s="172"/>
      <c r="F831" s="172"/>
      <c r="G831" s="172"/>
      <c r="H831" s="176"/>
      <c r="I831" s="172"/>
      <c r="J831" s="172"/>
      <c r="K831" s="172"/>
      <c r="L831" s="172"/>
      <c r="M831" s="172"/>
      <c r="N831" s="172"/>
      <c r="O831" s="172"/>
      <c r="P831" s="172"/>
      <c r="Q831" s="172"/>
      <c r="R831" s="172"/>
      <c r="S831" s="172"/>
      <c r="T831" s="172"/>
      <c r="U831" s="172"/>
      <c r="V831" s="172"/>
      <c r="W831" s="172"/>
      <c r="X831" s="172"/>
      <c r="Y831" s="172"/>
      <c r="Z831" s="172"/>
      <c r="AA831" s="172"/>
      <c r="AB831" s="172"/>
      <c r="AC831" s="172"/>
    </row>
    <row r="832">
      <c r="A832" s="83"/>
      <c r="B832" s="172"/>
      <c r="C832" s="171"/>
      <c r="D832" s="176"/>
      <c r="E832" s="172"/>
      <c r="F832" s="172"/>
      <c r="G832" s="172"/>
      <c r="H832" s="176"/>
      <c r="I832" s="172"/>
      <c r="J832" s="172"/>
      <c r="K832" s="172"/>
      <c r="L832" s="172"/>
      <c r="M832" s="172"/>
      <c r="N832" s="172"/>
      <c r="O832" s="172"/>
      <c r="P832" s="172"/>
      <c r="Q832" s="172"/>
      <c r="R832" s="172"/>
      <c r="S832" s="172"/>
      <c r="T832" s="172"/>
      <c r="U832" s="172"/>
      <c r="V832" s="172"/>
      <c r="W832" s="172"/>
      <c r="X832" s="172"/>
      <c r="Y832" s="172"/>
      <c r="Z832" s="172"/>
      <c r="AA832" s="172"/>
      <c r="AB832" s="172"/>
      <c r="AC832" s="172"/>
    </row>
    <row r="833">
      <c r="A833" s="83"/>
      <c r="B833" s="172"/>
      <c r="C833" s="171"/>
      <c r="D833" s="176"/>
      <c r="E833" s="172"/>
      <c r="F833" s="172"/>
      <c r="G833" s="172"/>
      <c r="H833" s="176"/>
      <c r="I833" s="172"/>
      <c r="J833" s="172"/>
      <c r="K833" s="172"/>
      <c r="L833" s="172"/>
      <c r="M833" s="172"/>
      <c r="N833" s="172"/>
      <c r="O833" s="172"/>
      <c r="P833" s="172"/>
      <c r="Q833" s="172"/>
      <c r="R833" s="172"/>
      <c r="S833" s="172"/>
      <c r="T833" s="172"/>
      <c r="U833" s="172"/>
      <c r="V833" s="172"/>
      <c r="W833" s="172"/>
      <c r="X833" s="172"/>
      <c r="Y833" s="172"/>
      <c r="Z833" s="172"/>
      <c r="AA833" s="172"/>
      <c r="AB833" s="172"/>
      <c r="AC833" s="172"/>
    </row>
    <row r="834">
      <c r="A834" s="83"/>
      <c r="B834" s="172"/>
      <c r="C834" s="171"/>
      <c r="D834" s="176"/>
      <c r="E834" s="172"/>
      <c r="F834" s="172"/>
      <c r="G834" s="172"/>
      <c r="H834" s="176"/>
      <c r="I834" s="172"/>
      <c r="J834" s="172"/>
      <c r="K834" s="172"/>
      <c r="L834" s="172"/>
      <c r="M834" s="172"/>
      <c r="N834" s="172"/>
      <c r="O834" s="172"/>
      <c r="P834" s="172"/>
      <c r="Q834" s="172"/>
      <c r="R834" s="172"/>
      <c r="S834" s="172"/>
      <c r="T834" s="172"/>
      <c r="U834" s="172"/>
      <c r="V834" s="172"/>
      <c r="W834" s="172"/>
      <c r="X834" s="172"/>
      <c r="Y834" s="172"/>
      <c r="Z834" s="172"/>
      <c r="AA834" s="172"/>
      <c r="AB834" s="172"/>
      <c r="AC834" s="172"/>
    </row>
    <row r="835">
      <c r="A835" s="83"/>
      <c r="B835" s="172"/>
      <c r="C835" s="171"/>
      <c r="D835" s="176"/>
      <c r="E835" s="172"/>
      <c r="F835" s="172"/>
      <c r="G835" s="172"/>
      <c r="H835" s="176"/>
      <c r="I835" s="172"/>
      <c r="J835" s="172"/>
      <c r="K835" s="172"/>
      <c r="L835" s="172"/>
      <c r="M835" s="172"/>
      <c r="N835" s="172"/>
      <c r="O835" s="172"/>
      <c r="P835" s="172"/>
      <c r="Q835" s="172"/>
      <c r="R835" s="172"/>
      <c r="S835" s="172"/>
      <c r="T835" s="172"/>
      <c r="U835" s="172"/>
      <c r="V835" s="172"/>
      <c r="W835" s="172"/>
      <c r="X835" s="172"/>
      <c r="Y835" s="172"/>
      <c r="Z835" s="172"/>
      <c r="AA835" s="172"/>
      <c r="AB835" s="172"/>
      <c r="AC835" s="172"/>
    </row>
    <row r="836">
      <c r="A836" s="83"/>
      <c r="B836" s="172"/>
      <c r="C836" s="171"/>
      <c r="D836" s="176"/>
      <c r="E836" s="172"/>
      <c r="F836" s="172"/>
      <c r="G836" s="172"/>
      <c r="H836" s="176"/>
      <c r="I836" s="172"/>
      <c r="J836" s="172"/>
      <c r="K836" s="172"/>
      <c r="L836" s="172"/>
      <c r="M836" s="172"/>
      <c r="N836" s="172"/>
      <c r="O836" s="172"/>
      <c r="P836" s="172"/>
      <c r="Q836" s="172"/>
      <c r="R836" s="172"/>
      <c r="S836" s="172"/>
      <c r="T836" s="172"/>
      <c r="U836" s="172"/>
      <c r="V836" s="172"/>
      <c r="W836" s="172"/>
      <c r="X836" s="172"/>
      <c r="Y836" s="172"/>
      <c r="Z836" s="172"/>
      <c r="AA836" s="172"/>
      <c r="AB836" s="172"/>
      <c r="AC836" s="172"/>
    </row>
    <row r="837">
      <c r="A837" s="83"/>
      <c r="B837" s="172"/>
      <c r="C837" s="171"/>
      <c r="D837" s="176"/>
      <c r="E837" s="172"/>
      <c r="F837" s="172"/>
      <c r="G837" s="172"/>
      <c r="H837" s="176"/>
      <c r="I837" s="172"/>
      <c r="J837" s="172"/>
      <c r="K837" s="172"/>
      <c r="L837" s="172"/>
      <c r="M837" s="172"/>
      <c r="N837" s="172"/>
      <c r="O837" s="172"/>
      <c r="P837" s="172"/>
      <c r="Q837" s="172"/>
      <c r="R837" s="172"/>
      <c r="S837" s="172"/>
      <c r="T837" s="172"/>
      <c r="U837" s="172"/>
      <c r="V837" s="172"/>
      <c r="W837" s="172"/>
      <c r="X837" s="172"/>
      <c r="Y837" s="172"/>
      <c r="Z837" s="172"/>
      <c r="AA837" s="172"/>
      <c r="AB837" s="172"/>
      <c r="AC837" s="172"/>
    </row>
    <row r="838">
      <c r="A838" s="83"/>
      <c r="B838" s="172"/>
      <c r="C838" s="171"/>
      <c r="D838" s="176"/>
      <c r="E838" s="172"/>
      <c r="F838" s="172"/>
      <c r="G838" s="172"/>
      <c r="H838" s="176"/>
      <c r="I838" s="172"/>
      <c r="J838" s="172"/>
      <c r="K838" s="172"/>
      <c r="L838" s="172"/>
      <c r="M838" s="172"/>
      <c r="N838" s="172"/>
      <c r="O838" s="172"/>
      <c r="P838" s="172"/>
      <c r="Q838" s="172"/>
      <c r="R838" s="172"/>
      <c r="S838" s="172"/>
      <c r="T838" s="172"/>
      <c r="U838" s="172"/>
      <c r="V838" s="172"/>
      <c r="W838" s="172"/>
      <c r="X838" s="172"/>
      <c r="Y838" s="172"/>
      <c r="Z838" s="172"/>
      <c r="AA838" s="172"/>
      <c r="AB838" s="172"/>
      <c r="AC838" s="172"/>
    </row>
    <row r="839">
      <c r="A839" s="83"/>
      <c r="B839" s="172"/>
      <c r="C839" s="171"/>
      <c r="D839" s="176"/>
      <c r="E839" s="172"/>
      <c r="F839" s="172"/>
      <c r="G839" s="172"/>
      <c r="H839" s="176"/>
      <c r="I839" s="172"/>
      <c r="J839" s="172"/>
      <c r="K839" s="172"/>
      <c r="L839" s="172"/>
      <c r="M839" s="172"/>
      <c r="N839" s="172"/>
      <c r="O839" s="172"/>
      <c r="P839" s="172"/>
      <c r="Q839" s="172"/>
      <c r="R839" s="172"/>
      <c r="S839" s="172"/>
      <c r="T839" s="172"/>
      <c r="U839" s="172"/>
      <c r="V839" s="172"/>
      <c r="W839" s="172"/>
      <c r="X839" s="172"/>
      <c r="Y839" s="172"/>
      <c r="Z839" s="172"/>
      <c r="AA839" s="172"/>
      <c r="AB839" s="172"/>
      <c r="AC839" s="172"/>
    </row>
    <row r="840">
      <c r="A840" s="83"/>
      <c r="B840" s="172"/>
      <c r="C840" s="171"/>
      <c r="D840" s="176"/>
      <c r="E840" s="172"/>
      <c r="F840" s="172"/>
      <c r="G840" s="172"/>
      <c r="H840" s="176"/>
      <c r="I840" s="172"/>
      <c r="J840" s="172"/>
      <c r="K840" s="172"/>
      <c r="L840" s="172"/>
      <c r="M840" s="172"/>
      <c r="N840" s="172"/>
      <c r="O840" s="172"/>
      <c r="P840" s="172"/>
      <c r="Q840" s="172"/>
      <c r="R840" s="172"/>
      <c r="S840" s="172"/>
      <c r="T840" s="172"/>
      <c r="U840" s="172"/>
      <c r="V840" s="172"/>
      <c r="W840" s="172"/>
      <c r="X840" s="172"/>
      <c r="Y840" s="172"/>
      <c r="Z840" s="172"/>
      <c r="AA840" s="172"/>
      <c r="AB840" s="172"/>
      <c r="AC840" s="172"/>
    </row>
    <row r="841">
      <c r="A841" s="83"/>
      <c r="B841" s="172"/>
      <c r="C841" s="171"/>
      <c r="D841" s="176"/>
      <c r="E841" s="172"/>
      <c r="F841" s="172"/>
      <c r="G841" s="172"/>
      <c r="H841" s="176"/>
      <c r="I841" s="172"/>
      <c r="J841" s="172"/>
      <c r="K841" s="172"/>
      <c r="L841" s="172"/>
      <c r="M841" s="172"/>
      <c r="N841" s="172"/>
      <c r="O841" s="172"/>
      <c r="P841" s="172"/>
      <c r="Q841" s="172"/>
      <c r="R841" s="172"/>
      <c r="S841" s="172"/>
      <c r="T841" s="172"/>
      <c r="U841" s="172"/>
      <c r="V841" s="172"/>
      <c r="W841" s="172"/>
      <c r="X841" s="172"/>
      <c r="Y841" s="172"/>
      <c r="Z841" s="172"/>
      <c r="AA841" s="172"/>
      <c r="AB841" s="172"/>
      <c r="AC841" s="172"/>
    </row>
    <row r="842">
      <c r="A842" s="83"/>
      <c r="B842" s="172"/>
      <c r="C842" s="171"/>
      <c r="D842" s="176"/>
      <c r="E842" s="172"/>
      <c r="F842" s="172"/>
      <c r="G842" s="172"/>
      <c r="H842" s="176"/>
      <c r="I842" s="172"/>
      <c r="J842" s="172"/>
      <c r="K842" s="172"/>
      <c r="L842" s="172"/>
      <c r="M842" s="172"/>
      <c r="N842" s="172"/>
      <c r="O842" s="172"/>
      <c r="P842" s="172"/>
      <c r="Q842" s="172"/>
      <c r="R842" s="172"/>
      <c r="S842" s="172"/>
      <c r="T842" s="172"/>
      <c r="U842" s="172"/>
      <c r="V842" s="172"/>
      <c r="W842" s="172"/>
      <c r="X842" s="172"/>
      <c r="Y842" s="172"/>
      <c r="Z842" s="172"/>
      <c r="AA842" s="172"/>
      <c r="AB842" s="172"/>
      <c r="AC842" s="172"/>
    </row>
    <row r="843">
      <c r="A843" s="83"/>
      <c r="B843" s="172"/>
      <c r="C843" s="171"/>
      <c r="D843" s="176"/>
      <c r="E843" s="172"/>
      <c r="F843" s="172"/>
      <c r="G843" s="172"/>
      <c r="H843" s="176"/>
      <c r="I843" s="172"/>
      <c r="J843" s="172"/>
      <c r="K843" s="172"/>
      <c r="L843" s="172"/>
      <c r="M843" s="172"/>
      <c r="N843" s="172"/>
      <c r="O843" s="172"/>
      <c r="P843" s="172"/>
      <c r="Q843" s="172"/>
      <c r="R843" s="172"/>
      <c r="S843" s="172"/>
      <c r="T843" s="172"/>
      <c r="U843" s="172"/>
      <c r="V843" s="172"/>
      <c r="W843" s="172"/>
      <c r="X843" s="172"/>
      <c r="Y843" s="172"/>
      <c r="Z843" s="172"/>
      <c r="AA843" s="172"/>
      <c r="AB843" s="172"/>
      <c r="AC843" s="172"/>
    </row>
    <row r="844">
      <c r="A844" s="83"/>
      <c r="B844" s="172"/>
      <c r="C844" s="171"/>
      <c r="D844" s="176"/>
      <c r="E844" s="172"/>
      <c r="F844" s="172"/>
      <c r="G844" s="172"/>
      <c r="H844" s="176"/>
      <c r="I844" s="172"/>
      <c r="J844" s="172"/>
      <c r="K844" s="172"/>
      <c r="L844" s="172"/>
      <c r="M844" s="172"/>
      <c r="N844" s="172"/>
      <c r="O844" s="172"/>
      <c r="P844" s="172"/>
      <c r="Q844" s="172"/>
      <c r="R844" s="172"/>
      <c r="S844" s="172"/>
      <c r="T844" s="172"/>
      <c r="U844" s="172"/>
      <c r="V844" s="172"/>
      <c r="W844" s="172"/>
      <c r="X844" s="172"/>
      <c r="Y844" s="172"/>
      <c r="Z844" s="172"/>
      <c r="AA844" s="172"/>
      <c r="AB844" s="172"/>
      <c r="AC844" s="172"/>
    </row>
    <row r="845">
      <c r="A845" s="83"/>
      <c r="B845" s="172"/>
      <c r="C845" s="171"/>
      <c r="D845" s="176"/>
      <c r="E845" s="172"/>
      <c r="F845" s="172"/>
      <c r="G845" s="172"/>
      <c r="H845" s="176"/>
      <c r="I845" s="172"/>
      <c r="J845" s="172"/>
      <c r="K845" s="172"/>
      <c r="L845" s="172"/>
      <c r="M845" s="172"/>
      <c r="N845" s="172"/>
      <c r="O845" s="172"/>
      <c r="P845" s="172"/>
      <c r="Q845" s="172"/>
      <c r="R845" s="172"/>
      <c r="S845" s="172"/>
      <c r="T845" s="172"/>
      <c r="U845" s="172"/>
      <c r="V845" s="172"/>
      <c r="W845" s="172"/>
      <c r="X845" s="172"/>
      <c r="Y845" s="172"/>
      <c r="Z845" s="172"/>
      <c r="AA845" s="172"/>
      <c r="AB845" s="172"/>
      <c r="AC845" s="172"/>
    </row>
    <row r="846">
      <c r="A846" s="83"/>
      <c r="B846" s="172"/>
      <c r="C846" s="171"/>
      <c r="D846" s="176"/>
      <c r="E846" s="172"/>
      <c r="F846" s="172"/>
      <c r="G846" s="172"/>
      <c r="H846" s="176"/>
      <c r="I846" s="172"/>
      <c r="J846" s="172"/>
      <c r="K846" s="172"/>
      <c r="L846" s="172"/>
      <c r="M846" s="172"/>
      <c r="N846" s="172"/>
      <c r="O846" s="172"/>
      <c r="P846" s="172"/>
      <c r="Q846" s="172"/>
      <c r="R846" s="172"/>
      <c r="S846" s="172"/>
      <c r="T846" s="172"/>
      <c r="U846" s="172"/>
      <c r="V846" s="172"/>
      <c r="W846" s="172"/>
      <c r="X846" s="172"/>
      <c r="Y846" s="172"/>
      <c r="Z846" s="172"/>
      <c r="AA846" s="172"/>
      <c r="AB846" s="172"/>
      <c r="AC846" s="172"/>
    </row>
    <row r="847">
      <c r="A847" s="83"/>
      <c r="B847" s="172"/>
      <c r="C847" s="171"/>
      <c r="D847" s="176"/>
      <c r="E847" s="172"/>
      <c r="F847" s="172"/>
      <c r="G847" s="172"/>
      <c r="H847" s="176"/>
      <c r="I847" s="172"/>
      <c r="J847" s="172"/>
      <c r="K847" s="172"/>
      <c r="L847" s="172"/>
      <c r="M847" s="172"/>
      <c r="N847" s="172"/>
      <c r="O847" s="172"/>
      <c r="P847" s="172"/>
      <c r="Q847" s="172"/>
      <c r="R847" s="172"/>
      <c r="S847" s="172"/>
      <c r="T847" s="172"/>
      <c r="U847" s="172"/>
      <c r="V847" s="172"/>
      <c r="W847" s="172"/>
      <c r="X847" s="172"/>
      <c r="Y847" s="172"/>
      <c r="Z847" s="172"/>
      <c r="AA847" s="172"/>
      <c r="AB847" s="172"/>
      <c r="AC847" s="172"/>
    </row>
    <row r="848">
      <c r="A848" s="83"/>
      <c r="B848" s="172"/>
      <c r="C848" s="171"/>
      <c r="D848" s="176"/>
      <c r="E848" s="172"/>
      <c r="F848" s="172"/>
      <c r="G848" s="172"/>
      <c r="H848" s="176"/>
      <c r="I848" s="172"/>
      <c r="J848" s="172"/>
      <c r="K848" s="172"/>
      <c r="L848" s="172"/>
      <c r="M848" s="172"/>
      <c r="N848" s="172"/>
      <c r="O848" s="172"/>
      <c r="P848" s="172"/>
      <c r="Q848" s="172"/>
      <c r="R848" s="172"/>
      <c r="S848" s="172"/>
      <c r="T848" s="172"/>
      <c r="U848" s="172"/>
      <c r="V848" s="172"/>
      <c r="W848" s="172"/>
      <c r="X848" s="172"/>
      <c r="Y848" s="172"/>
      <c r="Z848" s="172"/>
      <c r="AA848" s="172"/>
      <c r="AB848" s="172"/>
      <c r="AC848" s="172"/>
    </row>
    <row r="849">
      <c r="A849" s="83"/>
      <c r="B849" s="172"/>
      <c r="C849" s="171"/>
      <c r="D849" s="176"/>
      <c r="E849" s="172"/>
      <c r="F849" s="172"/>
      <c r="G849" s="172"/>
      <c r="H849" s="176"/>
      <c r="I849" s="172"/>
      <c r="J849" s="172"/>
      <c r="K849" s="172"/>
      <c r="L849" s="172"/>
      <c r="M849" s="172"/>
      <c r="N849" s="172"/>
      <c r="O849" s="172"/>
      <c r="P849" s="172"/>
      <c r="Q849" s="172"/>
      <c r="R849" s="172"/>
      <c r="S849" s="172"/>
      <c r="T849" s="172"/>
      <c r="U849" s="172"/>
      <c r="V849" s="172"/>
      <c r="W849" s="172"/>
      <c r="X849" s="172"/>
      <c r="Y849" s="172"/>
      <c r="Z849" s="172"/>
      <c r="AA849" s="172"/>
      <c r="AB849" s="172"/>
      <c r="AC849" s="172"/>
    </row>
    <row r="850">
      <c r="A850" s="83"/>
      <c r="B850" s="172"/>
      <c r="C850" s="171"/>
      <c r="D850" s="176"/>
      <c r="E850" s="172"/>
      <c r="F850" s="172"/>
      <c r="G850" s="172"/>
      <c r="H850" s="176"/>
      <c r="I850" s="172"/>
      <c r="J850" s="172"/>
      <c r="K850" s="172"/>
      <c r="L850" s="172"/>
      <c r="M850" s="172"/>
      <c r="N850" s="172"/>
      <c r="O850" s="172"/>
      <c r="P850" s="172"/>
      <c r="Q850" s="172"/>
      <c r="R850" s="172"/>
      <c r="S850" s="172"/>
      <c r="T850" s="172"/>
      <c r="U850" s="172"/>
      <c r="V850" s="172"/>
      <c r="W850" s="172"/>
      <c r="X850" s="172"/>
      <c r="Y850" s="172"/>
      <c r="Z850" s="172"/>
      <c r="AA850" s="172"/>
      <c r="AB850" s="172"/>
      <c r="AC850" s="172"/>
    </row>
    <row r="851">
      <c r="A851" s="83"/>
      <c r="B851" s="172"/>
      <c r="C851" s="171"/>
      <c r="D851" s="176"/>
      <c r="E851" s="172"/>
      <c r="F851" s="172"/>
      <c r="G851" s="172"/>
      <c r="H851" s="176"/>
      <c r="I851" s="172"/>
      <c r="J851" s="172"/>
      <c r="K851" s="172"/>
      <c r="L851" s="172"/>
      <c r="M851" s="172"/>
      <c r="N851" s="172"/>
      <c r="O851" s="172"/>
      <c r="P851" s="172"/>
      <c r="Q851" s="172"/>
      <c r="R851" s="172"/>
      <c r="S851" s="172"/>
      <c r="T851" s="172"/>
      <c r="U851" s="172"/>
      <c r="V851" s="172"/>
      <c r="W851" s="172"/>
      <c r="X851" s="172"/>
      <c r="Y851" s="172"/>
      <c r="Z851" s="172"/>
      <c r="AA851" s="172"/>
      <c r="AB851" s="172"/>
      <c r="AC851" s="172"/>
    </row>
    <row r="852">
      <c r="A852" s="83"/>
      <c r="B852" s="172"/>
      <c r="C852" s="171"/>
      <c r="D852" s="176"/>
      <c r="E852" s="172"/>
      <c r="F852" s="172"/>
      <c r="G852" s="172"/>
      <c r="H852" s="176"/>
      <c r="I852" s="172"/>
      <c r="J852" s="172"/>
      <c r="K852" s="172"/>
      <c r="L852" s="172"/>
      <c r="M852" s="172"/>
      <c r="N852" s="172"/>
      <c r="O852" s="172"/>
      <c r="P852" s="172"/>
      <c r="Q852" s="172"/>
      <c r="R852" s="172"/>
      <c r="S852" s="172"/>
      <c r="T852" s="172"/>
      <c r="U852" s="172"/>
      <c r="V852" s="172"/>
      <c r="W852" s="172"/>
      <c r="X852" s="172"/>
      <c r="Y852" s="172"/>
      <c r="Z852" s="172"/>
      <c r="AA852" s="172"/>
      <c r="AB852" s="172"/>
      <c r="AC852" s="172"/>
    </row>
    <row r="853">
      <c r="A853" s="83"/>
      <c r="B853" s="172"/>
      <c r="C853" s="171"/>
      <c r="D853" s="176"/>
      <c r="E853" s="172"/>
      <c r="F853" s="172"/>
      <c r="G853" s="172"/>
      <c r="H853" s="176"/>
      <c r="I853" s="172"/>
      <c r="J853" s="172"/>
      <c r="K853" s="172"/>
      <c r="L853" s="172"/>
      <c r="M853" s="172"/>
      <c r="N853" s="172"/>
      <c r="O853" s="172"/>
      <c r="P853" s="172"/>
      <c r="Q853" s="172"/>
      <c r="R853" s="172"/>
      <c r="S853" s="172"/>
      <c r="T853" s="172"/>
      <c r="U853" s="172"/>
      <c r="V853" s="172"/>
      <c r="W853" s="172"/>
      <c r="X853" s="172"/>
      <c r="Y853" s="172"/>
      <c r="Z853" s="172"/>
      <c r="AA853" s="172"/>
      <c r="AB853" s="172"/>
      <c r="AC853" s="172"/>
    </row>
    <row r="854">
      <c r="A854" s="83"/>
      <c r="B854" s="172"/>
      <c r="C854" s="171"/>
      <c r="D854" s="176"/>
      <c r="E854" s="172"/>
      <c r="F854" s="172"/>
      <c r="G854" s="172"/>
      <c r="H854" s="176"/>
      <c r="I854" s="172"/>
      <c r="J854" s="172"/>
      <c r="K854" s="172"/>
      <c r="L854" s="172"/>
      <c r="M854" s="172"/>
      <c r="N854" s="172"/>
      <c r="O854" s="172"/>
      <c r="P854" s="172"/>
      <c r="Q854" s="172"/>
      <c r="R854" s="172"/>
      <c r="S854" s="172"/>
      <c r="T854" s="172"/>
      <c r="U854" s="172"/>
      <c r="V854" s="172"/>
      <c r="W854" s="172"/>
      <c r="X854" s="172"/>
      <c r="Y854" s="172"/>
      <c r="Z854" s="172"/>
      <c r="AA854" s="172"/>
      <c r="AB854" s="172"/>
      <c r="AC854" s="172"/>
    </row>
    <row r="855">
      <c r="A855" s="83"/>
      <c r="B855" s="172"/>
      <c r="C855" s="171"/>
      <c r="D855" s="176"/>
      <c r="E855" s="172"/>
      <c r="F855" s="172"/>
      <c r="G855" s="172"/>
      <c r="H855" s="176"/>
      <c r="I855" s="172"/>
      <c r="J855" s="172"/>
      <c r="K855" s="172"/>
      <c r="L855" s="172"/>
      <c r="M855" s="172"/>
      <c r="N855" s="172"/>
      <c r="O855" s="172"/>
      <c r="P855" s="172"/>
      <c r="Q855" s="172"/>
      <c r="R855" s="172"/>
      <c r="S855" s="172"/>
      <c r="T855" s="172"/>
      <c r="U855" s="172"/>
      <c r="V855" s="172"/>
      <c r="W855" s="172"/>
      <c r="X855" s="172"/>
      <c r="Y855" s="172"/>
      <c r="Z855" s="172"/>
      <c r="AA855" s="172"/>
      <c r="AB855" s="172"/>
      <c r="AC855" s="172"/>
    </row>
    <row r="856">
      <c r="A856" s="83"/>
      <c r="B856" s="172"/>
      <c r="C856" s="171"/>
      <c r="D856" s="176"/>
      <c r="E856" s="172"/>
      <c r="F856" s="172"/>
      <c r="G856" s="172"/>
      <c r="H856" s="176"/>
      <c r="I856" s="172"/>
      <c r="J856" s="172"/>
      <c r="K856" s="172"/>
      <c r="L856" s="172"/>
      <c r="M856" s="172"/>
      <c r="N856" s="172"/>
      <c r="O856" s="172"/>
      <c r="P856" s="172"/>
      <c r="Q856" s="172"/>
      <c r="R856" s="172"/>
      <c r="S856" s="172"/>
      <c r="T856" s="172"/>
      <c r="U856" s="172"/>
      <c r="V856" s="172"/>
      <c r="W856" s="172"/>
      <c r="X856" s="172"/>
      <c r="Y856" s="172"/>
      <c r="Z856" s="172"/>
      <c r="AA856" s="172"/>
      <c r="AB856" s="172"/>
      <c r="AC856" s="172"/>
    </row>
    <row r="857">
      <c r="A857" s="83"/>
      <c r="B857" s="172"/>
      <c r="C857" s="171"/>
      <c r="D857" s="176"/>
      <c r="E857" s="172"/>
      <c r="F857" s="172"/>
      <c r="G857" s="172"/>
      <c r="H857" s="176"/>
      <c r="I857" s="172"/>
      <c r="J857" s="172"/>
      <c r="K857" s="172"/>
      <c r="L857" s="172"/>
      <c r="M857" s="172"/>
      <c r="N857" s="172"/>
      <c r="O857" s="172"/>
      <c r="P857" s="172"/>
      <c r="Q857" s="172"/>
      <c r="R857" s="172"/>
      <c r="S857" s="172"/>
      <c r="T857" s="172"/>
      <c r="U857" s="172"/>
      <c r="V857" s="172"/>
      <c r="W857" s="172"/>
      <c r="X857" s="172"/>
      <c r="Y857" s="172"/>
      <c r="Z857" s="172"/>
      <c r="AA857" s="172"/>
      <c r="AB857" s="172"/>
      <c r="AC857" s="172"/>
    </row>
    <row r="858">
      <c r="A858" s="83"/>
      <c r="B858" s="172"/>
      <c r="C858" s="171"/>
      <c r="D858" s="176"/>
      <c r="E858" s="172"/>
      <c r="F858" s="172"/>
      <c r="G858" s="172"/>
      <c r="H858" s="176"/>
      <c r="I858" s="172"/>
      <c r="J858" s="172"/>
      <c r="K858" s="172"/>
      <c r="L858" s="172"/>
      <c r="M858" s="172"/>
      <c r="N858" s="172"/>
      <c r="O858" s="172"/>
      <c r="P858" s="172"/>
      <c r="Q858" s="172"/>
      <c r="R858" s="172"/>
      <c r="S858" s="172"/>
      <c r="T858" s="172"/>
      <c r="U858" s="172"/>
      <c r="V858" s="172"/>
      <c r="W858" s="172"/>
      <c r="X858" s="172"/>
      <c r="Y858" s="172"/>
      <c r="Z858" s="172"/>
      <c r="AA858" s="172"/>
      <c r="AB858" s="172"/>
      <c r="AC858" s="172"/>
    </row>
    <row r="859">
      <c r="A859" s="83"/>
      <c r="B859" s="172"/>
      <c r="C859" s="171"/>
      <c r="D859" s="176"/>
      <c r="E859" s="172"/>
      <c r="F859" s="172"/>
      <c r="G859" s="172"/>
      <c r="H859" s="176"/>
      <c r="I859" s="172"/>
      <c r="J859" s="172"/>
      <c r="K859" s="172"/>
      <c r="L859" s="172"/>
      <c r="M859" s="172"/>
      <c r="N859" s="172"/>
      <c r="O859" s="172"/>
      <c r="P859" s="172"/>
      <c r="Q859" s="172"/>
      <c r="R859" s="172"/>
      <c r="S859" s="172"/>
      <c r="T859" s="172"/>
      <c r="U859" s="172"/>
      <c r="V859" s="172"/>
      <c r="W859" s="172"/>
      <c r="X859" s="172"/>
      <c r="Y859" s="172"/>
      <c r="Z859" s="172"/>
      <c r="AA859" s="172"/>
      <c r="AB859" s="172"/>
      <c r="AC859" s="172"/>
    </row>
    <row r="860">
      <c r="A860" s="83"/>
      <c r="B860" s="172"/>
      <c r="C860" s="171"/>
      <c r="D860" s="176"/>
      <c r="E860" s="172"/>
      <c r="F860" s="172"/>
      <c r="G860" s="172"/>
      <c r="H860" s="176"/>
      <c r="I860" s="172"/>
      <c r="J860" s="172"/>
      <c r="K860" s="172"/>
      <c r="L860" s="172"/>
      <c r="M860" s="172"/>
      <c r="N860" s="172"/>
      <c r="O860" s="172"/>
      <c r="P860" s="172"/>
      <c r="Q860" s="172"/>
      <c r="R860" s="172"/>
      <c r="S860" s="172"/>
      <c r="T860" s="172"/>
      <c r="U860" s="172"/>
      <c r="V860" s="172"/>
      <c r="W860" s="172"/>
      <c r="X860" s="172"/>
      <c r="Y860" s="172"/>
      <c r="Z860" s="172"/>
      <c r="AA860" s="172"/>
      <c r="AB860" s="172"/>
      <c r="AC860" s="172"/>
    </row>
    <row r="861">
      <c r="A861" s="83"/>
      <c r="B861" s="172"/>
      <c r="C861" s="171"/>
      <c r="D861" s="176"/>
      <c r="E861" s="172"/>
      <c r="F861" s="172"/>
      <c r="G861" s="172"/>
      <c r="H861" s="176"/>
      <c r="I861" s="172"/>
      <c r="J861" s="172"/>
      <c r="K861" s="172"/>
      <c r="L861" s="172"/>
      <c r="M861" s="172"/>
      <c r="N861" s="172"/>
      <c r="O861" s="172"/>
      <c r="P861" s="172"/>
      <c r="Q861" s="172"/>
      <c r="R861" s="172"/>
      <c r="S861" s="172"/>
      <c r="T861" s="172"/>
      <c r="U861" s="172"/>
      <c r="V861" s="172"/>
      <c r="W861" s="172"/>
      <c r="X861" s="172"/>
      <c r="Y861" s="172"/>
      <c r="Z861" s="172"/>
      <c r="AA861" s="172"/>
      <c r="AB861" s="172"/>
      <c r="AC861" s="172"/>
    </row>
    <row r="862">
      <c r="A862" s="83"/>
      <c r="B862" s="172"/>
      <c r="C862" s="171"/>
      <c r="D862" s="176"/>
      <c r="E862" s="172"/>
      <c r="F862" s="172"/>
      <c r="G862" s="172"/>
      <c r="H862" s="176"/>
      <c r="I862" s="172"/>
      <c r="J862" s="172"/>
      <c r="K862" s="172"/>
      <c r="L862" s="172"/>
      <c r="M862" s="172"/>
      <c r="N862" s="172"/>
      <c r="O862" s="172"/>
      <c r="P862" s="172"/>
      <c r="Q862" s="172"/>
      <c r="R862" s="172"/>
      <c r="S862" s="172"/>
      <c r="T862" s="172"/>
      <c r="U862" s="172"/>
      <c r="V862" s="172"/>
      <c r="W862" s="172"/>
      <c r="X862" s="172"/>
      <c r="Y862" s="172"/>
      <c r="Z862" s="172"/>
      <c r="AA862" s="172"/>
      <c r="AB862" s="172"/>
      <c r="AC862" s="172"/>
    </row>
    <row r="863">
      <c r="A863" s="83"/>
      <c r="B863" s="172"/>
      <c r="C863" s="171"/>
      <c r="D863" s="176"/>
      <c r="E863" s="172"/>
      <c r="F863" s="172"/>
      <c r="G863" s="172"/>
      <c r="H863" s="176"/>
      <c r="I863" s="172"/>
      <c r="J863" s="172"/>
      <c r="K863" s="172"/>
      <c r="L863" s="172"/>
      <c r="M863" s="172"/>
      <c r="N863" s="172"/>
      <c r="O863" s="172"/>
      <c r="P863" s="172"/>
      <c r="Q863" s="172"/>
      <c r="R863" s="172"/>
      <c r="S863" s="172"/>
      <c r="T863" s="172"/>
      <c r="U863" s="172"/>
      <c r="V863" s="172"/>
      <c r="W863" s="172"/>
      <c r="X863" s="172"/>
      <c r="Y863" s="172"/>
      <c r="Z863" s="172"/>
      <c r="AA863" s="172"/>
      <c r="AB863" s="172"/>
      <c r="AC863" s="172"/>
    </row>
    <row r="864">
      <c r="A864" s="83"/>
      <c r="B864" s="172"/>
      <c r="C864" s="171"/>
      <c r="D864" s="176"/>
      <c r="E864" s="172"/>
      <c r="F864" s="172"/>
      <c r="G864" s="172"/>
      <c r="H864" s="176"/>
      <c r="I864" s="172"/>
      <c r="J864" s="172"/>
      <c r="K864" s="172"/>
      <c r="L864" s="172"/>
      <c r="M864" s="172"/>
      <c r="N864" s="172"/>
      <c r="O864" s="172"/>
      <c r="P864" s="172"/>
      <c r="Q864" s="172"/>
      <c r="R864" s="172"/>
      <c r="S864" s="172"/>
      <c r="T864" s="172"/>
      <c r="U864" s="172"/>
      <c r="V864" s="172"/>
      <c r="W864" s="172"/>
      <c r="X864" s="172"/>
      <c r="Y864" s="172"/>
      <c r="Z864" s="172"/>
      <c r="AA864" s="172"/>
      <c r="AB864" s="172"/>
      <c r="AC864" s="172"/>
    </row>
    <row r="865">
      <c r="A865" s="83"/>
      <c r="B865" s="172"/>
      <c r="C865" s="171"/>
      <c r="D865" s="176"/>
      <c r="E865" s="172"/>
      <c r="F865" s="172"/>
      <c r="G865" s="172"/>
      <c r="H865" s="176"/>
      <c r="I865" s="172"/>
      <c r="J865" s="172"/>
      <c r="K865" s="172"/>
      <c r="L865" s="172"/>
      <c r="M865" s="172"/>
      <c r="N865" s="172"/>
      <c r="O865" s="172"/>
      <c r="P865" s="172"/>
      <c r="Q865" s="172"/>
      <c r="R865" s="172"/>
      <c r="S865" s="172"/>
      <c r="T865" s="172"/>
      <c r="U865" s="172"/>
      <c r="V865" s="172"/>
      <c r="W865" s="172"/>
      <c r="X865" s="172"/>
      <c r="Y865" s="172"/>
      <c r="Z865" s="172"/>
      <c r="AA865" s="172"/>
      <c r="AB865" s="172"/>
      <c r="AC865" s="172"/>
    </row>
    <row r="866">
      <c r="A866" s="83"/>
      <c r="B866" s="172"/>
      <c r="C866" s="171"/>
      <c r="D866" s="176"/>
      <c r="E866" s="172"/>
      <c r="F866" s="172"/>
      <c r="G866" s="172"/>
      <c r="H866" s="176"/>
      <c r="I866" s="172"/>
      <c r="J866" s="172"/>
      <c r="K866" s="172"/>
      <c r="L866" s="172"/>
      <c r="M866" s="172"/>
      <c r="N866" s="172"/>
      <c r="O866" s="172"/>
      <c r="P866" s="172"/>
      <c r="Q866" s="172"/>
      <c r="R866" s="172"/>
      <c r="S866" s="172"/>
      <c r="T866" s="172"/>
      <c r="U866" s="172"/>
      <c r="V866" s="172"/>
      <c r="W866" s="172"/>
      <c r="X866" s="172"/>
      <c r="Y866" s="172"/>
      <c r="Z866" s="172"/>
      <c r="AA866" s="172"/>
      <c r="AB866" s="172"/>
      <c r="AC866" s="172"/>
    </row>
    <row r="867">
      <c r="A867" s="83"/>
      <c r="B867" s="172"/>
      <c r="C867" s="171"/>
      <c r="D867" s="176"/>
      <c r="E867" s="172"/>
      <c r="F867" s="172"/>
      <c r="G867" s="172"/>
      <c r="H867" s="176"/>
      <c r="I867" s="172"/>
      <c r="J867" s="172"/>
      <c r="K867" s="172"/>
      <c r="L867" s="172"/>
      <c r="M867" s="172"/>
      <c r="N867" s="172"/>
      <c r="O867" s="172"/>
      <c r="P867" s="172"/>
      <c r="Q867" s="172"/>
      <c r="R867" s="172"/>
      <c r="S867" s="172"/>
      <c r="T867" s="172"/>
      <c r="U867" s="172"/>
      <c r="V867" s="172"/>
      <c r="W867" s="172"/>
      <c r="X867" s="172"/>
      <c r="Y867" s="172"/>
      <c r="Z867" s="172"/>
      <c r="AA867" s="172"/>
      <c r="AB867" s="172"/>
      <c r="AC867" s="172"/>
    </row>
    <row r="868">
      <c r="A868" s="83"/>
      <c r="B868" s="172"/>
      <c r="C868" s="171"/>
      <c r="D868" s="176"/>
      <c r="E868" s="172"/>
      <c r="F868" s="172"/>
      <c r="G868" s="172"/>
      <c r="H868" s="176"/>
      <c r="I868" s="172"/>
      <c r="J868" s="172"/>
      <c r="K868" s="172"/>
      <c r="L868" s="172"/>
      <c r="M868" s="172"/>
      <c r="N868" s="172"/>
      <c r="O868" s="172"/>
      <c r="P868" s="172"/>
      <c r="Q868" s="172"/>
      <c r="R868" s="172"/>
      <c r="S868" s="172"/>
      <c r="T868" s="172"/>
      <c r="U868" s="172"/>
      <c r="V868" s="172"/>
      <c r="W868" s="172"/>
      <c r="X868" s="172"/>
      <c r="Y868" s="172"/>
      <c r="Z868" s="172"/>
      <c r="AA868" s="172"/>
      <c r="AB868" s="172"/>
      <c r="AC868" s="172"/>
    </row>
    <row r="869">
      <c r="A869" s="83"/>
      <c r="B869" s="172"/>
      <c r="C869" s="171"/>
      <c r="D869" s="176"/>
      <c r="E869" s="172"/>
      <c r="F869" s="172"/>
      <c r="G869" s="172"/>
      <c r="H869" s="176"/>
      <c r="I869" s="172"/>
      <c r="J869" s="172"/>
      <c r="K869" s="172"/>
      <c r="L869" s="172"/>
      <c r="M869" s="172"/>
      <c r="N869" s="172"/>
      <c r="O869" s="172"/>
      <c r="P869" s="172"/>
      <c r="Q869" s="172"/>
      <c r="R869" s="172"/>
      <c r="S869" s="172"/>
      <c r="T869" s="172"/>
      <c r="U869" s="172"/>
      <c r="V869" s="172"/>
      <c r="W869" s="172"/>
      <c r="X869" s="172"/>
      <c r="Y869" s="172"/>
      <c r="Z869" s="172"/>
      <c r="AA869" s="172"/>
      <c r="AB869" s="172"/>
      <c r="AC869" s="172"/>
    </row>
    <row r="870">
      <c r="A870" s="83"/>
      <c r="B870" s="172"/>
      <c r="C870" s="171"/>
      <c r="D870" s="176"/>
      <c r="E870" s="172"/>
      <c r="F870" s="172"/>
      <c r="G870" s="172"/>
      <c r="H870" s="176"/>
      <c r="I870" s="172"/>
      <c r="J870" s="172"/>
      <c r="K870" s="172"/>
      <c r="L870" s="172"/>
      <c r="M870" s="172"/>
      <c r="N870" s="172"/>
      <c r="O870" s="172"/>
      <c r="P870" s="172"/>
      <c r="Q870" s="172"/>
      <c r="R870" s="172"/>
      <c r="S870" s="172"/>
      <c r="T870" s="172"/>
      <c r="U870" s="172"/>
      <c r="V870" s="172"/>
      <c r="W870" s="172"/>
      <c r="X870" s="172"/>
      <c r="Y870" s="172"/>
      <c r="Z870" s="172"/>
      <c r="AA870" s="172"/>
      <c r="AB870" s="172"/>
      <c r="AC870" s="172"/>
    </row>
    <row r="871">
      <c r="A871" s="83"/>
      <c r="B871" s="172"/>
      <c r="C871" s="171"/>
      <c r="D871" s="176"/>
      <c r="E871" s="172"/>
      <c r="F871" s="172"/>
      <c r="G871" s="172"/>
      <c r="H871" s="176"/>
      <c r="I871" s="172"/>
      <c r="J871" s="172"/>
      <c r="K871" s="172"/>
      <c r="L871" s="172"/>
      <c r="M871" s="172"/>
      <c r="N871" s="172"/>
      <c r="O871" s="172"/>
      <c r="P871" s="172"/>
      <c r="Q871" s="172"/>
      <c r="R871" s="172"/>
      <c r="S871" s="172"/>
      <c r="T871" s="172"/>
      <c r="U871" s="172"/>
      <c r="V871" s="172"/>
      <c r="W871" s="172"/>
      <c r="X871" s="172"/>
      <c r="Y871" s="172"/>
      <c r="Z871" s="172"/>
      <c r="AA871" s="172"/>
      <c r="AB871" s="172"/>
      <c r="AC871" s="172"/>
    </row>
    <row r="872">
      <c r="A872" s="83"/>
      <c r="B872" s="172"/>
      <c r="C872" s="171"/>
      <c r="D872" s="176"/>
      <c r="E872" s="172"/>
      <c r="F872" s="172"/>
      <c r="G872" s="172"/>
      <c r="H872" s="176"/>
      <c r="I872" s="172"/>
      <c r="J872" s="172"/>
      <c r="K872" s="172"/>
      <c r="L872" s="172"/>
      <c r="M872" s="172"/>
      <c r="N872" s="172"/>
      <c r="O872" s="172"/>
      <c r="P872" s="172"/>
      <c r="Q872" s="172"/>
      <c r="R872" s="172"/>
      <c r="S872" s="172"/>
      <c r="T872" s="172"/>
      <c r="U872" s="172"/>
      <c r="V872" s="172"/>
      <c r="W872" s="172"/>
      <c r="X872" s="172"/>
      <c r="Y872" s="172"/>
      <c r="Z872" s="172"/>
      <c r="AA872" s="172"/>
      <c r="AB872" s="172"/>
      <c r="AC872" s="172"/>
    </row>
    <row r="873">
      <c r="A873" s="83"/>
      <c r="B873" s="172"/>
      <c r="C873" s="171"/>
      <c r="D873" s="176"/>
      <c r="E873" s="172"/>
      <c r="F873" s="172"/>
      <c r="G873" s="172"/>
      <c r="H873" s="176"/>
      <c r="I873" s="172"/>
      <c r="J873" s="172"/>
      <c r="K873" s="172"/>
      <c r="L873" s="172"/>
      <c r="M873" s="172"/>
      <c r="N873" s="172"/>
      <c r="O873" s="172"/>
      <c r="P873" s="172"/>
      <c r="Q873" s="172"/>
      <c r="R873" s="172"/>
      <c r="S873" s="172"/>
      <c r="T873" s="172"/>
      <c r="U873" s="172"/>
      <c r="V873" s="172"/>
      <c r="W873" s="172"/>
      <c r="X873" s="172"/>
      <c r="Y873" s="172"/>
      <c r="Z873" s="172"/>
      <c r="AA873" s="172"/>
      <c r="AB873" s="172"/>
      <c r="AC873" s="172"/>
    </row>
    <row r="874">
      <c r="A874" s="83"/>
      <c r="B874" s="172"/>
      <c r="C874" s="171"/>
      <c r="D874" s="176"/>
      <c r="E874" s="172"/>
      <c r="F874" s="172"/>
      <c r="G874" s="172"/>
      <c r="H874" s="176"/>
      <c r="I874" s="172"/>
      <c r="J874" s="172"/>
      <c r="K874" s="172"/>
      <c r="L874" s="172"/>
      <c r="M874" s="172"/>
      <c r="N874" s="172"/>
      <c r="O874" s="172"/>
      <c r="P874" s="172"/>
      <c r="Q874" s="172"/>
      <c r="R874" s="172"/>
      <c r="S874" s="172"/>
      <c r="T874" s="172"/>
      <c r="U874" s="172"/>
      <c r="V874" s="172"/>
      <c r="W874" s="172"/>
      <c r="X874" s="172"/>
      <c r="Y874" s="172"/>
      <c r="Z874" s="172"/>
      <c r="AA874" s="172"/>
      <c r="AB874" s="172"/>
      <c r="AC874" s="172"/>
    </row>
    <row r="875">
      <c r="A875" s="83"/>
      <c r="B875" s="172"/>
      <c r="C875" s="171"/>
      <c r="D875" s="176"/>
      <c r="E875" s="172"/>
      <c r="F875" s="172"/>
      <c r="G875" s="172"/>
      <c r="H875" s="176"/>
      <c r="I875" s="172"/>
      <c r="J875" s="172"/>
      <c r="K875" s="172"/>
      <c r="L875" s="172"/>
      <c r="M875" s="172"/>
      <c r="N875" s="172"/>
      <c r="O875" s="172"/>
      <c r="P875" s="172"/>
      <c r="Q875" s="172"/>
      <c r="R875" s="172"/>
      <c r="S875" s="172"/>
      <c r="T875" s="172"/>
      <c r="U875" s="172"/>
      <c r="V875" s="172"/>
      <c r="W875" s="172"/>
      <c r="X875" s="172"/>
      <c r="Y875" s="172"/>
      <c r="Z875" s="172"/>
      <c r="AA875" s="172"/>
      <c r="AB875" s="172"/>
      <c r="AC875" s="172"/>
    </row>
    <row r="876">
      <c r="A876" s="83"/>
      <c r="B876" s="172"/>
      <c r="C876" s="171"/>
      <c r="D876" s="176"/>
      <c r="E876" s="172"/>
      <c r="F876" s="172"/>
      <c r="G876" s="172"/>
      <c r="H876" s="176"/>
      <c r="I876" s="172"/>
      <c r="J876" s="172"/>
      <c r="K876" s="172"/>
      <c r="L876" s="172"/>
      <c r="M876" s="172"/>
      <c r="N876" s="172"/>
      <c r="O876" s="172"/>
      <c r="P876" s="172"/>
      <c r="Q876" s="172"/>
      <c r="R876" s="172"/>
      <c r="S876" s="172"/>
      <c r="T876" s="172"/>
      <c r="U876" s="172"/>
      <c r="V876" s="172"/>
      <c r="W876" s="172"/>
      <c r="X876" s="172"/>
      <c r="Y876" s="172"/>
      <c r="Z876" s="172"/>
      <c r="AA876" s="172"/>
      <c r="AB876" s="172"/>
      <c r="AC876" s="172"/>
    </row>
    <row r="877">
      <c r="A877" s="83"/>
      <c r="B877" s="172"/>
      <c r="C877" s="171"/>
      <c r="D877" s="176"/>
      <c r="E877" s="172"/>
      <c r="F877" s="172"/>
      <c r="G877" s="172"/>
      <c r="H877" s="176"/>
      <c r="I877" s="172"/>
      <c r="J877" s="172"/>
      <c r="K877" s="172"/>
      <c r="L877" s="172"/>
      <c r="M877" s="172"/>
      <c r="N877" s="172"/>
      <c r="O877" s="172"/>
      <c r="P877" s="172"/>
      <c r="Q877" s="172"/>
      <c r="R877" s="172"/>
      <c r="S877" s="172"/>
      <c r="T877" s="172"/>
      <c r="U877" s="172"/>
      <c r="V877" s="172"/>
      <c r="W877" s="172"/>
      <c r="X877" s="172"/>
      <c r="Y877" s="172"/>
      <c r="Z877" s="172"/>
      <c r="AA877" s="172"/>
      <c r="AB877" s="172"/>
      <c r="AC877" s="172"/>
    </row>
    <row r="878">
      <c r="A878" s="83"/>
      <c r="B878" s="172"/>
      <c r="C878" s="171"/>
      <c r="D878" s="176"/>
      <c r="E878" s="172"/>
      <c r="F878" s="172"/>
      <c r="G878" s="172"/>
      <c r="H878" s="176"/>
      <c r="I878" s="172"/>
      <c r="J878" s="172"/>
      <c r="K878" s="172"/>
      <c r="L878" s="172"/>
      <c r="M878" s="172"/>
      <c r="N878" s="172"/>
      <c r="O878" s="172"/>
      <c r="P878" s="172"/>
      <c r="Q878" s="172"/>
      <c r="R878" s="172"/>
      <c r="S878" s="172"/>
      <c r="T878" s="172"/>
      <c r="U878" s="172"/>
      <c r="V878" s="172"/>
      <c r="W878" s="172"/>
      <c r="X878" s="172"/>
      <c r="Y878" s="172"/>
      <c r="Z878" s="172"/>
      <c r="AA878" s="172"/>
      <c r="AB878" s="172"/>
      <c r="AC878" s="172"/>
    </row>
    <row r="879">
      <c r="A879" s="83"/>
      <c r="B879" s="172"/>
      <c r="C879" s="171"/>
      <c r="D879" s="176"/>
      <c r="E879" s="172"/>
      <c r="F879" s="172"/>
      <c r="G879" s="172"/>
      <c r="H879" s="176"/>
      <c r="I879" s="172"/>
      <c r="J879" s="172"/>
      <c r="K879" s="172"/>
      <c r="L879" s="172"/>
      <c r="M879" s="172"/>
      <c r="N879" s="172"/>
      <c r="O879" s="172"/>
      <c r="P879" s="172"/>
      <c r="Q879" s="172"/>
      <c r="R879" s="172"/>
      <c r="S879" s="172"/>
      <c r="T879" s="172"/>
      <c r="U879" s="172"/>
      <c r="V879" s="172"/>
      <c r="W879" s="172"/>
      <c r="X879" s="172"/>
      <c r="Y879" s="172"/>
      <c r="Z879" s="172"/>
      <c r="AA879" s="172"/>
      <c r="AB879" s="172"/>
      <c r="AC879" s="172"/>
    </row>
    <row r="880">
      <c r="A880" s="83"/>
      <c r="B880" s="172"/>
      <c r="C880" s="171"/>
      <c r="D880" s="176"/>
      <c r="E880" s="172"/>
      <c r="F880" s="172"/>
      <c r="G880" s="172"/>
      <c r="H880" s="176"/>
      <c r="I880" s="172"/>
      <c r="J880" s="172"/>
      <c r="K880" s="172"/>
      <c r="L880" s="172"/>
      <c r="M880" s="172"/>
      <c r="N880" s="172"/>
      <c r="O880" s="172"/>
      <c r="P880" s="172"/>
      <c r="Q880" s="172"/>
      <c r="R880" s="172"/>
      <c r="S880" s="172"/>
      <c r="T880" s="172"/>
      <c r="U880" s="172"/>
      <c r="V880" s="172"/>
      <c r="W880" s="172"/>
      <c r="X880" s="172"/>
      <c r="Y880" s="172"/>
      <c r="Z880" s="172"/>
      <c r="AA880" s="172"/>
      <c r="AB880" s="172"/>
      <c r="AC880" s="172"/>
    </row>
    <row r="881">
      <c r="A881" s="83"/>
      <c r="B881" s="172"/>
      <c r="C881" s="171"/>
      <c r="D881" s="176"/>
      <c r="E881" s="172"/>
      <c r="F881" s="172"/>
      <c r="G881" s="172"/>
      <c r="H881" s="176"/>
      <c r="I881" s="172"/>
      <c r="J881" s="172"/>
      <c r="K881" s="172"/>
      <c r="L881" s="172"/>
      <c r="M881" s="172"/>
      <c r="N881" s="172"/>
      <c r="O881" s="172"/>
      <c r="P881" s="172"/>
      <c r="Q881" s="172"/>
      <c r="R881" s="172"/>
      <c r="S881" s="172"/>
      <c r="T881" s="172"/>
      <c r="U881" s="172"/>
      <c r="V881" s="172"/>
      <c r="W881" s="172"/>
      <c r="X881" s="172"/>
      <c r="Y881" s="172"/>
      <c r="Z881" s="172"/>
      <c r="AA881" s="172"/>
      <c r="AB881" s="172"/>
      <c r="AC881" s="172"/>
    </row>
    <row r="882">
      <c r="A882" s="83"/>
      <c r="B882" s="172"/>
      <c r="C882" s="171"/>
      <c r="D882" s="176"/>
      <c r="E882" s="172"/>
      <c r="F882" s="172"/>
      <c r="G882" s="172"/>
      <c r="H882" s="176"/>
      <c r="I882" s="172"/>
      <c r="J882" s="172"/>
      <c r="K882" s="172"/>
      <c r="L882" s="172"/>
      <c r="M882" s="172"/>
      <c r="N882" s="172"/>
      <c r="O882" s="172"/>
      <c r="P882" s="172"/>
      <c r="Q882" s="172"/>
      <c r="R882" s="172"/>
      <c r="S882" s="172"/>
      <c r="T882" s="172"/>
      <c r="U882" s="172"/>
      <c r="V882" s="172"/>
      <c r="W882" s="172"/>
      <c r="X882" s="172"/>
      <c r="Y882" s="172"/>
      <c r="Z882" s="172"/>
      <c r="AA882" s="172"/>
      <c r="AB882" s="172"/>
      <c r="AC882" s="172"/>
    </row>
    <row r="883">
      <c r="A883" s="83"/>
      <c r="B883" s="172"/>
      <c r="C883" s="171"/>
      <c r="D883" s="176"/>
      <c r="E883" s="172"/>
      <c r="F883" s="172"/>
      <c r="G883" s="172"/>
      <c r="H883" s="176"/>
      <c r="I883" s="172"/>
      <c r="J883" s="172"/>
      <c r="K883" s="172"/>
      <c r="L883" s="172"/>
      <c r="M883" s="172"/>
      <c r="N883" s="172"/>
      <c r="O883" s="172"/>
      <c r="P883" s="172"/>
      <c r="Q883" s="172"/>
      <c r="R883" s="172"/>
      <c r="S883" s="172"/>
      <c r="T883" s="172"/>
      <c r="U883" s="172"/>
      <c r="V883" s="172"/>
      <c r="W883" s="172"/>
      <c r="X883" s="172"/>
      <c r="Y883" s="172"/>
      <c r="Z883" s="172"/>
      <c r="AA883" s="172"/>
      <c r="AB883" s="172"/>
      <c r="AC883" s="172"/>
    </row>
    <row r="884">
      <c r="A884" s="83"/>
      <c r="B884" s="172"/>
      <c r="C884" s="171"/>
      <c r="D884" s="176"/>
      <c r="E884" s="172"/>
      <c r="F884" s="172"/>
      <c r="G884" s="172"/>
      <c r="H884" s="176"/>
      <c r="I884" s="172"/>
      <c r="J884" s="172"/>
      <c r="K884" s="172"/>
      <c r="L884" s="172"/>
      <c r="M884" s="172"/>
      <c r="N884" s="172"/>
      <c r="O884" s="172"/>
      <c r="P884" s="172"/>
      <c r="Q884" s="172"/>
      <c r="R884" s="172"/>
      <c r="S884" s="172"/>
      <c r="T884" s="172"/>
      <c r="U884" s="172"/>
      <c r="V884" s="172"/>
      <c r="W884" s="172"/>
      <c r="X884" s="172"/>
      <c r="Y884" s="172"/>
      <c r="Z884" s="172"/>
      <c r="AA884" s="172"/>
      <c r="AB884" s="172"/>
      <c r="AC884" s="172"/>
    </row>
    <row r="885">
      <c r="A885" s="83"/>
      <c r="B885" s="172"/>
      <c r="C885" s="171"/>
      <c r="D885" s="176"/>
      <c r="E885" s="172"/>
      <c r="F885" s="172"/>
      <c r="G885" s="172"/>
      <c r="H885" s="176"/>
      <c r="I885" s="172"/>
      <c r="J885" s="172"/>
      <c r="K885" s="172"/>
      <c r="L885" s="172"/>
      <c r="M885" s="172"/>
      <c r="N885" s="172"/>
      <c r="O885" s="172"/>
      <c r="P885" s="172"/>
      <c r="Q885" s="172"/>
      <c r="R885" s="172"/>
      <c r="S885" s="172"/>
      <c r="T885" s="172"/>
      <c r="U885" s="172"/>
      <c r="V885" s="172"/>
      <c r="W885" s="172"/>
      <c r="X885" s="172"/>
      <c r="Y885" s="172"/>
      <c r="Z885" s="172"/>
      <c r="AA885" s="172"/>
      <c r="AB885" s="172"/>
      <c r="AC885" s="172"/>
    </row>
    <row r="886">
      <c r="A886" s="83"/>
      <c r="B886" s="172"/>
      <c r="C886" s="171"/>
      <c r="D886" s="176"/>
      <c r="E886" s="172"/>
      <c r="F886" s="172"/>
      <c r="G886" s="172"/>
      <c r="H886" s="176"/>
      <c r="I886" s="172"/>
      <c r="J886" s="172"/>
      <c r="K886" s="172"/>
      <c r="L886" s="172"/>
      <c r="M886" s="172"/>
      <c r="N886" s="172"/>
      <c r="O886" s="172"/>
      <c r="P886" s="172"/>
      <c r="Q886" s="172"/>
      <c r="R886" s="172"/>
      <c r="S886" s="172"/>
      <c r="T886" s="172"/>
      <c r="U886" s="172"/>
      <c r="V886" s="172"/>
      <c r="W886" s="172"/>
      <c r="X886" s="172"/>
      <c r="Y886" s="172"/>
      <c r="Z886" s="172"/>
      <c r="AA886" s="172"/>
      <c r="AB886" s="172"/>
      <c r="AC886" s="172"/>
    </row>
    <row r="887">
      <c r="A887" s="83"/>
      <c r="B887" s="172"/>
      <c r="C887" s="171"/>
      <c r="D887" s="176"/>
      <c r="E887" s="172"/>
      <c r="F887" s="172"/>
      <c r="G887" s="172"/>
      <c r="H887" s="176"/>
      <c r="I887" s="172"/>
      <c r="J887" s="172"/>
      <c r="K887" s="172"/>
      <c r="L887" s="172"/>
      <c r="M887" s="172"/>
      <c r="N887" s="172"/>
      <c r="O887" s="172"/>
      <c r="P887" s="172"/>
      <c r="Q887" s="172"/>
      <c r="R887" s="172"/>
      <c r="S887" s="172"/>
      <c r="T887" s="172"/>
      <c r="U887" s="172"/>
      <c r="V887" s="172"/>
      <c r="W887" s="172"/>
      <c r="X887" s="172"/>
      <c r="Y887" s="172"/>
      <c r="Z887" s="172"/>
      <c r="AA887" s="172"/>
      <c r="AB887" s="172"/>
      <c r="AC887" s="172"/>
    </row>
    <row r="888">
      <c r="A888" s="83"/>
      <c r="B888" s="172"/>
      <c r="C888" s="171"/>
      <c r="D888" s="176"/>
      <c r="E888" s="172"/>
      <c r="F888" s="172"/>
      <c r="G888" s="172"/>
      <c r="H888" s="176"/>
      <c r="I888" s="172"/>
      <c r="J888" s="172"/>
      <c r="K888" s="172"/>
      <c r="L888" s="172"/>
      <c r="M888" s="172"/>
      <c r="N888" s="172"/>
      <c r="O888" s="172"/>
      <c r="P888" s="172"/>
      <c r="Q888" s="172"/>
      <c r="R888" s="172"/>
      <c r="S888" s="172"/>
      <c r="T888" s="172"/>
      <c r="U888" s="172"/>
      <c r="V888" s="172"/>
      <c r="W888" s="172"/>
      <c r="X888" s="172"/>
      <c r="Y888" s="172"/>
      <c r="Z888" s="172"/>
      <c r="AA888" s="172"/>
      <c r="AB888" s="172"/>
      <c r="AC888" s="172"/>
    </row>
    <row r="889">
      <c r="A889" s="83"/>
      <c r="B889" s="172"/>
      <c r="C889" s="171"/>
      <c r="D889" s="176"/>
      <c r="E889" s="172"/>
      <c r="F889" s="172"/>
      <c r="G889" s="172"/>
      <c r="H889" s="176"/>
      <c r="I889" s="172"/>
      <c r="J889" s="172"/>
      <c r="K889" s="172"/>
      <c r="L889" s="172"/>
      <c r="M889" s="172"/>
      <c r="N889" s="172"/>
      <c r="O889" s="172"/>
      <c r="P889" s="172"/>
      <c r="Q889" s="172"/>
      <c r="R889" s="172"/>
      <c r="S889" s="172"/>
      <c r="T889" s="172"/>
      <c r="U889" s="172"/>
      <c r="V889" s="172"/>
      <c r="W889" s="172"/>
      <c r="X889" s="172"/>
      <c r="Y889" s="172"/>
      <c r="Z889" s="172"/>
      <c r="AA889" s="172"/>
      <c r="AB889" s="172"/>
      <c r="AC889" s="172"/>
    </row>
    <row r="890">
      <c r="A890" s="83"/>
      <c r="B890" s="172"/>
      <c r="C890" s="171"/>
      <c r="D890" s="176"/>
      <c r="E890" s="172"/>
      <c r="F890" s="172"/>
      <c r="G890" s="172"/>
      <c r="H890" s="176"/>
      <c r="I890" s="172"/>
      <c r="J890" s="172"/>
      <c r="K890" s="172"/>
      <c r="L890" s="172"/>
      <c r="M890" s="172"/>
      <c r="N890" s="172"/>
      <c r="O890" s="172"/>
      <c r="P890" s="172"/>
      <c r="Q890" s="172"/>
      <c r="R890" s="172"/>
      <c r="S890" s="172"/>
      <c r="T890" s="172"/>
      <c r="U890" s="172"/>
      <c r="V890" s="172"/>
      <c r="W890" s="172"/>
      <c r="X890" s="172"/>
      <c r="Y890" s="172"/>
      <c r="Z890" s="172"/>
      <c r="AA890" s="172"/>
      <c r="AB890" s="172"/>
      <c r="AC890" s="172"/>
    </row>
    <row r="891">
      <c r="A891" s="83"/>
      <c r="B891" s="172"/>
      <c r="C891" s="171"/>
      <c r="D891" s="176"/>
      <c r="E891" s="172"/>
      <c r="F891" s="172"/>
      <c r="G891" s="172"/>
      <c r="H891" s="176"/>
      <c r="I891" s="172"/>
      <c r="J891" s="172"/>
      <c r="K891" s="172"/>
      <c r="L891" s="172"/>
      <c r="M891" s="172"/>
      <c r="N891" s="172"/>
      <c r="O891" s="172"/>
      <c r="P891" s="172"/>
      <c r="Q891" s="172"/>
      <c r="R891" s="172"/>
      <c r="S891" s="172"/>
      <c r="T891" s="172"/>
      <c r="U891" s="172"/>
      <c r="V891" s="172"/>
      <c r="W891" s="172"/>
      <c r="X891" s="172"/>
      <c r="Y891" s="172"/>
      <c r="Z891" s="172"/>
      <c r="AA891" s="172"/>
      <c r="AB891" s="172"/>
      <c r="AC891" s="172"/>
    </row>
    <row r="892">
      <c r="A892" s="83"/>
      <c r="B892" s="172"/>
      <c r="C892" s="171"/>
      <c r="D892" s="176"/>
      <c r="E892" s="172"/>
      <c r="F892" s="172"/>
      <c r="G892" s="172"/>
      <c r="H892" s="176"/>
      <c r="I892" s="172"/>
      <c r="J892" s="172"/>
      <c r="K892" s="172"/>
      <c r="L892" s="172"/>
      <c r="M892" s="172"/>
      <c r="N892" s="172"/>
      <c r="O892" s="172"/>
      <c r="P892" s="172"/>
      <c r="Q892" s="172"/>
      <c r="R892" s="172"/>
      <c r="S892" s="172"/>
      <c r="T892" s="172"/>
      <c r="U892" s="172"/>
      <c r="V892" s="172"/>
      <c r="W892" s="172"/>
      <c r="X892" s="172"/>
      <c r="Y892" s="172"/>
      <c r="Z892" s="172"/>
      <c r="AA892" s="172"/>
      <c r="AB892" s="172"/>
      <c r="AC892" s="172"/>
    </row>
    <row r="893">
      <c r="A893" s="83"/>
      <c r="B893" s="172"/>
      <c r="C893" s="171"/>
      <c r="D893" s="176"/>
      <c r="E893" s="172"/>
      <c r="F893" s="172"/>
      <c r="G893" s="172"/>
      <c r="H893" s="176"/>
      <c r="I893" s="172"/>
      <c r="J893" s="172"/>
      <c r="K893" s="172"/>
      <c r="L893" s="172"/>
      <c r="M893" s="172"/>
      <c r="N893" s="172"/>
      <c r="O893" s="172"/>
      <c r="P893" s="172"/>
      <c r="Q893" s="172"/>
      <c r="R893" s="172"/>
      <c r="S893" s="172"/>
      <c r="T893" s="172"/>
      <c r="U893" s="172"/>
      <c r="V893" s="172"/>
      <c r="W893" s="172"/>
      <c r="X893" s="172"/>
      <c r="Y893" s="172"/>
      <c r="Z893" s="172"/>
      <c r="AA893" s="172"/>
      <c r="AB893" s="172"/>
      <c r="AC893" s="172"/>
    </row>
    <row r="894">
      <c r="A894" s="83"/>
      <c r="B894" s="172"/>
      <c r="C894" s="171"/>
      <c r="D894" s="176"/>
      <c r="E894" s="172"/>
      <c r="F894" s="172"/>
      <c r="G894" s="172"/>
      <c r="H894" s="176"/>
      <c r="I894" s="172"/>
      <c r="J894" s="172"/>
      <c r="K894" s="172"/>
      <c r="L894" s="172"/>
      <c r="M894" s="172"/>
      <c r="N894" s="172"/>
      <c r="O894" s="172"/>
      <c r="P894" s="172"/>
      <c r="Q894" s="172"/>
      <c r="R894" s="172"/>
      <c r="S894" s="172"/>
      <c r="T894" s="172"/>
      <c r="U894" s="172"/>
      <c r="V894" s="172"/>
      <c r="W894" s="172"/>
      <c r="X894" s="172"/>
      <c r="Y894" s="172"/>
      <c r="Z894" s="172"/>
      <c r="AA894" s="172"/>
      <c r="AB894" s="172"/>
      <c r="AC894" s="172"/>
    </row>
    <row r="895">
      <c r="A895" s="83"/>
      <c r="B895" s="172"/>
      <c r="C895" s="171"/>
      <c r="D895" s="176"/>
      <c r="E895" s="172"/>
      <c r="F895" s="172"/>
      <c r="G895" s="172"/>
      <c r="H895" s="176"/>
      <c r="I895" s="172"/>
      <c r="J895" s="172"/>
      <c r="K895" s="172"/>
      <c r="L895" s="172"/>
      <c r="M895" s="172"/>
      <c r="N895" s="172"/>
      <c r="O895" s="172"/>
      <c r="P895" s="172"/>
      <c r="Q895" s="172"/>
      <c r="R895" s="172"/>
      <c r="S895" s="172"/>
      <c r="T895" s="172"/>
      <c r="U895" s="172"/>
      <c r="V895" s="172"/>
      <c r="W895" s="172"/>
      <c r="X895" s="172"/>
      <c r="Y895" s="172"/>
      <c r="Z895" s="172"/>
      <c r="AA895" s="172"/>
      <c r="AB895" s="172"/>
      <c r="AC895" s="172"/>
    </row>
    <row r="896">
      <c r="A896" s="83"/>
      <c r="B896" s="172"/>
      <c r="C896" s="171"/>
      <c r="D896" s="176"/>
      <c r="E896" s="172"/>
      <c r="F896" s="172"/>
      <c r="G896" s="172"/>
      <c r="H896" s="176"/>
      <c r="I896" s="172"/>
      <c r="J896" s="172"/>
      <c r="K896" s="172"/>
      <c r="L896" s="172"/>
      <c r="M896" s="172"/>
      <c r="N896" s="172"/>
      <c r="O896" s="172"/>
      <c r="P896" s="172"/>
      <c r="Q896" s="172"/>
      <c r="R896" s="172"/>
      <c r="S896" s="172"/>
      <c r="T896" s="172"/>
      <c r="U896" s="172"/>
      <c r="V896" s="172"/>
      <c r="W896" s="172"/>
      <c r="X896" s="172"/>
      <c r="Y896" s="172"/>
      <c r="Z896" s="172"/>
      <c r="AA896" s="172"/>
      <c r="AB896" s="172"/>
      <c r="AC896" s="172"/>
    </row>
    <row r="897">
      <c r="A897" s="83"/>
      <c r="B897" s="172"/>
      <c r="C897" s="171"/>
      <c r="D897" s="176"/>
      <c r="E897" s="172"/>
      <c r="F897" s="172"/>
      <c r="G897" s="172"/>
      <c r="H897" s="176"/>
      <c r="I897" s="172"/>
      <c r="J897" s="172"/>
      <c r="K897" s="172"/>
      <c r="L897" s="172"/>
      <c r="M897" s="172"/>
      <c r="N897" s="172"/>
      <c r="O897" s="172"/>
      <c r="P897" s="172"/>
      <c r="Q897" s="172"/>
      <c r="R897" s="172"/>
      <c r="S897" s="172"/>
      <c r="T897" s="172"/>
      <c r="U897" s="172"/>
      <c r="V897" s="172"/>
      <c r="W897" s="172"/>
      <c r="X897" s="172"/>
      <c r="Y897" s="172"/>
      <c r="Z897" s="172"/>
      <c r="AA897" s="172"/>
      <c r="AB897" s="172"/>
      <c r="AC897" s="172"/>
    </row>
    <row r="898">
      <c r="A898" s="83"/>
      <c r="B898" s="172"/>
      <c r="C898" s="171"/>
      <c r="D898" s="176"/>
      <c r="E898" s="172"/>
      <c r="F898" s="172"/>
      <c r="G898" s="172"/>
      <c r="H898" s="176"/>
      <c r="I898" s="172"/>
      <c r="J898" s="172"/>
      <c r="K898" s="172"/>
      <c r="L898" s="172"/>
      <c r="M898" s="172"/>
      <c r="N898" s="172"/>
      <c r="O898" s="172"/>
      <c r="P898" s="172"/>
      <c r="Q898" s="172"/>
      <c r="R898" s="172"/>
      <c r="S898" s="172"/>
      <c r="T898" s="172"/>
      <c r="U898" s="172"/>
      <c r="V898" s="172"/>
      <c r="W898" s="172"/>
      <c r="X898" s="172"/>
      <c r="Y898" s="172"/>
      <c r="Z898" s="172"/>
      <c r="AA898" s="172"/>
      <c r="AB898" s="172"/>
      <c r="AC898" s="172"/>
    </row>
    <row r="899">
      <c r="A899" s="83"/>
      <c r="B899" s="172"/>
      <c r="C899" s="171"/>
      <c r="D899" s="176"/>
      <c r="E899" s="172"/>
      <c r="F899" s="172"/>
      <c r="G899" s="172"/>
      <c r="H899" s="176"/>
      <c r="I899" s="172"/>
      <c r="J899" s="172"/>
      <c r="K899" s="172"/>
      <c r="L899" s="172"/>
      <c r="M899" s="172"/>
      <c r="N899" s="172"/>
      <c r="O899" s="172"/>
      <c r="P899" s="172"/>
      <c r="Q899" s="172"/>
      <c r="R899" s="172"/>
      <c r="S899" s="172"/>
      <c r="T899" s="172"/>
      <c r="U899" s="172"/>
      <c r="V899" s="172"/>
      <c r="W899" s="172"/>
      <c r="X899" s="172"/>
      <c r="Y899" s="172"/>
      <c r="Z899" s="172"/>
      <c r="AA899" s="172"/>
      <c r="AB899" s="172"/>
      <c r="AC899" s="172"/>
    </row>
    <row r="900">
      <c r="A900" s="83"/>
      <c r="B900" s="172"/>
      <c r="C900" s="171"/>
      <c r="D900" s="176"/>
      <c r="E900" s="172"/>
      <c r="F900" s="172"/>
      <c r="G900" s="172"/>
      <c r="H900" s="176"/>
      <c r="I900" s="172"/>
      <c r="J900" s="172"/>
      <c r="K900" s="172"/>
      <c r="L900" s="172"/>
      <c r="M900" s="172"/>
      <c r="N900" s="172"/>
      <c r="O900" s="172"/>
      <c r="P900" s="172"/>
      <c r="Q900" s="172"/>
      <c r="R900" s="172"/>
      <c r="S900" s="172"/>
      <c r="T900" s="172"/>
      <c r="U900" s="172"/>
      <c r="V900" s="172"/>
      <c r="W900" s="172"/>
      <c r="X900" s="172"/>
      <c r="Y900" s="172"/>
      <c r="Z900" s="172"/>
      <c r="AA900" s="172"/>
      <c r="AB900" s="172"/>
      <c r="AC900" s="172"/>
    </row>
    <row r="901">
      <c r="A901" s="83"/>
      <c r="B901" s="172"/>
      <c r="C901" s="171"/>
      <c r="D901" s="176"/>
      <c r="E901" s="172"/>
      <c r="F901" s="172"/>
      <c r="G901" s="172"/>
      <c r="H901" s="176"/>
      <c r="I901" s="172"/>
      <c r="J901" s="172"/>
      <c r="K901" s="172"/>
      <c r="L901" s="172"/>
      <c r="M901" s="172"/>
      <c r="N901" s="172"/>
      <c r="O901" s="172"/>
      <c r="P901" s="172"/>
      <c r="Q901" s="172"/>
      <c r="R901" s="172"/>
      <c r="S901" s="172"/>
      <c r="T901" s="172"/>
      <c r="U901" s="172"/>
      <c r="V901" s="172"/>
      <c r="W901" s="172"/>
      <c r="X901" s="172"/>
      <c r="Y901" s="172"/>
      <c r="Z901" s="172"/>
      <c r="AA901" s="172"/>
      <c r="AB901" s="172"/>
      <c r="AC901" s="172"/>
    </row>
    <row r="902">
      <c r="A902" s="83"/>
      <c r="B902" s="172"/>
      <c r="C902" s="171"/>
      <c r="D902" s="176"/>
      <c r="E902" s="172"/>
      <c r="F902" s="172"/>
      <c r="G902" s="172"/>
      <c r="H902" s="176"/>
      <c r="I902" s="172"/>
      <c r="J902" s="172"/>
      <c r="K902" s="172"/>
      <c r="L902" s="172"/>
      <c r="M902" s="172"/>
      <c r="N902" s="172"/>
      <c r="O902" s="172"/>
      <c r="P902" s="172"/>
      <c r="Q902" s="172"/>
      <c r="R902" s="172"/>
      <c r="S902" s="172"/>
      <c r="T902" s="172"/>
      <c r="U902" s="172"/>
      <c r="V902" s="172"/>
      <c r="W902" s="172"/>
      <c r="X902" s="172"/>
      <c r="Y902" s="172"/>
      <c r="Z902" s="172"/>
      <c r="AA902" s="172"/>
      <c r="AB902" s="172"/>
      <c r="AC902" s="172"/>
    </row>
    <row r="903">
      <c r="A903" s="83"/>
      <c r="B903" s="172"/>
      <c r="C903" s="171"/>
      <c r="D903" s="176"/>
      <c r="E903" s="172"/>
      <c r="F903" s="172"/>
      <c r="G903" s="172"/>
      <c r="H903" s="176"/>
      <c r="I903" s="172"/>
      <c r="J903" s="172"/>
      <c r="K903" s="172"/>
      <c r="L903" s="172"/>
      <c r="M903" s="172"/>
      <c r="N903" s="172"/>
      <c r="O903" s="172"/>
      <c r="P903" s="172"/>
      <c r="Q903" s="172"/>
      <c r="R903" s="172"/>
      <c r="S903" s="172"/>
      <c r="T903" s="172"/>
      <c r="U903" s="172"/>
      <c r="V903" s="172"/>
      <c r="W903" s="172"/>
      <c r="X903" s="172"/>
      <c r="Y903" s="172"/>
      <c r="Z903" s="172"/>
      <c r="AA903" s="172"/>
      <c r="AB903" s="172"/>
      <c r="AC903" s="172"/>
    </row>
    <row r="904">
      <c r="A904" s="83"/>
      <c r="B904" s="172"/>
      <c r="C904" s="171"/>
      <c r="D904" s="176"/>
      <c r="E904" s="172"/>
      <c r="F904" s="172"/>
      <c r="G904" s="172"/>
      <c r="H904" s="176"/>
      <c r="I904" s="172"/>
      <c r="J904" s="172"/>
      <c r="K904" s="172"/>
      <c r="L904" s="172"/>
      <c r="M904" s="172"/>
      <c r="N904" s="172"/>
      <c r="O904" s="172"/>
      <c r="P904" s="172"/>
      <c r="Q904" s="172"/>
      <c r="R904" s="172"/>
      <c r="S904" s="172"/>
      <c r="T904" s="172"/>
      <c r="U904" s="172"/>
      <c r="V904" s="172"/>
      <c r="W904" s="172"/>
      <c r="X904" s="172"/>
      <c r="Y904" s="172"/>
      <c r="Z904" s="172"/>
      <c r="AA904" s="172"/>
      <c r="AB904" s="172"/>
      <c r="AC904" s="172"/>
    </row>
    <row r="905">
      <c r="A905" s="83"/>
      <c r="B905" s="172"/>
      <c r="C905" s="171"/>
      <c r="D905" s="176"/>
      <c r="E905" s="172"/>
      <c r="F905" s="172"/>
      <c r="G905" s="172"/>
      <c r="H905" s="176"/>
      <c r="I905" s="172"/>
      <c r="J905" s="172"/>
      <c r="K905" s="172"/>
      <c r="L905" s="172"/>
      <c r="M905" s="172"/>
      <c r="N905" s="172"/>
      <c r="O905" s="172"/>
      <c r="P905" s="172"/>
      <c r="Q905" s="172"/>
      <c r="R905" s="172"/>
      <c r="S905" s="172"/>
      <c r="T905" s="172"/>
      <c r="U905" s="172"/>
      <c r="V905" s="172"/>
      <c r="W905" s="172"/>
      <c r="X905" s="172"/>
      <c r="Y905" s="172"/>
      <c r="Z905" s="172"/>
      <c r="AA905" s="172"/>
      <c r="AB905" s="172"/>
      <c r="AC905" s="172"/>
    </row>
    <row r="906">
      <c r="A906" s="83"/>
      <c r="B906" s="172"/>
      <c r="C906" s="171"/>
      <c r="D906" s="176"/>
      <c r="E906" s="172"/>
      <c r="F906" s="172"/>
      <c r="G906" s="172"/>
      <c r="H906" s="176"/>
      <c r="I906" s="172"/>
      <c r="J906" s="172"/>
      <c r="K906" s="172"/>
      <c r="L906" s="172"/>
      <c r="M906" s="172"/>
      <c r="N906" s="172"/>
      <c r="O906" s="172"/>
      <c r="P906" s="172"/>
      <c r="Q906" s="172"/>
      <c r="R906" s="172"/>
      <c r="S906" s="172"/>
      <c r="T906" s="172"/>
      <c r="U906" s="172"/>
      <c r="V906" s="172"/>
      <c r="W906" s="172"/>
      <c r="X906" s="172"/>
      <c r="Y906" s="172"/>
      <c r="Z906" s="172"/>
      <c r="AA906" s="172"/>
      <c r="AB906" s="172"/>
      <c r="AC906" s="172"/>
    </row>
    <row r="907">
      <c r="A907" s="83"/>
      <c r="B907" s="172"/>
      <c r="C907" s="171"/>
      <c r="D907" s="176"/>
      <c r="E907" s="172"/>
      <c r="F907" s="172"/>
      <c r="G907" s="172"/>
      <c r="H907" s="176"/>
      <c r="I907" s="172"/>
      <c r="J907" s="172"/>
      <c r="K907" s="172"/>
      <c r="L907" s="172"/>
      <c r="M907" s="172"/>
      <c r="N907" s="172"/>
      <c r="O907" s="172"/>
      <c r="P907" s="172"/>
      <c r="Q907" s="172"/>
      <c r="R907" s="172"/>
      <c r="S907" s="172"/>
      <c r="T907" s="172"/>
      <c r="U907" s="172"/>
      <c r="V907" s="172"/>
      <c r="W907" s="172"/>
      <c r="X907" s="172"/>
      <c r="Y907" s="172"/>
      <c r="Z907" s="172"/>
      <c r="AA907" s="172"/>
      <c r="AB907" s="172"/>
      <c r="AC907" s="172"/>
    </row>
    <row r="908">
      <c r="A908" s="83"/>
      <c r="B908" s="172"/>
      <c r="C908" s="171"/>
      <c r="D908" s="176"/>
      <c r="E908" s="172"/>
      <c r="F908" s="172"/>
      <c r="G908" s="172"/>
      <c r="H908" s="176"/>
      <c r="I908" s="172"/>
      <c r="J908" s="172"/>
      <c r="K908" s="172"/>
      <c r="L908" s="172"/>
      <c r="M908" s="172"/>
      <c r="N908" s="172"/>
      <c r="O908" s="172"/>
      <c r="P908" s="172"/>
      <c r="Q908" s="172"/>
      <c r="R908" s="172"/>
      <c r="S908" s="172"/>
      <c r="T908" s="172"/>
      <c r="U908" s="172"/>
      <c r="V908" s="172"/>
      <c r="W908" s="172"/>
      <c r="X908" s="172"/>
      <c r="Y908" s="172"/>
      <c r="Z908" s="172"/>
      <c r="AA908" s="172"/>
      <c r="AB908" s="172"/>
      <c r="AC908" s="172"/>
    </row>
    <row r="909">
      <c r="A909" s="83"/>
      <c r="B909" s="172"/>
      <c r="C909" s="171"/>
      <c r="D909" s="176"/>
      <c r="E909" s="172"/>
      <c r="F909" s="172"/>
      <c r="G909" s="172"/>
      <c r="H909" s="176"/>
      <c r="I909" s="172"/>
      <c r="J909" s="172"/>
      <c r="K909" s="172"/>
      <c r="L909" s="172"/>
      <c r="M909" s="172"/>
      <c r="N909" s="172"/>
      <c r="O909" s="172"/>
      <c r="P909" s="172"/>
      <c r="Q909" s="172"/>
      <c r="R909" s="172"/>
      <c r="S909" s="172"/>
      <c r="T909" s="172"/>
      <c r="U909" s="172"/>
      <c r="V909" s="172"/>
      <c r="W909" s="172"/>
      <c r="X909" s="172"/>
      <c r="Y909" s="172"/>
      <c r="Z909" s="172"/>
      <c r="AA909" s="172"/>
      <c r="AB909" s="172"/>
      <c r="AC909" s="172"/>
    </row>
    <row r="910">
      <c r="A910" s="83"/>
      <c r="B910" s="172"/>
      <c r="C910" s="171"/>
      <c r="D910" s="176"/>
      <c r="E910" s="172"/>
      <c r="F910" s="172"/>
      <c r="G910" s="172"/>
      <c r="H910" s="176"/>
      <c r="I910" s="172"/>
      <c r="J910" s="172"/>
      <c r="K910" s="172"/>
      <c r="L910" s="172"/>
      <c r="M910" s="172"/>
      <c r="N910" s="172"/>
      <c r="O910" s="172"/>
      <c r="P910" s="172"/>
      <c r="Q910" s="172"/>
      <c r="R910" s="172"/>
      <c r="S910" s="172"/>
      <c r="T910" s="172"/>
      <c r="U910" s="172"/>
      <c r="V910" s="172"/>
      <c r="W910" s="172"/>
      <c r="X910" s="172"/>
      <c r="Y910" s="172"/>
      <c r="Z910" s="172"/>
      <c r="AA910" s="172"/>
      <c r="AB910" s="172"/>
      <c r="AC910" s="172"/>
    </row>
    <row r="911">
      <c r="A911" s="83"/>
      <c r="B911" s="172"/>
      <c r="C911" s="171"/>
      <c r="D911" s="176"/>
      <c r="E911" s="172"/>
      <c r="F911" s="172"/>
      <c r="G911" s="172"/>
      <c r="H911" s="176"/>
      <c r="I911" s="172"/>
      <c r="J911" s="172"/>
      <c r="K911" s="172"/>
      <c r="L911" s="172"/>
      <c r="M911" s="172"/>
      <c r="N911" s="172"/>
      <c r="O911" s="172"/>
      <c r="P911" s="172"/>
      <c r="Q911" s="172"/>
      <c r="R911" s="172"/>
      <c r="S911" s="172"/>
      <c r="T911" s="172"/>
      <c r="U911" s="172"/>
      <c r="V911" s="172"/>
      <c r="W911" s="172"/>
      <c r="X911" s="172"/>
      <c r="Y911" s="172"/>
      <c r="Z911" s="172"/>
      <c r="AA911" s="172"/>
      <c r="AB911" s="172"/>
      <c r="AC911" s="172"/>
    </row>
    <row r="912">
      <c r="A912" s="83"/>
      <c r="B912" s="172"/>
      <c r="C912" s="171"/>
      <c r="D912" s="176"/>
      <c r="E912" s="172"/>
      <c r="F912" s="172"/>
      <c r="G912" s="172"/>
      <c r="H912" s="176"/>
      <c r="I912" s="172"/>
      <c r="J912" s="172"/>
      <c r="K912" s="172"/>
      <c r="L912" s="172"/>
      <c r="M912" s="172"/>
      <c r="N912" s="172"/>
      <c r="O912" s="172"/>
      <c r="P912" s="172"/>
      <c r="Q912" s="172"/>
      <c r="R912" s="172"/>
      <c r="S912" s="172"/>
      <c r="T912" s="172"/>
      <c r="U912" s="172"/>
      <c r="V912" s="172"/>
      <c r="W912" s="172"/>
      <c r="X912" s="172"/>
      <c r="Y912" s="172"/>
      <c r="Z912" s="172"/>
      <c r="AA912" s="172"/>
      <c r="AB912" s="172"/>
      <c r="AC912" s="172"/>
    </row>
    <row r="913">
      <c r="A913" s="83"/>
      <c r="B913" s="172"/>
      <c r="C913" s="171"/>
      <c r="D913" s="176"/>
      <c r="E913" s="172"/>
      <c r="F913" s="172"/>
      <c r="G913" s="172"/>
      <c r="H913" s="176"/>
      <c r="I913" s="172"/>
      <c r="J913" s="172"/>
      <c r="K913" s="172"/>
      <c r="L913" s="172"/>
      <c r="M913" s="172"/>
      <c r="N913" s="172"/>
      <c r="O913" s="172"/>
      <c r="P913" s="172"/>
      <c r="Q913" s="172"/>
      <c r="R913" s="172"/>
      <c r="S913" s="172"/>
      <c r="T913" s="172"/>
      <c r="U913" s="172"/>
      <c r="V913" s="172"/>
      <c r="W913" s="172"/>
      <c r="X913" s="172"/>
      <c r="Y913" s="172"/>
      <c r="Z913" s="172"/>
      <c r="AA913" s="172"/>
      <c r="AB913" s="172"/>
      <c r="AC913" s="172"/>
    </row>
    <row r="914">
      <c r="A914" s="83"/>
      <c r="B914" s="172"/>
      <c r="C914" s="171"/>
      <c r="D914" s="176"/>
      <c r="E914" s="172"/>
      <c r="F914" s="172"/>
      <c r="G914" s="172"/>
      <c r="H914" s="176"/>
      <c r="I914" s="172"/>
      <c r="J914" s="172"/>
      <c r="K914" s="172"/>
      <c r="L914" s="172"/>
      <c r="M914" s="172"/>
      <c r="N914" s="172"/>
      <c r="O914" s="172"/>
      <c r="P914" s="172"/>
      <c r="Q914" s="172"/>
      <c r="R914" s="172"/>
      <c r="S914" s="172"/>
      <c r="T914" s="172"/>
      <c r="U914" s="172"/>
      <c r="V914" s="172"/>
      <c r="W914" s="172"/>
      <c r="X914" s="172"/>
      <c r="Y914" s="172"/>
      <c r="Z914" s="172"/>
      <c r="AA914" s="172"/>
      <c r="AB914" s="172"/>
      <c r="AC914" s="172"/>
    </row>
    <row r="915">
      <c r="A915" s="83"/>
      <c r="B915" s="172"/>
      <c r="C915" s="171"/>
      <c r="D915" s="176"/>
      <c r="E915" s="172"/>
      <c r="F915" s="172"/>
      <c r="G915" s="172"/>
      <c r="H915" s="176"/>
      <c r="I915" s="172"/>
      <c r="J915" s="172"/>
      <c r="K915" s="172"/>
      <c r="L915" s="172"/>
      <c r="M915" s="172"/>
      <c r="N915" s="172"/>
      <c r="O915" s="172"/>
      <c r="P915" s="172"/>
      <c r="Q915" s="172"/>
      <c r="R915" s="172"/>
      <c r="S915" s="172"/>
      <c r="T915" s="172"/>
      <c r="U915" s="172"/>
      <c r="V915" s="172"/>
      <c r="W915" s="172"/>
      <c r="X915" s="172"/>
      <c r="Y915" s="172"/>
      <c r="Z915" s="172"/>
      <c r="AA915" s="172"/>
      <c r="AB915" s="172"/>
      <c r="AC915" s="172"/>
    </row>
    <row r="916">
      <c r="A916" s="83"/>
      <c r="B916" s="172"/>
      <c r="C916" s="171"/>
      <c r="D916" s="176"/>
      <c r="E916" s="172"/>
      <c r="F916" s="172"/>
      <c r="G916" s="172"/>
      <c r="H916" s="176"/>
      <c r="I916" s="172"/>
      <c r="J916" s="172"/>
      <c r="K916" s="172"/>
      <c r="L916" s="172"/>
      <c r="M916" s="172"/>
      <c r="N916" s="172"/>
      <c r="O916" s="172"/>
      <c r="P916" s="172"/>
      <c r="Q916" s="172"/>
      <c r="R916" s="172"/>
      <c r="S916" s="172"/>
      <c r="T916" s="172"/>
      <c r="U916" s="172"/>
      <c r="V916" s="172"/>
      <c r="W916" s="172"/>
      <c r="X916" s="172"/>
      <c r="Y916" s="172"/>
      <c r="Z916" s="172"/>
      <c r="AA916" s="172"/>
      <c r="AB916" s="172"/>
      <c r="AC916" s="172"/>
    </row>
    <row r="917">
      <c r="A917" s="83"/>
      <c r="B917" s="172"/>
      <c r="C917" s="171"/>
      <c r="D917" s="176"/>
      <c r="E917" s="172"/>
      <c r="F917" s="172"/>
      <c r="G917" s="172"/>
      <c r="H917" s="176"/>
      <c r="I917" s="172"/>
      <c r="J917" s="172"/>
      <c r="K917" s="172"/>
      <c r="L917" s="172"/>
      <c r="M917" s="172"/>
      <c r="N917" s="172"/>
      <c r="O917" s="172"/>
      <c r="P917" s="172"/>
      <c r="Q917" s="172"/>
      <c r="R917" s="172"/>
      <c r="S917" s="172"/>
      <c r="T917" s="172"/>
      <c r="U917" s="172"/>
      <c r="V917" s="172"/>
      <c r="W917" s="172"/>
      <c r="X917" s="172"/>
      <c r="Y917" s="172"/>
      <c r="Z917" s="172"/>
      <c r="AA917" s="172"/>
      <c r="AB917" s="172"/>
      <c r="AC917" s="172"/>
    </row>
    <row r="918">
      <c r="A918" s="83"/>
      <c r="B918" s="172"/>
      <c r="C918" s="171"/>
      <c r="D918" s="176"/>
      <c r="E918" s="172"/>
      <c r="F918" s="172"/>
      <c r="G918" s="172"/>
      <c r="H918" s="176"/>
      <c r="I918" s="172"/>
      <c r="J918" s="172"/>
      <c r="K918" s="172"/>
      <c r="L918" s="172"/>
      <c r="M918" s="172"/>
      <c r="N918" s="172"/>
      <c r="O918" s="172"/>
      <c r="P918" s="172"/>
      <c r="Q918" s="172"/>
      <c r="R918" s="172"/>
      <c r="S918" s="172"/>
      <c r="T918" s="172"/>
      <c r="U918" s="172"/>
      <c r="V918" s="172"/>
      <c r="W918" s="172"/>
      <c r="X918" s="172"/>
      <c r="Y918" s="172"/>
      <c r="Z918" s="172"/>
      <c r="AA918" s="172"/>
      <c r="AB918" s="172"/>
      <c r="AC918" s="172"/>
    </row>
    <row r="919">
      <c r="A919" s="83"/>
      <c r="B919" s="172"/>
      <c r="C919" s="171"/>
      <c r="D919" s="176"/>
      <c r="E919" s="172"/>
      <c r="F919" s="172"/>
      <c r="G919" s="172"/>
      <c r="H919" s="176"/>
      <c r="I919" s="172"/>
      <c r="J919" s="172"/>
      <c r="K919" s="172"/>
      <c r="L919" s="172"/>
      <c r="M919" s="172"/>
      <c r="N919" s="172"/>
      <c r="O919" s="172"/>
      <c r="P919" s="172"/>
      <c r="Q919" s="172"/>
      <c r="R919" s="172"/>
      <c r="S919" s="172"/>
      <c r="T919" s="172"/>
      <c r="U919" s="172"/>
      <c r="V919" s="172"/>
      <c r="W919" s="172"/>
      <c r="X919" s="172"/>
      <c r="Y919" s="172"/>
      <c r="Z919" s="172"/>
      <c r="AA919" s="172"/>
      <c r="AB919" s="172"/>
      <c r="AC919" s="172"/>
    </row>
    <row r="920">
      <c r="A920" s="83"/>
      <c r="B920" s="172"/>
      <c r="C920" s="171"/>
      <c r="D920" s="176"/>
      <c r="E920" s="172"/>
      <c r="F920" s="172"/>
      <c r="G920" s="172"/>
      <c r="H920" s="176"/>
      <c r="I920" s="172"/>
      <c r="J920" s="172"/>
      <c r="K920" s="172"/>
      <c r="L920" s="172"/>
      <c r="M920" s="172"/>
      <c r="N920" s="172"/>
      <c r="O920" s="172"/>
      <c r="P920" s="172"/>
      <c r="Q920" s="172"/>
      <c r="R920" s="172"/>
      <c r="S920" s="172"/>
      <c r="T920" s="172"/>
      <c r="U920" s="172"/>
      <c r="V920" s="172"/>
      <c r="W920" s="172"/>
      <c r="X920" s="172"/>
      <c r="Y920" s="172"/>
      <c r="Z920" s="172"/>
      <c r="AA920" s="172"/>
      <c r="AB920" s="172"/>
      <c r="AC920" s="172"/>
    </row>
    <row r="921">
      <c r="A921" s="83"/>
      <c r="B921" s="172"/>
      <c r="C921" s="171"/>
      <c r="D921" s="176"/>
      <c r="E921" s="172"/>
      <c r="F921" s="172"/>
      <c r="G921" s="172"/>
      <c r="H921" s="176"/>
      <c r="I921" s="172"/>
      <c r="J921" s="172"/>
      <c r="K921" s="172"/>
      <c r="L921" s="172"/>
      <c r="M921" s="172"/>
      <c r="N921" s="172"/>
      <c r="O921" s="172"/>
      <c r="P921" s="172"/>
      <c r="Q921" s="172"/>
      <c r="R921" s="172"/>
      <c r="S921" s="172"/>
      <c r="T921" s="172"/>
      <c r="U921" s="172"/>
      <c r="V921" s="172"/>
      <c r="W921" s="172"/>
      <c r="X921" s="172"/>
      <c r="Y921" s="172"/>
      <c r="Z921" s="172"/>
      <c r="AA921" s="172"/>
      <c r="AB921" s="172"/>
      <c r="AC921" s="172"/>
    </row>
    <row r="922">
      <c r="A922" s="83"/>
      <c r="B922" s="172"/>
      <c r="C922" s="171"/>
      <c r="D922" s="176"/>
      <c r="E922" s="172"/>
      <c r="F922" s="172"/>
      <c r="G922" s="172"/>
      <c r="H922" s="176"/>
      <c r="I922" s="172"/>
      <c r="J922" s="172"/>
      <c r="K922" s="172"/>
      <c r="L922" s="172"/>
      <c r="M922" s="172"/>
      <c r="N922" s="172"/>
      <c r="O922" s="172"/>
      <c r="P922" s="172"/>
      <c r="Q922" s="172"/>
      <c r="R922" s="172"/>
      <c r="S922" s="172"/>
      <c r="T922" s="172"/>
      <c r="U922" s="172"/>
      <c r="V922" s="172"/>
      <c r="W922" s="172"/>
      <c r="X922" s="172"/>
      <c r="Y922" s="172"/>
      <c r="Z922" s="172"/>
      <c r="AA922" s="172"/>
      <c r="AB922" s="172"/>
      <c r="AC922" s="172"/>
    </row>
    <row r="923">
      <c r="A923" s="83"/>
      <c r="B923" s="172"/>
      <c r="C923" s="171"/>
      <c r="D923" s="176"/>
      <c r="E923" s="172"/>
      <c r="F923" s="172"/>
      <c r="G923" s="172"/>
      <c r="H923" s="176"/>
      <c r="I923" s="172"/>
      <c r="J923" s="172"/>
      <c r="K923" s="172"/>
      <c r="L923" s="172"/>
      <c r="M923" s="172"/>
      <c r="N923" s="172"/>
      <c r="O923" s="172"/>
      <c r="P923" s="172"/>
      <c r="Q923" s="172"/>
      <c r="R923" s="172"/>
      <c r="S923" s="172"/>
      <c r="T923" s="172"/>
      <c r="U923" s="172"/>
      <c r="V923" s="172"/>
      <c r="W923" s="172"/>
      <c r="X923" s="172"/>
      <c r="Y923" s="172"/>
      <c r="Z923" s="172"/>
      <c r="AA923" s="172"/>
      <c r="AB923" s="172"/>
      <c r="AC923" s="172"/>
    </row>
    <row r="924">
      <c r="A924" s="83"/>
      <c r="B924" s="172"/>
      <c r="C924" s="171"/>
      <c r="D924" s="176"/>
      <c r="E924" s="172"/>
      <c r="F924" s="172"/>
      <c r="G924" s="172"/>
      <c r="H924" s="176"/>
      <c r="I924" s="172"/>
      <c r="J924" s="172"/>
      <c r="K924" s="172"/>
      <c r="L924" s="172"/>
      <c r="M924" s="172"/>
      <c r="N924" s="172"/>
      <c r="O924" s="172"/>
      <c r="P924" s="172"/>
      <c r="Q924" s="172"/>
      <c r="R924" s="172"/>
      <c r="S924" s="172"/>
      <c r="T924" s="172"/>
      <c r="U924" s="172"/>
      <c r="V924" s="172"/>
      <c r="W924" s="172"/>
      <c r="X924" s="172"/>
      <c r="Y924" s="172"/>
      <c r="Z924" s="172"/>
      <c r="AA924" s="172"/>
      <c r="AB924" s="172"/>
      <c r="AC924" s="172"/>
    </row>
    <row r="925">
      <c r="A925" s="83"/>
      <c r="B925" s="172"/>
      <c r="C925" s="171"/>
      <c r="D925" s="176"/>
      <c r="E925" s="172"/>
      <c r="F925" s="172"/>
      <c r="G925" s="172"/>
      <c r="H925" s="176"/>
      <c r="I925" s="172"/>
      <c r="J925" s="172"/>
      <c r="K925" s="172"/>
      <c r="L925" s="172"/>
      <c r="M925" s="172"/>
      <c r="N925" s="172"/>
      <c r="O925" s="172"/>
      <c r="P925" s="172"/>
      <c r="Q925" s="172"/>
      <c r="R925" s="172"/>
      <c r="S925" s="172"/>
      <c r="T925" s="172"/>
      <c r="U925" s="172"/>
      <c r="V925" s="172"/>
      <c r="W925" s="172"/>
      <c r="X925" s="172"/>
      <c r="Y925" s="172"/>
      <c r="Z925" s="172"/>
      <c r="AA925" s="172"/>
      <c r="AB925" s="172"/>
      <c r="AC925" s="172"/>
    </row>
    <row r="926">
      <c r="A926" s="83"/>
      <c r="B926" s="172"/>
      <c r="C926" s="171"/>
      <c r="D926" s="176"/>
      <c r="E926" s="172"/>
      <c r="F926" s="172"/>
      <c r="G926" s="172"/>
      <c r="H926" s="176"/>
      <c r="I926" s="172"/>
      <c r="J926" s="172"/>
      <c r="K926" s="172"/>
      <c r="L926" s="172"/>
      <c r="M926" s="172"/>
      <c r="N926" s="172"/>
      <c r="O926" s="172"/>
      <c r="P926" s="172"/>
      <c r="Q926" s="172"/>
      <c r="R926" s="172"/>
      <c r="S926" s="172"/>
      <c r="T926" s="172"/>
      <c r="U926" s="172"/>
      <c r="V926" s="172"/>
      <c r="W926" s="172"/>
      <c r="X926" s="172"/>
      <c r="Y926" s="172"/>
      <c r="Z926" s="172"/>
      <c r="AA926" s="172"/>
      <c r="AB926" s="172"/>
      <c r="AC926" s="172"/>
    </row>
    <row r="927">
      <c r="A927" s="83"/>
      <c r="B927" s="172"/>
      <c r="C927" s="171"/>
      <c r="D927" s="176"/>
      <c r="E927" s="172"/>
      <c r="F927" s="172"/>
      <c r="G927" s="172"/>
      <c r="H927" s="176"/>
      <c r="I927" s="172"/>
      <c r="J927" s="172"/>
      <c r="K927" s="172"/>
      <c r="L927" s="172"/>
      <c r="M927" s="172"/>
      <c r="N927" s="172"/>
      <c r="O927" s="172"/>
      <c r="P927" s="172"/>
      <c r="Q927" s="172"/>
      <c r="R927" s="172"/>
      <c r="S927" s="172"/>
      <c r="T927" s="172"/>
      <c r="U927" s="172"/>
      <c r="V927" s="172"/>
      <c r="W927" s="172"/>
      <c r="X927" s="172"/>
      <c r="Y927" s="172"/>
      <c r="Z927" s="172"/>
      <c r="AA927" s="172"/>
      <c r="AB927" s="172"/>
      <c r="AC927" s="172"/>
    </row>
    <row r="928">
      <c r="A928" s="83"/>
      <c r="B928" s="172"/>
      <c r="C928" s="171"/>
      <c r="D928" s="176"/>
      <c r="E928" s="172"/>
      <c r="F928" s="172"/>
      <c r="G928" s="172"/>
      <c r="H928" s="176"/>
      <c r="I928" s="172"/>
      <c r="J928" s="172"/>
      <c r="K928" s="172"/>
      <c r="L928" s="172"/>
      <c r="M928" s="172"/>
      <c r="N928" s="172"/>
      <c r="O928" s="172"/>
      <c r="P928" s="172"/>
      <c r="Q928" s="172"/>
      <c r="R928" s="172"/>
      <c r="S928" s="172"/>
      <c r="T928" s="172"/>
      <c r="U928" s="172"/>
      <c r="V928" s="172"/>
      <c r="W928" s="172"/>
      <c r="X928" s="172"/>
      <c r="Y928" s="172"/>
      <c r="Z928" s="172"/>
      <c r="AA928" s="172"/>
      <c r="AB928" s="172"/>
      <c r="AC928" s="172"/>
    </row>
    <row r="929">
      <c r="A929" s="83"/>
      <c r="B929" s="172"/>
      <c r="C929" s="171"/>
      <c r="D929" s="176"/>
      <c r="E929" s="172"/>
      <c r="F929" s="172"/>
      <c r="G929" s="172"/>
      <c r="H929" s="176"/>
      <c r="I929" s="172"/>
      <c r="J929" s="172"/>
      <c r="K929" s="172"/>
      <c r="L929" s="172"/>
      <c r="M929" s="172"/>
      <c r="N929" s="172"/>
      <c r="O929" s="172"/>
      <c r="P929" s="172"/>
      <c r="Q929" s="172"/>
      <c r="R929" s="172"/>
      <c r="S929" s="172"/>
      <c r="T929" s="172"/>
      <c r="U929" s="172"/>
      <c r="V929" s="172"/>
      <c r="W929" s="172"/>
      <c r="X929" s="172"/>
      <c r="Y929" s="172"/>
      <c r="Z929" s="172"/>
      <c r="AA929" s="172"/>
      <c r="AB929" s="172"/>
      <c r="AC929" s="172"/>
    </row>
    <row r="930">
      <c r="A930" s="83"/>
      <c r="B930" s="172"/>
      <c r="C930" s="171"/>
      <c r="D930" s="176"/>
      <c r="E930" s="172"/>
      <c r="F930" s="172"/>
      <c r="G930" s="172"/>
      <c r="H930" s="176"/>
      <c r="I930" s="172"/>
      <c r="J930" s="172"/>
      <c r="K930" s="172"/>
      <c r="L930" s="172"/>
      <c r="M930" s="172"/>
      <c r="N930" s="172"/>
      <c r="O930" s="172"/>
      <c r="P930" s="172"/>
      <c r="Q930" s="172"/>
      <c r="R930" s="172"/>
      <c r="S930" s="172"/>
      <c r="T930" s="172"/>
      <c r="U930" s="172"/>
      <c r="V930" s="172"/>
      <c r="W930" s="172"/>
      <c r="X930" s="172"/>
      <c r="Y930" s="172"/>
      <c r="Z930" s="172"/>
      <c r="AA930" s="172"/>
      <c r="AB930" s="172"/>
      <c r="AC930" s="172"/>
    </row>
    <row r="931">
      <c r="A931" s="83"/>
      <c r="B931" s="172"/>
      <c r="C931" s="171"/>
      <c r="D931" s="176"/>
      <c r="E931" s="172"/>
      <c r="F931" s="172"/>
      <c r="G931" s="172"/>
      <c r="H931" s="176"/>
      <c r="I931" s="172"/>
      <c r="J931" s="172"/>
      <c r="K931" s="172"/>
      <c r="L931" s="172"/>
      <c r="M931" s="172"/>
      <c r="N931" s="172"/>
      <c r="O931" s="172"/>
      <c r="P931" s="172"/>
      <c r="Q931" s="172"/>
      <c r="R931" s="172"/>
      <c r="S931" s="172"/>
      <c r="T931" s="172"/>
      <c r="U931" s="172"/>
      <c r="V931" s="172"/>
      <c r="W931" s="172"/>
      <c r="X931" s="172"/>
      <c r="Y931" s="172"/>
      <c r="Z931" s="172"/>
      <c r="AA931" s="172"/>
      <c r="AB931" s="172"/>
      <c r="AC931" s="172"/>
    </row>
    <row r="932">
      <c r="A932" s="83"/>
      <c r="B932" s="172"/>
      <c r="C932" s="171"/>
      <c r="D932" s="176"/>
      <c r="E932" s="172"/>
      <c r="F932" s="172"/>
      <c r="G932" s="172"/>
      <c r="H932" s="176"/>
      <c r="I932" s="172"/>
      <c r="J932" s="172"/>
      <c r="K932" s="172"/>
      <c r="L932" s="172"/>
      <c r="M932" s="172"/>
      <c r="N932" s="172"/>
      <c r="O932" s="172"/>
      <c r="P932" s="172"/>
      <c r="Q932" s="172"/>
      <c r="R932" s="172"/>
      <c r="S932" s="172"/>
      <c r="T932" s="172"/>
      <c r="U932" s="172"/>
      <c r="V932" s="172"/>
      <c r="W932" s="172"/>
      <c r="X932" s="172"/>
      <c r="Y932" s="172"/>
      <c r="Z932" s="172"/>
      <c r="AA932" s="172"/>
      <c r="AB932" s="172"/>
      <c r="AC932" s="172"/>
    </row>
    <row r="933">
      <c r="A933" s="83"/>
      <c r="B933" s="172"/>
      <c r="C933" s="171"/>
      <c r="D933" s="176"/>
      <c r="E933" s="172"/>
      <c r="F933" s="172"/>
      <c r="G933" s="172"/>
      <c r="H933" s="176"/>
      <c r="I933" s="172"/>
      <c r="J933" s="172"/>
      <c r="K933" s="172"/>
      <c r="L933" s="172"/>
      <c r="M933" s="172"/>
      <c r="N933" s="172"/>
      <c r="O933" s="172"/>
      <c r="P933" s="172"/>
      <c r="Q933" s="172"/>
      <c r="R933" s="172"/>
      <c r="S933" s="172"/>
      <c r="T933" s="172"/>
      <c r="U933" s="172"/>
      <c r="V933" s="172"/>
      <c r="W933" s="172"/>
      <c r="X933" s="172"/>
      <c r="Y933" s="172"/>
      <c r="Z933" s="172"/>
      <c r="AA933" s="172"/>
      <c r="AB933" s="172"/>
      <c r="AC933" s="172"/>
    </row>
    <row r="934">
      <c r="A934" s="83"/>
      <c r="B934" s="172"/>
      <c r="C934" s="171"/>
      <c r="D934" s="176"/>
      <c r="E934" s="172"/>
      <c r="F934" s="172"/>
      <c r="G934" s="172"/>
      <c r="H934" s="176"/>
      <c r="I934" s="172"/>
      <c r="J934" s="172"/>
      <c r="K934" s="172"/>
      <c r="L934" s="172"/>
      <c r="M934" s="172"/>
      <c r="N934" s="172"/>
      <c r="O934" s="172"/>
      <c r="P934" s="172"/>
      <c r="Q934" s="172"/>
      <c r="R934" s="172"/>
      <c r="S934" s="172"/>
      <c r="T934" s="172"/>
      <c r="U934" s="172"/>
      <c r="V934" s="172"/>
      <c r="W934" s="172"/>
      <c r="X934" s="172"/>
      <c r="Y934" s="172"/>
      <c r="Z934" s="172"/>
      <c r="AA934" s="172"/>
      <c r="AB934" s="172"/>
      <c r="AC934" s="172"/>
    </row>
    <row r="935">
      <c r="A935" s="83"/>
      <c r="B935" s="172"/>
      <c r="C935" s="171"/>
      <c r="D935" s="176"/>
      <c r="E935" s="172"/>
      <c r="F935" s="172"/>
      <c r="G935" s="172"/>
      <c r="H935" s="176"/>
      <c r="I935" s="172"/>
      <c r="J935" s="172"/>
      <c r="K935" s="172"/>
      <c r="L935" s="172"/>
      <c r="M935" s="172"/>
      <c r="N935" s="172"/>
      <c r="O935" s="172"/>
      <c r="P935" s="172"/>
      <c r="Q935" s="172"/>
      <c r="R935" s="172"/>
      <c r="S935" s="172"/>
      <c r="T935" s="172"/>
      <c r="U935" s="172"/>
      <c r="V935" s="172"/>
      <c r="W935" s="172"/>
      <c r="X935" s="172"/>
      <c r="Y935" s="172"/>
      <c r="Z935" s="172"/>
      <c r="AA935" s="172"/>
      <c r="AB935" s="172"/>
      <c r="AC935" s="172"/>
    </row>
    <row r="936">
      <c r="A936" s="83"/>
      <c r="B936" s="172"/>
      <c r="C936" s="171"/>
      <c r="D936" s="176"/>
      <c r="E936" s="172"/>
      <c r="F936" s="172"/>
      <c r="G936" s="172"/>
      <c r="H936" s="176"/>
      <c r="I936" s="172"/>
      <c r="J936" s="172"/>
      <c r="K936" s="172"/>
      <c r="L936" s="172"/>
      <c r="M936" s="172"/>
      <c r="N936" s="172"/>
      <c r="O936" s="172"/>
      <c r="P936" s="172"/>
      <c r="Q936" s="172"/>
      <c r="R936" s="172"/>
      <c r="S936" s="172"/>
      <c r="T936" s="172"/>
      <c r="U936" s="172"/>
      <c r="V936" s="172"/>
      <c r="W936" s="172"/>
      <c r="X936" s="172"/>
      <c r="Y936" s="172"/>
      <c r="Z936" s="172"/>
      <c r="AA936" s="172"/>
      <c r="AB936" s="172"/>
      <c r="AC936" s="172"/>
    </row>
    <row r="937">
      <c r="A937" s="83"/>
      <c r="B937" s="172"/>
      <c r="C937" s="171"/>
      <c r="D937" s="176"/>
      <c r="E937" s="172"/>
      <c r="F937" s="172"/>
      <c r="G937" s="172"/>
      <c r="H937" s="176"/>
      <c r="I937" s="172"/>
      <c r="J937" s="172"/>
      <c r="K937" s="172"/>
      <c r="L937" s="172"/>
      <c r="M937" s="172"/>
      <c r="N937" s="172"/>
      <c r="O937" s="172"/>
      <c r="P937" s="172"/>
      <c r="Q937" s="172"/>
      <c r="R937" s="172"/>
      <c r="S937" s="172"/>
      <c r="T937" s="172"/>
      <c r="U937" s="172"/>
      <c r="V937" s="172"/>
      <c r="W937" s="172"/>
      <c r="X937" s="172"/>
      <c r="Y937" s="172"/>
      <c r="Z937" s="172"/>
      <c r="AA937" s="172"/>
      <c r="AB937" s="172"/>
      <c r="AC937" s="172"/>
    </row>
    <row r="938">
      <c r="A938" s="83"/>
      <c r="B938" s="172"/>
      <c r="C938" s="171"/>
      <c r="D938" s="176"/>
      <c r="E938" s="172"/>
      <c r="F938" s="172"/>
      <c r="G938" s="172"/>
      <c r="H938" s="176"/>
      <c r="I938" s="172"/>
      <c r="J938" s="172"/>
      <c r="K938" s="172"/>
      <c r="L938" s="172"/>
      <c r="M938" s="172"/>
      <c r="N938" s="172"/>
      <c r="O938" s="172"/>
      <c r="P938" s="172"/>
      <c r="Q938" s="172"/>
      <c r="R938" s="172"/>
      <c r="S938" s="172"/>
      <c r="T938" s="172"/>
      <c r="U938" s="172"/>
      <c r="V938" s="172"/>
      <c r="W938" s="172"/>
      <c r="X938" s="172"/>
      <c r="Y938" s="172"/>
      <c r="Z938" s="172"/>
      <c r="AA938" s="172"/>
      <c r="AB938" s="172"/>
      <c r="AC938" s="172"/>
    </row>
    <row r="939">
      <c r="A939" s="83"/>
      <c r="B939" s="172"/>
      <c r="C939" s="171"/>
      <c r="D939" s="176"/>
      <c r="E939" s="172"/>
      <c r="F939" s="172"/>
      <c r="G939" s="172"/>
      <c r="H939" s="176"/>
      <c r="I939" s="172"/>
      <c r="J939" s="172"/>
      <c r="K939" s="172"/>
      <c r="L939" s="172"/>
      <c r="M939" s="172"/>
      <c r="N939" s="172"/>
      <c r="O939" s="172"/>
      <c r="P939" s="172"/>
      <c r="Q939" s="172"/>
      <c r="R939" s="172"/>
      <c r="S939" s="172"/>
      <c r="T939" s="172"/>
      <c r="U939" s="172"/>
      <c r="V939" s="172"/>
      <c r="W939" s="172"/>
      <c r="X939" s="172"/>
      <c r="Y939" s="172"/>
      <c r="Z939" s="172"/>
      <c r="AA939" s="172"/>
      <c r="AB939" s="172"/>
      <c r="AC939" s="172"/>
    </row>
    <row r="940">
      <c r="A940" s="83"/>
      <c r="B940" s="172"/>
      <c r="C940" s="171"/>
      <c r="D940" s="176"/>
      <c r="E940" s="172"/>
      <c r="F940" s="172"/>
      <c r="G940" s="172"/>
      <c r="H940" s="176"/>
      <c r="I940" s="172"/>
      <c r="J940" s="172"/>
      <c r="K940" s="172"/>
      <c r="L940" s="172"/>
      <c r="M940" s="172"/>
      <c r="N940" s="172"/>
      <c r="O940" s="172"/>
      <c r="P940" s="172"/>
      <c r="Q940" s="172"/>
      <c r="R940" s="172"/>
      <c r="S940" s="172"/>
      <c r="T940" s="172"/>
      <c r="U940" s="172"/>
      <c r="V940" s="172"/>
      <c r="W940" s="172"/>
      <c r="X940" s="172"/>
      <c r="Y940" s="172"/>
      <c r="Z940" s="172"/>
      <c r="AA940" s="172"/>
      <c r="AB940" s="172"/>
      <c r="AC940" s="172"/>
    </row>
    <row r="941">
      <c r="A941" s="83"/>
      <c r="B941" s="172"/>
      <c r="C941" s="171"/>
      <c r="D941" s="176"/>
      <c r="E941" s="172"/>
      <c r="F941" s="172"/>
      <c r="G941" s="172"/>
      <c r="H941" s="176"/>
      <c r="I941" s="172"/>
      <c r="J941" s="172"/>
      <c r="K941" s="172"/>
      <c r="L941" s="172"/>
      <c r="M941" s="172"/>
      <c r="N941" s="172"/>
      <c r="O941" s="172"/>
      <c r="P941" s="172"/>
      <c r="Q941" s="172"/>
      <c r="R941" s="172"/>
      <c r="S941" s="172"/>
      <c r="T941" s="172"/>
      <c r="U941" s="172"/>
      <c r="V941" s="172"/>
      <c r="W941" s="172"/>
      <c r="X941" s="172"/>
      <c r="Y941" s="172"/>
      <c r="Z941" s="172"/>
      <c r="AA941" s="172"/>
      <c r="AB941" s="172"/>
      <c r="AC941" s="172"/>
    </row>
    <row r="942">
      <c r="A942" s="83"/>
      <c r="B942" s="172"/>
      <c r="C942" s="171"/>
      <c r="D942" s="176"/>
      <c r="E942" s="172"/>
      <c r="F942" s="172"/>
      <c r="G942" s="172"/>
      <c r="H942" s="176"/>
      <c r="I942" s="172"/>
      <c r="J942" s="172"/>
      <c r="K942" s="172"/>
      <c r="L942" s="172"/>
      <c r="M942" s="172"/>
      <c r="N942" s="172"/>
      <c r="O942" s="172"/>
      <c r="P942" s="172"/>
      <c r="Q942" s="172"/>
      <c r="R942" s="172"/>
      <c r="S942" s="172"/>
      <c r="T942" s="172"/>
      <c r="U942" s="172"/>
      <c r="V942" s="172"/>
      <c r="W942" s="172"/>
      <c r="X942" s="172"/>
      <c r="Y942" s="172"/>
      <c r="Z942" s="172"/>
      <c r="AA942" s="172"/>
      <c r="AB942" s="172"/>
      <c r="AC942" s="172"/>
    </row>
    <row r="943">
      <c r="A943" s="83"/>
      <c r="B943" s="172"/>
      <c r="C943" s="171"/>
      <c r="D943" s="176"/>
      <c r="E943" s="172"/>
      <c r="F943" s="172"/>
      <c r="G943" s="172"/>
      <c r="H943" s="176"/>
      <c r="I943" s="172"/>
      <c r="J943" s="172"/>
      <c r="K943" s="172"/>
      <c r="L943" s="172"/>
      <c r="M943" s="172"/>
      <c r="N943" s="172"/>
      <c r="O943" s="172"/>
      <c r="P943" s="172"/>
      <c r="Q943" s="172"/>
      <c r="R943" s="172"/>
      <c r="S943" s="172"/>
      <c r="T943" s="172"/>
      <c r="U943" s="172"/>
      <c r="V943" s="172"/>
      <c r="W943" s="172"/>
      <c r="X943" s="172"/>
      <c r="Y943" s="172"/>
      <c r="Z943" s="172"/>
      <c r="AA943" s="172"/>
      <c r="AB943" s="172"/>
      <c r="AC943" s="172"/>
    </row>
    <row r="944">
      <c r="A944" s="83"/>
      <c r="B944" s="172"/>
      <c r="C944" s="171"/>
      <c r="D944" s="176"/>
      <c r="E944" s="172"/>
      <c r="F944" s="172"/>
      <c r="G944" s="172"/>
      <c r="H944" s="176"/>
      <c r="I944" s="172"/>
      <c r="J944" s="172"/>
      <c r="K944" s="172"/>
      <c r="L944" s="172"/>
      <c r="M944" s="172"/>
      <c r="N944" s="172"/>
      <c r="O944" s="172"/>
      <c r="P944" s="172"/>
      <c r="Q944" s="172"/>
      <c r="R944" s="172"/>
      <c r="S944" s="172"/>
      <c r="T944" s="172"/>
      <c r="U944" s="172"/>
      <c r="V944" s="172"/>
      <c r="W944" s="172"/>
      <c r="X944" s="172"/>
      <c r="Y944" s="172"/>
      <c r="Z944" s="172"/>
      <c r="AA944" s="172"/>
      <c r="AB944" s="172"/>
      <c r="AC944" s="172"/>
    </row>
    <row r="945">
      <c r="A945" s="83"/>
      <c r="B945" s="172"/>
      <c r="C945" s="171"/>
      <c r="D945" s="176"/>
      <c r="E945" s="172"/>
      <c r="F945" s="172"/>
      <c r="G945" s="172"/>
      <c r="H945" s="176"/>
      <c r="I945" s="172"/>
      <c r="J945" s="172"/>
      <c r="K945" s="172"/>
      <c r="L945" s="172"/>
      <c r="M945" s="172"/>
      <c r="N945" s="172"/>
      <c r="O945" s="172"/>
      <c r="P945" s="172"/>
      <c r="Q945" s="172"/>
      <c r="R945" s="172"/>
      <c r="S945" s="172"/>
      <c r="T945" s="172"/>
      <c r="U945" s="172"/>
      <c r="V945" s="172"/>
      <c r="W945" s="172"/>
      <c r="X945" s="172"/>
      <c r="Y945" s="172"/>
      <c r="Z945" s="172"/>
      <c r="AA945" s="172"/>
      <c r="AB945" s="172"/>
      <c r="AC945" s="172"/>
    </row>
    <row r="946">
      <c r="A946" s="83"/>
      <c r="B946" s="172"/>
      <c r="C946" s="171"/>
      <c r="D946" s="176"/>
      <c r="E946" s="172"/>
      <c r="F946" s="172"/>
      <c r="G946" s="172"/>
      <c r="H946" s="176"/>
      <c r="I946" s="172"/>
      <c r="J946" s="172"/>
      <c r="K946" s="172"/>
      <c r="L946" s="172"/>
      <c r="M946" s="172"/>
      <c r="N946" s="172"/>
      <c r="O946" s="172"/>
      <c r="P946" s="172"/>
      <c r="Q946" s="172"/>
      <c r="R946" s="172"/>
      <c r="S946" s="172"/>
      <c r="T946" s="172"/>
      <c r="U946" s="172"/>
      <c r="V946" s="172"/>
      <c r="W946" s="172"/>
      <c r="X946" s="172"/>
      <c r="Y946" s="172"/>
      <c r="Z946" s="172"/>
      <c r="AA946" s="172"/>
      <c r="AB946" s="172"/>
      <c r="AC946" s="172"/>
    </row>
    <row r="947">
      <c r="A947" s="83"/>
      <c r="B947" s="172"/>
      <c r="C947" s="171"/>
      <c r="D947" s="176"/>
      <c r="E947" s="172"/>
      <c r="F947" s="172"/>
      <c r="G947" s="172"/>
      <c r="H947" s="176"/>
      <c r="I947" s="172"/>
      <c r="J947" s="172"/>
      <c r="K947" s="172"/>
      <c r="L947" s="172"/>
      <c r="M947" s="172"/>
      <c r="N947" s="172"/>
      <c r="O947" s="172"/>
      <c r="P947" s="172"/>
      <c r="Q947" s="172"/>
      <c r="R947" s="172"/>
      <c r="S947" s="172"/>
      <c r="T947" s="172"/>
      <c r="U947" s="172"/>
      <c r="V947" s="172"/>
      <c r="W947" s="172"/>
      <c r="X947" s="172"/>
      <c r="Y947" s="172"/>
      <c r="Z947" s="172"/>
      <c r="AA947" s="172"/>
      <c r="AB947" s="172"/>
      <c r="AC947" s="172"/>
    </row>
    <row r="948">
      <c r="A948" s="83"/>
      <c r="B948" s="172"/>
      <c r="C948" s="171"/>
      <c r="D948" s="176"/>
      <c r="E948" s="172"/>
      <c r="F948" s="172"/>
      <c r="G948" s="172"/>
      <c r="H948" s="176"/>
      <c r="I948" s="172"/>
      <c r="J948" s="172"/>
      <c r="K948" s="172"/>
      <c r="L948" s="172"/>
      <c r="M948" s="172"/>
      <c r="N948" s="172"/>
      <c r="O948" s="172"/>
      <c r="P948" s="172"/>
      <c r="Q948" s="172"/>
      <c r="R948" s="172"/>
      <c r="S948" s="172"/>
      <c r="T948" s="172"/>
      <c r="U948" s="172"/>
      <c r="V948" s="172"/>
      <c r="W948" s="172"/>
      <c r="X948" s="172"/>
      <c r="Y948" s="172"/>
      <c r="Z948" s="172"/>
      <c r="AA948" s="172"/>
      <c r="AB948" s="172"/>
      <c r="AC948" s="172"/>
    </row>
    <row r="949">
      <c r="A949" s="83"/>
      <c r="B949" s="172"/>
      <c r="C949" s="171"/>
      <c r="D949" s="176"/>
      <c r="E949" s="172"/>
      <c r="F949" s="172"/>
      <c r="G949" s="172"/>
      <c r="H949" s="176"/>
      <c r="I949" s="172"/>
      <c r="J949" s="172"/>
      <c r="K949" s="172"/>
      <c r="L949" s="172"/>
      <c r="M949" s="172"/>
      <c r="N949" s="172"/>
      <c r="O949" s="172"/>
      <c r="P949" s="172"/>
      <c r="Q949" s="172"/>
      <c r="R949" s="172"/>
      <c r="S949" s="172"/>
      <c r="T949" s="172"/>
      <c r="U949" s="172"/>
      <c r="V949" s="172"/>
      <c r="W949" s="172"/>
      <c r="X949" s="172"/>
      <c r="Y949" s="172"/>
      <c r="Z949" s="172"/>
      <c r="AA949" s="172"/>
      <c r="AB949" s="172"/>
      <c r="AC949" s="172"/>
    </row>
    <row r="950">
      <c r="A950" s="83"/>
      <c r="B950" s="172"/>
      <c r="C950" s="171"/>
      <c r="D950" s="176"/>
      <c r="E950" s="172"/>
      <c r="F950" s="172"/>
      <c r="G950" s="172"/>
      <c r="H950" s="176"/>
      <c r="I950" s="172"/>
      <c r="J950" s="172"/>
      <c r="K950" s="172"/>
      <c r="L950" s="172"/>
      <c r="M950" s="172"/>
      <c r="N950" s="172"/>
      <c r="O950" s="172"/>
      <c r="P950" s="172"/>
      <c r="Q950" s="172"/>
      <c r="R950" s="172"/>
      <c r="S950" s="172"/>
      <c r="T950" s="172"/>
      <c r="U950" s="172"/>
      <c r="V950" s="172"/>
      <c r="W950" s="172"/>
      <c r="X950" s="172"/>
      <c r="Y950" s="172"/>
      <c r="Z950" s="172"/>
      <c r="AA950" s="172"/>
      <c r="AB950" s="172"/>
      <c r="AC950" s="172"/>
    </row>
    <row r="951">
      <c r="A951" s="83"/>
      <c r="B951" s="172"/>
      <c r="C951" s="171"/>
      <c r="D951" s="176"/>
      <c r="E951" s="172"/>
      <c r="F951" s="172"/>
      <c r="G951" s="172"/>
      <c r="H951" s="176"/>
      <c r="I951" s="172"/>
      <c r="J951" s="172"/>
      <c r="K951" s="172"/>
      <c r="L951" s="172"/>
      <c r="M951" s="172"/>
      <c r="N951" s="172"/>
      <c r="O951" s="172"/>
      <c r="P951" s="172"/>
      <c r="Q951" s="172"/>
      <c r="R951" s="172"/>
      <c r="S951" s="172"/>
      <c r="T951" s="172"/>
      <c r="U951" s="172"/>
      <c r="V951" s="172"/>
      <c r="W951" s="172"/>
      <c r="X951" s="172"/>
      <c r="Y951" s="172"/>
      <c r="Z951" s="172"/>
      <c r="AA951" s="172"/>
      <c r="AB951" s="172"/>
      <c r="AC951" s="172"/>
    </row>
    <row r="952">
      <c r="A952" s="83"/>
      <c r="B952" s="172"/>
      <c r="C952" s="171"/>
      <c r="D952" s="176"/>
      <c r="E952" s="172"/>
      <c r="F952" s="172"/>
      <c r="G952" s="172"/>
      <c r="H952" s="176"/>
      <c r="I952" s="172"/>
      <c r="J952" s="172"/>
      <c r="K952" s="172"/>
      <c r="L952" s="172"/>
      <c r="M952" s="172"/>
      <c r="N952" s="172"/>
      <c r="O952" s="172"/>
      <c r="P952" s="172"/>
      <c r="Q952" s="172"/>
      <c r="R952" s="172"/>
      <c r="S952" s="172"/>
      <c r="T952" s="172"/>
      <c r="U952" s="172"/>
      <c r="V952" s="172"/>
      <c r="W952" s="172"/>
      <c r="X952" s="172"/>
      <c r="Y952" s="172"/>
      <c r="Z952" s="172"/>
      <c r="AA952" s="172"/>
      <c r="AB952" s="172"/>
      <c r="AC952" s="172"/>
    </row>
    <row r="953">
      <c r="A953" s="83"/>
      <c r="B953" s="172"/>
      <c r="C953" s="171"/>
      <c r="D953" s="176"/>
      <c r="E953" s="172"/>
      <c r="F953" s="172"/>
      <c r="G953" s="172"/>
      <c r="H953" s="176"/>
      <c r="I953" s="172"/>
      <c r="J953" s="172"/>
      <c r="K953" s="172"/>
      <c r="L953" s="172"/>
      <c r="M953" s="172"/>
      <c r="N953" s="172"/>
      <c r="O953" s="172"/>
      <c r="P953" s="172"/>
      <c r="Q953" s="172"/>
      <c r="R953" s="172"/>
      <c r="S953" s="172"/>
      <c r="T953" s="172"/>
      <c r="U953" s="172"/>
      <c r="V953" s="172"/>
      <c r="W953" s="172"/>
      <c r="X953" s="172"/>
      <c r="Y953" s="172"/>
      <c r="Z953" s="172"/>
      <c r="AA953" s="172"/>
      <c r="AB953" s="172"/>
      <c r="AC953" s="172"/>
    </row>
    <row r="954">
      <c r="A954" s="83"/>
      <c r="B954" s="172"/>
      <c r="C954" s="171"/>
      <c r="D954" s="176"/>
      <c r="E954" s="172"/>
      <c r="F954" s="172"/>
      <c r="G954" s="172"/>
      <c r="H954" s="176"/>
      <c r="I954" s="172"/>
      <c r="J954" s="172"/>
      <c r="K954" s="172"/>
      <c r="L954" s="172"/>
      <c r="M954" s="172"/>
      <c r="N954" s="172"/>
      <c r="O954" s="172"/>
      <c r="P954" s="172"/>
      <c r="Q954" s="172"/>
      <c r="R954" s="172"/>
      <c r="S954" s="172"/>
      <c r="T954" s="172"/>
      <c r="U954" s="172"/>
      <c r="V954" s="172"/>
      <c r="W954" s="172"/>
      <c r="X954" s="172"/>
      <c r="Y954" s="172"/>
      <c r="Z954" s="172"/>
      <c r="AA954" s="172"/>
      <c r="AB954" s="172"/>
      <c r="AC954" s="172"/>
    </row>
    <row r="955">
      <c r="A955" s="83"/>
      <c r="B955" s="172"/>
      <c r="C955" s="171"/>
      <c r="D955" s="176"/>
      <c r="E955" s="172"/>
      <c r="F955" s="172"/>
      <c r="G955" s="172"/>
      <c r="H955" s="176"/>
      <c r="I955" s="172"/>
      <c r="J955" s="172"/>
      <c r="K955" s="172"/>
      <c r="L955" s="172"/>
      <c r="M955" s="172"/>
      <c r="N955" s="172"/>
      <c r="O955" s="172"/>
      <c r="P955" s="172"/>
      <c r="Q955" s="172"/>
      <c r="R955" s="172"/>
      <c r="S955" s="172"/>
      <c r="T955" s="172"/>
      <c r="U955" s="172"/>
      <c r="V955" s="172"/>
      <c r="W955" s="172"/>
      <c r="X955" s="172"/>
      <c r="Y955" s="172"/>
      <c r="Z955" s="172"/>
      <c r="AA955" s="172"/>
      <c r="AB955" s="172"/>
      <c r="AC955" s="172"/>
    </row>
    <row r="956">
      <c r="A956" s="83"/>
      <c r="B956" s="172"/>
      <c r="C956" s="171"/>
      <c r="D956" s="176"/>
      <c r="E956" s="172"/>
      <c r="F956" s="172"/>
      <c r="G956" s="172"/>
      <c r="H956" s="176"/>
      <c r="I956" s="172"/>
      <c r="J956" s="172"/>
      <c r="K956" s="172"/>
      <c r="L956" s="172"/>
      <c r="M956" s="172"/>
      <c r="N956" s="172"/>
      <c r="O956" s="172"/>
      <c r="P956" s="172"/>
      <c r="Q956" s="172"/>
      <c r="R956" s="172"/>
      <c r="S956" s="172"/>
      <c r="T956" s="172"/>
      <c r="U956" s="172"/>
      <c r="V956" s="172"/>
      <c r="W956" s="172"/>
      <c r="X956" s="172"/>
      <c r="Y956" s="172"/>
      <c r="Z956" s="172"/>
      <c r="AA956" s="172"/>
      <c r="AB956" s="172"/>
      <c r="AC956" s="172"/>
    </row>
    <row r="957">
      <c r="A957" s="83"/>
      <c r="B957" s="172"/>
      <c r="C957" s="171"/>
      <c r="D957" s="176"/>
      <c r="E957" s="172"/>
      <c r="F957" s="172"/>
      <c r="G957" s="172"/>
      <c r="H957" s="176"/>
      <c r="I957" s="172"/>
      <c r="J957" s="172"/>
      <c r="K957" s="172"/>
      <c r="L957" s="172"/>
      <c r="M957" s="172"/>
      <c r="N957" s="172"/>
      <c r="O957" s="172"/>
      <c r="P957" s="172"/>
      <c r="Q957" s="172"/>
      <c r="R957" s="172"/>
      <c r="S957" s="172"/>
      <c r="T957" s="172"/>
      <c r="U957" s="172"/>
      <c r="V957" s="172"/>
      <c r="W957" s="172"/>
      <c r="X957" s="172"/>
      <c r="Y957" s="172"/>
      <c r="Z957" s="172"/>
      <c r="AA957" s="172"/>
      <c r="AB957" s="172"/>
      <c r="AC957" s="172"/>
    </row>
    <row r="958">
      <c r="A958" s="83"/>
      <c r="B958" s="172"/>
      <c r="C958" s="171"/>
      <c r="D958" s="176"/>
      <c r="E958" s="172"/>
      <c r="F958" s="172"/>
      <c r="G958" s="172"/>
      <c r="H958" s="176"/>
      <c r="I958" s="172"/>
      <c r="J958" s="172"/>
      <c r="K958" s="172"/>
      <c r="L958" s="172"/>
      <c r="M958" s="172"/>
      <c r="N958" s="172"/>
      <c r="O958" s="172"/>
      <c r="P958" s="172"/>
      <c r="Q958" s="172"/>
      <c r="R958" s="172"/>
      <c r="S958" s="172"/>
      <c r="T958" s="172"/>
      <c r="U958" s="172"/>
      <c r="V958" s="172"/>
      <c r="W958" s="172"/>
      <c r="X958" s="172"/>
      <c r="Y958" s="172"/>
      <c r="Z958" s="172"/>
      <c r="AA958" s="172"/>
      <c r="AB958" s="172"/>
      <c r="AC958" s="172"/>
    </row>
    <row r="959">
      <c r="A959" s="83"/>
      <c r="B959" s="172"/>
      <c r="C959" s="171"/>
      <c r="D959" s="176"/>
      <c r="E959" s="172"/>
      <c r="F959" s="172"/>
      <c r="G959" s="172"/>
      <c r="H959" s="176"/>
      <c r="I959" s="172"/>
      <c r="J959" s="172"/>
      <c r="K959" s="172"/>
      <c r="L959" s="172"/>
      <c r="M959" s="172"/>
      <c r="N959" s="172"/>
      <c r="O959" s="172"/>
      <c r="P959" s="172"/>
      <c r="Q959" s="172"/>
      <c r="R959" s="172"/>
      <c r="S959" s="172"/>
      <c r="T959" s="172"/>
      <c r="U959" s="172"/>
      <c r="V959" s="172"/>
      <c r="W959" s="172"/>
      <c r="X959" s="172"/>
      <c r="Y959" s="172"/>
      <c r="Z959" s="172"/>
      <c r="AA959" s="172"/>
      <c r="AB959" s="172"/>
      <c r="AC959" s="172"/>
    </row>
    <row r="960">
      <c r="A960" s="83"/>
      <c r="B960" s="172"/>
      <c r="C960" s="171"/>
      <c r="D960" s="176"/>
      <c r="E960" s="172"/>
      <c r="F960" s="172"/>
      <c r="G960" s="172"/>
      <c r="H960" s="176"/>
      <c r="I960" s="172"/>
      <c r="J960" s="172"/>
      <c r="K960" s="172"/>
      <c r="L960" s="172"/>
      <c r="M960" s="172"/>
      <c r="N960" s="172"/>
      <c r="O960" s="172"/>
      <c r="P960" s="172"/>
      <c r="Q960" s="172"/>
      <c r="R960" s="172"/>
      <c r="S960" s="172"/>
      <c r="T960" s="172"/>
      <c r="U960" s="172"/>
      <c r="V960" s="172"/>
      <c r="W960" s="172"/>
      <c r="X960" s="172"/>
      <c r="Y960" s="172"/>
      <c r="Z960" s="172"/>
      <c r="AA960" s="172"/>
      <c r="AB960" s="172"/>
      <c r="AC960" s="172"/>
    </row>
    <row r="961">
      <c r="A961" s="83"/>
      <c r="B961" s="172"/>
      <c r="C961" s="171"/>
      <c r="D961" s="176"/>
      <c r="E961" s="172"/>
      <c r="F961" s="172"/>
      <c r="G961" s="172"/>
      <c r="H961" s="176"/>
      <c r="I961" s="172"/>
      <c r="J961" s="172"/>
      <c r="K961" s="172"/>
      <c r="L961" s="172"/>
      <c r="M961" s="172"/>
      <c r="N961" s="172"/>
      <c r="O961" s="172"/>
      <c r="P961" s="172"/>
      <c r="Q961" s="172"/>
      <c r="R961" s="172"/>
      <c r="S961" s="172"/>
      <c r="T961" s="172"/>
      <c r="U961" s="172"/>
      <c r="V961" s="172"/>
      <c r="W961" s="172"/>
      <c r="X961" s="172"/>
      <c r="Y961" s="172"/>
      <c r="Z961" s="172"/>
      <c r="AA961" s="172"/>
      <c r="AB961" s="172"/>
      <c r="AC961" s="172"/>
    </row>
    <row r="962">
      <c r="A962" s="811"/>
      <c r="B962" s="291"/>
      <c r="C962" s="293"/>
      <c r="D962" s="291"/>
      <c r="E962" s="291"/>
      <c r="F962" s="291"/>
      <c r="G962" s="291"/>
      <c r="H962" s="294"/>
      <c r="I962" s="291"/>
      <c r="J962" s="291"/>
      <c r="K962" s="291"/>
      <c r="L962" s="291"/>
      <c r="M962" s="291"/>
      <c r="N962" s="291"/>
      <c r="O962" s="291"/>
      <c r="P962" s="291"/>
      <c r="Q962" s="291"/>
      <c r="R962" s="291"/>
      <c r="S962" s="291"/>
      <c r="T962" s="291"/>
      <c r="U962" s="291"/>
      <c r="V962" s="291"/>
      <c r="W962" s="296"/>
      <c r="X962" s="291"/>
      <c r="Y962" s="291"/>
      <c r="Z962" s="291"/>
      <c r="AA962" s="291"/>
      <c r="AB962" s="291"/>
      <c r="AC962" s="291"/>
    </row>
    <row r="963">
      <c r="A963" s="811"/>
      <c r="B963" s="291"/>
      <c r="C963" s="293"/>
      <c r="D963" s="291"/>
      <c r="E963" s="291"/>
      <c r="F963" s="291"/>
      <c r="G963" s="291"/>
      <c r="H963" s="294"/>
      <c r="I963" s="291"/>
      <c r="J963" s="291"/>
      <c r="K963" s="291"/>
      <c r="L963" s="291"/>
      <c r="M963" s="291"/>
      <c r="N963" s="291"/>
      <c r="O963" s="291"/>
      <c r="P963" s="291"/>
      <c r="Q963" s="291"/>
      <c r="R963" s="291"/>
      <c r="S963" s="291"/>
      <c r="T963" s="291"/>
      <c r="U963" s="291"/>
      <c r="V963" s="291"/>
      <c r="W963" s="296"/>
      <c r="X963" s="291"/>
      <c r="Y963" s="291"/>
      <c r="Z963" s="291"/>
      <c r="AA963" s="291"/>
      <c r="AB963" s="291"/>
      <c r="AC963" s="291"/>
    </row>
    <row r="964">
      <c r="A964" s="811"/>
      <c r="B964" s="291"/>
      <c r="C964" s="293"/>
      <c r="D964" s="291"/>
      <c r="E964" s="291"/>
      <c r="F964" s="291"/>
      <c r="G964" s="291"/>
      <c r="H964" s="294"/>
      <c r="I964" s="291"/>
      <c r="J964" s="291"/>
      <c r="K964" s="291"/>
      <c r="L964" s="291"/>
      <c r="M964" s="291"/>
      <c r="N964" s="291"/>
      <c r="O964" s="291"/>
      <c r="P964" s="291"/>
      <c r="Q964" s="291"/>
      <c r="R964" s="291"/>
      <c r="S964" s="291"/>
      <c r="T964" s="291"/>
      <c r="U964" s="291"/>
      <c r="V964" s="291"/>
      <c r="W964" s="296"/>
      <c r="X964" s="291"/>
      <c r="Y964" s="291"/>
      <c r="Z964" s="291"/>
      <c r="AA964" s="291"/>
      <c r="AB964" s="291"/>
      <c r="AC964" s="291"/>
    </row>
    <row r="965">
      <c r="A965" s="811"/>
      <c r="B965" s="291"/>
      <c r="C965" s="293"/>
      <c r="D965" s="291"/>
      <c r="E965" s="291"/>
      <c r="F965" s="291"/>
      <c r="G965" s="291"/>
      <c r="H965" s="294"/>
      <c r="I965" s="291"/>
      <c r="J965" s="291"/>
      <c r="K965" s="291"/>
      <c r="L965" s="291"/>
      <c r="M965" s="291"/>
      <c r="N965" s="291"/>
      <c r="O965" s="291"/>
      <c r="P965" s="291"/>
      <c r="Q965" s="291"/>
      <c r="R965" s="291"/>
      <c r="S965" s="291"/>
      <c r="T965" s="291"/>
      <c r="U965" s="291"/>
      <c r="V965" s="291"/>
      <c r="W965" s="296"/>
      <c r="X965" s="291"/>
      <c r="Y965" s="291"/>
      <c r="Z965" s="291"/>
      <c r="AA965" s="291"/>
      <c r="AB965" s="291"/>
      <c r="AC965" s="291"/>
    </row>
    <row r="966">
      <c r="A966" s="811"/>
      <c r="B966" s="291"/>
      <c r="C966" s="293"/>
      <c r="D966" s="291"/>
      <c r="E966" s="291"/>
      <c r="F966" s="291"/>
      <c r="G966" s="291"/>
      <c r="H966" s="294"/>
      <c r="I966" s="291"/>
      <c r="J966" s="291"/>
      <c r="K966" s="291"/>
      <c r="L966" s="291"/>
      <c r="M966" s="291"/>
      <c r="N966" s="291"/>
      <c r="O966" s="291"/>
      <c r="P966" s="291"/>
      <c r="Q966" s="291"/>
      <c r="R966" s="291"/>
      <c r="S966" s="291"/>
      <c r="T966" s="291"/>
      <c r="U966" s="291"/>
      <c r="V966" s="291"/>
      <c r="W966" s="296"/>
      <c r="X966" s="291"/>
      <c r="Y966" s="291"/>
      <c r="Z966" s="291"/>
      <c r="AA966" s="291"/>
      <c r="AB966" s="291"/>
      <c r="AC966" s="291"/>
    </row>
    <row r="967">
      <c r="A967" s="811"/>
      <c r="B967" s="292"/>
      <c r="C967" s="297"/>
      <c r="D967" s="292"/>
      <c r="E967" s="292"/>
      <c r="F967" s="292"/>
      <c r="G967" s="292"/>
      <c r="H967" s="298"/>
      <c r="I967" s="292"/>
      <c r="J967" s="292"/>
      <c r="K967" s="292"/>
      <c r="L967" s="292"/>
      <c r="M967" s="292"/>
      <c r="N967" s="292"/>
      <c r="O967" s="292"/>
      <c r="P967" s="292"/>
      <c r="Q967" s="292"/>
      <c r="R967" s="292"/>
      <c r="S967" s="292"/>
      <c r="T967" s="292"/>
      <c r="U967" s="292"/>
      <c r="V967" s="292"/>
      <c r="W967" s="300"/>
      <c r="X967" s="291"/>
      <c r="Y967" s="291"/>
      <c r="Z967" s="291"/>
      <c r="AA967" s="291"/>
      <c r="AB967" s="291"/>
      <c r="AC967" s="291"/>
    </row>
  </sheetData>
  <mergeCells count="54">
    <mergeCell ref="C5:C7"/>
    <mergeCell ref="C8:C9"/>
    <mergeCell ref="C11:C14"/>
    <mergeCell ref="C15:C18"/>
    <mergeCell ref="B19:H19"/>
    <mergeCell ref="C25:C27"/>
    <mergeCell ref="C30:C31"/>
    <mergeCell ref="C32:C35"/>
    <mergeCell ref="B36:H36"/>
    <mergeCell ref="C46:C48"/>
    <mergeCell ref="C51:C52"/>
    <mergeCell ref="C53:C54"/>
    <mergeCell ref="C55:C59"/>
    <mergeCell ref="B60:H60"/>
    <mergeCell ref="C70:C72"/>
    <mergeCell ref="C76:C77"/>
    <mergeCell ref="C78:C79"/>
    <mergeCell ref="C80:C84"/>
    <mergeCell ref="B85:H85"/>
    <mergeCell ref="C90:C91"/>
    <mergeCell ref="C92:C94"/>
    <mergeCell ref="C95:C97"/>
    <mergeCell ref="C98:C99"/>
    <mergeCell ref="C102:C103"/>
    <mergeCell ref="C106:C107"/>
    <mergeCell ref="C114:C116"/>
    <mergeCell ref="C117:C119"/>
    <mergeCell ref="C120:C121"/>
    <mergeCell ref="C122:C123"/>
    <mergeCell ref="C126:C127"/>
    <mergeCell ref="C133:C135"/>
    <mergeCell ref="C136:C138"/>
    <mergeCell ref="C139:C140"/>
    <mergeCell ref="C141:C142"/>
    <mergeCell ref="C145:C146"/>
    <mergeCell ref="C153:C155"/>
    <mergeCell ref="C156:C158"/>
    <mergeCell ref="C159:C160"/>
    <mergeCell ref="C161:C162"/>
    <mergeCell ref="C165:C166"/>
    <mergeCell ref="C170:D170"/>
    <mergeCell ref="C173:C174"/>
    <mergeCell ref="C197:C199"/>
    <mergeCell ref="C200:C202"/>
    <mergeCell ref="C203:C204"/>
    <mergeCell ref="C207:C208"/>
    <mergeCell ref="C211:C212"/>
    <mergeCell ref="C175:C177"/>
    <mergeCell ref="C178:C180"/>
    <mergeCell ref="C181:C182"/>
    <mergeCell ref="C185:C186"/>
    <mergeCell ref="C188:C189"/>
    <mergeCell ref="C192:D192"/>
    <mergeCell ref="C195:C196"/>
  </mergeCells>
  <drawing r:id="rId2"/>
  <legacyDrawing r:id="rId3"/>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2" width="24.13"/>
    <col customWidth="1" min="3" max="3" width="30.0"/>
    <col customWidth="1" min="4" max="4" width="25.5"/>
    <col customWidth="1" min="6" max="6" width="13.38"/>
    <col customWidth="1" min="8" max="8" width="14.88"/>
    <col customWidth="1" min="9" max="9" width="29.5"/>
    <col customWidth="1" hidden="1" min="11" max="11" width="21.88"/>
    <col customWidth="1" hidden="1" min="12" max="12" width="35.63"/>
    <col customWidth="1" hidden="1" min="13" max="13" width="3.75"/>
    <col customWidth="1" hidden="1" min="14" max="14" width="4.38"/>
    <col customWidth="1" hidden="1" min="15" max="15" width="9.5"/>
    <col hidden="1" min="16" max="16" width="12.63"/>
    <col customWidth="1" hidden="1" min="17" max="17" width="11.25"/>
  </cols>
  <sheetData>
    <row r="1">
      <c r="A1" s="812" t="s">
        <v>2044</v>
      </c>
      <c r="B1" s="813" t="s">
        <v>2045</v>
      </c>
      <c r="C1" s="814" t="s">
        <v>2046</v>
      </c>
      <c r="D1" s="26"/>
      <c r="E1" s="815" t="s">
        <v>2047</v>
      </c>
      <c r="F1" s="815" t="s">
        <v>452</v>
      </c>
      <c r="G1" s="815" t="s">
        <v>2048</v>
      </c>
      <c r="H1" s="812" t="s">
        <v>2049</v>
      </c>
      <c r="I1" s="812" t="s">
        <v>1901</v>
      </c>
      <c r="J1" s="816"/>
      <c r="K1" s="817" t="s">
        <v>689</v>
      </c>
      <c r="L1" s="818" t="s">
        <v>690</v>
      </c>
      <c r="M1" s="819" t="s">
        <v>691</v>
      </c>
      <c r="N1" s="819" t="s">
        <v>692</v>
      </c>
      <c r="O1" s="819" t="s">
        <v>693</v>
      </c>
      <c r="P1" s="820" t="s">
        <v>694</v>
      </c>
      <c r="Q1" s="819" t="s">
        <v>695</v>
      </c>
      <c r="R1" s="816"/>
      <c r="S1" s="816"/>
      <c r="T1" s="816"/>
      <c r="U1" s="816"/>
      <c r="V1" s="816"/>
      <c r="W1" s="816"/>
      <c r="X1" s="816"/>
      <c r="Y1" s="816"/>
      <c r="Z1" s="816"/>
    </row>
    <row r="2">
      <c r="A2" s="23"/>
      <c r="B2" s="23"/>
      <c r="C2" s="821" t="s">
        <v>689</v>
      </c>
      <c r="D2" s="821" t="s">
        <v>690</v>
      </c>
      <c r="E2" s="23"/>
      <c r="F2" s="23"/>
      <c r="G2" s="23"/>
      <c r="H2" s="23"/>
      <c r="I2" s="23"/>
      <c r="J2" s="816"/>
      <c r="K2" s="822" t="s">
        <v>744</v>
      </c>
      <c r="L2" s="823"/>
      <c r="M2" s="824"/>
      <c r="N2" s="824"/>
      <c r="O2" s="825"/>
      <c r="P2" s="826"/>
      <c r="Q2" s="826"/>
      <c r="R2" s="816"/>
      <c r="S2" s="816"/>
      <c r="T2" s="816"/>
      <c r="U2" s="816"/>
      <c r="V2" s="816"/>
      <c r="W2" s="816"/>
      <c r="X2" s="816"/>
      <c r="Y2" s="816"/>
      <c r="Z2" s="816"/>
    </row>
    <row r="3">
      <c r="A3" s="827" t="s">
        <v>291</v>
      </c>
      <c r="B3" s="18" t="s">
        <v>2050</v>
      </c>
      <c r="C3" s="828" t="s">
        <v>710</v>
      </c>
      <c r="D3" s="829" t="s">
        <v>754</v>
      </c>
      <c r="E3" s="255">
        <f>RAB!H92</f>
        <v>1500000</v>
      </c>
      <c r="F3" s="830">
        <f>sum(E2:E6)</f>
        <v>5600000</v>
      </c>
      <c r="G3" s="831">
        <f>F3/F24</f>
        <v>0.03566878981</v>
      </c>
      <c r="H3" s="832" t="b">
        <v>0</v>
      </c>
      <c r="I3" s="833"/>
      <c r="J3" s="834" t="s">
        <v>2051</v>
      </c>
      <c r="K3" s="247" t="s">
        <v>746</v>
      </c>
      <c r="L3" s="835" t="s">
        <v>747</v>
      </c>
      <c r="M3" s="836">
        <v>3.0</v>
      </c>
      <c r="N3" s="836">
        <v>2.0</v>
      </c>
      <c r="O3" s="837" t="s">
        <v>703</v>
      </c>
      <c r="P3" s="838">
        <f>750000*110%</f>
        <v>825000</v>
      </c>
      <c r="Q3" s="838">
        <f>P3*N3*M3</f>
        <v>4950000</v>
      </c>
      <c r="R3" s="117"/>
      <c r="S3" s="117"/>
      <c r="T3" s="117"/>
      <c r="U3" s="117"/>
      <c r="V3" s="117"/>
      <c r="W3" s="117"/>
      <c r="X3" s="117"/>
      <c r="Y3" s="117"/>
      <c r="Z3" s="117"/>
    </row>
    <row r="4">
      <c r="A4" s="22"/>
      <c r="B4" s="22"/>
      <c r="C4" s="23"/>
      <c r="D4" s="829" t="s">
        <v>761</v>
      </c>
      <c r="E4" s="255">
        <f>RAB!H94</f>
        <v>3000000</v>
      </c>
      <c r="F4" s="22"/>
      <c r="G4" s="22"/>
      <c r="H4" s="832" t="b">
        <v>0</v>
      </c>
      <c r="I4" s="833"/>
      <c r="J4" s="117"/>
      <c r="K4" s="23"/>
      <c r="L4" s="835" t="s">
        <v>750</v>
      </c>
      <c r="M4" s="839">
        <v>3.0</v>
      </c>
      <c r="N4" s="839">
        <v>1.0</v>
      </c>
      <c r="O4" s="840" t="s">
        <v>751</v>
      </c>
      <c r="P4" s="841">
        <v>1.5E7</v>
      </c>
      <c r="Q4" s="842">
        <f t="shared" ref="Q4:Q15" si="1">P4*M4</f>
        <v>45000000</v>
      </c>
      <c r="R4" s="117"/>
      <c r="S4" s="117"/>
      <c r="T4" s="117"/>
      <c r="U4" s="117"/>
      <c r="V4" s="117"/>
      <c r="W4" s="117"/>
      <c r="X4" s="117"/>
      <c r="Y4" s="117"/>
      <c r="Z4" s="117"/>
    </row>
    <row r="5">
      <c r="A5" s="22"/>
      <c r="B5" s="22"/>
      <c r="C5" s="828" t="s">
        <v>98</v>
      </c>
      <c r="D5" s="843" t="s">
        <v>759</v>
      </c>
      <c r="E5" s="255">
        <f>RAB!H98</f>
        <v>100000</v>
      </c>
      <c r="F5" s="22"/>
      <c r="G5" s="22"/>
      <c r="H5" s="832" t="b">
        <v>0</v>
      </c>
      <c r="I5" s="833"/>
      <c r="J5" s="117"/>
      <c r="K5" s="247" t="s">
        <v>710</v>
      </c>
      <c r="L5" s="835" t="s">
        <v>754</v>
      </c>
      <c r="M5" s="839">
        <v>15.0</v>
      </c>
      <c r="N5" s="839">
        <v>100.0</v>
      </c>
      <c r="O5" s="840" t="s">
        <v>755</v>
      </c>
      <c r="P5" s="841">
        <v>100000.0</v>
      </c>
      <c r="Q5" s="842">
        <f t="shared" si="1"/>
        <v>1500000</v>
      </c>
      <c r="R5" s="117"/>
      <c r="S5" s="117"/>
      <c r="T5" s="117"/>
      <c r="U5" s="117"/>
      <c r="V5" s="117"/>
      <c r="W5" s="117"/>
      <c r="X5" s="117"/>
      <c r="Y5" s="117"/>
      <c r="Z5" s="117"/>
    </row>
    <row r="6">
      <c r="A6" s="23"/>
      <c r="B6" s="23"/>
      <c r="C6" s="23"/>
      <c r="D6" s="843" t="s">
        <v>767</v>
      </c>
      <c r="E6" s="255">
        <f>RAB!H99</f>
        <v>1000000</v>
      </c>
      <c r="F6" s="23"/>
      <c r="G6" s="23"/>
      <c r="H6" s="832" t="b">
        <v>0</v>
      </c>
      <c r="I6" s="833"/>
      <c r="J6" s="117"/>
      <c r="K6" s="22"/>
      <c r="L6" s="259" t="s">
        <v>758</v>
      </c>
      <c r="M6" s="21">
        <v>5.0</v>
      </c>
      <c r="N6" s="21">
        <v>1.0</v>
      </c>
      <c r="O6" s="253" t="s">
        <v>755</v>
      </c>
      <c r="P6" s="254">
        <v>300000.0</v>
      </c>
      <c r="Q6" s="255">
        <f t="shared" si="1"/>
        <v>1500000</v>
      </c>
      <c r="R6" s="117"/>
      <c r="S6" s="117"/>
      <c r="T6" s="117"/>
      <c r="U6" s="117"/>
      <c r="V6" s="117"/>
      <c r="W6" s="117"/>
      <c r="X6" s="117"/>
      <c r="Y6" s="117"/>
      <c r="Z6" s="117"/>
    </row>
    <row r="7">
      <c r="A7" s="827" t="s">
        <v>292</v>
      </c>
      <c r="B7" s="18" t="s">
        <v>1286</v>
      </c>
      <c r="C7" s="844" t="s">
        <v>756</v>
      </c>
      <c r="D7" s="257" t="s">
        <v>763</v>
      </c>
      <c r="E7" s="255">
        <f>RAB!H95</f>
        <v>1500000</v>
      </c>
      <c r="F7" s="830">
        <f>sum(E7:E9)</f>
        <v>19000000</v>
      </c>
      <c r="G7" s="831">
        <f>F7/F24</f>
        <v>0.1210191083</v>
      </c>
      <c r="H7" s="832" t="b">
        <v>0</v>
      </c>
      <c r="I7" s="833"/>
      <c r="J7" s="117"/>
      <c r="K7" s="23"/>
      <c r="L7" s="835" t="s">
        <v>761</v>
      </c>
      <c r="M7" s="839">
        <v>1.0</v>
      </c>
      <c r="N7" s="839">
        <v>1.0</v>
      </c>
      <c r="O7" s="840" t="s">
        <v>760</v>
      </c>
      <c r="P7" s="841">
        <v>3000000.0</v>
      </c>
      <c r="Q7" s="842">
        <f t="shared" si="1"/>
        <v>3000000</v>
      </c>
      <c r="R7" s="117"/>
      <c r="S7" s="117"/>
      <c r="T7" s="117"/>
      <c r="U7" s="117"/>
      <c r="V7" s="117"/>
      <c r="W7" s="117"/>
      <c r="X7" s="117"/>
      <c r="Y7" s="117"/>
      <c r="Z7" s="117"/>
    </row>
    <row r="8">
      <c r="A8" s="22"/>
      <c r="B8" s="22"/>
      <c r="C8" s="22"/>
      <c r="D8" s="257" t="s">
        <v>765</v>
      </c>
      <c r="E8" s="255">
        <f>RAB!H96</f>
        <v>2500000</v>
      </c>
      <c r="F8" s="22"/>
      <c r="G8" s="22"/>
      <c r="H8" s="832" t="b">
        <v>0</v>
      </c>
      <c r="I8" s="833"/>
      <c r="J8" s="117"/>
      <c r="K8" s="247" t="s">
        <v>756</v>
      </c>
      <c r="L8" s="835" t="s">
        <v>763</v>
      </c>
      <c r="M8" s="839">
        <v>10.0</v>
      </c>
      <c r="N8" s="839">
        <v>1.0</v>
      </c>
      <c r="O8" s="840" t="s">
        <v>751</v>
      </c>
      <c r="P8" s="841">
        <v>150000.0</v>
      </c>
      <c r="Q8" s="842">
        <f t="shared" si="1"/>
        <v>1500000</v>
      </c>
      <c r="R8" s="117"/>
      <c r="S8" s="117"/>
      <c r="T8" s="117"/>
      <c r="U8" s="117"/>
      <c r="V8" s="117"/>
      <c r="W8" s="117"/>
      <c r="X8" s="117"/>
      <c r="Y8" s="117"/>
      <c r="Z8" s="117"/>
    </row>
    <row r="9">
      <c r="A9" s="23"/>
      <c r="B9" s="23"/>
      <c r="C9" s="23"/>
      <c r="D9" s="20" t="s">
        <v>766</v>
      </c>
      <c r="E9" s="255">
        <f>RAB!H97</f>
        <v>15000000</v>
      </c>
      <c r="F9" s="23"/>
      <c r="G9" s="23"/>
      <c r="H9" s="832" t="b">
        <v>0</v>
      </c>
      <c r="I9" s="833"/>
      <c r="J9" s="117"/>
      <c r="K9" s="22"/>
      <c r="L9" s="835" t="s">
        <v>765</v>
      </c>
      <c r="M9" s="839">
        <v>5.0</v>
      </c>
      <c r="N9" s="839">
        <v>1.0</v>
      </c>
      <c r="O9" s="840" t="s">
        <v>751</v>
      </c>
      <c r="P9" s="841">
        <v>500000.0</v>
      </c>
      <c r="Q9" s="842">
        <f t="shared" si="1"/>
        <v>2500000</v>
      </c>
      <c r="R9" s="117"/>
      <c r="S9" s="117"/>
      <c r="T9" s="117"/>
      <c r="U9" s="117"/>
      <c r="V9" s="117"/>
      <c r="W9" s="117"/>
      <c r="X9" s="117"/>
      <c r="Y9" s="117"/>
      <c r="Z9" s="117"/>
    </row>
    <row r="10">
      <c r="A10" s="9" t="s">
        <v>293</v>
      </c>
      <c r="B10" s="19" t="s">
        <v>2052</v>
      </c>
      <c r="C10" s="248" t="s">
        <v>746</v>
      </c>
      <c r="D10" s="257" t="s">
        <v>750</v>
      </c>
      <c r="E10" s="845">
        <f>Q4</f>
        <v>45000000</v>
      </c>
      <c r="F10" s="255">
        <f>E10</f>
        <v>45000000</v>
      </c>
      <c r="G10" s="846">
        <f>F10/F24</f>
        <v>0.2866242038</v>
      </c>
      <c r="H10" s="832" t="b">
        <v>0</v>
      </c>
      <c r="I10" s="833"/>
      <c r="J10" s="117"/>
      <c r="K10" s="23"/>
      <c r="L10" s="847" t="s">
        <v>766</v>
      </c>
      <c r="M10" s="839">
        <v>50.0</v>
      </c>
      <c r="N10" s="839">
        <v>1.0</v>
      </c>
      <c r="O10" s="840" t="s">
        <v>751</v>
      </c>
      <c r="P10" s="841">
        <v>300000.0</v>
      </c>
      <c r="Q10" s="842">
        <f t="shared" si="1"/>
        <v>15000000</v>
      </c>
      <c r="R10" s="117"/>
      <c r="S10" s="117"/>
      <c r="T10" s="117"/>
      <c r="U10" s="117"/>
      <c r="V10" s="117"/>
      <c r="W10" s="117"/>
      <c r="X10" s="117"/>
      <c r="Y10" s="117"/>
      <c r="Z10" s="117"/>
    </row>
    <row r="11">
      <c r="A11" s="827" t="s">
        <v>294</v>
      </c>
      <c r="B11" s="18" t="s">
        <v>2053</v>
      </c>
      <c r="C11" s="248" t="s">
        <v>746</v>
      </c>
      <c r="D11" s="257" t="s">
        <v>747</v>
      </c>
      <c r="E11" s="845">
        <f>Q3</f>
        <v>4950000</v>
      </c>
      <c r="F11" s="830">
        <f>sum(E11:E13)</f>
        <v>16500000</v>
      </c>
      <c r="G11" s="831">
        <f>F11/F24</f>
        <v>0.1050955414</v>
      </c>
      <c r="H11" s="832" t="b">
        <v>0</v>
      </c>
      <c r="I11" s="833"/>
      <c r="J11" s="117"/>
      <c r="K11" s="247" t="s">
        <v>98</v>
      </c>
      <c r="L11" s="848" t="s">
        <v>759</v>
      </c>
      <c r="M11" s="839">
        <v>1.0</v>
      </c>
      <c r="N11" s="839">
        <v>1.0</v>
      </c>
      <c r="O11" s="840" t="s">
        <v>760</v>
      </c>
      <c r="P11" s="841">
        <v>100000.0</v>
      </c>
      <c r="Q11" s="842">
        <f t="shared" si="1"/>
        <v>100000</v>
      </c>
      <c r="R11" s="117"/>
      <c r="S11" s="117"/>
      <c r="T11" s="117"/>
      <c r="U11" s="117"/>
      <c r="V11" s="117"/>
      <c r="W11" s="117"/>
      <c r="X11" s="117"/>
      <c r="Y11" s="117"/>
      <c r="Z11" s="117"/>
    </row>
    <row r="12">
      <c r="A12" s="22"/>
      <c r="B12" s="22"/>
      <c r="C12" s="844" t="s">
        <v>769</v>
      </c>
      <c r="D12" s="849" t="s">
        <v>770</v>
      </c>
      <c r="E12" s="850">
        <v>6600000.0</v>
      </c>
      <c r="F12" s="22"/>
      <c r="G12" s="22"/>
      <c r="H12" s="832" t="b">
        <v>0</v>
      </c>
      <c r="I12" s="833"/>
      <c r="J12" s="117"/>
      <c r="K12" s="22"/>
      <c r="L12" s="267" t="s">
        <v>2054</v>
      </c>
      <c r="M12" s="21">
        <v>1.0</v>
      </c>
      <c r="N12" s="21">
        <v>1.0</v>
      </c>
      <c r="O12" s="253" t="s">
        <v>760</v>
      </c>
      <c r="P12" s="254">
        <v>3000000.0</v>
      </c>
      <c r="Q12" s="255">
        <f t="shared" si="1"/>
        <v>3000000</v>
      </c>
      <c r="R12" s="117"/>
      <c r="S12" s="117"/>
      <c r="T12" s="117"/>
      <c r="U12" s="117"/>
      <c r="V12" s="117"/>
      <c r="W12" s="117"/>
      <c r="X12" s="117"/>
      <c r="Y12" s="117"/>
      <c r="Z12" s="117"/>
    </row>
    <row r="13">
      <c r="A13" s="23"/>
      <c r="B13" s="23"/>
      <c r="C13" s="23"/>
      <c r="D13" s="851" t="s">
        <v>724</v>
      </c>
      <c r="E13" s="850">
        <v>4950000.0</v>
      </c>
      <c r="F13" s="23"/>
      <c r="G13" s="23"/>
      <c r="H13" s="832" t="b">
        <v>0</v>
      </c>
      <c r="I13" s="833"/>
      <c r="J13" s="117"/>
      <c r="K13" s="22"/>
      <c r="L13" s="848" t="s">
        <v>767</v>
      </c>
      <c r="M13" s="839">
        <v>200.0</v>
      </c>
      <c r="N13" s="839">
        <v>1.0</v>
      </c>
      <c r="O13" s="840" t="s">
        <v>768</v>
      </c>
      <c r="P13" s="841">
        <v>5000.0</v>
      </c>
      <c r="Q13" s="842">
        <f t="shared" si="1"/>
        <v>1000000</v>
      </c>
      <c r="R13" s="117"/>
      <c r="S13" s="117"/>
      <c r="T13" s="117"/>
      <c r="U13" s="117"/>
      <c r="V13" s="117"/>
      <c r="W13" s="117"/>
      <c r="X13" s="117"/>
      <c r="Y13" s="117"/>
      <c r="Z13" s="117"/>
    </row>
    <row r="14">
      <c r="A14" s="827" t="s">
        <v>295</v>
      </c>
      <c r="B14" s="18" t="s">
        <v>2055</v>
      </c>
      <c r="C14" s="674" t="s">
        <v>710</v>
      </c>
      <c r="D14" s="852" t="s">
        <v>758</v>
      </c>
      <c r="E14" s="850">
        <v>1500000.0</v>
      </c>
      <c r="F14" s="830">
        <f>sum(E14:E19)</f>
        <v>27000000</v>
      </c>
      <c r="G14" s="831">
        <f>F14/F24</f>
        <v>0.1719745223</v>
      </c>
      <c r="H14" s="832" t="b">
        <v>0</v>
      </c>
      <c r="I14" s="833"/>
      <c r="J14" s="117"/>
      <c r="K14" s="23"/>
      <c r="L14" s="267" t="s">
        <v>2056</v>
      </c>
      <c r="M14" s="21">
        <v>1.0</v>
      </c>
      <c r="N14" s="21">
        <v>1.0</v>
      </c>
      <c r="O14" s="253" t="s">
        <v>760</v>
      </c>
      <c r="P14" s="254">
        <v>1.0E7</v>
      </c>
      <c r="Q14" s="255">
        <f t="shared" si="1"/>
        <v>10000000</v>
      </c>
      <c r="R14" s="117"/>
      <c r="S14" s="117"/>
      <c r="T14" s="117"/>
      <c r="U14" s="117"/>
      <c r="V14" s="117"/>
      <c r="W14" s="117"/>
      <c r="X14" s="117"/>
      <c r="Y14" s="117"/>
      <c r="Z14" s="117"/>
    </row>
    <row r="15">
      <c r="A15" s="22"/>
      <c r="B15" s="22"/>
      <c r="C15" s="828" t="s">
        <v>98</v>
      </c>
      <c r="D15" s="843" t="s">
        <v>2054</v>
      </c>
      <c r="E15" s="850">
        <v>3000000.0</v>
      </c>
      <c r="F15" s="22"/>
      <c r="G15" s="22"/>
      <c r="H15" s="832" t="b">
        <v>0</v>
      </c>
      <c r="I15" s="833"/>
      <c r="J15" s="117"/>
      <c r="K15" s="247" t="s">
        <v>769</v>
      </c>
      <c r="L15" s="848" t="s">
        <v>770</v>
      </c>
      <c r="M15" s="839">
        <v>3.0</v>
      </c>
      <c r="N15" s="839">
        <v>1.0</v>
      </c>
      <c r="O15" s="840" t="s">
        <v>771</v>
      </c>
      <c r="P15" s="841">
        <v>2200000.0</v>
      </c>
      <c r="Q15" s="842">
        <f t="shared" si="1"/>
        <v>6600000</v>
      </c>
      <c r="R15" s="117"/>
      <c r="S15" s="117"/>
      <c r="T15" s="117"/>
      <c r="U15" s="117"/>
      <c r="V15" s="117"/>
      <c r="W15" s="117"/>
      <c r="X15" s="117"/>
      <c r="Y15" s="117"/>
      <c r="Z15" s="117"/>
    </row>
    <row r="16">
      <c r="A16" s="22"/>
      <c r="B16" s="22"/>
      <c r="C16" s="23"/>
      <c r="D16" s="843" t="s">
        <v>2056</v>
      </c>
      <c r="E16" s="850">
        <v>1.0E7</v>
      </c>
      <c r="F16" s="22"/>
      <c r="G16" s="22"/>
      <c r="H16" s="832" t="b">
        <v>0</v>
      </c>
      <c r="I16" s="833"/>
      <c r="J16" s="117"/>
      <c r="K16" s="23"/>
      <c r="L16" s="853" t="s">
        <v>724</v>
      </c>
      <c r="M16" s="839">
        <v>3.0</v>
      </c>
      <c r="N16" s="839">
        <v>2.0</v>
      </c>
      <c r="O16" s="840" t="s">
        <v>703</v>
      </c>
      <c r="P16" s="842">
        <f>750000*110%</f>
        <v>825000</v>
      </c>
      <c r="Q16" s="842">
        <f>P16*N16*M16</f>
        <v>4950000</v>
      </c>
      <c r="R16" s="117"/>
      <c r="S16" s="117"/>
      <c r="T16" s="117"/>
      <c r="U16" s="117"/>
      <c r="V16" s="117"/>
      <c r="W16" s="117"/>
      <c r="X16" s="117"/>
      <c r="Y16" s="117"/>
      <c r="Z16" s="117"/>
    </row>
    <row r="17">
      <c r="A17" s="22"/>
      <c r="B17" s="22"/>
      <c r="C17" s="674" t="s">
        <v>748</v>
      </c>
      <c r="D17" s="851" t="s">
        <v>772</v>
      </c>
      <c r="E17" s="850">
        <v>2500000.0</v>
      </c>
      <c r="F17" s="22"/>
      <c r="G17" s="22"/>
      <c r="H17" s="832" t="b">
        <v>0</v>
      </c>
      <c r="I17" s="833"/>
      <c r="J17" s="117"/>
      <c r="K17" s="268" t="s">
        <v>748</v>
      </c>
      <c r="L17" s="269" t="s">
        <v>772</v>
      </c>
      <c r="M17" s="21">
        <v>50.0</v>
      </c>
      <c r="N17" s="21">
        <v>1.0</v>
      </c>
      <c r="O17" s="253" t="s">
        <v>701</v>
      </c>
      <c r="P17" s="254">
        <v>50000.0</v>
      </c>
      <c r="Q17" s="255">
        <f t="shared" ref="Q17:Q19" si="2">P17*M17</f>
        <v>2500000</v>
      </c>
      <c r="R17" s="117"/>
      <c r="S17" s="117"/>
      <c r="T17" s="117"/>
      <c r="U17" s="117"/>
      <c r="V17" s="117"/>
      <c r="W17" s="117"/>
      <c r="X17" s="117"/>
      <c r="Y17" s="117"/>
      <c r="Z17" s="117"/>
    </row>
    <row r="18">
      <c r="A18" s="22"/>
      <c r="B18" s="22"/>
      <c r="C18" s="828" t="s">
        <v>730</v>
      </c>
      <c r="D18" s="255" t="s">
        <v>731</v>
      </c>
      <c r="E18" s="850">
        <v>5000000.0</v>
      </c>
      <c r="F18" s="22"/>
      <c r="G18" s="22"/>
      <c r="H18" s="832" t="b">
        <v>0</v>
      </c>
      <c r="I18" s="833"/>
      <c r="J18" s="117"/>
      <c r="K18" s="854" t="s">
        <v>730</v>
      </c>
      <c r="L18" s="855" t="s">
        <v>731</v>
      </c>
      <c r="M18" s="856">
        <v>1.0</v>
      </c>
      <c r="N18" s="856">
        <v>1.0</v>
      </c>
      <c r="O18" s="856" t="s">
        <v>773</v>
      </c>
      <c r="P18" s="857">
        <v>5000000.0</v>
      </c>
      <c r="Q18" s="858">
        <f t="shared" si="2"/>
        <v>5000000</v>
      </c>
      <c r="R18" s="117"/>
      <c r="S18" s="117"/>
      <c r="T18" s="117"/>
      <c r="U18" s="117"/>
      <c r="V18" s="117"/>
      <c r="W18" s="117"/>
      <c r="X18" s="117"/>
      <c r="Y18" s="117"/>
      <c r="Z18" s="117"/>
    </row>
    <row r="19">
      <c r="A19" s="23"/>
      <c r="B19" s="23"/>
      <c r="C19" s="23"/>
      <c r="D19" s="255" t="s">
        <v>774</v>
      </c>
      <c r="E19" s="850">
        <v>5000000.0</v>
      </c>
      <c r="F19" s="23"/>
      <c r="G19" s="23"/>
      <c r="H19" s="832" t="b">
        <v>0</v>
      </c>
      <c r="I19" s="833"/>
      <c r="J19" s="117"/>
      <c r="K19" s="23"/>
      <c r="L19" s="855" t="s">
        <v>774</v>
      </c>
      <c r="M19" s="856">
        <v>1.0</v>
      </c>
      <c r="N19" s="856">
        <v>1.0</v>
      </c>
      <c r="O19" s="856" t="s">
        <v>773</v>
      </c>
      <c r="P19" s="857">
        <v>5000000.0</v>
      </c>
      <c r="Q19" s="858">
        <f t="shared" si="2"/>
        <v>5000000</v>
      </c>
      <c r="R19" s="117"/>
      <c r="S19" s="117"/>
      <c r="T19" s="117"/>
      <c r="U19" s="117"/>
      <c r="V19" s="117"/>
      <c r="W19" s="117"/>
      <c r="X19" s="117"/>
      <c r="Y19" s="117"/>
      <c r="Z19" s="117"/>
    </row>
    <row r="20">
      <c r="A20" s="827" t="s">
        <v>296</v>
      </c>
      <c r="B20" s="18" t="s">
        <v>2057</v>
      </c>
      <c r="C20" s="844" t="s">
        <v>778</v>
      </c>
      <c r="D20" s="851" t="s">
        <v>779</v>
      </c>
      <c r="E20" s="850">
        <v>1.65E7</v>
      </c>
      <c r="F20" s="830">
        <f>sum(E20:E23)</f>
        <v>43900000</v>
      </c>
      <c r="G20" s="831">
        <f>F20/F24</f>
        <v>0.2796178344</v>
      </c>
      <c r="H20" s="832" t="b">
        <v>0</v>
      </c>
      <c r="I20" s="833"/>
      <c r="J20" s="117"/>
      <c r="K20" s="241" t="s">
        <v>777</v>
      </c>
      <c r="L20" s="859"/>
      <c r="M20" s="860"/>
      <c r="N20" s="860"/>
      <c r="O20" s="860"/>
      <c r="P20" s="861"/>
      <c r="Q20" s="860"/>
      <c r="R20" s="117"/>
      <c r="S20" s="117"/>
      <c r="T20" s="117"/>
      <c r="U20" s="117"/>
      <c r="V20" s="117"/>
      <c r="W20" s="117"/>
      <c r="X20" s="117"/>
      <c r="Y20" s="117"/>
      <c r="Z20" s="117"/>
    </row>
    <row r="21">
      <c r="A21" s="22"/>
      <c r="B21" s="22"/>
      <c r="C21" s="22"/>
      <c r="D21" s="851" t="s">
        <v>780</v>
      </c>
      <c r="E21" s="850">
        <v>1.65E7</v>
      </c>
      <c r="F21" s="22"/>
      <c r="G21" s="22"/>
      <c r="H21" s="832" t="b">
        <v>0</v>
      </c>
      <c r="I21" s="833"/>
      <c r="J21" s="117"/>
      <c r="K21" s="854" t="s">
        <v>778</v>
      </c>
      <c r="L21" s="269" t="s">
        <v>779</v>
      </c>
      <c r="M21" s="21">
        <v>100.0</v>
      </c>
      <c r="N21" s="21">
        <v>2.0</v>
      </c>
      <c r="O21" s="279" t="s">
        <v>698</v>
      </c>
      <c r="P21" s="255">
        <f t="shared" ref="P21:P22" si="3">75000*110%</f>
        <v>82500</v>
      </c>
      <c r="Q21" s="255">
        <f t="shared" ref="Q21:Q24" si="4">P21*N21*M21</f>
        <v>16500000</v>
      </c>
      <c r="R21" s="117"/>
      <c r="S21" s="117"/>
      <c r="T21" s="117"/>
      <c r="U21" s="117"/>
      <c r="V21" s="117"/>
      <c r="W21" s="117"/>
      <c r="X21" s="117"/>
      <c r="Y21" s="117"/>
      <c r="Z21" s="117"/>
    </row>
    <row r="22">
      <c r="A22" s="22"/>
      <c r="B22" s="22"/>
      <c r="C22" s="23"/>
      <c r="D22" s="851" t="s">
        <v>720</v>
      </c>
      <c r="E22" s="850">
        <v>9900000.0</v>
      </c>
      <c r="F22" s="22"/>
      <c r="G22" s="22"/>
      <c r="H22" s="832" t="b">
        <v>0</v>
      </c>
      <c r="I22" s="833"/>
      <c r="J22" s="117"/>
      <c r="K22" s="22"/>
      <c r="L22" s="269" t="s">
        <v>780</v>
      </c>
      <c r="M22" s="21">
        <v>100.0</v>
      </c>
      <c r="N22" s="21">
        <v>2.0</v>
      </c>
      <c r="O22" s="279" t="s">
        <v>698</v>
      </c>
      <c r="P22" s="255">
        <f t="shared" si="3"/>
        <v>82500</v>
      </c>
      <c r="Q22" s="255">
        <f t="shared" si="4"/>
        <v>16500000</v>
      </c>
      <c r="R22" s="117"/>
      <c r="S22" s="117"/>
      <c r="T22" s="117"/>
      <c r="U22" s="117"/>
      <c r="V22" s="117"/>
      <c r="W22" s="117"/>
      <c r="X22" s="117"/>
      <c r="Y22" s="117"/>
      <c r="Z22" s="117"/>
    </row>
    <row r="23">
      <c r="A23" s="23"/>
      <c r="B23" s="23"/>
      <c r="C23" s="248" t="s">
        <v>98</v>
      </c>
      <c r="D23" s="851" t="s">
        <v>697</v>
      </c>
      <c r="E23" s="850">
        <v>1000000.0</v>
      </c>
      <c r="F23" s="23"/>
      <c r="G23" s="23"/>
      <c r="H23" s="832" t="b">
        <v>0</v>
      </c>
      <c r="I23" s="833"/>
      <c r="J23" s="117"/>
      <c r="K23" s="23"/>
      <c r="L23" s="269" t="s">
        <v>720</v>
      </c>
      <c r="M23" s="21">
        <v>10.0</v>
      </c>
      <c r="N23" s="21">
        <v>2.0</v>
      </c>
      <c r="O23" s="253" t="s">
        <v>703</v>
      </c>
      <c r="P23" s="255">
        <f>450000*110%</f>
        <v>495000</v>
      </c>
      <c r="Q23" s="255">
        <f t="shared" si="4"/>
        <v>9900000</v>
      </c>
      <c r="R23" s="117"/>
      <c r="S23" s="117"/>
      <c r="T23" s="117"/>
      <c r="U23" s="117"/>
      <c r="V23" s="117"/>
      <c r="W23" s="117"/>
      <c r="X23" s="117"/>
      <c r="Y23" s="117"/>
      <c r="Z23" s="117"/>
    </row>
    <row r="24">
      <c r="A24" s="814" t="s">
        <v>452</v>
      </c>
      <c r="B24" s="25"/>
      <c r="C24" s="25"/>
      <c r="D24" s="25"/>
      <c r="E24" s="26"/>
      <c r="F24" s="862">
        <f t="shared" ref="F24:G24" si="5">sum(F3:F23)</f>
        <v>157000000</v>
      </c>
      <c r="G24" s="863">
        <f t="shared" si="5"/>
        <v>1</v>
      </c>
      <c r="H24" s="864"/>
      <c r="I24" s="26"/>
      <c r="J24" s="865"/>
      <c r="K24" s="866" t="s">
        <v>98</v>
      </c>
      <c r="L24" s="867" t="s">
        <v>697</v>
      </c>
      <c r="M24" s="821">
        <v>5.0</v>
      </c>
      <c r="N24" s="821">
        <v>2.0</v>
      </c>
      <c r="O24" s="868" t="s">
        <v>698</v>
      </c>
      <c r="P24" s="869">
        <v>100000.0</v>
      </c>
      <c r="Q24" s="862">
        <f t="shared" si="4"/>
        <v>1000000</v>
      </c>
      <c r="R24" s="865"/>
      <c r="S24" s="865"/>
      <c r="T24" s="865"/>
      <c r="U24" s="865"/>
      <c r="V24" s="865"/>
      <c r="W24" s="865"/>
      <c r="X24" s="865"/>
      <c r="Y24" s="865"/>
      <c r="Z24" s="865"/>
    </row>
    <row r="25">
      <c r="A25" s="361"/>
      <c r="B25" s="115"/>
      <c r="C25" s="117"/>
      <c r="D25" s="361"/>
      <c r="E25" s="870"/>
      <c r="F25" s="871"/>
      <c r="G25" s="117"/>
      <c r="H25" s="117"/>
      <c r="I25" s="361"/>
      <c r="J25" s="117"/>
      <c r="K25" s="872"/>
      <c r="L25" s="859"/>
      <c r="M25" s="860"/>
      <c r="N25" s="860"/>
      <c r="O25" s="860"/>
      <c r="P25" s="873"/>
      <c r="Q25" s="874"/>
      <c r="R25" s="117"/>
      <c r="S25" s="117"/>
      <c r="T25" s="117"/>
      <c r="U25" s="117"/>
      <c r="V25" s="117"/>
      <c r="W25" s="117"/>
      <c r="X25" s="117"/>
      <c r="Y25" s="117"/>
      <c r="Z25" s="117"/>
    </row>
    <row r="26">
      <c r="A26" s="361"/>
      <c r="B26" s="115"/>
      <c r="C26" s="117"/>
      <c r="D26" s="361"/>
      <c r="E26" s="870"/>
      <c r="F26" s="871"/>
      <c r="G26" s="117"/>
      <c r="H26" s="117"/>
      <c r="I26" s="361"/>
      <c r="J26" s="117"/>
      <c r="K26" s="872"/>
      <c r="L26" s="859"/>
      <c r="M26" s="860"/>
      <c r="N26" s="860"/>
      <c r="O26" s="860"/>
      <c r="P26" s="873"/>
      <c r="Q26" s="874"/>
      <c r="R26" s="117"/>
      <c r="S26" s="117"/>
      <c r="T26" s="117"/>
      <c r="U26" s="117"/>
      <c r="V26" s="117"/>
      <c r="W26" s="117"/>
      <c r="X26" s="117"/>
      <c r="Y26" s="117"/>
      <c r="Z26" s="117"/>
    </row>
    <row r="27">
      <c r="A27" s="875" t="s">
        <v>293</v>
      </c>
      <c r="B27" s="115"/>
      <c r="C27" s="117"/>
      <c r="D27" s="361"/>
      <c r="E27" s="870"/>
      <c r="F27" s="871"/>
      <c r="G27" s="117"/>
      <c r="H27" s="117"/>
      <c r="I27" s="361"/>
      <c r="J27" s="117"/>
      <c r="K27" s="872"/>
      <c r="L27" s="859"/>
      <c r="M27" s="860"/>
      <c r="N27" s="860"/>
      <c r="O27" s="860"/>
      <c r="P27" s="873" t="s">
        <v>764</v>
      </c>
      <c r="Q27" s="876">
        <f>SUM(Q2:Q24)</f>
        <v>157000000</v>
      </c>
      <c r="R27" s="117"/>
      <c r="S27" s="117"/>
      <c r="T27" s="117"/>
      <c r="U27" s="117"/>
      <c r="V27" s="117"/>
      <c r="W27" s="117"/>
      <c r="X27" s="117"/>
      <c r="Y27" s="117"/>
      <c r="Z27" s="117"/>
    </row>
    <row r="28">
      <c r="A28" s="877" t="s">
        <v>688</v>
      </c>
      <c r="B28" s="878" t="s">
        <v>689</v>
      </c>
      <c r="C28" s="878" t="s">
        <v>690</v>
      </c>
      <c r="D28" s="877" t="s">
        <v>691</v>
      </c>
      <c r="E28" s="879" t="s">
        <v>692</v>
      </c>
      <c r="F28" s="879" t="s">
        <v>693</v>
      </c>
      <c r="G28" s="877" t="s">
        <v>694</v>
      </c>
      <c r="H28" s="877" t="s">
        <v>695</v>
      </c>
      <c r="I28" s="351" t="s">
        <v>2058</v>
      </c>
      <c r="J28" s="117"/>
      <c r="K28" s="117"/>
      <c r="L28" s="117"/>
      <c r="M28" s="117"/>
      <c r="N28" s="117"/>
      <c r="O28" s="117"/>
      <c r="P28" s="117"/>
      <c r="Q28" s="117"/>
      <c r="R28" s="117"/>
      <c r="S28" s="117"/>
      <c r="T28" s="117"/>
      <c r="U28" s="117"/>
      <c r="V28" s="117"/>
      <c r="W28" s="117"/>
      <c r="X28" s="117"/>
      <c r="Y28" s="117"/>
      <c r="Z28" s="117"/>
    </row>
    <row r="29">
      <c r="A29" s="880">
        <v>1.0</v>
      </c>
      <c r="B29" s="881"/>
      <c r="C29" s="882" t="s">
        <v>2059</v>
      </c>
      <c r="D29" s="883">
        <v>50.0</v>
      </c>
      <c r="E29" s="884">
        <v>1.0</v>
      </c>
      <c r="F29" s="885" t="s">
        <v>2060</v>
      </c>
      <c r="G29" s="886" t="s">
        <v>2061</v>
      </c>
      <c r="H29" s="886" t="s">
        <v>2062</v>
      </c>
      <c r="I29" s="361"/>
      <c r="J29" s="117"/>
      <c r="K29" s="117"/>
      <c r="L29" s="117"/>
      <c r="M29" s="117"/>
      <c r="N29" s="117"/>
      <c r="O29" s="117"/>
      <c r="P29" s="117"/>
      <c r="Q29" s="117"/>
      <c r="R29" s="117"/>
      <c r="S29" s="117"/>
      <c r="T29" s="117"/>
      <c r="U29" s="117"/>
      <c r="V29" s="117"/>
      <c r="W29" s="117"/>
      <c r="X29" s="117"/>
      <c r="Y29" s="117"/>
      <c r="Z29" s="117"/>
    </row>
    <row r="30">
      <c r="A30" s="880">
        <v>2.0</v>
      </c>
      <c r="B30" s="881"/>
      <c r="C30" s="882" t="s">
        <v>2063</v>
      </c>
      <c r="D30" s="883">
        <v>20.0</v>
      </c>
      <c r="E30" s="884">
        <v>1.0</v>
      </c>
      <c r="F30" s="885" t="s">
        <v>2064</v>
      </c>
      <c r="G30" s="886" t="s">
        <v>2065</v>
      </c>
      <c r="H30" s="886" t="s">
        <v>2066</v>
      </c>
      <c r="I30" s="361"/>
      <c r="J30" s="117"/>
      <c r="K30" s="117"/>
      <c r="L30" s="117"/>
      <c r="M30" s="117"/>
      <c r="N30" s="117"/>
      <c r="O30" s="117"/>
      <c r="P30" s="117"/>
      <c r="Q30" s="117"/>
      <c r="R30" s="117"/>
      <c r="S30" s="117"/>
      <c r="T30" s="117"/>
      <c r="U30" s="117"/>
      <c r="V30" s="117"/>
      <c r="W30" s="117"/>
      <c r="X30" s="117"/>
      <c r="Y30" s="117"/>
      <c r="Z30" s="117"/>
    </row>
    <row r="31">
      <c r="A31" s="880">
        <v>3.0</v>
      </c>
      <c r="B31" s="881"/>
      <c r="C31" s="882" t="s">
        <v>2067</v>
      </c>
      <c r="D31" s="883">
        <v>1000.0</v>
      </c>
      <c r="E31" s="884">
        <v>1.0</v>
      </c>
      <c r="F31" s="885" t="s">
        <v>760</v>
      </c>
      <c r="G31" s="886" t="s">
        <v>2068</v>
      </c>
      <c r="H31" s="886" t="s">
        <v>2069</v>
      </c>
      <c r="I31" s="361"/>
      <c r="J31" s="117"/>
      <c r="K31" s="117"/>
      <c r="L31" s="117"/>
      <c r="M31" s="117"/>
      <c r="N31" s="117"/>
      <c r="O31" s="117"/>
      <c r="P31" s="117"/>
      <c r="Q31" s="117"/>
      <c r="R31" s="117"/>
      <c r="S31" s="117"/>
      <c r="T31" s="117"/>
      <c r="U31" s="117"/>
      <c r="V31" s="117"/>
      <c r="W31" s="117"/>
      <c r="X31" s="117"/>
      <c r="Y31" s="117"/>
      <c r="Z31" s="117"/>
    </row>
    <row r="32">
      <c r="A32" s="880">
        <v>4.0</v>
      </c>
      <c r="B32" s="882" t="s">
        <v>2070</v>
      </c>
      <c r="C32" s="882" t="s">
        <v>2071</v>
      </c>
      <c r="D32" s="883">
        <v>2.0</v>
      </c>
      <c r="E32" s="884">
        <v>1.0</v>
      </c>
      <c r="F32" s="885" t="s">
        <v>760</v>
      </c>
      <c r="G32" s="886" t="s">
        <v>2072</v>
      </c>
      <c r="H32" s="886" t="s">
        <v>2073</v>
      </c>
      <c r="I32" s="361"/>
      <c r="J32" s="117"/>
      <c r="K32" s="117"/>
      <c r="L32" s="117"/>
      <c r="M32" s="117"/>
      <c r="N32" s="117"/>
      <c r="O32" s="117"/>
      <c r="P32" s="117"/>
      <c r="Q32" s="117"/>
      <c r="R32" s="117"/>
      <c r="S32" s="117"/>
      <c r="T32" s="117"/>
      <c r="U32" s="117"/>
      <c r="V32" s="117"/>
      <c r="W32" s="117"/>
      <c r="X32" s="117"/>
      <c r="Y32" s="117"/>
      <c r="Z32" s="117"/>
    </row>
    <row r="33">
      <c r="A33" s="887"/>
      <c r="B33" s="887"/>
      <c r="C33" s="888" t="s">
        <v>764</v>
      </c>
      <c r="D33" s="25"/>
      <c r="E33" s="25"/>
      <c r="F33" s="25"/>
      <c r="G33" s="26"/>
      <c r="H33" s="889" t="s">
        <v>2074</v>
      </c>
      <c r="I33" s="361"/>
      <c r="J33" s="117"/>
      <c r="K33" s="117"/>
      <c r="L33" s="117"/>
      <c r="M33" s="117"/>
      <c r="N33" s="117"/>
      <c r="O33" s="117"/>
      <c r="P33" s="117"/>
      <c r="Q33" s="117"/>
      <c r="R33" s="117"/>
      <c r="S33" s="117"/>
      <c r="T33" s="117"/>
      <c r="U33" s="117"/>
      <c r="V33" s="117"/>
      <c r="W33" s="117"/>
      <c r="X33" s="117"/>
      <c r="Y33" s="117"/>
      <c r="Z33" s="117"/>
    </row>
    <row r="34">
      <c r="A34" s="361"/>
      <c r="B34" s="115"/>
      <c r="C34" s="117"/>
      <c r="D34" s="361"/>
      <c r="E34" s="870"/>
      <c r="F34" s="871"/>
      <c r="G34" s="117"/>
      <c r="H34" s="117"/>
      <c r="I34" s="361"/>
      <c r="J34" s="117"/>
      <c r="K34" s="117"/>
      <c r="L34" s="117"/>
      <c r="M34" s="117"/>
      <c r="N34" s="117"/>
      <c r="O34" s="117"/>
      <c r="P34" s="117"/>
      <c r="Q34" s="117"/>
      <c r="R34" s="117"/>
      <c r="S34" s="117"/>
      <c r="T34" s="117"/>
      <c r="U34" s="117"/>
      <c r="V34" s="117"/>
      <c r="W34" s="117"/>
      <c r="X34" s="117"/>
      <c r="Y34" s="117"/>
      <c r="Z34" s="117"/>
    </row>
    <row r="35">
      <c r="A35" s="890" t="s">
        <v>294</v>
      </c>
      <c r="B35" s="115"/>
      <c r="C35" s="117"/>
      <c r="D35" s="361"/>
      <c r="E35" s="870"/>
      <c r="F35" s="871"/>
      <c r="G35" s="117"/>
      <c r="H35" s="117"/>
      <c r="I35" s="361"/>
      <c r="J35" s="117"/>
      <c r="K35" s="117"/>
      <c r="L35" s="117"/>
      <c r="M35" s="117"/>
      <c r="N35" s="117"/>
      <c r="O35" s="117"/>
      <c r="P35" s="117"/>
      <c r="Q35" s="117"/>
      <c r="R35" s="117"/>
      <c r="S35" s="117"/>
      <c r="T35" s="117"/>
      <c r="U35" s="117"/>
      <c r="V35" s="117"/>
      <c r="W35" s="117"/>
      <c r="X35" s="117"/>
      <c r="Y35" s="117"/>
      <c r="Z35" s="117"/>
    </row>
    <row r="36">
      <c r="A36" s="891" t="s">
        <v>688</v>
      </c>
      <c r="B36" s="892" t="s">
        <v>2075</v>
      </c>
      <c r="C36" s="893" t="s">
        <v>690</v>
      </c>
      <c r="D36" s="891" t="s">
        <v>691</v>
      </c>
      <c r="E36" s="891" t="s">
        <v>692</v>
      </c>
      <c r="F36" s="891" t="s">
        <v>693</v>
      </c>
      <c r="G36" s="894" t="s">
        <v>694</v>
      </c>
      <c r="H36" s="894" t="s">
        <v>695</v>
      </c>
      <c r="I36" s="361"/>
      <c r="J36" s="117"/>
      <c r="K36" s="117"/>
      <c r="L36" s="117"/>
      <c r="M36" s="117"/>
      <c r="N36" s="117"/>
      <c r="O36" s="117"/>
      <c r="P36" s="117"/>
      <c r="Q36" s="117"/>
      <c r="R36" s="117"/>
      <c r="S36" s="117"/>
      <c r="T36" s="117"/>
      <c r="U36" s="117"/>
      <c r="V36" s="117"/>
      <c r="W36" s="117"/>
      <c r="X36" s="117"/>
      <c r="Y36" s="117"/>
      <c r="Z36" s="117"/>
    </row>
    <row r="37">
      <c r="A37" s="895">
        <v>1.0</v>
      </c>
      <c r="B37" s="896" t="s">
        <v>2076</v>
      </c>
      <c r="C37" s="897" t="s">
        <v>2077</v>
      </c>
      <c r="D37" s="895">
        <v>1.0</v>
      </c>
      <c r="E37" s="895">
        <v>1.0</v>
      </c>
      <c r="F37" s="895" t="s">
        <v>2078</v>
      </c>
      <c r="G37" s="898">
        <v>6000000.0</v>
      </c>
      <c r="H37" s="898">
        <f t="shared" ref="H37:H50" si="6">G37*D37</f>
        <v>6000000</v>
      </c>
      <c r="I37" s="361"/>
      <c r="J37" s="117"/>
      <c r="K37" s="117"/>
      <c r="L37" s="117"/>
      <c r="M37" s="117"/>
      <c r="N37" s="117"/>
      <c r="O37" s="117"/>
      <c r="P37" s="117"/>
      <c r="Q37" s="117"/>
      <c r="R37" s="117"/>
      <c r="S37" s="117"/>
      <c r="T37" s="117"/>
      <c r="U37" s="117"/>
      <c r="V37" s="117"/>
      <c r="W37" s="117"/>
      <c r="X37" s="117"/>
      <c r="Y37" s="117"/>
      <c r="Z37" s="117"/>
    </row>
    <row r="38">
      <c r="A38" s="895">
        <v>2.0</v>
      </c>
      <c r="B38" s="22"/>
      <c r="C38" s="897" t="s">
        <v>2079</v>
      </c>
      <c r="D38" s="895">
        <v>1.0</v>
      </c>
      <c r="E38" s="895">
        <v>1.0</v>
      </c>
      <c r="F38" s="895" t="s">
        <v>2078</v>
      </c>
      <c r="G38" s="898">
        <v>7000000.0</v>
      </c>
      <c r="H38" s="898">
        <f t="shared" si="6"/>
        <v>7000000</v>
      </c>
      <c r="I38" s="361"/>
      <c r="J38" s="117"/>
      <c r="K38" s="117"/>
      <c r="L38" s="117"/>
      <c r="M38" s="117"/>
      <c r="N38" s="117"/>
      <c r="O38" s="117"/>
      <c r="P38" s="117"/>
      <c r="Q38" s="117"/>
      <c r="R38" s="117"/>
      <c r="S38" s="117"/>
      <c r="T38" s="117"/>
      <c r="U38" s="117"/>
      <c r="V38" s="117"/>
      <c r="W38" s="117"/>
      <c r="X38" s="117"/>
      <c r="Y38" s="117"/>
      <c r="Z38" s="117"/>
    </row>
    <row r="39">
      <c r="A39" s="895">
        <v>3.0</v>
      </c>
      <c r="B39" s="23"/>
      <c r="C39" s="897" t="s">
        <v>2080</v>
      </c>
      <c r="D39" s="895">
        <v>1.0</v>
      </c>
      <c r="E39" s="895">
        <v>1.0</v>
      </c>
      <c r="F39" s="895" t="s">
        <v>2078</v>
      </c>
      <c r="G39" s="898">
        <v>5000000.0</v>
      </c>
      <c r="H39" s="898">
        <f t="shared" si="6"/>
        <v>5000000</v>
      </c>
      <c r="I39" s="361"/>
      <c r="J39" s="117"/>
      <c r="K39" s="117"/>
      <c r="L39" s="117"/>
      <c r="M39" s="117"/>
      <c r="N39" s="117"/>
      <c r="O39" s="117"/>
      <c r="P39" s="117"/>
      <c r="Q39" s="117"/>
      <c r="R39" s="117"/>
      <c r="S39" s="117"/>
      <c r="T39" s="117"/>
      <c r="U39" s="117"/>
      <c r="V39" s="117"/>
      <c r="W39" s="117"/>
      <c r="X39" s="117"/>
      <c r="Y39" s="117"/>
      <c r="Z39" s="117"/>
    </row>
    <row r="40">
      <c r="A40" s="895">
        <v>5.0</v>
      </c>
      <c r="B40" s="896" t="s">
        <v>2081</v>
      </c>
      <c r="C40" s="897" t="s">
        <v>2079</v>
      </c>
      <c r="D40" s="895">
        <v>1.0</v>
      </c>
      <c r="E40" s="895">
        <v>1.0</v>
      </c>
      <c r="F40" s="895" t="s">
        <v>2078</v>
      </c>
      <c r="G40" s="898">
        <v>6000000.0</v>
      </c>
      <c r="H40" s="898">
        <f t="shared" si="6"/>
        <v>6000000</v>
      </c>
      <c r="I40" s="361"/>
      <c r="J40" s="117"/>
      <c r="K40" s="117"/>
      <c r="L40" s="117"/>
      <c r="M40" s="117"/>
      <c r="N40" s="117"/>
      <c r="O40" s="117"/>
      <c r="P40" s="117"/>
      <c r="Q40" s="117"/>
      <c r="R40" s="117"/>
      <c r="S40" s="117"/>
      <c r="T40" s="117"/>
      <c r="U40" s="117"/>
      <c r="V40" s="117"/>
      <c r="W40" s="117"/>
      <c r="X40" s="117"/>
      <c r="Y40" s="117"/>
      <c r="Z40" s="117"/>
    </row>
    <row r="41">
      <c r="A41" s="895">
        <v>6.0</v>
      </c>
      <c r="B41" s="23"/>
      <c r="C41" s="897" t="s">
        <v>2082</v>
      </c>
      <c r="D41" s="895">
        <v>30.0</v>
      </c>
      <c r="E41" s="895">
        <v>1.0</v>
      </c>
      <c r="F41" s="895" t="s">
        <v>2083</v>
      </c>
      <c r="G41" s="898">
        <v>919999.9999999999</v>
      </c>
      <c r="H41" s="898">
        <f t="shared" si="6"/>
        <v>27600000</v>
      </c>
      <c r="I41" s="361"/>
      <c r="J41" s="117"/>
      <c r="K41" s="117"/>
      <c r="L41" s="117"/>
      <c r="M41" s="117"/>
      <c r="N41" s="117"/>
      <c r="O41" s="117"/>
      <c r="P41" s="117"/>
      <c r="Q41" s="117"/>
      <c r="R41" s="117"/>
      <c r="S41" s="117"/>
      <c r="T41" s="117"/>
      <c r="U41" s="117"/>
      <c r="V41" s="117"/>
      <c r="W41" s="117"/>
      <c r="X41" s="117"/>
      <c r="Y41" s="117"/>
      <c r="Z41" s="117"/>
    </row>
    <row r="42">
      <c r="A42" s="895">
        <v>11.0</v>
      </c>
      <c r="B42" s="899" t="s">
        <v>2084</v>
      </c>
      <c r="C42" s="897" t="s">
        <v>2085</v>
      </c>
      <c r="D42" s="895">
        <v>420.0</v>
      </c>
      <c r="E42" s="895">
        <v>1.0</v>
      </c>
      <c r="F42" s="898" t="s">
        <v>2086</v>
      </c>
      <c r="G42" s="898">
        <v>28749.999999999996</v>
      </c>
      <c r="H42" s="898">
        <f t="shared" si="6"/>
        <v>12075000</v>
      </c>
      <c r="I42" s="361"/>
      <c r="J42" s="117"/>
      <c r="K42" s="117"/>
      <c r="L42" s="117"/>
      <c r="M42" s="117"/>
      <c r="N42" s="117"/>
      <c r="O42" s="117"/>
      <c r="P42" s="117"/>
      <c r="Q42" s="117"/>
      <c r="R42" s="117"/>
      <c r="S42" s="117"/>
      <c r="T42" s="117"/>
      <c r="U42" s="117"/>
      <c r="V42" s="117"/>
      <c r="W42" s="117"/>
      <c r="X42" s="117"/>
      <c r="Y42" s="117"/>
      <c r="Z42" s="117"/>
    </row>
    <row r="43">
      <c r="A43" s="895">
        <v>13.0</v>
      </c>
      <c r="B43" s="899" t="s">
        <v>2087</v>
      </c>
      <c r="C43" s="897" t="s">
        <v>2088</v>
      </c>
      <c r="D43" s="895">
        <v>20.0</v>
      </c>
      <c r="E43" s="895">
        <v>1.0</v>
      </c>
      <c r="F43" s="895" t="s">
        <v>2083</v>
      </c>
      <c r="G43" s="898">
        <v>919999.9999999999</v>
      </c>
      <c r="H43" s="898">
        <f t="shared" si="6"/>
        <v>18400000</v>
      </c>
      <c r="I43" s="361"/>
      <c r="J43" s="117"/>
      <c r="K43" s="117"/>
      <c r="L43" s="117"/>
      <c r="M43" s="117"/>
      <c r="N43" s="117"/>
      <c r="O43" s="117"/>
      <c r="P43" s="117"/>
      <c r="Q43" s="117"/>
      <c r="R43" s="117"/>
      <c r="S43" s="117"/>
      <c r="T43" s="117"/>
      <c r="U43" s="117"/>
      <c r="V43" s="117"/>
      <c r="W43" s="117"/>
      <c r="X43" s="117"/>
      <c r="Y43" s="117"/>
      <c r="Z43" s="117"/>
    </row>
    <row r="44">
      <c r="A44" s="895">
        <v>15.0</v>
      </c>
      <c r="B44" s="896" t="s">
        <v>2089</v>
      </c>
      <c r="C44" s="897" t="s">
        <v>2090</v>
      </c>
      <c r="D44" s="895">
        <v>20.0</v>
      </c>
      <c r="E44" s="895">
        <v>1.0</v>
      </c>
      <c r="F44" s="895" t="s">
        <v>2083</v>
      </c>
      <c r="G44" s="898">
        <v>34500.0</v>
      </c>
      <c r="H44" s="898">
        <f t="shared" si="6"/>
        <v>690000</v>
      </c>
      <c r="I44" s="361"/>
      <c r="J44" s="117"/>
      <c r="K44" s="117"/>
      <c r="L44" s="117"/>
      <c r="M44" s="117"/>
      <c r="N44" s="117"/>
      <c r="O44" s="117"/>
      <c r="P44" s="117"/>
      <c r="Q44" s="117"/>
      <c r="R44" s="117"/>
      <c r="S44" s="117"/>
      <c r="T44" s="117"/>
      <c r="U44" s="117"/>
      <c r="V44" s="117"/>
      <c r="W44" s="117"/>
      <c r="X44" s="117"/>
      <c r="Y44" s="117"/>
      <c r="Z44" s="117"/>
    </row>
    <row r="45">
      <c r="A45" s="895">
        <v>16.0</v>
      </c>
      <c r="B45" s="22"/>
      <c r="C45" s="897" t="s">
        <v>2091</v>
      </c>
      <c r="D45" s="895">
        <v>10.0</v>
      </c>
      <c r="E45" s="895">
        <v>1.0</v>
      </c>
      <c r="F45" s="898" t="s">
        <v>2083</v>
      </c>
      <c r="G45" s="898">
        <v>345000.0</v>
      </c>
      <c r="H45" s="898">
        <f t="shared" si="6"/>
        <v>3450000</v>
      </c>
      <c r="I45" s="361"/>
      <c r="J45" s="117"/>
      <c r="K45" s="117"/>
      <c r="L45" s="117"/>
      <c r="M45" s="117"/>
      <c r="N45" s="117"/>
      <c r="O45" s="117"/>
      <c r="P45" s="117"/>
      <c r="Q45" s="117"/>
      <c r="R45" s="117"/>
      <c r="S45" s="117"/>
      <c r="T45" s="117"/>
      <c r="U45" s="117"/>
      <c r="V45" s="117"/>
      <c r="W45" s="117"/>
      <c r="X45" s="117"/>
      <c r="Y45" s="117"/>
      <c r="Z45" s="117"/>
    </row>
    <row r="46">
      <c r="A46" s="895">
        <v>17.0</v>
      </c>
      <c r="B46" s="23"/>
      <c r="C46" s="897" t="s">
        <v>2092</v>
      </c>
      <c r="D46" s="895">
        <v>1.0</v>
      </c>
      <c r="E46" s="895">
        <v>1.0</v>
      </c>
      <c r="F46" s="895" t="s">
        <v>2083</v>
      </c>
      <c r="G46" s="898">
        <v>747500.0</v>
      </c>
      <c r="H46" s="898">
        <f t="shared" si="6"/>
        <v>747500</v>
      </c>
      <c r="I46" s="361"/>
      <c r="J46" s="117"/>
      <c r="K46" s="117"/>
      <c r="L46" s="117"/>
      <c r="M46" s="117"/>
      <c r="N46" s="117"/>
      <c r="O46" s="117"/>
      <c r="P46" s="117"/>
      <c r="Q46" s="117"/>
      <c r="R46" s="117"/>
      <c r="S46" s="117"/>
      <c r="T46" s="117"/>
      <c r="U46" s="117"/>
      <c r="V46" s="117"/>
      <c r="W46" s="117"/>
      <c r="X46" s="117"/>
      <c r="Y46" s="117"/>
      <c r="Z46" s="117"/>
    </row>
    <row r="47">
      <c r="A47" s="895">
        <v>18.0</v>
      </c>
      <c r="B47" s="896" t="s">
        <v>756</v>
      </c>
      <c r="C47" s="897" t="s">
        <v>2093</v>
      </c>
      <c r="D47" s="895">
        <v>75.0</v>
      </c>
      <c r="E47" s="895">
        <v>1.0</v>
      </c>
      <c r="F47" s="895" t="s">
        <v>2083</v>
      </c>
      <c r="G47" s="898">
        <f>68000*1.15</f>
        <v>78200</v>
      </c>
      <c r="H47" s="898">
        <f t="shared" si="6"/>
        <v>5865000</v>
      </c>
      <c r="I47" s="361"/>
      <c r="J47" s="117"/>
      <c r="K47" s="117"/>
      <c r="L47" s="117"/>
      <c r="M47" s="117"/>
      <c r="N47" s="117"/>
      <c r="O47" s="117"/>
      <c r="P47" s="117"/>
      <c r="Q47" s="117"/>
      <c r="R47" s="117"/>
      <c r="S47" s="117"/>
      <c r="T47" s="117"/>
      <c r="U47" s="117"/>
      <c r="V47" s="117"/>
      <c r="W47" s="117"/>
      <c r="X47" s="117"/>
      <c r="Y47" s="117"/>
      <c r="Z47" s="117"/>
    </row>
    <row r="48">
      <c r="A48" s="895">
        <v>19.0</v>
      </c>
      <c r="B48" s="22"/>
      <c r="C48" s="897" t="s">
        <v>2094</v>
      </c>
      <c r="D48" s="895">
        <v>75.0</v>
      </c>
      <c r="E48" s="895">
        <v>1.0</v>
      </c>
      <c r="F48" s="895" t="s">
        <v>2083</v>
      </c>
      <c r="G48" s="898">
        <v>50000.0</v>
      </c>
      <c r="H48" s="898">
        <f t="shared" si="6"/>
        <v>3750000</v>
      </c>
      <c r="I48" s="361"/>
      <c r="J48" s="117"/>
      <c r="K48" s="117"/>
      <c r="L48" s="117"/>
      <c r="M48" s="117"/>
      <c r="N48" s="117"/>
      <c r="O48" s="117"/>
      <c r="P48" s="117"/>
      <c r="Q48" s="117"/>
      <c r="R48" s="117"/>
      <c r="S48" s="117"/>
      <c r="T48" s="117"/>
      <c r="U48" s="117"/>
      <c r="V48" s="117"/>
      <c r="W48" s="117"/>
      <c r="X48" s="117"/>
      <c r="Y48" s="117"/>
      <c r="Z48" s="117"/>
    </row>
    <row r="49">
      <c r="A49" s="895">
        <v>20.0</v>
      </c>
      <c r="B49" s="22"/>
      <c r="C49" s="897" t="s">
        <v>2095</v>
      </c>
      <c r="D49" s="895">
        <v>50.0</v>
      </c>
      <c r="E49" s="895">
        <v>1.0</v>
      </c>
      <c r="F49" s="895" t="s">
        <v>2083</v>
      </c>
      <c r="G49" s="898">
        <v>50000.0</v>
      </c>
      <c r="H49" s="898">
        <f t="shared" si="6"/>
        <v>2500000</v>
      </c>
      <c r="I49" s="361"/>
      <c r="J49" s="117"/>
      <c r="K49" s="117"/>
      <c r="L49" s="117"/>
      <c r="M49" s="117"/>
      <c r="N49" s="117"/>
      <c r="O49" s="117"/>
      <c r="P49" s="117"/>
      <c r="Q49" s="117"/>
      <c r="R49" s="117"/>
      <c r="S49" s="117"/>
      <c r="T49" s="117"/>
      <c r="U49" s="117"/>
      <c r="V49" s="117"/>
      <c r="W49" s="117"/>
      <c r="X49" s="117"/>
      <c r="Y49" s="117"/>
      <c r="Z49" s="117"/>
    </row>
    <row r="50">
      <c r="A50" s="895">
        <v>21.0</v>
      </c>
      <c r="B50" s="23"/>
      <c r="C50" s="897" t="s">
        <v>2096</v>
      </c>
      <c r="D50" s="895">
        <v>50.0</v>
      </c>
      <c r="E50" s="895">
        <v>1.0</v>
      </c>
      <c r="F50" s="895" t="s">
        <v>2083</v>
      </c>
      <c r="G50" s="898">
        <v>150000.0</v>
      </c>
      <c r="H50" s="898">
        <f t="shared" si="6"/>
        <v>7500000</v>
      </c>
      <c r="I50" s="361"/>
      <c r="J50" s="117"/>
      <c r="K50" s="117"/>
      <c r="L50" s="117"/>
      <c r="M50" s="117"/>
      <c r="N50" s="117"/>
      <c r="O50" s="117"/>
      <c r="P50" s="117"/>
      <c r="Q50" s="117"/>
      <c r="R50" s="117"/>
      <c r="S50" s="117"/>
      <c r="T50" s="117"/>
      <c r="U50" s="117"/>
      <c r="V50" s="117"/>
      <c r="W50" s="117"/>
      <c r="X50" s="117"/>
      <c r="Y50" s="117"/>
      <c r="Z50" s="117"/>
    </row>
    <row r="51">
      <c r="A51" s="895">
        <v>22.0</v>
      </c>
      <c r="B51" s="899" t="s">
        <v>98</v>
      </c>
      <c r="C51" s="897" t="s">
        <v>2097</v>
      </c>
      <c r="D51" s="895">
        <v>20.0</v>
      </c>
      <c r="E51" s="895">
        <v>2.0</v>
      </c>
      <c r="F51" s="895" t="s">
        <v>2064</v>
      </c>
      <c r="G51" s="900">
        <v>65000.0</v>
      </c>
      <c r="H51" s="898">
        <f>D51*E51*G51</f>
        <v>2600000</v>
      </c>
      <c r="I51" s="361"/>
      <c r="J51" s="117"/>
      <c r="K51" s="117"/>
      <c r="L51" s="117"/>
      <c r="M51" s="117"/>
      <c r="N51" s="117"/>
      <c r="O51" s="117"/>
      <c r="P51" s="117"/>
      <c r="Q51" s="117"/>
      <c r="R51" s="117"/>
      <c r="S51" s="117"/>
      <c r="T51" s="117"/>
      <c r="U51" s="117"/>
      <c r="V51" s="117"/>
      <c r="W51" s="117"/>
      <c r="X51" s="117"/>
      <c r="Y51" s="117"/>
      <c r="Z51" s="117"/>
    </row>
    <row r="52">
      <c r="A52" s="897"/>
      <c r="B52" s="897"/>
      <c r="C52" s="897"/>
      <c r="D52" s="895"/>
      <c r="E52" s="901"/>
      <c r="F52" s="901"/>
      <c r="G52" s="902" t="s">
        <v>452</v>
      </c>
      <c r="H52" s="903">
        <f>SUM(H36:H51)</f>
        <v>109177500</v>
      </c>
      <c r="I52" s="361"/>
      <c r="J52" s="117"/>
      <c r="K52" s="117"/>
      <c r="L52" s="117"/>
      <c r="M52" s="117"/>
      <c r="N52" s="117"/>
      <c r="O52" s="117"/>
      <c r="P52" s="117"/>
      <c r="Q52" s="117"/>
      <c r="R52" s="117"/>
      <c r="S52" s="117"/>
      <c r="T52" s="117"/>
      <c r="U52" s="117"/>
      <c r="V52" s="117"/>
      <c r="W52" s="117"/>
      <c r="X52" s="117"/>
      <c r="Y52" s="117"/>
      <c r="Z52" s="117"/>
    </row>
    <row r="53">
      <c r="A53" s="361"/>
      <c r="B53" s="115"/>
      <c r="C53" s="117"/>
      <c r="D53" s="361"/>
      <c r="E53" s="870"/>
      <c r="F53" s="871"/>
      <c r="G53" s="117"/>
      <c r="H53" s="117"/>
      <c r="I53" s="361"/>
      <c r="J53" s="117"/>
      <c r="K53" s="117"/>
      <c r="L53" s="117"/>
      <c r="M53" s="117"/>
      <c r="N53" s="117"/>
      <c r="O53" s="117"/>
      <c r="P53" s="117"/>
      <c r="Q53" s="117"/>
      <c r="R53" s="117"/>
      <c r="S53" s="117"/>
      <c r="T53" s="117"/>
      <c r="U53" s="117"/>
      <c r="V53" s="117"/>
      <c r="W53" s="117"/>
      <c r="X53" s="117"/>
      <c r="Y53" s="117"/>
      <c r="Z53" s="117"/>
    </row>
    <row r="54">
      <c r="A54" s="361"/>
      <c r="B54" s="115"/>
      <c r="C54" s="117"/>
      <c r="D54" s="361"/>
      <c r="E54" s="870"/>
      <c r="F54" s="871"/>
      <c r="G54" s="117"/>
      <c r="H54" s="117"/>
      <c r="I54" s="361"/>
      <c r="J54" s="117"/>
      <c r="K54" s="117"/>
      <c r="L54" s="117"/>
      <c r="M54" s="117"/>
      <c r="N54" s="117"/>
      <c r="O54" s="117"/>
      <c r="P54" s="117"/>
      <c r="Q54" s="117"/>
      <c r="R54" s="117"/>
      <c r="S54" s="117"/>
      <c r="T54" s="117"/>
      <c r="U54" s="117"/>
      <c r="V54" s="117"/>
      <c r="W54" s="117"/>
      <c r="X54" s="117"/>
      <c r="Y54" s="117"/>
      <c r="Z54" s="117"/>
    </row>
    <row r="55">
      <c r="A55" s="875" t="s">
        <v>295</v>
      </c>
      <c r="B55" s="892" t="s">
        <v>2075</v>
      </c>
      <c r="C55" s="893" t="s">
        <v>690</v>
      </c>
      <c r="D55" s="891" t="s">
        <v>691</v>
      </c>
      <c r="E55" s="891" t="s">
        <v>692</v>
      </c>
      <c r="F55" s="891" t="s">
        <v>693</v>
      </c>
      <c r="G55" s="894" t="s">
        <v>694</v>
      </c>
      <c r="H55" s="894" t="s">
        <v>695</v>
      </c>
      <c r="I55" s="361"/>
      <c r="J55" s="117"/>
      <c r="K55" s="117"/>
      <c r="L55" s="117"/>
      <c r="M55" s="117"/>
      <c r="N55" s="117"/>
      <c r="O55" s="117"/>
      <c r="P55" s="117"/>
      <c r="Q55" s="117"/>
      <c r="R55" s="117"/>
      <c r="S55" s="117"/>
      <c r="T55" s="117"/>
      <c r="U55" s="117"/>
      <c r="V55" s="117"/>
      <c r="W55" s="117"/>
      <c r="X55" s="117"/>
      <c r="Y55" s="117"/>
      <c r="Z55" s="117"/>
    </row>
    <row r="56">
      <c r="A56" s="349" t="s">
        <v>216</v>
      </c>
      <c r="B56" s="247" t="s">
        <v>710</v>
      </c>
      <c r="C56" s="248" t="s">
        <v>754</v>
      </c>
      <c r="D56" s="21">
        <v>15.0</v>
      </c>
      <c r="E56" s="21">
        <v>1.0</v>
      </c>
      <c r="F56" s="253" t="s">
        <v>755</v>
      </c>
      <c r="G56" s="254">
        <v>100000.0</v>
      </c>
      <c r="H56" s="255">
        <f t="shared" ref="H56:H67" si="7">G56*D56</f>
        <v>1500000</v>
      </c>
      <c r="I56" s="361"/>
      <c r="J56" s="117"/>
      <c r="K56" s="117"/>
      <c r="L56" s="117"/>
      <c r="M56" s="117"/>
      <c r="N56" s="117"/>
      <c r="O56" s="117"/>
      <c r="P56" s="117"/>
      <c r="Q56" s="117"/>
      <c r="R56" s="117"/>
      <c r="S56" s="117"/>
      <c r="T56" s="117"/>
      <c r="U56" s="117"/>
      <c r="V56" s="117"/>
      <c r="W56" s="117"/>
      <c r="X56" s="117"/>
      <c r="Y56" s="117"/>
      <c r="Z56" s="117"/>
    </row>
    <row r="57">
      <c r="A57" s="349">
        <v>1.0</v>
      </c>
      <c r="B57" s="22"/>
      <c r="C57" s="259" t="s">
        <v>758</v>
      </c>
      <c r="D57" s="21">
        <v>5.0</v>
      </c>
      <c r="E57" s="21">
        <v>1.0</v>
      </c>
      <c r="F57" s="253" t="s">
        <v>755</v>
      </c>
      <c r="G57" s="254">
        <v>300000.0</v>
      </c>
      <c r="H57" s="255">
        <f t="shared" si="7"/>
        <v>1500000</v>
      </c>
      <c r="I57" s="361"/>
      <c r="J57" s="117"/>
      <c r="K57" s="117"/>
      <c r="L57" s="117"/>
      <c r="M57" s="117"/>
      <c r="N57" s="117"/>
      <c r="O57" s="117"/>
      <c r="P57" s="117"/>
      <c r="Q57" s="117"/>
      <c r="R57" s="117"/>
      <c r="S57" s="117"/>
      <c r="T57" s="117"/>
      <c r="U57" s="117"/>
      <c r="V57" s="117"/>
      <c r="W57" s="117"/>
      <c r="X57" s="117"/>
      <c r="Y57" s="117"/>
      <c r="Z57" s="117"/>
    </row>
    <row r="58">
      <c r="A58" s="349">
        <v>2.0</v>
      </c>
      <c r="B58" s="23"/>
      <c r="C58" s="248" t="s">
        <v>761</v>
      </c>
      <c r="D58" s="260">
        <v>1.0</v>
      </c>
      <c r="E58" s="260">
        <v>1.0</v>
      </c>
      <c r="F58" s="261" t="s">
        <v>760</v>
      </c>
      <c r="G58" s="262">
        <v>3000000.0</v>
      </c>
      <c r="H58" s="263">
        <f t="shared" si="7"/>
        <v>3000000</v>
      </c>
      <c r="I58" s="361"/>
      <c r="J58" s="117"/>
      <c r="K58" s="117"/>
      <c r="L58" s="117"/>
      <c r="M58" s="117"/>
      <c r="N58" s="117"/>
      <c r="O58" s="117"/>
      <c r="P58" s="117"/>
      <c r="Q58" s="117"/>
      <c r="R58" s="117"/>
      <c r="S58" s="117"/>
      <c r="T58" s="117"/>
      <c r="U58" s="117"/>
      <c r="V58" s="117"/>
      <c r="W58" s="117"/>
      <c r="X58" s="117"/>
      <c r="Y58" s="117"/>
      <c r="Z58" s="117"/>
    </row>
    <row r="59">
      <c r="A59" s="349">
        <v>3.0</v>
      </c>
      <c r="B59" s="247" t="s">
        <v>756</v>
      </c>
      <c r="C59" s="248" t="s">
        <v>2098</v>
      </c>
      <c r="D59" s="21">
        <v>10.0</v>
      </c>
      <c r="E59" s="21">
        <v>1.0</v>
      </c>
      <c r="F59" s="253" t="s">
        <v>751</v>
      </c>
      <c r="G59" s="254">
        <v>150000.0</v>
      </c>
      <c r="H59" s="255">
        <f t="shared" si="7"/>
        <v>1500000</v>
      </c>
      <c r="I59" s="361"/>
      <c r="J59" s="117"/>
      <c r="K59" s="117"/>
      <c r="L59" s="117"/>
      <c r="M59" s="117"/>
      <c r="N59" s="117"/>
      <c r="O59" s="117"/>
      <c r="P59" s="117"/>
      <c r="Q59" s="117"/>
      <c r="R59" s="117"/>
      <c r="S59" s="117"/>
      <c r="T59" s="117"/>
      <c r="U59" s="117"/>
      <c r="V59" s="117"/>
      <c r="W59" s="117"/>
      <c r="X59" s="117"/>
      <c r="Y59" s="117"/>
      <c r="Z59" s="117"/>
    </row>
    <row r="60">
      <c r="A60" s="349">
        <v>4.0</v>
      </c>
      <c r="B60" s="23"/>
      <c r="C60" s="248" t="s">
        <v>765</v>
      </c>
      <c r="D60" s="21">
        <v>10.0</v>
      </c>
      <c r="E60" s="21">
        <v>1.0</v>
      </c>
      <c r="F60" s="253" t="s">
        <v>751</v>
      </c>
      <c r="G60" s="254">
        <v>1000000.0</v>
      </c>
      <c r="H60" s="255">
        <f t="shared" si="7"/>
        <v>10000000</v>
      </c>
      <c r="I60" s="361"/>
      <c r="J60" s="117"/>
      <c r="K60" s="117"/>
      <c r="L60" s="117"/>
      <c r="M60" s="117"/>
      <c r="N60" s="117"/>
      <c r="O60" s="117"/>
      <c r="P60" s="117"/>
      <c r="Q60" s="117"/>
      <c r="R60" s="117"/>
      <c r="S60" s="117"/>
      <c r="T60" s="117"/>
      <c r="U60" s="117"/>
      <c r="V60" s="117"/>
      <c r="W60" s="117"/>
      <c r="X60" s="117"/>
      <c r="Y60" s="117"/>
      <c r="Z60" s="117"/>
    </row>
    <row r="61">
      <c r="A61" s="349">
        <v>5.0</v>
      </c>
      <c r="B61" s="247" t="s">
        <v>98</v>
      </c>
      <c r="C61" s="267" t="s">
        <v>759</v>
      </c>
      <c r="D61" s="21">
        <v>1.0</v>
      </c>
      <c r="E61" s="21">
        <v>1.0</v>
      </c>
      <c r="F61" s="253" t="s">
        <v>760</v>
      </c>
      <c r="G61" s="254">
        <v>100000.0</v>
      </c>
      <c r="H61" s="255">
        <f t="shared" si="7"/>
        <v>100000</v>
      </c>
      <c r="I61" s="361"/>
      <c r="J61" s="117"/>
      <c r="K61" s="117"/>
      <c r="L61" s="117"/>
      <c r="M61" s="117"/>
      <c r="N61" s="117"/>
      <c r="O61" s="117"/>
      <c r="P61" s="117"/>
      <c r="Q61" s="117"/>
      <c r="R61" s="117"/>
      <c r="S61" s="117"/>
      <c r="T61" s="117"/>
      <c r="U61" s="117"/>
      <c r="V61" s="117"/>
      <c r="W61" s="117"/>
      <c r="X61" s="117"/>
      <c r="Y61" s="117"/>
      <c r="Z61" s="117"/>
    </row>
    <row r="62">
      <c r="A62" s="349">
        <v>6.0</v>
      </c>
      <c r="B62" s="23"/>
      <c r="C62" s="267" t="s">
        <v>767</v>
      </c>
      <c r="D62" s="21">
        <v>100.0</v>
      </c>
      <c r="E62" s="21">
        <v>1.0</v>
      </c>
      <c r="F62" s="253" t="s">
        <v>768</v>
      </c>
      <c r="G62" s="254">
        <v>5000.0</v>
      </c>
      <c r="H62" s="255">
        <f t="shared" si="7"/>
        <v>500000</v>
      </c>
      <c r="I62" s="361"/>
      <c r="J62" s="117"/>
      <c r="K62" s="117"/>
      <c r="L62" s="117"/>
      <c r="M62" s="117"/>
      <c r="N62" s="117"/>
      <c r="O62" s="117"/>
      <c r="P62" s="117"/>
      <c r="Q62" s="117"/>
      <c r="R62" s="117"/>
      <c r="S62" s="117"/>
      <c r="T62" s="117"/>
      <c r="U62" s="117"/>
      <c r="V62" s="117"/>
      <c r="W62" s="117"/>
      <c r="X62" s="117"/>
      <c r="Y62" s="117"/>
      <c r="Z62" s="117"/>
    </row>
    <row r="63">
      <c r="A63" s="349">
        <v>7.0</v>
      </c>
      <c r="B63" s="268" t="s">
        <v>769</v>
      </c>
      <c r="C63" s="267" t="s">
        <v>770</v>
      </c>
      <c r="D63" s="21">
        <v>3.0</v>
      </c>
      <c r="E63" s="21">
        <v>1.0</v>
      </c>
      <c r="F63" s="253" t="s">
        <v>771</v>
      </c>
      <c r="G63" s="254">
        <v>2200000.0</v>
      </c>
      <c r="H63" s="255">
        <f t="shared" si="7"/>
        <v>6600000</v>
      </c>
      <c r="I63" s="361"/>
      <c r="J63" s="117"/>
      <c r="K63" s="117"/>
      <c r="L63" s="117"/>
      <c r="M63" s="117"/>
      <c r="N63" s="117"/>
      <c r="O63" s="117"/>
      <c r="P63" s="117"/>
      <c r="Q63" s="117"/>
      <c r="R63" s="117"/>
      <c r="S63" s="117"/>
      <c r="T63" s="117"/>
      <c r="U63" s="117"/>
      <c r="V63" s="117"/>
      <c r="W63" s="117"/>
      <c r="X63" s="117"/>
      <c r="Y63" s="117"/>
      <c r="Z63" s="117"/>
    </row>
    <row r="64">
      <c r="A64" s="349">
        <v>8.0</v>
      </c>
      <c r="B64" s="268" t="s">
        <v>748</v>
      </c>
      <c r="C64" s="269" t="s">
        <v>772</v>
      </c>
      <c r="D64" s="21">
        <v>50.0</v>
      </c>
      <c r="E64" s="21">
        <v>1.0</v>
      </c>
      <c r="F64" s="253" t="s">
        <v>701</v>
      </c>
      <c r="G64" s="254">
        <v>50000.0</v>
      </c>
      <c r="H64" s="255">
        <f t="shared" si="7"/>
        <v>2500000</v>
      </c>
      <c r="I64" s="361"/>
      <c r="J64" s="117"/>
      <c r="K64" s="117"/>
      <c r="L64" s="117"/>
      <c r="M64" s="117"/>
      <c r="N64" s="117"/>
      <c r="O64" s="117"/>
      <c r="P64" s="117"/>
      <c r="Q64" s="117"/>
      <c r="R64" s="117"/>
      <c r="S64" s="117"/>
      <c r="T64" s="117"/>
      <c r="U64" s="117"/>
      <c r="V64" s="117"/>
      <c r="W64" s="117"/>
      <c r="X64" s="117"/>
      <c r="Y64" s="117"/>
      <c r="Z64" s="117"/>
    </row>
    <row r="65">
      <c r="A65" s="349">
        <v>9.0</v>
      </c>
      <c r="B65" s="270" t="s">
        <v>730</v>
      </c>
      <c r="C65" s="271" t="s">
        <v>731</v>
      </c>
      <c r="D65" s="272">
        <v>1.0</v>
      </c>
      <c r="E65" s="272">
        <v>1.0</v>
      </c>
      <c r="F65" s="272" t="s">
        <v>773</v>
      </c>
      <c r="G65" s="273">
        <v>5000000.0</v>
      </c>
      <c r="H65" s="274">
        <f t="shared" si="7"/>
        <v>5000000</v>
      </c>
      <c r="I65" s="361"/>
      <c r="J65" s="117"/>
      <c r="K65" s="117"/>
      <c r="L65" s="117"/>
      <c r="M65" s="117"/>
      <c r="N65" s="117"/>
      <c r="O65" s="117"/>
      <c r="P65" s="117"/>
      <c r="Q65" s="117"/>
      <c r="R65" s="117"/>
      <c r="S65" s="117"/>
      <c r="T65" s="117"/>
      <c r="U65" s="117"/>
      <c r="V65" s="117"/>
      <c r="W65" s="117"/>
      <c r="X65" s="117"/>
      <c r="Y65" s="117"/>
      <c r="Z65" s="117"/>
    </row>
    <row r="66">
      <c r="A66" s="349">
        <v>10.0</v>
      </c>
      <c r="B66" s="23"/>
      <c r="C66" s="271" t="s">
        <v>774</v>
      </c>
      <c r="D66" s="272">
        <v>1.0</v>
      </c>
      <c r="E66" s="272">
        <v>1.0</v>
      </c>
      <c r="F66" s="272" t="s">
        <v>773</v>
      </c>
      <c r="G66" s="273">
        <v>5000000.0</v>
      </c>
      <c r="H66" s="274">
        <f t="shared" si="7"/>
        <v>5000000</v>
      </c>
      <c r="I66" s="361"/>
      <c r="J66" s="117"/>
      <c r="K66" s="117"/>
      <c r="L66" s="117"/>
      <c r="M66" s="117"/>
      <c r="N66" s="117"/>
      <c r="O66" s="117"/>
      <c r="P66" s="117"/>
      <c r="Q66" s="117"/>
      <c r="R66" s="117"/>
      <c r="S66" s="117"/>
      <c r="T66" s="117"/>
      <c r="U66" s="117"/>
      <c r="V66" s="117"/>
      <c r="W66" s="117"/>
      <c r="X66" s="117"/>
      <c r="Y66" s="117"/>
      <c r="Z66" s="117"/>
    </row>
    <row r="67">
      <c r="A67" s="349">
        <v>11.0</v>
      </c>
      <c r="B67" s="904" t="s">
        <v>2099</v>
      </c>
      <c r="C67" s="31" t="s">
        <v>2100</v>
      </c>
      <c r="D67" s="272">
        <v>1.0</v>
      </c>
      <c r="E67" s="272">
        <v>1.0</v>
      </c>
      <c r="F67" s="272" t="s">
        <v>2101</v>
      </c>
      <c r="G67" s="273">
        <v>4.0E7</v>
      </c>
      <c r="H67" s="274">
        <f t="shared" si="7"/>
        <v>40000000</v>
      </c>
      <c r="I67" s="361"/>
      <c r="J67" s="117"/>
      <c r="K67" s="117"/>
      <c r="L67" s="117"/>
      <c r="M67" s="117"/>
      <c r="N67" s="117"/>
      <c r="O67" s="117"/>
      <c r="P67" s="117"/>
      <c r="Q67" s="117"/>
      <c r="R67" s="117"/>
      <c r="S67" s="117"/>
      <c r="T67" s="117"/>
      <c r="U67" s="117"/>
      <c r="V67" s="117"/>
      <c r="W67" s="117"/>
      <c r="X67" s="117"/>
      <c r="Y67" s="117"/>
      <c r="Z67" s="117"/>
    </row>
    <row r="68">
      <c r="A68" s="361"/>
      <c r="B68" s="115"/>
      <c r="C68" s="117"/>
      <c r="D68" s="361"/>
      <c r="E68" s="870"/>
      <c r="F68" s="871"/>
      <c r="G68" s="117"/>
      <c r="H68" s="905">
        <f>SUM(H56:H67)</f>
        <v>77200000</v>
      </c>
      <c r="I68" s="361"/>
      <c r="J68" s="117"/>
      <c r="K68" s="117"/>
      <c r="L68" s="117"/>
      <c r="M68" s="117"/>
      <c r="N68" s="117"/>
      <c r="O68" s="117"/>
      <c r="P68" s="117"/>
      <c r="Q68" s="117"/>
      <c r="R68" s="117"/>
      <c r="S68" s="117"/>
      <c r="T68" s="117"/>
      <c r="U68" s="117"/>
      <c r="V68" s="117"/>
      <c r="W68" s="117"/>
      <c r="X68" s="117"/>
      <c r="Y68" s="117"/>
      <c r="Z68" s="117"/>
    </row>
    <row r="69">
      <c r="A69" s="361"/>
      <c r="B69" s="115"/>
      <c r="C69" s="117"/>
      <c r="D69" s="361"/>
      <c r="E69" s="870"/>
      <c r="F69" s="871"/>
      <c r="G69" s="117"/>
      <c r="H69" s="117"/>
      <c r="I69" s="361"/>
      <c r="J69" s="117"/>
      <c r="K69" s="117"/>
      <c r="L69" s="117"/>
      <c r="M69" s="117"/>
      <c r="N69" s="117"/>
      <c r="O69" s="117"/>
      <c r="P69" s="117"/>
      <c r="Q69" s="117"/>
      <c r="R69" s="117"/>
      <c r="S69" s="117"/>
      <c r="T69" s="117"/>
      <c r="U69" s="117"/>
      <c r="V69" s="117"/>
      <c r="W69" s="117"/>
      <c r="X69" s="117"/>
      <c r="Y69" s="117"/>
      <c r="Z69" s="117"/>
    </row>
    <row r="70">
      <c r="A70" s="875" t="s">
        <v>296</v>
      </c>
      <c r="B70" s="546"/>
      <c r="C70" s="547"/>
      <c r="D70" s="353"/>
      <c r="E70" s="906"/>
      <c r="F70" s="907"/>
      <c r="G70" s="547"/>
      <c r="H70" s="547"/>
      <c r="I70" s="361"/>
      <c r="J70" s="117"/>
      <c r="K70" s="117"/>
      <c r="L70" s="117"/>
      <c r="M70" s="117"/>
      <c r="N70" s="117"/>
      <c r="O70" s="117"/>
      <c r="P70" s="117"/>
      <c r="Q70" s="117"/>
      <c r="R70" s="117"/>
      <c r="S70" s="117"/>
      <c r="T70" s="117"/>
      <c r="U70" s="117"/>
      <c r="V70" s="117"/>
      <c r="W70" s="117"/>
      <c r="X70" s="117"/>
      <c r="Y70" s="117"/>
      <c r="Z70" s="117"/>
    </row>
    <row r="71">
      <c r="A71" s="353"/>
      <c r="B71" s="904" t="s">
        <v>2102</v>
      </c>
      <c r="C71" s="348" t="s">
        <v>2103</v>
      </c>
      <c r="D71" s="353"/>
      <c r="E71" s="906"/>
      <c r="F71" s="907"/>
      <c r="G71" s="547"/>
      <c r="H71" s="547"/>
      <c r="I71" s="361"/>
      <c r="J71" s="117"/>
      <c r="K71" s="117"/>
      <c r="L71" s="117"/>
      <c r="M71" s="117"/>
      <c r="N71" s="117"/>
      <c r="O71" s="117"/>
      <c r="P71" s="117"/>
      <c r="Q71" s="117"/>
      <c r="R71" s="117"/>
      <c r="S71" s="117"/>
      <c r="T71" s="117"/>
      <c r="U71" s="117"/>
      <c r="V71" s="117"/>
      <c r="W71" s="117"/>
      <c r="X71" s="117"/>
      <c r="Y71" s="117"/>
      <c r="Z71" s="117"/>
    </row>
    <row r="72">
      <c r="A72" s="353"/>
      <c r="B72" s="546"/>
      <c r="C72" s="348" t="s">
        <v>2104</v>
      </c>
      <c r="D72" s="353"/>
      <c r="E72" s="906"/>
      <c r="F72" s="907"/>
      <c r="G72" s="547"/>
      <c r="H72" s="547"/>
      <c r="I72" s="361"/>
      <c r="J72" s="117"/>
      <c r="K72" s="117"/>
      <c r="L72" s="117"/>
      <c r="M72" s="117"/>
      <c r="N72" s="117"/>
      <c r="O72" s="117"/>
      <c r="P72" s="117"/>
      <c r="Q72" s="117"/>
      <c r="R72" s="117"/>
      <c r="S72" s="117"/>
      <c r="T72" s="117"/>
      <c r="U72" s="117"/>
      <c r="V72" s="117"/>
      <c r="W72" s="117"/>
      <c r="X72" s="117"/>
      <c r="Y72" s="117"/>
      <c r="Z72" s="117"/>
    </row>
    <row r="73">
      <c r="A73" s="353"/>
      <c r="B73" s="546"/>
      <c r="C73" s="348" t="s">
        <v>2105</v>
      </c>
      <c r="D73" s="353"/>
      <c r="E73" s="906"/>
      <c r="F73" s="907"/>
      <c r="G73" s="547"/>
      <c r="H73" s="547"/>
      <c r="I73" s="361"/>
      <c r="J73" s="117"/>
      <c r="K73" s="117"/>
      <c r="L73" s="117"/>
      <c r="M73" s="117"/>
      <c r="N73" s="117"/>
      <c r="O73" s="117"/>
      <c r="P73" s="117"/>
      <c r="Q73" s="117"/>
      <c r="R73" s="117"/>
      <c r="S73" s="117"/>
      <c r="T73" s="117"/>
      <c r="U73" s="117"/>
      <c r="V73" s="117"/>
      <c r="W73" s="117"/>
      <c r="X73" s="117"/>
      <c r="Y73" s="117"/>
      <c r="Z73" s="117"/>
    </row>
    <row r="74">
      <c r="A74" s="353"/>
      <c r="B74" s="546"/>
      <c r="C74" s="348" t="s">
        <v>2106</v>
      </c>
      <c r="D74" s="353"/>
      <c r="E74" s="906"/>
      <c r="F74" s="907"/>
      <c r="G74" s="547"/>
      <c r="H74" s="547"/>
      <c r="I74" s="361"/>
      <c r="J74" s="117"/>
      <c r="K74" s="117"/>
      <c r="L74" s="117"/>
      <c r="M74" s="117"/>
      <c r="N74" s="117"/>
      <c r="O74" s="117"/>
      <c r="P74" s="117"/>
      <c r="Q74" s="117"/>
      <c r="R74" s="117"/>
      <c r="S74" s="117"/>
      <c r="T74" s="117"/>
      <c r="U74" s="117"/>
      <c r="V74" s="117"/>
      <c r="W74" s="117"/>
      <c r="X74" s="117"/>
      <c r="Y74" s="117"/>
      <c r="Z74" s="117"/>
    </row>
    <row r="75">
      <c r="A75" s="353"/>
      <c r="B75" s="546"/>
      <c r="C75" s="348" t="s">
        <v>2107</v>
      </c>
      <c r="D75" s="353"/>
      <c r="E75" s="906"/>
      <c r="F75" s="907"/>
      <c r="G75" s="547"/>
      <c r="H75" s="547"/>
      <c r="I75" s="361"/>
      <c r="J75" s="117"/>
      <c r="K75" s="117"/>
      <c r="L75" s="117"/>
      <c r="M75" s="117"/>
      <c r="N75" s="117"/>
      <c r="O75" s="117"/>
      <c r="P75" s="117"/>
      <c r="Q75" s="117"/>
      <c r="R75" s="117"/>
      <c r="S75" s="117"/>
      <c r="T75" s="117"/>
      <c r="U75" s="117"/>
      <c r="V75" s="117"/>
      <c r="W75" s="117"/>
      <c r="X75" s="117"/>
      <c r="Y75" s="117"/>
      <c r="Z75" s="117"/>
    </row>
    <row r="76">
      <c r="A76" s="353"/>
      <c r="B76" s="546"/>
      <c r="C76" s="348" t="s">
        <v>2108</v>
      </c>
      <c r="D76" s="353"/>
      <c r="E76" s="906"/>
      <c r="F76" s="907"/>
      <c r="G76" s="547"/>
      <c r="H76" s="547"/>
      <c r="I76" s="361"/>
      <c r="J76" s="117"/>
      <c r="K76" s="117"/>
      <c r="L76" s="117"/>
      <c r="M76" s="117"/>
      <c r="N76" s="117"/>
      <c r="O76" s="117"/>
      <c r="P76" s="117"/>
      <c r="Q76" s="117"/>
      <c r="R76" s="117"/>
      <c r="S76" s="117"/>
      <c r="T76" s="117"/>
      <c r="U76" s="117"/>
      <c r="V76" s="117"/>
      <c r="W76" s="117"/>
      <c r="X76" s="117"/>
      <c r="Y76" s="117"/>
      <c r="Z76" s="117"/>
    </row>
    <row r="77">
      <c r="A77" s="353"/>
      <c r="B77" s="546"/>
      <c r="C77" s="348" t="s">
        <v>2109</v>
      </c>
      <c r="D77" s="353"/>
      <c r="E77" s="906"/>
      <c r="F77" s="907"/>
      <c r="G77" s="547"/>
      <c r="H77" s="547"/>
      <c r="I77" s="361"/>
      <c r="J77" s="117"/>
      <c r="K77" s="117"/>
      <c r="L77" s="117"/>
      <c r="M77" s="117"/>
      <c r="N77" s="117"/>
      <c r="O77" s="117"/>
      <c r="P77" s="117"/>
      <c r="Q77" s="117"/>
      <c r="R77" s="117"/>
      <c r="S77" s="117"/>
      <c r="T77" s="117"/>
      <c r="U77" s="117"/>
      <c r="V77" s="117"/>
      <c r="W77" s="117"/>
      <c r="X77" s="117"/>
      <c r="Y77" s="117"/>
      <c r="Z77" s="117"/>
    </row>
    <row r="78">
      <c r="A78" s="353"/>
      <c r="B78" s="546"/>
      <c r="C78" s="348" t="s">
        <v>2110</v>
      </c>
      <c r="D78" s="353"/>
      <c r="E78" s="906"/>
      <c r="F78" s="907"/>
      <c r="G78" s="547"/>
      <c r="H78" s="547"/>
      <c r="I78" s="361"/>
      <c r="J78" s="117"/>
      <c r="K78" s="117"/>
      <c r="L78" s="117"/>
      <c r="M78" s="117"/>
      <c r="N78" s="117"/>
      <c r="O78" s="117"/>
      <c r="P78" s="117"/>
      <c r="Q78" s="117"/>
      <c r="R78" s="117"/>
      <c r="S78" s="117"/>
      <c r="T78" s="117"/>
      <c r="U78" s="117"/>
      <c r="V78" s="117"/>
      <c r="W78" s="117"/>
      <c r="X78" s="117"/>
      <c r="Y78" s="117"/>
      <c r="Z78" s="117"/>
    </row>
    <row r="79">
      <c r="A79" s="353"/>
      <c r="B79" s="546"/>
      <c r="C79" s="348" t="s">
        <v>2111</v>
      </c>
      <c r="D79" s="353"/>
      <c r="E79" s="906"/>
      <c r="F79" s="907"/>
      <c r="G79" s="547"/>
      <c r="H79" s="547"/>
      <c r="I79" s="361"/>
      <c r="J79" s="117"/>
      <c r="K79" s="117"/>
      <c r="L79" s="117"/>
      <c r="M79" s="117"/>
      <c r="N79" s="117"/>
      <c r="O79" s="117"/>
      <c r="P79" s="117"/>
      <c r="Q79" s="117"/>
      <c r="R79" s="117"/>
      <c r="S79" s="117"/>
      <c r="T79" s="117"/>
      <c r="U79" s="117"/>
      <c r="V79" s="117"/>
      <c r="W79" s="117"/>
      <c r="X79" s="117"/>
      <c r="Y79" s="117"/>
      <c r="Z79" s="117"/>
    </row>
    <row r="80">
      <c r="A80" s="353"/>
      <c r="B80" s="904" t="s">
        <v>2112</v>
      </c>
      <c r="C80" s="348" t="s">
        <v>2113</v>
      </c>
      <c r="D80" s="353"/>
      <c r="E80" s="906"/>
      <c r="F80" s="907"/>
      <c r="G80" s="547"/>
      <c r="H80" s="547"/>
      <c r="I80" s="361"/>
      <c r="J80" s="117"/>
      <c r="K80" s="117"/>
      <c r="L80" s="117"/>
      <c r="M80" s="117"/>
      <c r="N80" s="117"/>
      <c r="O80" s="117"/>
      <c r="P80" s="117"/>
      <c r="Q80" s="117"/>
      <c r="R80" s="117"/>
      <c r="S80" s="117"/>
      <c r="T80" s="117"/>
      <c r="U80" s="117"/>
      <c r="V80" s="117"/>
      <c r="W80" s="117"/>
      <c r="X80" s="117"/>
      <c r="Y80" s="117"/>
      <c r="Z80" s="117"/>
    </row>
    <row r="81">
      <c r="A81" s="353"/>
      <c r="B81" s="546"/>
      <c r="C81" s="547"/>
      <c r="D81" s="353"/>
      <c r="E81" s="906"/>
      <c r="F81" s="907"/>
      <c r="G81" s="547"/>
      <c r="H81" s="547"/>
      <c r="I81" s="361"/>
      <c r="J81" s="117"/>
      <c r="K81" s="117"/>
      <c r="L81" s="117"/>
      <c r="M81" s="117"/>
      <c r="N81" s="117"/>
      <c r="O81" s="117"/>
      <c r="P81" s="117"/>
      <c r="Q81" s="117"/>
      <c r="R81" s="117"/>
      <c r="S81" s="117"/>
      <c r="T81" s="117"/>
      <c r="U81" s="117"/>
      <c r="V81" s="117"/>
      <c r="W81" s="117"/>
      <c r="X81" s="117"/>
      <c r="Y81" s="117"/>
      <c r="Z81" s="117"/>
    </row>
    <row r="82">
      <c r="A82" s="353"/>
      <c r="B82" s="546"/>
      <c r="C82" s="547"/>
      <c r="D82" s="353"/>
      <c r="E82" s="906"/>
      <c r="F82" s="907"/>
      <c r="G82" s="547"/>
      <c r="H82" s="547"/>
      <c r="I82" s="361"/>
      <c r="J82" s="117"/>
      <c r="K82" s="117"/>
      <c r="L82" s="117"/>
      <c r="M82" s="117"/>
      <c r="N82" s="117"/>
      <c r="O82" s="117"/>
      <c r="P82" s="117"/>
      <c r="Q82" s="117"/>
      <c r="R82" s="117"/>
      <c r="S82" s="117"/>
      <c r="T82" s="117"/>
      <c r="U82" s="117"/>
      <c r="V82" s="117"/>
      <c r="W82" s="117"/>
      <c r="X82" s="117"/>
      <c r="Y82" s="117"/>
      <c r="Z82" s="117"/>
    </row>
    <row r="83">
      <c r="A83" s="353"/>
      <c r="B83" s="546"/>
      <c r="C83" s="547"/>
      <c r="D83" s="353"/>
      <c r="E83" s="906"/>
      <c r="F83" s="907"/>
      <c r="G83" s="547"/>
      <c r="H83" s="547"/>
      <c r="I83" s="361"/>
      <c r="J83" s="117"/>
      <c r="K83" s="117"/>
      <c r="L83" s="117"/>
      <c r="M83" s="117"/>
      <c r="N83" s="117"/>
      <c r="O83" s="117"/>
      <c r="P83" s="117"/>
      <c r="Q83" s="117"/>
      <c r="R83" s="117"/>
      <c r="S83" s="117"/>
      <c r="T83" s="117"/>
      <c r="U83" s="117"/>
      <c r="V83" s="117"/>
      <c r="W83" s="117"/>
      <c r="X83" s="117"/>
      <c r="Y83" s="117"/>
      <c r="Z83" s="117"/>
    </row>
    <row r="84">
      <c r="A84" s="353"/>
      <c r="B84" s="546"/>
      <c r="C84" s="547"/>
      <c r="D84" s="353"/>
      <c r="E84" s="906"/>
      <c r="F84" s="907"/>
      <c r="G84" s="547"/>
      <c r="H84" s="547"/>
      <c r="I84" s="361"/>
      <c r="J84" s="117"/>
      <c r="K84" s="117"/>
      <c r="L84" s="117"/>
      <c r="M84" s="117"/>
      <c r="N84" s="117"/>
      <c r="O84" s="117"/>
      <c r="P84" s="117"/>
      <c r="Q84" s="117"/>
      <c r="R84" s="117"/>
      <c r="S84" s="117"/>
      <c r="T84" s="117"/>
      <c r="U84" s="117"/>
      <c r="V84" s="117"/>
      <c r="W84" s="117"/>
      <c r="X84" s="117"/>
      <c r="Y84" s="117"/>
      <c r="Z84" s="117"/>
    </row>
    <row r="85">
      <c r="A85" s="353"/>
      <c r="B85" s="546"/>
      <c r="C85" s="547"/>
      <c r="D85" s="353"/>
      <c r="E85" s="906"/>
      <c r="F85" s="907"/>
      <c r="G85" s="547"/>
      <c r="H85" s="547"/>
      <c r="I85" s="361"/>
      <c r="J85" s="117"/>
      <c r="K85" s="117"/>
      <c r="L85" s="117"/>
      <c r="M85" s="117"/>
      <c r="N85" s="117"/>
      <c r="O85" s="117"/>
      <c r="P85" s="117"/>
      <c r="Q85" s="117"/>
      <c r="R85" s="117"/>
      <c r="S85" s="117"/>
      <c r="T85" s="117"/>
      <c r="U85" s="117"/>
      <c r="V85" s="117"/>
      <c r="W85" s="117"/>
      <c r="X85" s="117"/>
      <c r="Y85" s="117"/>
      <c r="Z85" s="117"/>
    </row>
    <row r="86">
      <c r="A86" s="353"/>
      <c r="B86" s="546"/>
      <c r="C86" s="547"/>
      <c r="D86" s="353"/>
      <c r="E86" s="906"/>
      <c r="F86" s="907"/>
      <c r="G86" s="547"/>
      <c r="H86" s="547"/>
      <c r="I86" s="361"/>
      <c r="J86" s="117"/>
      <c r="K86" s="117"/>
      <c r="L86" s="117"/>
      <c r="M86" s="117"/>
      <c r="N86" s="117"/>
      <c r="O86" s="117"/>
      <c r="P86" s="117"/>
      <c r="Q86" s="117"/>
      <c r="R86" s="117"/>
      <c r="S86" s="117"/>
      <c r="T86" s="117"/>
      <c r="U86" s="117"/>
      <c r="V86" s="117"/>
      <c r="W86" s="117"/>
      <c r="X86" s="117"/>
      <c r="Y86" s="117"/>
      <c r="Z86" s="117"/>
    </row>
    <row r="87">
      <c r="A87" s="361"/>
      <c r="B87" s="115"/>
      <c r="C87" s="117"/>
      <c r="D87" s="361"/>
      <c r="E87" s="870"/>
      <c r="F87" s="871"/>
      <c r="G87" s="117"/>
      <c r="H87" s="117"/>
      <c r="I87" s="361"/>
      <c r="J87" s="117"/>
      <c r="K87" s="117"/>
      <c r="L87" s="117"/>
      <c r="M87" s="117"/>
      <c r="N87" s="117"/>
      <c r="O87" s="117"/>
      <c r="P87" s="117"/>
      <c r="Q87" s="117"/>
      <c r="R87" s="117"/>
      <c r="S87" s="117"/>
      <c r="T87" s="117"/>
      <c r="U87" s="117"/>
      <c r="V87" s="117"/>
      <c r="W87" s="117"/>
      <c r="X87" s="117"/>
      <c r="Y87" s="117"/>
      <c r="Z87" s="117"/>
    </row>
    <row r="88">
      <c r="A88" s="351" t="s">
        <v>162</v>
      </c>
      <c r="B88" s="115"/>
      <c r="C88" s="117"/>
      <c r="D88" s="361"/>
      <c r="E88" s="870"/>
      <c r="F88" s="871"/>
      <c r="G88" s="117"/>
      <c r="H88" s="117"/>
      <c r="I88" s="361"/>
      <c r="J88" s="117"/>
      <c r="K88" s="117"/>
      <c r="L88" s="117"/>
      <c r="M88" s="117"/>
      <c r="N88" s="117"/>
      <c r="O88" s="117"/>
      <c r="P88" s="117"/>
      <c r="Q88" s="117"/>
      <c r="R88" s="117"/>
      <c r="S88" s="117"/>
      <c r="T88" s="117"/>
      <c r="U88" s="117"/>
      <c r="V88" s="117"/>
      <c r="W88" s="117"/>
      <c r="X88" s="117"/>
      <c r="Y88" s="117"/>
      <c r="Z88" s="117"/>
    </row>
    <row r="89">
      <c r="A89" s="361"/>
      <c r="B89" s="5" t="s">
        <v>2114</v>
      </c>
      <c r="C89" s="117"/>
      <c r="D89" s="361"/>
      <c r="E89" s="870"/>
      <c r="F89" s="871"/>
      <c r="G89" s="117"/>
      <c r="H89" s="117"/>
      <c r="I89" s="361"/>
      <c r="J89" s="117"/>
      <c r="K89" s="117"/>
      <c r="L89" s="117"/>
      <c r="M89" s="117"/>
      <c r="N89" s="117"/>
      <c r="O89" s="117"/>
      <c r="P89" s="117"/>
      <c r="Q89" s="117"/>
      <c r="R89" s="117"/>
      <c r="S89" s="117"/>
      <c r="T89" s="117"/>
      <c r="U89" s="117"/>
      <c r="V89" s="117"/>
      <c r="W89" s="117"/>
      <c r="X89" s="117"/>
      <c r="Y89" s="117"/>
      <c r="Z89" s="117"/>
    </row>
    <row r="90">
      <c r="A90" s="361"/>
      <c r="B90" s="115"/>
      <c r="C90" s="117"/>
      <c r="D90" s="361"/>
      <c r="E90" s="870"/>
      <c r="F90" s="871"/>
      <c r="G90" s="117"/>
      <c r="H90" s="117"/>
      <c r="I90" s="361"/>
      <c r="J90" s="117"/>
      <c r="K90" s="117"/>
      <c r="L90" s="117"/>
      <c r="M90" s="117"/>
      <c r="N90" s="117"/>
      <c r="O90" s="117"/>
      <c r="P90" s="117"/>
      <c r="Q90" s="117"/>
      <c r="R90" s="117"/>
      <c r="S90" s="117"/>
      <c r="T90" s="117"/>
      <c r="U90" s="117"/>
      <c r="V90" s="117"/>
      <c r="W90" s="117"/>
      <c r="X90" s="117"/>
      <c r="Y90" s="117"/>
      <c r="Z90" s="117"/>
    </row>
    <row r="91">
      <c r="A91" s="361"/>
      <c r="B91" s="115"/>
      <c r="C91" s="117"/>
      <c r="D91" s="361"/>
      <c r="E91" s="870"/>
      <c r="F91" s="871"/>
      <c r="G91" s="117"/>
      <c r="H91" s="117"/>
      <c r="I91" s="361"/>
      <c r="J91" s="117"/>
      <c r="K91" s="117"/>
      <c r="L91" s="117"/>
      <c r="M91" s="117"/>
      <c r="N91" s="117"/>
      <c r="O91" s="117"/>
      <c r="P91" s="117"/>
      <c r="Q91" s="117"/>
      <c r="R91" s="117"/>
      <c r="S91" s="117"/>
      <c r="T91" s="117"/>
      <c r="U91" s="117"/>
      <c r="V91" s="117"/>
      <c r="W91" s="117"/>
      <c r="X91" s="117"/>
      <c r="Y91" s="117"/>
      <c r="Z91" s="117"/>
    </row>
    <row r="92">
      <c r="A92" s="361"/>
      <c r="B92" s="115"/>
      <c r="C92" s="117"/>
      <c r="D92" s="361"/>
      <c r="E92" s="870"/>
      <c r="F92" s="871"/>
      <c r="G92" s="117"/>
      <c r="H92" s="117"/>
      <c r="I92" s="361"/>
      <c r="J92" s="117"/>
      <c r="K92" s="117"/>
      <c r="L92" s="117"/>
      <c r="M92" s="117"/>
      <c r="N92" s="117"/>
      <c r="O92" s="117"/>
      <c r="P92" s="117"/>
      <c r="Q92" s="117"/>
      <c r="R92" s="117"/>
      <c r="S92" s="117"/>
      <c r="T92" s="117"/>
      <c r="U92" s="117"/>
      <c r="V92" s="117"/>
      <c r="W92" s="117"/>
      <c r="X92" s="117"/>
      <c r="Y92" s="117"/>
      <c r="Z92" s="117"/>
    </row>
    <row r="93">
      <c r="A93" s="361"/>
      <c r="B93" s="115"/>
      <c r="C93" s="117"/>
      <c r="D93" s="361"/>
      <c r="E93" s="870"/>
      <c r="F93" s="871"/>
      <c r="G93" s="117"/>
      <c r="H93" s="117"/>
      <c r="I93" s="361"/>
      <c r="J93" s="117"/>
      <c r="K93" s="117"/>
      <c r="L93" s="117"/>
      <c r="M93" s="117"/>
      <c r="N93" s="117"/>
      <c r="O93" s="117"/>
      <c r="P93" s="117"/>
      <c r="Q93" s="117"/>
      <c r="R93" s="117"/>
      <c r="S93" s="117"/>
      <c r="T93" s="117"/>
      <c r="U93" s="117"/>
      <c r="V93" s="117"/>
      <c r="W93" s="117"/>
      <c r="X93" s="117"/>
      <c r="Y93" s="117"/>
      <c r="Z93" s="117"/>
    </row>
    <row r="94">
      <c r="A94" s="361"/>
      <c r="B94" s="115"/>
      <c r="C94" s="117"/>
      <c r="D94" s="361"/>
      <c r="E94" s="870"/>
      <c r="F94" s="871"/>
      <c r="G94" s="117"/>
      <c r="H94" s="117"/>
      <c r="I94" s="361"/>
      <c r="J94" s="117"/>
      <c r="K94" s="117"/>
      <c r="L94" s="117"/>
      <c r="M94" s="117"/>
      <c r="N94" s="117"/>
      <c r="O94" s="117"/>
      <c r="P94" s="117"/>
      <c r="Q94" s="117"/>
      <c r="R94" s="117"/>
      <c r="S94" s="117"/>
      <c r="T94" s="117"/>
      <c r="U94" s="117"/>
      <c r="V94" s="117"/>
      <c r="W94" s="117"/>
      <c r="X94" s="117"/>
      <c r="Y94" s="117"/>
      <c r="Z94" s="117"/>
    </row>
    <row r="95">
      <c r="A95" s="361"/>
      <c r="B95" s="115"/>
      <c r="C95" s="117"/>
      <c r="D95" s="361"/>
      <c r="E95" s="870"/>
      <c r="F95" s="871"/>
      <c r="G95" s="117"/>
      <c r="H95" s="117"/>
      <c r="I95" s="361"/>
      <c r="J95" s="117"/>
      <c r="K95" s="117"/>
      <c r="L95" s="117"/>
      <c r="M95" s="117"/>
      <c r="N95" s="117"/>
      <c r="O95" s="117"/>
      <c r="P95" s="117"/>
      <c r="Q95" s="117"/>
      <c r="R95" s="117"/>
      <c r="S95" s="117"/>
      <c r="T95" s="117"/>
      <c r="U95" s="117"/>
      <c r="V95" s="117"/>
      <c r="W95" s="117"/>
      <c r="X95" s="117"/>
      <c r="Y95" s="117"/>
      <c r="Z95" s="117"/>
    </row>
    <row r="96">
      <c r="A96" s="361"/>
      <c r="B96" s="115"/>
      <c r="C96" s="117"/>
      <c r="D96" s="361"/>
      <c r="E96" s="870"/>
      <c r="F96" s="871"/>
      <c r="G96" s="117"/>
      <c r="H96" s="117"/>
      <c r="I96" s="361"/>
      <c r="J96" s="117"/>
      <c r="K96" s="117"/>
      <c r="L96" s="117"/>
      <c r="M96" s="117"/>
      <c r="N96" s="117"/>
      <c r="O96" s="117"/>
      <c r="P96" s="117"/>
      <c r="Q96" s="117"/>
      <c r="R96" s="117"/>
      <c r="S96" s="117"/>
      <c r="T96" s="117"/>
      <c r="U96" s="117"/>
      <c r="V96" s="117"/>
      <c r="W96" s="117"/>
      <c r="X96" s="117"/>
      <c r="Y96" s="117"/>
      <c r="Z96" s="117"/>
    </row>
    <row r="97">
      <c r="A97" s="361"/>
      <c r="B97" s="115"/>
      <c r="C97" s="117"/>
      <c r="D97" s="361"/>
      <c r="E97" s="870"/>
      <c r="F97" s="871"/>
      <c r="G97" s="117"/>
      <c r="H97" s="117"/>
      <c r="I97" s="361"/>
      <c r="J97" s="117"/>
      <c r="K97" s="117"/>
      <c r="L97" s="117"/>
      <c r="M97" s="117"/>
      <c r="N97" s="117"/>
      <c r="O97" s="117"/>
      <c r="P97" s="117"/>
      <c r="Q97" s="117"/>
      <c r="R97" s="117"/>
      <c r="S97" s="117"/>
      <c r="T97" s="117"/>
      <c r="U97" s="117"/>
      <c r="V97" s="117"/>
      <c r="W97" s="117"/>
      <c r="X97" s="117"/>
      <c r="Y97" s="117"/>
      <c r="Z97" s="117"/>
    </row>
    <row r="98">
      <c r="A98" s="361"/>
      <c r="B98" s="115"/>
      <c r="C98" s="117"/>
      <c r="D98" s="361"/>
      <c r="E98" s="870"/>
      <c r="F98" s="871"/>
      <c r="G98" s="117"/>
      <c r="H98" s="117"/>
      <c r="I98" s="361"/>
      <c r="J98" s="117"/>
      <c r="K98" s="117"/>
      <c r="L98" s="117"/>
      <c r="M98" s="117"/>
      <c r="N98" s="117"/>
      <c r="O98" s="117"/>
      <c r="P98" s="117"/>
      <c r="Q98" s="117"/>
      <c r="R98" s="117"/>
      <c r="S98" s="117"/>
      <c r="T98" s="117"/>
      <c r="U98" s="117"/>
      <c r="V98" s="117"/>
      <c r="W98" s="117"/>
      <c r="X98" s="117"/>
      <c r="Y98" s="117"/>
      <c r="Z98" s="117"/>
    </row>
    <row r="99">
      <c r="A99" s="361"/>
      <c r="B99" s="115"/>
      <c r="C99" s="117"/>
      <c r="D99" s="361"/>
      <c r="E99" s="870"/>
      <c r="F99" s="871"/>
      <c r="G99" s="117"/>
      <c r="H99" s="117"/>
      <c r="I99" s="361"/>
      <c r="J99" s="117"/>
      <c r="K99" s="117"/>
      <c r="L99" s="117"/>
      <c r="M99" s="117"/>
      <c r="N99" s="117"/>
      <c r="O99" s="117"/>
      <c r="P99" s="117"/>
      <c r="Q99" s="117"/>
      <c r="R99" s="117"/>
      <c r="S99" s="117"/>
      <c r="T99" s="117"/>
      <c r="U99" s="117"/>
      <c r="V99" s="117"/>
      <c r="W99" s="117"/>
      <c r="X99" s="117"/>
      <c r="Y99" s="117"/>
      <c r="Z99" s="117"/>
    </row>
    <row r="100">
      <c r="A100" s="361"/>
      <c r="B100" s="115"/>
      <c r="C100" s="117"/>
      <c r="D100" s="361"/>
      <c r="E100" s="870"/>
      <c r="F100" s="871"/>
      <c r="G100" s="117"/>
      <c r="H100" s="117"/>
      <c r="I100" s="361"/>
      <c r="J100" s="117"/>
      <c r="K100" s="117"/>
      <c r="L100" s="117"/>
      <c r="M100" s="117"/>
      <c r="N100" s="117"/>
      <c r="O100" s="117"/>
      <c r="P100" s="117"/>
      <c r="Q100" s="117"/>
      <c r="R100" s="117"/>
      <c r="S100" s="117"/>
      <c r="T100" s="117"/>
      <c r="U100" s="117"/>
      <c r="V100" s="117"/>
      <c r="W100" s="117"/>
      <c r="X100" s="117"/>
      <c r="Y100" s="117"/>
      <c r="Z100" s="117"/>
    </row>
    <row r="101">
      <c r="A101" s="361"/>
      <c r="B101" s="115"/>
      <c r="C101" s="117"/>
      <c r="D101" s="361"/>
      <c r="E101" s="870"/>
      <c r="F101" s="871"/>
      <c r="G101" s="117"/>
      <c r="H101" s="117"/>
      <c r="I101" s="361"/>
      <c r="J101" s="117"/>
      <c r="K101" s="117"/>
      <c r="L101" s="117"/>
      <c r="M101" s="117"/>
      <c r="N101" s="117"/>
      <c r="O101" s="117"/>
      <c r="P101" s="117"/>
      <c r="Q101" s="117"/>
      <c r="R101" s="117"/>
      <c r="S101" s="117"/>
      <c r="T101" s="117"/>
      <c r="U101" s="117"/>
      <c r="V101" s="117"/>
      <c r="W101" s="117"/>
      <c r="X101" s="117"/>
      <c r="Y101" s="117"/>
      <c r="Z101" s="117"/>
    </row>
    <row r="102">
      <c r="A102" s="361"/>
      <c r="B102" s="115"/>
      <c r="C102" s="117"/>
      <c r="D102" s="361"/>
      <c r="E102" s="870"/>
      <c r="F102" s="871"/>
      <c r="G102" s="117"/>
      <c r="H102" s="117"/>
      <c r="I102" s="361"/>
      <c r="J102" s="117"/>
      <c r="K102" s="117"/>
      <c r="L102" s="117"/>
      <c r="M102" s="117"/>
      <c r="N102" s="117"/>
      <c r="O102" s="117"/>
      <c r="P102" s="117"/>
      <c r="Q102" s="117"/>
      <c r="R102" s="117"/>
      <c r="S102" s="117"/>
      <c r="T102" s="117"/>
      <c r="U102" s="117"/>
      <c r="V102" s="117"/>
      <c r="W102" s="117"/>
      <c r="X102" s="117"/>
      <c r="Y102" s="117"/>
      <c r="Z102" s="117"/>
    </row>
    <row r="103">
      <c r="A103" s="361"/>
      <c r="B103" s="115"/>
      <c r="C103" s="117"/>
      <c r="D103" s="361"/>
      <c r="E103" s="870"/>
      <c r="F103" s="871"/>
      <c r="G103" s="117"/>
      <c r="H103" s="117"/>
      <c r="I103" s="361"/>
      <c r="J103" s="117"/>
      <c r="K103" s="117"/>
      <c r="L103" s="117"/>
      <c r="M103" s="117"/>
      <c r="N103" s="117"/>
      <c r="O103" s="117"/>
      <c r="P103" s="117"/>
      <c r="Q103" s="117"/>
      <c r="R103" s="117"/>
      <c r="S103" s="117"/>
      <c r="T103" s="117"/>
      <c r="U103" s="117"/>
      <c r="V103" s="117"/>
      <c r="W103" s="117"/>
      <c r="X103" s="117"/>
      <c r="Y103" s="117"/>
      <c r="Z103" s="117"/>
    </row>
    <row r="104">
      <c r="A104" s="361"/>
      <c r="B104" s="115"/>
      <c r="C104" s="117"/>
      <c r="D104" s="361"/>
      <c r="E104" s="870"/>
      <c r="F104" s="871"/>
      <c r="G104" s="117"/>
      <c r="H104" s="117"/>
      <c r="I104" s="361"/>
      <c r="J104" s="117"/>
      <c r="K104" s="117"/>
      <c r="L104" s="117"/>
      <c r="M104" s="117"/>
      <c r="N104" s="117"/>
      <c r="O104" s="117"/>
      <c r="P104" s="117"/>
      <c r="Q104" s="117"/>
      <c r="R104" s="117"/>
      <c r="S104" s="117"/>
      <c r="T104" s="117"/>
      <c r="U104" s="117"/>
      <c r="V104" s="117"/>
      <c r="W104" s="117"/>
      <c r="X104" s="117"/>
      <c r="Y104" s="117"/>
      <c r="Z104" s="117"/>
    </row>
    <row r="105">
      <c r="A105" s="361"/>
      <c r="B105" s="115"/>
      <c r="C105" s="117"/>
      <c r="D105" s="361"/>
      <c r="E105" s="870"/>
      <c r="F105" s="871"/>
      <c r="G105" s="117"/>
      <c r="H105" s="117"/>
      <c r="I105" s="361"/>
      <c r="J105" s="117"/>
      <c r="K105" s="117"/>
      <c r="L105" s="117"/>
      <c r="M105" s="117"/>
      <c r="N105" s="117"/>
      <c r="O105" s="117"/>
      <c r="P105" s="117"/>
      <c r="Q105" s="117"/>
      <c r="R105" s="117"/>
      <c r="S105" s="117"/>
      <c r="T105" s="117"/>
      <c r="U105" s="117"/>
      <c r="V105" s="117"/>
      <c r="W105" s="117"/>
      <c r="X105" s="117"/>
      <c r="Y105" s="117"/>
      <c r="Z105" s="117"/>
    </row>
    <row r="106">
      <c r="A106" s="361"/>
      <c r="B106" s="115"/>
      <c r="C106" s="117"/>
      <c r="D106" s="361"/>
      <c r="E106" s="870"/>
      <c r="F106" s="871"/>
      <c r="G106" s="117"/>
      <c r="H106" s="117"/>
      <c r="I106" s="361"/>
      <c r="J106" s="117"/>
      <c r="K106" s="117"/>
      <c r="L106" s="117"/>
      <c r="M106" s="117"/>
      <c r="N106" s="117"/>
      <c r="O106" s="117"/>
      <c r="P106" s="117"/>
      <c r="Q106" s="117"/>
      <c r="R106" s="117"/>
      <c r="S106" s="117"/>
      <c r="T106" s="117"/>
      <c r="U106" s="117"/>
      <c r="V106" s="117"/>
      <c r="W106" s="117"/>
      <c r="X106" s="117"/>
      <c r="Y106" s="117"/>
      <c r="Z106" s="117"/>
    </row>
    <row r="107">
      <c r="A107" s="361"/>
      <c r="B107" s="115"/>
      <c r="C107" s="117"/>
      <c r="D107" s="361"/>
      <c r="E107" s="870"/>
      <c r="F107" s="871"/>
      <c r="G107" s="117"/>
      <c r="H107" s="117"/>
      <c r="I107" s="361"/>
      <c r="J107" s="117"/>
      <c r="K107" s="117"/>
      <c r="L107" s="117"/>
      <c r="M107" s="117"/>
      <c r="N107" s="117"/>
      <c r="O107" s="117"/>
      <c r="P107" s="117"/>
      <c r="Q107" s="117"/>
      <c r="R107" s="117"/>
      <c r="S107" s="117"/>
      <c r="T107" s="117"/>
      <c r="U107" s="117"/>
      <c r="V107" s="117"/>
      <c r="W107" s="117"/>
      <c r="X107" s="117"/>
      <c r="Y107" s="117"/>
      <c r="Z107" s="117"/>
    </row>
    <row r="108">
      <c r="A108" s="361"/>
      <c r="B108" s="115"/>
      <c r="C108" s="117"/>
      <c r="D108" s="361"/>
      <c r="E108" s="870"/>
      <c r="F108" s="871"/>
      <c r="G108" s="117"/>
      <c r="H108" s="117"/>
      <c r="I108" s="361"/>
      <c r="J108" s="117"/>
      <c r="K108" s="117"/>
      <c r="L108" s="117"/>
      <c r="M108" s="117"/>
      <c r="N108" s="117"/>
      <c r="O108" s="117"/>
      <c r="P108" s="117"/>
      <c r="Q108" s="117"/>
      <c r="R108" s="117"/>
      <c r="S108" s="117"/>
      <c r="T108" s="117"/>
      <c r="U108" s="117"/>
      <c r="V108" s="117"/>
      <c r="W108" s="117"/>
      <c r="X108" s="117"/>
      <c r="Y108" s="117"/>
      <c r="Z108" s="117"/>
    </row>
    <row r="109">
      <c r="A109" s="361"/>
      <c r="B109" s="115"/>
      <c r="C109" s="117"/>
      <c r="D109" s="361"/>
      <c r="E109" s="870"/>
      <c r="F109" s="871"/>
      <c r="G109" s="117"/>
      <c r="H109" s="117"/>
      <c r="I109" s="361"/>
      <c r="J109" s="117"/>
      <c r="K109" s="117"/>
      <c r="L109" s="117"/>
      <c r="M109" s="117"/>
      <c r="N109" s="117"/>
      <c r="O109" s="117"/>
      <c r="P109" s="117"/>
      <c r="Q109" s="117"/>
      <c r="R109" s="117"/>
      <c r="S109" s="117"/>
      <c r="T109" s="117"/>
      <c r="U109" s="117"/>
      <c r="V109" s="117"/>
      <c r="W109" s="117"/>
      <c r="X109" s="117"/>
      <c r="Y109" s="117"/>
      <c r="Z109" s="117"/>
    </row>
    <row r="110">
      <c r="A110" s="361"/>
      <c r="B110" s="115"/>
      <c r="C110" s="117"/>
      <c r="D110" s="361"/>
      <c r="E110" s="870"/>
      <c r="F110" s="871"/>
      <c r="G110" s="117"/>
      <c r="H110" s="117"/>
      <c r="I110" s="361"/>
      <c r="J110" s="117"/>
      <c r="K110" s="117"/>
      <c r="L110" s="117"/>
      <c r="M110" s="117"/>
      <c r="N110" s="117"/>
      <c r="O110" s="117"/>
      <c r="P110" s="117"/>
      <c r="Q110" s="117"/>
      <c r="R110" s="117"/>
      <c r="S110" s="117"/>
      <c r="T110" s="117"/>
      <c r="U110" s="117"/>
      <c r="V110" s="117"/>
      <c r="W110" s="117"/>
      <c r="X110" s="117"/>
      <c r="Y110" s="117"/>
      <c r="Z110" s="117"/>
    </row>
    <row r="111">
      <c r="A111" s="361"/>
      <c r="B111" s="115"/>
      <c r="C111" s="117"/>
      <c r="D111" s="361"/>
      <c r="E111" s="870"/>
      <c r="F111" s="871"/>
      <c r="G111" s="117"/>
      <c r="H111" s="117"/>
      <c r="I111" s="361"/>
      <c r="J111" s="117"/>
      <c r="K111" s="117"/>
      <c r="L111" s="117"/>
      <c r="M111" s="117"/>
      <c r="N111" s="117"/>
      <c r="O111" s="117"/>
      <c r="P111" s="117"/>
      <c r="Q111" s="117"/>
      <c r="R111" s="117"/>
      <c r="S111" s="117"/>
      <c r="T111" s="117"/>
      <c r="U111" s="117"/>
      <c r="V111" s="117"/>
      <c r="W111" s="117"/>
      <c r="X111" s="117"/>
      <c r="Y111" s="117"/>
      <c r="Z111" s="117"/>
    </row>
    <row r="112">
      <c r="A112" s="361"/>
      <c r="B112" s="115"/>
      <c r="C112" s="117"/>
      <c r="D112" s="361"/>
      <c r="E112" s="870"/>
      <c r="F112" s="871"/>
      <c r="G112" s="117"/>
      <c r="H112" s="117"/>
      <c r="I112" s="361"/>
      <c r="J112" s="117"/>
      <c r="K112" s="117"/>
      <c r="L112" s="117"/>
      <c r="M112" s="117"/>
      <c r="N112" s="117"/>
      <c r="O112" s="117"/>
      <c r="P112" s="117"/>
      <c r="Q112" s="117"/>
      <c r="R112" s="117"/>
      <c r="S112" s="117"/>
      <c r="T112" s="117"/>
      <c r="U112" s="117"/>
      <c r="V112" s="117"/>
      <c r="W112" s="117"/>
      <c r="X112" s="117"/>
      <c r="Y112" s="117"/>
      <c r="Z112" s="117"/>
    </row>
    <row r="113">
      <c r="A113" s="361"/>
      <c r="B113" s="115"/>
      <c r="C113" s="117"/>
      <c r="D113" s="361"/>
      <c r="E113" s="870"/>
      <c r="F113" s="871"/>
      <c r="G113" s="117"/>
      <c r="H113" s="117"/>
      <c r="I113" s="361"/>
      <c r="J113" s="117"/>
      <c r="K113" s="117"/>
      <c r="L113" s="117"/>
      <c r="M113" s="117"/>
      <c r="N113" s="117"/>
      <c r="O113" s="117"/>
      <c r="P113" s="117"/>
      <c r="Q113" s="117"/>
      <c r="R113" s="117"/>
      <c r="S113" s="117"/>
      <c r="T113" s="117"/>
      <c r="U113" s="117"/>
      <c r="V113" s="117"/>
      <c r="W113" s="117"/>
      <c r="X113" s="117"/>
      <c r="Y113" s="117"/>
      <c r="Z113" s="117"/>
    </row>
    <row r="114">
      <c r="A114" s="361"/>
      <c r="B114" s="115"/>
      <c r="C114" s="117"/>
      <c r="D114" s="361"/>
      <c r="E114" s="870"/>
      <c r="F114" s="871"/>
      <c r="G114" s="117"/>
      <c r="H114" s="117"/>
      <c r="I114" s="361"/>
      <c r="J114" s="117"/>
      <c r="K114" s="117"/>
      <c r="L114" s="117"/>
      <c r="M114" s="117"/>
      <c r="N114" s="117"/>
      <c r="O114" s="117"/>
      <c r="P114" s="117"/>
      <c r="Q114" s="117"/>
      <c r="R114" s="117"/>
      <c r="S114" s="117"/>
      <c r="T114" s="117"/>
      <c r="U114" s="117"/>
      <c r="V114" s="117"/>
      <c r="W114" s="117"/>
      <c r="X114" s="117"/>
      <c r="Y114" s="117"/>
      <c r="Z114" s="117"/>
    </row>
    <row r="115">
      <c r="A115" s="361"/>
      <c r="B115" s="115"/>
      <c r="C115" s="117"/>
      <c r="D115" s="361"/>
      <c r="E115" s="870"/>
      <c r="F115" s="871"/>
      <c r="G115" s="117"/>
      <c r="H115" s="117"/>
      <c r="I115" s="361"/>
      <c r="J115" s="117"/>
      <c r="K115" s="117"/>
      <c r="L115" s="117"/>
      <c r="M115" s="117"/>
      <c r="N115" s="117"/>
      <c r="O115" s="117"/>
      <c r="P115" s="117"/>
      <c r="Q115" s="117"/>
      <c r="R115" s="117"/>
      <c r="S115" s="117"/>
      <c r="T115" s="117"/>
      <c r="U115" s="117"/>
      <c r="V115" s="117"/>
      <c r="W115" s="117"/>
      <c r="X115" s="117"/>
      <c r="Y115" s="117"/>
      <c r="Z115" s="117"/>
    </row>
    <row r="116">
      <c r="A116" s="361"/>
      <c r="B116" s="115"/>
      <c r="C116" s="117"/>
      <c r="D116" s="361"/>
      <c r="E116" s="870"/>
      <c r="F116" s="871"/>
      <c r="G116" s="117"/>
      <c r="H116" s="117"/>
      <c r="I116" s="361"/>
      <c r="J116" s="117"/>
      <c r="K116" s="117"/>
      <c r="L116" s="117"/>
      <c r="M116" s="117"/>
      <c r="N116" s="117"/>
      <c r="O116" s="117"/>
      <c r="P116" s="117"/>
      <c r="Q116" s="117"/>
      <c r="R116" s="117"/>
      <c r="S116" s="117"/>
      <c r="T116" s="117"/>
      <c r="U116" s="117"/>
      <c r="V116" s="117"/>
      <c r="W116" s="117"/>
      <c r="X116" s="117"/>
      <c r="Y116" s="117"/>
      <c r="Z116" s="117"/>
    </row>
    <row r="117">
      <c r="A117" s="361"/>
      <c r="B117" s="115"/>
      <c r="C117" s="117"/>
      <c r="D117" s="361"/>
      <c r="E117" s="870"/>
      <c r="F117" s="871"/>
      <c r="G117" s="117"/>
      <c r="H117" s="117"/>
      <c r="I117" s="361"/>
      <c r="J117" s="117"/>
      <c r="K117" s="117"/>
      <c r="L117" s="117"/>
      <c r="M117" s="117"/>
      <c r="N117" s="117"/>
      <c r="O117" s="117"/>
      <c r="P117" s="117"/>
      <c r="Q117" s="117"/>
      <c r="R117" s="117"/>
      <c r="S117" s="117"/>
      <c r="T117" s="117"/>
      <c r="U117" s="117"/>
      <c r="V117" s="117"/>
      <c r="W117" s="117"/>
      <c r="X117" s="117"/>
      <c r="Y117" s="117"/>
      <c r="Z117" s="117"/>
    </row>
    <row r="118">
      <c r="A118" s="361"/>
      <c r="B118" s="115"/>
      <c r="C118" s="117"/>
      <c r="D118" s="361"/>
      <c r="E118" s="870"/>
      <c r="F118" s="871"/>
      <c r="G118" s="117"/>
      <c r="H118" s="117"/>
      <c r="I118" s="361"/>
      <c r="J118" s="117"/>
      <c r="K118" s="117"/>
      <c r="L118" s="117"/>
      <c r="M118" s="117"/>
      <c r="N118" s="117"/>
      <c r="O118" s="117"/>
      <c r="P118" s="117"/>
      <c r="Q118" s="117"/>
      <c r="R118" s="117"/>
      <c r="S118" s="117"/>
      <c r="T118" s="117"/>
      <c r="U118" s="117"/>
      <c r="V118" s="117"/>
      <c r="W118" s="117"/>
      <c r="X118" s="117"/>
      <c r="Y118" s="117"/>
      <c r="Z118" s="117"/>
    </row>
    <row r="119">
      <c r="A119" s="361"/>
      <c r="B119" s="115"/>
      <c r="C119" s="117"/>
      <c r="D119" s="361"/>
      <c r="E119" s="870"/>
      <c r="F119" s="871"/>
      <c r="G119" s="117"/>
      <c r="H119" s="117"/>
      <c r="I119" s="361"/>
      <c r="J119" s="117"/>
      <c r="K119" s="117"/>
      <c r="L119" s="117"/>
      <c r="M119" s="117"/>
      <c r="N119" s="117"/>
      <c r="O119" s="117"/>
      <c r="P119" s="117"/>
      <c r="Q119" s="117"/>
      <c r="R119" s="117"/>
      <c r="S119" s="117"/>
      <c r="T119" s="117"/>
      <c r="U119" s="117"/>
      <c r="V119" s="117"/>
      <c r="W119" s="117"/>
      <c r="X119" s="117"/>
      <c r="Y119" s="117"/>
      <c r="Z119" s="117"/>
    </row>
    <row r="120">
      <c r="A120" s="361"/>
      <c r="B120" s="115"/>
      <c r="C120" s="117"/>
      <c r="D120" s="361"/>
      <c r="E120" s="870"/>
      <c r="F120" s="871"/>
      <c r="G120" s="117"/>
      <c r="H120" s="117"/>
      <c r="I120" s="361"/>
      <c r="J120" s="117"/>
      <c r="K120" s="117"/>
      <c r="L120" s="117"/>
      <c r="M120" s="117"/>
      <c r="N120" s="117"/>
      <c r="O120" s="117"/>
      <c r="P120" s="117"/>
      <c r="Q120" s="117"/>
      <c r="R120" s="117"/>
      <c r="S120" s="117"/>
      <c r="T120" s="117"/>
      <c r="U120" s="117"/>
      <c r="V120" s="117"/>
      <c r="W120" s="117"/>
      <c r="X120" s="117"/>
      <c r="Y120" s="117"/>
      <c r="Z120" s="117"/>
    </row>
    <row r="121">
      <c r="A121" s="361"/>
      <c r="B121" s="115"/>
      <c r="C121" s="117"/>
      <c r="D121" s="361"/>
      <c r="E121" s="870"/>
      <c r="F121" s="871"/>
      <c r="G121" s="117"/>
      <c r="H121" s="117"/>
      <c r="I121" s="361"/>
      <c r="J121" s="117"/>
      <c r="K121" s="117"/>
      <c r="L121" s="117"/>
      <c r="M121" s="117"/>
      <c r="N121" s="117"/>
      <c r="O121" s="117"/>
      <c r="P121" s="117"/>
      <c r="Q121" s="117"/>
      <c r="R121" s="117"/>
      <c r="S121" s="117"/>
      <c r="T121" s="117"/>
      <c r="U121" s="117"/>
      <c r="V121" s="117"/>
      <c r="W121" s="117"/>
      <c r="X121" s="117"/>
      <c r="Y121" s="117"/>
      <c r="Z121" s="117"/>
    </row>
    <row r="122">
      <c r="A122" s="361"/>
      <c r="B122" s="115"/>
      <c r="C122" s="117"/>
      <c r="D122" s="361"/>
      <c r="E122" s="870"/>
      <c r="F122" s="871"/>
      <c r="G122" s="117"/>
      <c r="H122" s="117"/>
      <c r="I122" s="361"/>
      <c r="J122" s="117"/>
      <c r="K122" s="117"/>
      <c r="L122" s="117"/>
      <c r="M122" s="117"/>
      <c r="N122" s="117"/>
      <c r="O122" s="117"/>
      <c r="P122" s="117"/>
      <c r="Q122" s="117"/>
      <c r="R122" s="117"/>
      <c r="S122" s="117"/>
      <c r="T122" s="117"/>
      <c r="U122" s="117"/>
      <c r="V122" s="117"/>
      <c r="W122" s="117"/>
      <c r="X122" s="117"/>
      <c r="Y122" s="117"/>
      <c r="Z122" s="117"/>
    </row>
    <row r="123">
      <c r="A123" s="361"/>
      <c r="B123" s="115"/>
      <c r="C123" s="117"/>
      <c r="D123" s="361"/>
      <c r="E123" s="870"/>
      <c r="F123" s="871"/>
      <c r="G123" s="117"/>
      <c r="H123" s="117"/>
      <c r="I123" s="361"/>
      <c r="J123" s="117"/>
      <c r="K123" s="117"/>
      <c r="L123" s="117"/>
      <c r="M123" s="117"/>
      <c r="N123" s="117"/>
      <c r="O123" s="117"/>
      <c r="P123" s="117"/>
      <c r="Q123" s="117"/>
      <c r="R123" s="117"/>
      <c r="S123" s="117"/>
      <c r="T123" s="117"/>
      <c r="U123" s="117"/>
      <c r="V123" s="117"/>
      <c r="W123" s="117"/>
      <c r="X123" s="117"/>
      <c r="Y123" s="117"/>
      <c r="Z123" s="117"/>
    </row>
    <row r="124">
      <c r="A124" s="361"/>
      <c r="B124" s="115"/>
      <c r="C124" s="117"/>
      <c r="D124" s="361"/>
      <c r="E124" s="870"/>
      <c r="F124" s="871"/>
      <c r="G124" s="117"/>
      <c r="H124" s="117"/>
      <c r="I124" s="361"/>
      <c r="J124" s="117"/>
      <c r="K124" s="117"/>
      <c r="L124" s="117"/>
      <c r="M124" s="117"/>
      <c r="N124" s="117"/>
      <c r="O124" s="117"/>
      <c r="P124" s="117"/>
      <c r="Q124" s="117"/>
      <c r="R124" s="117"/>
      <c r="S124" s="117"/>
      <c r="T124" s="117"/>
      <c r="U124" s="117"/>
      <c r="V124" s="117"/>
      <c r="W124" s="117"/>
      <c r="X124" s="117"/>
      <c r="Y124" s="117"/>
      <c r="Z124" s="117"/>
    </row>
    <row r="125">
      <c r="A125" s="361"/>
      <c r="B125" s="115"/>
      <c r="C125" s="117"/>
      <c r="D125" s="361"/>
      <c r="E125" s="870"/>
      <c r="F125" s="871"/>
      <c r="G125" s="117"/>
      <c r="H125" s="117"/>
      <c r="I125" s="361"/>
      <c r="J125" s="117"/>
      <c r="K125" s="117"/>
      <c r="L125" s="117"/>
      <c r="M125" s="117"/>
      <c r="N125" s="117"/>
      <c r="O125" s="117"/>
      <c r="P125" s="117"/>
      <c r="Q125" s="117"/>
      <c r="R125" s="117"/>
      <c r="S125" s="117"/>
      <c r="T125" s="117"/>
      <c r="U125" s="117"/>
      <c r="V125" s="117"/>
      <c r="W125" s="117"/>
      <c r="X125" s="117"/>
      <c r="Y125" s="117"/>
      <c r="Z125" s="117"/>
    </row>
    <row r="126">
      <c r="A126" s="361"/>
      <c r="B126" s="115"/>
      <c r="C126" s="117"/>
      <c r="D126" s="361"/>
      <c r="E126" s="870"/>
      <c r="F126" s="871"/>
      <c r="G126" s="117"/>
      <c r="H126" s="117"/>
      <c r="I126" s="361"/>
      <c r="J126" s="117"/>
      <c r="K126" s="117"/>
      <c r="L126" s="117"/>
      <c r="M126" s="117"/>
      <c r="N126" s="117"/>
      <c r="O126" s="117"/>
      <c r="P126" s="117"/>
      <c r="Q126" s="117"/>
      <c r="R126" s="117"/>
      <c r="S126" s="117"/>
      <c r="T126" s="117"/>
      <c r="U126" s="117"/>
      <c r="V126" s="117"/>
      <c r="W126" s="117"/>
      <c r="X126" s="117"/>
      <c r="Y126" s="117"/>
      <c r="Z126" s="117"/>
    </row>
    <row r="127">
      <c r="A127" s="361"/>
      <c r="B127" s="115"/>
      <c r="C127" s="117"/>
      <c r="D127" s="361"/>
      <c r="E127" s="870"/>
      <c r="F127" s="871"/>
      <c r="G127" s="117"/>
      <c r="H127" s="117"/>
      <c r="I127" s="361"/>
      <c r="J127" s="117"/>
      <c r="K127" s="117"/>
      <c r="L127" s="117"/>
      <c r="M127" s="117"/>
      <c r="N127" s="117"/>
      <c r="O127" s="117"/>
      <c r="P127" s="117"/>
      <c r="Q127" s="117"/>
      <c r="R127" s="117"/>
      <c r="S127" s="117"/>
      <c r="T127" s="117"/>
      <c r="U127" s="117"/>
      <c r="V127" s="117"/>
      <c r="W127" s="117"/>
      <c r="X127" s="117"/>
      <c r="Y127" s="117"/>
      <c r="Z127" s="117"/>
    </row>
    <row r="128">
      <c r="A128" s="361"/>
      <c r="B128" s="115"/>
      <c r="C128" s="117"/>
      <c r="D128" s="361"/>
      <c r="E128" s="870"/>
      <c r="F128" s="871"/>
      <c r="G128" s="117"/>
      <c r="H128" s="117"/>
      <c r="I128" s="361"/>
      <c r="J128" s="117"/>
      <c r="K128" s="117"/>
      <c r="L128" s="117"/>
      <c r="M128" s="117"/>
      <c r="N128" s="117"/>
      <c r="O128" s="117"/>
      <c r="P128" s="117"/>
      <c r="Q128" s="117"/>
      <c r="R128" s="117"/>
      <c r="S128" s="117"/>
      <c r="T128" s="117"/>
      <c r="U128" s="117"/>
      <c r="V128" s="117"/>
      <c r="W128" s="117"/>
      <c r="X128" s="117"/>
      <c r="Y128" s="117"/>
      <c r="Z128" s="117"/>
    </row>
    <row r="129">
      <c r="A129" s="361"/>
      <c r="B129" s="115"/>
      <c r="C129" s="117"/>
      <c r="D129" s="361"/>
      <c r="E129" s="870"/>
      <c r="F129" s="871"/>
      <c r="G129" s="117"/>
      <c r="H129" s="117"/>
      <c r="I129" s="361"/>
      <c r="J129" s="117"/>
      <c r="K129" s="117"/>
      <c r="L129" s="117"/>
      <c r="M129" s="117"/>
      <c r="N129" s="117"/>
      <c r="O129" s="117"/>
      <c r="P129" s="117"/>
      <c r="Q129" s="117"/>
      <c r="R129" s="117"/>
      <c r="S129" s="117"/>
      <c r="T129" s="117"/>
      <c r="U129" s="117"/>
      <c r="V129" s="117"/>
      <c r="W129" s="117"/>
      <c r="X129" s="117"/>
      <c r="Y129" s="117"/>
      <c r="Z129" s="117"/>
    </row>
    <row r="130">
      <c r="A130" s="361"/>
      <c r="B130" s="115"/>
      <c r="C130" s="117"/>
      <c r="D130" s="361"/>
      <c r="E130" s="870"/>
      <c r="F130" s="871"/>
      <c r="G130" s="117"/>
      <c r="H130" s="117"/>
      <c r="I130" s="361"/>
      <c r="J130" s="117"/>
      <c r="K130" s="117"/>
      <c r="L130" s="117"/>
      <c r="M130" s="117"/>
      <c r="N130" s="117"/>
      <c r="O130" s="117"/>
      <c r="P130" s="117"/>
      <c r="Q130" s="117"/>
      <c r="R130" s="117"/>
      <c r="S130" s="117"/>
      <c r="T130" s="117"/>
      <c r="U130" s="117"/>
      <c r="V130" s="117"/>
      <c r="W130" s="117"/>
      <c r="X130" s="117"/>
      <c r="Y130" s="117"/>
      <c r="Z130" s="117"/>
    </row>
    <row r="131">
      <c r="A131" s="361"/>
      <c r="B131" s="115"/>
      <c r="C131" s="117"/>
      <c r="D131" s="361"/>
      <c r="E131" s="870"/>
      <c r="F131" s="871"/>
      <c r="G131" s="117"/>
      <c r="H131" s="117"/>
      <c r="I131" s="361"/>
      <c r="J131" s="117"/>
      <c r="K131" s="117"/>
      <c r="L131" s="117"/>
      <c r="M131" s="117"/>
      <c r="N131" s="117"/>
      <c r="O131" s="117"/>
      <c r="P131" s="117"/>
      <c r="Q131" s="117"/>
      <c r="R131" s="117"/>
      <c r="S131" s="117"/>
      <c r="T131" s="117"/>
      <c r="U131" s="117"/>
      <c r="V131" s="117"/>
      <c r="W131" s="117"/>
      <c r="X131" s="117"/>
      <c r="Y131" s="117"/>
      <c r="Z131" s="117"/>
    </row>
    <row r="132">
      <c r="A132" s="361"/>
      <c r="B132" s="115"/>
      <c r="C132" s="117"/>
      <c r="D132" s="361"/>
      <c r="E132" s="870"/>
      <c r="F132" s="871"/>
      <c r="G132" s="117"/>
      <c r="H132" s="117"/>
      <c r="I132" s="361"/>
      <c r="J132" s="117"/>
      <c r="K132" s="117"/>
      <c r="L132" s="117"/>
      <c r="M132" s="117"/>
      <c r="N132" s="117"/>
      <c r="O132" s="117"/>
      <c r="P132" s="117"/>
      <c r="Q132" s="117"/>
      <c r="R132" s="117"/>
      <c r="S132" s="117"/>
      <c r="T132" s="117"/>
      <c r="U132" s="117"/>
      <c r="V132" s="117"/>
      <c r="W132" s="117"/>
      <c r="X132" s="117"/>
      <c r="Y132" s="117"/>
      <c r="Z132" s="117"/>
    </row>
    <row r="133">
      <c r="A133" s="361"/>
      <c r="B133" s="115"/>
      <c r="C133" s="117"/>
      <c r="D133" s="361"/>
      <c r="E133" s="870"/>
      <c r="F133" s="871"/>
      <c r="G133" s="117"/>
      <c r="H133" s="117"/>
      <c r="I133" s="361"/>
      <c r="J133" s="117"/>
      <c r="K133" s="117"/>
      <c r="L133" s="117"/>
      <c r="M133" s="117"/>
      <c r="N133" s="117"/>
      <c r="O133" s="117"/>
      <c r="P133" s="117"/>
      <c r="Q133" s="117"/>
      <c r="R133" s="117"/>
      <c r="S133" s="117"/>
      <c r="T133" s="117"/>
      <c r="U133" s="117"/>
      <c r="V133" s="117"/>
      <c r="W133" s="117"/>
      <c r="X133" s="117"/>
      <c r="Y133" s="117"/>
      <c r="Z133" s="117"/>
    </row>
    <row r="134">
      <c r="A134" s="361"/>
      <c r="B134" s="115"/>
      <c r="C134" s="117"/>
      <c r="D134" s="361"/>
      <c r="E134" s="870"/>
      <c r="F134" s="871"/>
      <c r="G134" s="117"/>
      <c r="H134" s="117"/>
      <c r="I134" s="361"/>
      <c r="J134" s="117"/>
      <c r="K134" s="117"/>
      <c r="L134" s="117"/>
      <c r="M134" s="117"/>
      <c r="N134" s="117"/>
      <c r="O134" s="117"/>
      <c r="P134" s="117"/>
      <c r="Q134" s="117"/>
      <c r="R134" s="117"/>
      <c r="S134" s="117"/>
      <c r="T134" s="117"/>
      <c r="U134" s="117"/>
      <c r="V134" s="117"/>
      <c r="W134" s="117"/>
      <c r="X134" s="117"/>
      <c r="Y134" s="117"/>
      <c r="Z134" s="117"/>
    </row>
    <row r="135">
      <c r="A135" s="361"/>
      <c r="B135" s="115"/>
      <c r="C135" s="117"/>
      <c r="D135" s="361"/>
      <c r="E135" s="870"/>
      <c r="F135" s="871"/>
      <c r="G135" s="117"/>
      <c r="H135" s="117"/>
      <c r="I135" s="361"/>
      <c r="J135" s="117"/>
      <c r="K135" s="117"/>
      <c r="L135" s="117"/>
      <c r="M135" s="117"/>
      <c r="N135" s="117"/>
      <c r="O135" s="117"/>
      <c r="P135" s="117"/>
      <c r="Q135" s="117"/>
      <c r="R135" s="117"/>
      <c r="S135" s="117"/>
      <c r="T135" s="117"/>
      <c r="U135" s="117"/>
      <c r="V135" s="117"/>
      <c r="W135" s="117"/>
      <c r="X135" s="117"/>
      <c r="Y135" s="117"/>
      <c r="Z135" s="117"/>
    </row>
    <row r="136">
      <c r="A136" s="361"/>
      <c r="B136" s="115"/>
      <c r="C136" s="117"/>
      <c r="D136" s="361"/>
      <c r="E136" s="870"/>
      <c r="F136" s="871"/>
      <c r="G136" s="117"/>
      <c r="H136" s="117"/>
      <c r="I136" s="361"/>
      <c r="J136" s="117"/>
      <c r="K136" s="117"/>
      <c r="L136" s="117"/>
      <c r="M136" s="117"/>
      <c r="N136" s="117"/>
      <c r="O136" s="117"/>
      <c r="P136" s="117"/>
      <c r="Q136" s="117"/>
      <c r="R136" s="117"/>
      <c r="S136" s="117"/>
      <c r="T136" s="117"/>
      <c r="U136" s="117"/>
      <c r="V136" s="117"/>
      <c r="W136" s="117"/>
      <c r="X136" s="117"/>
      <c r="Y136" s="117"/>
      <c r="Z136" s="117"/>
    </row>
    <row r="137">
      <c r="A137" s="361"/>
      <c r="B137" s="115"/>
      <c r="C137" s="117"/>
      <c r="D137" s="361"/>
      <c r="E137" s="870"/>
      <c r="F137" s="871"/>
      <c r="G137" s="117"/>
      <c r="H137" s="117"/>
      <c r="I137" s="361"/>
      <c r="J137" s="117"/>
      <c r="K137" s="117"/>
      <c r="L137" s="117"/>
      <c r="M137" s="117"/>
      <c r="N137" s="117"/>
      <c r="O137" s="117"/>
      <c r="P137" s="117"/>
      <c r="Q137" s="117"/>
      <c r="R137" s="117"/>
      <c r="S137" s="117"/>
      <c r="T137" s="117"/>
      <c r="U137" s="117"/>
      <c r="V137" s="117"/>
      <c r="W137" s="117"/>
      <c r="X137" s="117"/>
      <c r="Y137" s="117"/>
      <c r="Z137" s="117"/>
    </row>
    <row r="138">
      <c r="A138" s="361"/>
      <c r="B138" s="115"/>
      <c r="C138" s="117"/>
      <c r="D138" s="361"/>
      <c r="E138" s="870"/>
      <c r="F138" s="871"/>
      <c r="G138" s="117"/>
      <c r="H138" s="117"/>
      <c r="I138" s="361"/>
      <c r="J138" s="117"/>
      <c r="K138" s="117"/>
      <c r="L138" s="117"/>
      <c r="M138" s="117"/>
      <c r="N138" s="117"/>
      <c r="O138" s="117"/>
      <c r="P138" s="117"/>
      <c r="Q138" s="117"/>
      <c r="R138" s="117"/>
      <c r="S138" s="117"/>
      <c r="T138" s="117"/>
      <c r="U138" s="117"/>
      <c r="V138" s="117"/>
      <c r="W138" s="117"/>
      <c r="X138" s="117"/>
      <c r="Y138" s="117"/>
      <c r="Z138" s="117"/>
    </row>
    <row r="139">
      <c r="A139" s="361"/>
      <c r="B139" s="115"/>
      <c r="C139" s="117"/>
      <c r="D139" s="361"/>
      <c r="E139" s="870"/>
      <c r="F139" s="871"/>
      <c r="G139" s="117"/>
      <c r="H139" s="117"/>
      <c r="I139" s="361"/>
      <c r="J139" s="117"/>
      <c r="K139" s="117"/>
      <c r="L139" s="117"/>
      <c r="M139" s="117"/>
      <c r="N139" s="117"/>
      <c r="O139" s="117"/>
      <c r="P139" s="117"/>
      <c r="Q139" s="117"/>
      <c r="R139" s="117"/>
      <c r="S139" s="117"/>
      <c r="T139" s="117"/>
      <c r="U139" s="117"/>
      <c r="V139" s="117"/>
      <c r="W139" s="117"/>
      <c r="X139" s="117"/>
      <c r="Y139" s="117"/>
      <c r="Z139" s="117"/>
    </row>
    <row r="140">
      <c r="A140" s="361"/>
      <c r="B140" s="115"/>
      <c r="C140" s="117"/>
      <c r="D140" s="361"/>
      <c r="E140" s="870"/>
      <c r="F140" s="871"/>
      <c r="G140" s="117"/>
      <c r="H140" s="117"/>
      <c r="I140" s="361"/>
      <c r="J140" s="117"/>
      <c r="K140" s="117"/>
      <c r="L140" s="117"/>
      <c r="M140" s="117"/>
      <c r="N140" s="117"/>
      <c r="O140" s="117"/>
      <c r="P140" s="117"/>
      <c r="Q140" s="117"/>
      <c r="R140" s="117"/>
      <c r="S140" s="117"/>
      <c r="T140" s="117"/>
      <c r="U140" s="117"/>
      <c r="V140" s="117"/>
      <c r="W140" s="117"/>
      <c r="X140" s="117"/>
      <c r="Y140" s="117"/>
      <c r="Z140" s="117"/>
    </row>
    <row r="141">
      <c r="A141" s="361"/>
      <c r="B141" s="115"/>
      <c r="C141" s="117"/>
      <c r="D141" s="361"/>
      <c r="E141" s="870"/>
      <c r="F141" s="871"/>
      <c r="G141" s="117"/>
      <c r="H141" s="117"/>
      <c r="I141" s="361"/>
      <c r="J141" s="117"/>
      <c r="K141" s="117"/>
      <c r="L141" s="117"/>
      <c r="M141" s="117"/>
      <c r="N141" s="117"/>
      <c r="O141" s="117"/>
      <c r="P141" s="117"/>
      <c r="Q141" s="117"/>
      <c r="R141" s="117"/>
      <c r="S141" s="117"/>
      <c r="T141" s="117"/>
      <c r="U141" s="117"/>
      <c r="V141" s="117"/>
      <c r="W141" s="117"/>
      <c r="X141" s="117"/>
      <c r="Y141" s="117"/>
      <c r="Z141" s="117"/>
    </row>
    <row r="142">
      <c r="A142" s="361"/>
      <c r="B142" s="115"/>
      <c r="C142" s="117"/>
      <c r="D142" s="361"/>
      <c r="E142" s="870"/>
      <c r="F142" s="871"/>
      <c r="G142" s="117"/>
      <c r="H142" s="117"/>
      <c r="I142" s="361"/>
      <c r="J142" s="117"/>
      <c r="K142" s="117"/>
      <c r="L142" s="117"/>
      <c r="M142" s="117"/>
      <c r="N142" s="117"/>
      <c r="O142" s="117"/>
      <c r="P142" s="117"/>
      <c r="Q142" s="117"/>
      <c r="R142" s="117"/>
      <c r="S142" s="117"/>
      <c r="T142" s="117"/>
      <c r="U142" s="117"/>
      <c r="V142" s="117"/>
      <c r="W142" s="117"/>
      <c r="X142" s="117"/>
      <c r="Y142" s="117"/>
      <c r="Z142" s="117"/>
    </row>
    <row r="143">
      <c r="A143" s="361"/>
      <c r="B143" s="115"/>
      <c r="C143" s="117"/>
      <c r="D143" s="361"/>
      <c r="E143" s="870"/>
      <c r="F143" s="871"/>
      <c r="G143" s="117"/>
      <c r="H143" s="117"/>
      <c r="I143" s="361"/>
      <c r="J143" s="117"/>
      <c r="K143" s="117"/>
      <c r="L143" s="117"/>
      <c r="M143" s="117"/>
      <c r="N143" s="117"/>
      <c r="O143" s="117"/>
      <c r="P143" s="117"/>
      <c r="Q143" s="117"/>
      <c r="R143" s="117"/>
      <c r="S143" s="117"/>
      <c r="T143" s="117"/>
      <c r="U143" s="117"/>
      <c r="V143" s="117"/>
      <c r="W143" s="117"/>
      <c r="X143" s="117"/>
      <c r="Y143" s="117"/>
      <c r="Z143" s="117"/>
    </row>
    <row r="144">
      <c r="A144" s="361"/>
      <c r="B144" s="115"/>
      <c r="C144" s="117"/>
      <c r="D144" s="361"/>
      <c r="E144" s="870"/>
      <c r="F144" s="871"/>
      <c r="G144" s="117"/>
      <c r="H144" s="117"/>
      <c r="I144" s="361"/>
      <c r="J144" s="117"/>
      <c r="K144" s="117"/>
      <c r="L144" s="117"/>
      <c r="M144" s="117"/>
      <c r="N144" s="117"/>
      <c r="O144" s="117"/>
      <c r="P144" s="117"/>
      <c r="Q144" s="117"/>
      <c r="R144" s="117"/>
      <c r="S144" s="117"/>
      <c r="T144" s="117"/>
      <c r="U144" s="117"/>
      <c r="V144" s="117"/>
      <c r="W144" s="117"/>
      <c r="X144" s="117"/>
      <c r="Y144" s="117"/>
      <c r="Z144" s="117"/>
    </row>
    <row r="145">
      <c r="A145" s="361"/>
      <c r="B145" s="115"/>
      <c r="C145" s="117"/>
      <c r="D145" s="361"/>
      <c r="E145" s="870"/>
      <c r="F145" s="871"/>
      <c r="G145" s="117"/>
      <c r="H145" s="117"/>
      <c r="I145" s="361"/>
      <c r="J145" s="117"/>
      <c r="K145" s="117"/>
      <c r="L145" s="117"/>
      <c r="M145" s="117"/>
      <c r="N145" s="117"/>
      <c r="O145" s="117"/>
      <c r="P145" s="117"/>
      <c r="Q145" s="117"/>
      <c r="R145" s="117"/>
      <c r="S145" s="117"/>
      <c r="T145" s="117"/>
      <c r="U145" s="117"/>
      <c r="V145" s="117"/>
      <c r="W145" s="117"/>
      <c r="X145" s="117"/>
      <c r="Y145" s="117"/>
      <c r="Z145" s="117"/>
    </row>
    <row r="146">
      <c r="A146" s="361"/>
      <c r="B146" s="115"/>
      <c r="C146" s="117"/>
      <c r="D146" s="361"/>
      <c r="E146" s="870"/>
      <c r="F146" s="871"/>
      <c r="G146" s="117"/>
      <c r="H146" s="117"/>
      <c r="I146" s="361"/>
      <c r="J146" s="117"/>
      <c r="K146" s="117"/>
      <c r="L146" s="117"/>
      <c r="M146" s="117"/>
      <c r="N146" s="117"/>
      <c r="O146" s="117"/>
      <c r="P146" s="117"/>
      <c r="Q146" s="117"/>
      <c r="R146" s="117"/>
      <c r="S146" s="117"/>
      <c r="T146" s="117"/>
      <c r="U146" s="117"/>
      <c r="V146" s="117"/>
      <c r="W146" s="117"/>
      <c r="X146" s="117"/>
      <c r="Y146" s="117"/>
      <c r="Z146" s="117"/>
    </row>
    <row r="147">
      <c r="A147" s="361"/>
      <c r="B147" s="115"/>
      <c r="C147" s="117"/>
      <c r="D147" s="361"/>
      <c r="E147" s="870"/>
      <c r="F147" s="871"/>
      <c r="G147" s="117"/>
      <c r="H147" s="117"/>
      <c r="I147" s="361"/>
      <c r="J147" s="117"/>
      <c r="K147" s="117"/>
      <c r="L147" s="117"/>
      <c r="M147" s="117"/>
      <c r="N147" s="117"/>
      <c r="O147" s="117"/>
      <c r="P147" s="117"/>
      <c r="Q147" s="117"/>
      <c r="R147" s="117"/>
      <c r="S147" s="117"/>
      <c r="T147" s="117"/>
      <c r="U147" s="117"/>
      <c r="V147" s="117"/>
      <c r="W147" s="117"/>
      <c r="X147" s="117"/>
      <c r="Y147" s="117"/>
      <c r="Z147" s="117"/>
    </row>
    <row r="148">
      <c r="A148" s="361"/>
      <c r="B148" s="115"/>
      <c r="C148" s="117"/>
      <c r="D148" s="361"/>
      <c r="E148" s="870"/>
      <c r="F148" s="871"/>
      <c r="G148" s="117"/>
      <c r="H148" s="117"/>
      <c r="I148" s="361"/>
      <c r="J148" s="117"/>
      <c r="K148" s="117"/>
      <c r="L148" s="117"/>
      <c r="M148" s="117"/>
      <c r="N148" s="117"/>
      <c r="O148" s="117"/>
      <c r="P148" s="117"/>
      <c r="Q148" s="117"/>
      <c r="R148" s="117"/>
      <c r="S148" s="117"/>
      <c r="T148" s="117"/>
      <c r="U148" s="117"/>
      <c r="V148" s="117"/>
      <c r="W148" s="117"/>
      <c r="X148" s="117"/>
      <c r="Y148" s="117"/>
      <c r="Z148" s="117"/>
    </row>
    <row r="149">
      <c r="A149" s="361"/>
      <c r="B149" s="115"/>
      <c r="C149" s="117"/>
      <c r="D149" s="361"/>
      <c r="E149" s="870"/>
      <c r="F149" s="871"/>
      <c r="G149" s="117"/>
      <c r="H149" s="117"/>
      <c r="I149" s="361"/>
      <c r="J149" s="117"/>
      <c r="K149" s="117"/>
      <c r="L149" s="117"/>
      <c r="M149" s="117"/>
      <c r="N149" s="117"/>
      <c r="O149" s="117"/>
      <c r="P149" s="117"/>
      <c r="Q149" s="117"/>
      <c r="R149" s="117"/>
      <c r="S149" s="117"/>
      <c r="T149" s="117"/>
      <c r="U149" s="117"/>
      <c r="V149" s="117"/>
      <c r="W149" s="117"/>
      <c r="X149" s="117"/>
      <c r="Y149" s="117"/>
      <c r="Z149" s="117"/>
    </row>
    <row r="150">
      <c r="A150" s="361"/>
      <c r="B150" s="115"/>
      <c r="C150" s="117"/>
      <c r="D150" s="361"/>
      <c r="E150" s="870"/>
      <c r="F150" s="871"/>
      <c r="G150" s="117"/>
      <c r="H150" s="117"/>
      <c r="I150" s="361"/>
      <c r="J150" s="117"/>
      <c r="K150" s="117"/>
      <c r="L150" s="117"/>
      <c r="M150" s="117"/>
      <c r="N150" s="117"/>
      <c r="O150" s="117"/>
      <c r="P150" s="117"/>
      <c r="Q150" s="117"/>
      <c r="R150" s="117"/>
      <c r="S150" s="117"/>
      <c r="T150" s="117"/>
      <c r="U150" s="117"/>
      <c r="V150" s="117"/>
      <c r="W150" s="117"/>
      <c r="X150" s="117"/>
      <c r="Y150" s="117"/>
      <c r="Z150" s="117"/>
    </row>
    <row r="151">
      <c r="A151" s="361"/>
      <c r="B151" s="115"/>
      <c r="C151" s="117"/>
      <c r="D151" s="361"/>
      <c r="E151" s="870"/>
      <c r="F151" s="871"/>
      <c r="G151" s="117"/>
      <c r="H151" s="117"/>
      <c r="I151" s="361"/>
      <c r="J151" s="117"/>
      <c r="K151" s="117"/>
      <c r="L151" s="117"/>
      <c r="M151" s="117"/>
      <c r="N151" s="117"/>
      <c r="O151" s="117"/>
      <c r="P151" s="117"/>
      <c r="Q151" s="117"/>
      <c r="R151" s="117"/>
      <c r="S151" s="117"/>
      <c r="T151" s="117"/>
      <c r="U151" s="117"/>
      <c r="V151" s="117"/>
      <c r="W151" s="117"/>
      <c r="X151" s="117"/>
      <c r="Y151" s="117"/>
      <c r="Z151" s="117"/>
    </row>
    <row r="152">
      <c r="A152" s="361"/>
      <c r="B152" s="115"/>
      <c r="C152" s="117"/>
      <c r="D152" s="361"/>
      <c r="E152" s="870"/>
      <c r="F152" s="871"/>
      <c r="G152" s="117"/>
      <c r="H152" s="117"/>
      <c r="I152" s="361"/>
      <c r="J152" s="117"/>
      <c r="K152" s="117"/>
      <c r="L152" s="117"/>
      <c r="M152" s="117"/>
      <c r="N152" s="117"/>
      <c r="O152" s="117"/>
      <c r="P152" s="117"/>
      <c r="Q152" s="117"/>
      <c r="R152" s="117"/>
      <c r="S152" s="117"/>
      <c r="T152" s="117"/>
      <c r="U152" s="117"/>
      <c r="V152" s="117"/>
      <c r="W152" s="117"/>
      <c r="X152" s="117"/>
      <c r="Y152" s="117"/>
      <c r="Z152" s="117"/>
    </row>
    <row r="153">
      <c r="A153" s="361"/>
      <c r="B153" s="115"/>
      <c r="C153" s="117"/>
      <c r="D153" s="361"/>
      <c r="E153" s="870"/>
      <c r="F153" s="871"/>
      <c r="G153" s="117"/>
      <c r="H153" s="117"/>
      <c r="I153" s="361"/>
      <c r="J153" s="117"/>
      <c r="K153" s="117"/>
      <c r="L153" s="117"/>
      <c r="M153" s="117"/>
      <c r="N153" s="117"/>
      <c r="O153" s="117"/>
      <c r="P153" s="117"/>
      <c r="Q153" s="117"/>
      <c r="R153" s="117"/>
      <c r="S153" s="117"/>
      <c r="T153" s="117"/>
      <c r="U153" s="117"/>
      <c r="V153" s="117"/>
      <c r="W153" s="117"/>
      <c r="X153" s="117"/>
      <c r="Y153" s="117"/>
      <c r="Z153" s="117"/>
    </row>
    <row r="154">
      <c r="A154" s="361"/>
      <c r="B154" s="115"/>
      <c r="C154" s="117"/>
      <c r="D154" s="361"/>
      <c r="E154" s="870"/>
      <c r="F154" s="871"/>
      <c r="G154" s="117"/>
      <c r="H154" s="117"/>
      <c r="I154" s="361"/>
      <c r="J154" s="117"/>
      <c r="K154" s="117"/>
      <c r="L154" s="117"/>
      <c r="M154" s="117"/>
      <c r="N154" s="117"/>
      <c r="O154" s="117"/>
      <c r="P154" s="117"/>
      <c r="Q154" s="117"/>
      <c r="R154" s="117"/>
      <c r="S154" s="117"/>
      <c r="T154" s="117"/>
      <c r="U154" s="117"/>
      <c r="V154" s="117"/>
      <c r="W154" s="117"/>
      <c r="X154" s="117"/>
      <c r="Y154" s="117"/>
      <c r="Z154" s="117"/>
    </row>
    <row r="155">
      <c r="A155" s="361"/>
      <c r="B155" s="115"/>
      <c r="C155" s="117"/>
      <c r="D155" s="361"/>
      <c r="E155" s="870"/>
      <c r="F155" s="871"/>
      <c r="G155" s="117"/>
      <c r="H155" s="117"/>
      <c r="I155" s="361"/>
      <c r="J155" s="117"/>
      <c r="K155" s="117"/>
      <c r="L155" s="117"/>
      <c r="M155" s="117"/>
      <c r="N155" s="117"/>
      <c r="O155" s="117"/>
      <c r="P155" s="117"/>
      <c r="Q155" s="117"/>
      <c r="R155" s="117"/>
      <c r="S155" s="117"/>
      <c r="T155" s="117"/>
      <c r="U155" s="117"/>
      <c r="V155" s="117"/>
      <c r="W155" s="117"/>
      <c r="X155" s="117"/>
      <c r="Y155" s="117"/>
      <c r="Z155" s="117"/>
    </row>
    <row r="156">
      <c r="A156" s="361"/>
      <c r="B156" s="115"/>
      <c r="C156" s="117"/>
      <c r="D156" s="361"/>
      <c r="E156" s="870"/>
      <c r="F156" s="871"/>
      <c r="G156" s="117"/>
      <c r="H156" s="117"/>
      <c r="I156" s="361"/>
      <c r="J156" s="117"/>
      <c r="K156" s="117"/>
      <c r="L156" s="117"/>
      <c r="M156" s="117"/>
      <c r="N156" s="117"/>
      <c r="O156" s="117"/>
      <c r="P156" s="117"/>
      <c r="Q156" s="117"/>
      <c r="R156" s="117"/>
      <c r="S156" s="117"/>
      <c r="T156" s="117"/>
      <c r="U156" s="117"/>
      <c r="V156" s="117"/>
      <c r="W156" s="117"/>
      <c r="X156" s="117"/>
      <c r="Y156" s="117"/>
      <c r="Z156" s="117"/>
    </row>
    <row r="157">
      <c r="A157" s="361"/>
      <c r="B157" s="115"/>
      <c r="C157" s="117"/>
      <c r="D157" s="361"/>
      <c r="E157" s="870"/>
      <c r="F157" s="871"/>
      <c r="G157" s="117"/>
      <c r="H157" s="117"/>
      <c r="I157" s="361"/>
      <c r="J157" s="117"/>
      <c r="K157" s="117"/>
      <c r="L157" s="117"/>
      <c r="M157" s="117"/>
      <c r="N157" s="117"/>
      <c r="O157" s="117"/>
      <c r="P157" s="117"/>
      <c r="Q157" s="117"/>
      <c r="R157" s="117"/>
      <c r="S157" s="117"/>
      <c r="T157" s="117"/>
      <c r="U157" s="117"/>
      <c r="V157" s="117"/>
      <c r="W157" s="117"/>
      <c r="X157" s="117"/>
      <c r="Y157" s="117"/>
      <c r="Z157" s="117"/>
    </row>
    <row r="158">
      <c r="A158" s="361"/>
      <c r="B158" s="115"/>
      <c r="C158" s="117"/>
      <c r="D158" s="361"/>
      <c r="E158" s="870"/>
      <c r="F158" s="871"/>
      <c r="G158" s="117"/>
      <c r="H158" s="117"/>
      <c r="I158" s="361"/>
      <c r="J158" s="117"/>
      <c r="K158" s="117"/>
      <c r="L158" s="117"/>
      <c r="M158" s="117"/>
      <c r="N158" s="117"/>
      <c r="O158" s="117"/>
      <c r="P158" s="117"/>
      <c r="Q158" s="117"/>
      <c r="R158" s="117"/>
      <c r="S158" s="117"/>
      <c r="T158" s="117"/>
      <c r="U158" s="117"/>
      <c r="V158" s="117"/>
      <c r="W158" s="117"/>
      <c r="X158" s="117"/>
      <c r="Y158" s="117"/>
      <c r="Z158" s="117"/>
    </row>
    <row r="159">
      <c r="A159" s="361"/>
      <c r="B159" s="115"/>
      <c r="C159" s="117"/>
      <c r="D159" s="361"/>
      <c r="E159" s="870"/>
      <c r="F159" s="871"/>
      <c r="G159" s="117"/>
      <c r="H159" s="117"/>
      <c r="I159" s="361"/>
      <c r="J159" s="117"/>
      <c r="K159" s="117"/>
      <c r="L159" s="117"/>
      <c r="M159" s="117"/>
      <c r="N159" s="117"/>
      <c r="O159" s="117"/>
      <c r="P159" s="117"/>
      <c r="Q159" s="117"/>
      <c r="R159" s="117"/>
      <c r="S159" s="117"/>
      <c r="T159" s="117"/>
      <c r="U159" s="117"/>
      <c r="V159" s="117"/>
      <c r="W159" s="117"/>
      <c r="X159" s="117"/>
      <c r="Y159" s="117"/>
      <c r="Z159" s="117"/>
    </row>
    <row r="160">
      <c r="A160" s="361"/>
      <c r="B160" s="115"/>
      <c r="C160" s="117"/>
      <c r="D160" s="361"/>
      <c r="E160" s="870"/>
      <c r="F160" s="871"/>
      <c r="G160" s="117"/>
      <c r="H160" s="117"/>
      <c r="I160" s="361"/>
      <c r="J160" s="117"/>
      <c r="K160" s="117"/>
      <c r="L160" s="117"/>
      <c r="M160" s="117"/>
      <c r="N160" s="117"/>
      <c r="O160" s="117"/>
      <c r="P160" s="117"/>
      <c r="Q160" s="117"/>
      <c r="R160" s="117"/>
      <c r="S160" s="117"/>
      <c r="T160" s="117"/>
      <c r="U160" s="117"/>
      <c r="V160" s="117"/>
      <c r="W160" s="117"/>
      <c r="X160" s="117"/>
      <c r="Y160" s="117"/>
      <c r="Z160" s="117"/>
    </row>
    <row r="161">
      <c r="A161" s="361"/>
      <c r="B161" s="115"/>
      <c r="C161" s="117"/>
      <c r="D161" s="361"/>
      <c r="E161" s="870"/>
      <c r="F161" s="871"/>
      <c r="G161" s="117"/>
      <c r="H161" s="117"/>
      <c r="I161" s="361"/>
      <c r="J161" s="117"/>
      <c r="K161" s="117"/>
      <c r="L161" s="117"/>
      <c r="M161" s="117"/>
      <c r="N161" s="117"/>
      <c r="O161" s="117"/>
      <c r="P161" s="117"/>
      <c r="Q161" s="117"/>
      <c r="R161" s="117"/>
      <c r="S161" s="117"/>
      <c r="T161" s="117"/>
      <c r="U161" s="117"/>
      <c r="V161" s="117"/>
      <c r="W161" s="117"/>
      <c r="X161" s="117"/>
      <c r="Y161" s="117"/>
      <c r="Z161" s="117"/>
    </row>
    <row r="162">
      <c r="A162" s="361"/>
      <c r="B162" s="115"/>
      <c r="C162" s="117"/>
      <c r="D162" s="361"/>
      <c r="E162" s="870"/>
      <c r="F162" s="871"/>
      <c r="G162" s="117"/>
      <c r="H162" s="117"/>
      <c r="I162" s="361"/>
      <c r="J162" s="117"/>
      <c r="K162" s="117"/>
      <c r="L162" s="117"/>
      <c r="M162" s="117"/>
      <c r="N162" s="117"/>
      <c r="O162" s="117"/>
      <c r="P162" s="117"/>
      <c r="Q162" s="117"/>
      <c r="R162" s="117"/>
      <c r="S162" s="117"/>
      <c r="T162" s="117"/>
      <c r="U162" s="117"/>
      <c r="V162" s="117"/>
      <c r="W162" s="117"/>
      <c r="X162" s="117"/>
      <c r="Y162" s="117"/>
      <c r="Z162" s="117"/>
    </row>
    <row r="163">
      <c r="A163" s="361"/>
      <c r="B163" s="115"/>
      <c r="C163" s="117"/>
      <c r="D163" s="361"/>
      <c r="E163" s="870"/>
      <c r="F163" s="871"/>
      <c r="G163" s="117"/>
      <c r="H163" s="117"/>
      <c r="I163" s="361"/>
      <c r="J163" s="117"/>
      <c r="K163" s="117"/>
      <c r="L163" s="117"/>
      <c r="M163" s="117"/>
      <c r="N163" s="117"/>
      <c r="O163" s="117"/>
      <c r="P163" s="117"/>
      <c r="Q163" s="117"/>
      <c r="R163" s="117"/>
      <c r="S163" s="117"/>
      <c r="T163" s="117"/>
      <c r="U163" s="117"/>
      <c r="V163" s="117"/>
      <c r="W163" s="117"/>
      <c r="X163" s="117"/>
      <c r="Y163" s="117"/>
      <c r="Z163" s="117"/>
    </row>
    <row r="164">
      <c r="A164" s="361"/>
      <c r="B164" s="115"/>
      <c r="C164" s="117"/>
      <c r="D164" s="361"/>
      <c r="E164" s="870"/>
      <c r="F164" s="871"/>
      <c r="G164" s="117"/>
      <c r="H164" s="117"/>
      <c r="I164" s="361"/>
      <c r="J164" s="117"/>
      <c r="K164" s="117"/>
      <c r="L164" s="117"/>
      <c r="M164" s="117"/>
      <c r="N164" s="117"/>
      <c r="O164" s="117"/>
      <c r="P164" s="117"/>
      <c r="Q164" s="117"/>
      <c r="R164" s="117"/>
      <c r="S164" s="117"/>
      <c r="T164" s="117"/>
      <c r="U164" s="117"/>
      <c r="V164" s="117"/>
      <c r="W164" s="117"/>
      <c r="X164" s="117"/>
      <c r="Y164" s="117"/>
      <c r="Z164" s="117"/>
    </row>
    <row r="165">
      <c r="A165" s="361"/>
      <c r="B165" s="115"/>
      <c r="C165" s="117"/>
      <c r="D165" s="361"/>
      <c r="E165" s="870"/>
      <c r="F165" s="871"/>
      <c r="G165" s="117"/>
      <c r="H165" s="117"/>
      <c r="I165" s="361"/>
      <c r="J165" s="117"/>
      <c r="K165" s="117"/>
      <c r="L165" s="117"/>
      <c r="M165" s="117"/>
      <c r="N165" s="117"/>
      <c r="O165" s="117"/>
      <c r="P165" s="117"/>
      <c r="Q165" s="117"/>
      <c r="R165" s="117"/>
      <c r="S165" s="117"/>
      <c r="T165" s="117"/>
      <c r="U165" s="117"/>
      <c r="V165" s="117"/>
      <c r="W165" s="117"/>
      <c r="X165" s="117"/>
      <c r="Y165" s="117"/>
      <c r="Z165" s="117"/>
    </row>
    <row r="166">
      <c r="A166" s="361"/>
      <c r="B166" s="115"/>
      <c r="C166" s="117"/>
      <c r="D166" s="361"/>
      <c r="E166" s="870"/>
      <c r="F166" s="871"/>
      <c r="G166" s="117"/>
      <c r="H166" s="117"/>
      <c r="I166" s="361"/>
      <c r="J166" s="117"/>
      <c r="K166" s="117"/>
      <c r="L166" s="117"/>
      <c r="M166" s="117"/>
      <c r="N166" s="117"/>
      <c r="O166" s="117"/>
      <c r="P166" s="117"/>
      <c r="Q166" s="117"/>
      <c r="R166" s="117"/>
      <c r="S166" s="117"/>
      <c r="T166" s="117"/>
      <c r="U166" s="117"/>
      <c r="V166" s="117"/>
      <c r="W166" s="117"/>
      <c r="X166" s="117"/>
      <c r="Y166" s="117"/>
      <c r="Z166" s="117"/>
    </row>
    <row r="167">
      <c r="A167" s="361"/>
      <c r="B167" s="115"/>
      <c r="C167" s="117"/>
      <c r="D167" s="361"/>
      <c r="E167" s="870"/>
      <c r="F167" s="871"/>
      <c r="G167" s="117"/>
      <c r="H167" s="117"/>
      <c r="I167" s="361"/>
      <c r="J167" s="117"/>
      <c r="K167" s="117"/>
      <c r="L167" s="117"/>
      <c r="M167" s="117"/>
      <c r="N167" s="117"/>
      <c r="O167" s="117"/>
      <c r="P167" s="117"/>
      <c r="Q167" s="117"/>
      <c r="R167" s="117"/>
      <c r="S167" s="117"/>
      <c r="T167" s="117"/>
      <c r="U167" s="117"/>
      <c r="V167" s="117"/>
      <c r="W167" s="117"/>
      <c r="X167" s="117"/>
      <c r="Y167" s="117"/>
      <c r="Z167" s="117"/>
    </row>
    <row r="168">
      <c r="A168" s="361"/>
      <c r="B168" s="115"/>
      <c r="C168" s="117"/>
      <c r="D168" s="361"/>
      <c r="E168" s="870"/>
      <c r="F168" s="871"/>
      <c r="G168" s="117"/>
      <c r="H168" s="117"/>
      <c r="I168" s="361"/>
      <c r="J168" s="117"/>
      <c r="K168" s="117"/>
      <c r="L168" s="117"/>
      <c r="M168" s="117"/>
      <c r="N168" s="117"/>
      <c r="O168" s="117"/>
      <c r="P168" s="117"/>
      <c r="Q168" s="117"/>
      <c r="R168" s="117"/>
      <c r="S168" s="117"/>
      <c r="T168" s="117"/>
      <c r="U168" s="117"/>
      <c r="V168" s="117"/>
      <c r="W168" s="117"/>
      <c r="X168" s="117"/>
      <c r="Y168" s="117"/>
      <c r="Z168" s="117"/>
    </row>
    <row r="169">
      <c r="A169" s="361"/>
      <c r="B169" s="115"/>
      <c r="C169" s="117"/>
      <c r="D169" s="361"/>
      <c r="E169" s="870"/>
      <c r="F169" s="871"/>
      <c r="G169" s="117"/>
      <c r="H169" s="117"/>
      <c r="I169" s="361"/>
      <c r="J169" s="117"/>
      <c r="K169" s="117"/>
      <c r="L169" s="117"/>
      <c r="M169" s="117"/>
      <c r="N169" s="117"/>
      <c r="O169" s="117"/>
      <c r="P169" s="117"/>
      <c r="Q169" s="117"/>
      <c r="R169" s="117"/>
      <c r="S169" s="117"/>
      <c r="T169" s="117"/>
      <c r="U169" s="117"/>
      <c r="V169" s="117"/>
      <c r="W169" s="117"/>
      <c r="X169" s="117"/>
      <c r="Y169" s="117"/>
      <c r="Z169" s="117"/>
    </row>
    <row r="170">
      <c r="A170" s="361"/>
      <c r="B170" s="115"/>
      <c r="C170" s="117"/>
      <c r="D170" s="361"/>
      <c r="E170" s="870"/>
      <c r="F170" s="871"/>
      <c r="G170" s="117"/>
      <c r="H170" s="117"/>
      <c r="I170" s="361"/>
      <c r="J170" s="117"/>
      <c r="K170" s="117"/>
      <c r="L170" s="117"/>
      <c r="M170" s="117"/>
      <c r="N170" s="117"/>
      <c r="O170" s="117"/>
      <c r="P170" s="117"/>
      <c r="Q170" s="117"/>
      <c r="R170" s="117"/>
      <c r="S170" s="117"/>
      <c r="T170" s="117"/>
      <c r="U170" s="117"/>
      <c r="V170" s="117"/>
      <c r="W170" s="117"/>
      <c r="X170" s="117"/>
      <c r="Y170" s="117"/>
      <c r="Z170" s="117"/>
    </row>
    <row r="171">
      <c r="A171" s="361"/>
      <c r="B171" s="115"/>
      <c r="C171" s="117"/>
      <c r="D171" s="361"/>
      <c r="E171" s="870"/>
      <c r="F171" s="871"/>
      <c r="G171" s="117"/>
      <c r="H171" s="117"/>
      <c r="I171" s="361"/>
      <c r="J171" s="117"/>
      <c r="K171" s="117"/>
      <c r="L171" s="117"/>
      <c r="M171" s="117"/>
      <c r="N171" s="117"/>
      <c r="O171" s="117"/>
      <c r="P171" s="117"/>
      <c r="Q171" s="117"/>
      <c r="R171" s="117"/>
      <c r="S171" s="117"/>
      <c r="T171" s="117"/>
      <c r="U171" s="117"/>
      <c r="V171" s="117"/>
      <c r="W171" s="117"/>
      <c r="X171" s="117"/>
      <c r="Y171" s="117"/>
      <c r="Z171" s="117"/>
    </row>
    <row r="172">
      <c r="A172" s="361"/>
      <c r="B172" s="115"/>
      <c r="C172" s="117"/>
      <c r="D172" s="361"/>
      <c r="E172" s="870"/>
      <c r="F172" s="871"/>
      <c r="G172" s="117"/>
      <c r="H172" s="117"/>
      <c r="I172" s="361"/>
      <c r="J172" s="117"/>
      <c r="K172" s="117"/>
      <c r="L172" s="117"/>
      <c r="M172" s="117"/>
      <c r="N172" s="117"/>
      <c r="O172" s="117"/>
      <c r="P172" s="117"/>
      <c r="Q172" s="117"/>
      <c r="R172" s="117"/>
      <c r="S172" s="117"/>
      <c r="T172" s="117"/>
      <c r="U172" s="117"/>
      <c r="V172" s="117"/>
      <c r="W172" s="117"/>
      <c r="X172" s="117"/>
      <c r="Y172" s="117"/>
      <c r="Z172" s="117"/>
    </row>
    <row r="173">
      <c r="A173" s="361"/>
      <c r="B173" s="115"/>
      <c r="C173" s="117"/>
      <c r="D173" s="361"/>
      <c r="E173" s="870"/>
      <c r="F173" s="871"/>
      <c r="G173" s="117"/>
      <c r="H173" s="117"/>
      <c r="I173" s="361"/>
      <c r="J173" s="117"/>
      <c r="K173" s="117"/>
      <c r="L173" s="117"/>
      <c r="M173" s="117"/>
      <c r="N173" s="117"/>
      <c r="O173" s="117"/>
      <c r="P173" s="117"/>
      <c r="Q173" s="117"/>
      <c r="R173" s="117"/>
      <c r="S173" s="117"/>
      <c r="T173" s="117"/>
      <c r="U173" s="117"/>
      <c r="V173" s="117"/>
      <c r="W173" s="117"/>
      <c r="X173" s="117"/>
      <c r="Y173" s="117"/>
      <c r="Z173" s="117"/>
    </row>
    <row r="174">
      <c r="A174" s="361"/>
      <c r="B174" s="115"/>
      <c r="C174" s="117"/>
      <c r="D174" s="361"/>
      <c r="E174" s="870"/>
      <c r="F174" s="871"/>
      <c r="G174" s="117"/>
      <c r="H174" s="117"/>
      <c r="I174" s="361"/>
      <c r="J174" s="117"/>
      <c r="K174" s="117"/>
      <c r="L174" s="117"/>
      <c r="M174" s="117"/>
      <c r="N174" s="117"/>
      <c r="O174" s="117"/>
      <c r="P174" s="117"/>
      <c r="Q174" s="117"/>
      <c r="R174" s="117"/>
      <c r="S174" s="117"/>
      <c r="T174" s="117"/>
      <c r="U174" s="117"/>
      <c r="V174" s="117"/>
      <c r="W174" s="117"/>
      <c r="X174" s="117"/>
      <c r="Y174" s="117"/>
      <c r="Z174" s="117"/>
    </row>
    <row r="175">
      <c r="A175" s="361"/>
      <c r="B175" s="115"/>
      <c r="C175" s="117"/>
      <c r="D175" s="361"/>
      <c r="E175" s="870"/>
      <c r="F175" s="871"/>
      <c r="G175" s="117"/>
      <c r="H175" s="117"/>
      <c r="I175" s="361"/>
      <c r="J175" s="117"/>
      <c r="K175" s="117"/>
      <c r="L175" s="117"/>
      <c r="M175" s="117"/>
      <c r="N175" s="117"/>
      <c r="O175" s="117"/>
      <c r="P175" s="117"/>
      <c r="Q175" s="117"/>
      <c r="R175" s="117"/>
      <c r="S175" s="117"/>
      <c r="T175" s="117"/>
      <c r="U175" s="117"/>
      <c r="V175" s="117"/>
      <c r="W175" s="117"/>
      <c r="X175" s="117"/>
      <c r="Y175" s="117"/>
      <c r="Z175" s="117"/>
    </row>
    <row r="176">
      <c r="A176" s="361"/>
      <c r="B176" s="115"/>
      <c r="C176" s="117"/>
      <c r="D176" s="361"/>
      <c r="E176" s="870"/>
      <c r="F176" s="871"/>
      <c r="G176" s="117"/>
      <c r="H176" s="117"/>
      <c r="I176" s="361"/>
      <c r="J176" s="117"/>
      <c r="K176" s="117"/>
      <c r="L176" s="117"/>
      <c r="M176" s="117"/>
      <c r="N176" s="117"/>
      <c r="O176" s="117"/>
      <c r="P176" s="117"/>
      <c r="Q176" s="117"/>
      <c r="R176" s="117"/>
      <c r="S176" s="117"/>
      <c r="T176" s="117"/>
      <c r="U176" s="117"/>
      <c r="V176" s="117"/>
      <c r="W176" s="117"/>
      <c r="X176" s="117"/>
      <c r="Y176" s="117"/>
      <c r="Z176" s="117"/>
    </row>
    <row r="177">
      <c r="A177" s="361"/>
      <c r="B177" s="115"/>
      <c r="C177" s="117"/>
      <c r="D177" s="361"/>
      <c r="E177" s="870"/>
      <c r="F177" s="871"/>
      <c r="G177" s="117"/>
      <c r="H177" s="117"/>
      <c r="I177" s="361"/>
      <c r="J177" s="117"/>
      <c r="K177" s="117"/>
      <c r="L177" s="117"/>
      <c r="M177" s="117"/>
      <c r="N177" s="117"/>
      <c r="O177" s="117"/>
      <c r="P177" s="117"/>
      <c r="Q177" s="117"/>
      <c r="R177" s="117"/>
      <c r="S177" s="117"/>
      <c r="T177" s="117"/>
      <c r="U177" s="117"/>
      <c r="V177" s="117"/>
      <c r="W177" s="117"/>
      <c r="X177" s="117"/>
      <c r="Y177" s="117"/>
      <c r="Z177" s="117"/>
    </row>
    <row r="178">
      <c r="A178" s="361"/>
      <c r="B178" s="115"/>
      <c r="C178" s="117"/>
      <c r="D178" s="361"/>
      <c r="E178" s="870"/>
      <c r="F178" s="871"/>
      <c r="G178" s="117"/>
      <c r="H178" s="117"/>
      <c r="I178" s="361"/>
      <c r="J178" s="117"/>
      <c r="K178" s="117"/>
      <c r="L178" s="117"/>
      <c r="M178" s="117"/>
      <c r="N178" s="117"/>
      <c r="O178" s="117"/>
      <c r="P178" s="117"/>
      <c r="Q178" s="117"/>
      <c r="R178" s="117"/>
      <c r="S178" s="117"/>
      <c r="T178" s="117"/>
      <c r="U178" s="117"/>
      <c r="V178" s="117"/>
      <c r="W178" s="117"/>
      <c r="X178" s="117"/>
      <c r="Y178" s="117"/>
      <c r="Z178" s="117"/>
    </row>
    <row r="179">
      <c r="A179" s="361"/>
      <c r="B179" s="115"/>
      <c r="C179" s="117"/>
      <c r="D179" s="361"/>
      <c r="E179" s="870"/>
      <c r="F179" s="871"/>
      <c r="G179" s="117"/>
      <c r="H179" s="117"/>
      <c r="I179" s="361"/>
      <c r="J179" s="117"/>
      <c r="K179" s="117"/>
      <c r="L179" s="117"/>
      <c r="M179" s="117"/>
      <c r="N179" s="117"/>
      <c r="O179" s="117"/>
      <c r="P179" s="117"/>
      <c r="Q179" s="117"/>
      <c r="R179" s="117"/>
      <c r="S179" s="117"/>
      <c r="T179" s="117"/>
      <c r="U179" s="117"/>
      <c r="V179" s="117"/>
      <c r="W179" s="117"/>
      <c r="X179" s="117"/>
      <c r="Y179" s="117"/>
      <c r="Z179" s="117"/>
    </row>
    <row r="180">
      <c r="A180" s="361"/>
      <c r="B180" s="115"/>
      <c r="C180" s="117"/>
      <c r="D180" s="361"/>
      <c r="E180" s="870"/>
      <c r="F180" s="871"/>
      <c r="G180" s="117"/>
      <c r="H180" s="117"/>
      <c r="I180" s="361"/>
      <c r="J180" s="117"/>
      <c r="K180" s="117"/>
      <c r="L180" s="117"/>
      <c r="M180" s="117"/>
      <c r="N180" s="117"/>
      <c r="O180" s="117"/>
      <c r="P180" s="117"/>
      <c r="Q180" s="117"/>
      <c r="R180" s="117"/>
      <c r="S180" s="117"/>
      <c r="T180" s="117"/>
      <c r="U180" s="117"/>
      <c r="V180" s="117"/>
      <c r="W180" s="117"/>
      <c r="X180" s="117"/>
      <c r="Y180" s="117"/>
      <c r="Z180" s="117"/>
    </row>
    <row r="181">
      <c r="A181" s="361"/>
      <c r="B181" s="115"/>
      <c r="C181" s="117"/>
      <c r="D181" s="361"/>
      <c r="E181" s="870"/>
      <c r="F181" s="871"/>
      <c r="G181" s="117"/>
      <c r="H181" s="117"/>
      <c r="I181" s="361"/>
      <c r="J181" s="117"/>
      <c r="K181" s="117"/>
      <c r="L181" s="117"/>
      <c r="M181" s="117"/>
      <c r="N181" s="117"/>
      <c r="O181" s="117"/>
      <c r="P181" s="117"/>
      <c r="Q181" s="117"/>
      <c r="R181" s="117"/>
      <c r="S181" s="117"/>
      <c r="T181" s="117"/>
      <c r="U181" s="117"/>
      <c r="V181" s="117"/>
      <c r="W181" s="117"/>
      <c r="X181" s="117"/>
      <c r="Y181" s="117"/>
      <c r="Z181" s="117"/>
    </row>
    <row r="182">
      <c r="A182" s="361"/>
      <c r="B182" s="115"/>
      <c r="C182" s="117"/>
      <c r="D182" s="361"/>
      <c r="E182" s="870"/>
      <c r="F182" s="871"/>
      <c r="G182" s="117"/>
      <c r="H182" s="117"/>
      <c r="I182" s="361"/>
      <c r="J182" s="117"/>
      <c r="K182" s="117"/>
      <c r="L182" s="117"/>
      <c r="M182" s="117"/>
      <c r="N182" s="117"/>
      <c r="O182" s="117"/>
      <c r="P182" s="117"/>
      <c r="Q182" s="117"/>
      <c r="R182" s="117"/>
      <c r="S182" s="117"/>
      <c r="T182" s="117"/>
      <c r="U182" s="117"/>
      <c r="V182" s="117"/>
      <c r="W182" s="117"/>
      <c r="X182" s="117"/>
      <c r="Y182" s="117"/>
      <c r="Z182" s="117"/>
    </row>
    <row r="183">
      <c r="A183" s="361"/>
      <c r="B183" s="115"/>
      <c r="C183" s="117"/>
      <c r="D183" s="361"/>
      <c r="E183" s="870"/>
      <c r="F183" s="871"/>
      <c r="G183" s="117"/>
      <c r="H183" s="117"/>
      <c r="I183" s="361"/>
      <c r="J183" s="117"/>
      <c r="K183" s="117"/>
      <c r="L183" s="117"/>
      <c r="M183" s="117"/>
      <c r="N183" s="117"/>
      <c r="O183" s="117"/>
      <c r="P183" s="117"/>
      <c r="Q183" s="117"/>
      <c r="R183" s="117"/>
      <c r="S183" s="117"/>
      <c r="T183" s="117"/>
      <c r="U183" s="117"/>
      <c r="V183" s="117"/>
      <c r="W183" s="117"/>
      <c r="X183" s="117"/>
      <c r="Y183" s="117"/>
      <c r="Z183" s="117"/>
    </row>
    <row r="184">
      <c r="A184" s="361"/>
      <c r="B184" s="115"/>
      <c r="C184" s="117"/>
      <c r="D184" s="361"/>
      <c r="E184" s="870"/>
      <c r="F184" s="871"/>
      <c r="G184" s="117"/>
      <c r="H184" s="117"/>
      <c r="I184" s="361"/>
      <c r="J184" s="117"/>
      <c r="K184" s="117"/>
      <c r="L184" s="117"/>
      <c r="M184" s="117"/>
      <c r="N184" s="117"/>
      <c r="O184" s="117"/>
      <c r="P184" s="117"/>
      <c r="Q184" s="117"/>
      <c r="R184" s="117"/>
      <c r="S184" s="117"/>
      <c r="T184" s="117"/>
      <c r="U184" s="117"/>
      <c r="V184" s="117"/>
      <c r="W184" s="117"/>
      <c r="X184" s="117"/>
      <c r="Y184" s="117"/>
      <c r="Z184" s="117"/>
    </row>
    <row r="185">
      <c r="A185" s="361"/>
      <c r="B185" s="115"/>
      <c r="C185" s="117"/>
      <c r="D185" s="361"/>
      <c r="E185" s="870"/>
      <c r="F185" s="871"/>
      <c r="G185" s="117"/>
      <c r="H185" s="117"/>
      <c r="I185" s="361"/>
      <c r="J185" s="117"/>
      <c r="K185" s="117"/>
      <c r="L185" s="117"/>
      <c r="M185" s="117"/>
      <c r="N185" s="117"/>
      <c r="O185" s="117"/>
      <c r="P185" s="117"/>
      <c r="Q185" s="117"/>
      <c r="R185" s="117"/>
      <c r="S185" s="117"/>
      <c r="T185" s="117"/>
      <c r="U185" s="117"/>
      <c r="V185" s="117"/>
      <c r="W185" s="117"/>
      <c r="X185" s="117"/>
      <c r="Y185" s="117"/>
      <c r="Z185" s="117"/>
    </row>
    <row r="186">
      <c r="A186" s="361"/>
      <c r="B186" s="115"/>
      <c r="C186" s="117"/>
      <c r="D186" s="361"/>
      <c r="E186" s="870"/>
      <c r="F186" s="871"/>
      <c r="G186" s="117"/>
      <c r="H186" s="117"/>
      <c r="I186" s="361"/>
      <c r="J186" s="117"/>
      <c r="K186" s="117"/>
      <c r="L186" s="117"/>
      <c r="M186" s="117"/>
      <c r="N186" s="117"/>
      <c r="O186" s="117"/>
      <c r="P186" s="117"/>
      <c r="Q186" s="117"/>
      <c r="R186" s="117"/>
      <c r="S186" s="117"/>
      <c r="T186" s="117"/>
      <c r="U186" s="117"/>
      <c r="V186" s="117"/>
      <c r="W186" s="117"/>
      <c r="X186" s="117"/>
      <c r="Y186" s="117"/>
      <c r="Z186" s="117"/>
    </row>
    <row r="187">
      <c r="A187" s="361"/>
      <c r="B187" s="115"/>
      <c r="C187" s="117"/>
      <c r="D187" s="361"/>
      <c r="E187" s="870"/>
      <c r="F187" s="871"/>
      <c r="G187" s="117"/>
      <c r="H187" s="117"/>
      <c r="I187" s="361"/>
      <c r="J187" s="117"/>
      <c r="K187" s="117"/>
      <c r="L187" s="117"/>
      <c r="M187" s="117"/>
      <c r="N187" s="117"/>
      <c r="O187" s="117"/>
      <c r="P187" s="117"/>
      <c r="Q187" s="117"/>
      <c r="R187" s="117"/>
      <c r="S187" s="117"/>
      <c r="T187" s="117"/>
      <c r="U187" s="117"/>
      <c r="V187" s="117"/>
      <c r="W187" s="117"/>
      <c r="X187" s="117"/>
      <c r="Y187" s="117"/>
      <c r="Z187" s="117"/>
    </row>
    <row r="188">
      <c r="A188" s="361"/>
      <c r="B188" s="115"/>
      <c r="C188" s="117"/>
      <c r="D188" s="361"/>
      <c r="E188" s="870"/>
      <c r="F188" s="871"/>
      <c r="G188" s="117"/>
      <c r="H188" s="117"/>
      <c r="I188" s="361"/>
      <c r="J188" s="117"/>
      <c r="K188" s="117"/>
      <c r="L188" s="117"/>
      <c r="M188" s="117"/>
      <c r="N188" s="117"/>
      <c r="O188" s="117"/>
      <c r="P188" s="117"/>
      <c r="Q188" s="117"/>
      <c r="R188" s="117"/>
      <c r="S188" s="117"/>
      <c r="T188" s="117"/>
      <c r="U188" s="117"/>
      <c r="V188" s="117"/>
      <c r="W188" s="117"/>
      <c r="X188" s="117"/>
      <c r="Y188" s="117"/>
      <c r="Z188" s="117"/>
    </row>
    <row r="189">
      <c r="A189" s="361"/>
      <c r="B189" s="115"/>
      <c r="C189" s="117"/>
      <c r="D189" s="361"/>
      <c r="E189" s="870"/>
      <c r="F189" s="871"/>
      <c r="G189" s="117"/>
      <c r="H189" s="117"/>
      <c r="I189" s="361"/>
      <c r="J189" s="117"/>
      <c r="K189" s="117"/>
      <c r="L189" s="117"/>
      <c r="M189" s="117"/>
      <c r="N189" s="117"/>
      <c r="O189" s="117"/>
      <c r="P189" s="117"/>
      <c r="Q189" s="117"/>
      <c r="R189" s="117"/>
      <c r="S189" s="117"/>
      <c r="T189" s="117"/>
      <c r="U189" s="117"/>
      <c r="V189" s="117"/>
      <c r="W189" s="117"/>
      <c r="X189" s="117"/>
      <c r="Y189" s="117"/>
      <c r="Z189" s="117"/>
    </row>
    <row r="190">
      <c r="A190" s="361"/>
      <c r="B190" s="115"/>
      <c r="C190" s="117"/>
      <c r="D190" s="361"/>
      <c r="E190" s="870"/>
      <c r="F190" s="871"/>
      <c r="G190" s="117"/>
      <c r="H190" s="117"/>
      <c r="I190" s="361"/>
      <c r="J190" s="117"/>
      <c r="K190" s="117"/>
      <c r="L190" s="117"/>
      <c r="M190" s="117"/>
      <c r="N190" s="117"/>
      <c r="O190" s="117"/>
      <c r="P190" s="117"/>
      <c r="Q190" s="117"/>
      <c r="R190" s="117"/>
      <c r="S190" s="117"/>
      <c r="T190" s="117"/>
      <c r="U190" s="117"/>
      <c r="V190" s="117"/>
      <c r="W190" s="117"/>
      <c r="X190" s="117"/>
      <c r="Y190" s="117"/>
      <c r="Z190" s="117"/>
    </row>
    <row r="191">
      <c r="A191" s="361"/>
      <c r="B191" s="115"/>
      <c r="C191" s="117"/>
      <c r="D191" s="361"/>
      <c r="E191" s="870"/>
      <c r="F191" s="871"/>
      <c r="G191" s="117"/>
      <c r="H191" s="117"/>
      <c r="I191" s="361"/>
      <c r="J191" s="117"/>
      <c r="K191" s="117"/>
      <c r="L191" s="117"/>
      <c r="M191" s="117"/>
      <c r="N191" s="117"/>
      <c r="O191" s="117"/>
      <c r="P191" s="117"/>
      <c r="Q191" s="117"/>
      <c r="R191" s="117"/>
      <c r="S191" s="117"/>
      <c r="T191" s="117"/>
      <c r="U191" s="117"/>
      <c r="V191" s="117"/>
      <c r="W191" s="117"/>
      <c r="X191" s="117"/>
      <c r="Y191" s="117"/>
      <c r="Z191" s="117"/>
    </row>
    <row r="192">
      <c r="A192" s="361"/>
      <c r="B192" s="115"/>
      <c r="C192" s="117"/>
      <c r="D192" s="361"/>
      <c r="E192" s="870"/>
      <c r="F192" s="871"/>
      <c r="G192" s="117"/>
      <c r="H192" s="117"/>
      <c r="I192" s="361"/>
      <c r="J192" s="117"/>
      <c r="K192" s="117"/>
      <c r="L192" s="117"/>
      <c r="M192" s="117"/>
      <c r="N192" s="117"/>
      <c r="O192" s="117"/>
      <c r="P192" s="117"/>
      <c r="Q192" s="117"/>
      <c r="R192" s="117"/>
      <c r="S192" s="117"/>
      <c r="T192" s="117"/>
      <c r="U192" s="117"/>
      <c r="V192" s="117"/>
      <c r="W192" s="117"/>
      <c r="X192" s="117"/>
      <c r="Y192" s="117"/>
      <c r="Z192" s="117"/>
    </row>
    <row r="193">
      <c r="A193" s="361"/>
      <c r="B193" s="115"/>
      <c r="C193" s="117"/>
      <c r="D193" s="361"/>
      <c r="E193" s="870"/>
      <c r="F193" s="871"/>
      <c r="G193" s="117"/>
      <c r="H193" s="117"/>
      <c r="I193" s="361"/>
      <c r="J193" s="117"/>
      <c r="K193" s="117"/>
      <c r="L193" s="117"/>
      <c r="M193" s="117"/>
      <c r="N193" s="117"/>
      <c r="O193" s="117"/>
      <c r="P193" s="117"/>
      <c r="Q193" s="117"/>
      <c r="R193" s="117"/>
      <c r="S193" s="117"/>
      <c r="T193" s="117"/>
      <c r="U193" s="117"/>
      <c r="V193" s="117"/>
      <c r="W193" s="117"/>
      <c r="X193" s="117"/>
      <c r="Y193" s="117"/>
      <c r="Z193" s="117"/>
    </row>
    <row r="194">
      <c r="A194" s="361"/>
      <c r="B194" s="115"/>
      <c r="C194" s="117"/>
      <c r="D194" s="361"/>
      <c r="E194" s="870"/>
      <c r="F194" s="871"/>
      <c r="G194" s="117"/>
      <c r="H194" s="117"/>
      <c r="I194" s="361"/>
      <c r="J194" s="117"/>
      <c r="K194" s="117"/>
      <c r="L194" s="117"/>
      <c r="M194" s="117"/>
      <c r="N194" s="117"/>
      <c r="O194" s="117"/>
      <c r="P194" s="117"/>
      <c r="Q194" s="117"/>
      <c r="R194" s="117"/>
      <c r="S194" s="117"/>
      <c r="T194" s="117"/>
      <c r="U194" s="117"/>
      <c r="V194" s="117"/>
      <c r="W194" s="117"/>
      <c r="X194" s="117"/>
      <c r="Y194" s="117"/>
      <c r="Z194" s="117"/>
    </row>
    <row r="195">
      <c r="A195" s="361"/>
      <c r="B195" s="115"/>
      <c r="C195" s="117"/>
      <c r="D195" s="361"/>
      <c r="E195" s="870"/>
      <c r="F195" s="871"/>
      <c r="G195" s="117"/>
      <c r="H195" s="117"/>
      <c r="I195" s="361"/>
      <c r="J195" s="117"/>
      <c r="K195" s="117"/>
      <c r="L195" s="117"/>
      <c r="M195" s="117"/>
      <c r="N195" s="117"/>
      <c r="O195" s="117"/>
      <c r="P195" s="117"/>
      <c r="Q195" s="117"/>
      <c r="R195" s="117"/>
      <c r="S195" s="117"/>
      <c r="T195" s="117"/>
      <c r="U195" s="117"/>
      <c r="V195" s="117"/>
      <c r="W195" s="117"/>
      <c r="X195" s="117"/>
      <c r="Y195" s="117"/>
      <c r="Z195" s="117"/>
    </row>
    <row r="196">
      <c r="A196" s="361"/>
      <c r="B196" s="115"/>
      <c r="C196" s="117"/>
      <c r="D196" s="361"/>
      <c r="E196" s="870"/>
      <c r="F196" s="871"/>
      <c r="G196" s="117"/>
      <c r="H196" s="117"/>
      <c r="I196" s="361"/>
      <c r="J196" s="117"/>
      <c r="K196" s="117"/>
      <c r="L196" s="117"/>
      <c r="M196" s="117"/>
      <c r="N196" s="117"/>
      <c r="O196" s="117"/>
      <c r="P196" s="117"/>
      <c r="Q196" s="117"/>
      <c r="R196" s="117"/>
      <c r="S196" s="117"/>
      <c r="T196" s="117"/>
      <c r="U196" s="117"/>
      <c r="V196" s="117"/>
      <c r="W196" s="117"/>
      <c r="X196" s="117"/>
      <c r="Y196" s="117"/>
      <c r="Z196" s="117"/>
    </row>
    <row r="197">
      <c r="A197" s="361"/>
      <c r="B197" s="115"/>
      <c r="C197" s="117"/>
      <c r="D197" s="361"/>
      <c r="E197" s="870"/>
      <c r="F197" s="871"/>
      <c r="G197" s="117"/>
      <c r="H197" s="117"/>
      <c r="I197" s="361"/>
      <c r="J197" s="117"/>
      <c r="K197" s="117"/>
      <c r="L197" s="117"/>
      <c r="M197" s="117"/>
      <c r="N197" s="117"/>
      <c r="O197" s="117"/>
      <c r="P197" s="117"/>
      <c r="Q197" s="117"/>
      <c r="R197" s="117"/>
      <c r="S197" s="117"/>
      <c r="T197" s="117"/>
      <c r="U197" s="117"/>
      <c r="V197" s="117"/>
      <c r="W197" s="117"/>
      <c r="X197" s="117"/>
      <c r="Y197" s="117"/>
      <c r="Z197" s="117"/>
    </row>
    <row r="198">
      <c r="A198" s="361"/>
      <c r="B198" s="115"/>
      <c r="C198" s="117"/>
      <c r="D198" s="361"/>
      <c r="E198" s="870"/>
      <c r="F198" s="871"/>
      <c r="G198" s="117"/>
      <c r="H198" s="117"/>
      <c r="I198" s="361"/>
      <c r="J198" s="117"/>
      <c r="K198" s="117"/>
      <c r="L198" s="117"/>
      <c r="M198" s="117"/>
      <c r="N198" s="117"/>
      <c r="O198" s="117"/>
      <c r="P198" s="117"/>
      <c r="Q198" s="117"/>
      <c r="R198" s="117"/>
      <c r="S198" s="117"/>
      <c r="T198" s="117"/>
      <c r="U198" s="117"/>
      <c r="V198" s="117"/>
      <c r="W198" s="117"/>
      <c r="X198" s="117"/>
      <c r="Y198" s="117"/>
      <c r="Z198" s="117"/>
    </row>
    <row r="199">
      <c r="A199" s="361"/>
      <c r="B199" s="115"/>
      <c r="C199" s="117"/>
      <c r="D199" s="361"/>
      <c r="E199" s="870"/>
      <c r="F199" s="871"/>
      <c r="G199" s="117"/>
      <c r="H199" s="117"/>
      <c r="I199" s="361"/>
      <c r="J199" s="117"/>
      <c r="K199" s="117"/>
      <c r="L199" s="117"/>
      <c r="M199" s="117"/>
      <c r="N199" s="117"/>
      <c r="O199" s="117"/>
      <c r="P199" s="117"/>
      <c r="Q199" s="117"/>
      <c r="R199" s="117"/>
      <c r="S199" s="117"/>
      <c r="T199" s="117"/>
      <c r="U199" s="117"/>
      <c r="V199" s="117"/>
      <c r="W199" s="117"/>
      <c r="X199" s="117"/>
      <c r="Y199" s="117"/>
      <c r="Z199" s="117"/>
    </row>
    <row r="200">
      <c r="A200" s="361"/>
      <c r="B200" s="115"/>
      <c r="C200" s="117"/>
      <c r="D200" s="361"/>
      <c r="E200" s="870"/>
      <c r="F200" s="871"/>
      <c r="G200" s="117"/>
      <c r="H200" s="117"/>
      <c r="I200" s="361"/>
      <c r="J200" s="117"/>
      <c r="K200" s="117"/>
      <c r="L200" s="117"/>
      <c r="M200" s="117"/>
      <c r="N200" s="117"/>
      <c r="O200" s="117"/>
      <c r="P200" s="117"/>
      <c r="Q200" s="117"/>
      <c r="R200" s="117"/>
      <c r="S200" s="117"/>
      <c r="T200" s="117"/>
      <c r="U200" s="117"/>
      <c r="V200" s="117"/>
      <c r="W200" s="117"/>
      <c r="X200" s="117"/>
      <c r="Y200" s="117"/>
      <c r="Z200" s="117"/>
    </row>
    <row r="201">
      <c r="A201" s="361"/>
      <c r="B201" s="115"/>
      <c r="C201" s="117"/>
      <c r="D201" s="361"/>
      <c r="E201" s="870"/>
      <c r="F201" s="871"/>
      <c r="G201" s="117"/>
      <c r="H201" s="117"/>
      <c r="I201" s="361"/>
      <c r="J201" s="117"/>
      <c r="K201" s="117"/>
      <c r="L201" s="117"/>
      <c r="M201" s="117"/>
      <c r="N201" s="117"/>
      <c r="O201" s="117"/>
      <c r="P201" s="117"/>
      <c r="Q201" s="117"/>
      <c r="R201" s="117"/>
      <c r="S201" s="117"/>
      <c r="T201" s="117"/>
      <c r="U201" s="117"/>
      <c r="V201" s="117"/>
      <c r="W201" s="117"/>
      <c r="X201" s="117"/>
      <c r="Y201" s="117"/>
      <c r="Z201" s="117"/>
    </row>
    <row r="202">
      <c r="A202" s="361"/>
      <c r="B202" s="115"/>
      <c r="C202" s="117"/>
      <c r="D202" s="361"/>
      <c r="E202" s="870"/>
      <c r="F202" s="871"/>
      <c r="G202" s="117"/>
      <c r="H202" s="117"/>
      <c r="I202" s="361"/>
      <c r="J202" s="117"/>
      <c r="K202" s="117"/>
      <c r="L202" s="117"/>
      <c r="M202" s="117"/>
      <c r="N202" s="117"/>
      <c r="O202" s="117"/>
      <c r="P202" s="117"/>
      <c r="Q202" s="117"/>
      <c r="R202" s="117"/>
      <c r="S202" s="117"/>
      <c r="T202" s="117"/>
      <c r="U202" s="117"/>
      <c r="V202" s="117"/>
      <c r="W202" s="117"/>
      <c r="X202" s="117"/>
      <c r="Y202" s="117"/>
      <c r="Z202" s="117"/>
    </row>
    <row r="203">
      <c r="A203" s="361"/>
      <c r="B203" s="115"/>
      <c r="C203" s="117"/>
      <c r="D203" s="361"/>
      <c r="E203" s="870"/>
      <c r="F203" s="871"/>
      <c r="G203" s="117"/>
      <c r="H203" s="117"/>
      <c r="I203" s="361"/>
      <c r="J203" s="117"/>
      <c r="K203" s="117"/>
      <c r="L203" s="117"/>
      <c r="M203" s="117"/>
      <c r="N203" s="117"/>
      <c r="O203" s="117"/>
      <c r="P203" s="117"/>
      <c r="Q203" s="117"/>
      <c r="R203" s="117"/>
      <c r="S203" s="117"/>
      <c r="T203" s="117"/>
      <c r="U203" s="117"/>
      <c r="V203" s="117"/>
      <c r="W203" s="117"/>
      <c r="X203" s="117"/>
      <c r="Y203" s="117"/>
      <c r="Z203" s="117"/>
    </row>
    <row r="204">
      <c r="A204" s="361"/>
      <c r="B204" s="115"/>
      <c r="C204" s="117"/>
      <c r="D204" s="361"/>
      <c r="E204" s="870"/>
      <c r="F204" s="871"/>
      <c r="G204" s="117"/>
      <c r="H204" s="117"/>
      <c r="I204" s="361"/>
      <c r="J204" s="117"/>
      <c r="K204" s="117"/>
      <c r="L204" s="117"/>
      <c r="M204" s="117"/>
      <c r="N204" s="117"/>
      <c r="O204" s="117"/>
      <c r="P204" s="117"/>
      <c r="Q204" s="117"/>
      <c r="R204" s="117"/>
      <c r="S204" s="117"/>
      <c r="T204" s="117"/>
      <c r="U204" s="117"/>
      <c r="V204" s="117"/>
      <c r="W204" s="117"/>
      <c r="X204" s="117"/>
      <c r="Y204" s="117"/>
      <c r="Z204" s="117"/>
    </row>
    <row r="205">
      <c r="A205" s="361"/>
      <c r="B205" s="115"/>
      <c r="C205" s="117"/>
      <c r="D205" s="361"/>
      <c r="E205" s="870"/>
      <c r="F205" s="871"/>
      <c r="G205" s="117"/>
      <c r="H205" s="117"/>
      <c r="I205" s="361"/>
      <c r="J205" s="117"/>
      <c r="K205" s="117"/>
      <c r="L205" s="117"/>
      <c r="M205" s="117"/>
      <c r="N205" s="117"/>
      <c r="O205" s="117"/>
      <c r="P205" s="117"/>
      <c r="Q205" s="117"/>
      <c r="R205" s="117"/>
      <c r="S205" s="117"/>
      <c r="T205" s="117"/>
      <c r="U205" s="117"/>
      <c r="V205" s="117"/>
      <c r="W205" s="117"/>
      <c r="X205" s="117"/>
      <c r="Y205" s="117"/>
      <c r="Z205" s="117"/>
    </row>
    <row r="206">
      <c r="A206" s="361"/>
      <c r="B206" s="115"/>
      <c r="C206" s="117"/>
      <c r="D206" s="361"/>
      <c r="E206" s="870"/>
      <c r="F206" s="871"/>
      <c r="G206" s="117"/>
      <c r="H206" s="117"/>
      <c r="I206" s="361"/>
      <c r="J206" s="117"/>
      <c r="K206" s="117"/>
      <c r="L206" s="117"/>
      <c r="M206" s="117"/>
      <c r="N206" s="117"/>
      <c r="O206" s="117"/>
      <c r="P206" s="117"/>
      <c r="Q206" s="117"/>
      <c r="R206" s="117"/>
      <c r="S206" s="117"/>
      <c r="T206" s="117"/>
      <c r="U206" s="117"/>
      <c r="V206" s="117"/>
      <c r="W206" s="117"/>
      <c r="X206" s="117"/>
      <c r="Y206" s="117"/>
      <c r="Z206" s="117"/>
    </row>
    <row r="207">
      <c r="A207" s="361"/>
      <c r="B207" s="115"/>
      <c r="C207" s="117"/>
      <c r="D207" s="361"/>
      <c r="E207" s="870"/>
      <c r="F207" s="871"/>
      <c r="G207" s="117"/>
      <c r="H207" s="117"/>
      <c r="I207" s="361"/>
      <c r="J207" s="117"/>
      <c r="K207" s="117"/>
      <c r="L207" s="117"/>
      <c r="M207" s="117"/>
      <c r="N207" s="117"/>
      <c r="O207" s="117"/>
      <c r="P207" s="117"/>
      <c r="Q207" s="117"/>
      <c r="R207" s="117"/>
      <c r="S207" s="117"/>
      <c r="T207" s="117"/>
      <c r="U207" s="117"/>
      <c r="V207" s="117"/>
      <c r="W207" s="117"/>
      <c r="X207" s="117"/>
      <c r="Y207" s="117"/>
      <c r="Z207" s="117"/>
    </row>
    <row r="208">
      <c r="A208" s="361"/>
      <c r="B208" s="115"/>
      <c r="C208" s="117"/>
      <c r="D208" s="361"/>
      <c r="E208" s="870"/>
      <c r="F208" s="871"/>
      <c r="G208" s="117"/>
      <c r="H208" s="117"/>
      <c r="I208" s="361"/>
      <c r="J208" s="117"/>
      <c r="K208" s="117"/>
      <c r="L208" s="117"/>
      <c r="M208" s="117"/>
      <c r="N208" s="117"/>
      <c r="O208" s="117"/>
      <c r="P208" s="117"/>
      <c r="Q208" s="117"/>
      <c r="R208" s="117"/>
      <c r="S208" s="117"/>
      <c r="T208" s="117"/>
      <c r="U208" s="117"/>
      <c r="V208" s="117"/>
      <c r="W208" s="117"/>
      <c r="X208" s="117"/>
      <c r="Y208" s="117"/>
      <c r="Z208" s="117"/>
    </row>
    <row r="209">
      <c r="A209" s="361"/>
      <c r="B209" s="115"/>
      <c r="C209" s="117"/>
      <c r="D209" s="361"/>
      <c r="E209" s="870"/>
      <c r="F209" s="871"/>
      <c r="G209" s="117"/>
      <c r="H209" s="117"/>
      <c r="I209" s="361"/>
      <c r="J209" s="117"/>
      <c r="K209" s="117"/>
      <c r="L209" s="117"/>
      <c r="M209" s="117"/>
      <c r="N209" s="117"/>
      <c r="O209" s="117"/>
      <c r="P209" s="117"/>
      <c r="Q209" s="117"/>
      <c r="R209" s="117"/>
      <c r="S209" s="117"/>
      <c r="T209" s="117"/>
      <c r="U209" s="117"/>
      <c r="V209" s="117"/>
      <c r="W209" s="117"/>
      <c r="X209" s="117"/>
      <c r="Y209" s="117"/>
      <c r="Z209" s="117"/>
    </row>
    <row r="210">
      <c r="A210" s="361"/>
      <c r="B210" s="115"/>
      <c r="C210" s="117"/>
      <c r="D210" s="361"/>
      <c r="E210" s="870"/>
      <c r="F210" s="871"/>
      <c r="G210" s="117"/>
      <c r="H210" s="117"/>
      <c r="I210" s="361"/>
      <c r="J210" s="117"/>
      <c r="K210" s="117"/>
      <c r="L210" s="117"/>
      <c r="M210" s="117"/>
      <c r="N210" s="117"/>
      <c r="O210" s="117"/>
      <c r="P210" s="117"/>
      <c r="Q210" s="117"/>
      <c r="R210" s="117"/>
      <c r="S210" s="117"/>
      <c r="T210" s="117"/>
      <c r="U210" s="117"/>
      <c r="V210" s="117"/>
      <c r="W210" s="117"/>
      <c r="X210" s="117"/>
      <c r="Y210" s="117"/>
      <c r="Z210" s="117"/>
    </row>
    <row r="211">
      <c r="A211" s="361"/>
      <c r="B211" s="115"/>
      <c r="C211" s="117"/>
      <c r="D211" s="361"/>
      <c r="E211" s="870"/>
      <c r="F211" s="871"/>
      <c r="G211" s="117"/>
      <c r="H211" s="117"/>
      <c r="I211" s="361"/>
      <c r="J211" s="117"/>
      <c r="K211" s="117"/>
      <c r="L211" s="117"/>
      <c r="M211" s="117"/>
      <c r="N211" s="117"/>
      <c r="O211" s="117"/>
      <c r="P211" s="117"/>
      <c r="Q211" s="117"/>
      <c r="R211" s="117"/>
      <c r="S211" s="117"/>
      <c r="T211" s="117"/>
      <c r="U211" s="117"/>
      <c r="V211" s="117"/>
      <c r="W211" s="117"/>
      <c r="X211" s="117"/>
      <c r="Y211" s="117"/>
      <c r="Z211" s="117"/>
    </row>
    <row r="212">
      <c r="A212" s="361"/>
      <c r="B212" s="115"/>
      <c r="C212" s="117"/>
      <c r="D212" s="361"/>
      <c r="E212" s="870"/>
      <c r="F212" s="871"/>
      <c r="G212" s="117"/>
      <c r="H212" s="117"/>
      <c r="I212" s="361"/>
      <c r="J212" s="117"/>
      <c r="K212" s="117"/>
      <c r="L212" s="117"/>
      <c r="M212" s="117"/>
      <c r="N212" s="117"/>
      <c r="O212" s="117"/>
      <c r="P212" s="117"/>
      <c r="Q212" s="117"/>
      <c r="R212" s="117"/>
      <c r="S212" s="117"/>
      <c r="T212" s="117"/>
      <c r="U212" s="117"/>
      <c r="V212" s="117"/>
      <c r="W212" s="117"/>
      <c r="X212" s="117"/>
      <c r="Y212" s="117"/>
      <c r="Z212" s="117"/>
    </row>
    <row r="213">
      <c r="A213" s="361"/>
      <c r="B213" s="115"/>
      <c r="C213" s="117"/>
      <c r="D213" s="361"/>
      <c r="E213" s="870"/>
      <c r="F213" s="871"/>
      <c r="G213" s="117"/>
      <c r="H213" s="117"/>
      <c r="I213" s="361"/>
      <c r="J213" s="117"/>
      <c r="K213" s="117"/>
      <c r="L213" s="117"/>
      <c r="M213" s="117"/>
      <c r="N213" s="117"/>
      <c r="O213" s="117"/>
      <c r="P213" s="117"/>
      <c r="Q213" s="117"/>
      <c r="R213" s="117"/>
      <c r="S213" s="117"/>
      <c r="T213" s="117"/>
      <c r="U213" s="117"/>
      <c r="V213" s="117"/>
      <c r="W213" s="117"/>
      <c r="X213" s="117"/>
      <c r="Y213" s="117"/>
      <c r="Z213" s="117"/>
    </row>
    <row r="214">
      <c r="A214" s="361"/>
      <c r="B214" s="115"/>
      <c r="C214" s="117"/>
      <c r="D214" s="361"/>
      <c r="E214" s="870"/>
      <c r="F214" s="871"/>
      <c r="G214" s="117"/>
      <c r="H214" s="117"/>
      <c r="I214" s="361"/>
      <c r="J214" s="117"/>
      <c r="K214" s="117"/>
      <c r="L214" s="117"/>
      <c r="M214" s="117"/>
      <c r="N214" s="117"/>
      <c r="O214" s="117"/>
      <c r="P214" s="117"/>
      <c r="Q214" s="117"/>
      <c r="R214" s="117"/>
      <c r="S214" s="117"/>
      <c r="T214" s="117"/>
      <c r="U214" s="117"/>
      <c r="V214" s="117"/>
      <c r="W214" s="117"/>
      <c r="X214" s="117"/>
      <c r="Y214" s="117"/>
      <c r="Z214" s="117"/>
    </row>
    <row r="215">
      <c r="A215" s="361"/>
      <c r="B215" s="115"/>
      <c r="C215" s="117"/>
      <c r="D215" s="361"/>
      <c r="E215" s="870"/>
      <c r="F215" s="871"/>
      <c r="G215" s="117"/>
      <c r="H215" s="117"/>
      <c r="I215" s="361"/>
      <c r="J215" s="117"/>
      <c r="K215" s="117"/>
      <c r="L215" s="117"/>
      <c r="M215" s="117"/>
      <c r="N215" s="117"/>
      <c r="O215" s="117"/>
      <c r="P215" s="117"/>
      <c r="Q215" s="117"/>
      <c r="R215" s="117"/>
      <c r="S215" s="117"/>
      <c r="T215" s="117"/>
      <c r="U215" s="117"/>
      <c r="V215" s="117"/>
      <c r="W215" s="117"/>
      <c r="X215" s="117"/>
      <c r="Y215" s="117"/>
      <c r="Z215" s="117"/>
    </row>
    <row r="216">
      <c r="A216" s="361"/>
      <c r="B216" s="115"/>
      <c r="C216" s="117"/>
      <c r="D216" s="361"/>
      <c r="E216" s="870"/>
      <c r="F216" s="871"/>
      <c r="G216" s="117"/>
      <c r="H216" s="117"/>
      <c r="I216" s="361"/>
      <c r="J216" s="117"/>
      <c r="K216" s="117"/>
      <c r="L216" s="117"/>
      <c r="M216" s="117"/>
      <c r="N216" s="117"/>
      <c r="O216" s="117"/>
      <c r="P216" s="117"/>
      <c r="Q216" s="117"/>
      <c r="R216" s="117"/>
      <c r="S216" s="117"/>
      <c r="T216" s="117"/>
      <c r="U216" s="117"/>
      <c r="V216" s="117"/>
      <c r="W216" s="117"/>
      <c r="X216" s="117"/>
      <c r="Y216" s="117"/>
      <c r="Z216" s="117"/>
    </row>
    <row r="217">
      <c r="A217" s="361"/>
      <c r="B217" s="115"/>
      <c r="C217" s="117"/>
      <c r="D217" s="361"/>
      <c r="E217" s="870"/>
      <c r="F217" s="871"/>
      <c r="G217" s="117"/>
      <c r="H217" s="117"/>
      <c r="I217" s="361"/>
      <c r="J217" s="117"/>
      <c r="K217" s="117"/>
      <c r="L217" s="117"/>
      <c r="M217" s="117"/>
      <c r="N217" s="117"/>
      <c r="O217" s="117"/>
      <c r="P217" s="117"/>
      <c r="Q217" s="117"/>
      <c r="R217" s="117"/>
      <c r="S217" s="117"/>
      <c r="T217" s="117"/>
      <c r="U217" s="117"/>
      <c r="V217" s="117"/>
      <c r="W217" s="117"/>
      <c r="X217" s="117"/>
      <c r="Y217" s="117"/>
      <c r="Z217" s="117"/>
    </row>
    <row r="218">
      <c r="A218" s="361"/>
      <c r="B218" s="115"/>
      <c r="C218" s="117"/>
      <c r="D218" s="361"/>
      <c r="E218" s="870"/>
      <c r="F218" s="871"/>
      <c r="G218" s="117"/>
      <c r="H218" s="117"/>
      <c r="I218" s="361"/>
      <c r="J218" s="117"/>
      <c r="K218" s="117"/>
      <c r="L218" s="117"/>
      <c r="M218" s="117"/>
      <c r="N218" s="117"/>
      <c r="O218" s="117"/>
      <c r="P218" s="117"/>
      <c r="Q218" s="117"/>
      <c r="R218" s="117"/>
      <c r="S218" s="117"/>
      <c r="T218" s="117"/>
      <c r="U218" s="117"/>
      <c r="V218" s="117"/>
      <c r="W218" s="117"/>
      <c r="X218" s="117"/>
      <c r="Y218" s="117"/>
      <c r="Z218" s="117"/>
    </row>
    <row r="219">
      <c r="A219" s="361"/>
      <c r="B219" s="115"/>
      <c r="C219" s="117"/>
      <c r="D219" s="361"/>
      <c r="E219" s="870"/>
      <c r="F219" s="871"/>
      <c r="G219" s="117"/>
      <c r="H219" s="117"/>
      <c r="I219" s="361"/>
      <c r="J219" s="117"/>
      <c r="K219" s="117"/>
      <c r="L219" s="117"/>
      <c r="M219" s="117"/>
      <c r="N219" s="117"/>
      <c r="O219" s="117"/>
      <c r="P219" s="117"/>
      <c r="Q219" s="117"/>
      <c r="R219" s="117"/>
      <c r="S219" s="117"/>
      <c r="T219" s="117"/>
      <c r="U219" s="117"/>
      <c r="V219" s="117"/>
      <c r="W219" s="117"/>
      <c r="X219" s="117"/>
      <c r="Y219" s="117"/>
      <c r="Z219" s="117"/>
    </row>
    <row r="220">
      <c r="A220" s="361"/>
      <c r="B220" s="115"/>
      <c r="C220" s="117"/>
      <c r="D220" s="361"/>
      <c r="E220" s="870"/>
      <c r="F220" s="871"/>
      <c r="G220" s="117"/>
      <c r="H220" s="117"/>
      <c r="I220" s="361"/>
      <c r="J220" s="117"/>
      <c r="K220" s="117"/>
      <c r="L220" s="117"/>
      <c r="M220" s="117"/>
      <c r="N220" s="117"/>
      <c r="O220" s="117"/>
      <c r="P220" s="117"/>
      <c r="Q220" s="117"/>
      <c r="R220" s="117"/>
      <c r="S220" s="117"/>
      <c r="T220" s="117"/>
      <c r="U220" s="117"/>
      <c r="V220" s="117"/>
      <c r="W220" s="117"/>
      <c r="X220" s="117"/>
      <c r="Y220" s="117"/>
      <c r="Z220" s="117"/>
    </row>
    <row r="221">
      <c r="A221" s="361"/>
      <c r="B221" s="115"/>
      <c r="C221" s="117"/>
      <c r="D221" s="361"/>
      <c r="E221" s="870"/>
      <c r="F221" s="871"/>
      <c r="G221" s="117"/>
      <c r="H221" s="117"/>
      <c r="I221" s="361"/>
      <c r="J221" s="117"/>
      <c r="K221" s="117"/>
      <c r="L221" s="117"/>
      <c r="M221" s="117"/>
      <c r="N221" s="117"/>
      <c r="O221" s="117"/>
      <c r="P221" s="117"/>
      <c r="Q221" s="117"/>
      <c r="R221" s="117"/>
      <c r="S221" s="117"/>
      <c r="T221" s="117"/>
      <c r="U221" s="117"/>
      <c r="V221" s="117"/>
      <c r="W221" s="117"/>
      <c r="X221" s="117"/>
      <c r="Y221" s="117"/>
      <c r="Z221" s="117"/>
    </row>
    <row r="222">
      <c r="A222" s="361"/>
      <c r="B222" s="115"/>
      <c r="C222" s="117"/>
      <c r="D222" s="361"/>
      <c r="E222" s="870"/>
      <c r="F222" s="871"/>
      <c r="G222" s="117"/>
      <c r="H222" s="117"/>
      <c r="I222" s="361"/>
      <c r="J222" s="117"/>
      <c r="K222" s="117"/>
      <c r="L222" s="117"/>
      <c r="M222" s="117"/>
      <c r="N222" s="117"/>
      <c r="O222" s="117"/>
      <c r="P222" s="117"/>
      <c r="Q222" s="117"/>
      <c r="R222" s="117"/>
      <c r="S222" s="117"/>
      <c r="T222" s="117"/>
      <c r="U222" s="117"/>
      <c r="V222" s="117"/>
      <c r="W222" s="117"/>
      <c r="X222" s="117"/>
      <c r="Y222" s="117"/>
      <c r="Z222" s="117"/>
    </row>
    <row r="223">
      <c r="A223" s="361"/>
      <c r="B223" s="115"/>
      <c r="C223" s="117"/>
      <c r="D223" s="361"/>
      <c r="E223" s="870"/>
      <c r="F223" s="871"/>
      <c r="G223" s="117"/>
      <c r="H223" s="117"/>
      <c r="I223" s="361"/>
      <c r="J223" s="117"/>
      <c r="K223" s="117"/>
      <c r="L223" s="117"/>
      <c r="M223" s="117"/>
      <c r="N223" s="117"/>
      <c r="O223" s="117"/>
      <c r="P223" s="117"/>
      <c r="Q223" s="117"/>
      <c r="R223" s="117"/>
      <c r="S223" s="117"/>
      <c r="T223" s="117"/>
      <c r="U223" s="117"/>
      <c r="V223" s="117"/>
      <c r="W223" s="117"/>
      <c r="X223" s="117"/>
      <c r="Y223" s="117"/>
      <c r="Z223" s="117"/>
    </row>
    <row r="224">
      <c r="A224" s="361"/>
      <c r="B224" s="115"/>
      <c r="C224" s="117"/>
      <c r="D224" s="361"/>
      <c r="E224" s="870"/>
      <c r="F224" s="871"/>
      <c r="G224" s="117"/>
      <c r="H224" s="117"/>
      <c r="I224" s="361"/>
      <c r="J224" s="117"/>
      <c r="K224" s="117"/>
      <c r="L224" s="117"/>
      <c r="M224" s="117"/>
      <c r="N224" s="117"/>
      <c r="O224" s="117"/>
      <c r="P224" s="117"/>
      <c r="Q224" s="117"/>
      <c r="R224" s="117"/>
      <c r="S224" s="117"/>
      <c r="T224" s="117"/>
      <c r="U224" s="117"/>
      <c r="V224" s="117"/>
      <c r="W224" s="117"/>
      <c r="X224" s="117"/>
      <c r="Y224" s="117"/>
      <c r="Z224" s="117"/>
    </row>
    <row r="225">
      <c r="A225" s="361"/>
      <c r="B225" s="115"/>
      <c r="C225" s="117"/>
      <c r="D225" s="361"/>
      <c r="E225" s="870"/>
      <c r="F225" s="871"/>
      <c r="G225" s="117"/>
      <c r="H225" s="117"/>
      <c r="I225" s="361"/>
      <c r="J225" s="117"/>
      <c r="K225" s="117"/>
      <c r="L225" s="117"/>
      <c r="M225" s="117"/>
      <c r="N225" s="117"/>
      <c r="O225" s="117"/>
      <c r="P225" s="117"/>
      <c r="Q225" s="117"/>
      <c r="R225" s="117"/>
      <c r="S225" s="117"/>
      <c r="T225" s="117"/>
      <c r="U225" s="117"/>
      <c r="V225" s="117"/>
      <c r="W225" s="117"/>
      <c r="X225" s="117"/>
      <c r="Y225" s="117"/>
      <c r="Z225" s="117"/>
    </row>
    <row r="226">
      <c r="A226" s="361"/>
      <c r="B226" s="115"/>
      <c r="C226" s="117"/>
      <c r="D226" s="361"/>
      <c r="E226" s="870"/>
      <c r="F226" s="871"/>
      <c r="G226" s="117"/>
      <c r="H226" s="117"/>
      <c r="I226" s="361"/>
      <c r="J226" s="117"/>
      <c r="K226" s="117"/>
      <c r="L226" s="117"/>
      <c r="M226" s="117"/>
      <c r="N226" s="117"/>
      <c r="O226" s="117"/>
      <c r="P226" s="117"/>
      <c r="Q226" s="117"/>
      <c r="R226" s="117"/>
      <c r="S226" s="117"/>
      <c r="T226" s="117"/>
      <c r="U226" s="117"/>
      <c r="V226" s="117"/>
      <c r="W226" s="117"/>
      <c r="X226" s="117"/>
      <c r="Y226" s="117"/>
      <c r="Z226" s="117"/>
    </row>
    <row r="227">
      <c r="A227" s="361"/>
      <c r="B227" s="115"/>
      <c r="C227" s="117"/>
      <c r="D227" s="361"/>
      <c r="E227" s="870"/>
      <c r="F227" s="871"/>
      <c r="G227" s="117"/>
      <c r="H227" s="117"/>
      <c r="I227" s="361"/>
      <c r="J227" s="117"/>
      <c r="K227" s="117"/>
      <c r="L227" s="117"/>
      <c r="M227" s="117"/>
      <c r="N227" s="117"/>
      <c r="O227" s="117"/>
      <c r="P227" s="117"/>
      <c r="Q227" s="117"/>
      <c r="R227" s="117"/>
      <c r="S227" s="117"/>
      <c r="T227" s="117"/>
      <c r="U227" s="117"/>
      <c r="V227" s="117"/>
      <c r="W227" s="117"/>
      <c r="X227" s="117"/>
      <c r="Y227" s="117"/>
      <c r="Z227" s="117"/>
    </row>
    <row r="228">
      <c r="A228" s="361"/>
      <c r="B228" s="115"/>
      <c r="C228" s="117"/>
      <c r="D228" s="361"/>
      <c r="E228" s="870"/>
      <c r="F228" s="871"/>
      <c r="G228" s="117"/>
      <c r="H228" s="117"/>
      <c r="I228" s="361"/>
      <c r="J228" s="117"/>
      <c r="K228" s="117"/>
      <c r="L228" s="117"/>
      <c r="M228" s="117"/>
      <c r="N228" s="117"/>
      <c r="O228" s="117"/>
      <c r="P228" s="117"/>
      <c r="Q228" s="117"/>
      <c r="R228" s="117"/>
      <c r="S228" s="117"/>
      <c r="T228" s="117"/>
      <c r="U228" s="117"/>
      <c r="V228" s="117"/>
      <c r="W228" s="117"/>
      <c r="X228" s="117"/>
      <c r="Y228" s="117"/>
      <c r="Z228" s="117"/>
    </row>
    <row r="229">
      <c r="A229" s="361"/>
      <c r="B229" s="115"/>
      <c r="C229" s="117"/>
      <c r="D229" s="361"/>
      <c r="E229" s="870"/>
      <c r="F229" s="871"/>
      <c r="G229" s="117"/>
      <c r="H229" s="117"/>
      <c r="I229" s="361"/>
      <c r="J229" s="117"/>
      <c r="K229" s="117"/>
      <c r="L229" s="117"/>
      <c r="M229" s="117"/>
      <c r="N229" s="117"/>
      <c r="O229" s="117"/>
      <c r="P229" s="117"/>
      <c r="Q229" s="117"/>
      <c r="R229" s="117"/>
      <c r="S229" s="117"/>
      <c r="T229" s="117"/>
      <c r="U229" s="117"/>
      <c r="V229" s="117"/>
      <c r="W229" s="117"/>
      <c r="X229" s="117"/>
      <c r="Y229" s="117"/>
      <c r="Z229" s="117"/>
    </row>
    <row r="230">
      <c r="A230" s="361"/>
      <c r="B230" s="115"/>
      <c r="C230" s="117"/>
      <c r="D230" s="361"/>
      <c r="E230" s="870"/>
      <c r="F230" s="871"/>
      <c r="G230" s="117"/>
      <c r="H230" s="117"/>
      <c r="I230" s="361"/>
      <c r="J230" s="117"/>
      <c r="K230" s="117"/>
      <c r="L230" s="117"/>
      <c r="M230" s="117"/>
      <c r="N230" s="117"/>
      <c r="O230" s="117"/>
      <c r="P230" s="117"/>
      <c r="Q230" s="117"/>
      <c r="R230" s="117"/>
      <c r="S230" s="117"/>
      <c r="T230" s="117"/>
      <c r="U230" s="117"/>
      <c r="V230" s="117"/>
      <c r="W230" s="117"/>
      <c r="X230" s="117"/>
      <c r="Y230" s="117"/>
      <c r="Z230" s="117"/>
    </row>
    <row r="231">
      <c r="A231" s="361"/>
      <c r="B231" s="115"/>
      <c r="C231" s="117"/>
      <c r="D231" s="361"/>
      <c r="E231" s="870"/>
      <c r="F231" s="871"/>
      <c r="G231" s="117"/>
      <c r="H231" s="117"/>
      <c r="I231" s="361"/>
      <c r="J231" s="117"/>
      <c r="K231" s="117"/>
      <c r="L231" s="117"/>
      <c r="M231" s="117"/>
      <c r="N231" s="117"/>
      <c r="O231" s="117"/>
      <c r="P231" s="117"/>
      <c r="Q231" s="117"/>
      <c r="R231" s="117"/>
      <c r="S231" s="117"/>
      <c r="T231" s="117"/>
      <c r="U231" s="117"/>
      <c r="V231" s="117"/>
      <c r="W231" s="117"/>
      <c r="X231" s="117"/>
      <c r="Y231" s="117"/>
      <c r="Z231" s="117"/>
    </row>
    <row r="232">
      <c r="A232" s="361"/>
      <c r="B232" s="115"/>
      <c r="C232" s="117"/>
      <c r="D232" s="361"/>
      <c r="E232" s="870"/>
      <c r="F232" s="871"/>
      <c r="G232" s="117"/>
      <c r="H232" s="117"/>
      <c r="I232" s="361"/>
      <c r="J232" s="117"/>
      <c r="K232" s="117"/>
      <c r="L232" s="117"/>
      <c r="M232" s="117"/>
      <c r="N232" s="117"/>
      <c r="O232" s="117"/>
      <c r="P232" s="117"/>
      <c r="Q232" s="117"/>
      <c r="R232" s="117"/>
      <c r="S232" s="117"/>
      <c r="T232" s="117"/>
      <c r="U232" s="117"/>
      <c r="V232" s="117"/>
      <c r="W232" s="117"/>
      <c r="X232" s="117"/>
      <c r="Y232" s="117"/>
      <c r="Z232" s="117"/>
    </row>
    <row r="233">
      <c r="A233" s="361"/>
      <c r="B233" s="115"/>
      <c r="C233" s="117"/>
      <c r="D233" s="361"/>
      <c r="E233" s="870"/>
      <c r="F233" s="871"/>
      <c r="G233" s="117"/>
      <c r="H233" s="117"/>
      <c r="I233" s="361"/>
      <c r="J233" s="117"/>
      <c r="K233" s="117"/>
      <c r="L233" s="117"/>
      <c r="M233" s="117"/>
      <c r="N233" s="117"/>
      <c r="O233" s="117"/>
      <c r="P233" s="117"/>
      <c r="Q233" s="117"/>
      <c r="R233" s="117"/>
      <c r="S233" s="117"/>
      <c r="T233" s="117"/>
      <c r="U233" s="117"/>
      <c r="V233" s="117"/>
      <c r="W233" s="117"/>
      <c r="X233" s="117"/>
      <c r="Y233" s="117"/>
      <c r="Z233" s="117"/>
    </row>
    <row r="234">
      <c r="A234" s="361"/>
      <c r="B234" s="115"/>
      <c r="C234" s="117"/>
      <c r="D234" s="361"/>
      <c r="E234" s="870"/>
      <c r="F234" s="871"/>
      <c r="G234" s="117"/>
      <c r="H234" s="117"/>
      <c r="I234" s="361"/>
      <c r="J234" s="117"/>
      <c r="K234" s="117"/>
      <c r="L234" s="117"/>
      <c r="M234" s="117"/>
      <c r="N234" s="117"/>
      <c r="O234" s="117"/>
      <c r="P234" s="117"/>
      <c r="Q234" s="117"/>
      <c r="R234" s="117"/>
      <c r="S234" s="117"/>
      <c r="T234" s="117"/>
      <c r="U234" s="117"/>
      <c r="V234" s="117"/>
      <c r="W234" s="117"/>
      <c r="X234" s="117"/>
      <c r="Y234" s="117"/>
      <c r="Z234" s="117"/>
    </row>
    <row r="235">
      <c r="A235" s="361"/>
      <c r="B235" s="115"/>
      <c r="C235" s="117"/>
      <c r="D235" s="361"/>
      <c r="E235" s="870"/>
      <c r="F235" s="871"/>
      <c r="G235" s="117"/>
      <c r="H235" s="117"/>
      <c r="I235" s="361"/>
      <c r="J235" s="117"/>
      <c r="K235" s="117"/>
      <c r="L235" s="117"/>
      <c r="M235" s="117"/>
      <c r="N235" s="117"/>
      <c r="O235" s="117"/>
      <c r="P235" s="117"/>
      <c r="Q235" s="117"/>
      <c r="R235" s="117"/>
      <c r="S235" s="117"/>
      <c r="T235" s="117"/>
      <c r="U235" s="117"/>
      <c r="V235" s="117"/>
      <c r="W235" s="117"/>
      <c r="X235" s="117"/>
      <c r="Y235" s="117"/>
      <c r="Z235" s="117"/>
    </row>
    <row r="236">
      <c r="A236" s="361"/>
      <c r="B236" s="115"/>
      <c r="C236" s="117"/>
      <c r="D236" s="361"/>
      <c r="E236" s="870"/>
      <c r="F236" s="871"/>
      <c r="G236" s="117"/>
      <c r="H236" s="117"/>
      <c r="I236" s="361"/>
      <c r="J236" s="117"/>
      <c r="K236" s="117"/>
      <c r="L236" s="117"/>
      <c r="M236" s="117"/>
      <c r="N236" s="117"/>
      <c r="O236" s="117"/>
      <c r="P236" s="117"/>
      <c r="Q236" s="117"/>
      <c r="R236" s="117"/>
      <c r="S236" s="117"/>
      <c r="T236" s="117"/>
      <c r="U236" s="117"/>
      <c r="V236" s="117"/>
      <c r="W236" s="117"/>
      <c r="X236" s="117"/>
      <c r="Y236" s="117"/>
      <c r="Z236" s="117"/>
    </row>
    <row r="237">
      <c r="A237" s="361"/>
      <c r="B237" s="115"/>
      <c r="C237" s="117"/>
      <c r="D237" s="361"/>
      <c r="E237" s="870"/>
      <c r="F237" s="871"/>
      <c r="G237" s="117"/>
      <c r="H237" s="117"/>
      <c r="I237" s="361"/>
      <c r="J237" s="117"/>
      <c r="K237" s="117"/>
      <c r="L237" s="117"/>
      <c r="M237" s="117"/>
      <c r="N237" s="117"/>
      <c r="O237" s="117"/>
      <c r="P237" s="117"/>
      <c r="Q237" s="117"/>
      <c r="R237" s="117"/>
      <c r="S237" s="117"/>
      <c r="T237" s="117"/>
      <c r="U237" s="117"/>
      <c r="V237" s="117"/>
      <c r="W237" s="117"/>
      <c r="X237" s="117"/>
      <c r="Y237" s="117"/>
      <c r="Z237" s="117"/>
    </row>
    <row r="238">
      <c r="A238" s="361"/>
      <c r="B238" s="115"/>
      <c r="C238" s="117"/>
      <c r="D238" s="361"/>
      <c r="E238" s="870"/>
      <c r="F238" s="871"/>
      <c r="G238" s="117"/>
      <c r="H238" s="117"/>
      <c r="I238" s="361"/>
      <c r="J238" s="117"/>
      <c r="K238" s="117"/>
      <c r="L238" s="117"/>
      <c r="M238" s="117"/>
      <c r="N238" s="117"/>
      <c r="O238" s="117"/>
      <c r="P238" s="117"/>
      <c r="Q238" s="117"/>
      <c r="R238" s="117"/>
      <c r="S238" s="117"/>
      <c r="T238" s="117"/>
      <c r="U238" s="117"/>
      <c r="V238" s="117"/>
      <c r="W238" s="117"/>
      <c r="X238" s="117"/>
      <c r="Y238" s="117"/>
      <c r="Z238" s="117"/>
    </row>
    <row r="239">
      <c r="A239" s="361"/>
      <c r="B239" s="115"/>
      <c r="C239" s="117"/>
      <c r="D239" s="361"/>
      <c r="E239" s="870"/>
      <c r="F239" s="871"/>
      <c r="G239" s="117"/>
      <c r="H239" s="117"/>
      <c r="I239" s="361"/>
      <c r="J239" s="117"/>
      <c r="K239" s="117"/>
      <c r="L239" s="117"/>
      <c r="M239" s="117"/>
      <c r="N239" s="117"/>
      <c r="O239" s="117"/>
      <c r="P239" s="117"/>
      <c r="Q239" s="117"/>
      <c r="R239" s="117"/>
      <c r="S239" s="117"/>
      <c r="T239" s="117"/>
      <c r="U239" s="117"/>
      <c r="V239" s="117"/>
      <c r="W239" s="117"/>
      <c r="X239" s="117"/>
      <c r="Y239" s="117"/>
      <c r="Z239" s="117"/>
    </row>
    <row r="240">
      <c r="A240" s="361"/>
      <c r="B240" s="115"/>
      <c r="C240" s="117"/>
      <c r="D240" s="361"/>
      <c r="E240" s="870"/>
      <c r="F240" s="871"/>
      <c r="G240" s="117"/>
      <c r="H240" s="117"/>
      <c r="I240" s="361"/>
      <c r="J240" s="117"/>
      <c r="K240" s="117"/>
      <c r="L240" s="117"/>
      <c r="M240" s="117"/>
      <c r="N240" s="117"/>
      <c r="O240" s="117"/>
      <c r="P240" s="117"/>
      <c r="Q240" s="117"/>
      <c r="R240" s="117"/>
      <c r="S240" s="117"/>
      <c r="T240" s="117"/>
      <c r="U240" s="117"/>
      <c r="V240" s="117"/>
      <c r="W240" s="117"/>
      <c r="X240" s="117"/>
      <c r="Y240" s="117"/>
      <c r="Z240" s="117"/>
    </row>
    <row r="241">
      <c r="A241" s="361"/>
      <c r="B241" s="115"/>
      <c r="C241" s="117"/>
      <c r="D241" s="361"/>
      <c r="E241" s="870"/>
      <c r="F241" s="871"/>
      <c r="G241" s="117"/>
      <c r="H241" s="117"/>
      <c r="I241" s="361"/>
      <c r="J241" s="117"/>
      <c r="K241" s="117"/>
      <c r="L241" s="117"/>
      <c r="M241" s="117"/>
      <c r="N241" s="117"/>
      <c r="O241" s="117"/>
      <c r="P241" s="117"/>
      <c r="Q241" s="117"/>
      <c r="R241" s="117"/>
      <c r="S241" s="117"/>
      <c r="T241" s="117"/>
      <c r="U241" s="117"/>
      <c r="V241" s="117"/>
      <c r="W241" s="117"/>
      <c r="X241" s="117"/>
      <c r="Y241" s="117"/>
      <c r="Z241" s="117"/>
    </row>
    <row r="242">
      <c r="A242" s="361"/>
      <c r="B242" s="115"/>
      <c r="C242" s="117"/>
      <c r="D242" s="361"/>
      <c r="E242" s="870"/>
      <c r="F242" s="871"/>
      <c r="G242" s="117"/>
      <c r="H242" s="117"/>
      <c r="I242" s="361"/>
      <c r="J242" s="117"/>
      <c r="K242" s="117"/>
      <c r="L242" s="117"/>
      <c r="M242" s="117"/>
      <c r="N242" s="117"/>
      <c r="O242" s="117"/>
      <c r="P242" s="117"/>
      <c r="Q242" s="117"/>
      <c r="R242" s="117"/>
      <c r="S242" s="117"/>
      <c r="T242" s="117"/>
      <c r="U242" s="117"/>
      <c r="V242" s="117"/>
      <c r="W242" s="117"/>
      <c r="X242" s="117"/>
      <c r="Y242" s="117"/>
      <c r="Z242" s="117"/>
    </row>
    <row r="243">
      <c r="A243" s="361"/>
      <c r="B243" s="115"/>
      <c r="C243" s="117"/>
      <c r="D243" s="361"/>
      <c r="E243" s="870"/>
      <c r="F243" s="871"/>
      <c r="G243" s="117"/>
      <c r="H243" s="117"/>
      <c r="I243" s="361"/>
      <c r="J243" s="117"/>
      <c r="K243" s="117"/>
      <c r="L243" s="117"/>
      <c r="M243" s="117"/>
      <c r="N243" s="117"/>
      <c r="O243" s="117"/>
      <c r="P243" s="117"/>
      <c r="Q243" s="117"/>
      <c r="R243" s="117"/>
      <c r="S243" s="117"/>
      <c r="T243" s="117"/>
      <c r="U243" s="117"/>
      <c r="V243" s="117"/>
      <c r="W243" s="117"/>
      <c r="X243" s="117"/>
      <c r="Y243" s="117"/>
      <c r="Z243" s="117"/>
    </row>
    <row r="244">
      <c r="A244" s="361"/>
      <c r="B244" s="115"/>
      <c r="C244" s="117"/>
      <c r="D244" s="361"/>
      <c r="E244" s="870"/>
      <c r="F244" s="871"/>
      <c r="G244" s="117"/>
      <c r="H244" s="117"/>
      <c r="I244" s="361"/>
      <c r="J244" s="117"/>
      <c r="K244" s="117"/>
      <c r="L244" s="117"/>
      <c r="M244" s="117"/>
      <c r="N244" s="117"/>
      <c r="O244" s="117"/>
      <c r="P244" s="117"/>
      <c r="Q244" s="117"/>
      <c r="R244" s="117"/>
      <c r="S244" s="117"/>
      <c r="T244" s="117"/>
      <c r="U244" s="117"/>
      <c r="V244" s="117"/>
      <c r="W244" s="117"/>
      <c r="X244" s="117"/>
      <c r="Y244" s="117"/>
      <c r="Z244" s="117"/>
    </row>
    <row r="245">
      <c r="A245" s="361"/>
      <c r="B245" s="115"/>
      <c r="C245" s="117"/>
      <c r="D245" s="361"/>
      <c r="E245" s="870"/>
      <c r="F245" s="871"/>
      <c r="G245" s="117"/>
      <c r="H245" s="117"/>
      <c r="I245" s="361"/>
      <c r="J245" s="117"/>
      <c r="K245" s="117"/>
      <c r="L245" s="117"/>
      <c r="M245" s="117"/>
      <c r="N245" s="117"/>
      <c r="O245" s="117"/>
      <c r="P245" s="117"/>
      <c r="Q245" s="117"/>
      <c r="R245" s="117"/>
      <c r="S245" s="117"/>
      <c r="T245" s="117"/>
      <c r="U245" s="117"/>
      <c r="V245" s="117"/>
      <c r="W245" s="117"/>
      <c r="X245" s="117"/>
      <c r="Y245" s="117"/>
      <c r="Z245" s="117"/>
    </row>
    <row r="246">
      <c r="A246" s="361"/>
      <c r="B246" s="115"/>
      <c r="C246" s="117"/>
      <c r="D246" s="361"/>
      <c r="E246" s="870"/>
      <c r="F246" s="871"/>
      <c r="G246" s="117"/>
      <c r="H246" s="117"/>
      <c r="I246" s="361"/>
      <c r="J246" s="117"/>
      <c r="K246" s="117"/>
      <c r="L246" s="117"/>
      <c r="M246" s="117"/>
      <c r="N246" s="117"/>
      <c r="O246" s="117"/>
      <c r="P246" s="117"/>
      <c r="Q246" s="117"/>
      <c r="R246" s="117"/>
      <c r="S246" s="117"/>
      <c r="T246" s="117"/>
      <c r="U246" s="117"/>
      <c r="V246" s="117"/>
      <c r="W246" s="117"/>
      <c r="X246" s="117"/>
      <c r="Y246" s="117"/>
      <c r="Z246" s="117"/>
    </row>
    <row r="247">
      <c r="A247" s="361"/>
      <c r="B247" s="115"/>
      <c r="C247" s="117"/>
      <c r="D247" s="361"/>
      <c r="E247" s="870"/>
      <c r="F247" s="871"/>
      <c r="G247" s="117"/>
      <c r="H247" s="117"/>
      <c r="I247" s="361"/>
      <c r="J247" s="117"/>
      <c r="K247" s="117"/>
      <c r="L247" s="117"/>
      <c r="M247" s="117"/>
      <c r="N247" s="117"/>
      <c r="O247" s="117"/>
      <c r="P247" s="117"/>
      <c r="Q247" s="117"/>
      <c r="R247" s="117"/>
      <c r="S247" s="117"/>
      <c r="T247" s="117"/>
      <c r="U247" s="117"/>
      <c r="V247" s="117"/>
      <c r="W247" s="117"/>
      <c r="X247" s="117"/>
      <c r="Y247" s="117"/>
      <c r="Z247" s="117"/>
    </row>
    <row r="248">
      <c r="A248" s="361"/>
      <c r="B248" s="115"/>
      <c r="C248" s="117"/>
      <c r="D248" s="361"/>
      <c r="E248" s="870"/>
      <c r="F248" s="871"/>
      <c r="G248" s="117"/>
      <c r="H248" s="117"/>
      <c r="I248" s="361"/>
      <c r="J248" s="117"/>
      <c r="K248" s="117"/>
      <c r="L248" s="117"/>
      <c r="M248" s="117"/>
      <c r="N248" s="117"/>
      <c r="O248" s="117"/>
      <c r="P248" s="117"/>
      <c r="Q248" s="117"/>
      <c r="R248" s="117"/>
      <c r="S248" s="117"/>
      <c r="T248" s="117"/>
      <c r="U248" s="117"/>
      <c r="V248" s="117"/>
      <c r="W248" s="117"/>
      <c r="X248" s="117"/>
      <c r="Y248" s="117"/>
      <c r="Z248" s="117"/>
    </row>
    <row r="249">
      <c r="A249" s="361"/>
      <c r="B249" s="115"/>
      <c r="C249" s="117"/>
      <c r="D249" s="361"/>
      <c r="E249" s="870"/>
      <c r="F249" s="871"/>
      <c r="G249" s="117"/>
      <c r="H249" s="117"/>
      <c r="I249" s="361"/>
      <c r="J249" s="117"/>
      <c r="K249" s="117"/>
      <c r="L249" s="117"/>
      <c r="M249" s="117"/>
      <c r="N249" s="117"/>
      <c r="O249" s="117"/>
      <c r="P249" s="117"/>
      <c r="Q249" s="117"/>
      <c r="R249" s="117"/>
      <c r="S249" s="117"/>
      <c r="T249" s="117"/>
      <c r="U249" s="117"/>
      <c r="V249" s="117"/>
      <c r="W249" s="117"/>
      <c r="X249" s="117"/>
      <c r="Y249" s="117"/>
      <c r="Z249" s="117"/>
    </row>
    <row r="250">
      <c r="A250" s="361"/>
      <c r="B250" s="115"/>
      <c r="C250" s="117"/>
      <c r="D250" s="361"/>
      <c r="E250" s="870"/>
      <c r="F250" s="871"/>
      <c r="G250" s="117"/>
      <c r="H250" s="117"/>
      <c r="I250" s="361"/>
      <c r="J250" s="117"/>
      <c r="K250" s="117"/>
      <c r="L250" s="117"/>
      <c r="M250" s="117"/>
      <c r="N250" s="117"/>
      <c r="O250" s="117"/>
      <c r="P250" s="117"/>
      <c r="Q250" s="117"/>
      <c r="R250" s="117"/>
      <c r="S250" s="117"/>
      <c r="T250" s="117"/>
      <c r="U250" s="117"/>
      <c r="V250" s="117"/>
      <c r="W250" s="117"/>
      <c r="X250" s="117"/>
      <c r="Y250" s="117"/>
      <c r="Z250" s="117"/>
    </row>
    <row r="251">
      <c r="A251" s="361"/>
      <c r="B251" s="115"/>
      <c r="C251" s="117"/>
      <c r="D251" s="361"/>
      <c r="E251" s="870"/>
      <c r="F251" s="871"/>
      <c r="G251" s="117"/>
      <c r="H251" s="117"/>
      <c r="I251" s="361"/>
      <c r="J251" s="117"/>
      <c r="K251" s="117"/>
      <c r="L251" s="117"/>
      <c r="M251" s="117"/>
      <c r="N251" s="117"/>
      <c r="O251" s="117"/>
      <c r="P251" s="117"/>
      <c r="Q251" s="117"/>
      <c r="R251" s="117"/>
      <c r="S251" s="117"/>
      <c r="T251" s="117"/>
      <c r="U251" s="117"/>
      <c r="V251" s="117"/>
      <c r="W251" s="117"/>
      <c r="X251" s="117"/>
      <c r="Y251" s="117"/>
      <c r="Z251" s="117"/>
    </row>
    <row r="252">
      <c r="A252" s="361"/>
      <c r="B252" s="115"/>
      <c r="C252" s="117"/>
      <c r="D252" s="361"/>
      <c r="E252" s="870"/>
      <c r="F252" s="871"/>
      <c r="G252" s="117"/>
      <c r="H252" s="117"/>
      <c r="I252" s="361"/>
      <c r="J252" s="117"/>
      <c r="K252" s="117"/>
      <c r="L252" s="117"/>
      <c r="M252" s="117"/>
      <c r="N252" s="117"/>
      <c r="O252" s="117"/>
      <c r="P252" s="117"/>
      <c r="Q252" s="117"/>
      <c r="R252" s="117"/>
      <c r="S252" s="117"/>
      <c r="T252" s="117"/>
      <c r="U252" s="117"/>
      <c r="V252" s="117"/>
      <c r="W252" s="117"/>
      <c r="X252" s="117"/>
      <c r="Y252" s="117"/>
      <c r="Z252" s="117"/>
    </row>
    <row r="253">
      <c r="A253" s="361"/>
      <c r="B253" s="115"/>
      <c r="C253" s="117"/>
      <c r="D253" s="361"/>
      <c r="E253" s="870"/>
      <c r="F253" s="871"/>
      <c r="G253" s="117"/>
      <c r="H253" s="117"/>
      <c r="I253" s="361"/>
      <c r="J253" s="117"/>
      <c r="K253" s="117"/>
      <c r="L253" s="117"/>
      <c r="M253" s="117"/>
      <c r="N253" s="117"/>
      <c r="O253" s="117"/>
      <c r="P253" s="117"/>
      <c r="Q253" s="117"/>
      <c r="R253" s="117"/>
      <c r="S253" s="117"/>
      <c r="T253" s="117"/>
      <c r="U253" s="117"/>
      <c r="V253" s="117"/>
      <c r="W253" s="117"/>
      <c r="X253" s="117"/>
      <c r="Y253" s="117"/>
      <c r="Z253" s="117"/>
    </row>
    <row r="254">
      <c r="A254" s="361"/>
      <c r="B254" s="115"/>
      <c r="C254" s="117"/>
      <c r="D254" s="361"/>
      <c r="E254" s="870"/>
      <c r="F254" s="871"/>
      <c r="G254" s="117"/>
      <c r="H254" s="117"/>
      <c r="I254" s="361"/>
      <c r="J254" s="117"/>
      <c r="K254" s="117"/>
      <c r="L254" s="117"/>
      <c r="M254" s="117"/>
      <c r="N254" s="117"/>
      <c r="O254" s="117"/>
      <c r="P254" s="117"/>
      <c r="Q254" s="117"/>
      <c r="R254" s="117"/>
      <c r="S254" s="117"/>
      <c r="T254" s="117"/>
      <c r="U254" s="117"/>
      <c r="V254" s="117"/>
      <c r="W254" s="117"/>
      <c r="X254" s="117"/>
      <c r="Y254" s="117"/>
      <c r="Z254" s="117"/>
    </row>
    <row r="255">
      <c r="A255" s="361"/>
      <c r="B255" s="115"/>
      <c r="C255" s="117"/>
      <c r="D255" s="361"/>
      <c r="E255" s="870"/>
      <c r="F255" s="871"/>
      <c r="G255" s="117"/>
      <c r="H255" s="117"/>
      <c r="I255" s="361"/>
      <c r="J255" s="117"/>
      <c r="K255" s="117"/>
      <c r="L255" s="117"/>
      <c r="M255" s="117"/>
      <c r="N255" s="117"/>
      <c r="O255" s="117"/>
      <c r="P255" s="117"/>
      <c r="Q255" s="117"/>
      <c r="R255" s="117"/>
      <c r="S255" s="117"/>
      <c r="T255" s="117"/>
      <c r="U255" s="117"/>
      <c r="V255" s="117"/>
      <c r="W255" s="117"/>
      <c r="X255" s="117"/>
      <c r="Y255" s="117"/>
      <c r="Z255" s="117"/>
    </row>
    <row r="256">
      <c r="A256" s="361"/>
      <c r="B256" s="115"/>
      <c r="C256" s="117"/>
      <c r="D256" s="361"/>
      <c r="E256" s="870"/>
      <c r="F256" s="871"/>
      <c r="G256" s="117"/>
      <c r="H256" s="117"/>
      <c r="I256" s="361"/>
      <c r="J256" s="117"/>
      <c r="K256" s="117"/>
      <c r="L256" s="117"/>
      <c r="M256" s="117"/>
      <c r="N256" s="117"/>
      <c r="O256" s="117"/>
      <c r="P256" s="117"/>
      <c r="Q256" s="117"/>
      <c r="R256" s="117"/>
      <c r="S256" s="117"/>
      <c r="T256" s="117"/>
      <c r="U256" s="117"/>
      <c r="V256" s="117"/>
      <c r="W256" s="117"/>
      <c r="X256" s="117"/>
      <c r="Y256" s="117"/>
      <c r="Z256" s="117"/>
    </row>
    <row r="257">
      <c r="A257" s="361"/>
      <c r="B257" s="115"/>
      <c r="C257" s="117"/>
      <c r="D257" s="361"/>
      <c r="E257" s="870"/>
      <c r="F257" s="871"/>
      <c r="G257" s="117"/>
      <c r="H257" s="117"/>
      <c r="I257" s="361"/>
      <c r="J257" s="117"/>
      <c r="K257" s="117"/>
      <c r="L257" s="117"/>
      <c r="M257" s="117"/>
      <c r="N257" s="117"/>
      <c r="O257" s="117"/>
      <c r="P257" s="117"/>
      <c r="Q257" s="117"/>
      <c r="R257" s="117"/>
      <c r="S257" s="117"/>
      <c r="T257" s="117"/>
      <c r="U257" s="117"/>
      <c r="V257" s="117"/>
      <c r="W257" s="117"/>
      <c r="X257" s="117"/>
      <c r="Y257" s="117"/>
      <c r="Z257" s="117"/>
    </row>
    <row r="258">
      <c r="A258" s="361"/>
      <c r="B258" s="115"/>
      <c r="C258" s="117"/>
      <c r="D258" s="361"/>
      <c r="E258" s="870"/>
      <c r="F258" s="871"/>
      <c r="G258" s="117"/>
      <c r="H258" s="117"/>
      <c r="I258" s="361"/>
      <c r="J258" s="117"/>
      <c r="K258" s="117"/>
      <c r="L258" s="117"/>
      <c r="M258" s="117"/>
      <c r="N258" s="117"/>
      <c r="O258" s="117"/>
      <c r="P258" s="117"/>
      <c r="Q258" s="117"/>
      <c r="R258" s="117"/>
      <c r="S258" s="117"/>
      <c r="T258" s="117"/>
      <c r="U258" s="117"/>
      <c r="V258" s="117"/>
      <c r="W258" s="117"/>
      <c r="X258" s="117"/>
      <c r="Y258" s="117"/>
      <c r="Z258" s="117"/>
    </row>
    <row r="259">
      <c r="A259" s="361"/>
      <c r="B259" s="115"/>
      <c r="C259" s="117"/>
      <c r="D259" s="361"/>
      <c r="E259" s="870"/>
      <c r="F259" s="871"/>
      <c r="G259" s="117"/>
      <c r="H259" s="117"/>
      <c r="I259" s="361"/>
      <c r="J259" s="117"/>
      <c r="K259" s="117"/>
      <c r="L259" s="117"/>
      <c r="M259" s="117"/>
      <c r="N259" s="117"/>
      <c r="O259" s="117"/>
      <c r="P259" s="117"/>
      <c r="Q259" s="117"/>
      <c r="R259" s="117"/>
      <c r="S259" s="117"/>
      <c r="T259" s="117"/>
      <c r="U259" s="117"/>
      <c r="V259" s="117"/>
      <c r="W259" s="117"/>
      <c r="X259" s="117"/>
      <c r="Y259" s="117"/>
      <c r="Z259" s="117"/>
    </row>
    <row r="260">
      <c r="A260" s="361"/>
      <c r="B260" s="115"/>
      <c r="C260" s="117"/>
      <c r="D260" s="361"/>
      <c r="E260" s="870"/>
      <c r="F260" s="871"/>
      <c r="G260" s="117"/>
      <c r="H260" s="117"/>
      <c r="I260" s="361"/>
      <c r="J260" s="117"/>
      <c r="K260" s="117"/>
      <c r="L260" s="117"/>
      <c r="M260" s="117"/>
      <c r="N260" s="117"/>
      <c r="O260" s="117"/>
      <c r="P260" s="117"/>
      <c r="Q260" s="117"/>
      <c r="R260" s="117"/>
      <c r="S260" s="117"/>
      <c r="T260" s="117"/>
      <c r="U260" s="117"/>
      <c r="V260" s="117"/>
      <c r="W260" s="117"/>
      <c r="X260" s="117"/>
      <c r="Y260" s="117"/>
      <c r="Z260" s="117"/>
    </row>
    <row r="261">
      <c r="A261" s="361"/>
      <c r="B261" s="115"/>
      <c r="C261" s="117"/>
      <c r="D261" s="361"/>
      <c r="E261" s="870"/>
      <c r="F261" s="871"/>
      <c r="G261" s="117"/>
      <c r="H261" s="117"/>
      <c r="I261" s="361"/>
      <c r="J261" s="117"/>
      <c r="K261" s="117"/>
      <c r="L261" s="117"/>
      <c r="M261" s="117"/>
      <c r="N261" s="117"/>
      <c r="O261" s="117"/>
      <c r="P261" s="117"/>
      <c r="Q261" s="117"/>
      <c r="R261" s="117"/>
      <c r="S261" s="117"/>
      <c r="T261" s="117"/>
      <c r="U261" s="117"/>
      <c r="V261" s="117"/>
      <c r="W261" s="117"/>
      <c r="X261" s="117"/>
      <c r="Y261" s="117"/>
      <c r="Z261" s="117"/>
    </row>
    <row r="262">
      <c r="A262" s="361"/>
      <c r="B262" s="115"/>
      <c r="C262" s="117"/>
      <c r="D262" s="361"/>
      <c r="E262" s="870"/>
      <c r="F262" s="871"/>
      <c r="G262" s="117"/>
      <c r="H262" s="117"/>
      <c r="I262" s="361"/>
      <c r="J262" s="117"/>
      <c r="K262" s="117"/>
      <c r="L262" s="117"/>
      <c r="M262" s="117"/>
      <c r="N262" s="117"/>
      <c r="O262" s="117"/>
      <c r="P262" s="117"/>
      <c r="Q262" s="117"/>
      <c r="R262" s="117"/>
      <c r="S262" s="117"/>
      <c r="T262" s="117"/>
      <c r="U262" s="117"/>
      <c r="V262" s="117"/>
      <c r="W262" s="117"/>
      <c r="X262" s="117"/>
      <c r="Y262" s="117"/>
      <c r="Z262" s="117"/>
    </row>
    <row r="263">
      <c r="A263" s="361"/>
      <c r="B263" s="115"/>
      <c r="C263" s="117"/>
      <c r="D263" s="361"/>
      <c r="E263" s="870"/>
      <c r="F263" s="871"/>
      <c r="G263" s="117"/>
      <c r="H263" s="117"/>
      <c r="I263" s="361"/>
      <c r="J263" s="117"/>
      <c r="K263" s="117"/>
      <c r="L263" s="117"/>
      <c r="M263" s="117"/>
      <c r="N263" s="117"/>
      <c r="O263" s="117"/>
      <c r="P263" s="117"/>
      <c r="Q263" s="117"/>
      <c r="R263" s="117"/>
      <c r="S263" s="117"/>
      <c r="T263" s="117"/>
      <c r="U263" s="117"/>
      <c r="V263" s="117"/>
      <c r="W263" s="117"/>
      <c r="X263" s="117"/>
      <c r="Y263" s="117"/>
      <c r="Z263" s="117"/>
    </row>
    <row r="264">
      <c r="A264" s="361"/>
      <c r="B264" s="115"/>
      <c r="C264" s="117"/>
      <c r="D264" s="361"/>
      <c r="E264" s="870"/>
      <c r="F264" s="871"/>
      <c r="G264" s="117"/>
      <c r="H264" s="117"/>
      <c r="I264" s="361"/>
      <c r="J264" s="117"/>
      <c r="K264" s="117"/>
      <c r="L264" s="117"/>
      <c r="M264" s="117"/>
      <c r="N264" s="117"/>
      <c r="O264" s="117"/>
      <c r="P264" s="117"/>
      <c r="Q264" s="117"/>
      <c r="R264" s="117"/>
      <c r="S264" s="117"/>
      <c r="T264" s="117"/>
      <c r="U264" s="117"/>
      <c r="V264" s="117"/>
      <c r="W264" s="117"/>
      <c r="X264" s="117"/>
      <c r="Y264" s="117"/>
      <c r="Z264" s="117"/>
    </row>
    <row r="265">
      <c r="A265" s="361"/>
      <c r="B265" s="115"/>
      <c r="C265" s="117"/>
      <c r="D265" s="361"/>
      <c r="E265" s="870"/>
      <c r="F265" s="871"/>
      <c r="G265" s="117"/>
      <c r="H265" s="117"/>
      <c r="I265" s="361"/>
      <c r="J265" s="117"/>
      <c r="K265" s="117"/>
      <c r="L265" s="117"/>
      <c r="M265" s="117"/>
      <c r="N265" s="117"/>
      <c r="O265" s="117"/>
      <c r="P265" s="117"/>
      <c r="Q265" s="117"/>
      <c r="R265" s="117"/>
      <c r="S265" s="117"/>
      <c r="T265" s="117"/>
      <c r="U265" s="117"/>
      <c r="V265" s="117"/>
      <c r="W265" s="117"/>
      <c r="X265" s="117"/>
      <c r="Y265" s="117"/>
      <c r="Z265" s="117"/>
    </row>
    <row r="266">
      <c r="A266" s="361"/>
      <c r="B266" s="115"/>
      <c r="C266" s="117"/>
      <c r="D266" s="361"/>
      <c r="E266" s="870"/>
      <c r="F266" s="871"/>
      <c r="G266" s="117"/>
      <c r="H266" s="117"/>
      <c r="I266" s="361"/>
      <c r="J266" s="117"/>
      <c r="K266" s="117"/>
      <c r="L266" s="117"/>
      <c r="M266" s="117"/>
      <c r="N266" s="117"/>
      <c r="O266" s="117"/>
      <c r="P266" s="117"/>
      <c r="Q266" s="117"/>
      <c r="R266" s="117"/>
      <c r="S266" s="117"/>
      <c r="T266" s="117"/>
      <c r="U266" s="117"/>
      <c r="V266" s="117"/>
      <c r="W266" s="117"/>
      <c r="X266" s="117"/>
      <c r="Y266" s="117"/>
      <c r="Z266" s="117"/>
    </row>
    <row r="267">
      <c r="A267" s="361"/>
      <c r="B267" s="115"/>
      <c r="C267" s="117"/>
      <c r="D267" s="361"/>
      <c r="E267" s="870"/>
      <c r="F267" s="871"/>
      <c r="G267" s="117"/>
      <c r="H267" s="117"/>
      <c r="I267" s="361"/>
      <c r="J267" s="117"/>
      <c r="K267" s="117"/>
      <c r="L267" s="117"/>
      <c r="M267" s="117"/>
      <c r="N267" s="117"/>
      <c r="O267" s="117"/>
      <c r="P267" s="117"/>
      <c r="Q267" s="117"/>
      <c r="R267" s="117"/>
      <c r="S267" s="117"/>
      <c r="T267" s="117"/>
      <c r="U267" s="117"/>
      <c r="V267" s="117"/>
      <c r="W267" s="117"/>
      <c r="X267" s="117"/>
      <c r="Y267" s="117"/>
      <c r="Z267" s="117"/>
    </row>
    <row r="268">
      <c r="A268" s="361"/>
      <c r="B268" s="115"/>
      <c r="C268" s="117"/>
      <c r="D268" s="361"/>
      <c r="E268" s="870"/>
      <c r="F268" s="871"/>
      <c r="G268" s="117"/>
      <c r="H268" s="117"/>
      <c r="I268" s="361"/>
      <c r="J268" s="117"/>
      <c r="K268" s="117"/>
      <c r="L268" s="117"/>
      <c r="M268" s="117"/>
      <c r="N268" s="117"/>
      <c r="O268" s="117"/>
      <c r="P268" s="117"/>
      <c r="Q268" s="117"/>
      <c r="R268" s="117"/>
      <c r="S268" s="117"/>
      <c r="T268" s="117"/>
      <c r="U268" s="117"/>
      <c r="V268" s="117"/>
      <c r="W268" s="117"/>
      <c r="X268" s="117"/>
      <c r="Y268" s="117"/>
      <c r="Z268" s="117"/>
    </row>
    <row r="269">
      <c r="A269" s="361"/>
      <c r="B269" s="115"/>
      <c r="C269" s="117"/>
      <c r="D269" s="361"/>
      <c r="E269" s="870"/>
      <c r="F269" s="871"/>
      <c r="G269" s="117"/>
      <c r="H269" s="117"/>
      <c r="I269" s="361"/>
      <c r="J269" s="117"/>
      <c r="K269" s="117"/>
      <c r="L269" s="117"/>
      <c r="M269" s="117"/>
      <c r="N269" s="117"/>
      <c r="O269" s="117"/>
      <c r="P269" s="117"/>
      <c r="Q269" s="117"/>
      <c r="R269" s="117"/>
      <c r="S269" s="117"/>
      <c r="T269" s="117"/>
      <c r="U269" s="117"/>
      <c r="V269" s="117"/>
      <c r="W269" s="117"/>
      <c r="X269" s="117"/>
      <c r="Y269" s="117"/>
      <c r="Z269" s="117"/>
    </row>
    <row r="270">
      <c r="A270" s="361"/>
      <c r="B270" s="115"/>
      <c r="C270" s="117"/>
      <c r="D270" s="361"/>
      <c r="E270" s="870"/>
      <c r="F270" s="871"/>
      <c r="G270" s="117"/>
      <c r="H270" s="117"/>
      <c r="I270" s="361"/>
      <c r="J270" s="117"/>
      <c r="K270" s="117"/>
      <c r="L270" s="117"/>
      <c r="M270" s="117"/>
      <c r="N270" s="117"/>
      <c r="O270" s="117"/>
      <c r="P270" s="117"/>
      <c r="Q270" s="117"/>
      <c r="R270" s="117"/>
      <c r="S270" s="117"/>
      <c r="T270" s="117"/>
      <c r="U270" s="117"/>
      <c r="V270" s="117"/>
      <c r="W270" s="117"/>
      <c r="X270" s="117"/>
      <c r="Y270" s="117"/>
      <c r="Z270" s="117"/>
    </row>
    <row r="271">
      <c r="A271" s="361"/>
      <c r="B271" s="115"/>
      <c r="C271" s="117"/>
      <c r="D271" s="361"/>
      <c r="E271" s="870"/>
      <c r="F271" s="871"/>
      <c r="G271" s="117"/>
      <c r="H271" s="117"/>
      <c r="I271" s="361"/>
      <c r="J271" s="117"/>
      <c r="K271" s="117"/>
      <c r="L271" s="117"/>
      <c r="M271" s="117"/>
      <c r="N271" s="117"/>
      <c r="O271" s="117"/>
      <c r="P271" s="117"/>
      <c r="Q271" s="117"/>
      <c r="R271" s="117"/>
      <c r="S271" s="117"/>
      <c r="T271" s="117"/>
      <c r="U271" s="117"/>
      <c r="V271" s="117"/>
      <c r="W271" s="117"/>
      <c r="X271" s="117"/>
      <c r="Y271" s="117"/>
      <c r="Z271" s="117"/>
    </row>
    <row r="272">
      <c r="A272" s="361"/>
      <c r="B272" s="115"/>
      <c r="C272" s="117"/>
      <c r="D272" s="361"/>
      <c r="E272" s="870"/>
      <c r="F272" s="871"/>
      <c r="G272" s="117"/>
      <c r="H272" s="117"/>
      <c r="I272" s="361"/>
      <c r="J272" s="117"/>
      <c r="K272" s="117"/>
      <c r="L272" s="117"/>
      <c r="M272" s="117"/>
      <c r="N272" s="117"/>
      <c r="O272" s="117"/>
      <c r="P272" s="117"/>
      <c r="Q272" s="117"/>
      <c r="R272" s="117"/>
      <c r="S272" s="117"/>
      <c r="T272" s="117"/>
      <c r="U272" s="117"/>
      <c r="V272" s="117"/>
      <c r="W272" s="117"/>
      <c r="X272" s="117"/>
      <c r="Y272" s="117"/>
      <c r="Z272" s="117"/>
    </row>
    <row r="273">
      <c r="A273" s="361"/>
      <c r="B273" s="115"/>
      <c r="C273" s="117"/>
      <c r="D273" s="361"/>
      <c r="E273" s="870"/>
      <c r="F273" s="871"/>
      <c r="G273" s="117"/>
      <c r="H273" s="117"/>
      <c r="I273" s="361"/>
      <c r="J273" s="117"/>
      <c r="K273" s="117"/>
      <c r="L273" s="117"/>
      <c r="M273" s="117"/>
      <c r="N273" s="117"/>
      <c r="O273" s="117"/>
      <c r="P273" s="117"/>
      <c r="Q273" s="117"/>
      <c r="R273" s="117"/>
      <c r="S273" s="117"/>
      <c r="T273" s="117"/>
      <c r="U273" s="117"/>
      <c r="V273" s="117"/>
      <c r="W273" s="117"/>
      <c r="X273" s="117"/>
      <c r="Y273" s="117"/>
      <c r="Z273" s="117"/>
    </row>
    <row r="274">
      <c r="A274" s="361"/>
      <c r="B274" s="115"/>
      <c r="C274" s="117"/>
      <c r="D274" s="361"/>
      <c r="E274" s="870"/>
      <c r="F274" s="871"/>
      <c r="G274" s="117"/>
      <c r="H274" s="117"/>
      <c r="I274" s="361"/>
      <c r="J274" s="117"/>
      <c r="K274" s="117"/>
      <c r="L274" s="117"/>
      <c r="M274" s="117"/>
      <c r="N274" s="117"/>
      <c r="O274" s="117"/>
      <c r="P274" s="117"/>
      <c r="Q274" s="117"/>
      <c r="R274" s="117"/>
      <c r="S274" s="117"/>
      <c r="T274" s="117"/>
      <c r="U274" s="117"/>
      <c r="V274" s="117"/>
      <c r="W274" s="117"/>
      <c r="X274" s="117"/>
      <c r="Y274" s="117"/>
      <c r="Z274" s="117"/>
    </row>
    <row r="275">
      <c r="A275" s="361"/>
      <c r="B275" s="115"/>
      <c r="C275" s="117"/>
      <c r="D275" s="361"/>
      <c r="E275" s="870"/>
      <c r="F275" s="871"/>
      <c r="G275" s="117"/>
      <c r="H275" s="117"/>
      <c r="I275" s="361"/>
      <c r="J275" s="117"/>
      <c r="K275" s="117"/>
      <c r="L275" s="117"/>
      <c r="M275" s="117"/>
      <c r="N275" s="117"/>
      <c r="O275" s="117"/>
      <c r="P275" s="117"/>
      <c r="Q275" s="117"/>
      <c r="R275" s="117"/>
      <c r="S275" s="117"/>
      <c r="T275" s="117"/>
      <c r="U275" s="117"/>
      <c r="V275" s="117"/>
      <c r="W275" s="117"/>
      <c r="X275" s="117"/>
      <c r="Y275" s="117"/>
      <c r="Z275" s="117"/>
    </row>
    <row r="276">
      <c r="A276" s="361"/>
      <c r="B276" s="115"/>
      <c r="C276" s="117"/>
      <c r="D276" s="361"/>
      <c r="E276" s="870"/>
      <c r="F276" s="871"/>
      <c r="G276" s="117"/>
      <c r="H276" s="117"/>
      <c r="I276" s="361"/>
      <c r="J276" s="117"/>
      <c r="K276" s="117"/>
      <c r="L276" s="117"/>
      <c r="M276" s="117"/>
      <c r="N276" s="117"/>
      <c r="O276" s="117"/>
      <c r="P276" s="117"/>
      <c r="Q276" s="117"/>
      <c r="R276" s="117"/>
      <c r="S276" s="117"/>
      <c r="T276" s="117"/>
      <c r="U276" s="117"/>
      <c r="V276" s="117"/>
      <c r="W276" s="117"/>
      <c r="X276" s="117"/>
      <c r="Y276" s="117"/>
      <c r="Z276" s="117"/>
    </row>
    <row r="277">
      <c r="A277" s="361"/>
      <c r="B277" s="115"/>
      <c r="C277" s="117"/>
      <c r="D277" s="361"/>
      <c r="E277" s="870"/>
      <c r="F277" s="871"/>
      <c r="G277" s="117"/>
      <c r="H277" s="117"/>
      <c r="I277" s="361"/>
      <c r="J277" s="117"/>
      <c r="K277" s="117"/>
      <c r="L277" s="117"/>
      <c r="M277" s="117"/>
      <c r="N277" s="117"/>
      <c r="O277" s="117"/>
      <c r="P277" s="117"/>
      <c r="Q277" s="117"/>
      <c r="R277" s="117"/>
      <c r="S277" s="117"/>
      <c r="T277" s="117"/>
      <c r="U277" s="117"/>
      <c r="V277" s="117"/>
      <c r="W277" s="117"/>
      <c r="X277" s="117"/>
      <c r="Y277" s="117"/>
      <c r="Z277" s="117"/>
    </row>
    <row r="278">
      <c r="A278" s="361"/>
      <c r="B278" s="115"/>
      <c r="C278" s="117"/>
      <c r="D278" s="361"/>
      <c r="E278" s="870"/>
      <c r="F278" s="871"/>
      <c r="G278" s="117"/>
      <c r="H278" s="117"/>
      <c r="I278" s="361"/>
      <c r="J278" s="117"/>
      <c r="K278" s="117"/>
      <c r="L278" s="117"/>
      <c r="M278" s="117"/>
      <c r="N278" s="117"/>
      <c r="O278" s="117"/>
      <c r="P278" s="117"/>
      <c r="Q278" s="117"/>
      <c r="R278" s="117"/>
      <c r="S278" s="117"/>
      <c r="T278" s="117"/>
      <c r="U278" s="117"/>
      <c r="V278" s="117"/>
      <c r="W278" s="117"/>
      <c r="X278" s="117"/>
      <c r="Y278" s="117"/>
      <c r="Z278" s="117"/>
    </row>
    <row r="279">
      <c r="A279" s="361"/>
      <c r="B279" s="115"/>
      <c r="C279" s="117"/>
      <c r="D279" s="361"/>
      <c r="E279" s="870"/>
      <c r="F279" s="871"/>
      <c r="G279" s="117"/>
      <c r="H279" s="117"/>
      <c r="I279" s="361"/>
      <c r="J279" s="117"/>
      <c r="K279" s="117"/>
      <c r="L279" s="117"/>
      <c r="M279" s="117"/>
      <c r="N279" s="117"/>
      <c r="O279" s="117"/>
      <c r="P279" s="117"/>
      <c r="Q279" s="117"/>
      <c r="R279" s="117"/>
      <c r="S279" s="117"/>
      <c r="T279" s="117"/>
      <c r="U279" s="117"/>
      <c r="V279" s="117"/>
      <c r="W279" s="117"/>
      <c r="X279" s="117"/>
      <c r="Y279" s="117"/>
      <c r="Z279" s="117"/>
    </row>
    <row r="280">
      <c r="A280" s="361"/>
      <c r="B280" s="115"/>
      <c r="C280" s="117"/>
      <c r="D280" s="361"/>
      <c r="E280" s="870"/>
      <c r="F280" s="871"/>
      <c r="G280" s="117"/>
      <c r="H280" s="117"/>
      <c r="I280" s="361"/>
      <c r="J280" s="117"/>
      <c r="K280" s="117"/>
      <c r="L280" s="117"/>
      <c r="M280" s="117"/>
      <c r="N280" s="117"/>
      <c r="O280" s="117"/>
      <c r="P280" s="117"/>
      <c r="Q280" s="117"/>
      <c r="R280" s="117"/>
      <c r="S280" s="117"/>
      <c r="T280" s="117"/>
      <c r="U280" s="117"/>
      <c r="V280" s="117"/>
      <c r="W280" s="117"/>
      <c r="X280" s="117"/>
      <c r="Y280" s="117"/>
      <c r="Z280" s="117"/>
    </row>
    <row r="281">
      <c r="A281" s="361"/>
      <c r="B281" s="115"/>
      <c r="C281" s="117"/>
      <c r="D281" s="361"/>
      <c r="E281" s="870"/>
      <c r="F281" s="871"/>
      <c r="G281" s="117"/>
      <c r="H281" s="117"/>
      <c r="I281" s="361"/>
      <c r="J281" s="117"/>
      <c r="K281" s="117"/>
      <c r="L281" s="117"/>
      <c r="M281" s="117"/>
      <c r="N281" s="117"/>
      <c r="O281" s="117"/>
      <c r="P281" s="117"/>
      <c r="Q281" s="117"/>
      <c r="R281" s="117"/>
      <c r="S281" s="117"/>
      <c r="T281" s="117"/>
      <c r="U281" s="117"/>
      <c r="V281" s="117"/>
      <c r="W281" s="117"/>
      <c r="X281" s="117"/>
      <c r="Y281" s="117"/>
      <c r="Z281" s="117"/>
    </row>
    <row r="282">
      <c r="A282" s="361"/>
      <c r="B282" s="115"/>
      <c r="C282" s="117"/>
      <c r="D282" s="361"/>
      <c r="E282" s="870"/>
      <c r="F282" s="871"/>
      <c r="G282" s="117"/>
      <c r="H282" s="117"/>
      <c r="I282" s="361"/>
      <c r="J282" s="117"/>
      <c r="K282" s="117"/>
      <c r="L282" s="117"/>
      <c r="M282" s="117"/>
      <c r="N282" s="117"/>
      <c r="O282" s="117"/>
      <c r="P282" s="117"/>
      <c r="Q282" s="117"/>
      <c r="R282" s="117"/>
      <c r="S282" s="117"/>
      <c r="T282" s="117"/>
      <c r="U282" s="117"/>
      <c r="V282" s="117"/>
      <c r="W282" s="117"/>
      <c r="X282" s="117"/>
      <c r="Y282" s="117"/>
      <c r="Z282" s="117"/>
    </row>
    <row r="283">
      <c r="A283" s="361"/>
      <c r="B283" s="115"/>
      <c r="C283" s="117"/>
      <c r="D283" s="361"/>
      <c r="E283" s="870"/>
      <c r="F283" s="871"/>
      <c r="G283" s="117"/>
      <c r="H283" s="117"/>
      <c r="I283" s="361"/>
      <c r="J283" s="117"/>
      <c r="K283" s="117"/>
      <c r="L283" s="117"/>
      <c r="M283" s="117"/>
      <c r="N283" s="117"/>
      <c r="O283" s="117"/>
      <c r="P283" s="117"/>
      <c r="Q283" s="117"/>
      <c r="R283" s="117"/>
      <c r="S283" s="117"/>
      <c r="T283" s="117"/>
      <c r="U283" s="117"/>
      <c r="V283" s="117"/>
      <c r="W283" s="117"/>
      <c r="X283" s="117"/>
      <c r="Y283" s="117"/>
      <c r="Z283" s="117"/>
    </row>
    <row r="284">
      <c r="A284" s="361"/>
      <c r="B284" s="115"/>
      <c r="C284" s="117"/>
      <c r="D284" s="361"/>
      <c r="E284" s="870"/>
      <c r="F284" s="871"/>
      <c r="G284" s="117"/>
      <c r="H284" s="117"/>
      <c r="I284" s="361"/>
      <c r="J284" s="117"/>
      <c r="K284" s="117"/>
      <c r="L284" s="117"/>
      <c r="M284" s="117"/>
      <c r="N284" s="117"/>
      <c r="O284" s="117"/>
      <c r="P284" s="117"/>
      <c r="Q284" s="117"/>
      <c r="R284" s="117"/>
      <c r="S284" s="117"/>
      <c r="T284" s="117"/>
      <c r="U284" s="117"/>
      <c r="V284" s="117"/>
      <c r="W284" s="117"/>
      <c r="X284" s="117"/>
      <c r="Y284" s="117"/>
      <c r="Z284" s="117"/>
    </row>
    <row r="285">
      <c r="A285" s="361"/>
      <c r="B285" s="115"/>
      <c r="C285" s="117"/>
      <c r="D285" s="361"/>
      <c r="E285" s="870"/>
      <c r="F285" s="871"/>
      <c r="G285" s="117"/>
      <c r="H285" s="117"/>
      <c r="I285" s="361"/>
      <c r="J285" s="117"/>
      <c r="K285" s="117"/>
      <c r="L285" s="117"/>
      <c r="M285" s="117"/>
      <c r="N285" s="117"/>
      <c r="O285" s="117"/>
      <c r="P285" s="117"/>
      <c r="Q285" s="117"/>
      <c r="R285" s="117"/>
      <c r="S285" s="117"/>
      <c r="T285" s="117"/>
      <c r="U285" s="117"/>
      <c r="V285" s="117"/>
      <c r="W285" s="117"/>
      <c r="X285" s="117"/>
      <c r="Y285" s="117"/>
      <c r="Z285" s="117"/>
    </row>
    <row r="286">
      <c r="A286" s="361"/>
      <c r="B286" s="115"/>
      <c r="C286" s="117"/>
      <c r="D286" s="361"/>
      <c r="E286" s="870"/>
      <c r="F286" s="871"/>
      <c r="G286" s="117"/>
      <c r="H286" s="117"/>
      <c r="I286" s="361"/>
      <c r="J286" s="117"/>
      <c r="K286" s="117"/>
      <c r="L286" s="117"/>
      <c r="M286" s="117"/>
      <c r="N286" s="117"/>
      <c r="O286" s="117"/>
      <c r="P286" s="117"/>
      <c r="Q286" s="117"/>
      <c r="R286" s="117"/>
      <c r="S286" s="117"/>
      <c r="T286" s="117"/>
      <c r="U286" s="117"/>
      <c r="V286" s="117"/>
      <c r="W286" s="117"/>
      <c r="X286" s="117"/>
      <c r="Y286" s="117"/>
      <c r="Z286" s="117"/>
    </row>
    <row r="287">
      <c r="A287" s="361"/>
      <c r="B287" s="115"/>
      <c r="C287" s="117"/>
      <c r="D287" s="361"/>
      <c r="E287" s="870"/>
      <c r="F287" s="871"/>
      <c r="G287" s="117"/>
      <c r="H287" s="117"/>
      <c r="I287" s="361"/>
      <c r="J287" s="117"/>
      <c r="K287" s="117"/>
      <c r="L287" s="117"/>
      <c r="M287" s="117"/>
      <c r="N287" s="117"/>
      <c r="O287" s="117"/>
      <c r="P287" s="117"/>
      <c r="Q287" s="117"/>
      <c r="R287" s="117"/>
      <c r="S287" s="117"/>
      <c r="T287" s="117"/>
      <c r="U287" s="117"/>
      <c r="V287" s="117"/>
      <c r="W287" s="117"/>
      <c r="X287" s="117"/>
      <c r="Y287" s="117"/>
      <c r="Z287" s="117"/>
    </row>
    <row r="288">
      <c r="A288" s="361"/>
      <c r="B288" s="115"/>
      <c r="C288" s="117"/>
      <c r="D288" s="361"/>
      <c r="E288" s="870"/>
      <c r="F288" s="871"/>
      <c r="G288" s="117"/>
      <c r="H288" s="117"/>
      <c r="I288" s="361"/>
      <c r="J288" s="117"/>
      <c r="K288" s="117"/>
      <c r="L288" s="117"/>
      <c r="M288" s="117"/>
      <c r="N288" s="117"/>
      <c r="O288" s="117"/>
      <c r="P288" s="117"/>
      <c r="Q288" s="117"/>
      <c r="R288" s="117"/>
      <c r="S288" s="117"/>
      <c r="T288" s="117"/>
      <c r="U288" s="117"/>
      <c r="V288" s="117"/>
      <c r="W288" s="117"/>
      <c r="X288" s="117"/>
      <c r="Y288" s="117"/>
      <c r="Z288" s="117"/>
    </row>
    <row r="289">
      <c r="A289" s="361"/>
      <c r="B289" s="115"/>
      <c r="C289" s="117"/>
      <c r="D289" s="361"/>
      <c r="E289" s="870"/>
      <c r="F289" s="871"/>
      <c r="G289" s="117"/>
      <c r="H289" s="117"/>
      <c r="I289" s="361"/>
      <c r="J289" s="117"/>
      <c r="K289" s="117"/>
      <c r="L289" s="117"/>
      <c r="M289" s="117"/>
      <c r="N289" s="117"/>
      <c r="O289" s="117"/>
      <c r="P289" s="117"/>
      <c r="Q289" s="117"/>
      <c r="R289" s="117"/>
      <c r="S289" s="117"/>
      <c r="T289" s="117"/>
      <c r="U289" s="117"/>
      <c r="V289" s="117"/>
      <c r="W289" s="117"/>
      <c r="X289" s="117"/>
      <c r="Y289" s="117"/>
      <c r="Z289" s="117"/>
    </row>
    <row r="290">
      <c r="A290" s="361"/>
      <c r="B290" s="115"/>
      <c r="C290" s="117"/>
      <c r="D290" s="361"/>
      <c r="E290" s="870"/>
      <c r="F290" s="871"/>
      <c r="G290" s="117"/>
      <c r="H290" s="117"/>
      <c r="I290" s="361"/>
      <c r="J290" s="117"/>
      <c r="K290" s="117"/>
      <c r="L290" s="117"/>
      <c r="M290" s="117"/>
      <c r="N290" s="117"/>
      <c r="O290" s="117"/>
      <c r="P290" s="117"/>
      <c r="Q290" s="117"/>
      <c r="R290" s="117"/>
      <c r="S290" s="117"/>
      <c r="T290" s="117"/>
      <c r="U290" s="117"/>
      <c r="V290" s="117"/>
      <c r="W290" s="117"/>
      <c r="X290" s="117"/>
      <c r="Y290" s="117"/>
      <c r="Z290" s="117"/>
    </row>
    <row r="291">
      <c r="A291" s="361"/>
      <c r="B291" s="115"/>
      <c r="C291" s="117"/>
      <c r="D291" s="361"/>
      <c r="E291" s="870"/>
      <c r="F291" s="871"/>
      <c r="G291" s="117"/>
      <c r="H291" s="117"/>
      <c r="I291" s="361"/>
      <c r="J291" s="117"/>
      <c r="K291" s="117"/>
      <c r="L291" s="117"/>
      <c r="M291" s="117"/>
      <c r="N291" s="117"/>
      <c r="O291" s="117"/>
      <c r="P291" s="117"/>
      <c r="Q291" s="117"/>
      <c r="R291" s="117"/>
      <c r="S291" s="117"/>
      <c r="T291" s="117"/>
      <c r="U291" s="117"/>
      <c r="V291" s="117"/>
      <c r="W291" s="117"/>
      <c r="X291" s="117"/>
      <c r="Y291" s="117"/>
      <c r="Z291" s="117"/>
    </row>
    <row r="292">
      <c r="A292" s="361"/>
      <c r="B292" s="115"/>
      <c r="C292" s="117"/>
      <c r="D292" s="361"/>
      <c r="E292" s="870"/>
      <c r="F292" s="871"/>
      <c r="G292" s="117"/>
      <c r="H292" s="117"/>
      <c r="I292" s="361"/>
      <c r="J292" s="117"/>
      <c r="K292" s="117"/>
      <c r="L292" s="117"/>
      <c r="M292" s="117"/>
      <c r="N292" s="117"/>
      <c r="O292" s="117"/>
      <c r="P292" s="117"/>
      <c r="Q292" s="117"/>
      <c r="R292" s="117"/>
      <c r="S292" s="117"/>
      <c r="T292" s="117"/>
      <c r="U292" s="117"/>
      <c r="V292" s="117"/>
      <c r="W292" s="117"/>
      <c r="X292" s="117"/>
      <c r="Y292" s="117"/>
      <c r="Z292" s="117"/>
    </row>
    <row r="293">
      <c r="A293" s="361"/>
      <c r="B293" s="115"/>
      <c r="C293" s="117"/>
      <c r="D293" s="361"/>
      <c r="E293" s="870"/>
      <c r="F293" s="871"/>
      <c r="G293" s="117"/>
      <c r="H293" s="117"/>
      <c r="I293" s="361"/>
      <c r="J293" s="117"/>
      <c r="K293" s="117"/>
      <c r="L293" s="117"/>
      <c r="M293" s="117"/>
      <c r="N293" s="117"/>
      <c r="O293" s="117"/>
      <c r="P293" s="117"/>
      <c r="Q293" s="117"/>
      <c r="R293" s="117"/>
      <c r="S293" s="117"/>
      <c r="T293" s="117"/>
      <c r="U293" s="117"/>
      <c r="V293" s="117"/>
      <c r="W293" s="117"/>
      <c r="X293" s="117"/>
      <c r="Y293" s="117"/>
      <c r="Z293" s="117"/>
    </row>
    <row r="294">
      <c r="A294" s="361"/>
      <c r="B294" s="115"/>
      <c r="C294" s="117"/>
      <c r="D294" s="361"/>
      <c r="E294" s="870"/>
      <c r="F294" s="871"/>
      <c r="G294" s="117"/>
      <c r="H294" s="117"/>
      <c r="I294" s="361"/>
      <c r="J294" s="117"/>
      <c r="K294" s="117"/>
      <c r="L294" s="117"/>
      <c r="M294" s="117"/>
      <c r="N294" s="117"/>
      <c r="O294" s="117"/>
      <c r="P294" s="117"/>
      <c r="Q294" s="117"/>
      <c r="R294" s="117"/>
      <c r="S294" s="117"/>
      <c r="T294" s="117"/>
      <c r="U294" s="117"/>
      <c r="V294" s="117"/>
      <c r="W294" s="117"/>
      <c r="X294" s="117"/>
      <c r="Y294" s="117"/>
      <c r="Z294" s="117"/>
    </row>
    <row r="295">
      <c r="A295" s="361"/>
      <c r="B295" s="115"/>
      <c r="C295" s="117"/>
      <c r="D295" s="361"/>
      <c r="E295" s="870"/>
      <c r="F295" s="871"/>
      <c r="G295" s="117"/>
      <c r="H295" s="117"/>
      <c r="I295" s="361"/>
      <c r="J295" s="117"/>
      <c r="K295" s="117"/>
      <c r="L295" s="117"/>
      <c r="M295" s="117"/>
      <c r="N295" s="117"/>
      <c r="O295" s="117"/>
      <c r="P295" s="117"/>
      <c r="Q295" s="117"/>
      <c r="R295" s="117"/>
      <c r="S295" s="117"/>
      <c r="T295" s="117"/>
      <c r="U295" s="117"/>
      <c r="V295" s="117"/>
      <c r="W295" s="117"/>
      <c r="X295" s="117"/>
      <c r="Y295" s="117"/>
      <c r="Z295" s="117"/>
    </row>
    <row r="296">
      <c r="A296" s="361"/>
      <c r="B296" s="115"/>
      <c r="C296" s="117"/>
      <c r="D296" s="361"/>
      <c r="E296" s="870"/>
      <c r="F296" s="871"/>
      <c r="G296" s="117"/>
      <c r="H296" s="117"/>
      <c r="I296" s="361"/>
      <c r="J296" s="117"/>
      <c r="K296" s="117"/>
      <c r="L296" s="117"/>
      <c r="M296" s="117"/>
      <c r="N296" s="117"/>
      <c r="O296" s="117"/>
      <c r="P296" s="117"/>
      <c r="Q296" s="117"/>
      <c r="R296" s="117"/>
      <c r="S296" s="117"/>
      <c r="T296" s="117"/>
      <c r="U296" s="117"/>
      <c r="V296" s="117"/>
      <c r="W296" s="117"/>
      <c r="X296" s="117"/>
      <c r="Y296" s="117"/>
      <c r="Z296" s="117"/>
    </row>
    <row r="297">
      <c r="A297" s="361"/>
      <c r="B297" s="115"/>
      <c r="C297" s="117"/>
      <c r="D297" s="361"/>
      <c r="E297" s="870"/>
      <c r="F297" s="871"/>
      <c r="G297" s="117"/>
      <c r="H297" s="117"/>
      <c r="I297" s="361"/>
      <c r="J297" s="117"/>
      <c r="K297" s="117"/>
      <c r="L297" s="117"/>
      <c r="M297" s="117"/>
      <c r="N297" s="117"/>
      <c r="O297" s="117"/>
      <c r="P297" s="117"/>
      <c r="Q297" s="117"/>
      <c r="R297" s="117"/>
      <c r="S297" s="117"/>
      <c r="T297" s="117"/>
      <c r="U297" s="117"/>
      <c r="V297" s="117"/>
      <c r="W297" s="117"/>
      <c r="X297" s="117"/>
      <c r="Y297" s="117"/>
      <c r="Z297" s="117"/>
    </row>
    <row r="298">
      <c r="A298" s="361"/>
      <c r="B298" s="115"/>
      <c r="C298" s="117"/>
      <c r="D298" s="361"/>
      <c r="E298" s="870"/>
      <c r="F298" s="871"/>
      <c r="G298" s="117"/>
      <c r="H298" s="117"/>
      <c r="I298" s="361"/>
      <c r="J298" s="117"/>
      <c r="K298" s="117"/>
      <c r="L298" s="117"/>
      <c r="M298" s="117"/>
      <c r="N298" s="117"/>
      <c r="O298" s="117"/>
      <c r="P298" s="117"/>
      <c r="Q298" s="117"/>
      <c r="R298" s="117"/>
      <c r="S298" s="117"/>
      <c r="T298" s="117"/>
      <c r="U298" s="117"/>
      <c r="V298" s="117"/>
      <c r="W298" s="117"/>
      <c r="X298" s="117"/>
      <c r="Y298" s="117"/>
      <c r="Z298" s="117"/>
    </row>
    <row r="299">
      <c r="A299" s="361"/>
      <c r="B299" s="115"/>
      <c r="C299" s="117"/>
      <c r="D299" s="361"/>
      <c r="E299" s="870"/>
      <c r="F299" s="871"/>
      <c r="G299" s="117"/>
      <c r="H299" s="117"/>
      <c r="I299" s="361"/>
      <c r="J299" s="117"/>
      <c r="K299" s="117"/>
      <c r="L299" s="117"/>
      <c r="M299" s="117"/>
      <c r="N299" s="117"/>
      <c r="O299" s="117"/>
      <c r="P299" s="117"/>
      <c r="Q299" s="117"/>
      <c r="R299" s="117"/>
      <c r="S299" s="117"/>
      <c r="T299" s="117"/>
      <c r="U299" s="117"/>
      <c r="V299" s="117"/>
      <c r="W299" s="117"/>
      <c r="X299" s="117"/>
      <c r="Y299" s="117"/>
      <c r="Z299" s="117"/>
    </row>
    <row r="300">
      <c r="A300" s="361"/>
      <c r="B300" s="115"/>
      <c r="C300" s="117"/>
      <c r="D300" s="361"/>
      <c r="E300" s="870"/>
      <c r="F300" s="871"/>
      <c r="G300" s="117"/>
      <c r="H300" s="117"/>
      <c r="I300" s="361"/>
      <c r="J300" s="117"/>
      <c r="K300" s="117"/>
      <c r="L300" s="117"/>
      <c r="M300" s="117"/>
      <c r="N300" s="117"/>
      <c r="O300" s="117"/>
      <c r="P300" s="117"/>
      <c r="Q300" s="117"/>
      <c r="R300" s="117"/>
      <c r="S300" s="117"/>
      <c r="T300" s="117"/>
      <c r="U300" s="117"/>
      <c r="V300" s="117"/>
      <c r="W300" s="117"/>
      <c r="X300" s="117"/>
      <c r="Y300" s="117"/>
      <c r="Z300" s="117"/>
    </row>
    <row r="301">
      <c r="A301" s="361"/>
      <c r="B301" s="115"/>
      <c r="C301" s="117"/>
      <c r="D301" s="361"/>
      <c r="E301" s="870"/>
      <c r="F301" s="871"/>
      <c r="G301" s="117"/>
      <c r="H301" s="117"/>
      <c r="I301" s="361"/>
      <c r="J301" s="117"/>
      <c r="K301" s="117"/>
      <c r="L301" s="117"/>
      <c r="M301" s="117"/>
      <c r="N301" s="117"/>
      <c r="O301" s="117"/>
      <c r="P301" s="117"/>
      <c r="Q301" s="117"/>
      <c r="R301" s="117"/>
      <c r="S301" s="117"/>
      <c r="T301" s="117"/>
      <c r="U301" s="117"/>
      <c r="V301" s="117"/>
      <c r="W301" s="117"/>
      <c r="X301" s="117"/>
      <c r="Y301" s="117"/>
      <c r="Z301" s="117"/>
    </row>
    <row r="302">
      <c r="A302" s="361"/>
      <c r="B302" s="115"/>
      <c r="C302" s="117"/>
      <c r="D302" s="361"/>
      <c r="E302" s="870"/>
      <c r="F302" s="871"/>
      <c r="G302" s="117"/>
      <c r="H302" s="117"/>
      <c r="I302" s="361"/>
      <c r="J302" s="117"/>
      <c r="K302" s="117"/>
      <c r="L302" s="117"/>
      <c r="M302" s="117"/>
      <c r="N302" s="117"/>
      <c r="O302" s="117"/>
      <c r="P302" s="117"/>
      <c r="Q302" s="117"/>
      <c r="R302" s="117"/>
      <c r="S302" s="117"/>
      <c r="T302" s="117"/>
      <c r="U302" s="117"/>
      <c r="V302" s="117"/>
      <c r="W302" s="117"/>
      <c r="X302" s="117"/>
      <c r="Y302" s="117"/>
      <c r="Z302" s="117"/>
    </row>
    <row r="303">
      <c r="A303" s="361"/>
      <c r="B303" s="115"/>
      <c r="C303" s="117"/>
      <c r="D303" s="361"/>
      <c r="E303" s="870"/>
      <c r="F303" s="871"/>
      <c r="G303" s="117"/>
      <c r="H303" s="117"/>
      <c r="I303" s="361"/>
      <c r="J303" s="117"/>
      <c r="K303" s="117"/>
      <c r="L303" s="117"/>
      <c r="M303" s="117"/>
      <c r="N303" s="117"/>
      <c r="O303" s="117"/>
      <c r="P303" s="117"/>
      <c r="Q303" s="117"/>
      <c r="R303" s="117"/>
      <c r="S303" s="117"/>
      <c r="T303" s="117"/>
      <c r="U303" s="117"/>
      <c r="V303" s="117"/>
      <c r="W303" s="117"/>
      <c r="X303" s="117"/>
      <c r="Y303" s="117"/>
      <c r="Z303" s="117"/>
    </row>
    <row r="304">
      <c r="A304" s="361"/>
      <c r="B304" s="115"/>
      <c r="C304" s="117"/>
      <c r="D304" s="361"/>
      <c r="E304" s="870"/>
      <c r="F304" s="871"/>
      <c r="G304" s="117"/>
      <c r="H304" s="117"/>
      <c r="I304" s="361"/>
      <c r="J304" s="117"/>
      <c r="K304" s="117"/>
      <c r="L304" s="117"/>
      <c r="M304" s="117"/>
      <c r="N304" s="117"/>
      <c r="O304" s="117"/>
      <c r="P304" s="117"/>
      <c r="Q304" s="117"/>
      <c r="R304" s="117"/>
      <c r="S304" s="117"/>
      <c r="T304" s="117"/>
      <c r="U304" s="117"/>
      <c r="V304" s="117"/>
      <c r="W304" s="117"/>
      <c r="X304" s="117"/>
      <c r="Y304" s="117"/>
      <c r="Z304" s="117"/>
    </row>
    <row r="305">
      <c r="A305" s="361"/>
      <c r="B305" s="115"/>
      <c r="C305" s="117"/>
      <c r="D305" s="361"/>
      <c r="E305" s="870"/>
      <c r="F305" s="871"/>
      <c r="G305" s="117"/>
      <c r="H305" s="117"/>
      <c r="I305" s="361"/>
      <c r="J305" s="117"/>
      <c r="K305" s="117"/>
      <c r="L305" s="117"/>
      <c r="M305" s="117"/>
      <c r="N305" s="117"/>
      <c r="O305" s="117"/>
      <c r="P305" s="117"/>
      <c r="Q305" s="117"/>
      <c r="R305" s="117"/>
      <c r="S305" s="117"/>
      <c r="T305" s="117"/>
      <c r="U305" s="117"/>
      <c r="V305" s="117"/>
      <c r="W305" s="117"/>
      <c r="X305" s="117"/>
      <c r="Y305" s="117"/>
      <c r="Z305" s="117"/>
    </row>
    <row r="306">
      <c r="A306" s="361"/>
      <c r="B306" s="115"/>
      <c r="C306" s="117"/>
      <c r="D306" s="361"/>
      <c r="E306" s="870"/>
      <c r="F306" s="871"/>
      <c r="G306" s="117"/>
      <c r="H306" s="117"/>
      <c r="I306" s="361"/>
      <c r="J306" s="117"/>
      <c r="K306" s="117"/>
      <c r="L306" s="117"/>
      <c r="M306" s="117"/>
      <c r="N306" s="117"/>
      <c r="O306" s="117"/>
      <c r="P306" s="117"/>
      <c r="Q306" s="117"/>
      <c r="R306" s="117"/>
      <c r="S306" s="117"/>
      <c r="T306" s="117"/>
      <c r="U306" s="117"/>
      <c r="V306" s="117"/>
      <c r="W306" s="117"/>
      <c r="X306" s="117"/>
      <c r="Y306" s="117"/>
      <c r="Z306" s="117"/>
    </row>
    <row r="307">
      <c r="A307" s="361"/>
      <c r="B307" s="115"/>
      <c r="C307" s="117"/>
      <c r="D307" s="361"/>
      <c r="E307" s="870"/>
      <c r="F307" s="871"/>
      <c r="G307" s="117"/>
      <c r="H307" s="117"/>
      <c r="I307" s="361"/>
      <c r="J307" s="117"/>
      <c r="K307" s="117"/>
      <c r="L307" s="117"/>
      <c r="M307" s="117"/>
      <c r="N307" s="117"/>
      <c r="O307" s="117"/>
      <c r="P307" s="117"/>
      <c r="Q307" s="117"/>
      <c r="R307" s="117"/>
      <c r="S307" s="117"/>
      <c r="T307" s="117"/>
      <c r="U307" s="117"/>
      <c r="V307" s="117"/>
      <c r="W307" s="117"/>
      <c r="X307" s="117"/>
      <c r="Y307" s="117"/>
      <c r="Z307" s="117"/>
    </row>
    <row r="308">
      <c r="A308" s="361"/>
      <c r="B308" s="115"/>
      <c r="C308" s="117"/>
      <c r="D308" s="361"/>
      <c r="E308" s="870"/>
      <c r="F308" s="871"/>
      <c r="G308" s="117"/>
      <c r="H308" s="117"/>
      <c r="I308" s="361"/>
      <c r="J308" s="117"/>
      <c r="K308" s="117"/>
      <c r="L308" s="117"/>
      <c r="M308" s="117"/>
      <c r="N308" s="117"/>
      <c r="O308" s="117"/>
      <c r="P308" s="117"/>
      <c r="Q308" s="117"/>
      <c r="R308" s="117"/>
      <c r="S308" s="117"/>
      <c r="T308" s="117"/>
      <c r="U308" s="117"/>
      <c r="V308" s="117"/>
      <c r="W308" s="117"/>
      <c r="X308" s="117"/>
      <c r="Y308" s="117"/>
      <c r="Z308" s="117"/>
    </row>
    <row r="309">
      <c r="A309" s="361"/>
      <c r="B309" s="115"/>
      <c r="C309" s="117"/>
      <c r="D309" s="361"/>
      <c r="E309" s="870"/>
      <c r="F309" s="871"/>
      <c r="G309" s="117"/>
      <c r="H309" s="117"/>
      <c r="I309" s="361"/>
      <c r="J309" s="117"/>
      <c r="K309" s="117"/>
      <c r="L309" s="117"/>
      <c r="M309" s="117"/>
      <c r="N309" s="117"/>
      <c r="O309" s="117"/>
      <c r="P309" s="117"/>
      <c r="Q309" s="117"/>
      <c r="R309" s="117"/>
      <c r="S309" s="117"/>
      <c r="T309" s="117"/>
      <c r="U309" s="117"/>
      <c r="V309" s="117"/>
      <c r="W309" s="117"/>
      <c r="X309" s="117"/>
      <c r="Y309" s="117"/>
      <c r="Z309" s="117"/>
    </row>
    <row r="310">
      <c r="A310" s="361"/>
      <c r="B310" s="115"/>
      <c r="C310" s="117"/>
      <c r="D310" s="361"/>
      <c r="E310" s="870"/>
      <c r="F310" s="871"/>
      <c r="G310" s="117"/>
      <c r="H310" s="117"/>
      <c r="I310" s="361"/>
      <c r="J310" s="117"/>
      <c r="K310" s="117"/>
      <c r="L310" s="117"/>
      <c r="M310" s="117"/>
      <c r="N310" s="117"/>
      <c r="O310" s="117"/>
      <c r="P310" s="117"/>
      <c r="Q310" s="117"/>
      <c r="R310" s="117"/>
      <c r="S310" s="117"/>
      <c r="T310" s="117"/>
      <c r="U310" s="117"/>
      <c r="V310" s="117"/>
      <c r="W310" s="117"/>
      <c r="X310" s="117"/>
      <c r="Y310" s="117"/>
      <c r="Z310" s="117"/>
    </row>
    <row r="311">
      <c r="A311" s="361"/>
      <c r="B311" s="115"/>
      <c r="C311" s="117"/>
      <c r="D311" s="361"/>
      <c r="E311" s="870"/>
      <c r="F311" s="871"/>
      <c r="G311" s="117"/>
      <c r="H311" s="117"/>
      <c r="I311" s="361"/>
      <c r="J311" s="117"/>
      <c r="K311" s="117"/>
      <c r="L311" s="117"/>
      <c r="M311" s="117"/>
      <c r="N311" s="117"/>
      <c r="O311" s="117"/>
      <c r="P311" s="117"/>
      <c r="Q311" s="117"/>
      <c r="R311" s="117"/>
      <c r="S311" s="117"/>
      <c r="T311" s="117"/>
      <c r="U311" s="117"/>
      <c r="V311" s="117"/>
      <c r="W311" s="117"/>
      <c r="X311" s="117"/>
      <c r="Y311" s="117"/>
      <c r="Z311" s="117"/>
    </row>
    <row r="312">
      <c r="A312" s="361"/>
      <c r="B312" s="115"/>
      <c r="C312" s="117"/>
      <c r="D312" s="361"/>
      <c r="E312" s="870"/>
      <c r="F312" s="871"/>
      <c r="G312" s="117"/>
      <c r="H312" s="117"/>
      <c r="I312" s="361"/>
      <c r="J312" s="117"/>
      <c r="K312" s="117"/>
      <c r="L312" s="117"/>
      <c r="M312" s="117"/>
      <c r="N312" s="117"/>
      <c r="O312" s="117"/>
      <c r="P312" s="117"/>
      <c r="Q312" s="117"/>
      <c r="R312" s="117"/>
      <c r="S312" s="117"/>
      <c r="T312" s="117"/>
      <c r="U312" s="117"/>
      <c r="V312" s="117"/>
      <c r="W312" s="117"/>
      <c r="X312" s="117"/>
      <c r="Y312" s="117"/>
      <c r="Z312" s="117"/>
    </row>
    <row r="313">
      <c r="A313" s="361"/>
      <c r="B313" s="115"/>
      <c r="C313" s="117"/>
      <c r="D313" s="361"/>
      <c r="E313" s="870"/>
      <c r="F313" s="871"/>
      <c r="G313" s="117"/>
      <c r="H313" s="117"/>
      <c r="I313" s="361"/>
      <c r="J313" s="117"/>
      <c r="K313" s="117"/>
      <c r="L313" s="117"/>
      <c r="M313" s="117"/>
      <c r="N313" s="117"/>
      <c r="O313" s="117"/>
      <c r="P313" s="117"/>
      <c r="Q313" s="117"/>
      <c r="R313" s="117"/>
      <c r="S313" s="117"/>
      <c r="T313" s="117"/>
      <c r="U313" s="117"/>
      <c r="V313" s="117"/>
      <c r="W313" s="117"/>
      <c r="X313" s="117"/>
      <c r="Y313" s="117"/>
      <c r="Z313" s="117"/>
    </row>
    <row r="314">
      <c r="A314" s="361"/>
      <c r="B314" s="115"/>
      <c r="C314" s="117"/>
      <c r="D314" s="361"/>
      <c r="E314" s="870"/>
      <c r="F314" s="871"/>
      <c r="G314" s="117"/>
      <c r="H314" s="117"/>
      <c r="I314" s="361"/>
      <c r="J314" s="117"/>
      <c r="K314" s="117"/>
      <c r="L314" s="117"/>
      <c r="M314" s="117"/>
      <c r="N314" s="117"/>
      <c r="O314" s="117"/>
      <c r="P314" s="117"/>
      <c r="Q314" s="117"/>
      <c r="R314" s="117"/>
      <c r="S314" s="117"/>
      <c r="T314" s="117"/>
      <c r="U314" s="117"/>
      <c r="V314" s="117"/>
      <c r="W314" s="117"/>
      <c r="X314" s="117"/>
      <c r="Y314" s="117"/>
      <c r="Z314" s="117"/>
    </row>
    <row r="315">
      <c r="A315" s="361"/>
      <c r="B315" s="115"/>
      <c r="C315" s="117"/>
      <c r="D315" s="361"/>
      <c r="E315" s="870"/>
      <c r="F315" s="871"/>
      <c r="G315" s="117"/>
      <c r="H315" s="117"/>
      <c r="I315" s="361"/>
      <c r="J315" s="117"/>
      <c r="K315" s="117"/>
      <c r="L315" s="117"/>
      <c r="M315" s="117"/>
      <c r="N315" s="117"/>
      <c r="O315" s="117"/>
      <c r="P315" s="117"/>
      <c r="Q315" s="117"/>
      <c r="R315" s="117"/>
      <c r="S315" s="117"/>
      <c r="T315" s="117"/>
      <c r="U315" s="117"/>
      <c r="V315" s="117"/>
      <c r="W315" s="117"/>
      <c r="X315" s="117"/>
      <c r="Y315" s="117"/>
      <c r="Z315" s="117"/>
    </row>
    <row r="316">
      <c r="A316" s="361"/>
      <c r="B316" s="115"/>
      <c r="C316" s="117"/>
      <c r="D316" s="361"/>
      <c r="E316" s="870"/>
      <c r="F316" s="871"/>
      <c r="G316" s="117"/>
      <c r="H316" s="117"/>
      <c r="I316" s="361"/>
      <c r="J316" s="117"/>
      <c r="K316" s="117"/>
      <c r="L316" s="117"/>
      <c r="M316" s="117"/>
      <c r="N316" s="117"/>
      <c r="O316" s="117"/>
      <c r="P316" s="117"/>
      <c r="Q316" s="117"/>
      <c r="R316" s="117"/>
      <c r="S316" s="117"/>
      <c r="T316" s="117"/>
      <c r="U316" s="117"/>
      <c r="V316" s="117"/>
      <c r="W316" s="117"/>
      <c r="X316" s="117"/>
      <c r="Y316" s="117"/>
      <c r="Z316" s="117"/>
    </row>
    <row r="317">
      <c r="A317" s="361"/>
      <c r="B317" s="115"/>
      <c r="C317" s="117"/>
      <c r="D317" s="361"/>
      <c r="E317" s="870"/>
      <c r="F317" s="871"/>
      <c r="G317" s="117"/>
      <c r="H317" s="117"/>
      <c r="I317" s="361"/>
      <c r="J317" s="117"/>
      <c r="K317" s="117"/>
      <c r="L317" s="117"/>
      <c r="M317" s="117"/>
      <c r="N317" s="117"/>
      <c r="O317" s="117"/>
      <c r="P317" s="117"/>
      <c r="Q317" s="117"/>
      <c r="R317" s="117"/>
      <c r="S317" s="117"/>
      <c r="T317" s="117"/>
      <c r="U317" s="117"/>
      <c r="V317" s="117"/>
      <c r="W317" s="117"/>
      <c r="X317" s="117"/>
      <c r="Y317" s="117"/>
      <c r="Z317" s="117"/>
    </row>
    <row r="318">
      <c r="A318" s="361"/>
      <c r="B318" s="115"/>
      <c r="C318" s="117"/>
      <c r="D318" s="361"/>
      <c r="E318" s="870"/>
      <c r="F318" s="871"/>
      <c r="G318" s="117"/>
      <c r="H318" s="117"/>
      <c r="I318" s="361"/>
      <c r="J318" s="117"/>
      <c r="K318" s="117"/>
      <c r="L318" s="117"/>
      <c r="M318" s="117"/>
      <c r="N318" s="117"/>
      <c r="O318" s="117"/>
      <c r="P318" s="117"/>
      <c r="Q318" s="117"/>
      <c r="R318" s="117"/>
      <c r="S318" s="117"/>
      <c r="T318" s="117"/>
      <c r="U318" s="117"/>
      <c r="V318" s="117"/>
      <c r="W318" s="117"/>
      <c r="X318" s="117"/>
      <c r="Y318" s="117"/>
      <c r="Z318" s="117"/>
    </row>
    <row r="319">
      <c r="A319" s="361"/>
      <c r="B319" s="115"/>
      <c r="C319" s="117"/>
      <c r="D319" s="361"/>
      <c r="E319" s="870"/>
      <c r="F319" s="871"/>
      <c r="G319" s="117"/>
      <c r="H319" s="117"/>
      <c r="I319" s="361"/>
      <c r="J319" s="117"/>
      <c r="K319" s="117"/>
      <c r="L319" s="117"/>
      <c r="M319" s="117"/>
      <c r="N319" s="117"/>
      <c r="O319" s="117"/>
      <c r="P319" s="117"/>
      <c r="Q319" s="117"/>
      <c r="R319" s="117"/>
      <c r="S319" s="117"/>
      <c r="T319" s="117"/>
      <c r="U319" s="117"/>
      <c r="V319" s="117"/>
      <c r="W319" s="117"/>
      <c r="X319" s="117"/>
      <c r="Y319" s="117"/>
      <c r="Z319" s="117"/>
    </row>
    <row r="320">
      <c r="A320" s="361"/>
      <c r="B320" s="115"/>
      <c r="C320" s="117"/>
      <c r="D320" s="361"/>
      <c r="E320" s="870"/>
      <c r="F320" s="871"/>
      <c r="G320" s="117"/>
      <c r="H320" s="117"/>
      <c r="I320" s="361"/>
      <c r="J320" s="117"/>
      <c r="K320" s="117"/>
      <c r="L320" s="117"/>
      <c r="M320" s="117"/>
      <c r="N320" s="117"/>
      <c r="O320" s="117"/>
      <c r="P320" s="117"/>
      <c r="Q320" s="117"/>
      <c r="R320" s="117"/>
      <c r="S320" s="117"/>
      <c r="T320" s="117"/>
      <c r="U320" s="117"/>
      <c r="V320" s="117"/>
      <c r="W320" s="117"/>
      <c r="X320" s="117"/>
      <c r="Y320" s="117"/>
      <c r="Z320" s="117"/>
    </row>
    <row r="321">
      <c r="A321" s="361"/>
      <c r="B321" s="115"/>
      <c r="C321" s="117"/>
      <c r="D321" s="361"/>
      <c r="E321" s="870"/>
      <c r="F321" s="871"/>
      <c r="G321" s="117"/>
      <c r="H321" s="117"/>
      <c r="I321" s="361"/>
      <c r="J321" s="117"/>
      <c r="K321" s="117"/>
      <c r="L321" s="117"/>
      <c r="M321" s="117"/>
      <c r="N321" s="117"/>
      <c r="O321" s="117"/>
      <c r="P321" s="117"/>
      <c r="Q321" s="117"/>
      <c r="R321" s="117"/>
      <c r="S321" s="117"/>
      <c r="T321" s="117"/>
      <c r="U321" s="117"/>
      <c r="V321" s="117"/>
      <c r="W321" s="117"/>
      <c r="X321" s="117"/>
      <c r="Y321" s="117"/>
      <c r="Z321" s="117"/>
    </row>
    <row r="322">
      <c r="A322" s="361"/>
      <c r="B322" s="115"/>
      <c r="C322" s="117"/>
      <c r="D322" s="361"/>
      <c r="E322" s="870"/>
      <c r="F322" s="871"/>
      <c r="G322" s="117"/>
      <c r="H322" s="117"/>
      <c r="I322" s="361"/>
      <c r="J322" s="117"/>
      <c r="K322" s="117"/>
      <c r="L322" s="117"/>
      <c r="M322" s="117"/>
      <c r="N322" s="117"/>
      <c r="O322" s="117"/>
      <c r="P322" s="117"/>
      <c r="Q322" s="117"/>
      <c r="R322" s="117"/>
      <c r="S322" s="117"/>
      <c r="T322" s="117"/>
      <c r="U322" s="117"/>
      <c r="V322" s="117"/>
      <c r="W322" s="117"/>
      <c r="X322" s="117"/>
      <c r="Y322" s="117"/>
      <c r="Z322" s="117"/>
    </row>
    <row r="323">
      <c r="A323" s="361"/>
      <c r="B323" s="115"/>
      <c r="C323" s="117"/>
      <c r="D323" s="361"/>
      <c r="E323" s="870"/>
      <c r="F323" s="871"/>
      <c r="G323" s="117"/>
      <c r="H323" s="117"/>
      <c r="I323" s="361"/>
      <c r="J323" s="117"/>
      <c r="K323" s="117"/>
      <c r="L323" s="117"/>
      <c r="M323" s="117"/>
      <c r="N323" s="117"/>
      <c r="O323" s="117"/>
      <c r="P323" s="117"/>
      <c r="Q323" s="117"/>
      <c r="R323" s="117"/>
      <c r="S323" s="117"/>
      <c r="T323" s="117"/>
      <c r="U323" s="117"/>
      <c r="V323" s="117"/>
      <c r="W323" s="117"/>
      <c r="X323" s="117"/>
      <c r="Y323" s="117"/>
      <c r="Z323" s="117"/>
    </row>
    <row r="324">
      <c r="A324" s="361"/>
      <c r="B324" s="115"/>
      <c r="C324" s="117"/>
      <c r="D324" s="361"/>
      <c r="E324" s="870"/>
      <c r="F324" s="871"/>
      <c r="G324" s="117"/>
      <c r="H324" s="117"/>
      <c r="I324" s="361"/>
      <c r="J324" s="117"/>
      <c r="K324" s="117"/>
      <c r="L324" s="117"/>
      <c r="M324" s="117"/>
      <c r="N324" s="117"/>
      <c r="O324" s="117"/>
      <c r="P324" s="117"/>
      <c r="Q324" s="117"/>
      <c r="R324" s="117"/>
      <c r="S324" s="117"/>
      <c r="T324" s="117"/>
      <c r="U324" s="117"/>
      <c r="V324" s="117"/>
      <c r="W324" s="117"/>
      <c r="X324" s="117"/>
      <c r="Y324" s="117"/>
      <c r="Z324" s="117"/>
    </row>
    <row r="325">
      <c r="A325" s="361"/>
      <c r="B325" s="115"/>
      <c r="C325" s="117"/>
      <c r="D325" s="361"/>
      <c r="E325" s="870"/>
      <c r="F325" s="871"/>
      <c r="G325" s="117"/>
      <c r="H325" s="117"/>
      <c r="I325" s="361"/>
      <c r="J325" s="117"/>
      <c r="K325" s="117"/>
      <c r="L325" s="117"/>
      <c r="M325" s="117"/>
      <c r="N325" s="117"/>
      <c r="O325" s="117"/>
      <c r="P325" s="117"/>
      <c r="Q325" s="117"/>
      <c r="R325" s="117"/>
      <c r="S325" s="117"/>
      <c r="T325" s="117"/>
      <c r="U325" s="117"/>
      <c r="V325" s="117"/>
      <c r="W325" s="117"/>
      <c r="X325" s="117"/>
      <c r="Y325" s="117"/>
      <c r="Z325" s="117"/>
    </row>
    <row r="326">
      <c r="A326" s="361"/>
      <c r="B326" s="115"/>
      <c r="C326" s="117"/>
      <c r="D326" s="361"/>
      <c r="E326" s="870"/>
      <c r="F326" s="871"/>
      <c r="G326" s="117"/>
      <c r="H326" s="117"/>
      <c r="I326" s="361"/>
      <c r="J326" s="117"/>
      <c r="K326" s="117"/>
      <c r="L326" s="117"/>
      <c r="M326" s="117"/>
      <c r="N326" s="117"/>
      <c r="O326" s="117"/>
      <c r="P326" s="117"/>
      <c r="Q326" s="117"/>
      <c r="R326" s="117"/>
      <c r="S326" s="117"/>
      <c r="T326" s="117"/>
      <c r="U326" s="117"/>
      <c r="V326" s="117"/>
      <c r="W326" s="117"/>
      <c r="X326" s="117"/>
      <c r="Y326" s="117"/>
      <c r="Z326" s="117"/>
    </row>
    <row r="327">
      <c r="A327" s="361"/>
      <c r="B327" s="115"/>
      <c r="C327" s="117"/>
      <c r="D327" s="361"/>
      <c r="E327" s="870"/>
      <c r="F327" s="871"/>
      <c r="G327" s="117"/>
      <c r="H327" s="117"/>
      <c r="I327" s="361"/>
      <c r="J327" s="117"/>
      <c r="K327" s="117"/>
      <c r="L327" s="117"/>
      <c r="M327" s="117"/>
      <c r="N327" s="117"/>
      <c r="O327" s="117"/>
      <c r="P327" s="117"/>
      <c r="Q327" s="117"/>
      <c r="R327" s="117"/>
      <c r="S327" s="117"/>
      <c r="T327" s="117"/>
      <c r="U327" s="117"/>
      <c r="V327" s="117"/>
      <c r="W327" s="117"/>
      <c r="X327" s="117"/>
      <c r="Y327" s="117"/>
      <c r="Z327" s="117"/>
    </row>
    <row r="328">
      <c r="A328" s="361"/>
      <c r="B328" s="115"/>
      <c r="C328" s="117"/>
      <c r="D328" s="361"/>
      <c r="E328" s="870"/>
      <c r="F328" s="871"/>
      <c r="G328" s="117"/>
      <c r="H328" s="117"/>
      <c r="I328" s="361"/>
      <c r="J328" s="117"/>
      <c r="K328" s="117"/>
      <c r="L328" s="117"/>
      <c r="M328" s="117"/>
      <c r="N328" s="117"/>
      <c r="O328" s="117"/>
      <c r="P328" s="117"/>
      <c r="Q328" s="117"/>
      <c r="R328" s="117"/>
      <c r="S328" s="117"/>
      <c r="T328" s="117"/>
      <c r="U328" s="117"/>
      <c r="V328" s="117"/>
      <c r="W328" s="117"/>
      <c r="X328" s="117"/>
      <c r="Y328" s="117"/>
      <c r="Z328" s="117"/>
    </row>
    <row r="329">
      <c r="A329" s="361"/>
      <c r="B329" s="115"/>
      <c r="C329" s="117"/>
      <c r="D329" s="361"/>
      <c r="E329" s="870"/>
      <c r="F329" s="871"/>
      <c r="G329" s="117"/>
      <c r="H329" s="117"/>
      <c r="I329" s="361"/>
      <c r="J329" s="117"/>
      <c r="K329" s="117"/>
      <c r="L329" s="117"/>
      <c r="M329" s="117"/>
      <c r="N329" s="117"/>
      <c r="O329" s="117"/>
      <c r="P329" s="117"/>
      <c r="Q329" s="117"/>
      <c r="R329" s="117"/>
      <c r="S329" s="117"/>
      <c r="T329" s="117"/>
      <c r="U329" s="117"/>
      <c r="V329" s="117"/>
      <c r="W329" s="117"/>
      <c r="X329" s="117"/>
      <c r="Y329" s="117"/>
      <c r="Z329" s="117"/>
    </row>
    <row r="330">
      <c r="A330" s="361"/>
      <c r="B330" s="115"/>
      <c r="C330" s="117"/>
      <c r="D330" s="361"/>
      <c r="E330" s="870"/>
      <c r="F330" s="871"/>
      <c r="G330" s="117"/>
      <c r="H330" s="117"/>
      <c r="I330" s="361"/>
      <c r="J330" s="117"/>
      <c r="K330" s="117"/>
      <c r="L330" s="117"/>
      <c r="M330" s="117"/>
      <c r="N330" s="117"/>
      <c r="O330" s="117"/>
      <c r="P330" s="117"/>
      <c r="Q330" s="117"/>
      <c r="R330" s="117"/>
      <c r="S330" s="117"/>
      <c r="T330" s="117"/>
      <c r="U330" s="117"/>
      <c r="V330" s="117"/>
      <c r="W330" s="117"/>
      <c r="X330" s="117"/>
      <c r="Y330" s="117"/>
      <c r="Z330" s="117"/>
    </row>
    <row r="331">
      <c r="A331" s="361"/>
      <c r="B331" s="115"/>
      <c r="C331" s="117"/>
      <c r="D331" s="361"/>
      <c r="E331" s="870"/>
      <c r="F331" s="871"/>
      <c r="G331" s="117"/>
      <c r="H331" s="117"/>
      <c r="I331" s="361"/>
      <c r="J331" s="117"/>
      <c r="K331" s="117"/>
      <c r="L331" s="117"/>
      <c r="M331" s="117"/>
      <c r="N331" s="117"/>
      <c r="O331" s="117"/>
      <c r="P331" s="117"/>
      <c r="Q331" s="117"/>
      <c r="R331" s="117"/>
      <c r="S331" s="117"/>
      <c r="T331" s="117"/>
      <c r="U331" s="117"/>
      <c r="V331" s="117"/>
      <c r="W331" s="117"/>
      <c r="X331" s="117"/>
      <c r="Y331" s="117"/>
      <c r="Z331" s="117"/>
    </row>
    <row r="332">
      <c r="A332" s="361"/>
      <c r="B332" s="115"/>
      <c r="C332" s="117"/>
      <c r="D332" s="361"/>
      <c r="E332" s="870"/>
      <c r="F332" s="871"/>
      <c r="G332" s="117"/>
      <c r="H332" s="117"/>
      <c r="I332" s="361"/>
      <c r="J332" s="117"/>
      <c r="K332" s="117"/>
      <c r="L332" s="117"/>
      <c r="M332" s="117"/>
      <c r="N332" s="117"/>
      <c r="O332" s="117"/>
      <c r="P332" s="117"/>
      <c r="Q332" s="117"/>
      <c r="R332" s="117"/>
      <c r="S332" s="117"/>
      <c r="T332" s="117"/>
      <c r="U332" s="117"/>
      <c r="V332" s="117"/>
      <c r="W332" s="117"/>
      <c r="X332" s="117"/>
      <c r="Y332" s="117"/>
      <c r="Z332" s="117"/>
    </row>
    <row r="333">
      <c r="A333" s="361"/>
      <c r="B333" s="115"/>
      <c r="C333" s="117"/>
      <c r="D333" s="361"/>
      <c r="E333" s="870"/>
      <c r="F333" s="871"/>
      <c r="G333" s="117"/>
      <c r="H333" s="117"/>
      <c r="I333" s="361"/>
      <c r="J333" s="117"/>
      <c r="K333" s="117"/>
      <c r="L333" s="117"/>
      <c r="M333" s="117"/>
      <c r="N333" s="117"/>
      <c r="O333" s="117"/>
      <c r="P333" s="117"/>
      <c r="Q333" s="117"/>
      <c r="R333" s="117"/>
      <c r="S333" s="117"/>
      <c r="T333" s="117"/>
      <c r="U333" s="117"/>
      <c r="V333" s="117"/>
      <c r="W333" s="117"/>
      <c r="X333" s="117"/>
      <c r="Y333" s="117"/>
      <c r="Z333" s="117"/>
    </row>
    <row r="334">
      <c r="A334" s="361"/>
      <c r="B334" s="115"/>
      <c r="C334" s="117"/>
      <c r="D334" s="361"/>
      <c r="E334" s="870"/>
      <c r="F334" s="871"/>
      <c r="G334" s="117"/>
      <c r="H334" s="117"/>
      <c r="I334" s="361"/>
      <c r="J334" s="117"/>
      <c r="K334" s="117"/>
      <c r="L334" s="117"/>
      <c r="M334" s="117"/>
      <c r="N334" s="117"/>
      <c r="O334" s="117"/>
      <c r="P334" s="117"/>
      <c r="Q334" s="117"/>
      <c r="R334" s="117"/>
      <c r="S334" s="117"/>
      <c r="T334" s="117"/>
      <c r="U334" s="117"/>
      <c r="V334" s="117"/>
      <c r="W334" s="117"/>
      <c r="X334" s="117"/>
      <c r="Y334" s="117"/>
      <c r="Z334" s="117"/>
    </row>
    <row r="335">
      <c r="A335" s="361"/>
      <c r="B335" s="115"/>
      <c r="C335" s="117"/>
      <c r="D335" s="361"/>
      <c r="E335" s="870"/>
      <c r="F335" s="871"/>
      <c r="G335" s="117"/>
      <c r="H335" s="117"/>
      <c r="I335" s="361"/>
      <c r="J335" s="117"/>
      <c r="K335" s="117"/>
      <c r="L335" s="117"/>
      <c r="M335" s="117"/>
      <c r="N335" s="117"/>
      <c r="O335" s="117"/>
      <c r="P335" s="117"/>
      <c r="Q335" s="117"/>
      <c r="R335" s="117"/>
      <c r="S335" s="117"/>
      <c r="T335" s="117"/>
      <c r="U335" s="117"/>
      <c r="V335" s="117"/>
      <c r="W335" s="117"/>
      <c r="X335" s="117"/>
      <c r="Y335" s="117"/>
      <c r="Z335" s="117"/>
    </row>
    <row r="336">
      <c r="A336" s="361"/>
      <c r="B336" s="115"/>
      <c r="C336" s="117"/>
      <c r="D336" s="361"/>
      <c r="E336" s="870"/>
      <c r="F336" s="871"/>
      <c r="G336" s="117"/>
      <c r="H336" s="117"/>
      <c r="I336" s="361"/>
      <c r="J336" s="117"/>
      <c r="K336" s="117"/>
      <c r="L336" s="117"/>
      <c r="M336" s="117"/>
      <c r="N336" s="117"/>
      <c r="O336" s="117"/>
      <c r="P336" s="117"/>
      <c r="Q336" s="117"/>
      <c r="R336" s="117"/>
      <c r="S336" s="117"/>
      <c r="T336" s="117"/>
      <c r="U336" s="117"/>
      <c r="V336" s="117"/>
      <c r="W336" s="117"/>
      <c r="X336" s="117"/>
      <c r="Y336" s="117"/>
      <c r="Z336" s="117"/>
    </row>
    <row r="337">
      <c r="A337" s="361"/>
      <c r="B337" s="115"/>
      <c r="C337" s="117"/>
      <c r="D337" s="361"/>
      <c r="E337" s="870"/>
      <c r="F337" s="871"/>
      <c r="G337" s="117"/>
      <c r="H337" s="117"/>
      <c r="I337" s="361"/>
      <c r="J337" s="117"/>
      <c r="K337" s="117"/>
      <c r="L337" s="117"/>
      <c r="M337" s="117"/>
      <c r="N337" s="117"/>
      <c r="O337" s="117"/>
      <c r="P337" s="117"/>
      <c r="Q337" s="117"/>
      <c r="R337" s="117"/>
      <c r="S337" s="117"/>
      <c r="T337" s="117"/>
      <c r="U337" s="117"/>
      <c r="V337" s="117"/>
      <c r="W337" s="117"/>
      <c r="X337" s="117"/>
      <c r="Y337" s="117"/>
      <c r="Z337" s="117"/>
    </row>
    <row r="338">
      <c r="A338" s="361"/>
      <c r="B338" s="115"/>
      <c r="C338" s="117"/>
      <c r="D338" s="361"/>
      <c r="E338" s="870"/>
      <c r="F338" s="871"/>
      <c r="G338" s="117"/>
      <c r="H338" s="117"/>
      <c r="I338" s="361"/>
      <c r="J338" s="117"/>
      <c r="K338" s="117"/>
      <c r="L338" s="117"/>
      <c r="M338" s="117"/>
      <c r="N338" s="117"/>
      <c r="O338" s="117"/>
      <c r="P338" s="117"/>
      <c r="Q338" s="117"/>
      <c r="R338" s="117"/>
      <c r="S338" s="117"/>
      <c r="T338" s="117"/>
      <c r="U338" s="117"/>
      <c r="V338" s="117"/>
      <c r="W338" s="117"/>
      <c r="X338" s="117"/>
      <c r="Y338" s="117"/>
      <c r="Z338" s="117"/>
    </row>
    <row r="339">
      <c r="A339" s="361"/>
      <c r="B339" s="115"/>
      <c r="C339" s="117"/>
      <c r="D339" s="361"/>
      <c r="E339" s="870"/>
      <c r="F339" s="871"/>
      <c r="G339" s="117"/>
      <c r="H339" s="117"/>
      <c r="I339" s="361"/>
      <c r="J339" s="117"/>
      <c r="K339" s="117"/>
      <c r="L339" s="117"/>
      <c r="M339" s="117"/>
      <c r="N339" s="117"/>
      <c r="O339" s="117"/>
      <c r="P339" s="117"/>
      <c r="Q339" s="117"/>
      <c r="R339" s="117"/>
      <c r="S339" s="117"/>
      <c r="T339" s="117"/>
      <c r="U339" s="117"/>
      <c r="V339" s="117"/>
      <c r="W339" s="117"/>
      <c r="X339" s="117"/>
      <c r="Y339" s="117"/>
      <c r="Z339" s="117"/>
    </row>
    <row r="340">
      <c r="A340" s="361"/>
      <c r="B340" s="115"/>
      <c r="C340" s="117"/>
      <c r="D340" s="361"/>
      <c r="E340" s="870"/>
      <c r="F340" s="871"/>
      <c r="G340" s="117"/>
      <c r="H340" s="117"/>
      <c r="I340" s="361"/>
      <c r="J340" s="117"/>
      <c r="K340" s="117"/>
      <c r="L340" s="117"/>
      <c r="M340" s="117"/>
      <c r="N340" s="117"/>
      <c r="O340" s="117"/>
      <c r="P340" s="117"/>
      <c r="Q340" s="117"/>
      <c r="R340" s="117"/>
      <c r="S340" s="117"/>
      <c r="T340" s="117"/>
      <c r="U340" s="117"/>
      <c r="V340" s="117"/>
      <c r="W340" s="117"/>
      <c r="X340" s="117"/>
      <c r="Y340" s="117"/>
      <c r="Z340" s="117"/>
    </row>
    <row r="341">
      <c r="A341" s="361"/>
      <c r="B341" s="115"/>
      <c r="C341" s="117"/>
      <c r="D341" s="361"/>
      <c r="E341" s="870"/>
      <c r="F341" s="871"/>
      <c r="G341" s="117"/>
      <c r="H341" s="117"/>
      <c r="I341" s="361"/>
      <c r="J341" s="117"/>
      <c r="K341" s="117"/>
      <c r="L341" s="117"/>
      <c r="M341" s="117"/>
      <c r="N341" s="117"/>
      <c r="O341" s="117"/>
      <c r="P341" s="117"/>
      <c r="Q341" s="117"/>
      <c r="R341" s="117"/>
      <c r="S341" s="117"/>
      <c r="T341" s="117"/>
      <c r="U341" s="117"/>
      <c r="V341" s="117"/>
      <c r="W341" s="117"/>
      <c r="X341" s="117"/>
      <c r="Y341" s="117"/>
      <c r="Z341" s="117"/>
    </row>
    <row r="342">
      <c r="A342" s="361"/>
      <c r="B342" s="115"/>
      <c r="C342" s="117"/>
      <c r="D342" s="361"/>
      <c r="E342" s="870"/>
      <c r="F342" s="871"/>
      <c r="G342" s="117"/>
      <c r="H342" s="117"/>
      <c r="I342" s="361"/>
      <c r="J342" s="117"/>
      <c r="K342" s="117"/>
      <c r="L342" s="117"/>
      <c r="M342" s="117"/>
      <c r="N342" s="117"/>
      <c r="O342" s="117"/>
      <c r="P342" s="117"/>
      <c r="Q342" s="117"/>
      <c r="R342" s="117"/>
      <c r="S342" s="117"/>
      <c r="T342" s="117"/>
      <c r="U342" s="117"/>
      <c r="V342" s="117"/>
      <c r="W342" s="117"/>
      <c r="X342" s="117"/>
      <c r="Y342" s="117"/>
      <c r="Z342" s="117"/>
    </row>
    <row r="343">
      <c r="A343" s="361"/>
      <c r="B343" s="115"/>
      <c r="C343" s="117"/>
      <c r="D343" s="361"/>
      <c r="E343" s="870"/>
      <c r="F343" s="871"/>
      <c r="G343" s="117"/>
      <c r="H343" s="117"/>
      <c r="I343" s="361"/>
      <c r="J343" s="117"/>
      <c r="K343" s="117"/>
      <c r="L343" s="117"/>
      <c r="M343" s="117"/>
      <c r="N343" s="117"/>
      <c r="O343" s="117"/>
      <c r="P343" s="117"/>
      <c r="Q343" s="117"/>
      <c r="R343" s="117"/>
      <c r="S343" s="117"/>
      <c r="T343" s="117"/>
      <c r="U343" s="117"/>
      <c r="V343" s="117"/>
      <c r="W343" s="117"/>
      <c r="X343" s="117"/>
      <c r="Y343" s="117"/>
      <c r="Z343" s="117"/>
    </row>
    <row r="344">
      <c r="A344" s="361"/>
      <c r="B344" s="115"/>
      <c r="C344" s="117"/>
      <c r="D344" s="361"/>
      <c r="E344" s="870"/>
      <c r="F344" s="871"/>
      <c r="G344" s="117"/>
      <c r="H344" s="117"/>
      <c r="I344" s="361"/>
      <c r="J344" s="117"/>
      <c r="K344" s="117"/>
      <c r="L344" s="117"/>
      <c r="M344" s="117"/>
      <c r="N344" s="117"/>
      <c r="O344" s="117"/>
      <c r="P344" s="117"/>
      <c r="Q344" s="117"/>
      <c r="R344" s="117"/>
      <c r="S344" s="117"/>
      <c r="T344" s="117"/>
      <c r="U344" s="117"/>
      <c r="V344" s="117"/>
      <c r="W344" s="117"/>
      <c r="X344" s="117"/>
      <c r="Y344" s="117"/>
      <c r="Z344" s="117"/>
    </row>
    <row r="345">
      <c r="A345" s="361"/>
      <c r="B345" s="115"/>
      <c r="C345" s="117"/>
      <c r="D345" s="361"/>
      <c r="E345" s="870"/>
      <c r="F345" s="871"/>
      <c r="G345" s="117"/>
      <c r="H345" s="117"/>
      <c r="I345" s="361"/>
      <c r="J345" s="117"/>
      <c r="K345" s="117"/>
      <c r="L345" s="117"/>
      <c r="M345" s="117"/>
      <c r="N345" s="117"/>
      <c r="O345" s="117"/>
      <c r="P345" s="117"/>
      <c r="Q345" s="117"/>
      <c r="R345" s="117"/>
      <c r="S345" s="117"/>
      <c r="T345" s="117"/>
      <c r="U345" s="117"/>
      <c r="V345" s="117"/>
      <c r="W345" s="117"/>
      <c r="X345" s="117"/>
      <c r="Y345" s="117"/>
      <c r="Z345" s="117"/>
    </row>
    <row r="346">
      <c r="A346" s="361"/>
      <c r="B346" s="115"/>
      <c r="C346" s="117"/>
      <c r="D346" s="361"/>
      <c r="E346" s="870"/>
      <c r="F346" s="871"/>
      <c r="G346" s="117"/>
      <c r="H346" s="117"/>
      <c r="I346" s="361"/>
      <c r="J346" s="117"/>
      <c r="K346" s="117"/>
      <c r="L346" s="117"/>
      <c r="M346" s="117"/>
      <c r="N346" s="117"/>
      <c r="O346" s="117"/>
      <c r="P346" s="117"/>
      <c r="Q346" s="117"/>
      <c r="R346" s="117"/>
      <c r="S346" s="117"/>
      <c r="T346" s="117"/>
      <c r="U346" s="117"/>
      <c r="V346" s="117"/>
      <c r="W346" s="117"/>
      <c r="X346" s="117"/>
      <c r="Y346" s="117"/>
      <c r="Z346" s="117"/>
    </row>
    <row r="347">
      <c r="A347" s="361"/>
      <c r="B347" s="115"/>
      <c r="C347" s="117"/>
      <c r="D347" s="361"/>
      <c r="E347" s="870"/>
      <c r="F347" s="871"/>
      <c r="G347" s="117"/>
      <c r="H347" s="117"/>
      <c r="I347" s="361"/>
      <c r="J347" s="117"/>
      <c r="K347" s="117"/>
      <c r="L347" s="117"/>
      <c r="M347" s="117"/>
      <c r="N347" s="117"/>
      <c r="O347" s="117"/>
      <c r="P347" s="117"/>
      <c r="Q347" s="117"/>
      <c r="R347" s="117"/>
      <c r="S347" s="117"/>
      <c r="T347" s="117"/>
      <c r="U347" s="117"/>
      <c r="V347" s="117"/>
      <c r="W347" s="117"/>
      <c r="X347" s="117"/>
      <c r="Y347" s="117"/>
      <c r="Z347" s="117"/>
    </row>
    <row r="348">
      <c r="A348" s="361"/>
      <c r="B348" s="115"/>
      <c r="C348" s="117"/>
      <c r="D348" s="361"/>
      <c r="E348" s="870"/>
      <c r="F348" s="871"/>
      <c r="G348" s="117"/>
      <c r="H348" s="117"/>
      <c r="I348" s="361"/>
      <c r="J348" s="117"/>
      <c r="K348" s="117"/>
      <c r="L348" s="117"/>
      <c r="M348" s="117"/>
      <c r="N348" s="117"/>
      <c r="O348" s="117"/>
      <c r="P348" s="117"/>
      <c r="Q348" s="117"/>
      <c r="R348" s="117"/>
      <c r="S348" s="117"/>
      <c r="T348" s="117"/>
      <c r="U348" s="117"/>
      <c r="V348" s="117"/>
      <c r="W348" s="117"/>
      <c r="X348" s="117"/>
      <c r="Y348" s="117"/>
      <c r="Z348" s="117"/>
    </row>
    <row r="349">
      <c r="A349" s="361"/>
      <c r="B349" s="115"/>
      <c r="C349" s="117"/>
      <c r="D349" s="361"/>
      <c r="E349" s="870"/>
      <c r="F349" s="871"/>
      <c r="G349" s="117"/>
      <c r="H349" s="117"/>
      <c r="I349" s="361"/>
      <c r="J349" s="117"/>
      <c r="K349" s="117"/>
      <c r="L349" s="117"/>
      <c r="M349" s="117"/>
      <c r="N349" s="117"/>
      <c r="O349" s="117"/>
      <c r="P349" s="117"/>
      <c r="Q349" s="117"/>
      <c r="R349" s="117"/>
      <c r="S349" s="117"/>
      <c r="T349" s="117"/>
      <c r="U349" s="117"/>
      <c r="V349" s="117"/>
      <c r="W349" s="117"/>
      <c r="X349" s="117"/>
      <c r="Y349" s="117"/>
      <c r="Z349" s="117"/>
    </row>
    <row r="350">
      <c r="A350" s="361"/>
      <c r="B350" s="115"/>
      <c r="C350" s="117"/>
      <c r="D350" s="361"/>
      <c r="E350" s="870"/>
      <c r="F350" s="871"/>
      <c r="G350" s="117"/>
      <c r="H350" s="117"/>
      <c r="I350" s="361"/>
      <c r="J350" s="117"/>
      <c r="K350" s="117"/>
      <c r="L350" s="117"/>
      <c r="M350" s="117"/>
      <c r="N350" s="117"/>
      <c r="O350" s="117"/>
      <c r="P350" s="117"/>
      <c r="Q350" s="117"/>
      <c r="R350" s="117"/>
      <c r="S350" s="117"/>
      <c r="T350" s="117"/>
      <c r="U350" s="117"/>
      <c r="V350" s="117"/>
      <c r="W350" s="117"/>
      <c r="X350" s="117"/>
      <c r="Y350" s="117"/>
      <c r="Z350" s="117"/>
    </row>
    <row r="351">
      <c r="A351" s="361"/>
      <c r="B351" s="115"/>
      <c r="C351" s="117"/>
      <c r="D351" s="361"/>
      <c r="E351" s="870"/>
      <c r="F351" s="871"/>
      <c r="G351" s="117"/>
      <c r="H351" s="117"/>
      <c r="I351" s="361"/>
      <c r="J351" s="117"/>
      <c r="K351" s="117"/>
      <c r="L351" s="117"/>
      <c r="M351" s="117"/>
      <c r="N351" s="117"/>
      <c r="O351" s="117"/>
      <c r="P351" s="117"/>
      <c r="Q351" s="117"/>
      <c r="R351" s="117"/>
      <c r="S351" s="117"/>
      <c r="T351" s="117"/>
      <c r="U351" s="117"/>
      <c r="V351" s="117"/>
      <c r="W351" s="117"/>
      <c r="X351" s="117"/>
      <c r="Y351" s="117"/>
      <c r="Z351" s="117"/>
    </row>
    <row r="352">
      <c r="A352" s="361"/>
      <c r="B352" s="115"/>
      <c r="C352" s="117"/>
      <c r="D352" s="361"/>
      <c r="E352" s="870"/>
      <c r="F352" s="871"/>
      <c r="G352" s="117"/>
      <c r="H352" s="117"/>
      <c r="I352" s="361"/>
      <c r="J352" s="117"/>
      <c r="K352" s="117"/>
      <c r="L352" s="117"/>
      <c r="M352" s="117"/>
      <c r="N352" s="117"/>
      <c r="O352" s="117"/>
      <c r="P352" s="117"/>
      <c r="Q352" s="117"/>
      <c r="R352" s="117"/>
      <c r="S352" s="117"/>
      <c r="T352" s="117"/>
      <c r="U352" s="117"/>
      <c r="V352" s="117"/>
      <c r="W352" s="117"/>
      <c r="X352" s="117"/>
      <c r="Y352" s="117"/>
      <c r="Z352" s="117"/>
    </row>
    <row r="353">
      <c r="A353" s="361"/>
      <c r="B353" s="115"/>
      <c r="C353" s="117"/>
      <c r="D353" s="361"/>
      <c r="E353" s="870"/>
      <c r="F353" s="871"/>
      <c r="G353" s="117"/>
      <c r="H353" s="117"/>
      <c r="I353" s="361"/>
      <c r="J353" s="117"/>
      <c r="K353" s="117"/>
      <c r="L353" s="117"/>
      <c r="M353" s="117"/>
      <c r="N353" s="117"/>
      <c r="O353" s="117"/>
      <c r="P353" s="117"/>
      <c r="Q353" s="117"/>
      <c r="R353" s="117"/>
      <c r="S353" s="117"/>
      <c r="T353" s="117"/>
      <c r="U353" s="117"/>
      <c r="V353" s="117"/>
      <c r="W353" s="117"/>
      <c r="X353" s="117"/>
      <c r="Y353" s="117"/>
      <c r="Z353" s="117"/>
    </row>
    <row r="354">
      <c r="A354" s="361"/>
      <c r="B354" s="115"/>
      <c r="C354" s="117"/>
      <c r="D354" s="361"/>
      <c r="E354" s="870"/>
      <c r="F354" s="871"/>
      <c r="G354" s="117"/>
      <c r="H354" s="117"/>
      <c r="I354" s="361"/>
      <c r="J354" s="117"/>
      <c r="K354" s="117"/>
      <c r="L354" s="117"/>
      <c r="M354" s="117"/>
      <c r="N354" s="117"/>
      <c r="O354" s="117"/>
      <c r="P354" s="117"/>
      <c r="Q354" s="117"/>
      <c r="R354" s="117"/>
      <c r="S354" s="117"/>
      <c r="T354" s="117"/>
      <c r="U354" s="117"/>
      <c r="V354" s="117"/>
      <c r="W354" s="117"/>
      <c r="X354" s="117"/>
      <c r="Y354" s="117"/>
      <c r="Z354" s="117"/>
    </row>
    <row r="355">
      <c r="A355" s="361"/>
      <c r="B355" s="115"/>
      <c r="C355" s="117"/>
      <c r="D355" s="361"/>
      <c r="E355" s="870"/>
      <c r="F355" s="871"/>
      <c r="G355" s="117"/>
      <c r="H355" s="117"/>
      <c r="I355" s="361"/>
      <c r="J355" s="117"/>
      <c r="K355" s="117"/>
      <c r="L355" s="117"/>
      <c r="M355" s="117"/>
      <c r="N355" s="117"/>
      <c r="O355" s="117"/>
      <c r="P355" s="117"/>
      <c r="Q355" s="117"/>
      <c r="R355" s="117"/>
      <c r="S355" s="117"/>
      <c r="T355" s="117"/>
      <c r="U355" s="117"/>
      <c r="V355" s="117"/>
      <c r="W355" s="117"/>
      <c r="X355" s="117"/>
      <c r="Y355" s="117"/>
      <c r="Z355" s="117"/>
    </row>
    <row r="356">
      <c r="A356" s="361"/>
      <c r="B356" s="115"/>
      <c r="C356" s="117"/>
      <c r="D356" s="361"/>
      <c r="E356" s="870"/>
      <c r="F356" s="871"/>
      <c r="G356" s="117"/>
      <c r="H356" s="117"/>
      <c r="I356" s="361"/>
      <c r="J356" s="117"/>
      <c r="K356" s="117"/>
      <c r="L356" s="117"/>
      <c r="M356" s="117"/>
      <c r="N356" s="117"/>
      <c r="O356" s="117"/>
      <c r="P356" s="117"/>
      <c r="Q356" s="117"/>
      <c r="R356" s="117"/>
      <c r="S356" s="117"/>
      <c r="T356" s="117"/>
      <c r="U356" s="117"/>
      <c r="V356" s="117"/>
      <c r="W356" s="117"/>
      <c r="X356" s="117"/>
      <c r="Y356" s="117"/>
      <c r="Z356" s="117"/>
    </row>
    <row r="357">
      <c r="A357" s="361"/>
      <c r="B357" s="115"/>
      <c r="C357" s="117"/>
      <c r="D357" s="361"/>
      <c r="E357" s="870"/>
      <c r="F357" s="871"/>
      <c r="G357" s="117"/>
      <c r="H357" s="117"/>
      <c r="I357" s="361"/>
      <c r="J357" s="117"/>
      <c r="K357" s="117"/>
      <c r="L357" s="117"/>
      <c r="M357" s="117"/>
      <c r="N357" s="117"/>
      <c r="O357" s="117"/>
      <c r="P357" s="117"/>
      <c r="Q357" s="117"/>
      <c r="R357" s="117"/>
      <c r="S357" s="117"/>
      <c r="T357" s="117"/>
      <c r="U357" s="117"/>
      <c r="V357" s="117"/>
      <c r="W357" s="117"/>
      <c r="X357" s="117"/>
      <c r="Y357" s="117"/>
      <c r="Z357" s="117"/>
    </row>
    <row r="358">
      <c r="A358" s="361"/>
      <c r="B358" s="115"/>
      <c r="C358" s="117"/>
      <c r="D358" s="361"/>
      <c r="E358" s="870"/>
      <c r="F358" s="871"/>
      <c r="G358" s="117"/>
      <c r="H358" s="117"/>
      <c r="I358" s="361"/>
      <c r="J358" s="117"/>
      <c r="K358" s="117"/>
      <c r="L358" s="117"/>
      <c r="M358" s="117"/>
      <c r="N358" s="117"/>
      <c r="O358" s="117"/>
      <c r="P358" s="117"/>
      <c r="Q358" s="117"/>
      <c r="R358" s="117"/>
      <c r="S358" s="117"/>
      <c r="T358" s="117"/>
      <c r="U358" s="117"/>
      <c r="V358" s="117"/>
      <c r="W358" s="117"/>
      <c r="X358" s="117"/>
      <c r="Y358" s="117"/>
      <c r="Z358" s="117"/>
    </row>
    <row r="359">
      <c r="A359" s="361"/>
      <c r="B359" s="115"/>
      <c r="C359" s="117"/>
      <c r="D359" s="361"/>
      <c r="E359" s="870"/>
      <c r="F359" s="871"/>
      <c r="G359" s="117"/>
      <c r="H359" s="117"/>
      <c r="I359" s="361"/>
      <c r="J359" s="117"/>
      <c r="K359" s="117"/>
      <c r="L359" s="117"/>
      <c r="M359" s="117"/>
      <c r="N359" s="117"/>
      <c r="O359" s="117"/>
      <c r="P359" s="117"/>
      <c r="Q359" s="117"/>
      <c r="R359" s="117"/>
      <c r="S359" s="117"/>
      <c r="T359" s="117"/>
      <c r="U359" s="117"/>
      <c r="V359" s="117"/>
      <c r="W359" s="117"/>
      <c r="X359" s="117"/>
      <c r="Y359" s="117"/>
      <c r="Z359" s="117"/>
    </row>
    <row r="360">
      <c r="A360" s="361"/>
      <c r="B360" s="115"/>
      <c r="C360" s="117"/>
      <c r="D360" s="361"/>
      <c r="E360" s="870"/>
      <c r="F360" s="871"/>
      <c r="G360" s="117"/>
      <c r="H360" s="117"/>
      <c r="I360" s="361"/>
      <c r="J360" s="117"/>
      <c r="K360" s="117"/>
      <c r="L360" s="117"/>
      <c r="M360" s="117"/>
      <c r="N360" s="117"/>
      <c r="O360" s="117"/>
      <c r="P360" s="117"/>
      <c r="Q360" s="117"/>
      <c r="R360" s="117"/>
      <c r="S360" s="117"/>
      <c r="T360" s="117"/>
      <c r="U360" s="117"/>
      <c r="V360" s="117"/>
      <c r="W360" s="117"/>
      <c r="X360" s="117"/>
      <c r="Y360" s="117"/>
      <c r="Z360" s="117"/>
    </row>
    <row r="361">
      <c r="A361" s="361"/>
      <c r="B361" s="115"/>
      <c r="C361" s="117"/>
      <c r="D361" s="361"/>
      <c r="E361" s="870"/>
      <c r="F361" s="871"/>
      <c r="G361" s="117"/>
      <c r="H361" s="117"/>
      <c r="I361" s="361"/>
      <c r="J361" s="117"/>
      <c r="K361" s="117"/>
      <c r="L361" s="117"/>
      <c r="M361" s="117"/>
      <c r="N361" s="117"/>
      <c r="O361" s="117"/>
      <c r="P361" s="117"/>
      <c r="Q361" s="117"/>
      <c r="R361" s="117"/>
      <c r="S361" s="117"/>
      <c r="T361" s="117"/>
      <c r="U361" s="117"/>
      <c r="V361" s="117"/>
      <c r="W361" s="117"/>
      <c r="X361" s="117"/>
      <c r="Y361" s="117"/>
      <c r="Z361" s="117"/>
    </row>
    <row r="362">
      <c r="A362" s="361"/>
      <c r="B362" s="115"/>
      <c r="C362" s="117"/>
      <c r="D362" s="361"/>
      <c r="E362" s="870"/>
      <c r="F362" s="871"/>
      <c r="G362" s="117"/>
      <c r="H362" s="117"/>
      <c r="I362" s="361"/>
      <c r="J362" s="117"/>
      <c r="K362" s="117"/>
      <c r="L362" s="117"/>
      <c r="M362" s="117"/>
      <c r="N362" s="117"/>
      <c r="O362" s="117"/>
      <c r="P362" s="117"/>
      <c r="Q362" s="117"/>
      <c r="R362" s="117"/>
      <c r="S362" s="117"/>
      <c r="T362" s="117"/>
      <c r="U362" s="117"/>
      <c r="V362" s="117"/>
      <c r="W362" s="117"/>
      <c r="X362" s="117"/>
      <c r="Y362" s="117"/>
      <c r="Z362" s="117"/>
    </row>
    <row r="363">
      <c r="A363" s="361"/>
      <c r="B363" s="115"/>
      <c r="C363" s="117"/>
      <c r="D363" s="361"/>
      <c r="E363" s="870"/>
      <c r="F363" s="871"/>
      <c r="G363" s="117"/>
      <c r="H363" s="117"/>
      <c r="I363" s="361"/>
      <c r="J363" s="117"/>
      <c r="K363" s="117"/>
      <c r="L363" s="117"/>
      <c r="M363" s="117"/>
      <c r="N363" s="117"/>
      <c r="O363" s="117"/>
      <c r="P363" s="117"/>
      <c r="Q363" s="117"/>
      <c r="R363" s="117"/>
      <c r="S363" s="117"/>
      <c r="T363" s="117"/>
      <c r="U363" s="117"/>
      <c r="V363" s="117"/>
      <c r="W363" s="117"/>
      <c r="X363" s="117"/>
      <c r="Y363" s="117"/>
      <c r="Z363" s="117"/>
    </row>
    <row r="364">
      <c r="A364" s="361"/>
      <c r="B364" s="115"/>
      <c r="C364" s="117"/>
      <c r="D364" s="361"/>
      <c r="E364" s="870"/>
      <c r="F364" s="871"/>
      <c r="G364" s="117"/>
      <c r="H364" s="117"/>
      <c r="I364" s="361"/>
      <c r="J364" s="117"/>
      <c r="K364" s="117"/>
      <c r="L364" s="117"/>
      <c r="M364" s="117"/>
      <c r="N364" s="117"/>
      <c r="O364" s="117"/>
      <c r="P364" s="117"/>
      <c r="Q364" s="117"/>
      <c r="R364" s="117"/>
      <c r="S364" s="117"/>
      <c r="T364" s="117"/>
      <c r="U364" s="117"/>
      <c r="V364" s="117"/>
      <c r="W364" s="117"/>
      <c r="X364" s="117"/>
      <c r="Y364" s="117"/>
      <c r="Z364" s="117"/>
    </row>
    <row r="365">
      <c r="A365" s="361"/>
      <c r="B365" s="115"/>
      <c r="C365" s="117"/>
      <c r="D365" s="361"/>
      <c r="E365" s="870"/>
      <c r="F365" s="871"/>
      <c r="G365" s="117"/>
      <c r="H365" s="117"/>
      <c r="I365" s="361"/>
      <c r="J365" s="117"/>
      <c r="K365" s="117"/>
      <c r="L365" s="117"/>
      <c r="M365" s="117"/>
      <c r="N365" s="117"/>
      <c r="O365" s="117"/>
      <c r="P365" s="117"/>
      <c r="Q365" s="117"/>
      <c r="R365" s="117"/>
      <c r="S365" s="117"/>
      <c r="T365" s="117"/>
      <c r="U365" s="117"/>
      <c r="V365" s="117"/>
      <c r="W365" s="117"/>
      <c r="X365" s="117"/>
      <c r="Y365" s="117"/>
      <c r="Z365" s="117"/>
    </row>
    <row r="366">
      <c r="A366" s="361"/>
      <c r="B366" s="115"/>
      <c r="C366" s="117"/>
      <c r="D366" s="361"/>
      <c r="E366" s="870"/>
      <c r="F366" s="871"/>
      <c r="G366" s="117"/>
      <c r="H366" s="117"/>
      <c r="I366" s="361"/>
      <c r="J366" s="117"/>
      <c r="K366" s="117"/>
      <c r="L366" s="117"/>
      <c r="M366" s="117"/>
      <c r="N366" s="117"/>
      <c r="O366" s="117"/>
      <c r="P366" s="117"/>
      <c r="Q366" s="117"/>
      <c r="R366" s="117"/>
      <c r="S366" s="117"/>
      <c r="T366" s="117"/>
      <c r="U366" s="117"/>
      <c r="V366" s="117"/>
      <c r="W366" s="117"/>
      <c r="X366" s="117"/>
      <c r="Y366" s="117"/>
      <c r="Z366" s="117"/>
    </row>
    <row r="367">
      <c r="A367" s="361"/>
      <c r="B367" s="115"/>
      <c r="C367" s="117"/>
      <c r="D367" s="361"/>
      <c r="E367" s="870"/>
      <c r="F367" s="871"/>
      <c r="G367" s="117"/>
      <c r="H367" s="117"/>
      <c r="I367" s="361"/>
      <c r="J367" s="117"/>
      <c r="K367" s="117"/>
      <c r="L367" s="117"/>
      <c r="M367" s="117"/>
      <c r="N367" s="117"/>
      <c r="O367" s="117"/>
      <c r="P367" s="117"/>
      <c r="Q367" s="117"/>
      <c r="R367" s="117"/>
      <c r="S367" s="117"/>
      <c r="T367" s="117"/>
      <c r="U367" s="117"/>
      <c r="V367" s="117"/>
      <c r="W367" s="117"/>
      <c r="X367" s="117"/>
      <c r="Y367" s="117"/>
      <c r="Z367" s="117"/>
    </row>
    <row r="368">
      <c r="A368" s="361"/>
      <c r="B368" s="115"/>
      <c r="C368" s="117"/>
      <c r="D368" s="361"/>
      <c r="E368" s="870"/>
      <c r="F368" s="871"/>
      <c r="G368" s="117"/>
      <c r="H368" s="117"/>
      <c r="I368" s="361"/>
      <c r="J368" s="117"/>
      <c r="K368" s="117"/>
      <c r="L368" s="117"/>
      <c r="M368" s="117"/>
      <c r="N368" s="117"/>
      <c r="O368" s="117"/>
      <c r="P368" s="117"/>
      <c r="Q368" s="117"/>
      <c r="R368" s="117"/>
      <c r="S368" s="117"/>
      <c r="T368" s="117"/>
      <c r="U368" s="117"/>
      <c r="V368" s="117"/>
      <c r="W368" s="117"/>
      <c r="X368" s="117"/>
      <c r="Y368" s="117"/>
      <c r="Z368" s="117"/>
    </row>
    <row r="369">
      <c r="A369" s="361"/>
      <c r="B369" s="115"/>
      <c r="C369" s="117"/>
      <c r="D369" s="361"/>
      <c r="E369" s="870"/>
      <c r="F369" s="871"/>
      <c r="G369" s="117"/>
      <c r="H369" s="117"/>
      <c r="I369" s="361"/>
      <c r="J369" s="117"/>
      <c r="K369" s="117"/>
      <c r="L369" s="117"/>
      <c r="M369" s="117"/>
      <c r="N369" s="117"/>
      <c r="O369" s="117"/>
      <c r="P369" s="117"/>
      <c r="Q369" s="117"/>
      <c r="R369" s="117"/>
      <c r="S369" s="117"/>
      <c r="T369" s="117"/>
      <c r="U369" s="117"/>
      <c r="V369" s="117"/>
      <c r="W369" s="117"/>
      <c r="X369" s="117"/>
      <c r="Y369" s="117"/>
      <c r="Z369" s="117"/>
    </row>
    <row r="370">
      <c r="A370" s="361"/>
      <c r="B370" s="115"/>
      <c r="C370" s="117"/>
      <c r="D370" s="361"/>
      <c r="E370" s="870"/>
      <c r="F370" s="871"/>
      <c r="G370" s="117"/>
      <c r="H370" s="117"/>
      <c r="I370" s="361"/>
      <c r="J370" s="117"/>
      <c r="K370" s="117"/>
      <c r="L370" s="117"/>
      <c r="M370" s="117"/>
      <c r="N370" s="117"/>
      <c r="O370" s="117"/>
      <c r="P370" s="117"/>
      <c r="Q370" s="117"/>
      <c r="R370" s="117"/>
      <c r="S370" s="117"/>
      <c r="T370" s="117"/>
      <c r="U370" s="117"/>
      <c r="V370" s="117"/>
      <c r="W370" s="117"/>
      <c r="X370" s="117"/>
      <c r="Y370" s="117"/>
      <c r="Z370" s="117"/>
    </row>
    <row r="371">
      <c r="A371" s="361"/>
      <c r="B371" s="115"/>
      <c r="C371" s="117"/>
      <c r="D371" s="361"/>
      <c r="E371" s="870"/>
      <c r="F371" s="871"/>
      <c r="G371" s="117"/>
      <c r="H371" s="117"/>
      <c r="I371" s="361"/>
      <c r="J371" s="117"/>
      <c r="K371" s="117"/>
      <c r="L371" s="117"/>
      <c r="M371" s="117"/>
      <c r="N371" s="117"/>
      <c r="O371" s="117"/>
      <c r="P371" s="117"/>
      <c r="Q371" s="117"/>
      <c r="R371" s="117"/>
      <c r="S371" s="117"/>
      <c r="T371" s="117"/>
      <c r="U371" s="117"/>
      <c r="V371" s="117"/>
      <c r="W371" s="117"/>
      <c r="X371" s="117"/>
      <c r="Y371" s="117"/>
      <c r="Z371" s="117"/>
    </row>
    <row r="372">
      <c r="A372" s="361"/>
      <c r="B372" s="115"/>
      <c r="C372" s="117"/>
      <c r="D372" s="361"/>
      <c r="E372" s="870"/>
      <c r="F372" s="871"/>
      <c r="G372" s="117"/>
      <c r="H372" s="117"/>
      <c r="I372" s="361"/>
      <c r="J372" s="117"/>
      <c r="K372" s="117"/>
      <c r="L372" s="117"/>
      <c r="M372" s="117"/>
      <c r="N372" s="117"/>
      <c r="O372" s="117"/>
      <c r="P372" s="117"/>
      <c r="Q372" s="117"/>
      <c r="R372" s="117"/>
      <c r="S372" s="117"/>
      <c r="T372" s="117"/>
      <c r="U372" s="117"/>
      <c r="V372" s="117"/>
      <c r="W372" s="117"/>
      <c r="X372" s="117"/>
      <c r="Y372" s="117"/>
      <c r="Z372" s="117"/>
    </row>
    <row r="373">
      <c r="A373" s="361"/>
      <c r="B373" s="115"/>
      <c r="C373" s="117"/>
      <c r="D373" s="361"/>
      <c r="E373" s="870"/>
      <c r="F373" s="871"/>
      <c r="G373" s="117"/>
      <c r="H373" s="117"/>
      <c r="I373" s="361"/>
      <c r="J373" s="117"/>
      <c r="K373" s="117"/>
      <c r="L373" s="117"/>
      <c r="M373" s="117"/>
      <c r="N373" s="117"/>
      <c r="O373" s="117"/>
      <c r="P373" s="117"/>
      <c r="Q373" s="117"/>
      <c r="R373" s="117"/>
      <c r="S373" s="117"/>
      <c r="T373" s="117"/>
      <c r="U373" s="117"/>
      <c r="V373" s="117"/>
      <c r="W373" s="117"/>
      <c r="X373" s="117"/>
      <c r="Y373" s="117"/>
      <c r="Z373" s="117"/>
    </row>
    <row r="374">
      <c r="A374" s="361"/>
      <c r="B374" s="115"/>
      <c r="C374" s="117"/>
      <c r="D374" s="361"/>
      <c r="E374" s="870"/>
      <c r="F374" s="871"/>
      <c r="G374" s="117"/>
      <c r="H374" s="117"/>
      <c r="I374" s="361"/>
      <c r="J374" s="117"/>
      <c r="K374" s="117"/>
      <c r="L374" s="117"/>
      <c r="M374" s="117"/>
      <c r="N374" s="117"/>
      <c r="O374" s="117"/>
      <c r="P374" s="117"/>
      <c r="Q374" s="117"/>
      <c r="R374" s="117"/>
      <c r="S374" s="117"/>
      <c r="T374" s="117"/>
      <c r="U374" s="117"/>
      <c r="V374" s="117"/>
      <c r="W374" s="117"/>
      <c r="X374" s="117"/>
      <c r="Y374" s="117"/>
      <c r="Z374" s="117"/>
    </row>
    <row r="375">
      <c r="A375" s="361"/>
      <c r="B375" s="115"/>
      <c r="C375" s="117"/>
      <c r="D375" s="361"/>
      <c r="E375" s="870"/>
      <c r="F375" s="871"/>
      <c r="G375" s="117"/>
      <c r="H375" s="117"/>
      <c r="I375" s="361"/>
      <c r="J375" s="117"/>
      <c r="K375" s="117"/>
      <c r="L375" s="117"/>
      <c r="M375" s="117"/>
      <c r="N375" s="117"/>
      <c r="O375" s="117"/>
      <c r="P375" s="117"/>
      <c r="Q375" s="117"/>
      <c r="R375" s="117"/>
      <c r="S375" s="117"/>
      <c r="T375" s="117"/>
      <c r="U375" s="117"/>
      <c r="V375" s="117"/>
      <c r="W375" s="117"/>
      <c r="X375" s="117"/>
      <c r="Y375" s="117"/>
      <c r="Z375" s="117"/>
    </row>
    <row r="376">
      <c r="A376" s="361"/>
      <c r="B376" s="115"/>
      <c r="C376" s="117"/>
      <c r="D376" s="361"/>
      <c r="E376" s="870"/>
      <c r="F376" s="871"/>
      <c r="G376" s="117"/>
      <c r="H376" s="117"/>
      <c r="I376" s="361"/>
      <c r="J376" s="117"/>
      <c r="K376" s="117"/>
      <c r="L376" s="117"/>
      <c r="M376" s="117"/>
      <c r="N376" s="117"/>
      <c r="O376" s="117"/>
      <c r="P376" s="117"/>
      <c r="Q376" s="117"/>
      <c r="R376" s="117"/>
      <c r="S376" s="117"/>
      <c r="T376" s="117"/>
      <c r="U376" s="117"/>
      <c r="V376" s="117"/>
      <c r="W376" s="117"/>
      <c r="X376" s="117"/>
      <c r="Y376" s="117"/>
      <c r="Z376" s="117"/>
    </row>
    <row r="377">
      <c r="A377" s="361"/>
      <c r="B377" s="115"/>
      <c r="C377" s="117"/>
      <c r="D377" s="361"/>
      <c r="E377" s="870"/>
      <c r="F377" s="871"/>
      <c r="G377" s="117"/>
      <c r="H377" s="117"/>
      <c r="I377" s="361"/>
      <c r="J377" s="117"/>
      <c r="K377" s="117"/>
      <c r="L377" s="117"/>
      <c r="M377" s="117"/>
      <c r="N377" s="117"/>
      <c r="O377" s="117"/>
      <c r="P377" s="117"/>
      <c r="Q377" s="117"/>
      <c r="R377" s="117"/>
      <c r="S377" s="117"/>
      <c r="T377" s="117"/>
      <c r="U377" s="117"/>
      <c r="V377" s="117"/>
      <c r="W377" s="117"/>
      <c r="X377" s="117"/>
      <c r="Y377" s="117"/>
      <c r="Z377" s="117"/>
    </row>
    <row r="378">
      <c r="A378" s="361"/>
      <c r="B378" s="115"/>
      <c r="C378" s="117"/>
      <c r="D378" s="361"/>
      <c r="E378" s="870"/>
      <c r="F378" s="871"/>
      <c r="G378" s="117"/>
      <c r="H378" s="117"/>
      <c r="I378" s="361"/>
      <c r="J378" s="117"/>
      <c r="K378" s="117"/>
      <c r="L378" s="117"/>
      <c r="M378" s="117"/>
      <c r="N378" s="117"/>
      <c r="O378" s="117"/>
      <c r="P378" s="117"/>
      <c r="Q378" s="117"/>
      <c r="R378" s="117"/>
      <c r="S378" s="117"/>
      <c r="T378" s="117"/>
      <c r="U378" s="117"/>
      <c r="V378" s="117"/>
      <c r="W378" s="117"/>
      <c r="X378" s="117"/>
      <c r="Y378" s="117"/>
      <c r="Z378" s="117"/>
    </row>
    <row r="379">
      <c r="A379" s="361"/>
      <c r="B379" s="115"/>
      <c r="C379" s="117"/>
      <c r="D379" s="361"/>
      <c r="E379" s="870"/>
      <c r="F379" s="871"/>
      <c r="G379" s="117"/>
      <c r="H379" s="117"/>
      <c r="I379" s="361"/>
      <c r="J379" s="117"/>
      <c r="K379" s="117"/>
      <c r="L379" s="117"/>
      <c r="M379" s="117"/>
      <c r="N379" s="117"/>
      <c r="O379" s="117"/>
      <c r="P379" s="117"/>
      <c r="Q379" s="117"/>
      <c r="R379" s="117"/>
      <c r="S379" s="117"/>
      <c r="T379" s="117"/>
      <c r="U379" s="117"/>
      <c r="V379" s="117"/>
      <c r="W379" s="117"/>
      <c r="X379" s="117"/>
      <c r="Y379" s="117"/>
      <c r="Z379" s="117"/>
    </row>
    <row r="380">
      <c r="A380" s="361"/>
      <c r="B380" s="115"/>
      <c r="C380" s="117"/>
      <c r="D380" s="361"/>
      <c r="E380" s="870"/>
      <c r="F380" s="871"/>
      <c r="G380" s="117"/>
      <c r="H380" s="117"/>
      <c r="I380" s="361"/>
      <c r="J380" s="117"/>
      <c r="K380" s="117"/>
      <c r="L380" s="117"/>
      <c r="M380" s="117"/>
      <c r="N380" s="117"/>
      <c r="O380" s="117"/>
      <c r="P380" s="117"/>
      <c r="Q380" s="117"/>
      <c r="R380" s="117"/>
      <c r="S380" s="117"/>
      <c r="T380" s="117"/>
      <c r="U380" s="117"/>
      <c r="V380" s="117"/>
      <c r="W380" s="117"/>
      <c r="X380" s="117"/>
      <c r="Y380" s="117"/>
      <c r="Z380" s="117"/>
    </row>
    <row r="381">
      <c r="A381" s="361"/>
      <c r="B381" s="115"/>
      <c r="C381" s="117"/>
      <c r="D381" s="361"/>
      <c r="E381" s="870"/>
      <c r="F381" s="871"/>
      <c r="G381" s="117"/>
      <c r="H381" s="117"/>
      <c r="I381" s="361"/>
      <c r="J381" s="117"/>
      <c r="K381" s="117"/>
      <c r="L381" s="117"/>
      <c r="M381" s="117"/>
      <c r="N381" s="117"/>
      <c r="O381" s="117"/>
      <c r="P381" s="117"/>
      <c r="Q381" s="117"/>
      <c r="R381" s="117"/>
      <c r="S381" s="117"/>
      <c r="T381" s="117"/>
      <c r="U381" s="117"/>
      <c r="V381" s="117"/>
      <c r="W381" s="117"/>
      <c r="X381" s="117"/>
      <c r="Y381" s="117"/>
      <c r="Z381" s="117"/>
    </row>
    <row r="382">
      <c r="A382" s="361"/>
      <c r="B382" s="115"/>
      <c r="C382" s="117"/>
      <c r="D382" s="361"/>
      <c r="E382" s="870"/>
      <c r="F382" s="871"/>
      <c r="G382" s="117"/>
      <c r="H382" s="117"/>
      <c r="I382" s="361"/>
      <c r="J382" s="117"/>
      <c r="K382" s="117"/>
      <c r="L382" s="117"/>
      <c r="M382" s="117"/>
      <c r="N382" s="117"/>
      <c r="O382" s="117"/>
      <c r="P382" s="117"/>
      <c r="Q382" s="117"/>
      <c r="R382" s="117"/>
      <c r="S382" s="117"/>
      <c r="T382" s="117"/>
      <c r="U382" s="117"/>
      <c r="V382" s="117"/>
      <c r="W382" s="117"/>
      <c r="X382" s="117"/>
      <c r="Y382" s="117"/>
      <c r="Z382" s="117"/>
    </row>
    <row r="383">
      <c r="A383" s="361"/>
      <c r="B383" s="115"/>
      <c r="C383" s="117"/>
      <c r="D383" s="361"/>
      <c r="E383" s="870"/>
      <c r="F383" s="871"/>
      <c r="G383" s="117"/>
      <c r="H383" s="117"/>
      <c r="I383" s="361"/>
      <c r="J383" s="117"/>
      <c r="K383" s="117"/>
      <c r="L383" s="117"/>
      <c r="M383" s="117"/>
      <c r="N383" s="117"/>
      <c r="O383" s="117"/>
      <c r="P383" s="117"/>
      <c r="Q383" s="117"/>
      <c r="R383" s="117"/>
      <c r="S383" s="117"/>
      <c r="T383" s="117"/>
      <c r="U383" s="117"/>
      <c r="V383" s="117"/>
      <c r="W383" s="117"/>
      <c r="X383" s="117"/>
      <c r="Y383" s="117"/>
      <c r="Z383" s="117"/>
    </row>
    <row r="384">
      <c r="A384" s="361"/>
      <c r="B384" s="115"/>
      <c r="C384" s="117"/>
      <c r="D384" s="361"/>
      <c r="E384" s="870"/>
      <c r="F384" s="871"/>
      <c r="G384" s="117"/>
      <c r="H384" s="117"/>
      <c r="I384" s="361"/>
      <c r="J384" s="117"/>
      <c r="K384" s="117"/>
      <c r="L384" s="117"/>
      <c r="M384" s="117"/>
      <c r="N384" s="117"/>
      <c r="O384" s="117"/>
      <c r="P384" s="117"/>
      <c r="Q384" s="117"/>
      <c r="R384" s="117"/>
      <c r="S384" s="117"/>
      <c r="T384" s="117"/>
      <c r="U384" s="117"/>
      <c r="V384" s="117"/>
      <c r="W384" s="117"/>
      <c r="X384" s="117"/>
      <c r="Y384" s="117"/>
      <c r="Z384" s="117"/>
    </row>
    <row r="385">
      <c r="A385" s="361"/>
      <c r="B385" s="115"/>
      <c r="C385" s="117"/>
      <c r="D385" s="361"/>
      <c r="E385" s="870"/>
      <c r="F385" s="871"/>
      <c r="G385" s="117"/>
      <c r="H385" s="117"/>
      <c r="I385" s="361"/>
      <c r="J385" s="117"/>
      <c r="K385" s="117"/>
      <c r="L385" s="117"/>
      <c r="M385" s="117"/>
      <c r="N385" s="117"/>
      <c r="O385" s="117"/>
      <c r="P385" s="117"/>
      <c r="Q385" s="117"/>
      <c r="R385" s="117"/>
      <c r="S385" s="117"/>
      <c r="T385" s="117"/>
      <c r="U385" s="117"/>
      <c r="V385" s="117"/>
      <c r="W385" s="117"/>
      <c r="X385" s="117"/>
      <c r="Y385" s="117"/>
      <c r="Z385" s="117"/>
    </row>
    <row r="386">
      <c r="A386" s="361"/>
      <c r="B386" s="115"/>
      <c r="C386" s="117"/>
      <c r="D386" s="361"/>
      <c r="E386" s="870"/>
      <c r="F386" s="871"/>
      <c r="G386" s="117"/>
      <c r="H386" s="117"/>
      <c r="I386" s="361"/>
      <c r="J386" s="117"/>
      <c r="K386" s="117"/>
      <c r="L386" s="117"/>
      <c r="M386" s="117"/>
      <c r="N386" s="117"/>
      <c r="O386" s="117"/>
      <c r="P386" s="117"/>
      <c r="Q386" s="117"/>
      <c r="R386" s="117"/>
      <c r="S386" s="117"/>
      <c r="T386" s="117"/>
      <c r="U386" s="117"/>
      <c r="V386" s="117"/>
      <c r="W386" s="117"/>
      <c r="X386" s="117"/>
      <c r="Y386" s="117"/>
      <c r="Z386" s="117"/>
    </row>
    <row r="387">
      <c r="A387" s="361"/>
      <c r="B387" s="115"/>
      <c r="C387" s="117"/>
      <c r="D387" s="361"/>
      <c r="E387" s="870"/>
      <c r="F387" s="871"/>
      <c r="G387" s="117"/>
      <c r="H387" s="117"/>
      <c r="I387" s="361"/>
      <c r="J387" s="117"/>
      <c r="K387" s="117"/>
      <c r="L387" s="117"/>
      <c r="M387" s="117"/>
      <c r="N387" s="117"/>
      <c r="O387" s="117"/>
      <c r="P387" s="117"/>
      <c r="Q387" s="117"/>
      <c r="R387" s="117"/>
      <c r="S387" s="117"/>
      <c r="T387" s="117"/>
      <c r="U387" s="117"/>
      <c r="V387" s="117"/>
      <c r="W387" s="117"/>
      <c r="X387" s="117"/>
      <c r="Y387" s="117"/>
      <c r="Z387" s="117"/>
    </row>
    <row r="388">
      <c r="A388" s="361"/>
      <c r="B388" s="115"/>
      <c r="C388" s="117"/>
      <c r="D388" s="361"/>
      <c r="E388" s="870"/>
      <c r="F388" s="871"/>
      <c r="G388" s="117"/>
      <c r="H388" s="117"/>
      <c r="I388" s="361"/>
      <c r="J388" s="117"/>
      <c r="K388" s="117"/>
      <c r="L388" s="117"/>
      <c r="M388" s="117"/>
      <c r="N388" s="117"/>
      <c r="O388" s="117"/>
      <c r="P388" s="117"/>
      <c r="Q388" s="117"/>
      <c r="R388" s="117"/>
      <c r="S388" s="117"/>
      <c r="T388" s="117"/>
      <c r="U388" s="117"/>
      <c r="V388" s="117"/>
      <c r="W388" s="117"/>
      <c r="X388" s="117"/>
      <c r="Y388" s="117"/>
      <c r="Z388" s="117"/>
    </row>
    <row r="389">
      <c r="A389" s="361"/>
      <c r="B389" s="115"/>
      <c r="C389" s="117"/>
      <c r="D389" s="361"/>
      <c r="E389" s="870"/>
      <c r="F389" s="871"/>
      <c r="G389" s="117"/>
      <c r="H389" s="117"/>
      <c r="I389" s="361"/>
      <c r="J389" s="117"/>
      <c r="K389" s="117"/>
      <c r="L389" s="117"/>
      <c r="M389" s="117"/>
      <c r="N389" s="117"/>
      <c r="O389" s="117"/>
      <c r="P389" s="117"/>
      <c r="Q389" s="117"/>
      <c r="R389" s="117"/>
      <c r="S389" s="117"/>
      <c r="T389" s="117"/>
      <c r="U389" s="117"/>
      <c r="V389" s="117"/>
      <c r="W389" s="117"/>
      <c r="X389" s="117"/>
      <c r="Y389" s="117"/>
      <c r="Z389" s="117"/>
    </row>
    <row r="390">
      <c r="A390" s="361"/>
      <c r="B390" s="115"/>
      <c r="C390" s="117"/>
      <c r="D390" s="361"/>
      <c r="E390" s="870"/>
      <c r="F390" s="871"/>
      <c r="G390" s="117"/>
      <c r="H390" s="117"/>
      <c r="I390" s="361"/>
      <c r="J390" s="117"/>
      <c r="K390" s="117"/>
      <c r="L390" s="117"/>
      <c r="M390" s="117"/>
      <c r="N390" s="117"/>
      <c r="O390" s="117"/>
      <c r="P390" s="117"/>
      <c r="Q390" s="117"/>
      <c r="R390" s="117"/>
      <c r="S390" s="117"/>
      <c r="T390" s="117"/>
      <c r="U390" s="117"/>
      <c r="V390" s="117"/>
      <c r="W390" s="117"/>
      <c r="X390" s="117"/>
      <c r="Y390" s="117"/>
      <c r="Z390" s="117"/>
    </row>
    <row r="391">
      <c r="A391" s="361"/>
      <c r="B391" s="115"/>
      <c r="C391" s="117"/>
      <c r="D391" s="361"/>
      <c r="E391" s="870"/>
      <c r="F391" s="871"/>
      <c r="G391" s="117"/>
      <c r="H391" s="117"/>
      <c r="I391" s="361"/>
      <c r="J391" s="117"/>
      <c r="K391" s="117"/>
      <c r="L391" s="117"/>
      <c r="M391" s="117"/>
      <c r="N391" s="117"/>
      <c r="O391" s="117"/>
      <c r="P391" s="117"/>
      <c r="Q391" s="117"/>
      <c r="R391" s="117"/>
      <c r="S391" s="117"/>
      <c r="T391" s="117"/>
      <c r="U391" s="117"/>
      <c r="V391" s="117"/>
      <c r="W391" s="117"/>
      <c r="X391" s="117"/>
      <c r="Y391" s="117"/>
      <c r="Z391" s="117"/>
    </row>
    <row r="392">
      <c r="A392" s="361"/>
      <c r="B392" s="115"/>
      <c r="C392" s="117"/>
      <c r="D392" s="361"/>
      <c r="E392" s="870"/>
      <c r="F392" s="871"/>
      <c r="G392" s="117"/>
      <c r="H392" s="117"/>
      <c r="I392" s="361"/>
      <c r="J392" s="117"/>
      <c r="K392" s="117"/>
      <c r="L392" s="117"/>
      <c r="M392" s="117"/>
      <c r="N392" s="117"/>
      <c r="O392" s="117"/>
      <c r="P392" s="117"/>
      <c r="Q392" s="117"/>
      <c r="R392" s="117"/>
      <c r="S392" s="117"/>
      <c r="T392" s="117"/>
      <c r="U392" s="117"/>
      <c r="V392" s="117"/>
      <c r="W392" s="117"/>
      <c r="X392" s="117"/>
      <c r="Y392" s="117"/>
      <c r="Z392" s="117"/>
    </row>
    <row r="393">
      <c r="A393" s="361"/>
      <c r="B393" s="115"/>
      <c r="C393" s="117"/>
      <c r="D393" s="361"/>
      <c r="E393" s="870"/>
      <c r="F393" s="871"/>
      <c r="G393" s="117"/>
      <c r="H393" s="117"/>
      <c r="I393" s="361"/>
      <c r="J393" s="117"/>
      <c r="K393" s="117"/>
      <c r="L393" s="117"/>
      <c r="M393" s="117"/>
      <c r="N393" s="117"/>
      <c r="O393" s="117"/>
      <c r="P393" s="117"/>
      <c r="Q393" s="117"/>
      <c r="R393" s="117"/>
      <c r="S393" s="117"/>
      <c r="T393" s="117"/>
      <c r="U393" s="117"/>
      <c r="V393" s="117"/>
      <c r="W393" s="117"/>
      <c r="X393" s="117"/>
      <c r="Y393" s="117"/>
      <c r="Z393" s="117"/>
    </row>
    <row r="394">
      <c r="A394" s="361"/>
      <c r="B394" s="115"/>
      <c r="C394" s="117"/>
      <c r="D394" s="361"/>
      <c r="E394" s="870"/>
      <c r="F394" s="871"/>
      <c r="G394" s="117"/>
      <c r="H394" s="117"/>
      <c r="I394" s="361"/>
      <c r="J394" s="117"/>
      <c r="K394" s="117"/>
      <c r="L394" s="117"/>
      <c r="M394" s="117"/>
      <c r="N394" s="117"/>
      <c r="O394" s="117"/>
      <c r="P394" s="117"/>
      <c r="Q394" s="117"/>
      <c r="R394" s="117"/>
      <c r="S394" s="117"/>
      <c r="T394" s="117"/>
      <c r="U394" s="117"/>
      <c r="V394" s="117"/>
      <c r="W394" s="117"/>
      <c r="X394" s="117"/>
      <c r="Y394" s="117"/>
      <c r="Z394" s="117"/>
    </row>
    <row r="395">
      <c r="A395" s="361"/>
      <c r="B395" s="115"/>
      <c r="C395" s="117"/>
      <c r="D395" s="361"/>
      <c r="E395" s="870"/>
      <c r="F395" s="871"/>
      <c r="G395" s="117"/>
      <c r="H395" s="117"/>
      <c r="I395" s="361"/>
      <c r="J395" s="117"/>
      <c r="K395" s="117"/>
      <c r="L395" s="117"/>
      <c r="M395" s="117"/>
      <c r="N395" s="117"/>
      <c r="O395" s="117"/>
      <c r="P395" s="117"/>
      <c r="Q395" s="117"/>
      <c r="R395" s="117"/>
      <c r="S395" s="117"/>
      <c r="T395" s="117"/>
      <c r="U395" s="117"/>
      <c r="V395" s="117"/>
      <c r="W395" s="117"/>
      <c r="X395" s="117"/>
      <c r="Y395" s="117"/>
      <c r="Z395" s="117"/>
    </row>
    <row r="396">
      <c r="A396" s="361"/>
      <c r="B396" s="115"/>
      <c r="C396" s="117"/>
      <c r="D396" s="361"/>
      <c r="E396" s="870"/>
      <c r="F396" s="871"/>
      <c r="G396" s="117"/>
      <c r="H396" s="117"/>
      <c r="I396" s="361"/>
      <c r="J396" s="117"/>
      <c r="K396" s="117"/>
      <c r="L396" s="117"/>
      <c r="M396" s="117"/>
      <c r="N396" s="117"/>
      <c r="O396" s="117"/>
      <c r="P396" s="117"/>
      <c r="Q396" s="117"/>
      <c r="R396" s="117"/>
      <c r="S396" s="117"/>
      <c r="T396" s="117"/>
      <c r="U396" s="117"/>
      <c r="V396" s="117"/>
      <c r="W396" s="117"/>
      <c r="X396" s="117"/>
      <c r="Y396" s="117"/>
      <c r="Z396" s="117"/>
    </row>
    <row r="397">
      <c r="A397" s="361"/>
      <c r="B397" s="115"/>
      <c r="C397" s="117"/>
      <c r="D397" s="361"/>
      <c r="E397" s="870"/>
      <c r="F397" s="871"/>
      <c r="G397" s="117"/>
      <c r="H397" s="117"/>
      <c r="I397" s="361"/>
      <c r="J397" s="117"/>
      <c r="K397" s="117"/>
      <c r="L397" s="117"/>
      <c r="M397" s="117"/>
      <c r="N397" s="117"/>
      <c r="O397" s="117"/>
      <c r="P397" s="117"/>
      <c r="Q397" s="117"/>
      <c r="R397" s="117"/>
      <c r="S397" s="117"/>
      <c r="T397" s="117"/>
      <c r="U397" s="117"/>
      <c r="V397" s="117"/>
      <c r="W397" s="117"/>
      <c r="X397" s="117"/>
      <c r="Y397" s="117"/>
      <c r="Z397" s="117"/>
    </row>
    <row r="398">
      <c r="A398" s="361"/>
      <c r="B398" s="115"/>
      <c r="C398" s="117"/>
      <c r="D398" s="361"/>
      <c r="E398" s="870"/>
      <c r="F398" s="871"/>
      <c r="G398" s="117"/>
      <c r="H398" s="117"/>
      <c r="I398" s="361"/>
      <c r="J398" s="117"/>
      <c r="K398" s="117"/>
      <c r="L398" s="117"/>
      <c r="M398" s="117"/>
      <c r="N398" s="117"/>
      <c r="O398" s="117"/>
      <c r="P398" s="117"/>
      <c r="Q398" s="117"/>
      <c r="R398" s="117"/>
      <c r="S398" s="117"/>
      <c r="T398" s="117"/>
      <c r="U398" s="117"/>
      <c r="V398" s="117"/>
      <c r="W398" s="117"/>
      <c r="X398" s="117"/>
      <c r="Y398" s="117"/>
      <c r="Z398" s="117"/>
    </row>
    <row r="399">
      <c r="A399" s="361"/>
      <c r="B399" s="115"/>
      <c r="C399" s="117"/>
      <c r="D399" s="361"/>
      <c r="E399" s="870"/>
      <c r="F399" s="871"/>
      <c r="G399" s="117"/>
      <c r="H399" s="117"/>
      <c r="I399" s="361"/>
      <c r="J399" s="117"/>
      <c r="K399" s="117"/>
      <c r="L399" s="117"/>
      <c r="M399" s="117"/>
      <c r="N399" s="117"/>
      <c r="O399" s="117"/>
      <c r="P399" s="117"/>
      <c r="Q399" s="117"/>
      <c r="R399" s="117"/>
      <c r="S399" s="117"/>
      <c r="T399" s="117"/>
      <c r="U399" s="117"/>
      <c r="V399" s="117"/>
      <c r="W399" s="117"/>
      <c r="X399" s="117"/>
      <c r="Y399" s="117"/>
      <c r="Z399" s="117"/>
    </row>
    <row r="400">
      <c r="A400" s="361"/>
      <c r="B400" s="115"/>
      <c r="C400" s="117"/>
      <c r="D400" s="361"/>
      <c r="E400" s="870"/>
      <c r="F400" s="871"/>
      <c r="G400" s="117"/>
      <c r="H400" s="117"/>
      <c r="I400" s="361"/>
      <c r="J400" s="117"/>
      <c r="K400" s="117"/>
      <c r="L400" s="117"/>
      <c r="M400" s="117"/>
      <c r="N400" s="117"/>
      <c r="O400" s="117"/>
      <c r="P400" s="117"/>
      <c r="Q400" s="117"/>
      <c r="R400" s="117"/>
      <c r="S400" s="117"/>
      <c r="T400" s="117"/>
      <c r="U400" s="117"/>
      <c r="V400" s="117"/>
      <c r="W400" s="117"/>
      <c r="X400" s="117"/>
      <c r="Y400" s="117"/>
      <c r="Z400" s="117"/>
    </row>
    <row r="401">
      <c r="A401" s="361"/>
      <c r="B401" s="115"/>
      <c r="C401" s="117"/>
      <c r="D401" s="361"/>
      <c r="E401" s="870"/>
      <c r="F401" s="871"/>
      <c r="G401" s="117"/>
      <c r="H401" s="117"/>
      <c r="I401" s="361"/>
      <c r="J401" s="117"/>
      <c r="K401" s="117"/>
      <c r="L401" s="117"/>
      <c r="M401" s="117"/>
      <c r="N401" s="117"/>
      <c r="O401" s="117"/>
      <c r="P401" s="117"/>
      <c r="Q401" s="117"/>
      <c r="R401" s="117"/>
      <c r="S401" s="117"/>
      <c r="T401" s="117"/>
      <c r="U401" s="117"/>
      <c r="V401" s="117"/>
      <c r="W401" s="117"/>
      <c r="X401" s="117"/>
      <c r="Y401" s="117"/>
      <c r="Z401" s="117"/>
    </row>
    <row r="402">
      <c r="A402" s="361"/>
      <c r="B402" s="115"/>
      <c r="C402" s="117"/>
      <c r="D402" s="361"/>
      <c r="E402" s="870"/>
      <c r="F402" s="871"/>
      <c r="G402" s="117"/>
      <c r="H402" s="117"/>
      <c r="I402" s="361"/>
      <c r="J402" s="117"/>
      <c r="K402" s="117"/>
      <c r="L402" s="117"/>
      <c r="M402" s="117"/>
      <c r="N402" s="117"/>
      <c r="O402" s="117"/>
      <c r="P402" s="117"/>
      <c r="Q402" s="117"/>
      <c r="R402" s="117"/>
      <c r="S402" s="117"/>
      <c r="T402" s="117"/>
      <c r="U402" s="117"/>
      <c r="V402" s="117"/>
      <c r="W402" s="117"/>
      <c r="X402" s="117"/>
      <c r="Y402" s="117"/>
      <c r="Z402" s="117"/>
    </row>
    <row r="403">
      <c r="A403" s="361"/>
      <c r="B403" s="115"/>
      <c r="C403" s="117"/>
      <c r="D403" s="361"/>
      <c r="E403" s="870"/>
      <c r="F403" s="871"/>
      <c r="G403" s="117"/>
      <c r="H403" s="117"/>
      <c r="I403" s="361"/>
      <c r="J403" s="117"/>
      <c r="K403" s="117"/>
      <c r="L403" s="117"/>
      <c r="M403" s="117"/>
      <c r="N403" s="117"/>
      <c r="O403" s="117"/>
      <c r="P403" s="117"/>
      <c r="Q403" s="117"/>
      <c r="R403" s="117"/>
      <c r="S403" s="117"/>
      <c r="T403" s="117"/>
      <c r="U403" s="117"/>
      <c r="V403" s="117"/>
      <c r="W403" s="117"/>
      <c r="X403" s="117"/>
      <c r="Y403" s="117"/>
      <c r="Z403" s="117"/>
    </row>
    <row r="404">
      <c r="A404" s="361"/>
      <c r="B404" s="115"/>
      <c r="C404" s="117"/>
      <c r="D404" s="361"/>
      <c r="E404" s="870"/>
      <c r="F404" s="871"/>
      <c r="G404" s="117"/>
      <c r="H404" s="117"/>
      <c r="I404" s="361"/>
      <c r="J404" s="117"/>
      <c r="K404" s="117"/>
      <c r="L404" s="117"/>
      <c r="M404" s="117"/>
      <c r="N404" s="117"/>
      <c r="O404" s="117"/>
      <c r="P404" s="117"/>
      <c r="Q404" s="117"/>
      <c r="R404" s="117"/>
      <c r="S404" s="117"/>
      <c r="T404" s="117"/>
      <c r="U404" s="117"/>
      <c r="V404" s="117"/>
      <c r="W404" s="117"/>
      <c r="X404" s="117"/>
      <c r="Y404" s="117"/>
      <c r="Z404" s="117"/>
    </row>
    <row r="405">
      <c r="A405" s="361"/>
      <c r="B405" s="115"/>
      <c r="C405" s="117"/>
      <c r="D405" s="361"/>
      <c r="E405" s="870"/>
      <c r="F405" s="871"/>
      <c r="G405" s="117"/>
      <c r="H405" s="117"/>
      <c r="I405" s="361"/>
      <c r="J405" s="117"/>
      <c r="K405" s="117"/>
      <c r="L405" s="117"/>
      <c r="M405" s="117"/>
      <c r="N405" s="117"/>
      <c r="O405" s="117"/>
      <c r="P405" s="117"/>
      <c r="Q405" s="117"/>
      <c r="R405" s="117"/>
      <c r="S405" s="117"/>
      <c r="T405" s="117"/>
      <c r="U405" s="117"/>
      <c r="V405" s="117"/>
      <c r="W405" s="117"/>
      <c r="X405" s="117"/>
      <c r="Y405" s="117"/>
      <c r="Z405" s="117"/>
    </row>
    <row r="406">
      <c r="A406" s="361"/>
      <c r="B406" s="115"/>
      <c r="C406" s="117"/>
      <c r="D406" s="361"/>
      <c r="E406" s="870"/>
      <c r="F406" s="871"/>
      <c r="G406" s="117"/>
      <c r="H406" s="117"/>
      <c r="I406" s="361"/>
      <c r="J406" s="117"/>
      <c r="K406" s="117"/>
      <c r="L406" s="117"/>
      <c r="M406" s="117"/>
      <c r="N406" s="117"/>
      <c r="O406" s="117"/>
      <c r="P406" s="117"/>
      <c r="Q406" s="117"/>
      <c r="R406" s="117"/>
      <c r="S406" s="117"/>
      <c r="T406" s="117"/>
      <c r="U406" s="117"/>
      <c r="V406" s="117"/>
      <c r="W406" s="117"/>
      <c r="X406" s="117"/>
      <c r="Y406" s="117"/>
      <c r="Z406" s="117"/>
    </row>
    <row r="407">
      <c r="A407" s="361"/>
      <c r="B407" s="115"/>
      <c r="C407" s="117"/>
      <c r="D407" s="361"/>
      <c r="E407" s="870"/>
      <c r="F407" s="871"/>
      <c r="G407" s="117"/>
      <c r="H407" s="117"/>
      <c r="I407" s="361"/>
      <c r="J407" s="117"/>
      <c r="K407" s="117"/>
      <c r="L407" s="117"/>
      <c r="M407" s="117"/>
      <c r="N407" s="117"/>
      <c r="O407" s="117"/>
      <c r="P407" s="117"/>
      <c r="Q407" s="117"/>
      <c r="R407" s="117"/>
      <c r="S407" s="117"/>
      <c r="T407" s="117"/>
      <c r="U407" s="117"/>
      <c r="V407" s="117"/>
      <c r="W407" s="117"/>
      <c r="X407" s="117"/>
      <c r="Y407" s="117"/>
      <c r="Z407" s="117"/>
    </row>
    <row r="408">
      <c r="A408" s="361"/>
      <c r="B408" s="115"/>
      <c r="C408" s="117"/>
      <c r="D408" s="361"/>
      <c r="E408" s="870"/>
      <c r="F408" s="871"/>
      <c r="G408" s="117"/>
      <c r="H408" s="117"/>
      <c r="I408" s="361"/>
      <c r="J408" s="117"/>
      <c r="K408" s="117"/>
      <c r="L408" s="117"/>
      <c r="M408" s="117"/>
      <c r="N408" s="117"/>
      <c r="O408" s="117"/>
      <c r="P408" s="117"/>
      <c r="Q408" s="117"/>
      <c r="R408" s="117"/>
      <c r="S408" s="117"/>
      <c r="T408" s="117"/>
      <c r="U408" s="117"/>
      <c r="V408" s="117"/>
      <c r="W408" s="117"/>
      <c r="X408" s="117"/>
      <c r="Y408" s="117"/>
      <c r="Z408" s="117"/>
    </row>
    <row r="409">
      <c r="A409" s="361"/>
      <c r="B409" s="115"/>
      <c r="C409" s="117"/>
      <c r="D409" s="361"/>
      <c r="E409" s="870"/>
      <c r="F409" s="871"/>
      <c r="G409" s="117"/>
      <c r="H409" s="117"/>
      <c r="I409" s="361"/>
      <c r="J409" s="117"/>
      <c r="K409" s="117"/>
      <c r="L409" s="117"/>
      <c r="M409" s="117"/>
      <c r="N409" s="117"/>
      <c r="O409" s="117"/>
      <c r="P409" s="117"/>
      <c r="Q409" s="117"/>
      <c r="R409" s="117"/>
      <c r="S409" s="117"/>
      <c r="T409" s="117"/>
      <c r="U409" s="117"/>
      <c r="V409" s="117"/>
      <c r="W409" s="117"/>
      <c r="X409" s="117"/>
      <c r="Y409" s="117"/>
      <c r="Z409" s="117"/>
    </row>
    <row r="410">
      <c r="A410" s="361"/>
      <c r="B410" s="115"/>
      <c r="C410" s="117"/>
      <c r="D410" s="361"/>
      <c r="E410" s="870"/>
      <c r="F410" s="871"/>
      <c r="G410" s="117"/>
      <c r="H410" s="117"/>
      <c r="I410" s="361"/>
      <c r="J410" s="117"/>
      <c r="K410" s="117"/>
      <c r="L410" s="117"/>
      <c r="M410" s="117"/>
      <c r="N410" s="117"/>
      <c r="O410" s="117"/>
      <c r="P410" s="117"/>
      <c r="Q410" s="117"/>
      <c r="R410" s="117"/>
      <c r="S410" s="117"/>
      <c r="T410" s="117"/>
      <c r="U410" s="117"/>
      <c r="V410" s="117"/>
      <c r="W410" s="117"/>
      <c r="X410" s="117"/>
      <c r="Y410" s="117"/>
      <c r="Z410" s="117"/>
    </row>
    <row r="411">
      <c r="A411" s="361"/>
      <c r="B411" s="115"/>
      <c r="C411" s="117"/>
      <c r="D411" s="361"/>
      <c r="E411" s="870"/>
      <c r="F411" s="871"/>
      <c r="G411" s="117"/>
      <c r="H411" s="117"/>
      <c r="I411" s="361"/>
      <c r="J411" s="117"/>
      <c r="K411" s="117"/>
      <c r="L411" s="117"/>
      <c r="M411" s="117"/>
      <c r="N411" s="117"/>
      <c r="O411" s="117"/>
      <c r="P411" s="117"/>
      <c r="Q411" s="117"/>
      <c r="R411" s="117"/>
      <c r="S411" s="117"/>
      <c r="T411" s="117"/>
      <c r="U411" s="117"/>
      <c r="V411" s="117"/>
      <c r="W411" s="117"/>
      <c r="X411" s="117"/>
      <c r="Y411" s="117"/>
      <c r="Z411" s="117"/>
    </row>
    <row r="412">
      <c r="A412" s="361"/>
      <c r="B412" s="115"/>
      <c r="C412" s="117"/>
      <c r="D412" s="361"/>
      <c r="E412" s="870"/>
      <c r="F412" s="871"/>
      <c r="G412" s="117"/>
      <c r="H412" s="117"/>
      <c r="I412" s="361"/>
      <c r="J412" s="117"/>
      <c r="K412" s="117"/>
      <c r="L412" s="117"/>
      <c r="M412" s="117"/>
      <c r="N412" s="117"/>
      <c r="O412" s="117"/>
      <c r="P412" s="117"/>
      <c r="Q412" s="117"/>
      <c r="R412" s="117"/>
      <c r="S412" s="117"/>
      <c r="T412" s="117"/>
      <c r="U412" s="117"/>
      <c r="V412" s="117"/>
      <c r="W412" s="117"/>
      <c r="X412" s="117"/>
      <c r="Y412" s="117"/>
      <c r="Z412" s="117"/>
    </row>
    <row r="413">
      <c r="A413" s="361"/>
      <c r="B413" s="115"/>
      <c r="C413" s="117"/>
      <c r="D413" s="361"/>
      <c r="E413" s="870"/>
      <c r="F413" s="871"/>
      <c r="G413" s="117"/>
      <c r="H413" s="117"/>
      <c r="I413" s="361"/>
      <c r="J413" s="117"/>
      <c r="K413" s="117"/>
      <c r="L413" s="117"/>
      <c r="M413" s="117"/>
      <c r="N413" s="117"/>
      <c r="O413" s="117"/>
      <c r="P413" s="117"/>
      <c r="Q413" s="117"/>
      <c r="R413" s="117"/>
      <c r="S413" s="117"/>
      <c r="T413" s="117"/>
      <c r="U413" s="117"/>
      <c r="V413" s="117"/>
      <c r="W413" s="117"/>
      <c r="X413" s="117"/>
      <c r="Y413" s="117"/>
      <c r="Z413" s="117"/>
    </row>
    <row r="414">
      <c r="A414" s="361"/>
      <c r="B414" s="115"/>
      <c r="C414" s="117"/>
      <c r="D414" s="361"/>
      <c r="E414" s="870"/>
      <c r="F414" s="871"/>
      <c r="G414" s="117"/>
      <c r="H414" s="117"/>
      <c r="I414" s="361"/>
      <c r="J414" s="117"/>
      <c r="K414" s="117"/>
      <c r="L414" s="117"/>
      <c r="M414" s="117"/>
      <c r="N414" s="117"/>
      <c r="O414" s="117"/>
      <c r="P414" s="117"/>
      <c r="Q414" s="117"/>
      <c r="R414" s="117"/>
      <c r="S414" s="117"/>
      <c r="T414" s="117"/>
      <c r="U414" s="117"/>
      <c r="V414" s="117"/>
      <c r="W414" s="117"/>
      <c r="X414" s="117"/>
      <c r="Y414" s="117"/>
      <c r="Z414" s="117"/>
    </row>
    <row r="415">
      <c r="A415" s="361"/>
      <c r="B415" s="115"/>
      <c r="C415" s="117"/>
      <c r="D415" s="361"/>
      <c r="E415" s="870"/>
      <c r="F415" s="871"/>
      <c r="G415" s="117"/>
      <c r="H415" s="117"/>
      <c r="I415" s="361"/>
      <c r="J415" s="117"/>
      <c r="K415" s="117"/>
      <c r="L415" s="117"/>
      <c r="M415" s="117"/>
      <c r="N415" s="117"/>
      <c r="O415" s="117"/>
      <c r="P415" s="117"/>
      <c r="Q415" s="117"/>
      <c r="R415" s="117"/>
      <c r="S415" s="117"/>
      <c r="T415" s="117"/>
      <c r="U415" s="117"/>
      <c r="V415" s="117"/>
      <c r="W415" s="117"/>
      <c r="X415" s="117"/>
      <c r="Y415" s="117"/>
      <c r="Z415" s="117"/>
    </row>
    <row r="416">
      <c r="A416" s="361"/>
      <c r="B416" s="115"/>
      <c r="C416" s="117"/>
      <c r="D416" s="361"/>
      <c r="E416" s="870"/>
      <c r="F416" s="871"/>
      <c r="G416" s="117"/>
      <c r="H416" s="117"/>
      <c r="I416" s="361"/>
      <c r="J416" s="117"/>
      <c r="K416" s="117"/>
      <c r="L416" s="117"/>
      <c r="M416" s="117"/>
      <c r="N416" s="117"/>
      <c r="O416" s="117"/>
      <c r="P416" s="117"/>
      <c r="Q416" s="117"/>
      <c r="R416" s="117"/>
      <c r="S416" s="117"/>
      <c r="T416" s="117"/>
      <c r="U416" s="117"/>
      <c r="V416" s="117"/>
      <c r="W416" s="117"/>
      <c r="X416" s="117"/>
      <c r="Y416" s="117"/>
      <c r="Z416" s="117"/>
    </row>
    <row r="417">
      <c r="A417" s="361"/>
      <c r="B417" s="115"/>
      <c r="C417" s="117"/>
      <c r="D417" s="361"/>
      <c r="E417" s="870"/>
      <c r="F417" s="871"/>
      <c r="G417" s="117"/>
      <c r="H417" s="117"/>
      <c r="I417" s="361"/>
      <c r="J417" s="117"/>
      <c r="K417" s="117"/>
      <c r="L417" s="117"/>
      <c r="M417" s="117"/>
      <c r="N417" s="117"/>
      <c r="O417" s="117"/>
      <c r="P417" s="117"/>
      <c r="Q417" s="117"/>
      <c r="R417" s="117"/>
      <c r="S417" s="117"/>
      <c r="T417" s="117"/>
      <c r="U417" s="117"/>
      <c r="V417" s="117"/>
      <c r="W417" s="117"/>
      <c r="X417" s="117"/>
      <c r="Y417" s="117"/>
      <c r="Z417" s="117"/>
    </row>
    <row r="418">
      <c r="A418" s="361"/>
      <c r="B418" s="115"/>
      <c r="C418" s="117"/>
      <c r="D418" s="361"/>
      <c r="E418" s="870"/>
      <c r="F418" s="871"/>
      <c r="G418" s="117"/>
      <c r="H418" s="117"/>
      <c r="I418" s="361"/>
      <c r="J418" s="117"/>
      <c r="K418" s="117"/>
      <c r="L418" s="117"/>
      <c r="M418" s="117"/>
      <c r="N418" s="117"/>
      <c r="O418" s="117"/>
      <c r="P418" s="117"/>
      <c r="Q418" s="117"/>
      <c r="R418" s="117"/>
      <c r="S418" s="117"/>
      <c r="T418" s="117"/>
      <c r="U418" s="117"/>
      <c r="V418" s="117"/>
      <c r="W418" s="117"/>
      <c r="X418" s="117"/>
      <c r="Y418" s="117"/>
      <c r="Z418" s="117"/>
    </row>
    <row r="419">
      <c r="A419" s="361"/>
      <c r="B419" s="115"/>
      <c r="C419" s="117"/>
      <c r="D419" s="361"/>
      <c r="E419" s="870"/>
      <c r="F419" s="871"/>
      <c r="G419" s="117"/>
      <c r="H419" s="117"/>
      <c r="I419" s="361"/>
      <c r="J419" s="117"/>
      <c r="K419" s="117"/>
      <c r="L419" s="117"/>
      <c r="M419" s="117"/>
      <c r="N419" s="117"/>
      <c r="O419" s="117"/>
      <c r="P419" s="117"/>
      <c r="Q419" s="117"/>
      <c r="R419" s="117"/>
      <c r="S419" s="117"/>
      <c r="T419" s="117"/>
      <c r="U419" s="117"/>
      <c r="V419" s="117"/>
      <c r="W419" s="117"/>
      <c r="X419" s="117"/>
      <c r="Y419" s="117"/>
      <c r="Z419" s="117"/>
    </row>
    <row r="420">
      <c r="A420" s="361"/>
      <c r="B420" s="115"/>
      <c r="C420" s="117"/>
      <c r="D420" s="361"/>
      <c r="E420" s="870"/>
      <c r="F420" s="871"/>
      <c r="G420" s="117"/>
      <c r="H420" s="117"/>
      <c r="I420" s="361"/>
      <c r="J420" s="117"/>
      <c r="K420" s="117"/>
      <c r="L420" s="117"/>
      <c r="M420" s="117"/>
      <c r="N420" s="117"/>
      <c r="O420" s="117"/>
      <c r="P420" s="117"/>
      <c r="Q420" s="117"/>
      <c r="R420" s="117"/>
      <c r="S420" s="117"/>
      <c r="T420" s="117"/>
      <c r="U420" s="117"/>
      <c r="V420" s="117"/>
      <c r="W420" s="117"/>
      <c r="X420" s="117"/>
      <c r="Y420" s="117"/>
      <c r="Z420" s="117"/>
    </row>
    <row r="421">
      <c r="A421" s="361"/>
      <c r="B421" s="115"/>
      <c r="C421" s="117"/>
      <c r="D421" s="361"/>
      <c r="E421" s="870"/>
      <c r="F421" s="871"/>
      <c r="G421" s="117"/>
      <c r="H421" s="117"/>
      <c r="I421" s="361"/>
      <c r="J421" s="117"/>
      <c r="K421" s="117"/>
      <c r="L421" s="117"/>
      <c r="M421" s="117"/>
      <c r="N421" s="117"/>
      <c r="O421" s="117"/>
      <c r="P421" s="117"/>
      <c r="Q421" s="117"/>
      <c r="R421" s="117"/>
      <c r="S421" s="117"/>
      <c r="T421" s="117"/>
      <c r="U421" s="117"/>
      <c r="V421" s="117"/>
      <c r="W421" s="117"/>
      <c r="X421" s="117"/>
      <c r="Y421" s="117"/>
      <c r="Z421" s="117"/>
    </row>
    <row r="422">
      <c r="A422" s="361"/>
      <c r="B422" s="115"/>
      <c r="C422" s="117"/>
      <c r="D422" s="361"/>
      <c r="E422" s="870"/>
      <c r="F422" s="871"/>
      <c r="G422" s="117"/>
      <c r="H422" s="117"/>
      <c r="I422" s="361"/>
      <c r="J422" s="117"/>
      <c r="K422" s="117"/>
      <c r="L422" s="117"/>
      <c r="M422" s="117"/>
      <c r="N422" s="117"/>
      <c r="O422" s="117"/>
      <c r="P422" s="117"/>
      <c r="Q422" s="117"/>
      <c r="R422" s="117"/>
      <c r="S422" s="117"/>
      <c r="T422" s="117"/>
      <c r="U422" s="117"/>
      <c r="V422" s="117"/>
      <c r="W422" s="117"/>
      <c r="X422" s="117"/>
      <c r="Y422" s="117"/>
      <c r="Z422" s="117"/>
    </row>
    <row r="423">
      <c r="A423" s="361"/>
      <c r="B423" s="115"/>
      <c r="C423" s="117"/>
      <c r="D423" s="361"/>
      <c r="E423" s="870"/>
      <c r="F423" s="871"/>
      <c r="G423" s="117"/>
      <c r="H423" s="117"/>
      <c r="I423" s="361"/>
      <c r="J423" s="117"/>
      <c r="K423" s="117"/>
      <c r="L423" s="117"/>
      <c r="M423" s="117"/>
      <c r="N423" s="117"/>
      <c r="O423" s="117"/>
      <c r="P423" s="117"/>
      <c r="Q423" s="117"/>
      <c r="R423" s="117"/>
      <c r="S423" s="117"/>
      <c r="T423" s="117"/>
      <c r="U423" s="117"/>
      <c r="V423" s="117"/>
      <c r="W423" s="117"/>
      <c r="X423" s="117"/>
      <c r="Y423" s="117"/>
      <c r="Z423" s="117"/>
    </row>
    <row r="424">
      <c r="A424" s="361"/>
      <c r="B424" s="115"/>
      <c r="C424" s="117"/>
      <c r="D424" s="361"/>
      <c r="E424" s="870"/>
      <c r="F424" s="871"/>
      <c r="G424" s="117"/>
      <c r="H424" s="117"/>
      <c r="I424" s="361"/>
      <c r="J424" s="117"/>
      <c r="K424" s="117"/>
      <c r="L424" s="117"/>
      <c r="M424" s="117"/>
      <c r="N424" s="117"/>
      <c r="O424" s="117"/>
      <c r="P424" s="117"/>
      <c r="Q424" s="117"/>
      <c r="R424" s="117"/>
      <c r="S424" s="117"/>
      <c r="T424" s="117"/>
      <c r="U424" s="117"/>
      <c r="V424" s="117"/>
      <c r="W424" s="117"/>
      <c r="X424" s="117"/>
      <c r="Y424" s="117"/>
      <c r="Z424" s="117"/>
    </row>
    <row r="425">
      <c r="A425" s="361"/>
      <c r="B425" s="115"/>
      <c r="C425" s="117"/>
      <c r="D425" s="361"/>
      <c r="E425" s="870"/>
      <c r="F425" s="871"/>
      <c r="G425" s="117"/>
      <c r="H425" s="117"/>
      <c r="I425" s="361"/>
      <c r="J425" s="117"/>
      <c r="K425" s="117"/>
      <c r="L425" s="117"/>
      <c r="M425" s="117"/>
      <c r="N425" s="117"/>
      <c r="O425" s="117"/>
      <c r="P425" s="117"/>
      <c r="Q425" s="117"/>
      <c r="R425" s="117"/>
      <c r="S425" s="117"/>
      <c r="T425" s="117"/>
      <c r="U425" s="117"/>
      <c r="V425" s="117"/>
      <c r="W425" s="117"/>
      <c r="X425" s="117"/>
      <c r="Y425" s="117"/>
      <c r="Z425" s="117"/>
    </row>
    <row r="426">
      <c r="A426" s="361"/>
      <c r="B426" s="115"/>
      <c r="C426" s="117"/>
      <c r="D426" s="361"/>
      <c r="E426" s="870"/>
      <c r="F426" s="871"/>
      <c r="G426" s="117"/>
      <c r="H426" s="117"/>
      <c r="I426" s="361"/>
      <c r="J426" s="117"/>
      <c r="K426" s="117"/>
      <c r="L426" s="117"/>
      <c r="M426" s="117"/>
      <c r="N426" s="117"/>
      <c r="O426" s="117"/>
      <c r="P426" s="117"/>
      <c r="Q426" s="117"/>
      <c r="R426" s="117"/>
      <c r="S426" s="117"/>
      <c r="T426" s="117"/>
      <c r="U426" s="117"/>
      <c r="V426" s="117"/>
      <c r="W426" s="117"/>
      <c r="X426" s="117"/>
      <c r="Y426" s="117"/>
      <c r="Z426" s="117"/>
    </row>
    <row r="427">
      <c r="A427" s="361"/>
      <c r="B427" s="115"/>
      <c r="C427" s="117"/>
      <c r="D427" s="361"/>
      <c r="E427" s="870"/>
      <c r="F427" s="871"/>
      <c r="G427" s="117"/>
      <c r="H427" s="117"/>
      <c r="I427" s="361"/>
      <c r="J427" s="117"/>
      <c r="K427" s="117"/>
      <c r="L427" s="117"/>
      <c r="M427" s="117"/>
      <c r="N427" s="117"/>
      <c r="O427" s="117"/>
      <c r="P427" s="117"/>
      <c r="Q427" s="117"/>
      <c r="R427" s="117"/>
      <c r="S427" s="117"/>
      <c r="T427" s="117"/>
      <c r="U427" s="117"/>
      <c r="V427" s="117"/>
      <c r="W427" s="117"/>
      <c r="X427" s="117"/>
      <c r="Y427" s="117"/>
      <c r="Z427" s="117"/>
    </row>
    <row r="428">
      <c r="A428" s="361"/>
      <c r="B428" s="115"/>
      <c r="C428" s="117"/>
      <c r="D428" s="361"/>
      <c r="E428" s="870"/>
      <c r="F428" s="871"/>
      <c r="G428" s="117"/>
      <c r="H428" s="117"/>
      <c r="I428" s="361"/>
      <c r="J428" s="117"/>
      <c r="K428" s="117"/>
      <c r="L428" s="117"/>
      <c r="M428" s="117"/>
      <c r="N428" s="117"/>
      <c r="O428" s="117"/>
      <c r="P428" s="117"/>
      <c r="Q428" s="117"/>
      <c r="R428" s="117"/>
      <c r="S428" s="117"/>
      <c r="T428" s="117"/>
      <c r="U428" s="117"/>
      <c r="V428" s="117"/>
      <c r="W428" s="117"/>
      <c r="X428" s="117"/>
      <c r="Y428" s="117"/>
      <c r="Z428" s="117"/>
    </row>
    <row r="429">
      <c r="A429" s="361"/>
      <c r="B429" s="115"/>
      <c r="C429" s="117"/>
      <c r="D429" s="361"/>
      <c r="E429" s="870"/>
      <c r="F429" s="871"/>
      <c r="G429" s="117"/>
      <c r="H429" s="117"/>
      <c r="I429" s="361"/>
      <c r="J429" s="117"/>
      <c r="K429" s="117"/>
      <c r="L429" s="117"/>
      <c r="M429" s="117"/>
      <c r="N429" s="117"/>
      <c r="O429" s="117"/>
      <c r="P429" s="117"/>
      <c r="Q429" s="117"/>
      <c r="R429" s="117"/>
      <c r="S429" s="117"/>
      <c r="T429" s="117"/>
      <c r="U429" s="117"/>
      <c r="V429" s="117"/>
      <c r="W429" s="117"/>
      <c r="X429" s="117"/>
      <c r="Y429" s="117"/>
      <c r="Z429" s="117"/>
    </row>
    <row r="430">
      <c r="A430" s="361"/>
      <c r="B430" s="115"/>
      <c r="C430" s="117"/>
      <c r="D430" s="361"/>
      <c r="E430" s="870"/>
      <c r="F430" s="871"/>
      <c r="G430" s="117"/>
      <c r="H430" s="117"/>
      <c r="I430" s="361"/>
      <c r="J430" s="117"/>
      <c r="K430" s="117"/>
      <c r="L430" s="117"/>
      <c r="M430" s="117"/>
      <c r="N430" s="117"/>
      <c r="O430" s="117"/>
      <c r="P430" s="117"/>
      <c r="Q430" s="117"/>
      <c r="R430" s="117"/>
      <c r="S430" s="117"/>
      <c r="T430" s="117"/>
      <c r="U430" s="117"/>
      <c r="V430" s="117"/>
      <c r="W430" s="117"/>
      <c r="X430" s="117"/>
      <c r="Y430" s="117"/>
      <c r="Z430" s="117"/>
    </row>
    <row r="431">
      <c r="A431" s="361"/>
      <c r="B431" s="115"/>
      <c r="C431" s="117"/>
      <c r="D431" s="361"/>
      <c r="E431" s="870"/>
      <c r="F431" s="871"/>
      <c r="G431" s="117"/>
      <c r="H431" s="117"/>
      <c r="I431" s="361"/>
      <c r="J431" s="117"/>
      <c r="K431" s="117"/>
      <c r="L431" s="117"/>
      <c r="M431" s="117"/>
      <c r="N431" s="117"/>
      <c r="O431" s="117"/>
      <c r="P431" s="117"/>
      <c r="Q431" s="117"/>
      <c r="R431" s="117"/>
      <c r="S431" s="117"/>
      <c r="T431" s="117"/>
      <c r="U431" s="117"/>
      <c r="V431" s="117"/>
      <c r="W431" s="117"/>
      <c r="X431" s="117"/>
      <c r="Y431" s="117"/>
      <c r="Z431" s="117"/>
    </row>
    <row r="432">
      <c r="A432" s="361"/>
      <c r="B432" s="115"/>
      <c r="C432" s="117"/>
      <c r="D432" s="361"/>
      <c r="E432" s="870"/>
      <c r="F432" s="871"/>
      <c r="G432" s="117"/>
      <c r="H432" s="117"/>
      <c r="I432" s="361"/>
      <c r="J432" s="117"/>
      <c r="K432" s="117"/>
      <c r="L432" s="117"/>
      <c r="M432" s="117"/>
      <c r="N432" s="117"/>
      <c r="O432" s="117"/>
      <c r="P432" s="117"/>
      <c r="Q432" s="117"/>
      <c r="R432" s="117"/>
      <c r="S432" s="117"/>
      <c r="T432" s="117"/>
      <c r="U432" s="117"/>
      <c r="V432" s="117"/>
      <c r="W432" s="117"/>
      <c r="X432" s="117"/>
      <c r="Y432" s="117"/>
      <c r="Z432" s="117"/>
    </row>
    <row r="433">
      <c r="A433" s="361"/>
      <c r="B433" s="115"/>
      <c r="C433" s="117"/>
      <c r="D433" s="361"/>
      <c r="E433" s="870"/>
      <c r="F433" s="871"/>
      <c r="G433" s="117"/>
      <c r="H433" s="117"/>
      <c r="I433" s="361"/>
      <c r="J433" s="117"/>
      <c r="K433" s="117"/>
      <c r="L433" s="117"/>
      <c r="M433" s="117"/>
      <c r="N433" s="117"/>
      <c r="O433" s="117"/>
      <c r="P433" s="117"/>
      <c r="Q433" s="117"/>
      <c r="R433" s="117"/>
      <c r="S433" s="117"/>
      <c r="T433" s="117"/>
      <c r="U433" s="117"/>
      <c r="V433" s="117"/>
      <c r="W433" s="117"/>
      <c r="X433" s="117"/>
      <c r="Y433" s="117"/>
      <c r="Z433" s="117"/>
    </row>
    <row r="434">
      <c r="A434" s="361"/>
      <c r="B434" s="115"/>
      <c r="C434" s="117"/>
      <c r="D434" s="361"/>
      <c r="E434" s="870"/>
      <c r="F434" s="871"/>
      <c r="G434" s="117"/>
      <c r="H434" s="117"/>
      <c r="I434" s="361"/>
      <c r="J434" s="117"/>
      <c r="K434" s="117"/>
      <c r="L434" s="117"/>
      <c r="M434" s="117"/>
      <c r="N434" s="117"/>
      <c r="O434" s="117"/>
      <c r="P434" s="117"/>
      <c r="Q434" s="117"/>
      <c r="R434" s="117"/>
      <c r="S434" s="117"/>
      <c r="T434" s="117"/>
      <c r="U434" s="117"/>
      <c r="V434" s="117"/>
      <c r="W434" s="117"/>
      <c r="X434" s="117"/>
      <c r="Y434" s="117"/>
      <c r="Z434" s="117"/>
    </row>
    <row r="435">
      <c r="A435" s="361"/>
      <c r="B435" s="115"/>
      <c r="C435" s="117"/>
      <c r="D435" s="361"/>
      <c r="E435" s="870"/>
      <c r="F435" s="871"/>
      <c r="G435" s="117"/>
      <c r="H435" s="117"/>
      <c r="I435" s="361"/>
      <c r="J435" s="117"/>
      <c r="K435" s="117"/>
      <c r="L435" s="117"/>
      <c r="M435" s="117"/>
      <c r="N435" s="117"/>
      <c r="O435" s="117"/>
      <c r="P435" s="117"/>
      <c r="Q435" s="117"/>
      <c r="R435" s="117"/>
      <c r="S435" s="117"/>
      <c r="T435" s="117"/>
      <c r="U435" s="117"/>
      <c r="V435" s="117"/>
      <c r="W435" s="117"/>
      <c r="X435" s="117"/>
      <c r="Y435" s="117"/>
      <c r="Z435" s="117"/>
    </row>
    <row r="436">
      <c r="A436" s="361"/>
      <c r="B436" s="115"/>
      <c r="C436" s="117"/>
      <c r="D436" s="361"/>
      <c r="E436" s="870"/>
      <c r="F436" s="871"/>
      <c r="G436" s="117"/>
      <c r="H436" s="117"/>
      <c r="I436" s="361"/>
      <c r="J436" s="117"/>
      <c r="K436" s="117"/>
      <c r="L436" s="117"/>
      <c r="M436" s="117"/>
      <c r="N436" s="117"/>
      <c r="O436" s="117"/>
      <c r="P436" s="117"/>
      <c r="Q436" s="117"/>
      <c r="R436" s="117"/>
      <c r="S436" s="117"/>
      <c r="T436" s="117"/>
      <c r="U436" s="117"/>
      <c r="V436" s="117"/>
      <c r="W436" s="117"/>
      <c r="X436" s="117"/>
      <c r="Y436" s="117"/>
      <c r="Z436" s="117"/>
    </row>
    <row r="437">
      <c r="A437" s="361"/>
      <c r="B437" s="115"/>
      <c r="C437" s="117"/>
      <c r="D437" s="361"/>
      <c r="E437" s="870"/>
      <c r="F437" s="871"/>
      <c r="G437" s="117"/>
      <c r="H437" s="117"/>
      <c r="I437" s="361"/>
      <c r="J437" s="117"/>
      <c r="K437" s="117"/>
      <c r="L437" s="117"/>
      <c r="M437" s="117"/>
      <c r="N437" s="117"/>
      <c r="O437" s="117"/>
      <c r="P437" s="117"/>
      <c r="Q437" s="117"/>
      <c r="R437" s="117"/>
      <c r="S437" s="117"/>
      <c r="T437" s="117"/>
      <c r="U437" s="117"/>
      <c r="V437" s="117"/>
      <c r="W437" s="117"/>
      <c r="X437" s="117"/>
      <c r="Y437" s="117"/>
      <c r="Z437" s="117"/>
    </row>
    <row r="438">
      <c r="A438" s="361"/>
      <c r="B438" s="115"/>
      <c r="C438" s="117"/>
      <c r="D438" s="361"/>
      <c r="E438" s="870"/>
      <c r="F438" s="871"/>
      <c r="G438" s="117"/>
      <c r="H438" s="117"/>
      <c r="I438" s="361"/>
      <c r="J438" s="117"/>
      <c r="K438" s="117"/>
      <c r="L438" s="117"/>
      <c r="M438" s="117"/>
      <c r="N438" s="117"/>
      <c r="O438" s="117"/>
      <c r="P438" s="117"/>
      <c r="Q438" s="117"/>
      <c r="R438" s="117"/>
      <c r="S438" s="117"/>
      <c r="T438" s="117"/>
      <c r="U438" s="117"/>
      <c r="V438" s="117"/>
      <c r="W438" s="117"/>
      <c r="X438" s="117"/>
      <c r="Y438" s="117"/>
      <c r="Z438" s="117"/>
    </row>
    <row r="439">
      <c r="A439" s="361"/>
      <c r="B439" s="115"/>
      <c r="C439" s="117"/>
      <c r="D439" s="361"/>
      <c r="E439" s="870"/>
      <c r="F439" s="871"/>
      <c r="G439" s="117"/>
      <c r="H439" s="117"/>
      <c r="I439" s="361"/>
      <c r="J439" s="117"/>
      <c r="K439" s="117"/>
      <c r="L439" s="117"/>
      <c r="M439" s="117"/>
      <c r="N439" s="117"/>
      <c r="O439" s="117"/>
      <c r="P439" s="117"/>
      <c r="Q439" s="117"/>
      <c r="R439" s="117"/>
      <c r="S439" s="117"/>
      <c r="T439" s="117"/>
      <c r="U439" s="117"/>
      <c r="V439" s="117"/>
      <c r="W439" s="117"/>
      <c r="X439" s="117"/>
      <c r="Y439" s="117"/>
      <c r="Z439" s="117"/>
    </row>
    <row r="440">
      <c r="A440" s="361"/>
      <c r="B440" s="115"/>
      <c r="C440" s="117"/>
      <c r="D440" s="361"/>
      <c r="E440" s="870"/>
      <c r="F440" s="871"/>
      <c r="G440" s="117"/>
      <c r="H440" s="117"/>
      <c r="I440" s="361"/>
      <c r="J440" s="117"/>
      <c r="K440" s="117"/>
      <c r="L440" s="117"/>
      <c r="M440" s="117"/>
      <c r="N440" s="117"/>
      <c r="O440" s="117"/>
      <c r="P440" s="117"/>
      <c r="Q440" s="117"/>
      <c r="R440" s="117"/>
      <c r="S440" s="117"/>
      <c r="T440" s="117"/>
      <c r="U440" s="117"/>
      <c r="V440" s="117"/>
      <c r="W440" s="117"/>
      <c r="X440" s="117"/>
      <c r="Y440" s="117"/>
      <c r="Z440" s="117"/>
    </row>
    <row r="441">
      <c r="A441" s="361"/>
      <c r="B441" s="115"/>
      <c r="C441" s="117"/>
      <c r="D441" s="361"/>
      <c r="E441" s="870"/>
      <c r="F441" s="871"/>
      <c r="G441" s="117"/>
      <c r="H441" s="117"/>
      <c r="I441" s="361"/>
      <c r="J441" s="117"/>
      <c r="K441" s="117"/>
      <c r="L441" s="117"/>
      <c r="M441" s="117"/>
      <c r="N441" s="117"/>
      <c r="O441" s="117"/>
      <c r="P441" s="117"/>
      <c r="Q441" s="117"/>
      <c r="R441" s="117"/>
      <c r="S441" s="117"/>
      <c r="T441" s="117"/>
      <c r="U441" s="117"/>
      <c r="V441" s="117"/>
      <c r="W441" s="117"/>
      <c r="X441" s="117"/>
      <c r="Y441" s="117"/>
      <c r="Z441" s="117"/>
    </row>
    <row r="442">
      <c r="A442" s="361"/>
      <c r="B442" s="115"/>
      <c r="C442" s="117"/>
      <c r="D442" s="361"/>
      <c r="E442" s="870"/>
      <c r="F442" s="871"/>
      <c r="G442" s="117"/>
      <c r="H442" s="117"/>
      <c r="I442" s="361"/>
      <c r="J442" s="117"/>
      <c r="K442" s="117"/>
      <c r="L442" s="117"/>
      <c r="M442" s="117"/>
      <c r="N442" s="117"/>
      <c r="O442" s="117"/>
      <c r="P442" s="117"/>
      <c r="Q442" s="117"/>
      <c r="R442" s="117"/>
      <c r="S442" s="117"/>
      <c r="T442" s="117"/>
      <c r="U442" s="117"/>
      <c r="V442" s="117"/>
      <c r="W442" s="117"/>
      <c r="X442" s="117"/>
      <c r="Y442" s="117"/>
      <c r="Z442" s="117"/>
    </row>
    <row r="443">
      <c r="A443" s="361"/>
      <c r="B443" s="115"/>
      <c r="C443" s="117"/>
      <c r="D443" s="361"/>
      <c r="E443" s="870"/>
      <c r="F443" s="871"/>
      <c r="G443" s="117"/>
      <c r="H443" s="117"/>
      <c r="I443" s="361"/>
      <c r="J443" s="117"/>
      <c r="K443" s="117"/>
      <c r="L443" s="117"/>
      <c r="M443" s="117"/>
      <c r="N443" s="117"/>
      <c r="O443" s="117"/>
      <c r="P443" s="117"/>
      <c r="Q443" s="117"/>
      <c r="R443" s="117"/>
      <c r="S443" s="117"/>
      <c r="T443" s="117"/>
      <c r="U443" s="117"/>
      <c r="V443" s="117"/>
      <c r="W443" s="117"/>
      <c r="X443" s="117"/>
      <c r="Y443" s="117"/>
      <c r="Z443" s="117"/>
    </row>
    <row r="444">
      <c r="A444" s="361"/>
      <c r="B444" s="115"/>
      <c r="C444" s="117"/>
      <c r="D444" s="361"/>
      <c r="E444" s="870"/>
      <c r="F444" s="871"/>
      <c r="G444" s="117"/>
      <c r="H444" s="117"/>
      <c r="I444" s="361"/>
      <c r="J444" s="117"/>
      <c r="K444" s="117"/>
      <c r="L444" s="117"/>
      <c r="M444" s="117"/>
      <c r="N444" s="117"/>
      <c r="O444" s="117"/>
      <c r="P444" s="117"/>
      <c r="Q444" s="117"/>
      <c r="R444" s="117"/>
      <c r="S444" s="117"/>
      <c r="T444" s="117"/>
      <c r="U444" s="117"/>
      <c r="V444" s="117"/>
      <c r="W444" s="117"/>
      <c r="X444" s="117"/>
      <c r="Y444" s="117"/>
      <c r="Z444" s="117"/>
    </row>
    <row r="445">
      <c r="A445" s="361"/>
      <c r="B445" s="115"/>
      <c r="C445" s="117"/>
      <c r="D445" s="361"/>
      <c r="E445" s="870"/>
      <c r="F445" s="871"/>
      <c r="G445" s="117"/>
      <c r="H445" s="117"/>
      <c r="I445" s="361"/>
      <c r="J445" s="117"/>
      <c r="K445" s="117"/>
      <c r="L445" s="117"/>
      <c r="M445" s="117"/>
      <c r="N445" s="117"/>
      <c r="O445" s="117"/>
      <c r="P445" s="117"/>
      <c r="Q445" s="117"/>
      <c r="R445" s="117"/>
      <c r="S445" s="117"/>
      <c r="T445" s="117"/>
      <c r="U445" s="117"/>
      <c r="V445" s="117"/>
      <c r="W445" s="117"/>
      <c r="X445" s="117"/>
      <c r="Y445" s="117"/>
      <c r="Z445" s="117"/>
    </row>
    <row r="446">
      <c r="A446" s="361"/>
      <c r="B446" s="115"/>
      <c r="C446" s="117"/>
      <c r="D446" s="361"/>
      <c r="E446" s="870"/>
      <c r="F446" s="871"/>
      <c r="G446" s="117"/>
      <c r="H446" s="117"/>
      <c r="I446" s="361"/>
      <c r="J446" s="117"/>
      <c r="K446" s="117"/>
      <c r="L446" s="117"/>
      <c r="M446" s="117"/>
      <c r="N446" s="117"/>
      <c r="O446" s="117"/>
      <c r="P446" s="117"/>
      <c r="Q446" s="117"/>
      <c r="R446" s="117"/>
      <c r="S446" s="117"/>
      <c r="T446" s="117"/>
      <c r="U446" s="117"/>
      <c r="V446" s="117"/>
      <c r="W446" s="117"/>
      <c r="X446" s="117"/>
      <c r="Y446" s="117"/>
      <c r="Z446" s="117"/>
    </row>
    <row r="447">
      <c r="A447" s="361"/>
      <c r="B447" s="115"/>
      <c r="C447" s="117"/>
      <c r="D447" s="361"/>
      <c r="E447" s="870"/>
      <c r="F447" s="871"/>
      <c r="G447" s="117"/>
      <c r="H447" s="117"/>
      <c r="I447" s="361"/>
      <c r="J447" s="117"/>
      <c r="K447" s="117"/>
      <c r="L447" s="117"/>
      <c r="M447" s="117"/>
      <c r="N447" s="117"/>
      <c r="O447" s="117"/>
      <c r="P447" s="117"/>
      <c r="Q447" s="117"/>
      <c r="R447" s="117"/>
      <c r="S447" s="117"/>
      <c r="T447" s="117"/>
      <c r="U447" s="117"/>
      <c r="V447" s="117"/>
      <c r="W447" s="117"/>
      <c r="X447" s="117"/>
      <c r="Y447" s="117"/>
      <c r="Z447" s="117"/>
    </row>
    <row r="448">
      <c r="A448" s="361"/>
      <c r="B448" s="115"/>
      <c r="C448" s="117"/>
      <c r="D448" s="361"/>
      <c r="E448" s="870"/>
      <c r="F448" s="871"/>
      <c r="G448" s="117"/>
      <c r="H448" s="117"/>
      <c r="I448" s="361"/>
      <c r="J448" s="117"/>
      <c r="K448" s="117"/>
      <c r="L448" s="117"/>
      <c r="M448" s="117"/>
      <c r="N448" s="117"/>
      <c r="O448" s="117"/>
      <c r="P448" s="117"/>
      <c r="Q448" s="117"/>
      <c r="R448" s="117"/>
      <c r="S448" s="117"/>
      <c r="T448" s="117"/>
      <c r="U448" s="117"/>
      <c r="V448" s="117"/>
      <c r="W448" s="117"/>
      <c r="X448" s="117"/>
      <c r="Y448" s="117"/>
      <c r="Z448" s="117"/>
    </row>
    <row r="449">
      <c r="A449" s="361"/>
      <c r="B449" s="115"/>
      <c r="C449" s="117"/>
      <c r="D449" s="361"/>
      <c r="E449" s="870"/>
      <c r="F449" s="871"/>
      <c r="G449" s="117"/>
      <c r="H449" s="117"/>
      <c r="I449" s="361"/>
      <c r="J449" s="117"/>
      <c r="K449" s="117"/>
      <c r="L449" s="117"/>
      <c r="M449" s="117"/>
      <c r="N449" s="117"/>
      <c r="O449" s="117"/>
      <c r="P449" s="117"/>
      <c r="Q449" s="117"/>
      <c r="R449" s="117"/>
      <c r="S449" s="117"/>
      <c r="T449" s="117"/>
      <c r="U449" s="117"/>
      <c r="V449" s="117"/>
      <c r="W449" s="117"/>
      <c r="X449" s="117"/>
      <c r="Y449" s="117"/>
      <c r="Z449" s="117"/>
    </row>
    <row r="450">
      <c r="A450" s="361"/>
      <c r="B450" s="115"/>
      <c r="C450" s="117"/>
      <c r="D450" s="361"/>
      <c r="E450" s="870"/>
      <c r="F450" s="871"/>
      <c r="G450" s="117"/>
      <c r="H450" s="117"/>
      <c r="I450" s="361"/>
      <c r="J450" s="117"/>
      <c r="K450" s="117"/>
      <c r="L450" s="117"/>
      <c r="M450" s="117"/>
      <c r="N450" s="117"/>
      <c r="O450" s="117"/>
      <c r="P450" s="117"/>
      <c r="Q450" s="117"/>
      <c r="R450" s="117"/>
      <c r="S450" s="117"/>
      <c r="T450" s="117"/>
      <c r="U450" s="117"/>
      <c r="V450" s="117"/>
      <c r="W450" s="117"/>
      <c r="X450" s="117"/>
      <c r="Y450" s="117"/>
      <c r="Z450" s="117"/>
    </row>
    <row r="451">
      <c r="A451" s="361"/>
      <c r="B451" s="115"/>
      <c r="C451" s="117"/>
      <c r="D451" s="361"/>
      <c r="E451" s="870"/>
      <c r="F451" s="871"/>
      <c r="G451" s="117"/>
      <c r="H451" s="117"/>
      <c r="I451" s="361"/>
      <c r="J451" s="117"/>
      <c r="K451" s="117"/>
      <c r="L451" s="117"/>
      <c r="M451" s="117"/>
      <c r="N451" s="117"/>
      <c r="O451" s="117"/>
      <c r="P451" s="117"/>
      <c r="Q451" s="117"/>
      <c r="R451" s="117"/>
      <c r="S451" s="117"/>
      <c r="T451" s="117"/>
      <c r="U451" s="117"/>
      <c r="V451" s="117"/>
      <c r="W451" s="117"/>
      <c r="X451" s="117"/>
      <c r="Y451" s="117"/>
      <c r="Z451" s="117"/>
    </row>
    <row r="452">
      <c r="A452" s="361"/>
      <c r="B452" s="115"/>
      <c r="C452" s="117"/>
      <c r="D452" s="361"/>
      <c r="E452" s="870"/>
      <c r="F452" s="871"/>
      <c r="G452" s="117"/>
      <c r="H452" s="117"/>
      <c r="I452" s="361"/>
      <c r="J452" s="117"/>
      <c r="K452" s="117"/>
      <c r="L452" s="117"/>
      <c r="M452" s="117"/>
      <c r="N452" s="117"/>
      <c r="O452" s="117"/>
      <c r="P452" s="117"/>
      <c r="Q452" s="117"/>
      <c r="R452" s="117"/>
      <c r="S452" s="117"/>
      <c r="T452" s="117"/>
      <c r="U452" s="117"/>
      <c r="V452" s="117"/>
      <c r="W452" s="117"/>
      <c r="X452" s="117"/>
      <c r="Y452" s="117"/>
      <c r="Z452" s="117"/>
    </row>
    <row r="453">
      <c r="A453" s="361"/>
      <c r="B453" s="115"/>
      <c r="C453" s="117"/>
      <c r="D453" s="361"/>
      <c r="E453" s="870"/>
      <c r="F453" s="871"/>
      <c r="G453" s="117"/>
      <c r="H453" s="117"/>
      <c r="I453" s="361"/>
      <c r="J453" s="117"/>
      <c r="K453" s="117"/>
      <c r="L453" s="117"/>
      <c r="M453" s="117"/>
      <c r="N453" s="117"/>
      <c r="O453" s="117"/>
      <c r="P453" s="117"/>
      <c r="Q453" s="117"/>
      <c r="R453" s="117"/>
      <c r="S453" s="117"/>
      <c r="T453" s="117"/>
      <c r="U453" s="117"/>
      <c r="V453" s="117"/>
      <c r="W453" s="117"/>
      <c r="X453" s="117"/>
      <c r="Y453" s="117"/>
      <c r="Z453" s="117"/>
    </row>
    <row r="454">
      <c r="A454" s="361"/>
      <c r="B454" s="115"/>
      <c r="C454" s="117"/>
      <c r="D454" s="361"/>
      <c r="E454" s="870"/>
      <c r="F454" s="871"/>
      <c r="G454" s="117"/>
      <c r="H454" s="117"/>
      <c r="I454" s="361"/>
      <c r="J454" s="117"/>
      <c r="K454" s="117"/>
      <c r="L454" s="117"/>
      <c r="M454" s="117"/>
      <c r="N454" s="117"/>
      <c r="O454" s="117"/>
      <c r="P454" s="117"/>
      <c r="Q454" s="117"/>
      <c r="R454" s="117"/>
      <c r="S454" s="117"/>
      <c r="T454" s="117"/>
      <c r="U454" s="117"/>
      <c r="V454" s="117"/>
      <c r="W454" s="117"/>
      <c r="X454" s="117"/>
      <c r="Y454" s="117"/>
      <c r="Z454" s="117"/>
    </row>
    <row r="455">
      <c r="A455" s="361"/>
      <c r="B455" s="115"/>
      <c r="C455" s="117"/>
      <c r="D455" s="361"/>
      <c r="E455" s="870"/>
      <c r="F455" s="871"/>
      <c r="G455" s="117"/>
      <c r="H455" s="117"/>
      <c r="I455" s="361"/>
      <c r="J455" s="117"/>
      <c r="K455" s="117"/>
      <c r="L455" s="117"/>
      <c r="M455" s="117"/>
      <c r="N455" s="117"/>
      <c r="O455" s="117"/>
      <c r="P455" s="117"/>
      <c r="Q455" s="117"/>
      <c r="R455" s="117"/>
      <c r="S455" s="117"/>
      <c r="T455" s="117"/>
      <c r="U455" s="117"/>
      <c r="V455" s="117"/>
      <c r="W455" s="117"/>
      <c r="X455" s="117"/>
      <c r="Y455" s="117"/>
      <c r="Z455" s="117"/>
    </row>
    <row r="456">
      <c r="A456" s="361"/>
      <c r="B456" s="115"/>
      <c r="C456" s="117"/>
      <c r="D456" s="361"/>
      <c r="E456" s="870"/>
      <c r="F456" s="871"/>
      <c r="G456" s="117"/>
      <c r="H456" s="117"/>
      <c r="I456" s="361"/>
      <c r="J456" s="117"/>
      <c r="K456" s="117"/>
      <c r="L456" s="117"/>
      <c r="M456" s="117"/>
      <c r="N456" s="117"/>
      <c r="O456" s="117"/>
      <c r="P456" s="117"/>
      <c r="Q456" s="117"/>
      <c r="R456" s="117"/>
      <c r="S456" s="117"/>
      <c r="T456" s="117"/>
      <c r="U456" s="117"/>
      <c r="V456" s="117"/>
      <c r="W456" s="117"/>
      <c r="X456" s="117"/>
      <c r="Y456" s="117"/>
      <c r="Z456" s="117"/>
    </row>
    <row r="457">
      <c r="A457" s="361"/>
      <c r="B457" s="115"/>
      <c r="C457" s="117"/>
      <c r="D457" s="361"/>
      <c r="E457" s="870"/>
      <c r="F457" s="871"/>
      <c r="G457" s="117"/>
      <c r="H457" s="117"/>
      <c r="I457" s="361"/>
      <c r="J457" s="117"/>
      <c r="K457" s="117"/>
      <c r="L457" s="117"/>
      <c r="M457" s="117"/>
      <c r="N457" s="117"/>
      <c r="O457" s="117"/>
      <c r="P457" s="117"/>
      <c r="Q457" s="117"/>
      <c r="R457" s="117"/>
      <c r="S457" s="117"/>
      <c r="T457" s="117"/>
      <c r="U457" s="117"/>
      <c r="V457" s="117"/>
      <c r="W457" s="117"/>
      <c r="X457" s="117"/>
      <c r="Y457" s="117"/>
      <c r="Z457" s="117"/>
    </row>
    <row r="458">
      <c r="A458" s="361"/>
      <c r="B458" s="115"/>
      <c r="C458" s="117"/>
      <c r="D458" s="361"/>
      <c r="E458" s="870"/>
      <c r="F458" s="871"/>
      <c r="G458" s="117"/>
      <c r="H458" s="117"/>
      <c r="I458" s="361"/>
      <c r="J458" s="117"/>
      <c r="K458" s="117"/>
      <c r="L458" s="117"/>
      <c r="M458" s="117"/>
      <c r="N458" s="117"/>
      <c r="O458" s="117"/>
      <c r="P458" s="117"/>
      <c r="Q458" s="117"/>
      <c r="R458" s="117"/>
      <c r="S458" s="117"/>
      <c r="T458" s="117"/>
      <c r="U458" s="117"/>
      <c r="V458" s="117"/>
      <c r="W458" s="117"/>
      <c r="X458" s="117"/>
      <c r="Y458" s="117"/>
      <c r="Z458" s="117"/>
    </row>
    <row r="459">
      <c r="A459" s="361"/>
      <c r="B459" s="115"/>
      <c r="C459" s="117"/>
      <c r="D459" s="361"/>
      <c r="E459" s="870"/>
      <c r="F459" s="871"/>
      <c r="G459" s="117"/>
      <c r="H459" s="117"/>
      <c r="I459" s="361"/>
      <c r="J459" s="117"/>
      <c r="K459" s="117"/>
      <c r="L459" s="117"/>
      <c r="M459" s="117"/>
      <c r="N459" s="117"/>
      <c r="O459" s="117"/>
      <c r="P459" s="117"/>
      <c r="Q459" s="117"/>
      <c r="R459" s="117"/>
      <c r="S459" s="117"/>
      <c r="T459" s="117"/>
      <c r="U459" s="117"/>
      <c r="V459" s="117"/>
      <c r="W459" s="117"/>
      <c r="X459" s="117"/>
      <c r="Y459" s="117"/>
      <c r="Z459" s="117"/>
    </row>
    <row r="460">
      <c r="A460" s="361"/>
      <c r="B460" s="115"/>
      <c r="C460" s="117"/>
      <c r="D460" s="361"/>
      <c r="E460" s="870"/>
      <c r="F460" s="871"/>
      <c r="G460" s="117"/>
      <c r="H460" s="117"/>
      <c r="I460" s="361"/>
      <c r="J460" s="117"/>
      <c r="K460" s="117"/>
      <c r="L460" s="117"/>
      <c r="M460" s="117"/>
      <c r="N460" s="117"/>
      <c r="O460" s="117"/>
      <c r="P460" s="117"/>
      <c r="Q460" s="117"/>
      <c r="R460" s="117"/>
      <c r="S460" s="117"/>
      <c r="T460" s="117"/>
      <c r="U460" s="117"/>
      <c r="V460" s="117"/>
      <c r="W460" s="117"/>
      <c r="X460" s="117"/>
      <c r="Y460" s="117"/>
      <c r="Z460" s="117"/>
    </row>
    <row r="461">
      <c r="A461" s="361"/>
      <c r="B461" s="115"/>
      <c r="C461" s="117"/>
      <c r="D461" s="361"/>
      <c r="E461" s="870"/>
      <c r="F461" s="871"/>
      <c r="G461" s="117"/>
      <c r="H461" s="117"/>
      <c r="I461" s="361"/>
      <c r="J461" s="117"/>
      <c r="K461" s="117"/>
      <c r="L461" s="117"/>
      <c r="M461" s="117"/>
      <c r="N461" s="117"/>
      <c r="O461" s="117"/>
      <c r="P461" s="117"/>
      <c r="Q461" s="117"/>
      <c r="R461" s="117"/>
      <c r="S461" s="117"/>
      <c r="T461" s="117"/>
      <c r="U461" s="117"/>
      <c r="V461" s="117"/>
      <c r="W461" s="117"/>
      <c r="X461" s="117"/>
      <c r="Y461" s="117"/>
      <c r="Z461" s="117"/>
    </row>
    <row r="462">
      <c r="A462" s="361"/>
      <c r="B462" s="115"/>
      <c r="C462" s="117"/>
      <c r="D462" s="361"/>
      <c r="E462" s="870"/>
      <c r="F462" s="871"/>
      <c r="G462" s="117"/>
      <c r="H462" s="117"/>
      <c r="I462" s="361"/>
      <c r="J462" s="117"/>
      <c r="K462" s="117"/>
      <c r="L462" s="117"/>
      <c r="M462" s="117"/>
      <c r="N462" s="117"/>
      <c r="O462" s="117"/>
      <c r="P462" s="117"/>
      <c r="Q462" s="117"/>
      <c r="R462" s="117"/>
      <c r="S462" s="117"/>
      <c r="T462" s="117"/>
      <c r="U462" s="117"/>
      <c r="V462" s="117"/>
      <c r="W462" s="117"/>
      <c r="X462" s="117"/>
      <c r="Y462" s="117"/>
      <c r="Z462" s="117"/>
    </row>
    <row r="463">
      <c r="A463" s="361"/>
      <c r="B463" s="115"/>
      <c r="C463" s="117"/>
      <c r="D463" s="361"/>
      <c r="E463" s="870"/>
      <c r="F463" s="871"/>
      <c r="G463" s="117"/>
      <c r="H463" s="117"/>
      <c r="I463" s="361"/>
      <c r="J463" s="117"/>
      <c r="K463" s="117"/>
      <c r="L463" s="117"/>
      <c r="M463" s="117"/>
      <c r="N463" s="117"/>
      <c r="O463" s="117"/>
      <c r="P463" s="117"/>
      <c r="Q463" s="117"/>
      <c r="R463" s="117"/>
      <c r="S463" s="117"/>
      <c r="T463" s="117"/>
      <c r="U463" s="117"/>
      <c r="V463" s="117"/>
      <c r="W463" s="117"/>
      <c r="X463" s="117"/>
      <c r="Y463" s="117"/>
      <c r="Z463" s="117"/>
    </row>
    <row r="464">
      <c r="A464" s="361"/>
      <c r="B464" s="115"/>
      <c r="C464" s="117"/>
      <c r="D464" s="361"/>
      <c r="E464" s="870"/>
      <c r="F464" s="871"/>
      <c r="G464" s="117"/>
      <c r="H464" s="117"/>
      <c r="I464" s="361"/>
      <c r="J464" s="117"/>
      <c r="K464" s="117"/>
      <c r="L464" s="117"/>
      <c r="M464" s="117"/>
      <c r="N464" s="117"/>
      <c r="O464" s="117"/>
      <c r="P464" s="117"/>
      <c r="Q464" s="117"/>
      <c r="R464" s="117"/>
      <c r="S464" s="117"/>
      <c r="T464" s="117"/>
      <c r="U464" s="117"/>
      <c r="V464" s="117"/>
      <c r="W464" s="117"/>
      <c r="X464" s="117"/>
      <c r="Y464" s="117"/>
      <c r="Z464" s="117"/>
    </row>
    <row r="465">
      <c r="A465" s="361"/>
      <c r="B465" s="115"/>
      <c r="C465" s="117"/>
      <c r="D465" s="361"/>
      <c r="E465" s="870"/>
      <c r="F465" s="871"/>
      <c r="G465" s="117"/>
      <c r="H465" s="117"/>
      <c r="I465" s="361"/>
      <c r="J465" s="117"/>
      <c r="K465" s="117"/>
      <c r="L465" s="117"/>
      <c r="M465" s="117"/>
      <c r="N465" s="117"/>
      <c r="O465" s="117"/>
      <c r="P465" s="117"/>
      <c r="Q465" s="117"/>
      <c r="R465" s="117"/>
      <c r="S465" s="117"/>
      <c r="T465" s="117"/>
      <c r="U465" s="117"/>
      <c r="V465" s="117"/>
      <c r="W465" s="117"/>
      <c r="X465" s="117"/>
      <c r="Y465" s="117"/>
      <c r="Z465" s="117"/>
    </row>
    <row r="466">
      <c r="A466" s="361"/>
      <c r="B466" s="115"/>
      <c r="C466" s="117"/>
      <c r="D466" s="361"/>
      <c r="E466" s="870"/>
      <c r="F466" s="871"/>
      <c r="G466" s="117"/>
      <c r="H466" s="117"/>
      <c r="I466" s="361"/>
      <c r="J466" s="117"/>
      <c r="K466" s="117"/>
      <c r="L466" s="117"/>
      <c r="M466" s="117"/>
      <c r="N466" s="117"/>
      <c r="O466" s="117"/>
      <c r="P466" s="117"/>
      <c r="Q466" s="117"/>
      <c r="R466" s="117"/>
      <c r="S466" s="117"/>
      <c r="T466" s="117"/>
      <c r="U466" s="117"/>
      <c r="V466" s="117"/>
      <c r="W466" s="117"/>
      <c r="X466" s="117"/>
      <c r="Y466" s="117"/>
      <c r="Z466" s="117"/>
    </row>
    <row r="467">
      <c r="A467" s="361"/>
      <c r="B467" s="115"/>
      <c r="C467" s="117"/>
      <c r="D467" s="361"/>
      <c r="E467" s="870"/>
      <c r="F467" s="871"/>
      <c r="G467" s="117"/>
      <c r="H467" s="117"/>
      <c r="I467" s="361"/>
      <c r="J467" s="117"/>
      <c r="K467" s="117"/>
      <c r="L467" s="117"/>
      <c r="M467" s="117"/>
      <c r="N467" s="117"/>
      <c r="O467" s="117"/>
      <c r="P467" s="117"/>
      <c r="Q467" s="117"/>
      <c r="R467" s="117"/>
      <c r="S467" s="117"/>
      <c r="T467" s="117"/>
      <c r="U467" s="117"/>
      <c r="V467" s="117"/>
      <c r="W467" s="117"/>
      <c r="X467" s="117"/>
      <c r="Y467" s="117"/>
      <c r="Z467" s="117"/>
    </row>
    <row r="468">
      <c r="A468" s="361"/>
      <c r="B468" s="115"/>
      <c r="C468" s="117"/>
      <c r="D468" s="361"/>
      <c r="E468" s="870"/>
      <c r="F468" s="871"/>
      <c r="G468" s="117"/>
      <c r="H468" s="117"/>
      <c r="I468" s="361"/>
      <c r="J468" s="117"/>
      <c r="K468" s="117"/>
      <c r="L468" s="117"/>
      <c r="M468" s="117"/>
      <c r="N468" s="117"/>
      <c r="O468" s="117"/>
      <c r="P468" s="117"/>
      <c r="Q468" s="117"/>
      <c r="R468" s="117"/>
      <c r="S468" s="117"/>
      <c r="T468" s="117"/>
      <c r="U468" s="117"/>
      <c r="V468" s="117"/>
      <c r="W468" s="117"/>
      <c r="X468" s="117"/>
      <c r="Y468" s="117"/>
      <c r="Z468" s="117"/>
    </row>
    <row r="469">
      <c r="A469" s="361"/>
      <c r="B469" s="115"/>
      <c r="C469" s="117"/>
      <c r="D469" s="361"/>
      <c r="E469" s="870"/>
      <c r="F469" s="871"/>
      <c r="G469" s="117"/>
      <c r="H469" s="117"/>
      <c r="I469" s="361"/>
      <c r="J469" s="117"/>
      <c r="K469" s="117"/>
      <c r="L469" s="117"/>
      <c r="M469" s="117"/>
      <c r="N469" s="117"/>
      <c r="O469" s="117"/>
      <c r="P469" s="117"/>
      <c r="Q469" s="117"/>
      <c r="R469" s="117"/>
      <c r="S469" s="117"/>
      <c r="T469" s="117"/>
      <c r="U469" s="117"/>
      <c r="V469" s="117"/>
      <c r="W469" s="117"/>
      <c r="X469" s="117"/>
      <c r="Y469" s="117"/>
      <c r="Z469" s="117"/>
    </row>
    <row r="470">
      <c r="A470" s="361"/>
      <c r="B470" s="115"/>
      <c r="C470" s="117"/>
      <c r="D470" s="361"/>
      <c r="E470" s="870"/>
      <c r="F470" s="871"/>
      <c r="G470" s="117"/>
      <c r="H470" s="117"/>
      <c r="I470" s="361"/>
      <c r="J470" s="117"/>
      <c r="K470" s="117"/>
      <c r="L470" s="117"/>
      <c r="M470" s="117"/>
      <c r="N470" s="117"/>
      <c r="O470" s="117"/>
      <c r="P470" s="117"/>
      <c r="Q470" s="117"/>
      <c r="R470" s="117"/>
      <c r="S470" s="117"/>
      <c r="T470" s="117"/>
      <c r="U470" s="117"/>
      <c r="V470" s="117"/>
      <c r="W470" s="117"/>
      <c r="X470" s="117"/>
      <c r="Y470" s="117"/>
      <c r="Z470" s="117"/>
    </row>
    <row r="471">
      <c r="A471" s="361"/>
      <c r="B471" s="115"/>
      <c r="C471" s="117"/>
      <c r="D471" s="361"/>
      <c r="E471" s="870"/>
      <c r="F471" s="871"/>
      <c r="G471" s="117"/>
      <c r="H471" s="117"/>
      <c r="I471" s="361"/>
      <c r="J471" s="117"/>
      <c r="K471" s="117"/>
      <c r="L471" s="117"/>
      <c r="M471" s="117"/>
      <c r="N471" s="117"/>
      <c r="O471" s="117"/>
      <c r="P471" s="117"/>
      <c r="Q471" s="117"/>
      <c r="R471" s="117"/>
      <c r="S471" s="117"/>
      <c r="T471" s="117"/>
      <c r="U471" s="117"/>
      <c r="V471" s="117"/>
      <c r="W471" s="117"/>
      <c r="X471" s="117"/>
      <c r="Y471" s="117"/>
      <c r="Z471" s="117"/>
    </row>
    <row r="472">
      <c r="A472" s="361"/>
      <c r="B472" s="115"/>
      <c r="C472" s="117"/>
      <c r="D472" s="361"/>
      <c r="E472" s="870"/>
      <c r="F472" s="871"/>
      <c r="G472" s="117"/>
      <c r="H472" s="117"/>
      <c r="I472" s="361"/>
      <c r="J472" s="117"/>
      <c r="K472" s="117"/>
      <c r="L472" s="117"/>
      <c r="M472" s="117"/>
      <c r="N472" s="117"/>
      <c r="O472" s="117"/>
      <c r="P472" s="117"/>
      <c r="Q472" s="117"/>
      <c r="R472" s="117"/>
      <c r="S472" s="117"/>
      <c r="T472" s="117"/>
      <c r="U472" s="117"/>
      <c r="V472" s="117"/>
      <c r="W472" s="117"/>
      <c r="X472" s="117"/>
      <c r="Y472" s="117"/>
      <c r="Z472" s="117"/>
    </row>
    <row r="473">
      <c r="A473" s="361"/>
      <c r="B473" s="115"/>
      <c r="C473" s="117"/>
      <c r="D473" s="361"/>
      <c r="E473" s="870"/>
      <c r="F473" s="871"/>
      <c r="G473" s="117"/>
      <c r="H473" s="117"/>
      <c r="I473" s="361"/>
      <c r="J473" s="117"/>
      <c r="K473" s="117"/>
      <c r="L473" s="117"/>
      <c r="M473" s="117"/>
      <c r="N473" s="117"/>
      <c r="O473" s="117"/>
      <c r="P473" s="117"/>
      <c r="Q473" s="117"/>
      <c r="R473" s="117"/>
      <c r="S473" s="117"/>
      <c r="T473" s="117"/>
      <c r="U473" s="117"/>
      <c r="V473" s="117"/>
      <c r="W473" s="117"/>
      <c r="X473" s="117"/>
      <c r="Y473" s="117"/>
      <c r="Z473" s="117"/>
    </row>
    <row r="474">
      <c r="A474" s="361"/>
      <c r="B474" s="115"/>
      <c r="C474" s="117"/>
      <c r="D474" s="361"/>
      <c r="E474" s="870"/>
      <c r="F474" s="871"/>
      <c r="G474" s="117"/>
      <c r="H474" s="117"/>
      <c r="I474" s="361"/>
      <c r="J474" s="117"/>
      <c r="K474" s="117"/>
      <c r="L474" s="117"/>
      <c r="M474" s="117"/>
      <c r="N474" s="117"/>
      <c r="O474" s="117"/>
      <c r="P474" s="117"/>
      <c r="Q474" s="117"/>
      <c r="R474" s="117"/>
      <c r="S474" s="117"/>
      <c r="T474" s="117"/>
      <c r="U474" s="117"/>
      <c r="V474" s="117"/>
      <c r="W474" s="117"/>
      <c r="X474" s="117"/>
      <c r="Y474" s="117"/>
      <c r="Z474" s="117"/>
    </row>
    <row r="475">
      <c r="A475" s="361"/>
      <c r="B475" s="115"/>
      <c r="C475" s="117"/>
      <c r="D475" s="361"/>
      <c r="E475" s="870"/>
      <c r="F475" s="871"/>
      <c r="G475" s="117"/>
      <c r="H475" s="117"/>
      <c r="I475" s="361"/>
      <c r="J475" s="117"/>
      <c r="K475" s="117"/>
      <c r="L475" s="117"/>
      <c r="M475" s="117"/>
      <c r="N475" s="117"/>
      <c r="O475" s="117"/>
      <c r="P475" s="117"/>
      <c r="Q475" s="117"/>
      <c r="R475" s="117"/>
      <c r="S475" s="117"/>
      <c r="T475" s="117"/>
      <c r="U475" s="117"/>
      <c r="V475" s="117"/>
      <c r="W475" s="117"/>
      <c r="X475" s="117"/>
      <c r="Y475" s="117"/>
      <c r="Z475" s="117"/>
    </row>
    <row r="476">
      <c r="A476" s="361"/>
      <c r="B476" s="115"/>
      <c r="C476" s="117"/>
      <c r="D476" s="361"/>
      <c r="E476" s="870"/>
      <c r="F476" s="871"/>
      <c r="G476" s="117"/>
      <c r="H476" s="117"/>
      <c r="I476" s="361"/>
      <c r="J476" s="117"/>
      <c r="K476" s="117"/>
      <c r="L476" s="117"/>
      <c r="M476" s="117"/>
      <c r="N476" s="117"/>
      <c r="O476" s="117"/>
      <c r="P476" s="117"/>
      <c r="Q476" s="117"/>
      <c r="R476" s="117"/>
      <c r="S476" s="117"/>
      <c r="T476" s="117"/>
      <c r="U476" s="117"/>
      <c r="V476" s="117"/>
      <c r="W476" s="117"/>
      <c r="X476" s="117"/>
      <c r="Y476" s="117"/>
      <c r="Z476" s="117"/>
    </row>
    <row r="477">
      <c r="A477" s="361"/>
      <c r="B477" s="115"/>
      <c r="C477" s="117"/>
      <c r="D477" s="361"/>
      <c r="E477" s="870"/>
      <c r="F477" s="871"/>
      <c r="G477" s="117"/>
      <c r="H477" s="117"/>
      <c r="I477" s="361"/>
      <c r="J477" s="117"/>
      <c r="K477" s="117"/>
      <c r="L477" s="117"/>
      <c r="M477" s="117"/>
      <c r="N477" s="117"/>
      <c r="O477" s="117"/>
      <c r="P477" s="117"/>
      <c r="Q477" s="117"/>
      <c r="R477" s="117"/>
      <c r="S477" s="117"/>
      <c r="T477" s="117"/>
      <c r="U477" s="117"/>
      <c r="V477" s="117"/>
      <c r="W477" s="117"/>
      <c r="X477" s="117"/>
      <c r="Y477" s="117"/>
      <c r="Z477" s="117"/>
    </row>
    <row r="478">
      <c r="A478" s="361"/>
      <c r="B478" s="115"/>
      <c r="C478" s="117"/>
      <c r="D478" s="361"/>
      <c r="E478" s="870"/>
      <c r="F478" s="871"/>
      <c r="G478" s="117"/>
      <c r="H478" s="117"/>
      <c r="I478" s="361"/>
      <c r="J478" s="117"/>
      <c r="K478" s="117"/>
      <c r="L478" s="117"/>
      <c r="M478" s="117"/>
      <c r="N478" s="117"/>
      <c r="O478" s="117"/>
      <c r="P478" s="117"/>
      <c r="Q478" s="117"/>
      <c r="R478" s="117"/>
      <c r="S478" s="117"/>
      <c r="T478" s="117"/>
      <c r="U478" s="117"/>
      <c r="V478" s="117"/>
      <c r="W478" s="117"/>
      <c r="X478" s="117"/>
      <c r="Y478" s="117"/>
      <c r="Z478" s="117"/>
    </row>
    <row r="479">
      <c r="A479" s="361"/>
      <c r="B479" s="115"/>
      <c r="C479" s="117"/>
      <c r="D479" s="361"/>
      <c r="E479" s="870"/>
      <c r="F479" s="871"/>
      <c r="G479" s="117"/>
      <c r="H479" s="117"/>
      <c r="I479" s="361"/>
      <c r="J479" s="117"/>
      <c r="K479" s="117"/>
      <c r="L479" s="117"/>
      <c r="M479" s="117"/>
      <c r="N479" s="117"/>
      <c r="O479" s="117"/>
      <c r="P479" s="117"/>
      <c r="Q479" s="117"/>
      <c r="R479" s="117"/>
      <c r="S479" s="117"/>
      <c r="T479" s="117"/>
      <c r="U479" s="117"/>
      <c r="V479" s="117"/>
      <c r="W479" s="117"/>
      <c r="X479" s="117"/>
      <c r="Y479" s="117"/>
      <c r="Z479" s="117"/>
    </row>
    <row r="480">
      <c r="A480" s="361"/>
      <c r="B480" s="115"/>
      <c r="C480" s="117"/>
      <c r="D480" s="361"/>
      <c r="E480" s="870"/>
      <c r="F480" s="871"/>
      <c r="G480" s="117"/>
      <c r="H480" s="117"/>
      <c r="I480" s="361"/>
      <c r="J480" s="117"/>
      <c r="K480" s="117"/>
      <c r="L480" s="117"/>
      <c r="M480" s="117"/>
      <c r="N480" s="117"/>
      <c r="O480" s="117"/>
      <c r="P480" s="117"/>
      <c r="Q480" s="117"/>
      <c r="R480" s="117"/>
      <c r="S480" s="117"/>
      <c r="T480" s="117"/>
      <c r="U480" s="117"/>
      <c r="V480" s="117"/>
      <c r="W480" s="117"/>
      <c r="X480" s="117"/>
      <c r="Y480" s="117"/>
      <c r="Z480" s="117"/>
    </row>
    <row r="481">
      <c r="A481" s="361"/>
      <c r="B481" s="115"/>
      <c r="C481" s="117"/>
      <c r="D481" s="361"/>
      <c r="E481" s="870"/>
      <c r="F481" s="871"/>
      <c r="G481" s="117"/>
      <c r="H481" s="117"/>
      <c r="I481" s="361"/>
      <c r="J481" s="117"/>
      <c r="K481" s="117"/>
      <c r="L481" s="117"/>
      <c r="M481" s="117"/>
      <c r="N481" s="117"/>
      <c r="O481" s="117"/>
      <c r="P481" s="117"/>
      <c r="Q481" s="117"/>
      <c r="R481" s="117"/>
      <c r="S481" s="117"/>
      <c r="T481" s="117"/>
      <c r="U481" s="117"/>
      <c r="V481" s="117"/>
      <c r="W481" s="117"/>
      <c r="X481" s="117"/>
      <c r="Y481" s="117"/>
      <c r="Z481" s="117"/>
    </row>
    <row r="482">
      <c r="A482" s="361"/>
      <c r="B482" s="115"/>
      <c r="C482" s="117"/>
      <c r="D482" s="361"/>
      <c r="E482" s="870"/>
      <c r="F482" s="871"/>
      <c r="G482" s="117"/>
      <c r="H482" s="117"/>
      <c r="I482" s="361"/>
      <c r="J482" s="117"/>
      <c r="K482" s="117"/>
      <c r="L482" s="117"/>
      <c r="M482" s="117"/>
      <c r="N482" s="117"/>
      <c r="O482" s="117"/>
      <c r="P482" s="117"/>
      <c r="Q482" s="117"/>
      <c r="R482" s="117"/>
      <c r="S482" s="117"/>
      <c r="T482" s="117"/>
      <c r="U482" s="117"/>
      <c r="V482" s="117"/>
      <c r="W482" s="117"/>
      <c r="X482" s="117"/>
      <c r="Y482" s="117"/>
      <c r="Z482" s="117"/>
    </row>
    <row r="483">
      <c r="A483" s="361"/>
      <c r="B483" s="115"/>
      <c r="C483" s="117"/>
      <c r="D483" s="361"/>
      <c r="E483" s="870"/>
      <c r="F483" s="871"/>
      <c r="G483" s="117"/>
      <c r="H483" s="117"/>
      <c r="I483" s="361"/>
      <c r="J483" s="117"/>
      <c r="K483" s="117"/>
      <c r="L483" s="117"/>
      <c r="M483" s="117"/>
      <c r="N483" s="117"/>
      <c r="O483" s="117"/>
      <c r="P483" s="117"/>
      <c r="Q483" s="117"/>
      <c r="R483" s="117"/>
      <c r="S483" s="117"/>
      <c r="T483" s="117"/>
      <c r="U483" s="117"/>
      <c r="V483" s="117"/>
      <c r="W483" s="117"/>
      <c r="X483" s="117"/>
      <c r="Y483" s="117"/>
      <c r="Z483" s="117"/>
    </row>
    <row r="484">
      <c r="A484" s="361"/>
      <c r="B484" s="115"/>
      <c r="C484" s="117"/>
      <c r="D484" s="361"/>
      <c r="E484" s="870"/>
      <c r="F484" s="871"/>
      <c r="G484" s="117"/>
      <c r="H484" s="117"/>
      <c r="I484" s="361"/>
      <c r="J484" s="117"/>
      <c r="K484" s="117"/>
      <c r="L484" s="117"/>
      <c r="M484" s="117"/>
      <c r="N484" s="117"/>
      <c r="O484" s="117"/>
      <c r="P484" s="117"/>
      <c r="Q484" s="117"/>
      <c r="R484" s="117"/>
      <c r="S484" s="117"/>
      <c r="T484" s="117"/>
      <c r="U484" s="117"/>
      <c r="V484" s="117"/>
      <c r="W484" s="117"/>
      <c r="X484" s="117"/>
      <c r="Y484" s="117"/>
      <c r="Z484" s="117"/>
    </row>
    <row r="485">
      <c r="A485" s="361"/>
      <c r="B485" s="115"/>
      <c r="C485" s="117"/>
      <c r="D485" s="361"/>
      <c r="E485" s="870"/>
      <c r="F485" s="871"/>
      <c r="G485" s="117"/>
      <c r="H485" s="117"/>
      <c r="I485" s="361"/>
      <c r="J485" s="117"/>
      <c r="K485" s="117"/>
      <c r="L485" s="117"/>
      <c r="M485" s="117"/>
      <c r="N485" s="117"/>
      <c r="O485" s="117"/>
      <c r="P485" s="117"/>
      <c r="Q485" s="117"/>
      <c r="R485" s="117"/>
      <c r="S485" s="117"/>
      <c r="T485" s="117"/>
      <c r="U485" s="117"/>
      <c r="V485" s="117"/>
      <c r="W485" s="117"/>
      <c r="X485" s="117"/>
      <c r="Y485" s="117"/>
      <c r="Z485" s="117"/>
    </row>
    <row r="486">
      <c r="A486" s="361"/>
      <c r="B486" s="115"/>
      <c r="C486" s="117"/>
      <c r="D486" s="361"/>
      <c r="E486" s="870"/>
      <c r="F486" s="871"/>
      <c r="G486" s="117"/>
      <c r="H486" s="117"/>
      <c r="I486" s="361"/>
      <c r="J486" s="117"/>
      <c r="K486" s="117"/>
      <c r="L486" s="117"/>
      <c r="M486" s="117"/>
      <c r="N486" s="117"/>
      <c r="O486" s="117"/>
      <c r="P486" s="117"/>
      <c r="Q486" s="117"/>
      <c r="R486" s="117"/>
      <c r="S486" s="117"/>
      <c r="T486" s="117"/>
      <c r="U486" s="117"/>
      <c r="V486" s="117"/>
      <c r="W486" s="117"/>
      <c r="X486" s="117"/>
      <c r="Y486" s="117"/>
      <c r="Z486" s="117"/>
    </row>
    <row r="487">
      <c r="A487" s="361"/>
      <c r="B487" s="115"/>
      <c r="C487" s="117"/>
      <c r="D487" s="361"/>
      <c r="E487" s="870"/>
      <c r="F487" s="871"/>
      <c r="G487" s="117"/>
      <c r="H487" s="117"/>
      <c r="I487" s="361"/>
      <c r="J487" s="117"/>
      <c r="K487" s="117"/>
      <c r="L487" s="117"/>
      <c r="M487" s="117"/>
      <c r="N487" s="117"/>
      <c r="O487" s="117"/>
      <c r="P487" s="117"/>
      <c r="Q487" s="117"/>
      <c r="R487" s="117"/>
      <c r="S487" s="117"/>
      <c r="T487" s="117"/>
      <c r="U487" s="117"/>
      <c r="V487" s="117"/>
      <c r="W487" s="117"/>
      <c r="X487" s="117"/>
      <c r="Y487" s="117"/>
      <c r="Z487" s="117"/>
    </row>
    <row r="488">
      <c r="A488" s="361"/>
      <c r="B488" s="115"/>
      <c r="C488" s="117"/>
      <c r="D488" s="361"/>
      <c r="E488" s="870"/>
      <c r="F488" s="871"/>
      <c r="G488" s="117"/>
      <c r="H488" s="117"/>
      <c r="I488" s="361"/>
      <c r="J488" s="117"/>
      <c r="K488" s="117"/>
      <c r="L488" s="117"/>
      <c r="M488" s="117"/>
      <c r="N488" s="117"/>
      <c r="O488" s="117"/>
      <c r="P488" s="117"/>
      <c r="Q488" s="117"/>
      <c r="R488" s="117"/>
      <c r="S488" s="117"/>
      <c r="T488" s="117"/>
      <c r="U488" s="117"/>
      <c r="V488" s="117"/>
      <c r="W488" s="117"/>
      <c r="X488" s="117"/>
      <c r="Y488" s="117"/>
      <c r="Z488" s="117"/>
    </row>
    <row r="489">
      <c r="A489" s="361"/>
      <c r="B489" s="115"/>
      <c r="C489" s="117"/>
      <c r="D489" s="361"/>
      <c r="E489" s="870"/>
      <c r="F489" s="871"/>
      <c r="G489" s="117"/>
      <c r="H489" s="117"/>
      <c r="I489" s="361"/>
      <c r="J489" s="117"/>
      <c r="K489" s="117"/>
      <c r="L489" s="117"/>
      <c r="M489" s="117"/>
      <c r="N489" s="117"/>
      <c r="O489" s="117"/>
      <c r="P489" s="117"/>
      <c r="Q489" s="117"/>
      <c r="R489" s="117"/>
      <c r="S489" s="117"/>
      <c r="T489" s="117"/>
      <c r="U489" s="117"/>
      <c r="V489" s="117"/>
      <c r="W489" s="117"/>
      <c r="X489" s="117"/>
      <c r="Y489" s="117"/>
      <c r="Z489" s="117"/>
    </row>
    <row r="490">
      <c r="A490" s="361"/>
      <c r="B490" s="115"/>
      <c r="C490" s="117"/>
      <c r="D490" s="361"/>
      <c r="E490" s="870"/>
      <c r="F490" s="871"/>
      <c r="G490" s="117"/>
      <c r="H490" s="117"/>
      <c r="I490" s="361"/>
      <c r="J490" s="117"/>
      <c r="K490" s="117"/>
      <c r="L490" s="117"/>
      <c r="M490" s="117"/>
      <c r="N490" s="117"/>
      <c r="O490" s="117"/>
      <c r="P490" s="117"/>
      <c r="Q490" s="117"/>
      <c r="R490" s="117"/>
      <c r="S490" s="117"/>
      <c r="T490" s="117"/>
      <c r="U490" s="117"/>
      <c r="V490" s="117"/>
      <c r="W490" s="117"/>
      <c r="X490" s="117"/>
      <c r="Y490" s="117"/>
      <c r="Z490" s="117"/>
    </row>
    <row r="491">
      <c r="A491" s="361"/>
      <c r="B491" s="115"/>
      <c r="C491" s="117"/>
      <c r="D491" s="361"/>
      <c r="E491" s="870"/>
      <c r="F491" s="871"/>
      <c r="G491" s="117"/>
      <c r="H491" s="117"/>
      <c r="I491" s="361"/>
      <c r="J491" s="117"/>
      <c r="K491" s="117"/>
      <c r="L491" s="117"/>
      <c r="M491" s="117"/>
      <c r="N491" s="117"/>
      <c r="O491" s="117"/>
      <c r="P491" s="117"/>
      <c r="Q491" s="117"/>
      <c r="R491" s="117"/>
      <c r="S491" s="117"/>
      <c r="T491" s="117"/>
      <c r="U491" s="117"/>
      <c r="V491" s="117"/>
      <c r="W491" s="117"/>
      <c r="X491" s="117"/>
      <c r="Y491" s="117"/>
      <c r="Z491" s="117"/>
    </row>
    <row r="492">
      <c r="A492" s="361"/>
      <c r="B492" s="115"/>
      <c r="C492" s="117"/>
      <c r="D492" s="361"/>
      <c r="E492" s="870"/>
      <c r="F492" s="871"/>
      <c r="G492" s="117"/>
      <c r="H492" s="117"/>
      <c r="I492" s="361"/>
      <c r="J492" s="117"/>
      <c r="K492" s="117"/>
      <c r="L492" s="117"/>
      <c r="M492" s="117"/>
      <c r="N492" s="117"/>
      <c r="O492" s="117"/>
      <c r="P492" s="117"/>
      <c r="Q492" s="117"/>
      <c r="R492" s="117"/>
      <c r="S492" s="117"/>
      <c r="T492" s="117"/>
      <c r="U492" s="117"/>
      <c r="V492" s="117"/>
      <c r="W492" s="117"/>
      <c r="X492" s="117"/>
      <c r="Y492" s="117"/>
      <c r="Z492" s="117"/>
    </row>
    <row r="493">
      <c r="A493" s="361"/>
      <c r="B493" s="115"/>
      <c r="C493" s="117"/>
      <c r="D493" s="361"/>
      <c r="E493" s="870"/>
      <c r="F493" s="871"/>
      <c r="G493" s="117"/>
      <c r="H493" s="117"/>
      <c r="I493" s="361"/>
      <c r="J493" s="117"/>
      <c r="K493" s="117"/>
      <c r="L493" s="117"/>
      <c r="M493" s="117"/>
      <c r="N493" s="117"/>
      <c r="O493" s="117"/>
      <c r="P493" s="117"/>
      <c r="Q493" s="117"/>
      <c r="R493" s="117"/>
      <c r="S493" s="117"/>
      <c r="T493" s="117"/>
      <c r="U493" s="117"/>
      <c r="V493" s="117"/>
      <c r="W493" s="117"/>
      <c r="X493" s="117"/>
      <c r="Y493" s="117"/>
      <c r="Z493" s="117"/>
    </row>
    <row r="494">
      <c r="A494" s="361"/>
      <c r="B494" s="115"/>
      <c r="C494" s="117"/>
      <c r="D494" s="361"/>
      <c r="E494" s="870"/>
      <c r="F494" s="871"/>
      <c r="G494" s="117"/>
      <c r="H494" s="117"/>
      <c r="I494" s="361"/>
      <c r="J494" s="117"/>
      <c r="K494" s="117"/>
      <c r="L494" s="117"/>
      <c r="M494" s="117"/>
      <c r="N494" s="117"/>
      <c r="O494" s="117"/>
      <c r="P494" s="117"/>
      <c r="Q494" s="117"/>
      <c r="R494" s="117"/>
      <c r="S494" s="117"/>
      <c r="T494" s="117"/>
      <c r="U494" s="117"/>
      <c r="V494" s="117"/>
      <c r="W494" s="117"/>
      <c r="X494" s="117"/>
      <c r="Y494" s="117"/>
      <c r="Z494" s="117"/>
    </row>
    <row r="495">
      <c r="A495" s="361"/>
      <c r="B495" s="115"/>
      <c r="C495" s="117"/>
      <c r="D495" s="361"/>
      <c r="E495" s="870"/>
      <c r="F495" s="871"/>
      <c r="G495" s="117"/>
      <c r="H495" s="117"/>
      <c r="I495" s="361"/>
      <c r="J495" s="117"/>
      <c r="K495" s="117"/>
      <c r="L495" s="117"/>
      <c r="M495" s="117"/>
      <c r="N495" s="117"/>
      <c r="O495" s="117"/>
      <c r="P495" s="117"/>
      <c r="Q495" s="117"/>
      <c r="R495" s="117"/>
      <c r="S495" s="117"/>
      <c r="T495" s="117"/>
      <c r="U495" s="117"/>
      <c r="V495" s="117"/>
      <c r="W495" s="117"/>
      <c r="X495" s="117"/>
      <c r="Y495" s="117"/>
      <c r="Z495" s="117"/>
    </row>
    <row r="496">
      <c r="A496" s="361"/>
      <c r="B496" s="115"/>
      <c r="C496" s="117"/>
      <c r="D496" s="361"/>
      <c r="E496" s="870"/>
      <c r="F496" s="871"/>
      <c r="G496" s="117"/>
      <c r="H496" s="117"/>
      <c r="I496" s="361"/>
      <c r="J496" s="117"/>
      <c r="K496" s="117"/>
      <c r="L496" s="117"/>
      <c r="M496" s="117"/>
      <c r="N496" s="117"/>
      <c r="O496" s="117"/>
      <c r="P496" s="117"/>
      <c r="Q496" s="117"/>
      <c r="R496" s="117"/>
      <c r="S496" s="117"/>
      <c r="T496" s="117"/>
      <c r="U496" s="117"/>
      <c r="V496" s="117"/>
      <c r="W496" s="117"/>
      <c r="X496" s="117"/>
      <c r="Y496" s="117"/>
      <c r="Z496" s="117"/>
    </row>
    <row r="497">
      <c r="A497" s="361"/>
      <c r="B497" s="115"/>
      <c r="C497" s="117"/>
      <c r="D497" s="361"/>
      <c r="E497" s="870"/>
      <c r="F497" s="871"/>
      <c r="G497" s="117"/>
      <c r="H497" s="117"/>
      <c r="I497" s="361"/>
      <c r="J497" s="117"/>
      <c r="K497" s="117"/>
      <c r="L497" s="117"/>
      <c r="M497" s="117"/>
      <c r="N497" s="117"/>
      <c r="O497" s="117"/>
      <c r="P497" s="117"/>
      <c r="Q497" s="117"/>
      <c r="R497" s="117"/>
      <c r="S497" s="117"/>
      <c r="T497" s="117"/>
      <c r="U497" s="117"/>
      <c r="V497" s="117"/>
      <c r="W497" s="117"/>
      <c r="X497" s="117"/>
      <c r="Y497" s="117"/>
      <c r="Z497" s="117"/>
    </row>
    <row r="498">
      <c r="A498" s="361"/>
      <c r="B498" s="115"/>
      <c r="C498" s="117"/>
      <c r="D498" s="361"/>
      <c r="E498" s="870"/>
      <c r="F498" s="871"/>
      <c r="G498" s="117"/>
      <c r="H498" s="117"/>
      <c r="I498" s="361"/>
      <c r="J498" s="117"/>
      <c r="K498" s="117"/>
      <c r="L498" s="117"/>
      <c r="M498" s="117"/>
      <c r="N498" s="117"/>
      <c r="O498" s="117"/>
      <c r="P498" s="117"/>
      <c r="Q498" s="117"/>
      <c r="R498" s="117"/>
      <c r="S498" s="117"/>
      <c r="T498" s="117"/>
      <c r="U498" s="117"/>
      <c r="V498" s="117"/>
      <c r="W498" s="117"/>
      <c r="X498" s="117"/>
      <c r="Y498" s="117"/>
      <c r="Z498" s="117"/>
    </row>
    <row r="499">
      <c r="A499" s="361"/>
      <c r="B499" s="115"/>
      <c r="C499" s="117"/>
      <c r="D499" s="361"/>
      <c r="E499" s="870"/>
      <c r="F499" s="871"/>
      <c r="G499" s="117"/>
      <c r="H499" s="117"/>
      <c r="I499" s="361"/>
      <c r="J499" s="117"/>
      <c r="K499" s="117"/>
      <c r="L499" s="117"/>
      <c r="M499" s="117"/>
      <c r="N499" s="117"/>
      <c r="O499" s="117"/>
      <c r="P499" s="117"/>
      <c r="Q499" s="117"/>
      <c r="R499" s="117"/>
      <c r="S499" s="117"/>
      <c r="T499" s="117"/>
      <c r="U499" s="117"/>
      <c r="V499" s="117"/>
      <c r="W499" s="117"/>
      <c r="X499" s="117"/>
      <c r="Y499" s="117"/>
      <c r="Z499" s="117"/>
    </row>
    <row r="500">
      <c r="A500" s="361"/>
      <c r="B500" s="115"/>
      <c r="C500" s="117"/>
      <c r="D500" s="361"/>
      <c r="E500" s="870"/>
      <c r="F500" s="871"/>
      <c r="G500" s="117"/>
      <c r="H500" s="117"/>
      <c r="I500" s="361"/>
      <c r="J500" s="117"/>
      <c r="K500" s="117"/>
      <c r="L500" s="117"/>
      <c r="M500" s="117"/>
      <c r="N500" s="117"/>
      <c r="O500" s="117"/>
      <c r="P500" s="117"/>
      <c r="Q500" s="117"/>
      <c r="R500" s="117"/>
      <c r="S500" s="117"/>
      <c r="T500" s="117"/>
      <c r="U500" s="117"/>
      <c r="V500" s="117"/>
      <c r="W500" s="117"/>
      <c r="X500" s="117"/>
      <c r="Y500" s="117"/>
      <c r="Z500" s="117"/>
    </row>
    <row r="501">
      <c r="A501" s="361"/>
      <c r="B501" s="115"/>
      <c r="C501" s="117"/>
      <c r="D501" s="361"/>
      <c r="E501" s="870"/>
      <c r="F501" s="871"/>
      <c r="G501" s="117"/>
      <c r="H501" s="117"/>
      <c r="I501" s="361"/>
      <c r="J501" s="117"/>
      <c r="K501" s="117"/>
      <c r="L501" s="117"/>
      <c r="M501" s="117"/>
      <c r="N501" s="117"/>
      <c r="O501" s="117"/>
      <c r="P501" s="117"/>
      <c r="Q501" s="117"/>
      <c r="R501" s="117"/>
      <c r="S501" s="117"/>
      <c r="T501" s="117"/>
      <c r="U501" s="117"/>
      <c r="V501" s="117"/>
      <c r="W501" s="117"/>
      <c r="X501" s="117"/>
      <c r="Y501" s="117"/>
      <c r="Z501" s="117"/>
    </row>
    <row r="502">
      <c r="A502" s="361"/>
      <c r="B502" s="115"/>
      <c r="C502" s="117"/>
      <c r="D502" s="361"/>
      <c r="E502" s="870"/>
      <c r="F502" s="871"/>
      <c r="G502" s="117"/>
      <c r="H502" s="117"/>
      <c r="I502" s="361"/>
      <c r="J502" s="117"/>
      <c r="K502" s="117"/>
      <c r="L502" s="117"/>
      <c r="M502" s="117"/>
      <c r="N502" s="117"/>
      <c r="O502" s="117"/>
      <c r="P502" s="117"/>
      <c r="Q502" s="117"/>
      <c r="R502" s="117"/>
      <c r="S502" s="117"/>
      <c r="T502" s="117"/>
      <c r="U502" s="117"/>
      <c r="V502" s="117"/>
      <c r="W502" s="117"/>
      <c r="X502" s="117"/>
      <c r="Y502" s="117"/>
      <c r="Z502" s="117"/>
    </row>
    <row r="503">
      <c r="A503" s="361"/>
      <c r="B503" s="115"/>
      <c r="C503" s="117"/>
      <c r="D503" s="361"/>
      <c r="E503" s="870"/>
      <c r="F503" s="871"/>
      <c r="G503" s="117"/>
      <c r="H503" s="117"/>
      <c r="I503" s="361"/>
      <c r="J503" s="117"/>
      <c r="K503" s="117"/>
      <c r="L503" s="117"/>
      <c r="M503" s="117"/>
      <c r="N503" s="117"/>
      <c r="O503" s="117"/>
      <c r="P503" s="117"/>
      <c r="Q503" s="117"/>
      <c r="R503" s="117"/>
      <c r="S503" s="117"/>
      <c r="T503" s="117"/>
      <c r="U503" s="117"/>
      <c r="V503" s="117"/>
      <c r="W503" s="117"/>
      <c r="X503" s="117"/>
      <c r="Y503" s="117"/>
      <c r="Z503" s="117"/>
    </row>
    <row r="504">
      <c r="A504" s="361"/>
      <c r="B504" s="115"/>
      <c r="C504" s="117"/>
      <c r="D504" s="361"/>
      <c r="E504" s="870"/>
      <c r="F504" s="871"/>
      <c r="G504" s="117"/>
      <c r="H504" s="117"/>
      <c r="I504" s="361"/>
      <c r="J504" s="117"/>
      <c r="K504" s="117"/>
      <c r="L504" s="117"/>
      <c r="M504" s="117"/>
      <c r="N504" s="117"/>
      <c r="O504" s="117"/>
      <c r="P504" s="117"/>
      <c r="Q504" s="117"/>
      <c r="R504" s="117"/>
      <c r="S504" s="117"/>
      <c r="T504" s="117"/>
      <c r="U504" s="117"/>
      <c r="V504" s="117"/>
      <c r="W504" s="117"/>
      <c r="X504" s="117"/>
      <c r="Y504" s="117"/>
      <c r="Z504" s="117"/>
    </row>
    <row r="505">
      <c r="A505" s="361"/>
      <c r="B505" s="115"/>
      <c r="C505" s="117"/>
      <c r="D505" s="361"/>
      <c r="E505" s="870"/>
      <c r="F505" s="871"/>
      <c r="G505" s="117"/>
      <c r="H505" s="117"/>
      <c r="I505" s="361"/>
      <c r="J505" s="117"/>
      <c r="K505" s="117"/>
      <c r="L505" s="117"/>
      <c r="M505" s="117"/>
      <c r="N505" s="117"/>
      <c r="O505" s="117"/>
      <c r="P505" s="117"/>
      <c r="Q505" s="117"/>
      <c r="R505" s="117"/>
      <c r="S505" s="117"/>
      <c r="T505" s="117"/>
      <c r="U505" s="117"/>
      <c r="V505" s="117"/>
      <c r="W505" s="117"/>
      <c r="X505" s="117"/>
      <c r="Y505" s="117"/>
      <c r="Z505" s="117"/>
    </row>
    <row r="506">
      <c r="A506" s="361"/>
      <c r="B506" s="115"/>
      <c r="C506" s="117"/>
      <c r="D506" s="361"/>
      <c r="E506" s="870"/>
      <c r="F506" s="871"/>
      <c r="G506" s="117"/>
      <c r="H506" s="117"/>
      <c r="I506" s="361"/>
      <c r="J506" s="117"/>
      <c r="K506" s="117"/>
      <c r="L506" s="117"/>
      <c r="M506" s="117"/>
      <c r="N506" s="117"/>
      <c r="O506" s="117"/>
      <c r="P506" s="117"/>
      <c r="Q506" s="117"/>
      <c r="R506" s="117"/>
      <c r="S506" s="117"/>
      <c r="T506" s="117"/>
      <c r="U506" s="117"/>
      <c r="V506" s="117"/>
      <c r="W506" s="117"/>
      <c r="X506" s="117"/>
      <c r="Y506" s="117"/>
      <c r="Z506" s="117"/>
    </row>
    <row r="507">
      <c r="A507" s="361"/>
      <c r="B507" s="115"/>
      <c r="C507" s="117"/>
      <c r="D507" s="361"/>
      <c r="E507" s="870"/>
      <c r="F507" s="871"/>
      <c r="G507" s="117"/>
      <c r="H507" s="117"/>
      <c r="I507" s="361"/>
      <c r="J507" s="117"/>
      <c r="K507" s="117"/>
      <c r="L507" s="117"/>
      <c r="M507" s="117"/>
      <c r="N507" s="117"/>
      <c r="O507" s="117"/>
      <c r="P507" s="117"/>
      <c r="Q507" s="117"/>
      <c r="R507" s="117"/>
      <c r="S507" s="117"/>
      <c r="T507" s="117"/>
      <c r="U507" s="117"/>
      <c r="V507" s="117"/>
      <c r="W507" s="117"/>
      <c r="X507" s="117"/>
      <c r="Y507" s="117"/>
      <c r="Z507" s="117"/>
    </row>
    <row r="508">
      <c r="A508" s="361"/>
      <c r="B508" s="115"/>
      <c r="C508" s="117"/>
      <c r="D508" s="361"/>
      <c r="E508" s="870"/>
      <c r="F508" s="871"/>
      <c r="G508" s="117"/>
      <c r="H508" s="117"/>
      <c r="I508" s="361"/>
      <c r="J508" s="117"/>
      <c r="K508" s="117"/>
      <c r="L508" s="117"/>
      <c r="M508" s="117"/>
      <c r="N508" s="117"/>
      <c r="O508" s="117"/>
      <c r="P508" s="117"/>
      <c r="Q508" s="117"/>
      <c r="R508" s="117"/>
      <c r="S508" s="117"/>
      <c r="T508" s="117"/>
      <c r="U508" s="117"/>
      <c r="V508" s="117"/>
      <c r="W508" s="117"/>
      <c r="X508" s="117"/>
      <c r="Y508" s="117"/>
      <c r="Z508" s="117"/>
    </row>
    <row r="509">
      <c r="A509" s="361"/>
      <c r="B509" s="115"/>
      <c r="C509" s="117"/>
      <c r="D509" s="361"/>
      <c r="E509" s="870"/>
      <c r="F509" s="871"/>
      <c r="G509" s="117"/>
      <c r="H509" s="117"/>
      <c r="I509" s="361"/>
      <c r="J509" s="117"/>
      <c r="K509" s="117"/>
      <c r="L509" s="117"/>
      <c r="M509" s="117"/>
      <c r="N509" s="117"/>
      <c r="O509" s="117"/>
      <c r="P509" s="117"/>
      <c r="Q509" s="117"/>
      <c r="R509" s="117"/>
      <c r="S509" s="117"/>
      <c r="T509" s="117"/>
      <c r="U509" s="117"/>
      <c r="V509" s="117"/>
      <c r="W509" s="117"/>
      <c r="X509" s="117"/>
      <c r="Y509" s="117"/>
      <c r="Z509" s="117"/>
    </row>
    <row r="510">
      <c r="A510" s="361"/>
      <c r="B510" s="115"/>
      <c r="C510" s="117"/>
      <c r="D510" s="361"/>
      <c r="E510" s="870"/>
      <c r="F510" s="871"/>
      <c r="G510" s="117"/>
      <c r="H510" s="117"/>
      <c r="I510" s="361"/>
      <c r="J510" s="117"/>
      <c r="K510" s="117"/>
      <c r="L510" s="117"/>
      <c r="M510" s="117"/>
      <c r="N510" s="117"/>
      <c r="O510" s="117"/>
      <c r="P510" s="117"/>
      <c r="Q510" s="117"/>
      <c r="R510" s="117"/>
      <c r="S510" s="117"/>
      <c r="T510" s="117"/>
      <c r="U510" s="117"/>
      <c r="V510" s="117"/>
      <c r="W510" s="117"/>
      <c r="X510" s="117"/>
      <c r="Y510" s="117"/>
      <c r="Z510" s="117"/>
    </row>
    <row r="511">
      <c r="A511" s="361"/>
      <c r="B511" s="115"/>
      <c r="C511" s="117"/>
      <c r="D511" s="361"/>
      <c r="E511" s="870"/>
      <c r="F511" s="871"/>
      <c r="G511" s="117"/>
      <c r="H511" s="117"/>
      <c r="I511" s="361"/>
      <c r="J511" s="117"/>
      <c r="K511" s="117"/>
      <c r="L511" s="117"/>
      <c r="M511" s="117"/>
      <c r="N511" s="117"/>
      <c r="O511" s="117"/>
      <c r="P511" s="117"/>
      <c r="Q511" s="117"/>
      <c r="R511" s="117"/>
      <c r="S511" s="117"/>
      <c r="T511" s="117"/>
      <c r="U511" s="117"/>
      <c r="V511" s="117"/>
      <c r="W511" s="117"/>
      <c r="X511" s="117"/>
      <c r="Y511" s="117"/>
      <c r="Z511" s="117"/>
    </row>
    <row r="512">
      <c r="A512" s="361"/>
      <c r="B512" s="115"/>
      <c r="C512" s="117"/>
      <c r="D512" s="361"/>
      <c r="E512" s="870"/>
      <c r="F512" s="871"/>
      <c r="G512" s="117"/>
      <c r="H512" s="117"/>
      <c r="I512" s="361"/>
      <c r="J512" s="117"/>
      <c r="K512" s="117"/>
      <c r="L512" s="117"/>
      <c r="M512" s="117"/>
      <c r="N512" s="117"/>
      <c r="O512" s="117"/>
      <c r="P512" s="117"/>
      <c r="Q512" s="117"/>
      <c r="R512" s="117"/>
      <c r="S512" s="117"/>
      <c r="T512" s="117"/>
      <c r="U512" s="117"/>
      <c r="V512" s="117"/>
      <c r="W512" s="117"/>
      <c r="X512" s="117"/>
      <c r="Y512" s="117"/>
      <c r="Z512" s="117"/>
    </row>
    <row r="513">
      <c r="A513" s="361"/>
      <c r="B513" s="115"/>
      <c r="C513" s="117"/>
      <c r="D513" s="361"/>
      <c r="E513" s="870"/>
      <c r="F513" s="871"/>
      <c r="G513" s="117"/>
      <c r="H513" s="117"/>
      <c r="I513" s="361"/>
      <c r="J513" s="117"/>
      <c r="K513" s="117"/>
      <c r="L513" s="117"/>
      <c r="M513" s="117"/>
      <c r="N513" s="117"/>
      <c r="O513" s="117"/>
      <c r="P513" s="117"/>
      <c r="Q513" s="117"/>
      <c r="R513" s="117"/>
      <c r="S513" s="117"/>
      <c r="T513" s="117"/>
      <c r="U513" s="117"/>
      <c r="V513" s="117"/>
      <c r="W513" s="117"/>
      <c r="X513" s="117"/>
      <c r="Y513" s="117"/>
      <c r="Z513" s="117"/>
    </row>
    <row r="514">
      <c r="A514" s="361"/>
      <c r="B514" s="115"/>
      <c r="C514" s="117"/>
      <c r="D514" s="361"/>
      <c r="E514" s="870"/>
      <c r="F514" s="871"/>
      <c r="G514" s="117"/>
      <c r="H514" s="117"/>
      <c r="I514" s="361"/>
      <c r="J514" s="117"/>
      <c r="K514" s="117"/>
      <c r="L514" s="117"/>
      <c r="M514" s="117"/>
      <c r="N514" s="117"/>
      <c r="O514" s="117"/>
      <c r="P514" s="117"/>
      <c r="Q514" s="117"/>
      <c r="R514" s="117"/>
      <c r="S514" s="117"/>
      <c r="T514" s="117"/>
      <c r="U514" s="117"/>
      <c r="V514" s="117"/>
      <c r="W514" s="117"/>
      <c r="X514" s="117"/>
      <c r="Y514" s="117"/>
      <c r="Z514" s="117"/>
    </row>
    <row r="515">
      <c r="A515" s="361"/>
      <c r="B515" s="115"/>
      <c r="C515" s="117"/>
      <c r="D515" s="361"/>
      <c r="E515" s="870"/>
      <c r="F515" s="871"/>
      <c r="G515" s="117"/>
      <c r="H515" s="117"/>
      <c r="I515" s="361"/>
      <c r="J515" s="117"/>
      <c r="K515" s="117"/>
      <c r="L515" s="117"/>
      <c r="M515" s="117"/>
      <c r="N515" s="117"/>
      <c r="O515" s="117"/>
      <c r="P515" s="117"/>
      <c r="Q515" s="117"/>
      <c r="R515" s="117"/>
      <c r="S515" s="117"/>
      <c r="T515" s="117"/>
      <c r="U515" s="117"/>
      <c r="V515" s="117"/>
      <c r="W515" s="117"/>
      <c r="X515" s="117"/>
      <c r="Y515" s="117"/>
      <c r="Z515" s="117"/>
    </row>
    <row r="516">
      <c r="A516" s="361"/>
      <c r="B516" s="115"/>
      <c r="C516" s="117"/>
      <c r="D516" s="361"/>
      <c r="E516" s="870"/>
      <c r="F516" s="871"/>
      <c r="G516" s="117"/>
      <c r="H516" s="117"/>
      <c r="I516" s="361"/>
      <c r="J516" s="117"/>
      <c r="K516" s="117"/>
      <c r="L516" s="117"/>
      <c r="M516" s="117"/>
      <c r="N516" s="117"/>
      <c r="O516" s="117"/>
      <c r="P516" s="117"/>
      <c r="Q516" s="117"/>
      <c r="R516" s="117"/>
      <c r="S516" s="117"/>
      <c r="T516" s="117"/>
      <c r="U516" s="117"/>
      <c r="V516" s="117"/>
      <c r="W516" s="117"/>
      <c r="X516" s="117"/>
      <c r="Y516" s="117"/>
      <c r="Z516" s="117"/>
    </row>
    <row r="517">
      <c r="A517" s="361"/>
      <c r="B517" s="115"/>
      <c r="C517" s="117"/>
      <c r="D517" s="361"/>
      <c r="E517" s="870"/>
      <c r="F517" s="871"/>
      <c r="G517" s="117"/>
      <c r="H517" s="117"/>
      <c r="I517" s="361"/>
      <c r="J517" s="117"/>
      <c r="K517" s="117"/>
      <c r="L517" s="117"/>
      <c r="M517" s="117"/>
      <c r="N517" s="117"/>
      <c r="O517" s="117"/>
      <c r="P517" s="117"/>
      <c r="Q517" s="117"/>
      <c r="R517" s="117"/>
      <c r="S517" s="117"/>
      <c r="T517" s="117"/>
      <c r="U517" s="117"/>
      <c r="V517" s="117"/>
      <c r="W517" s="117"/>
      <c r="X517" s="117"/>
      <c r="Y517" s="117"/>
      <c r="Z517" s="117"/>
    </row>
    <row r="518">
      <c r="A518" s="361"/>
      <c r="B518" s="115"/>
      <c r="C518" s="117"/>
      <c r="D518" s="361"/>
      <c r="E518" s="870"/>
      <c r="F518" s="871"/>
      <c r="G518" s="117"/>
      <c r="H518" s="117"/>
      <c r="I518" s="361"/>
      <c r="J518" s="117"/>
      <c r="K518" s="117"/>
      <c r="L518" s="117"/>
      <c r="M518" s="117"/>
      <c r="N518" s="117"/>
      <c r="O518" s="117"/>
      <c r="P518" s="117"/>
      <c r="Q518" s="117"/>
      <c r="R518" s="117"/>
      <c r="S518" s="117"/>
      <c r="T518" s="117"/>
      <c r="U518" s="117"/>
      <c r="V518" s="117"/>
      <c r="W518" s="117"/>
      <c r="X518" s="117"/>
      <c r="Y518" s="117"/>
      <c r="Z518" s="117"/>
    </row>
    <row r="519">
      <c r="A519" s="361"/>
      <c r="B519" s="115"/>
      <c r="C519" s="117"/>
      <c r="D519" s="361"/>
      <c r="E519" s="870"/>
      <c r="F519" s="871"/>
      <c r="G519" s="117"/>
      <c r="H519" s="117"/>
      <c r="I519" s="361"/>
      <c r="J519" s="117"/>
      <c r="K519" s="117"/>
      <c r="L519" s="117"/>
      <c r="M519" s="117"/>
      <c r="N519" s="117"/>
      <c r="O519" s="117"/>
      <c r="P519" s="117"/>
      <c r="Q519" s="117"/>
      <c r="R519" s="117"/>
      <c r="S519" s="117"/>
      <c r="T519" s="117"/>
      <c r="U519" s="117"/>
      <c r="V519" s="117"/>
      <c r="W519" s="117"/>
      <c r="X519" s="117"/>
      <c r="Y519" s="117"/>
      <c r="Z519" s="117"/>
    </row>
    <row r="520">
      <c r="A520" s="361"/>
      <c r="B520" s="115"/>
      <c r="C520" s="117"/>
      <c r="D520" s="361"/>
      <c r="E520" s="870"/>
      <c r="F520" s="871"/>
      <c r="G520" s="117"/>
      <c r="H520" s="117"/>
      <c r="I520" s="361"/>
      <c r="J520" s="117"/>
      <c r="K520" s="117"/>
      <c r="L520" s="117"/>
      <c r="M520" s="117"/>
      <c r="N520" s="117"/>
      <c r="O520" s="117"/>
      <c r="P520" s="117"/>
      <c r="Q520" s="117"/>
      <c r="R520" s="117"/>
      <c r="S520" s="117"/>
      <c r="T520" s="117"/>
      <c r="U520" s="117"/>
      <c r="V520" s="117"/>
      <c r="W520" s="117"/>
      <c r="X520" s="117"/>
      <c r="Y520" s="117"/>
      <c r="Z520" s="117"/>
    </row>
    <row r="521">
      <c r="A521" s="361"/>
      <c r="B521" s="115"/>
      <c r="C521" s="117"/>
      <c r="D521" s="361"/>
      <c r="E521" s="870"/>
      <c r="F521" s="871"/>
      <c r="G521" s="117"/>
      <c r="H521" s="117"/>
      <c r="I521" s="361"/>
      <c r="J521" s="117"/>
      <c r="K521" s="117"/>
      <c r="L521" s="117"/>
      <c r="M521" s="117"/>
      <c r="N521" s="117"/>
      <c r="O521" s="117"/>
      <c r="P521" s="117"/>
      <c r="Q521" s="117"/>
      <c r="R521" s="117"/>
      <c r="S521" s="117"/>
      <c r="T521" s="117"/>
      <c r="U521" s="117"/>
      <c r="V521" s="117"/>
      <c r="W521" s="117"/>
      <c r="X521" s="117"/>
      <c r="Y521" s="117"/>
      <c r="Z521" s="117"/>
    </row>
    <row r="522">
      <c r="A522" s="361"/>
      <c r="B522" s="115"/>
      <c r="C522" s="117"/>
      <c r="D522" s="361"/>
      <c r="E522" s="870"/>
      <c r="F522" s="871"/>
      <c r="G522" s="117"/>
      <c r="H522" s="117"/>
      <c r="I522" s="361"/>
      <c r="J522" s="117"/>
      <c r="K522" s="117"/>
      <c r="L522" s="117"/>
      <c r="M522" s="117"/>
      <c r="N522" s="117"/>
      <c r="O522" s="117"/>
      <c r="P522" s="117"/>
      <c r="Q522" s="117"/>
      <c r="R522" s="117"/>
      <c r="S522" s="117"/>
      <c r="T522" s="117"/>
      <c r="U522" s="117"/>
      <c r="V522" s="117"/>
      <c r="W522" s="117"/>
      <c r="X522" s="117"/>
      <c r="Y522" s="117"/>
      <c r="Z522" s="117"/>
    </row>
    <row r="523">
      <c r="A523" s="361"/>
      <c r="B523" s="115"/>
      <c r="C523" s="117"/>
      <c r="D523" s="361"/>
      <c r="E523" s="870"/>
      <c r="F523" s="871"/>
      <c r="G523" s="117"/>
      <c r="H523" s="117"/>
      <c r="I523" s="361"/>
      <c r="J523" s="117"/>
      <c r="K523" s="117"/>
      <c r="L523" s="117"/>
      <c r="M523" s="117"/>
      <c r="N523" s="117"/>
      <c r="O523" s="117"/>
      <c r="P523" s="117"/>
      <c r="Q523" s="117"/>
      <c r="R523" s="117"/>
      <c r="S523" s="117"/>
      <c r="T523" s="117"/>
      <c r="U523" s="117"/>
      <c r="V523" s="117"/>
      <c r="W523" s="117"/>
      <c r="X523" s="117"/>
      <c r="Y523" s="117"/>
      <c r="Z523" s="117"/>
    </row>
    <row r="524">
      <c r="A524" s="361"/>
      <c r="B524" s="115"/>
      <c r="C524" s="117"/>
      <c r="D524" s="361"/>
      <c r="E524" s="870"/>
      <c r="F524" s="871"/>
      <c r="G524" s="117"/>
      <c r="H524" s="117"/>
      <c r="I524" s="361"/>
      <c r="J524" s="117"/>
      <c r="K524" s="117"/>
      <c r="L524" s="117"/>
      <c r="M524" s="117"/>
      <c r="N524" s="117"/>
      <c r="O524" s="117"/>
      <c r="P524" s="117"/>
      <c r="Q524" s="117"/>
      <c r="R524" s="117"/>
      <c r="S524" s="117"/>
      <c r="T524" s="117"/>
      <c r="U524" s="117"/>
      <c r="V524" s="117"/>
      <c r="W524" s="117"/>
      <c r="X524" s="117"/>
      <c r="Y524" s="117"/>
      <c r="Z524" s="117"/>
    </row>
    <row r="525">
      <c r="A525" s="361"/>
      <c r="B525" s="115"/>
      <c r="C525" s="117"/>
      <c r="D525" s="361"/>
      <c r="E525" s="870"/>
      <c r="F525" s="871"/>
      <c r="G525" s="117"/>
      <c r="H525" s="117"/>
      <c r="I525" s="361"/>
      <c r="J525" s="117"/>
      <c r="K525" s="117"/>
      <c r="L525" s="117"/>
      <c r="M525" s="117"/>
      <c r="N525" s="117"/>
      <c r="O525" s="117"/>
      <c r="P525" s="117"/>
      <c r="Q525" s="117"/>
      <c r="R525" s="117"/>
      <c r="S525" s="117"/>
      <c r="T525" s="117"/>
      <c r="U525" s="117"/>
      <c r="V525" s="117"/>
      <c r="W525" s="117"/>
      <c r="X525" s="117"/>
      <c r="Y525" s="117"/>
      <c r="Z525" s="117"/>
    </row>
    <row r="526">
      <c r="A526" s="361"/>
      <c r="B526" s="115"/>
      <c r="C526" s="117"/>
      <c r="D526" s="361"/>
      <c r="E526" s="870"/>
      <c r="F526" s="871"/>
      <c r="G526" s="117"/>
      <c r="H526" s="117"/>
      <c r="I526" s="361"/>
      <c r="J526" s="117"/>
      <c r="K526" s="117"/>
      <c r="L526" s="117"/>
      <c r="M526" s="117"/>
      <c r="N526" s="117"/>
      <c r="O526" s="117"/>
      <c r="P526" s="117"/>
      <c r="Q526" s="117"/>
      <c r="R526" s="117"/>
      <c r="S526" s="117"/>
      <c r="T526" s="117"/>
      <c r="U526" s="117"/>
      <c r="V526" s="117"/>
      <c r="W526" s="117"/>
      <c r="X526" s="117"/>
      <c r="Y526" s="117"/>
      <c r="Z526" s="117"/>
    </row>
    <row r="527">
      <c r="A527" s="361"/>
      <c r="B527" s="115"/>
      <c r="C527" s="117"/>
      <c r="D527" s="361"/>
      <c r="E527" s="870"/>
      <c r="F527" s="871"/>
      <c r="G527" s="117"/>
      <c r="H527" s="117"/>
      <c r="I527" s="361"/>
      <c r="J527" s="117"/>
      <c r="K527" s="117"/>
      <c r="L527" s="117"/>
      <c r="M527" s="117"/>
      <c r="N527" s="117"/>
      <c r="O527" s="117"/>
      <c r="P527" s="117"/>
      <c r="Q527" s="117"/>
      <c r="R527" s="117"/>
      <c r="S527" s="117"/>
      <c r="T527" s="117"/>
      <c r="U527" s="117"/>
      <c r="V527" s="117"/>
      <c r="W527" s="117"/>
      <c r="X527" s="117"/>
      <c r="Y527" s="117"/>
      <c r="Z527" s="117"/>
    </row>
    <row r="528">
      <c r="A528" s="361"/>
      <c r="B528" s="115"/>
      <c r="C528" s="117"/>
      <c r="D528" s="361"/>
      <c r="E528" s="870"/>
      <c r="F528" s="871"/>
      <c r="G528" s="117"/>
      <c r="H528" s="117"/>
      <c r="I528" s="361"/>
      <c r="J528" s="117"/>
      <c r="K528" s="117"/>
      <c r="L528" s="117"/>
      <c r="M528" s="117"/>
      <c r="N528" s="117"/>
      <c r="O528" s="117"/>
      <c r="P528" s="117"/>
      <c r="Q528" s="117"/>
      <c r="R528" s="117"/>
      <c r="S528" s="117"/>
      <c r="T528" s="117"/>
      <c r="U528" s="117"/>
      <c r="V528" s="117"/>
      <c r="W528" s="117"/>
      <c r="X528" s="117"/>
      <c r="Y528" s="117"/>
      <c r="Z528" s="117"/>
    </row>
    <row r="529">
      <c r="A529" s="361"/>
      <c r="B529" s="115"/>
      <c r="C529" s="117"/>
      <c r="D529" s="361"/>
      <c r="E529" s="870"/>
      <c r="F529" s="871"/>
      <c r="G529" s="117"/>
      <c r="H529" s="117"/>
      <c r="I529" s="361"/>
      <c r="J529" s="117"/>
      <c r="K529" s="117"/>
      <c r="L529" s="117"/>
      <c r="M529" s="117"/>
      <c r="N529" s="117"/>
      <c r="O529" s="117"/>
      <c r="P529" s="117"/>
      <c r="Q529" s="117"/>
      <c r="R529" s="117"/>
      <c r="S529" s="117"/>
      <c r="T529" s="117"/>
      <c r="U529" s="117"/>
      <c r="V529" s="117"/>
      <c r="W529" s="117"/>
      <c r="X529" s="117"/>
      <c r="Y529" s="117"/>
      <c r="Z529" s="117"/>
    </row>
    <row r="530">
      <c r="A530" s="361"/>
      <c r="B530" s="115"/>
      <c r="C530" s="117"/>
      <c r="D530" s="361"/>
      <c r="E530" s="870"/>
      <c r="F530" s="871"/>
      <c r="G530" s="117"/>
      <c r="H530" s="117"/>
      <c r="I530" s="361"/>
      <c r="J530" s="117"/>
      <c r="K530" s="117"/>
      <c r="L530" s="117"/>
      <c r="M530" s="117"/>
      <c r="N530" s="117"/>
      <c r="O530" s="117"/>
      <c r="P530" s="117"/>
      <c r="Q530" s="117"/>
      <c r="R530" s="117"/>
      <c r="S530" s="117"/>
      <c r="T530" s="117"/>
      <c r="U530" s="117"/>
      <c r="V530" s="117"/>
      <c r="W530" s="117"/>
      <c r="X530" s="117"/>
      <c r="Y530" s="117"/>
      <c r="Z530" s="117"/>
    </row>
    <row r="531">
      <c r="A531" s="361"/>
      <c r="B531" s="115"/>
      <c r="C531" s="117"/>
      <c r="D531" s="361"/>
      <c r="E531" s="870"/>
      <c r="F531" s="871"/>
      <c r="G531" s="117"/>
      <c r="H531" s="117"/>
      <c r="I531" s="361"/>
      <c r="J531" s="117"/>
      <c r="K531" s="117"/>
      <c r="L531" s="117"/>
      <c r="M531" s="117"/>
      <c r="N531" s="117"/>
      <c r="O531" s="117"/>
      <c r="P531" s="117"/>
      <c r="Q531" s="117"/>
      <c r="R531" s="117"/>
      <c r="S531" s="117"/>
      <c r="T531" s="117"/>
      <c r="U531" s="117"/>
      <c r="V531" s="117"/>
      <c r="W531" s="117"/>
      <c r="X531" s="117"/>
      <c r="Y531" s="117"/>
      <c r="Z531" s="117"/>
    </row>
    <row r="532">
      <c r="A532" s="361"/>
      <c r="B532" s="115"/>
      <c r="C532" s="117"/>
      <c r="D532" s="361"/>
      <c r="E532" s="870"/>
      <c r="F532" s="871"/>
      <c r="G532" s="117"/>
      <c r="H532" s="117"/>
      <c r="I532" s="361"/>
      <c r="J532" s="117"/>
      <c r="K532" s="117"/>
      <c r="L532" s="117"/>
      <c r="M532" s="117"/>
      <c r="N532" s="117"/>
      <c r="O532" s="117"/>
      <c r="P532" s="117"/>
      <c r="Q532" s="117"/>
      <c r="R532" s="117"/>
      <c r="S532" s="117"/>
      <c r="T532" s="117"/>
      <c r="U532" s="117"/>
      <c r="V532" s="117"/>
      <c r="W532" s="117"/>
      <c r="X532" s="117"/>
      <c r="Y532" s="117"/>
      <c r="Z532" s="117"/>
    </row>
    <row r="533">
      <c r="A533" s="361"/>
      <c r="B533" s="115"/>
      <c r="C533" s="117"/>
      <c r="D533" s="361"/>
      <c r="E533" s="870"/>
      <c r="F533" s="871"/>
      <c r="G533" s="117"/>
      <c r="H533" s="117"/>
      <c r="I533" s="361"/>
      <c r="J533" s="117"/>
      <c r="K533" s="117"/>
      <c r="L533" s="117"/>
      <c r="M533" s="117"/>
      <c r="N533" s="117"/>
      <c r="O533" s="117"/>
      <c r="P533" s="117"/>
      <c r="Q533" s="117"/>
      <c r="R533" s="117"/>
      <c r="S533" s="117"/>
      <c r="T533" s="117"/>
      <c r="U533" s="117"/>
      <c r="V533" s="117"/>
      <c r="W533" s="117"/>
      <c r="X533" s="117"/>
      <c r="Y533" s="117"/>
      <c r="Z533" s="117"/>
    </row>
    <row r="534">
      <c r="A534" s="361"/>
      <c r="B534" s="115"/>
      <c r="C534" s="117"/>
      <c r="D534" s="361"/>
      <c r="E534" s="870"/>
      <c r="F534" s="871"/>
      <c r="G534" s="117"/>
      <c r="H534" s="117"/>
      <c r="I534" s="361"/>
      <c r="J534" s="117"/>
      <c r="K534" s="117"/>
      <c r="L534" s="117"/>
      <c r="M534" s="117"/>
      <c r="N534" s="117"/>
      <c r="O534" s="117"/>
      <c r="P534" s="117"/>
      <c r="Q534" s="117"/>
      <c r="R534" s="117"/>
      <c r="S534" s="117"/>
      <c r="T534" s="117"/>
      <c r="U534" s="117"/>
      <c r="V534" s="117"/>
      <c r="W534" s="117"/>
      <c r="X534" s="117"/>
      <c r="Y534" s="117"/>
      <c r="Z534" s="117"/>
    </row>
    <row r="535">
      <c r="A535" s="361"/>
      <c r="B535" s="115"/>
      <c r="C535" s="117"/>
      <c r="D535" s="361"/>
      <c r="E535" s="870"/>
      <c r="F535" s="871"/>
      <c r="G535" s="117"/>
      <c r="H535" s="117"/>
      <c r="I535" s="361"/>
      <c r="J535" s="117"/>
      <c r="K535" s="117"/>
      <c r="L535" s="117"/>
      <c r="M535" s="117"/>
      <c r="N535" s="117"/>
      <c r="O535" s="117"/>
      <c r="P535" s="117"/>
      <c r="Q535" s="117"/>
      <c r="R535" s="117"/>
      <c r="S535" s="117"/>
      <c r="T535" s="117"/>
      <c r="U535" s="117"/>
      <c r="V535" s="117"/>
      <c r="W535" s="117"/>
      <c r="X535" s="117"/>
      <c r="Y535" s="117"/>
      <c r="Z535" s="117"/>
    </row>
    <row r="536">
      <c r="A536" s="361"/>
      <c r="B536" s="115"/>
      <c r="C536" s="117"/>
      <c r="D536" s="361"/>
      <c r="E536" s="870"/>
      <c r="F536" s="871"/>
      <c r="G536" s="117"/>
      <c r="H536" s="117"/>
      <c r="I536" s="361"/>
      <c r="J536" s="117"/>
      <c r="K536" s="117"/>
      <c r="L536" s="117"/>
      <c r="M536" s="117"/>
      <c r="N536" s="117"/>
      <c r="O536" s="117"/>
      <c r="P536" s="117"/>
      <c r="Q536" s="117"/>
      <c r="R536" s="117"/>
      <c r="S536" s="117"/>
      <c r="T536" s="117"/>
      <c r="U536" s="117"/>
      <c r="V536" s="117"/>
      <c r="W536" s="117"/>
      <c r="X536" s="117"/>
      <c r="Y536" s="117"/>
      <c r="Z536" s="117"/>
    </row>
    <row r="537">
      <c r="A537" s="361"/>
      <c r="B537" s="115"/>
      <c r="C537" s="117"/>
      <c r="D537" s="361"/>
      <c r="E537" s="870"/>
      <c r="F537" s="871"/>
      <c r="G537" s="117"/>
      <c r="H537" s="117"/>
      <c r="I537" s="361"/>
      <c r="J537" s="117"/>
      <c r="K537" s="117"/>
      <c r="L537" s="117"/>
      <c r="M537" s="117"/>
      <c r="N537" s="117"/>
      <c r="O537" s="117"/>
      <c r="P537" s="117"/>
      <c r="Q537" s="117"/>
      <c r="R537" s="117"/>
      <c r="S537" s="117"/>
      <c r="T537" s="117"/>
      <c r="U537" s="117"/>
      <c r="V537" s="117"/>
      <c r="W537" s="117"/>
      <c r="X537" s="117"/>
      <c r="Y537" s="117"/>
      <c r="Z537" s="117"/>
    </row>
    <row r="538">
      <c r="A538" s="361"/>
      <c r="B538" s="115"/>
      <c r="C538" s="117"/>
      <c r="D538" s="361"/>
      <c r="E538" s="870"/>
      <c r="F538" s="871"/>
      <c r="G538" s="117"/>
      <c r="H538" s="117"/>
      <c r="I538" s="361"/>
      <c r="J538" s="117"/>
      <c r="K538" s="117"/>
      <c r="L538" s="117"/>
      <c r="M538" s="117"/>
      <c r="N538" s="117"/>
      <c r="O538" s="117"/>
      <c r="P538" s="117"/>
      <c r="Q538" s="117"/>
      <c r="R538" s="117"/>
      <c r="S538" s="117"/>
      <c r="T538" s="117"/>
      <c r="U538" s="117"/>
      <c r="V538" s="117"/>
      <c r="W538" s="117"/>
      <c r="X538" s="117"/>
      <c r="Y538" s="117"/>
      <c r="Z538" s="117"/>
    </row>
    <row r="539">
      <c r="A539" s="361"/>
      <c r="B539" s="115"/>
      <c r="C539" s="117"/>
      <c r="D539" s="361"/>
      <c r="E539" s="870"/>
      <c r="F539" s="871"/>
      <c r="G539" s="117"/>
      <c r="H539" s="117"/>
      <c r="I539" s="361"/>
      <c r="J539" s="117"/>
      <c r="K539" s="117"/>
      <c r="L539" s="117"/>
      <c r="M539" s="117"/>
      <c r="N539" s="117"/>
      <c r="O539" s="117"/>
      <c r="P539" s="117"/>
      <c r="Q539" s="117"/>
      <c r="R539" s="117"/>
      <c r="S539" s="117"/>
      <c r="T539" s="117"/>
      <c r="U539" s="117"/>
      <c r="V539" s="117"/>
      <c r="W539" s="117"/>
      <c r="X539" s="117"/>
      <c r="Y539" s="117"/>
      <c r="Z539" s="117"/>
    </row>
    <row r="540">
      <c r="A540" s="361"/>
      <c r="B540" s="115"/>
      <c r="C540" s="117"/>
      <c r="D540" s="361"/>
      <c r="E540" s="870"/>
      <c r="F540" s="871"/>
      <c r="G540" s="117"/>
      <c r="H540" s="117"/>
      <c r="I540" s="361"/>
      <c r="J540" s="117"/>
      <c r="K540" s="117"/>
      <c r="L540" s="117"/>
      <c r="M540" s="117"/>
      <c r="N540" s="117"/>
      <c r="O540" s="117"/>
      <c r="P540" s="117"/>
      <c r="Q540" s="117"/>
      <c r="R540" s="117"/>
      <c r="S540" s="117"/>
      <c r="T540" s="117"/>
      <c r="U540" s="117"/>
      <c r="V540" s="117"/>
      <c r="W540" s="117"/>
      <c r="X540" s="117"/>
      <c r="Y540" s="117"/>
      <c r="Z540" s="117"/>
    </row>
    <row r="541">
      <c r="A541" s="361"/>
      <c r="B541" s="115"/>
      <c r="C541" s="117"/>
      <c r="D541" s="361"/>
      <c r="E541" s="870"/>
      <c r="F541" s="871"/>
      <c r="G541" s="117"/>
      <c r="H541" s="117"/>
      <c r="I541" s="361"/>
      <c r="J541" s="117"/>
      <c r="K541" s="117"/>
      <c r="L541" s="117"/>
      <c r="M541" s="117"/>
      <c r="N541" s="117"/>
      <c r="O541" s="117"/>
      <c r="P541" s="117"/>
      <c r="Q541" s="117"/>
      <c r="R541" s="117"/>
      <c r="S541" s="117"/>
      <c r="T541" s="117"/>
      <c r="U541" s="117"/>
      <c r="V541" s="117"/>
      <c r="W541" s="117"/>
      <c r="X541" s="117"/>
      <c r="Y541" s="117"/>
      <c r="Z541" s="117"/>
    </row>
    <row r="542">
      <c r="A542" s="361"/>
      <c r="B542" s="115"/>
      <c r="C542" s="117"/>
      <c r="D542" s="361"/>
      <c r="E542" s="870"/>
      <c r="F542" s="871"/>
      <c r="G542" s="117"/>
      <c r="H542" s="117"/>
      <c r="I542" s="361"/>
      <c r="J542" s="117"/>
      <c r="K542" s="117"/>
      <c r="L542" s="117"/>
      <c r="M542" s="117"/>
      <c r="N542" s="117"/>
      <c r="O542" s="117"/>
      <c r="P542" s="117"/>
      <c r="Q542" s="117"/>
      <c r="R542" s="117"/>
      <c r="S542" s="117"/>
      <c r="T542" s="117"/>
      <c r="U542" s="117"/>
      <c r="V542" s="117"/>
      <c r="W542" s="117"/>
      <c r="X542" s="117"/>
      <c r="Y542" s="117"/>
      <c r="Z542" s="117"/>
    </row>
    <row r="543">
      <c r="A543" s="361"/>
      <c r="B543" s="115"/>
      <c r="C543" s="117"/>
      <c r="D543" s="361"/>
      <c r="E543" s="870"/>
      <c r="F543" s="871"/>
      <c r="G543" s="117"/>
      <c r="H543" s="117"/>
      <c r="I543" s="361"/>
      <c r="J543" s="117"/>
      <c r="K543" s="117"/>
      <c r="L543" s="117"/>
      <c r="M543" s="117"/>
      <c r="N543" s="117"/>
      <c r="O543" s="117"/>
      <c r="P543" s="117"/>
      <c r="Q543" s="117"/>
      <c r="R543" s="117"/>
      <c r="S543" s="117"/>
      <c r="T543" s="117"/>
      <c r="U543" s="117"/>
      <c r="V543" s="117"/>
      <c r="W543" s="117"/>
      <c r="X543" s="117"/>
      <c r="Y543" s="117"/>
      <c r="Z543" s="117"/>
    </row>
    <row r="544">
      <c r="A544" s="361"/>
      <c r="B544" s="115"/>
      <c r="C544" s="117"/>
      <c r="D544" s="361"/>
      <c r="E544" s="870"/>
      <c r="F544" s="871"/>
      <c r="G544" s="117"/>
      <c r="H544" s="117"/>
      <c r="I544" s="361"/>
      <c r="J544" s="117"/>
      <c r="K544" s="117"/>
      <c r="L544" s="117"/>
      <c r="M544" s="117"/>
      <c r="N544" s="117"/>
      <c r="O544" s="117"/>
      <c r="P544" s="117"/>
      <c r="Q544" s="117"/>
      <c r="R544" s="117"/>
      <c r="S544" s="117"/>
      <c r="T544" s="117"/>
      <c r="U544" s="117"/>
      <c r="V544" s="117"/>
      <c r="W544" s="117"/>
      <c r="X544" s="117"/>
      <c r="Y544" s="117"/>
      <c r="Z544" s="117"/>
    </row>
    <row r="545">
      <c r="A545" s="361"/>
      <c r="B545" s="115"/>
      <c r="C545" s="117"/>
      <c r="D545" s="361"/>
      <c r="E545" s="870"/>
      <c r="F545" s="871"/>
      <c r="G545" s="117"/>
      <c r="H545" s="117"/>
      <c r="I545" s="361"/>
      <c r="J545" s="117"/>
      <c r="K545" s="117"/>
      <c r="L545" s="117"/>
      <c r="M545" s="117"/>
      <c r="N545" s="117"/>
      <c r="O545" s="117"/>
      <c r="P545" s="117"/>
      <c r="Q545" s="117"/>
      <c r="R545" s="117"/>
      <c r="S545" s="117"/>
      <c r="T545" s="117"/>
      <c r="U545" s="117"/>
      <c r="V545" s="117"/>
      <c r="W545" s="117"/>
      <c r="X545" s="117"/>
      <c r="Y545" s="117"/>
      <c r="Z545" s="117"/>
    </row>
    <row r="546">
      <c r="A546" s="361"/>
      <c r="B546" s="115"/>
      <c r="C546" s="117"/>
      <c r="D546" s="361"/>
      <c r="E546" s="870"/>
      <c r="F546" s="871"/>
      <c r="G546" s="117"/>
      <c r="H546" s="117"/>
      <c r="I546" s="361"/>
      <c r="J546" s="117"/>
      <c r="K546" s="117"/>
      <c r="L546" s="117"/>
      <c r="M546" s="117"/>
      <c r="N546" s="117"/>
      <c r="O546" s="117"/>
      <c r="P546" s="117"/>
      <c r="Q546" s="117"/>
      <c r="R546" s="117"/>
      <c r="S546" s="117"/>
      <c r="T546" s="117"/>
      <c r="U546" s="117"/>
      <c r="V546" s="117"/>
      <c r="W546" s="117"/>
      <c r="X546" s="117"/>
      <c r="Y546" s="117"/>
      <c r="Z546" s="117"/>
    </row>
    <row r="547">
      <c r="A547" s="361"/>
      <c r="B547" s="115"/>
      <c r="C547" s="117"/>
      <c r="D547" s="361"/>
      <c r="E547" s="870"/>
      <c r="F547" s="871"/>
      <c r="G547" s="117"/>
      <c r="H547" s="117"/>
      <c r="I547" s="361"/>
      <c r="J547" s="117"/>
      <c r="K547" s="117"/>
      <c r="L547" s="117"/>
      <c r="M547" s="117"/>
      <c r="N547" s="117"/>
      <c r="O547" s="117"/>
      <c r="P547" s="117"/>
      <c r="Q547" s="117"/>
      <c r="R547" s="117"/>
      <c r="S547" s="117"/>
      <c r="T547" s="117"/>
      <c r="U547" s="117"/>
      <c r="V547" s="117"/>
      <c r="W547" s="117"/>
      <c r="X547" s="117"/>
      <c r="Y547" s="117"/>
      <c r="Z547" s="117"/>
    </row>
    <row r="548">
      <c r="A548" s="361"/>
      <c r="B548" s="115"/>
      <c r="C548" s="117"/>
      <c r="D548" s="361"/>
      <c r="E548" s="870"/>
      <c r="F548" s="871"/>
      <c r="G548" s="117"/>
      <c r="H548" s="117"/>
      <c r="I548" s="361"/>
      <c r="J548" s="117"/>
      <c r="K548" s="117"/>
      <c r="L548" s="117"/>
      <c r="M548" s="117"/>
      <c r="N548" s="117"/>
      <c r="O548" s="117"/>
      <c r="P548" s="117"/>
      <c r="Q548" s="117"/>
      <c r="R548" s="117"/>
      <c r="S548" s="117"/>
      <c r="T548" s="117"/>
      <c r="U548" s="117"/>
      <c r="V548" s="117"/>
      <c r="W548" s="117"/>
      <c r="X548" s="117"/>
      <c r="Y548" s="117"/>
      <c r="Z548" s="117"/>
    </row>
    <row r="549">
      <c r="A549" s="361"/>
      <c r="B549" s="115"/>
      <c r="C549" s="117"/>
      <c r="D549" s="361"/>
      <c r="E549" s="870"/>
      <c r="F549" s="871"/>
      <c r="G549" s="117"/>
      <c r="H549" s="117"/>
      <c r="I549" s="361"/>
      <c r="J549" s="117"/>
      <c r="K549" s="117"/>
      <c r="L549" s="117"/>
      <c r="M549" s="117"/>
      <c r="N549" s="117"/>
      <c r="O549" s="117"/>
      <c r="P549" s="117"/>
      <c r="Q549" s="117"/>
      <c r="R549" s="117"/>
      <c r="S549" s="117"/>
      <c r="T549" s="117"/>
      <c r="U549" s="117"/>
      <c r="V549" s="117"/>
      <c r="W549" s="117"/>
      <c r="X549" s="117"/>
      <c r="Y549" s="117"/>
      <c r="Z549" s="117"/>
    </row>
    <row r="550">
      <c r="A550" s="361"/>
      <c r="B550" s="115"/>
      <c r="C550" s="117"/>
      <c r="D550" s="361"/>
      <c r="E550" s="870"/>
      <c r="F550" s="871"/>
      <c r="G550" s="117"/>
      <c r="H550" s="117"/>
      <c r="I550" s="361"/>
      <c r="J550" s="117"/>
      <c r="K550" s="117"/>
      <c r="L550" s="117"/>
      <c r="M550" s="117"/>
      <c r="N550" s="117"/>
      <c r="O550" s="117"/>
      <c r="P550" s="117"/>
      <c r="Q550" s="117"/>
      <c r="R550" s="117"/>
      <c r="S550" s="117"/>
      <c r="T550" s="117"/>
      <c r="U550" s="117"/>
      <c r="V550" s="117"/>
      <c r="W550" s="117"/>
      <c r="X550" s="117"/>
      <c r="Y550" s="117"/>
      <c r="Z550" s="117"/>
    </row>
    <row r="551">
      <c r="A551" s="361"/>
      <c r="B551" s="115"/>
      <c r="C551" s="117"/>
      <c r="D551" s="361"/>
      <c r="E551" s="870"/>
      <c r="F551" s="871"/>
      <c r="G551" s="117"/>
      <c r="H551" s="117"/>
      <c r="I551" s="361"/>
      <c r="J551" s="117"/>
      <c r="K551" s="117"/>
      <c r="L551" s="117"/>
      <c r="M551" s="117"/>
      <c r="N551" s="117"/>
      <c r="O551" s="117"/>
      <c r="P551" s="117"/>
      <c r="Q551" s="117"/>
      <c r="R551" s="117"/>
      <c r="S551" s="117"/>
      <c r="T551" s="117"/>
      <c r="U551" s="117"/>
      <c r="V551" s="117"/>
      <c r="W551" s="117"/>
      <c r="X551" s="117"/>
      <c r="Y551" s="117"/>
      <c r="Z551" s="117"/>
    </row>
    <row r="552">
      <c r="A552" s="361"/>
      <c r="B552" s="115"/>
      <c r="C552" s="117"/>
      <c r="D552" s="361"/>
      <c r="E552" s="870"/>
      <c r="F552" s="871"/>
      <c r="G552" s="117"/>
      <c r="H552" s="117"/>
      <c r="I552" s="361"/>
      <c r="J552" s="117"/>
      <c r="K552" s="117"/>
      <c r="L552" s="117"/>
      <c r="M552" s="117"/>
      <c r="N552" s="117"/>
      <c r="O552" s="117"/>
      <c r="P552" s="117"/>
      <c r="Q552" s="117"/>
      <c r="R552" s="117"/>
      <c r="S552" s="117"/>
      <c r="T552" s="117"/>
      <c r="U552" s="117"/>
      <c r="V552" s="117"/>
      <c r="W552" s="117"/>
      <c r="X552" s="117"/>
      <c r="Y552" s="117"/>
      <c r="Z552" s="117"/>
    </row>
    <row r="553">
      <c r="A553" s="361"/>
      <c r="B553" s="115"/>
      <c r="C553" s="117"/>
      <c r="D553" s="361"/>
      <c r="E553" s="870"/>
      <c r="F553" s="871"/>
      <c r="G553" s="117"/>
      <c r="H553" s="117"/>
      <c r="I553" s="361"/>
      <c r="J553" s="117"/>
      <c r="K553" s="117"/>
      <c r="L553" s="117"/>
      <c r="M553" s="117"/>
      <c r="N553" s="117"/>
      <c r="O553" s="117"/>
      <c r="P553" s="117"/>
      <c r="Q553" s="117"/>
      <c r="R553" s="117"/>
      <c r="S553" s="117"/>
      <c r="T553" s="117"/>
      <c r="U553" s="117"/>
      <c r="V553" s="117"/>
      <c r="W553" s="117"/>
      <c r="X553" s="117"/>
      <c r="Y553" s="117"/>
      <c r="Z553" s="117"/>
    </row>
    <row r="554">
      <c r="A554" s="361"/>
      <c r="B554" s="115"/>
      <c r="C554" s="117"/>
      <c r="D554" s="361"/>
      <c r="E554" s="870"/>
      <c r="F554" s="871"/>
      <c r="G554" s="117"/>
      <c r="H554" s="117"/>
      <c r="I554" s="361"/>
      <c r="J554" s="117"/>
      <c r="K554" s="117"/>
      <c r="L554" s="117"/>
      <c r="M554" s="117"/>
      <c r="N554" s="117"/>
      <c r="O554" s="117"/>
      <c r="P554" s="117"/>
      <c r="Q554" s="117"/>
      <c r="R554" s="117"/>
      <c r="S554" s="117"/>
      <c r="T554" s="117"/>
      <c r="U554" s="117"/>
      <c r="V554" s="117"/>
      <c r="W554" s="117"/>
      <c r="X554" s="117"/>
      <c r="Y554" s="117"/>
      <c r="Z554" s="117"/>
    </row>
    <row r="555">
      <c r="A555" s="361"/>
      <c r="B555" s="115"/>
      <c r="C555" s="117"/>
      <c r="D555" s="361"/>
      <c r="E555" s="870"/>
      <c r="F555" s="871"/>
      <c r="G555" s="117"/>
      <c r="H555" s="117"/>
      <c r="I555" s="361"/>
      <c r="J555" s="117"/>
      <c r="K555" s="117"/>
      <c r="L555" s="117"/>
      <c r="M555" s="117"/>
      <c r="N555" s="117"/>
      <c r="O555" s="117"/>
      <c r="P555" s="117"/>
      <c r="Q555" s="117"/>
      <c r="R555" s="117"/>
      <c r="S555" s="117"/>
      <c r="T555" s="117"/>
      <c r="U555" s="117"/>
      <c r="V555" s="117"/>
      <c r="W555" s="117"/>
      <c r="X555" s="117"/>
      <c r="Y555" s="117"/>
      <c r="Z555" s="117"/>
    </row>
    <row r="556">
      <c r="A556" s="361"/>
      <c r="B556" s="115"/>
      <c r="C556" s="117"/>
      <c r="D556" s="361"/>
      <c r="E556" s="870"/>
      <c r="F556" s="871"/>
      <c r="G556" s="117"/>
      <c r="H556" s="117"/>
      <c r="I556" s="361"/>
      <c r="J556" s="117"/>
      <c r="K556" s="117"/>
      <c r="L556" s="117"/>
      <c r="M556" s="117"/>
      <c r="N556" s="117"/>
      <c r="O556" s="117"/>
      <c r="P556" s="117"/>
      <c r="Q556" s="117"/>
      <c r="R556" s="117"/>
      <c r="S556" s="117"/>
      <c r="T556" s="117"/>
      <c r="U556" s="117"/>
      <c r="V556" s="117"/>
      <c r="W556" s="117"/>
      <c r="X556" s="117"/>
      <c r="Y556" s="117"/>
      <c r="Z556" s="117"/>
    </row>
    <row r="557">
      <c r="A557" s="361"/>
      <c r="B557" s="115"/>
      <c r="C557" s="117"/>
      <c r="D557" s="361"/>
      <c r="E557" s="870"/>
      <c r="F557" s="871"/>
      <c r="G557" s="117"/>
      <c r="H557" s="117"/>
      <c r="I557" s="361"/>
      <c r="J557" s="117"/>
      <c r="K557" s="117"/>
      <c r="L557" s="117"/>
      <c r="M557" s="117"/>
      <c r="N557" s="117"/>
      <c r="O557" s="117"/>
      <c r="P557" s="117"/>
      <c r="Q557" s="117"/>
      <c r="R557" s="117"/>
      <c r="S557" s="117"/>
      <c r="T557" s="117"/>
      <c r="U557" s="117"/>
      <c r="V557" s="117"/>
      <c r="W557" s="117"/>
      <c r="X557" s="117"/>
      <c r="Y557" s="117"/>
      <c r="Z557" s="117"/>
    </row>
    <row r="558">
      <c r="A558" s="361"/>
      <c r="B558" s="115"/>
      <c r="C558" s="117"/>
      <c r="D558" s="361"/>
      <c r="E558" s="870"/>
      <c r="F558" s="871"/>
      <c r="G558" s="117"/>
      <c r="H558" s="117"/>
      <c r="I558" s="361"/>
      <c r="J558" s="117"/>
      <c r="K558" s="117"/>
      <c r="L558" s="117"/>
      <c r="M558" s="117"/>
      <c r="N558" s="117"/>
      <c r="O558" s="117"/>
      <c r="P558" s="117"/>
      <c r="Q558" s="117"/>
      <c r="R558" s="117"/>
      <c r="S558" s="117"/>
      <c r="T558" s="117"/>
      <c r="U558" s="117"/>
      <c r="V558" s="117"/>
      <c r="W558" s="117"/>
      <c r="X558" s="117"/>
      <c r="Y558" s="117"/>
      <c r="Z558" s="117"/>
    </row>
    <row r="559">
      <c r="A559" s="361"/>
      <c r="B559" s="115"/>
      <c r="C559" s="117"/>
      <c r="D559" s="361"/>
      <c r="E559" s="870"/>
      <c r="F559" s="871"/>
      <c r="G559" s="117"/>
      <c r="H559" s="117"/>
      <c r="I559" s="361"/>
      <c r="J559" s="117"/>
      <c r="K559" s="117"/>
      <c r="L559" s="117"/>
      <c r="M559" s="117"/>
      <c r="N559" s="117"/>
      <c r="O559" s="117"/>
      <c r="P559" s="117"/>
      <c r="Q559" s="117"/>
      <c r="R559" s="117"/>
      <c r="S559" s="117"/>
      <c r="T559" s="117"/>
      <c r="U559" s="117"/>
      <c r="V559" s="117"/>
      <c r="W559" s="117"/>
      <c r="X559" s="117"/>
      <c r="Y559" s="117"/>
      <c r="Z559" s="117"/>
    </row>
    <row r="560">
      <c r="A560" s="361"/>
      <c r="B560" s="115"/>
      <c r="C560" s="117"/>
      <c r="D560" s="361"/>
      <c r="E560" s="870"/>
      <c r="F560" s="871"/>
      <c r="G560" s="117"/>
      <c r="H560" s="117"/>
      <c r="I560" s="361"/>
      <c r="J560" s="117"/>
      <c r="K560" s="117"/>
      <c r="L560" s="117"/>
      <c r="M560" s="117"/>
      <c r="N560" s="117"/>
      <c r="O560" s="117"/>
      <c r="P560" s="117"/>
      <c r="Q560" s="117"/>
      <c r="R560" s="117"/>
      <c r="S560" s="117"/>
      <c r="T560" s="117"/>
      <c r="U560" s="117"/>
      <c r="V560" s="117"/>
      <c r="W560" s="117"/>
      <c r="X560" s="117"/>
      <c r="Y560" s="117"/>
      <c r="Z560" s="117"/>
    </row>
    <row r="561">
      <c r="A561" s="361"/>
      <c r="B561" s="115"/>
      <c r="C561" s="117"/>
      <c r="D561" s="361"/>
      <c r="E561" s="870"/>
      <c r="F561" s="871"/>
      <c r="G561" s="117"/>
      <c r="H561" s="117"/>
      <c r="I561" s="361"/>
      <c r="J561" s="117"/>
      <c r="K561" s="117"/>
      <c r="L561" s="117"/>
      <c r="M561" s="117"/>
      <c r="N561" s="117"/>
      <c r="O561" s="117"/>
      <c r="P561" s="117"/>
      <c r="Q561" s="117"/>
      <c r="R561" s="117"/>
      <c r="S561" s="117"/>
      <c r="T561" s="117"/>
      <c r="U561" s="117"/>
      <c r="V561" s="117"/>
      <c r="W561" s="117"/>
      <c r="X561" s="117"/>
      <c r="Y561" s="117"/>
      <c r="Z561" s="117"/>
    </row>
    <row r="562">
      <c r="A562" s="361"/>
      <c r="B562" s="115"/>
      <c r="C562" s="117"/>
      <c r="D562" s="361"/>
      <c r="E562" s="870"/>
      <c r="F562" s="871"/>
      <c r="G562" s="117"/>
      <c r="H562" s="117"/>
      <c r="I562" s="361"/>
      <c r="J562" s="117"/>
      <c r="K562" s="117"/>
      <c r="L562" s="117"/>
      <c r="M562" s="117"/>
      <c r="N562" s="117"/>
      <c r="O562" s="117"/>
      <c r="P562" s="117"/>
      <c r="Q562" s="117"/>
      <c r="R562" s="117"/>
      <c r="S562" s="117"/>
      <c r="T562" s="117"/>
      <c r="U562" s="117"/>
      <c r="V562" s="117"/>
      <c r="W562" s="117"/>
      <c r="X562" s="117"/>
      <c r="Y562" s="117"/>
      <c r="Z562" s="117"/>
    </row>
    <row r="563">
      <c r="A563" s="361"/>
      <c r="B563" s="115"/>
      <c r="C563" s="117"/>
      <c r="D563" s="361"/>
      <c r="E563" s="870"/>
      <c r="F563" s="871"/>
      <c r="G563" s="117"/>
      <c r="H563" s="117"/>
      <c r="I563" s="361"/>
      <c r="J563" s="117"/>
      <c r="K563" s="117"/>
      <c r="L563" s="117"/>
      <c r="M563" s="117"/>
      <c r="N563" s="117"/>
      <c r="O563" s="117"/>
      <c r="P563" s="117"/>
      <c r="Q563" s="117"/>
      <c r="R563" s="117"/>
      <c r="S563" s="117"/>
      <c r="T563" s="117"/>
      <c r="U563" s="117"/>
      <c r="V563" s="117"/>
      <c r="W563" s="117"/>
      <c r="X563" s="117"/>
      <c r="Y563" s="117"/>
      <c r="Z563" s="117"/>
    </row>
    <row r="564">
      <c r="A564" s="361"/>
      <c r="B564" s="115"/>
      <c r="C564" s="117"/>
      <c r="D564" s="361"/>
      <c r="E564" s="870"/>
      <c r="F564" s="871"/>
      <c r="G564" s="117"/>
      <c r="H564" s="117"/>
      <c r="I564" s="361"/>
      <c r="J564" s="117"/>
      <c r="K564" s="117"/>
      <c r="L564" s="117"/>
      <c r="M564" s="117"/>
      <c r="N564" s="117"/>
      <c r="O564" s="117"/>
      <c r="P564" s="117"/>
      <c r="Q564" s="117"/>
      <c r="R564" s="117"/>
      <c r="S564" s="117"/>
      <c r="T564" s="117"/>
      <c r="U564" s="117"/>
      <c r="V564" s="117"/>
      <c r="W564" s="117"/>
      <c r="X564" s="117"/>
      <c r="Y564" s="117"/>
      <c r="Z564" s="117"/>
    </row>
    <row r="565">
      <c r="A565" s="361"/>
      <c r="B565" s="115"/>
      <c r="C565" s="117"/>
      <c r="D565" s="361"/>
      <c r="E565" s="870"/>
      <c r="F565" s="871"/>
      <c r="G565" s="117"/>
      <c r="H565" s="117"/>
      <c r="I565" s="361"/>
      <c r="J565" s="117"/>
      <c r="K565" s="117"/>
      <c r="L565" s="117"/>
      <c r="M565" s="117"/>
      <c r="N565" s="117"/>
      <c r="O565" s="117"/>
      <c r="P565" s="117"/>
      <c r="Q565" s="117"/>
      <c r="R565" s="117"/>
      <c r="S565" s="117"/>
      <c r="T565" s="117"/>
      <c r="U565" s="117"/>
      <c r="V565" s="117"/>
      <c r="W565" s="117"/>
      <c r="X565" s="117"/>
      <c r="Y565" s="117"/>
      <c r="Z565" s="117"/>
    </row>
    <row r="566">
      <c r="A566" s="361"/>
      <c r="B566" s="115"/>
      <c r="C566" s="117"/>
      <c r="D566" s="361"/>
      <c r="E566" s="870"/>
      <c r="F566" s="871"/>
      <c r="G566" s="117"/>
      <c r="H566" s="117"/>
      <c r="I566" s="361"/>
      <c r="J566" s="117"/>
      <c r="K566" s="117"/>
      <c r="L566" s="117"/>
      <c r="M566" s="117"/>
      <c r="N566" s="117"/>
      <c r="O566" s="117"/>
      <c r="P566" s="117"/>
      <c r="Q566" s="117"/>
      <c r="R566" s="117"/>
      <c r="S566" s="117"/>
      <c r="T566" s="117"/>
      <c r="U566" s="117"/>
      <c r="V566" s="117"/>
      <c r="W566" s="117"/>
      <c r="X566" s="117"/>
      <c r="Y566" s="117"/>
      <c r="Z566" s="117"/>
    </row>
    <row r="567">
      <c r="A567" s="361"/>
      <c r="B567" s="115"/>
      <c r="C567" s="117"/>
      <c r="D567" s="361"/>
      <c r="E567" s="870"/>
      <c r="F567" s="871"/>
      <c r="G567" s="117"/>
      <c r="H567" s="117"/>
      <c r="I567" s="361"/>
      <c r="J567" s="117"/>
      <c r="K567" s="117"/>
      <c r="L567" s="117"/>
      <c r="M567" s="117"/>
      <c r="N567" s="117"/>
      <c r="O567" s="117"/>
      <c r="P567" s="117"/>
      <c r="Q567" s="117"/>
      <c r="R567" s="117"/>
      <c r="S567" s="117"/>
      <c r="T567" s="117"/>
      <c r="U567" s="117"/>
      <c r="V567" s="117"/>
      <c r="W567" s="117"/>
      <c r="X567" s="117"/>
      <c r="Y567" s="117"/>
      <c r="Z567" s="117"/>
    </row>
    <row r="568">
      <c r="A568" s="361"/>
      <c r="B568" s="115"/>
      <c r="C568" s="117"/>
      <c r="D568" s="361"/>
      <c r="E568" s="870"/>
      <c r="F568" s="871"/>
      <c r="G568" s="117"/>
      <c r="H568" s="117"/>
      <c r="I568" s="361"/>
      <c r="J568" s="117"/>
      <c r="K568" s="117"/>
      <c r="L568" s="117"/>
      <c r="M568" s="117"/>
      <c r="N568" s="117"/>
      <c r="O568" s="117"/>
      <c r="P568" s="117"/>
      <c r="Q568" s="117"/>
      <c r="R568" s="117"/>
      <c r="S568" s="117"/>
      <c r="T568" s="117"/>
      <c r="U568" s="117"/>
      <c r="V568" s="117"/>
      <c r="W568" s="117"/>
      <c r="X568" s="117"/>
      <c r="Y568" s="117"/>
      <c r="Z568" s="117"/>
    </row>
    <row r="569">
      <c r="A569" s="361"/>
      <c r="B569" s="115"/>
      <c r="C569" s="117"/>
      <c r="D569" s="361"/>
      <c r="E569" s="870"/>
      <c r="F569" s="871"/>
      <c r="G569" s="117"/>
      <c r="H569" s="117"/>
      <c r="I569" s="361"/>
      <c r="J569" s="117"/>
      <c r="K569" s="117"/>
      <c r="L569" s="117"/>
      <c r="M569" s="117"/>
      <c r="N569" s="117"/>
      <c r="O569" s="117"/>
      <c r="P569" s="117"/>
      <c r="Q569" s="117"/>
      <c r="R569" s="117"/>
      <c r="S569" s="117"/>
      <c r="T569" s="117"/>
      <c r="U569" s="117"/>
      <c r="V569" s="117"/>
      <c r="W569" s="117"/>
      <c r="X569" s="117"/>
      <c r="Y569" s="117"/>
      <c r="Z569" s="117"/>
    </row>
    <row r="570">
      <c r="A570" s="361"/>
      <c r="B570" s="115"/>
      <c r="C570" s="117"/>
      <c r="D570" s="361"/>
      <c r="E570" s="870"/>
      <c r="F570" s="871"/>
      <c r="G570" s="117"/>
      <c r="H570" s="117"/>
      <c r="I570" s="361"/>
      <c r="J570" s="117"/>
      <c r="K570" s="117"/>
      <c r="L570" s="117"/>
      <c r="M570" s="117"/>
      <c r="N570" s="117"/>
      <c r="O570" s="117"/>
      <c r="P570" s="117"/>
      <c r="Q570" s="117"/>
      <c r="R570" s="117"/>
      <c r="S570" s="117"/>
      <c r="T570" s="117"/>
      <c r="U570" s="117"/>
      <c r="V570" s="117"/>
      <c r="W570" s="117"/>
      <c r="X570" s="117"/>
      <c r="Y570" s="117"/>
      <c r="Z570" s="117"/>
    </row>
    <row r="571">
      <c r="A571" s="361"/>
      <c r="B571" s="115"/>
      <c r="C571" s="117"/>
      <c r="D571" s="361"/>
      <c r="E571" s="870"/>
      <c r="F571" s="871"/>
      <c r="G571" s="117"/>
      <c r="H571" s="117"/>
      <c r="I571" s="361"/>
      <c r="J571" s="117"/>
      <c r="K571" s="117"/>
      <c r="L571" s="117"/>
      <c r="M571" s="117"/>
      <c r="N571" s="117"/>
      <c r="O571" s="117"/>
      <c r="P571" s="117"/>
      <c r="Q571" s="117"/>
      <c r="R571" s="117"/>
      <c r="S571" s="117"/>
      <c r="T571" s="117"/>
      <c r="U571" s="117"/>
      <c r="V571" s="117"/>
      <c r="W571" s="117"/>
      <c r="X571" s="117"/>
      <c r="Y571" s="117"/>
      <c r="Z571" s="117"/>
    </row>
    <row r="572">
      <c r="A572" s="361"/>
      <c r="B572" s="115"/>
      <c r="C572" s="117"/>
      <c r="D572" s="361"/>
      <c r="E572" s="870"/>
      <c r="F572" s="871"/>
      <c r="G572" s="117"/>
      <c r="H572" s="117"/>
      <c r="I572" s="361"/>
      <c r="J572" s="117"/>
      <c r="K572" s="117"/>
      <c r="L572" s="117"/>
      <c r="M572" s="117"/>
      <c r="N572" s="117"/>
      <c r="O572" s="117"/>
      <c r="P572" s="117"/>
      <c r="Q572" s="117"/>
      <c r="R572" s="117"/>
      <c r="S572" s="117"/>
      <c r="T572" s="117"/>
      <c r="U572" s="117"/>
      <c r="V572" s="117"/>
      <c r="W572" s="117"/>
      <c r="X572" s="117"/>
      <c r="Y572" s="117"/>
      <c r="Z572" s="117"/>
    </row>
    <row r="573">
      <c r="A573" s="361"/>
      <c r="B573" s="115"/>
      <c r="C573" s="117"/>
      <c r="D573" s="361"/>
      <c r="E573" s="870"/>
      <c r="F573" s="871"/>
      <c r="G573" s="117"/>
      <c r="H573" s="117"/>
      <c r="I573" s="361"/>
      <c r="J573" s="117"/>
      <c r="K573" s="117"/>
      <c r="L573" s="117"/>
      <c r="M573" s="117"/>
      <c r="N573" s="117"/>
      <c r="O573" s="117"/>
      <c r="P573" s="117"/>
      <c r="Q573" s="117"/>
      <c r="R573" s="117"/>
      <c r="S573" s="117"/>
      <c r="T573" s="117"/>
      <c r="U573" s="117"/>
      <c r="V573" s="117"/>
      <c r="W573" s="117"/>
      <c r="X573" s="117"/>
      <c r="Y573" s="117"/>
      <c r="Z573" s="117"/>
    </row>
    <row r="574">
      <c r="A574" s="361"/>
      <c r="B574" s="115"/>
      <c r="C574" s="117"/>
      <c r="D574" s="361"/>
      <c r="E574" s="870"/>
      <c r="F574" s="871"/>
      <c r="G574" s="117"/>
      <c r="H574" s="117"/>
      <c r="I574" s="361"/>
      <c r="J574" s="117"/>
      <c r="K574" s="117"/>
      <c r="L574" s="117"/>
      <c r="M574" s="117"/>
      <c r="N574" s="117"/>
      <c r="O574" s="117"/>
      <c r="P574" s="117"/>
      <c r="Q574" s="117"/>
      <c r="R574" s="117"/>
      <c r="S574" s="117"/>
      <c r="T574" s="117"/>
      <c r="U574" s="117"/>
      <c r="V574" s="117"/>
      <c r="W574" s="117"/>
      <c r="X574" s="117"/>
      <c r="Y574" s="117"/>
      <c r="Z574" s="117"/>
    </row>
    <row r="575">
      <c r="A575" s="361"/>
      <c r="B575" s="115"/>
      <c r="C575" s="117"/>
      <c r="D575" s="361"/>
      <c r="E575" s="870"/>
      <c r="F575" s="871"/>
      <c r="G575" s="117"/>
      <c r="H575" s="117"/>
      <c r="I575" s="361"/>
      <c r="J575" s="117"/>
      <c r="K575" s="117"/>
      <c r="L575" s="117"/>
      <c r="M575" s="117"/>
      <c r="N575" s="117"/>
      <c r="O575" s="117"/>
      <c r="P575" s="117"/>
      <c r="Q575" s="117"/>
      <c r="R575" s="117"/>
      <c r="S575" s="117"/>
      <c r="T575" s="117"/>
      <c r="U575" s="117"/>
      <c r="V575" s="117"/>
      <c r="W575" s="117"/>
      <c r="X575" s="117"/>
      <c r="Y575" s="117"/>
      <c r="Z575" s="117"/>
    </row>
    <row r="576">
      <c r="A576" s="361"/>
      <c r="B576" s="115"/>
      <c r="C576" s="117"/>
      <c r="D576" s="361"/>
      <c r="E576" s="870"/>
      <c r="F576" s="871"/>
      <c r="G576" s="117"/>
      <c r="H576" s="117"/>
      <c r="I576" s="361"/>
      <c r="J576" s="117"/>
      <c r="K576" s="117"/>
      <c r="L576" s="117"/>
      <c r="M576" s="117"/>
      <c r="N576" s="117"/>
      <c r="O576" s="117"/>
      <c r="P576" s="117"/>
      <c r="Q576" s="117"/>
      <c r="R576" s="117"/>
      <c r="S576" s="117"/>
      <c r="T576" s="117"/>
      <c r="U576" s="117"/>
      <c r="V576" s="117"/>
      <c r="W576" s="117"/>
      <c r="X576" s="117"/>
      <c r="Y576" s="117"/>
      <c r="Z576" s="117"/>
    </row>
    <row r="577">
      <c r="A577" s="361"/>
      <c r="B577" s="115"/>
      <c r="C577" s="117"/>
      <c r="D577" s="361"/>
      <c r="E577" s="870"/>
      <c r="F577" s="871"/>
      <c r="G577" s="117"/>
      <c r="H577" s="117"/>
      <c r="I577" s="361"/>
      <c r="J577" s="117"/>
      <c r="K577" s="117"/>
      <c r="L577" s="117"/>
      <c r="M577" s="117"/>
      <c r="N577" s="117"/>
      <c r="O577" s="117"/>
      <c r="P577" s="117"/>
      <c r="Q577" s="117"/>
      <c r="R577" s="117"/>
      <c r="S577" s="117"/>
      <c r="T577" s="117"/>
      <c r="U577" s="117"/>
      <c r="V577" s="117"/>
      <c r="W577" s="117"/>
      <c r="X577" s="117"/>
      <c r="Y577" s="117"/>
      <c r="Z577" s="117"/>
    </row>
    <row r="578">
      <c r="A578" s="361"/>
      <c r="B578" s="115"/>
      <c r="C578" s="117"/>
      <c r="D578" s="361"/>
      <c r="E578" s="870"/>
      <c r="F578" s="871"/>
      <c r="G578" s="117"/>
      <c r="H578" s="117"/>
      <c r="I578" s="361"/>
      <c r="J578" s="117"/>
      <c r="K578" s="117"/>
      <c r="L578" s="117"/>
      <c r="M578" s="117"/>
      <c r="N578" s="117"/>
      <c r="O578" s="117"/>
      <c r="P578" s="117"/>
      <c r="Q578" s="117"/>
      <c r="R578" s="117"/>
      <c r="S578" s="117"/>
      <c r="T578" s="117"/>
      <c r="U578" s="117"/>
      <c r="V578" s="117"/>
      <c r="W578" s="117"/>
      <c r="X578" s="117"/>
      <c r="Y578" s="117"/>
      <c r="Z578" s="117"/>
    </row>
    <row r="579">
      <c r="A579" s="361"/>
      <c r="B579" s="115"/>
      <c r="C579" s="117"/>
      <c r="D579" s="361"/>
      <c r="E579" s="870"/>
      <c r="F579" s="871"/>
      <c r="G579" s="117"/>
      <c r="H579" s="117"/>
      <c r="I579" s="361"/>
      <c r="J579" s="117"/>
      <c r="K579" s="117"/>
      <c r="L579" s="117"/>
      <c r="M579" s="117"/>
      <c r="N579" s="117"/>
      <c r="O579" s="117"/>
      <c r="P579" s="117"/>
      <c r="Q579" s="117"/>
      <c r="R579" s="117"/>
      <c r="S579" s="117"/>
      <c r="T579" s="117"/>
      <c r="U579" s="117"/>
      <c r="V579" s="117"/>
      <c r="W579" s="117"/>
      <c r="X579" s="117"/>
      <c r="Y579" s="117"/>
      <c r="Z579" s="117"/>
    </row>
    <row r="580">
      <c r="A580" s="361"/>
      <c r="B580" s="115"/>
      <c r="C580" s="117"/>
      <c r="D580" s="361"/>
      <c r="E580" s="870"/>
      <c r="F580" s="871"/>
      <c r="G580" s="117"/>
      <c r="H580" s="117"/>
      <c r="I580" s="361"/>
      <c r="J580" s="117"/>
      <c r="K580" s="117"/>
      <c r="L580" s="117"/>
      <c r="M580" s="117"/>
      <c r="N580" s="117"/>
      <c r="O580" s="117"/>
      <c r="P580" s="117"/>
      <c r="Q580" s="117"/>
      <c r="R580" s="117"/>
      <c r="S580" s="117"/>
      <c r="T580" s="117"/>
      <c r="U580" s="117"/>
      <c r="V580" s="117"/>
      <c r="W580" s="117"/>
      <c r="X580" s="117"/>
      <c r="Y580" s="117"/>
      <c r="Z580" s="117"/>
    </row>
    <row r="581">
      <c r="A581" s="361"/>
      <c r="B581" s="115"/>
      <c r="C581" s="117"/>
      <c r="D581" s="361"/>
      <c r="E581" s="870"/>
      <c r="F581" s="871"/>
      <c r="G581" s="117"/>
      <c r="H581" s="117"/>
      <c r="I581" s="361"/>
      <c r="J581" s="117"/>
      <c r="K581" s="117"/>
      <c r="L581" s="117"/>
      <c r="M581" s="117"/>
      <c r="N581" s="117"/>
      <c r="O581" s="117"/>
      <c r="P581" s="117"/>
      <c r="Q581" s="117"/>
      <c r="R581" s="117"/>
      <c r="S581" s="117"/>
      <c r="T581" s="117"/>
      <c r="U581" s="117"/>
      <c r="V581" s="117"/>
      <c r="W581" s="117"/>
      <c r="X581" s="117"/>
      <c r="Y581" s="117"/>
      <c r="Z581" s="117"/>
    </row>
    <row r="582">
      <c r="A582" s="361"/>
      <c r="B582" s="115"/>
      <c r="C582" s="117"/>
      <c r="D582" s="361"/>
      <c r="E582" s="870"/>
      <c r="F582" s="871"/>
      <c r="G582" s="117"/>
      <c r="H582" s="117"/>
      <c r="I582" s="361"/>
      <c r="J582" s="117"/>
      <c r="K582" s="117"/>
      <c r="L582" s="117"/>
      <c r="M582" s="117"/>
      <c r="N582" s="117"/>
      <c r="O582" s="117"/>
      <c r="P582" s="117"/>
      <c r="Q582" s="117"/>
      <c r="R582" s="117"/>
      <c r="S582" s="117"/>
      <c r="T582" s="117"/>
      <c r="U582" s="117"/>
      <c r="V582" s="117"/>
      <c r="W582" s="117"/>
      <c r="X582" s="117"/>
      <c r="Y582" s="117"/>
      <c r="Z582" s="117"/>
    </row>
    <row r="583">
      <c r="A583" s="361"/>
      <c r="B583" s="115"/>
      <c r="C583" s="117"/>
      <c r="D583" s="361"/>
      <c r="E583" s="870"/>
      <c r="F583" s="871"/>
      <c r="G583" s="117"/>
      <c r="H583" s="117"/>
      <c r="I583" s="361"/>
      <c r="J583" s="117"/>
      <c r="K583" s="117"/>
      <c r="L583" s="117"/>
      <c r="M583" s="117"/>
      <c r="N583" s="117"/>
      <c r="O583" s="117"/>
      <c r="P583" s="117"/>
      <c r="Q583" s="117"/>
      <c r="R583" s="117"/>
      <c r="S583" s="117"/>
      <c r="T583" s="117"/>
      <c r="U583" s="117"/>
      <c r="V583" s="117"/>
      <c r="W583" s="117"/>
      <c r="X583" s="117"/>
      <c r="Y583" s="117"/>
      <c r="Z583" s="117"/>
    </row>
    <row r="584">
      <c r="A584" s="361"/>
      <c r="B584" s="115"/>
      <c r="C584" s="117"/>
      <c r="D584" s="361"/>
      <c r="E584" s="870"/>
      <c r="F584" s="871"/>
      <c r="G584" s="117"/>
      <c r="H584" s="117"/>
      <c r="I584" s="361"/>
      <c r="J584" s="117"/>
      <c r="K584" s="117"/>
      <c r="L584" s="117"/>
      <c r="M584" s="117"/>
      <c r="N584" s="117"/>
      <c r="O584" s="117"/>
      <c r="P584" s="117"/>
      <c r="Q584" s="117"/>
      <c r="R584" s="117"/>
      <c r="S584" s="117"/>
      <c r="T584" s="117"/>
      <c r="U584" s="117"/>
      <c r="V584" s="117"/>
      <c r="W584" s="117"/>
      <c r="X584" s="117"/>
      <c r="Y584" s="117"/>
      <c r="Z584" s="117"/>
    </row>
    <row r="585">
      <c r="A585" s="361"/>
      <c r="B585" s="115"/>
      <c r="C585" s="117"/>
      <c r="D585" s="361"/>
      <c r="E585" s="870"/>
      <c r="F585" s="871"/>
      <c r="G585" s="117"/>
      <c r="H585" s="117"/>
      <c r="I585" s="361"/>
      <c r="J585" s="117"/>
      <c r="K585" s="117"/>
      <c r="L585" s="117"/>
      <c r="M585" s="117"/>
      <c r="N585" s="117"/>
      <c r="O585" s="117"/>
      <c r="P585" s="117"/>
      <c r="Q585" s="117"/>
      <c r="R585" s="117"/>
      <c r="S585" s="117"/>
      <c r="T585" s="117"/>
      <c r="U585" s="117"/>
      <c r="V585" s="117"/>
      <c r="W585" s="117"/>
      <c r="X585" s="117"/>
      <c r="Y585" s="117"/>
      <c r="Z585" s="117"/>
    </row>
    <row r="586">
      <c r="A586" s="361"/>
      <c r="B586" s="115"/>
      <c r="C586" s="117"/>
      <c r="D586" s="361"/>
      <c r="E586" s="870"/>
      <c r="F586" s="871"/>
      <c r="G586" s="117"/>
      <c r="H586" s="117"/>
      <c r="I586" s="361"/>
      <c r="J586" s="117"/>
      <c r="K586" s="117"/>
      <c r="L586" s="117"/>
      <c r="M586" s="117"/>
      <c r="N586" s="117"/>
      <c r="O586" s="117"/>
      <c r="P586" s="117"/>
      <c r="Q586" s="117"/>
      <c r="R586" s="117"/>
      <c r="S586" s="117"/>
      <c r="T586" s="117"/>
      <c r="U586" s="117"/>
      <c r="V586" s="117"/>
      <c r="W586" s="117"/>
      <c r="X586" s="117"/>
      <c r="Y586" s="117"/>
      <c r="Z586" s="117"/>
    </row>
    <row r="587">
      <c r="A587" s="361"/>
      <c r="B587" s="115"/>
      <c r="C587" s="117"/>
      <c r="D587" s="361"/>
      <c r="E587" s="870"/>
      <c r="F587" s="871"/>
      <c r="G587" s="117"/>
      <c r="H587" s="117"/>
      <c r="I587" s="361"/>
      <c r="J587" s="117"/>
      <c r="K587" s="117"/>
      <c r="L587" s="117"/>
      <c r="M587" s="117"/>
      <c r="N587" s="117"/>
      <c r="O587" s="117"/>
      <c r="P587" s="117"/>
      <c r="Q587" s="117"/>
      <c r="R587" s="117"/>
      <c r="S587" s="117"/>
      <c r="T587" s="117"/>
      <c r="U587" s="117"/>
      <c r="V587" s="117"/>
      <c r="W587" s="117"/>
      <c r="X587" s="117"/>
      <c r="Y587" s="117"/>
      <c r="Z587" s="117"/>
    </row>
    <row r="588">
      <c r="A588" s="361"/>
      <c r="B588" s="115"/>
      <c r="C588" s="117"/>
      <c r="D588" s="361"/>
      <c r="E588" s="870"/>
      <c r="F588" s="871"/>
      <c r="G588" s="117"/>
      <c r="H588" s="117"/>
      <c r="I588" s="361"/>
      <c r="J588" s="117"/>
      <c r="K588" s="117"/>
      <c r="L588" s="117"/>
      <c r="M588" s="117"/>
      <c r="N588" s="117"/>
      <c r="O588" s="117"/>
      <c r="P588" s="117"/>
      <c r="Q588" s="117"/>
      <c r="R588" s="117"/>
      <c r="S588" s="117"/>
      <c r="T588" s="117"/>
      <c r="U588" s="117"/>
      <c r="V588" s="117"/>
      <c r="W588" s="117"/>
      <c r="X588" s="117"/>
      <c r="Y588" s="117"/>
      <c r="Z588" s="117"/>
    </row>
    <row r="589">
      <c r="A589" s="361"/>
      <c r="B589" s="115"/>
      <c r="C589" s="117"/>
      <c r="D589" s="361"/>
      <c r="E589" s="870"/>
      <c r="F589" s="871"/>
      <c r="G589" s="117"/>
      <c r="H589" s="117"/>
      <c r="I589" s="361"/>
      <c r="J589" s="117"/>
      <c r="K589" s="117"/>
      <c r="L589" s="117"/>
      <c r="M589" s="117"/>
      <c r="N589" s="117"/>
      <c r="O589" s="117"/>
      <c r="P589" s="117"/>
      <c r="Q589" s="117"/>
      <c r="R589" s="117"/>
      <c r="S589" s="117"/>
      <c r="T589" s="117"/>
      <c r="U589" s="117"/>
      <c r="V589" s="117"/>
      <c r="W589" s="117"/>
      <c r="X589" s="117"/>
      <c r="Y589" s="117"/>
      <c r="Z589" s="117"/>
    </row>
    <row r="590">
      <c r="A590" s="361"/>
      <c r="B590" s="115"/>
      <c r="C590" s="117"/>
      <c r="D590" s="361"/>
      <c r="E590" s="870"/>
      <c r="F590" s="871"/>
      <c r="G590" s="117"/>
      <c r="H590" s="117"/>
      <c r="I590" s="361"/>
      <c r="J590" s="117"/>
      <c r="K590" s="117"/>
      <c r="L590" s="117"/>
      <c r="M590" s="117"/>
      <c r="N590" s="117"/>
      <c r="O590" s="117"/>
      <c r="P590" s="117"/>
      <c r="Q590" s="117"/>
      <c r="R590" s="117"/>
      <c r="S590" s="117"/>
      <c r="T590" s="117"/>
      <c r="U590" s="117"/>
      <c r="V590" s="117"/>
      <c r="W590" s="117"/>
      <c r="X590" s="117"/>
      <c r="Y590" s="117"/>
      <c r="Z590" s="117"/>
    </row>
    <row r="591">
      <c r="A591" s="361"/>
      <c r="B591" s="115"/>
      <c r="C591" s="117"/>
      <c r="D591" s="361"/>
      <c r="E591" s="870"/>
      <c r="F591" s="871"/>
      <c r="G591" s="117"/>
      <c r="H591" s="117"/>
      <c r="I591" s="361"/>
      <c r="J591" s="117"/>
      <c r="K591" s="117"/>
      <c r="L591" s="117"/>
      <c r="M591" s="117"/>
      <c r="N591" s="117"/>
      <c r="O591" s="117"/>
      <c r="P591" s="117"/>
      <c r="Q591" s="117"/>
      <c r="R591" s="117"/>
      <c r="S591" s="117"/>
      <c r="T591" s="117"/>
      <c r="U591" s="117"/>
      <c r="V591" s="117"/>
      <c r="W591" s="117"/>
      <c r="X591" s="117"/>
      <c r="Y591" s="117"/>
      <c r="Z591" s="117"/>
    </row>
    <row r="592">
      <c r="A592" s="361"/>
      <c r="B592" s="115"/>
      <c r="C592" s="117"/>
      <c r="D592" s="361"/>
      <c r="E592" s="870"/>
      <c r="F592" s="871"/>
      <c r="G592" s="117"/>
      <c r="H592" s="117"/>
      <c r="I592" s="361"/>
      <c r="J592" s="117"/>
      <c r="K592" s="117"/>
      <c r="L592" s="117"/>
      <c r="M592" s="117"/>
      <c r="N592" s="117"/>
      <c r="O592" s="117"/>
      <c r="P592" s="117"/>
      <c r="Q592" s="117"/>
      <c r="R592" s="117"/>
      <c r="S592" s="117"/>
      <c r="T592" s="117"/>
      <c r="U592" s="117"/>
      <c r="V592" s="117"/>
      <c r="W592" s="117"/>
      <c r="X592" s="117"/>
      <c r="Y592" s="117"/>
      <c r="Z592" s="117"/>
    </row>
    <row r="593">
      <c r="A593" s="361"/>
      <c r="B593" s="115"/>
      <c r="C593" s="117"/>
      <c r="D593" s="361"/>
      <c r="E593" s="870"/>
      <c r="F593" s="871"/>
      <c r="G593" s="117"/>
      <c r="H593" s="117"/>
      <c r="I593" s="361"/>
      <c r="J593" s="117"/>
      <c r="K593" s="117"/>
      <c r="L593" s="117"/>
      <c r="M593" s="117"/>
      <c r="N593" s="117"/>
      <c r="O593" s="117"/>
      <c r="P593" s="117"/>
      <c r="Q593" s="117"/>
      <c r="R593" s="117"/>
      <c r="S593" s="117"/>
      <c r="T593" s="117"/>
      <c r="U593" s="117"/>
      <c r="V593" s="117"/>
      <c r="W593" s="117"/>
      <c r="X593" s="117"/>
      <c r="Y593" s="117"/>
      <c r="Z593" s="117"/>
    </row>
    <row r="594">
      <c r="A594" s="361"/>
      <c r="B594" s="115"/>
      <c r="C594" s="117"/>
      <c r="D594" s="361"/>
      <c r="E594" s="870"/>
      <c r="F594" s="871"/>
      <c r="G594" s="117"/>
      <c r="H594" s="117"/>
      <c r="I594" s="361"/>
      <c r="J594" s="117"/>
      <c r="K594" s="117"/>
      <c r="L594" s="117"/>
      <c r="M594" s="117"/>
      <c r="N594" s="117"/>
      <c r="O594" s="117"/>
      <c r="P594" s="117"/>
      <c r="Q594" s="117"/>
      <c r="R594" s="117"/>
      <c r="S594" s="117"/>
      <c r="T594" s="117"/>
      <c r="U594" s="117"/>
      <c r="V594" s="117"/>
      <c r="W594" s="117"/>
      <c r="X594" s="117"/>
      <c r="Y594" s="117"/>
      <c r="Z594" s="117"/>
    </row>
    <row r="595">
      <c r="A595" s="361"/>
      <c r="B595" s="115"/>
      <c r="C595" s="117"/>
      <c r="D595" s="361"/>
      <c r="E595" s="870"/>
      <c r="F595" s="871"/>
      <c r="G595" s="117"/>
      <c r="H595" s="117"/>
      <c r="I595" s="361"/>
      <c r="J595" s="117"/>
      <c r="K595" s="117"/>
      <c r="L595" s="117"/>
      <c r="M595" s="117"/>
      <c r="N595" s="117"/>
      <c r="O595" s="117"/>
      <c r="P595" s="117"/>
      <c r="Q595" s="117"/>
      <c r="R595" s="117"/>
      <c r="S595" s="117"/>
      <c r="T595" s="117"/>
      <c r="U595" s="117"/>
      <c r="V595" s="117"/>
      <c r="W595" s="117"/>
      <c r="X595" s="117"/>
      <c r="Y595" s="117"/>
      <c r="Z595" s="117"/>
    </row>
    <row r="596">
      <c r="A596" s="361"/>
      <c r="B596" s="115"/>
      <c r="C596" s="117"/>
      <c r="D596" s="361"/>
      <c r="E596" s="870"/>
      <c r="F596" s="871"/>
      <c r="G596" s="117"/>
      <c r="H596" s="117"/>
      <c r="I596" s="361"/>
      <c r="J596" s="117"/>
      <c r="K596" s="117"/>
      <c r="L596" s="117"/>
      <c r="M596" s="117"/>
      <c r="N596" s="117"/>
      <c r="O596" s="117"/>
      <c r="P596" s="117"/>
      <c r="Q596" s="117"/>
      <c r="R596" s="117"/>
      <c r="S596" s="117"/>
      <c r="T596" s="117"/>
      <c r="U596" s="117"/>
      <c r="V596" s="117"/>
      <c r="W596" s="117"/>
      <c r="X596" s="117"/>
      <c r="Y596" s="117"/>
      <c r="Z596" s="117"/>
    </row>
    <row r="597">
      <c r="A597" s="361"/>
      <c r="B597" s="115"/>
      <c r="C597" s="117"/>
      <c r="D597" s="361"/>
      <c r="E597" s="870"/>
      <c r="F597" s="871"/>
      <c r="G597" s="117"/>
      <c r="H597" s="117"/>
      <c r="I597" s="361"/>
      <c r="J597" s="117"/>
      <c r="K597" s="117"/>
      <c r="L597" s="117"/>
      <c r="M597" s="117"/>
      <c r="N597" s="117"/>
      <c r="O597" s="117"/>
      <c r="P597" s="117"/>
      <c r="Q597" s="117"/>
      <c r="R597" s="117"/>
      <c r="S597" s="117"/>
      <c r="T597" s="117"/>
      <c r="U597" s="117"/>
      <c r="V597" s="117"/>
      <c r="W597" s="117"/>
      <c r="X597" s="117"/>
      <c r="Y597" s="117"/>
      <c r="Z597" s="117"/>
    </row>
    <row r="598">
      <c r="A598" s="361"/>
      <c r="B598" s="115"/>
      <c r="C598" s="117"/>
      <c r="D598" s="361"/>
      <c r="E598" s="870"/>
      <c r="F598" s="871"/>
      <c r="G598" s="117"/>
      <c r="H598" s="117"/>
      <c r="I598" s="361"/>
      <c r="J598" s="117"/>
      <c r="K598" s="117"/>
      <c r="L598" s="117"/>
      <c r="M598" s="117"/>
      <c r="N598" s="117"/>
      <c r="O598" s="117"/>
      <c r="P598" s="117"/>
      <c r="Q598" s="117"/>
      <c r="R598" s="117"/>
      <c r="S598" s="117"/>
      <c r="T598" s="117"/>
      <c r="U598" s="117"/>
      <c r="V598" s="117"/>
      <c r="W598" s="117"/>
      <c r="X598" s="117"/>
      <c r="Y598" s="117"/>
      <c r="Z598" s="117"/>
    </row>
    <row r="599">
      <c r="A599" s="361"/>
      <c r="B599" s="115"/>
      <c r="C599" s="117"/>
      <c r="D599" s="361"/>
      <c r="E599" s="870"/>
      <c r="F599" s="871"/>
      <c r="G599" s="117"/>
      <c r="H599" s="117"/>
      <c r="I599" s="361"/>
      <c r="J599" s="117"/>
      <c r="K599" s="117"/>
      <c r="L599" s="117"/>
      <c r="M599" s="117"/>
      <c r="N599" s="117"/>
      <c r="O599" s="117"/>
      <c r="P599" s="117"/>
      <c r="Q599" s="117"/>
      <c r="R599" s="117"/>
      <c r="S599" s="117"/>
      <c r="T599" s="117"/>
      <c r="U599" s="117"/>
      <c r="V599" s="117"/>
      <c r="W599" s="117"/>
      <c r="X599" s="117"/>
      <c r="Y599" s="117"/>
      <c r="Z599" s="117"/>
    </row>
    <row r="600">
      <c r="A600" s="361"/>
      <c r="B600" s="115"/>
      <c r="C600" s="117"/>
      <c r="D600" s="361"/>
      <c r="E600" s="870"/>
      <c r="F600" s="871"/>
      <c r="G600" s="117"/>
      <c r="H600" s="117"/>
      <c r="I600" s="361"/>
      <c r="J600" s="117"/>
      <c r="K600" s="117"/>
      <c r="L600" s="117"/>
      <c r="M600" s="117"/>
      <c r="N600" s="117"/>
      <c r="O600" s="117"/>
      <c r="P600" s="117"/>
      <c r="Q600" s="117"/>
      <c r="R600" s="117"/>
      <c r="S600" s="117"/>
      <c r="T600" s="117"/>
      <c r="U600" s="117"/>
      <c r="V600" s="117"/>
      <c r="W600" s="117"/>
      <c r="X600" s="117"/>
      <c r="Y600" s="117"/>
      <c r="Z600" s="117"/>
    </row>
    <row r="601">
      <c r="A601" s="361"/>
      <c r="B601" s="115"/>
      <c r="C601" s="117"/>
      <c r="D601" s="361"/>
      <c r="E601" s="870"/>
      <c r="F601" s="871"/>
      <c r="G601" s="117"/>
      <c r="H601" s="117"/>
      <c r="I601" s="361"/>
      <c r="J601" s="117"/>
      <c r="K601" s="117"/>
      <c r="L601" s="117"/>
      <c r="M601" s="117"/>
      <c r="N601" s="117"/>
      <c r="O601" s="117"/>
      <c r="P601" s="117"/>
      <c r="Q601" s="117"/>
      <c r="R601" s="117"/>
      <c r="S601" s="117"/>
      <c r="T601" s="117"/>
      <c r="U601" s="117"/>
      <c r="V601" s="117"/>
      <c r="W601" s="117"/>
      <c r="X601" s="117"/>
      <c r="Y601" s="117"/>
      <c r="Z601" s="117"/>
    </row>
    <row r="602">
      <c r="A602" s="361"/>
      <c r="B602" s="115"/>
      <c r="C602" s="117"/>
      <c r="D602" s="361"/>
      <c r="E602" s="870"/>
      <c r="F602" s="871"/>
      <c r="G602" s="117"/>
      <c r="H602" s="117"/>
      <c r="I602" s="361"/>
      <c r="J602" s="117"/>
      <c r="K602" s="117"/>
      <c r="L602" s="117"/>
      <c r="M602" s="117"/>
      <c r="N602" s="117"/>
      <c r="O602" s="117"/>
      <c r="P602" s="117"/>
      <c r="Q602" s="117"/>
      <c r="R602" s="117"/>
      <c r="S602" s="117"/>
      <c r="T602" s="117"/>
      <c r="U602" s="117"/>
      <c r="V602" s="117"/>
      <c r="W602" s="117"/>
      <c r="X602" s="117"/>
      <c r="Y602" s="117"/>
      <c r="Z602" s="117"/>
    </row>
    <row r="603">
      <c r="A603" s="361"/>
      <c r="B603" s="115"/>
      <c r="C603" s="117"/>
      <c r="D603" s="361"/>
      <c r="E603" s="870"/>
      <c r="F603" s="871"/>
      <c r="G603" s="117"/>
      <c r="H603" s="117"/>
      <c r="I603" s="361"/>
      <c r="J603" s="117"/>
      <c r="K603" s="117"/>
      <c r="L603" s="117"/>
      <c r="M603" s="117"/>
      <c r="N603" s="117"/>
      <c r="O603" s="117"/>
      <c r="P603" s="117"/>
      <c r="Q603" s="117"/>
      <c r="R603" s="117"/>
      <c r="S603" s="117"/>
      <c r="T603" s="117"/>
      <c r="U603" s="117"/>
      <c r="V603" s="117"/>
      <c r="W603" s="117"/>
      <c r="X603" s="117"/>
      <c r="Y603" s="117"/>
      <c r="Z603" s="117"/>
    </row>
    <row r="604">
      <c r="A604" s="361"/>
      <c r="B604" s="115"/>
      <c r="C604" s="117"/>
      <c r="D604" s="361"/>
      <c r="E604" s="870"/>
      <c r="F604" s="871"/>
      <c r="G604" s="117"/>
      <c r="H604" s="117"/>
      <c r="I604" s="361"/>
      <c r="J604" s="117"/>
      <c r="K604" s="117"/>
      <c r="L604" s="117"/>
      <c r="M604" s="117"/>
      <c r="N604" s="117"/>
      <c r="O604" s="117"/>
      <c r="P604" s="117"/>
      <c r="Q604" s="117"/>
      <c r="R604" s="117"/>
      <c r="S604" s="117"/>
      <c r="T604" s="117"/>
      <c r="U604" s="117"/>
      <c r="V604" s="117"/>
      <c r="W604" s="117"/>
      <c r="X604" s="117"/>
      <c r="Y604" s="117"/>
      <c r="Z604" s="117"/>
    </row>
    <row r="605">
      <c r="A605" s="361"/>
      <c r="B605" s="115"/>
      <c r="C605" s="117"/>
      <c r="D605" s="361"/>
      <c r="E605" s="870"/>
      <c r="F605" s="871"/>
      <c r="G605" s="117"/>
      <c r="H605" s="117"/>
      <c r="I605" s="361"/>
      <c r="J605" s="117"/>
      <c r="K605" s="117"/>
      <c r="L605" s="117"/>
      <c r="M605" s="117"/>
      <c r="N605" s="117"/>
      <c r="O605" s="117"/>
      <c r="P605" s="117"/>
      <c r="Q605" s="117"/>
      <c r="R605" s="117"/>
      <c r="S605" s="117"/>
      <c r="T605" s="117"/>
      <c r="U605" s="117"/>
      <c r="V605" s="117"/>
      <c r="W605" s="117"/>
      <c r="X605" s="117"/>
      <c r="Y605" s="117"/>
      <c r="Z605" s="117"/>
    </row>
    <row r="606">
      <c r="A606" s="361"/>
      <c r="B606" s="115"/>
      <c r="C606" s="117"/>
      <c r="D606" s="361"/>
      <c r="E606" s="870"/>
      <c r="F606" s="871"/>
      <c r="G606" s="117"/>
      <c r="H606" s="117"/>
      <c r="I606" s="361"/>
      <c r="J606" s="117"/>
      <c r="K606" s="117"/>
      <c r="L606" s="117"/>
      <c r="M606" s="117"/>
      <c r="N606" s="117"/>
      <c r="O606" s="117"/>
      <c r="P606" s="117"/>
      <c r="Q606" s="117"/>
      <c r="R606" s="117"/>
      <c r="S606" s="117"/>
      <c r="T606" s="117"/>
      <c r="U606" s="117"/>
      <c r="V606" s="117"/>
      <c r="W606" s="117"/>
      <c r="X606" s="117"/>
      <c r="Y606" s="117"/>
      <c r="Z606" s="117"/>
    </row>
    <row r="607">
      <c r="A607" s="361"/>
      <c r="B607" s="115"/>
      <c r="C607" s="117"/>
      <c r="D607" s="361"/>
      <c r="E607" s="870"/>
      <c r="F607" s="871"/>
      <c r="G607" s="117"/>
      <c r="H607" s="117"/>
      <c r="I607" s="361"/>
      <c r="J607" s="117"/>
      <c r="K607" s="117"/>
      <c r="L607" s="117"/>
      <c r="M607" s="117"/>
      <c r="N607" s="117"/>
      <c r="O607" s="117"/>
      <c r="P607" s="117"/>
      <c r="Q607" s="117"/>
      <c r="R607" s="117"/>
      <c r="S607" s="117"/>
      <c r="T607" s="117"/>
      <c r="U607" s="117"/>
      <c r="V607" s="117"/>
      <c r="W607" s="117"/>
      <c r="X607" s="117"/>
      <c r="Y607" s="117"/>
      <c r="Z607" s="117"/>
    </row>
    <row r="608">
      <c r="A608" s="361"/>
      <c r="B608" s="115"/>
      <c r="C608" s="117"/>
      <c r="D608" s="361"/>
      <c r="E608" s="870"/>
      <c r="F608" s="871"/>
      <c r="G608" s="117"/>
      <c r="H608" s="117"/>
      <c r="I608" s="361"/>
      <c r="J608" s="117"/>
      <c r="K608" s="117"/>
      <c r="L608" s="117"/>
      <c r="M608" s="117"/>
      <c r="N608" s="117"/>
      <c r="O608" s="117"/>
      <c r="P608" s="117"/>
      <c r="Q608" s="117"/>
      <c r="R608" s="117"/>
      <c r="S608" s="117"/>
      <c r="T608" s="117"/>
      <c r="U608" s="117"/>
      <c r="V608" s="117"/>
      <c r="W608" s="117"/>
      <c r="X608" s="117"/>
      <c r="Y608" s="117"/>
      <c r="Z608" s="117"/>
    </row>
    <row r="609">
      <c r="A609" s="361"/>
      <c r="B609" s="115"/>
      <c r="C609" s="117"/>
      <c r="D609" s="361"/>
      <c r="E609" s="870"/>
      <c r="F609" s="871"/>
      <c r="G609" s="117"/>
      <c r="H609" s="117"/>
      <c r="I609" s="361"/>
      <c r="J609" s="117"/>
      <c r="K609" s="117"/>
      <c r="L609" s="117"/>
      <c r="M609" s="117"/>
      <c r="N609" s="117"/>
      <c r="O609" s="117"/>
      <c r="P609" s="117"/>
      <c r="Q609" s="117"/>
      <c r="R609" s="117"/>
      <c r="S609" s="117"/>
      <c r="T609" s="117"/>
      <c r="U609" s="117"/>
      <c r="V609" s="117"/>
      <c r="W609" s="117"/>
      <c r="X609" s="117"/>
      <c r="Y609" s="117"/>
      <c r="Z609" s="117"/>
    </row>
    <row r="610">
      <c r="A610" s="361"/>
      <c r="B610" s="115"/>
      <c r="C610" s="117"/>
      <c r="D610" s="361"/>
      <c r="E610" s="870"/>
      <c r="F610" s="871"/>
      <c r="G610" s="117"/>
      <c r="H610" s="117"/>
      <c r="I610" s="361"/>
      <c r="J610" s="117"/>
      <c r="K610" s="117"/>
      <c r="L610" s="117"/>
      <c r="M610" s="117"/>
      <c r="N610" s="117"/>
      <c r="O610" s="117"/>
      <c r="P610" s="117"/>
      <c r="Q610" s="117"/>
      <c r="R610" s="117"/>
      <c r="S610" s="117"/>
      <c r="T610" s="117"/>
      <c r="U610" s="117"/>
      <c r="V610" s="117"/>
      <c r="W610" s="117"/>
      <c r="X610" s="117"/>
      <c r="Y610" s="117"/>
      <c r="Z610" s="117"/>
    </row>
    <row r="611">
      <c r="A611" s="361"/>
      <c r="B611" s="115"/>
      <c r="C611" s="117"/>
      <c r="D611" s="361"/>
      <c r="E611" s="870"/>
      <c r="F611" s="871"/>
      <c r="G611" s="117"/>
      <c r="H611" s="117"/>
      <c r="I611" s="361"/>
      <c r="J611" s="117"/>
      <c r="K611" s="117"/>
      <c r="L611" s="117"/>
      <c r="M611" s="117"/>
      <c r="N611" s="117"/>
      <c r="O611" s="117"/>
      <c r="P611" s="117"/>
      <c r="Q611" s="117"/>
      <c r="R611" s="117"/>
      <c r="S611" s="117"/>
      <c r="T611" s="117"/>
      <c r="U611" s="117"/>
      <c r="V611" s="117"/>
      <c r="W611" s="117"/>
      <c r="X611" s="117"/>
      <c r="Y611" s="117"/>
      <c r="Z611" s="117"/>
    </row>
    <row r="612">
      <c r="A612" s="361"/>
      <c r="B612" s="115"/>
      <c r="C612" s="117"/>
      <c r="D612" s="361"/>
      <c r="E612" s="870"/>
      <c r="F612" s="871"/>
      <c r="G612" s="117"/>
      <c r="H612" s="117"/>
      <c r="I612" s="361"/>
      <c r="J612" s="117"/>
      <c r="K612" s="117"/>
      <c r="L612" s="117"/>
      <c r="M612" s="117"/>
      <c r="N612" s="117"/>
      <c r="O612" s="117"/>
      <c r="P612" s="117"/>
      <c r="Q612" s="117"/>
      <c r="R612" s="117"/>
      <c r="S612" s="117"/>
      <c r="T612" s="117"/>
      <c r="U612" s="117"/>
      <c r="V612" s="117"/>
      <c r="W612" s="117"/>
      <c r="X612" s="117"/>
      <c r="Y612" s="117"/>
      <c r="Z612" s="117"/>
    </row>
    <row r="613">
      <c r="A613" s="361"/>
      <c r="B613" s="115"/>
      <c r="C613" s="117"/>
      <c r="D613" s="361"/>
      <c r="E613" s="870"/>
      <c r="F613" s="871"/>
      <c r="G613" s="117"/>
      <c r="H613" s="117"/>
      <c r="I613" s="361"/>
      <c r="J613" s="117"/>
      <c r="K613" s="117"/>
      <c r="L613" s="117"/>
      <c r="M613" s="117"/>
      <c r="N613" s="117"/>
      <c r="O613" s="117"/>
      <c r="P613" s="117"/>
      <c r="Q613" s="117"/>
      <c r="R613" s="117"/>
      <c r="S613" s="117"/>
      <c r="T613" s="117"/>
      <c r="U613" s="117"/>
      <c r="V613" s="117"/>
      <c r="W613" s="117"/>
      <c r="X613" s="117"/>
      <c r="Y613" s="117"/>
      <c r="Z613" s="117"/>
    </row>
    <row r="614">
      <c r="A614" s="361"/>
      <c r="B614" s="115"/>
      <c r="C614" s="117"/>
      <c r="D614" s="361"/>
      <c r="E614" s="870"/>
      <c r="F614" s="871"/>
      <c r="G614" s="117"/>
      <c r="H614" s="117"/>
      <c r="I614" s="361"/>
      <c r="J614" s="117"/>
      <c r="K614" s="117"/>
      <c r="L614" s="117"/>
      <c r="M614" s="117"/>
      <c r="N614" s="117"/>
      <c r="O614" s="117"/>
      <c r="P614" s="117"/>
      <c r="Q614" s="117"/>
      <c r="R614" s="117"/>
      <c r="S614" s="117"/>
      <c r="T614" s="117"/>
      <c r="U614" s="117"/>
      <c r="V614" s="117"/>
      <c r="W614" s="117"/>
      <c r="X614" s="117"/>
      <c r="Y614" s="117"/>
      <c r="Z614" s="117"/>
    </row>
    <row r="615">
      <c r="A615" s="361"/>
      <c r="B615" s="115"/>
      <c r="C615" s="117"/>
      <c r="D615" s="361"/>
      <c r="E615" s="870"/>
      <c r="F615" s="871"/>
      <c r="G615" s="117"/>
      <c r="H615" s="117"/>
      <c r="I615" s="361"/>
      <c r="J615" s="117"/>
      <c r="K615" s="117"/>
      <c r="L615" s="117"/>
      <c r="M615" s="117"/>
      <c r="N615" s="117"/>
      <c r="O615" s="117"/>
      <c r="P615" s="117"/>
      <c r="Q615" s="117"/>
      <c r="R615" s="117"/>
      <c r="S615" s="117"/>
      <c r="T615" s="117"/>
      <c r="U615" s="117"/>
      <c r="V615" s="117"/>
      <c r="W615" s="117"/>
      <c r="X615" s="117"/>
      <c r="Y615" s="117"/>
      <c r="Z615" s="117"/>
    </row>
    <row r="616">
      <c r="A616" s="361"/>
      <c r="B616" s="115"/>
      <c r="C616" s="117"/>
      <c r="D616" s="361"/>
      <c r="E616" s="870"/>
      <c r="F616" s="871"/>
      <c r="G616" s="117"/>
      <c r="H616" s="117"/>
      <c r="I616" s="361"/>
      <c r="J616" s="117"/>
      <c r="K616" s="117"/>
      <c r="L616" s="117"/>
      <c r="M616" s="117"/>
      <c r="N616" s="117"/>
      <c r="O616" s="117"/>
      <c r="P616" s="117"/>
      <c r="Q616" s="117"/>
      <c r="R616" s="117"/>
      <c r="S616" s="117"/>
      <c r="T616" s="117"/>
      <c r="U616" s="117"/>
      <c r="V616" s="117"/>
      <c r="W616" s="117"/>
      <c r="X616" s="117"/>
      <c r="Y616" s="117"/>
      <c r="Z616" s="117"/>
    </row>
    <row r="617">
      <c r="A617" s="361"/>
      <c r="B617" s="115"/>
      <c r="C617" s="117"/>
      <c r="D617" s="361"/>
      <c r="E617" s="870"/>
      <c r="F617" s="871"/>
      <c r="G617" s="117"/>
      <c r="H617" s="117"/>
      <c r="I617" s="361"/>
      <c r="J617" s="117"/>
      <c r="K617" s="117"/>
      <c r="L617" s="117"/>
      <c r="M617" s="117"/>
      <c r="N617" s="117"/>
      <c r="O617" s="117"/>
      <c r="P617" s="117"/>
      <c r="Q617" s="117"/>
      <c r="R617" s="117"/>
      <c r="S617" s="117"/>
      <c r="T617" s="117"/>
      <c r="U617" s="117"/>
      <c r="V617" s="117"/>
      <c r="W617" s="117"/>
      <c r="X617" s="117"/>
      <c r="Y617" s="117"/>
      <c r="Z617" s="117"/>
    </row>
    <row r="618">
      <c r="A618" s="361"/>
      <c r="B618" s="115"/>
      <c r="C618" s="117"/>
      <c r="D618" s="361"/>
      <c r="E618" s="870"/>
      <c r="F618" s="871"/>
      <c r="G618" s="117"/>
      <c r="H618" s="117"/>
      <c r="I618" s="361"/>
      <c r="J618" s="117"/>
      <c r="K618" s="117"/>
      <c r="L618" s="117"/>
      <c r="M618" s="117"/>
      <c r="N618" s="117"/>
      <c r="O618" s="117"/>
      <c r="P618" s="117"/>
      <c r="Q618" s="117"/>
      <c r="R618" s="117"/>
      <c r="S618" s="117"/>
      <c r="T618" s="117"/>
      <c r="U618" s="117"/>
      <c r="V618" s="117"/>
      <c r="W618" s="117"/>
      <c r="X618" s="117"/>
      <c r="Y618" s="117"/>
      <c r="Z618" s="117"/>
    </row>
    <row r="619">
      <c r="A619" s="361"/>
      <c r="B619" s="115"/>
      <c r="C619" s="117"/>
      <c r="D619" s="361"/>
      <c r="E619" s="870"/>
      <c r="F619" s="871"/>
      <c r="G619" s="117"/>
      <c r="H619" s="117"/>
      <c r="I619" s="361"/>
      <c r="J619" s="117"/>
      <c r="K619" s="117"/>
      <c r="L619" s="117"/>
      <c r="M619" s="117"/>
      <c r="N619" s="117"/>
      <c r="O619" s="117"/>
      <c r="P619" s="117"/>
      <c r="Q619" s="117"/>
      <c r="R619" s="117"/>
      <c r="S619" s="117"/>
      <c r="T619" s="117"/>
      <c r="U619" s="117"/>
      <c r="V619" s="117"/>
      <c r="W619" s="117"/>
      <c r="X619" s="117"/>
      <c r="Y619" s="117"/>
      <c r="Z619" s="117"/>
    </row>
    <row r="620">
      <c r="A620" s="361"/>
      <c r="B620" s="115"/>
      <c r="C620" s="117"/>
      <c r="D620" s="361"/>
      <c r="E620" s="870"/>
      <c r="F620" s="871"/>
      <c r="G620" s="117"/>
      <c r="H620" s="117"/>
      <c r="I620" s="361"/>
      <c r="J620" s="117"/>
      <c r="K620" s="117"/>
      <c r="L620" s="117"/>
      <c r="M620" s="117"/>
      <c r="N620" s="117"/>
      <c r="O620" s="117"/>
      <c r="P620" s="117"/>
      <c r="Q620" s="117"/>
      <c r="R620" s="117"/>
      <c r="S620" s="117"/>
      <c r="T620" s="117"/>
      <c r="U620" s="117"/>
      <c r="V620" s="117"/>
      <c r="W620" s="117"/>
      <c r="X620" s="117"/>
      <c r="Y620" s="117"/>
      <c r="Z620" s="117"/>
    </row>
    <row r="621">
      <c r="A621" s="361"/>
      <c r="B621" s="115"/>
      <c r="C621" s="117"/>
      <c r="D621" s="361"/>
      <c r="E621" s="870"/>
      <c r="F621" s="871"/>
      <c r="G621" s="117"/>
      <c r="H621" s="117"/>
      <c r="I621" s="361"/>
      <c r="J621" s="117"/>
      <c r="K621" s="117"/>
      <c r="L621" s="117"/>
      <c r="M621" s="117"/>
      <c r="N621" s="117"/>
      <c r="O621" s="117"/>
      <c r="P621" s="117"/>
      <c r="Q621" s="117"/>
      <c r="R621" s="117"/>
      <c r="S621" s="117"/>
      <c r="T621" s="117"/>
      <c r="U621" s="117"/>
      <c r="V621" s="117"/>
      <c r="W621" s="117"/>
      <c r="X621" s="117"/>
      <c r="Y621" s="117"/>
      <c r="Z621" s="117"/>
    </row>
    <row r="622">
      <c r="A622" s="361"/>
      <c r="B622" s="115"/>
      <c r="C622" s="117"/>
      <c r="D622" s="361"/>
      <c r="E622" s="870"/>
      <c r="F622" s="871"/>
      <c r="G622" s="117"/>
      <c r="H622" s="117"/>
      <c r="I622" s="361"/>
      <c r="J622" s="117"/>
      <c r="K622" s="117"/>
      <c r="L622" s="117"/>
      <c r="M622" s="117"/>
      <c r="N622" s="117"/>
      <c r="O622" s="117"/>
      <c r="P622" s="117"/>
      <c r="Q622" s="117"/>
      <c r="R622" s="117"/>
      <c r="S622" s="117"/>
      <c r="T622" s="117"/>
      <c r="U622" s="117"/>
      <c r="V622" s="117"/>
      <c r="W622" s="117"/>
      <c r="X622" s="117"/>
      <c r="Y622" s="117"/>
      <c r="Z622" s="117"/>
    </row>
    <row r="623">
      <c r="A623" s="361"/>
      <c r="B623" s="115"/>
      <c r="C623" s="117"/>
      <c r="D623" s="361"/>
      <c r="E623" s="870"/>
      <c r="F623" s="871"/>
      <c r="G623" s="117"/>
      <c r="H623" s="117"/>
      <c r="I623" s="361"/>
      <c r="J623" s="117"/>
      <c r="K623" s="117"/>
      <c r="L623" s="117"/>
      <c r="M623" s="117"/>
      <c r="N623" s="117"/>
      <c r="O623" s="117"/>
      <c r="P623" s="117"/>
      <c r="Q623" s="117"/>
      <c r="R623" s="117"/>
      <c r="S623" s="117"/>
      <c r="T623" s="117"/>
      <c r="U623" s="117"/>
      <c r="V623" s="117"/>
      <c r="W623" s="117"/>
      <c r="X623" s="117"/>
      <c r="Y623" s="117"/>
      <c r="Z623" s="117"/>
    </row>
    <row r="624">
      <c r="A624" s="361"/>
      <c r="B624" s="115"/>
      <c r="C624" s="117"/>
      <c r="D624" s="361"/>
      <c r="E624" s="870"/>
      <c r="F624" s="871"/>
      <c r="G624" s="117"/>
      <c r="H624" s="117"/>
      <c r="I624" s="361"/>
      <c r="J624" s="117"/>
      <c r="K624" s="117"/>
      <c r="L624" s="117"/>
      <c r="M624" s="117"/>
      <c r="N624" s="117"/>
      <c r="O624" s="117"/>
      <c r="P624" s="117"/>
      <c r="Q624" s="117"/>
      <c r="R624" s="117"/>
      <c r="S624" s="117"/>
      <c r="T624" s="117"/>
      <c r="U624" s="117"/>
      <c r="V624" s="117"/>
      <c r="W624" s="117"/>
      <c r="X624" s="117"/>
      <c r="Y624" s="117"/>
      <c r="Z624" s="117"/>
    </row>
    <row r="625">
      <c r="A625" s="361"/>
      <c r="B625" s="115"/>
      <c r="C625" s="117"/>
      <c r="D625" s="361"/>
      <c r="E625" s="870"/>
      <c r="F625" s="871"/>
      <c r="G625" s="117"/>
      <c r="H625" s="117"/>
      <c r="I625" s="361"/>
      <c r="J625" s="117"/>
      <c r="K625" s="117"/>
      <c r="L625" s="117"/>
      <c r="M625" s="117"/>
      <c r="N625" s="117"/>
      <c r="O625" s="117"/>
      <c r="P625" s="117"/>
      <c r="Q625" s="117"/>
      <c r="R625" s="117"/>
      <c r="S625" s="117"/>
      <c r="T625" s="117"/>
      <c r="U625" s="117"/>
      <c r="V625" s="117"/>
      <c r="W625" s="117"/>
      <c r="X625" s="117"/>
      <c r="Y625" s="117"/>
      <c r="Z625" s="117"/>
    </row>
    <row r="626">
      <c r="A626" s="361"/>
      <c r="B626" s="115"/>
      <c r="C626" s="117"/>
      <c r="D626" s="361"/>
      <c r="E626" s="870"/>
      <c r="F626" s="871"/>
      <c r="G626" s="117"/>
      <c r="H626" s="117"/>
      <c r="I626" s="361"/>
      <c r="J626" s="117"/>
      <c r="K626" s="117"/>
      <c r="L626" s="117"/>
      <c r="M626" s="117"/>
      <c r="N626" s="117"/>
      <c r="O626" s="117"/>
      <c r="P626" s="117"/>
      <c r="Q626" s="117"/>
      <c r="R626" s="117"/>
      <c r="S626" s="117"/>
      <c r="T626" s="117"/>
      <c r="U626" s="117"/>
      <c r="V626" s="117"/>
      <c r="W626" s="117"/>
      <c r="X626" s="117"/>
      <c r="Y626" s="117"/>
      <c r="Z626" s="117"/>
    </row>
    <row r="627">
      <c r="A627" s="361"/>
      <c r="B627" s="115"/>
      <c r="C627" s="117"/>
      <c r="D627" s="361"/>
      <c r="E627" s="870"/>
      <c r="F627" s="871"/>
      <c r="G627" s="117"/>
      <c r="H627" s="117"/>
      <c r="I627" s="361"/>
      <c r="J627" s="117"/>
      <c r="K627" s="117"/>
      <c r="L627" s="117"/>
      <c r="M627" s="117"/>
      <c r="N627" s="117"/>
      <c r="O627" s="117"/>
      <c r="P627" s="117"/>
      <c r="Q627" s="117"/>
      <c r="R627" s="117"/>
      <c r="S627" s="117"/>
      <c r="T627" s="117"/>
      <c r="U627" s="117"/>
      <c r="V627" s="117"/>
      <c r="W627" s="117"/>
      <c r="X627" s="117"/>
      <c r="Y627" s="117"/>
      <c r="Z627" s="117"/>
    </row>
    <row r="628">
      <c r="A628" s="361"/>
      <c r="B628" s="115"/>
      <c r="C628" s="117"/>
      <c r="D628" s="361"/>
      <c r="E628" s="870"/>
      <c r="F628" s="871"/>
      <c r="G628" s="117"/>
      <c r="H628" s="117"/>
      <c r="I628" s="361"/>
      <c r="J628" s="117"/>
      <c r="K628" s="117"/>
      <c r="L628" s="117"/>
      <c r="M628" s="117"/>
      <c r="N628" s="117"/>
      <c r="O628" s="117"/>
      <c r="P628" s="117"/>
      <c r="Q628" s="117"/>
      <c r="R628" s="117"/>
      <c r="S628" s="117"/>
      <c r="T628" s="117"/>
      <c r="U628" s="117"/>
      <c r="V628" s="117"/>
      <c r="W628" s="117"/>
      <c r="X628" s="117"/>
      <c r="Y628" s="117"/>
      <c r="Z628" s="117"/>
    </row>
    <row r="629">
      <c r="A629" s="361"/>
      <c r="B629" s="115"/>
      <c r="C629" s="117"/>
      <c r="D629" s="361"/>
      <c r="E629" s="870"/>
      <c r="F629" s="871"/>
      <c r="G629" s="117"/>
      <c r="H629" s="117"/>
      <c r="I629" s="361"/>
      <c r="J629" s="117"/>
      <c r="K629" s="117"/>
      <c r="L629" s="117"/>
      <c r="M629" s="117"/>
      <c r="N629" s="117"/>
      <c r="O629" s="117"/>
      <c r="P629" s="117"/>
      <c r="Q629" s="117"/>
      <c r="R629" s="117"/>
      <c r="S629" s="117"/>
      <c r="T629" s="117"/>
      <c r="U629" s="117"/>
      <c r="V629" s="117"/>
      <c r="W629" s="117"/>
      <c r="X629" s="117"/>
      <c r="Y629" s="117"/>
      <c r="Z629" s="117"/>
    </row>
    <row r="630">
      <c r="A630" s="361"/>
      <c r="B630" s="115"/>
      <c r="C630" s="117"/>
      <c r="D630" s="361"/>
      <c r="E630" s="870"/>
      <c r="F630" s="871"/>
      <c r="G630" s="117"/>
      <c r="H630" s="117"/>
      <c r="I630" s="361"/>
      <c r="J630" s="117"/>
      <c r="K630" s="117"/>
      <c r="L630" s="117"/>
      <c r="M630" s="117"/>
      <c r="N630" s="117"/>
      <c r="O630" s="117"/>
      <c r="P630" s="117"/>
      <c r="Q630" s="117"/>
      <c r="R630" s="117"/>
      <c r="S630" s="117"/>
      <c r="T630" s="117"/>
      <c r="U630" s="117"/>
      <c r="V630" s="117"/>
      <c r="W630" s="117"/>
      <c r="X630" s="117"/>
      <c r="Y630" s="117"/>
      <c r="Z630" s="117"/>
    </row>
    <row r="631">
      <c r="A631" s="361"/>
      <c r="B631" s="115"/>
      <c r="C631" s="117"/>
      <c r="D631" s="361"/>
      <c r="E631" s="870"/>
      <c r="F631" s="871"/>
      <c r="G631" s="117"/>
      <c r="H631" s="117"/>
      <c r="I631" s="361"/>
      <c r="J631" s="117"/>
      <c r="K631" s="117"/>
      <c r="L631" s="117"/>
      <c r="M631" s="117"/>
      <c r="N631" s="117"/>
      <c r="O631" s="117"/>
      <c r="P631" s="117"/>
      <c r="Q631" s="117"/>
      <c r="R631" s="117"/>
      <c r="S631" s="117"/>
      <c r="T631" s="117"/>
      <c r="U631" s="117"/>
      <c r="V631" s="117"/>
      <c r="W631" s="117"/>
      <c r="X631" s="117"/>
      <c r="Y631" s="117"/>
      <c r="Z631" s="117"/>
    </row>
    <row r="632">
      <c r="A632" s="361"/>
      <c r="B632" s="115"/>
      <c r="C632" s="117"/>
      <c r="D632" s="361"/>
      <c r="E632" s="870"/>
      <c r="F632" s="871"/>
      <c r="G632" s="117"/>
      <c r="H632" s="117"/>
      <c r="I632" s="361"/>
      <c r="J632" s="117"/>
      <c r="K632" s="117"/>
      <c r="L632" s="117"/>
      <c r="M632" s="117"/>
      <c r="N632" s="117"/>
      <c r="O632" s="117"/>
      <c r="P632" s="117"/>
      <c r="Q632" s="117"/>
      <c r="R632" s="117"/>
      <c r="S632" s="117"/>
      <c r="T632" s="117"/>
      <c r="U632" s="117"/>
      <c r="V632" s="117"/>
      <c r="W632" s="117"/>
      <c r="X632" s="117"/>
      <c r="Y632" s="117"/>
      <c r="Z632" s="117"/>
    </row>
    <row r="633">
      <c r="A633" s="361"/>
      <c r="B633" s="115"/>
      <c r="C633" s="117"/>
      <c r="D633" s="361"/>
      <c r="E633" s="870"/>
      <c r="F633" s="871"/>
      <c r="G633" s="117"/>
      <c r="H633" s="117"/>
      <c r="I633" s="361"/>
      <c r="J633" s="117"/>
      <c r="K633" s="117"/>
      <c r="L633" s="117"/>
      <c r="M633" s="117"/>
      <c r="N633" s="117"/>
      <c r="O633" s="117"/>
      <c r="P633" s="117"/>
      <c r="Q633" s="117"/>
      <c r="R633" s="117"/>
      <c r="S633" s="117"/>
      <c r="T633" s="117"/>
      <c r="U633" s="117"/>
      <c r="V633" s="117"/>
      <c r="W633" s="117"/>
      <c r="X633" s="117"/>
      <c r="Y633" s="117"/>
      <c r="Z633" s="117"/>
    </row>
    <row r="634">
      <c r="A634" s="361"/>
      <c r="B634" s="115"/>
      <c r="C634" s="117"/>
      <c r="D634" s="361"/>
      <c r="E634" s="870"/>
      <c r="F634" s="871"/>
      <c r="G634" s="117"/>
      <c r="H634" s="117"/>
      <c r="I634" s="361"/>
      <c r="J634" s="117"/>
      <c r="K634" s="117"/>
      <c r="L634" s="117"/>
      <c r="M634" s="117"/>
      <c r="N634" s="117"/>
      <c r="O634" s="117"/>
      <c r="P634" s="117"/>
      <c r="Q634" s="117"/>
      <c r="R634" s="117"/>
      <c r="S634" s="117"/>
      <c r="T634" s="117"/>
      <c r="U634" s="117"/>
      <c r="V634" s="117"/>
      <c r="W634" s="117"/>
      <c r="X634" s="117"/>
      <c r="Y634" s="117"/>
      <c r="Z634" s="117"/>
    </row>
    <row r="635">
      <c r="A635" s="361"/>
      <c r="B635" s="115"/>
      <c r="C635" s="117"/>
      <c r="D635" s="361"/>
      <c r="E635" s="870"/>
      <c r="F635" s="871"/>
      <c r="G635" s="117"/>
      <c r="H635" s="117"/>
      <c r="I635" s="361"/>
      <c r="J635" s="117"/>
      <c r="K635" s="117"/>
      <c r="L635" s="117"/>
      <c r="M635" s="117"/>
      <c r="N635" s="117"/>
      <c r="O635" s="117"/>
      <c r="P635" s="117"/>
      <c r="Q635" s="117"/>
      <c r="R635" s="117"/>
      <c r="S635" s="117"/>
      <c r="T635" s="117"/>
      <c r="U635" s="117"/>
      <c r="V635" s="117"/>
      <c r="W635" s="117"/>
      <c r="X635" s="117"/>
      <c r="Y635" s="117"/>
      <c r="Z635" s="117"/>
    </row>
    <row r="636">
      <c r="A636" s="361"/>
      <c r="B636" s="115"/>
      <c r="C636" s="117"/>
      <c r="D636" s="361"/>
      <c r="E636" s="870"/>
      <c r="F636" s="871"/>
      <c r="G636" s="117"/>
      <c r="H636" s="117"/>
      <c r="I636" s="361"/>
      <c r="J636" s="117"/>
      <c r="K636" s="117"/>
      <c r="L636" s="117"/>
      <c r="M636" s="117"/>
      <c r="N636" s="117"/>
      <c r="O636" s="117"/>
      <c r="P636" s="117"/>
      <c r="Q636" s="117"/>
      <c r="R636" s="117"/>
      <c r="S636" s="117"/>
      <c r="T636" s="117"/>
      <c r="U636" s="117"/>
      <c r="V636" s="117"/>
      <c r="W636" s="117"/>
      <c r="X636" s="117"/>
      <c r="Y636" s="117"/>
      <c r="Z636" s="117"/>
    </row>
    <row r="637">
      <c r="A637" s="361"/>
      <c r="B637" s="115"/>
      <c r="C637" s="117"/>
      <c r="D637" s="361"/>
      <c r="E637" s="870"/>
      <c r="F637" s="871"/>
      <c r="G637" s="117"/>
      <c r="H637" s="117"/>
      <c r="I637" s="361"/>
      <c r="J637" s="117"/>
      <c r="K637" s="117"/>
      <c r="L637" s="117"/>
      <c r="M637" s="117"/>
      <c r="N637" s="117"/>
      <c r="O637" s="117"/>
      <c r="P637" s="117"/>
      <c r="Q637" s="117"/>
      <c r="R637" s="117"/>
      <c r="S637" s="117"/>
      <c r="T637" s="117"/>
      <c r="U637" s="117"/>
      <c r="V637" s="117"/>
      <c r="W637" s="117"/>
      <c r="X637" s="117"/>
      <c r="Y637" s="117"/>
      <c r="Z637" s="117"/>
    </row>
    <row r="638">
      <c r="A638" s="361"/>
      <c r="B638" s="115"/>
      <c r="C638" s="117"/>
      <c r="D638" s="361"/>
      <c r="E638" s="870"/>
      <c r="F638" s="871"/>
      <c r="G638" s="117"/>
      <c r="H638" s="117"/>
      <c r="I638" s="361"/>
      <c r="J638" s="117"/>
      <c r="K638" s="117"/>
      <c r="L638" s="117"/>
      <c r="M638" s="117"/>
      <c r="N638" s="117"/>
      <c r="O638" s="117"/>
      <c r="P638" s="117"/>
      <c r="Q638" s="117"/>
      <c r="R638" s="117"/>
      <c r="S638" s="117"/>
      <c r="T638" s="117"/>
      <c r="U638" s="117"/>
      <c r="V638" s="117"/>
      <c r="W638" s="117"/>
      <c r="X638" s="117"/>
      <c r="Y638" s="117"/>
      <c r="Z638" s="117"/>
    </row>
    <row r="639">
      <c r="A639" s="361"/>
      <c r="B639" s="115"/>
      <c r="C639" s="117"/>
      <c r="D639" s="361"/>
      <c r="E639" s="870"/>
      <c r="F639" s="871"/>
      <c r="G639" s="117"/>
      <c r="H639" s="117"/>
      <c r="I639" s="361"/>
      <c r="J639" s="117"/>
      <c r="K639" s="117"/>
      <c r="L639" s="117"/>
      <c r="M639" s="117"/>
      <c r="N639" s="117"/>
      <c r="O639" s="117"/>
      <c r="P639" s="117"/>
      <c r="Q639" s="117"/>
      <c r="R639" s="117"/>
      <c r="S639" s="117"/>
      <c r="T639" s="117"/>
      <c r="U639" s="117"/>
      <c r="V639" s="117"/>
      <c r="W639" s="117"/>
      <c r="X639" s="117"/>
      <c r="Y639" s="117"/>
      <c r="Z639" s="117"/>
    </row>
    <row r="640">
      <c r="A640" s="361"/>
      <c r="B640" s="115"/>
      <c r="C640" s="117"/>
      <c r="D640" s="361"/>
      <c r="E640" s="870"/>
      <c r="F640" s="871"/>
      <c r="G640" s="117"/>
      <c r="H640" s="117"/>
      <c r="I640" s="361"/>
      <c r="J640" s="117"/>
      <c r="K640" s="117"/>
      <c r="L640" s="117"/>
      <c r="M640" s="117"/>
      <c r="N640" s="117"/>
      <c r="O640" s="117"/>
      <c r="P640" s="117"/>
      <c r="Q640" s="117"/>
      <c r="R640" s="117"/>
      <c r="S640" s="117"/>
      <c r="T640" s="117"/>
      <c r="U640" s="117"/>
      <c r="V640" s="117"/>
      <c r="W640" s="117"/>
      <c r="X640" s="117"/>
      <c r="Y640" s="117"/>
      <c r="Z640" s="117"/>
    </row>
    <row r="641">
      <c r="A641" s="361"/>
      <c r="B641" s="115"/>
      <c r="C641" s="117"/>
      <c r="D641" s="361"/>
      <c r="E641" s="870"/>
      <c r="F641" s="871"/>
      <c r="G641" s="117"/>
      <c r="H641" s="117"/>
      <c r="I641" s="361"/>
      <c r="J641" s="117"/>
      <c r="K641" s="117"/>
      <c r="L641" s="117"/>
      <c r="M641" s="117"/>
      <c r="N641" s="117"/>
      <c r="O641" s="117"/>
      <c r="P641" s="117"/>
      <c r="Q641" s="117"/>
      <c r="R641" s="117"/>
      <c r="S641" s="117"/>
      <c r="T641" s="117"/>
      <c r="U641" s="117"/>
      <c r="V641" s="117"/>
      <c r="W641" s="117"/>
      <c r="X641" s="117"/>
      <c r="Y641" s="117"/>
      <c r="Z641" s="117"/>
    </row>
    <row r="642">
      <c r="A642" s="361"/>
      <c r="B642" s="115"/>
      <c r="C642" s="117"/>
      <c r="D642" s="361"/>
      <c r="E642" s="870"/>
      <c r="F642" s="871"/>
      <c r="G642" s="117"/>
      <c r="H642" s="117"/>
      <c r="I642" s="361"/>
      <c r="J642" s="117"/>
      <c r="K642" s="117"/>
      <c r="L642" s="117"/>
      <c r="M642" s="117"/>
      <c r="N642" s="117"/>
      <c r="O642" s="117"/>
      <c r="P642" s="117"/>
      <c r="Q642" s="117"/>
      <c r="R642" s="117"/>
      <c r="S642" s="117"/>
      <c r="T642" s="117"/>
      <c r="U642" s="117"/>
      <c r="V642" s="117"/>
      <c r="W642" s="117"/>
      <c r="X642" s="117"/>
      <c r="Y642" s="117"/>
      <c r="Z642" s="117"/>
    </row>
    <row r="643">
      <c r="A643" s="361"/>
      <c r="B643" s="115"/>
      <c r="C643" s="117"/>
      <c r="D643" s="361"/>
      <c r="E643" s="870"/>
      <c r="F643" s="871"/>
      <c r="G643" s="117"/>
      <c r="H643" s="117"/>
      <c r="I643" s="361"/>
      <c r="J643" s="117"/>
      <c r="K643" s="117"/>
      <c r="L643" s="117"/>
      <c r="M643" s="117"/>
      <c r="N643" s="117"/>
      <c r="O643" s="117"/>
      <c r="P643" s="117"/>
      <c r="Q643" s="117"/>
      <c r="R643" s="117"/>
      <c r="S643" s="117"/>
      <c r="T643" s="117"/>
      <c r="U643" s="117"/>
      <c r="V643" s="117"/>
      <c r="W643" s="117"/>
      <c r="X643" s="117"/>
      <c r="Y643" s="117"/>
      <c r="Z643" s="117"/>
    </row>
    <row r="644">
      <c r="A644" s="361"/>
      <c r="B644" s="115"/>
      <c r="C644" s="117"/>
      <c r="D644" s="361"/>
      <c r="E644" s="870"/>
      <c r="F644" s="871"/>
      <c r="G644" s="117"/>
      <c r="H644" s="117"/>
      <c r="I644" s="361"/>
      <c r="J644" s="117"/>
      <c r="K644" s="117"/>
      <c r="L644" s="117"/>
      <c r="M644" s="117"/>
      <c r="N644" s="117"/>
      <c r="O644" s="117"/>
      <c r="P644" s="117"/>
      <c r="Q644" s="117"/>
      <c r="R644" s="117"/>
      <c r="S644" s="117"/>
      <c r="T644" s="117"/>
      <c r="U644" s="117"/>
      <c r="V644" s="117"/>
      <c r="W644" s="117"/>
      <c r="X644" s="117"/>
      <c r="Y644" s="117"/>
      <c r="Z644" s="117"/>
    </row>
    <row r="645">
      <c r="A645" s="361"/>
      <c r="B645" s="115"/>
      <c r="C645" s="117"/>
      <c r="D645" s="361"/>
      <c r="E645" s="870"/>
      <c r="F645" s="871"/>
      <c r="G645" s="117"/>
      <c r="H645" s="117"/>
      <c r="I645" s="361"/>
      <c r="J645" s="117"/>
      <c r="K645" s="117"/>
      <c r="L645" s="117"/>
      <c r="M645" s="117"/>
      <c r="N645" s="117"/>
      <c r="O645" s="117"/>
      <c r="P645" s="117"/>
      <c r="Q645" s="117"/>
      <c r="R645" s="117"/>
      <c r="S645" s="117"/>
      <c r="T645" s="117"/>
      <c r="U645" s="117"/>
      <c r="V645" s="117"/>
      <c r="W645" s="117"/>
      <c r="X645" s="117"/>
      <c r="Y645" s="117"/>
      <c r="Z645" s="117"/>
    </row>
    <row r="646">
      <c r="A646" s="361"/>
      <c r="B646" s="115"/>
      <c r="C646" s="117"/>
      <c r="D646" s="361"/>
      <c r="E646" s="870"/>
      <c r="F646" s="871"/>
      <c r="G646" s="117"/>
      <c r="H646" s="117"/>
      <c r="I646" s="361"/>
      <c r="J646" s="117"/>
      <c r="K646" s="117"/>
      <c r="L646" s="117"/>
      <c r="M646" s="117"/>
      <c r="N646" s="117"/>
      <c r="O646" s="117"/>
      <c r="P646" s="117"/>
      <c r="Q646" s="117"/>
      <c r="R646" s="117"/>
      <c r="S646" s="117"/>
      <c r="T646" s="117"/>
      <c r="U646" s="117"/>
      <c r="V646" s="117"/>
      <c r="W646" s="117"/>
      <c r="X646" s="117"/>
      <c r="Y646" s="117"/>
      <c r="Z646" s="117"/>
    </row>
    <row r="647">
      <c r="A647" s="361"/>
      <c r="B647" s="115"/>
      <c r="C647" s="117"/>
      <c r="D647" s="361"/>
      <c r="E647" s="870"/>
      <c r="F647" s="871"/>
      <c r="G647" s="117"/>
      <c r="H647" s="117"/>
      <c r="I647" s="361"/>
      <c r="J647" s="117"/>
      <c r="K647" s="117"/>
      <c r="L647" s="117"/>
      <c r="M647" s="117"/>
      <c r="N647" s="117"/>
      <c r="O647" s="117"/>
      <c r="P647" s="117"/>
      <c r="Q647" s="117"/>
      <c r="R647" s="117"/>
      <c r="S647" s="117"/>
      <c r="T647" s="117"/>
      <c r="U647" s="117"/>
      <c r="V647" s="117"/>
      <c r="W647" s="117"/>
      <c r="X647" s="117"/>
      <c r="Y647" s="117"/>
      <c r="Z647" s="117"/>
    </row>
    <row r="648">
      <c r="A648" s="361"/>
      <c r="B648" s="115"/>
      <c r="C648" s="117"/>
      <c r="D648" s="361"/>
      <c r="E648" s="870"/>
      <c r="F648" s="871"/>
      <c r="G648" s="117"/>
      <c r="H648" s="117"/>
      <c r="I648" s="361"/>
      <c r="J648" s="117"/>
      <c r="K648" s="117"/>
      <c r="L648" s="117"/>
      <c r="M648" s="117"/>
      <c r="N648" s="117"/>
      <c r="O648" s="117"/>
      <c r="P648" s="117"/>
      <c r="Q648" s="117"/>
      <c r="R648" s="117"/>
      <c r="S648" s="117"/>
      <c r="T648" s="117"/>
      <c r="U648" s="117"/>
      <c r="V648" s="117"/>
      <c r="W648" s="117"/>
      <c r="X648" s="117"/>
      <c r="Y648" s="117"/>
      <c r="Z648" s="117"/>
    </row>
    <row r="649">
      <c r="A649" s="361"/>
      <c r="B649" s="115"/>
      <c r="C649" s="117"/>
      <c r="D649" s="361"/>
      <c r="E649" s="870"/>
      <c r="F649" s="871"/>
      <c r="G649" s="117"/>
      <c r="H649" s="117"/>
      <c r="I649" s="361"/>
      <c r="J649" s="117"/>
      <c r="K649" s="117"/>
      <c r="L649" s="117"/>
      <c r="M649" s="117"/>
      <c r="N649" s="117"/>
      <c r="O649" s="117"/>
      <c r="P649" s="117"/>
      <c r="Q649" s="117"/>
      <c r="R649" s="117"/>
      <c r="S649" s="117"/>
      <c r="T649" s="117"/>
      <c r="U649" s="117"/>
      <c r="V649" s="117"/>
      <c r="W649" s="117"/>
      <c r="X649" s="117"/>
      <c r="Y649" s="117"/>
      <c r="Z649" s="117"/>
    </row>
    <row r="650">
      <c r="A650" s="361"/>
      <c r="B650" s="115"/>
      <c r="C650" s="117"/>
      <c r="D650" s="361"/>
      <c r="E650" s="870"/>
      <c r="F650" s="871"/>
      <c r="G650" s="117"/>
      <c r="H650" s="117"/>
      <c r="I650" s="361"/>
      <c r="J650" s="117"/>
      <c r="K650" s="117"/>
      <c r="L650" s="117"/>
      <c r="M650" s="117"/>
      <c r="N650" s="117"/>
      <c r="O650" s="117"/>
      <c r="P650" s="117"/>
      <c r="Q650" s="117"/>
      <c r="R650" s="117"/>
      <c r="S650" s="117"/>
      <c r="T650" s="117"/>
      <c r="U650" s="117"/>
      <c r="V650" s="117"/>
      <c r="W650" s="117"/>
      <c r="X650" s="117"/>
      <c r="Y650" s="117"/>
      <c r="Z650" s="117"/>
    </row>
    <row r="651">
      <c r="A651" s="361"/>
      <c r="B651" s="115"/>
      <c r="C651" s="117"/>
      <c r="D651" s="361"/>
      <c r="E651" s="870"/>
      <c r="F651" s="871"/>
      <c r="G651" s="117"/>
      <c r="H651" s="117"/>
      <c r="I651" s="361"/>
      <c r="J651" s="117"/>
      <c r="K651" s="117"/>
      <c r="L651" s="117"/>
      <c r="M651" s="117"/>
      <c r="N651" s="117"/>
      <c r="O651" s="117"/>
      <c r="P651" s="117"/>
      <c r="Q651" s="117"/>
      <c r="R651" s="117"/>
      <c r="S651" s="117"/>
      <c r="T651" s="117"/>
      <c r="U651" s="117"/>
      <c r="V651" s="117"/>
      <c r="W651" s="117"/>
      <c r="X651" s="117"/>
      <c r="Y651" s="117"/>
      <c r="Z651" s="117"/>
    </row>
    <row r="652">
      <c r="A652" s="361"/>
      <c r="B652" s="115"/>
      <c r="C652" s="117"/>
      <c r="D652" s="361"/>
      <c r="E652" s="870"/>
      <c r="F652" s="871"/>
      <c r="G652" s="117"/>
      <c r="H652" s="117"/>
      <c r="I652" s="361"/>
      <c r="J652" s="117"/>
      <c r="K652" s="117"/>
      <c r="L652" s="117"/>
      <c r="M652" s="117"/>
      <c r="N652" s="117"/>
      <c r="O652" s="117"/>
      <c r="P652" s="117"/>
      <c r="Q652" s="117"/>
      <c r="R652" s="117"/>
      <c r="S652" s="117"/>
      <c r="T652" s="117"/>
      <c r="U652" s="117"/>
      <c r="V652" s="117"/>
      <c r="W652" s="117"/>
      <c r="X652" s="117"/>
      <c r="Y652" s="117"/>
      <c r="Z652" s="117"/>
    </row>
    <row r="653">
      <c r="A653" s="361"/>
      <c r="B653" s="115"/>
      <c r="C653" s="117"/>
      <c r="D653" s="361"/>
      <c r="E653" s="870"/>
      <c r="F653" s="871"/>
      <c r="G653" s="117"/>
      <c r="H653" s="117"/>
      <c r="I653" s="361"/>
      <c r="J653" s="117"/>
      <c r="K653" s="117"/>
      <c r="L653" s="117"/>
      <c r="M653" s="117"/>
      <c r="N653" s="117"/>
      <c r="O653" s="117"/>
      <c r="P653" s="117"/>
      <c r="Q653" s="117"/>
      <c r="R653" s="117"/>
      <c r="S653" s="117"/>
      <c r="T653" s="117"/>
      <c r="U653" s="117"/>
      <c r="V653" s="117"/>
      <c r="W653" s="117"/>
      <c r="X653" s="117"/>
      <c r="Y653" s="117"/>
      <c r="Z653" s="117"/>
    </row>
    <row r="654">
      <c r="A654" s="361"/>
      <c r="B654" s="115"/>
      <c r="C654" s="117"/>
      <c r="D654" s="361"/>
      <c r="E654" s="870"/>
      <c r="F654" s="871"/>
      <c r="G654" s="117"/>
      <c r="H654" s="117"/>
      <c r="I654" s="361"/>
      <c r="J654" s="117"/>
      <c r="K654" s="117"/>
      <c r="L654" s="117"/>
      <c r="M654" s="117"/>
      <c r="N654" s="117"/>
      <c r="O654" s="117"/>
      <c r="P654" s="117"/>
      <c r="Q654" s="117"/>
      <c r="R654" s="117"/>
      <c r="S654" s="117"/>
      <c r="T654" s="117"/>
      <c r="U654" s="117"/>
      <c r="V654" s="117"/>
      <c r="W654" s="117"/>
      <c r="X654" s="117"/>
      <c r="Y654" s="117"/>
      <c r="Z654" s="117"/>
    </row>
    <row r="655">
      <c r="A655" s="361"/>
      <c r="B655" s="115"/>
      <c r="C655" s="117"/>
      <c r="D655" s="361"/>
      <c r="E655" s="870"/>
      <c r="F655" s="871"/>
      <c r="G655" s="117"/>
      <c r="H655" s="117"/>
      <c r="I655" s="361"/>
      <c r="J655" s="117"/>
      <c r="K655" s="117"/>
      <c r="L655" s="117"/>
      <c r="M655" s="117"/>
      <c r="N655" s="117"/>
      <c r="O655" s="117"/>
      <c r="P655" s="117"/>
      <c r="Q655" s="117"/>
      <c r="R655" s="117"/>
      <c r="S655" s="117"/>
      <c r="T655" s="117"/>
      <c r="U655" s="117"/>
      <c r="V655" s="117"/>
      <c r="W655" s="117"/>
      <c r="X655" s="117"/>
      <c r="Y655" s="117"/>
      <c r="Z655" s="117"/>
    </row>
    <row r="656">
      <c r="A656" s="361"/>
      <c r="B656" s="115"/>
      <c r="C656" s="117"/>
      <c r="D656" s="361"/>
      <c r="E656" s="870"/>
      <c r="F656" s="871"/>
      <c r="G656" s="117"/>
      <c r="H656" s="117"/>
      <c r="I656" s="361"/>
      <c r="J656" s="117"/>
      <c r="K656" s="117"/>
      <c r="L656" s="117"/>
      <c r="M656" s="117"/>
      <c r="N656" s="117"/>
      <c r="O656" s="117"/>
      <c r="P656" s="117"/>
      <c r="Q656" s="117"/>
      <c r="R656" s="117"/>
      <c r="S656" s="117"/>
      <c r="T656" s="117"/>
      <c r="U656" s="117"/>
      <c r="V656" s="117"/>
      <c r="W656" s="117"/>
      <c r="X656" s="117"/>
      <c r="Y656" s="117"/>
      <c r="Z656" s="117"/>
    </row>
    <row r="657">
      <c r="A657" s="361"/>
      <c r="B657" s="115"/>
      <c r="C657" s="117"/>
      <c r="D657" s="361"/>
      <c r="E657" s="870"/>
      <c r="F657" s="871"/>
      <c r="G657" s="117"/>
      <c r="H657" s="117"/>
      <c r="I657" s="361"/>
      <c r="J657" s="117"/>
      <c r="K657" s="117"/>
      <c r="L657" s="117"/>
      <c r="M657" s="117"/>
      <c r="N657" s="117"/>
      <c r="O657" s="117"/>
      <c r="P657" s="117"/>
      <c r="Q657" s="117"/>
      <c r="R657" s="117"/>
      <c r="S657" s="117"/>
      <c r="T657" s="117"/>
      <c r="U657" s="117"/>
      <c r="V657" s="117"/>
      <c r="W657" s="117"/>
      <c r="X657" s="117"/>
      <c r="Y657" s="117"/>
      <c r="Z657" s="117"/>
    </row>
    <row r="658">
      <c r="A658" s="361"/>
      <c r="B658" s="115"/>
      <c r="C658" s="117"/>
      <c r="D658" s="361"/>
      <c r="E658" s="870"/>
      <c r="F658" s="871"/>
      <c r="G658" s="117"/>
      <c r="H658" s="117"/>
      <c r="I658" s="361"/>
      <c r="J658" s="117"/>
      <c r="K658" s="117"/>
      <c r="L658" s="117"/>
      <c r="M658" s="117"/>
      <c r="N658" s="117"/>
      <c r="O658" s="117"/>
      <c r="P658" s="117"/>
      <c r="Q658" s="117"/>
      <c r="R658" s="117"/>
      <c r="S658" s="117"/>
      <c r="T658" s="117"/>
      <c r="U658" s="117"/>
      <c r="V658" s="117"/>
      <c r="W658" s="117"/>
      <c r="X658" s="117"/>
      <c r="Y658" s="117"/>
      <c r="Z658" s="117"/>
    </row>
    <row r="659">
      <c r="A659" s="361"/>
      <c r="B659" s="115"/>
      <c r="C659" s="117"/>
      <c r="D659" s="361"/>
      <c r="E659" s="870"/>
      <c r="F659" s="871"/>
      <c r="G659" s="117"/>
      <c r="H659" s="117"/>
      <c r="I659" s="361"/>
      <c r="J659" s="117"/>
      <c r="K659" s="117"/>
      <c r="L659" s="117"/>
      <c r="M659" s="117"/>
      <c r="N659" s="117"/>
      <c r="O659" s="117"/>
      <c r="P659" s="117"/>
      <c r="Q659" s="117"/>
      <c r="R659" s="117"/>
      <c r="S659" s="117"/>
      <c r="T659" s="117"/>
      <c r="U659" s="117"/>
      <c r="V659" s="117"/>
      <c r="W659" s="117"/>
      <c r="X659" s="117"/>
      <c r="Y659" s="117"/>
      <c r="Z659" s="117"/>
    </row>
    <row r="660">
      <c r="A660" s="361"/>
      <c r="B660" s="115"/>
      <c r="C660" s="117"/>
      <c r="D660" s="361"/>
      <c r="E660" s="870"/>
      <c r="F660" s="871"/>
      <c r="G660" s="117"/>
      <c r="H660" s="117"/>
      <c r="I660" s="361"/>
      <c r="J660" s="117"/>
      <c r="K660" s="117"/>
      <c r="L660" s="117"/>
      <c r="M660" s="117"/>
      <c r="N660" s="117"/>
      <c r="O660" s="117"/>
      <c r="P660" s="117"/>
      <c r="Q660" s="117"/>
      <c r="R660" s="117"/>
      <c r="S660" s="117"/>
      <c r="T660" s="117"/>
      <c r="U660" s="117"/>
      <c r="V660" s="117"/>
      <c r="W660" s="117"/>
      <c r="X660" s="117"/>
      <c r="Y660" s="117"/>
      <c r="Z660" s="117"/>
    </row>
    <row r="661">
      <c r="A661" s="361"/>
      <c r="B661" s="115"/>
      <c r="C661" s="117"/>
      <c r="D661" s="361"/>
      <c r="E661" s="870"/>
      <c r="F661" s="871"/>
      <c r="G661" s="117"/>
      <c r="H661" s="117"/>
      <c r="I661" s="361"/>
      <c r="J661" s="117"/>
      <c r="K661" s="117"/>
      <c r="L661" s="117"/>
      <c r="M661" s="117"/>
      <c r="N661" s="117"/>
      <c r="O661" s="117"/>
      <c r="P661" s="117"/>
      <c r="Q661" s="117"/>
      <c r="R661" s="117"/>
      <c r="S661" s="117"/>
      <c r="T661" s="117"/>
      <c r="U661" s="117"/>
      <c r="V661" s="117"/>
      <c r="W661" s="117"/>
      <c r="X661" s="117"/>
      <c r="Y661" s="117"/>
      <c r="Z661" s="117"/>
    </row>
    <row r="662">
      <c r="A662" s="361"/>
      <c r="B662" s="115"/>
      <c r="C662" s="117"/>
      <c r="D662" s="361"/>
      <c r="E662" s="870"/>
      <c r="F662" s="871"/>
      <c r="G662" s="117"/>
      <c r="H662" s="117"/>
      <c r="I662" s="361"/>
      <c r="J662" s="117"/>
      <c r="K662" s="117"/>
      <c r="L662" s="117"/>
      <c r="M662" s="117"/>
      <c r="N662" s="117"/>
      <c r="O662" s="117"/>
      <c r="P662" s="117"/>
      <c r="Q662" s="117"/>
      <c r="R662" s="117"/>
      <c r="S662" s="117"/>
      <c r="T662" s="117"/>
      <c r="U662" s="117"/>
      <c r="V662" s="117"/>
      <c r="W662" s="117"/>
      <c r="X662" s="117"/>
      <c r="Y662" s="117"/>
      <c r="Z662" s="117"/>
    </row>
    <row r="663">
      <c r="A663" s="361"/>
      <c r="B663" s="115"/>
      <c r="C663" s="117"/>
      <c r="D663" s="361"/>
      <c r="E663" s="870"/>
      <c r="F663" s="871"/>
      <c r="G663" s="117"/>
      <c r="H663" s="117"/>
      <c r="I663" s="361"/>
      <c r="J663" s="117"/>
      <c r="K663" s="117"/>
      <c r="L663" s="117"/>
      <c r="M663" s="117"/>
      <c r="N663" s="117"/>
      <c r="O663" s="117"/>
      <c r="P663" s="117"/>
      <c r="Q663" s="117"/>
      <c r="R663" s="117"/>
      <c r="S663" s="117"/>
      <c r="T663" s="117"/>
      <c r="U663" s="117"/>
      <c r="V663" s="117"/>
      <c r="W663" s="117"/>
      <c r="X663" s="117"/>
      <c r="Y663" s="117"/>
      <c r="Z663" s="117"/>
    </row>
    <row r="664">
      <c r="A664" s="361"/>
      <c r="B664" s="115"/>
      <c r="C664" s="117"/>
      <c r="D664" s="361"/>
      <c r="E664" s="870"/>
      <c r="F664" s="871"/>
      <c r="G664" s="117"/>
      <c r="H664" s="117"/>
      <c r="I664" s="361"/>
      <c r="J664" s="117"/>
      <c r="K664" s="117"/>
      <c r="L664" s="117"/>
      <c r="M664" s="117"/>
      <c r="N664" s="117"/>
      <c r="O664" s="117"/>
      <c r="P664" s="117"/>
      <c r="Q664" s="117"/>
      <c r="R664" s="117"/>
      <c r="S664" s="117"/>
      <c r="T664" s="117"/>
      <c r="U664" s="117"/>
      <c r="V664" s="117"/>
      <c r="W664" s="117"/>
      <c r="X664" s="117"/>
      <c r="Y664" s="117"/>
      <c r="Z664" s="117"/>
    </row>
    <row r="665">
      <c r="A665" s="361"/>
      <c r="B665" s="115"/>
      <c r="C665" s="117"/>
      <c r="D665" s="361"/>
      <c r="E665" s="870"/>
      <c r="F665" s="871"/>
      <c r="G665" s="117"/>
      <c r="H665" s="117"/>
      <c r="I665" s="361"/>
      <c r="J665" s="117"/>
      <c r="K665" s="117"/>
      <c r="L665" s="117"/>
      <c r="M665" s="117"/>
      <c r="N665" s="117"/>
      <c r="O665" s="117"/>
      <c r="P665" s="117"/>
      <c r="Q665" s="117"/>
      <c r="R665" s="117"/>
      <c r="S665" s="117"/>
      <c r="T665" s="117"/>
      <c r="U665" s="117"/>
      <c r="V665" s="117"/>
      <c r="W665" s="117"/>
      <c r="X665" s="117"/>
      <c r="Y665" s="117"/>
      <c r="Z665" s="117"/>
    </row>
    <row r="666">
      <c r="A666" s="361"/>
      <c r="B666" s="115"/>
      <c r="C666" s="117"/>
      <c r="D666" s="361"/>
      <c r="E666" s="870"/>
      <c r="F666" s="871"/>
      <c r="G666" s="117"/>
      <c r="H666" s="117"/>
      <c r="I666" s="361"/>
      <c r="J666" s="117"/>
      <c r="K666" s="117"/>
      <c r="L666" s="117"/>
      <c r="M666" s="117"/>
      <c r="N666" s="117"/>
      <c r="O666" s="117"/>
      <c r="P666" s="117"/>
      <c r="Q666" s="117"/>
      <c r="R666" s="117"/>
      <c r="S666" s="117"/>
      <c r="T666" s="117"/>
      <c r="U666" s="117"/>
      <c r="V666" s="117"/>
      <c r="W666" s="117"/>
      <c r="X666" s="117"/>
      <c r="Y666" s="117"/>
      <c r="Z666" s="117"/>
    </row>
    <row r="667">
      <c r="A667" s="361"/>
      <c r="B667" s="115"/>
      <c r="C667" s="117"/>
      <c r="D667" s="361"/>
      <c r="E667" s="870"/>
      <c r="F667" s="871"/>
      <c r="G667" s="117"/>
      <c r="H667" s="117"/>
      <c r="I667" s="361"/>
      <c r="J667" s="117"/>
      <c r="K667" s="117"/>
      <c r="L667" s="117"/>
      <c r="M667" s="117"/>
      <c r="N667" s="117"/>
      <c r="O667" s="117"/>
      <c r="P667" s="117"/>
      <c r="Q667" s="117"/>
      <c r="R667" s="117"/>
      <c r="S667" s="117"/>
      <c r="T667" s="117"/>
      <c r="U667" s="117"/>
      <c r="V667" s="117"/>
      <c r="W667" s="117"/>
      <c r="X667" s="117"/>
      <c r="Y667" s="117"/>
      <c r="Z667" s="117"/>
    </row>
    <row r="668">
      <c r="A668" s="361"/>
      <c r="B668" s="115"/>
      <c r="C668" s="117"/>
      <c r="D668" s="361"/>
      <c r="E668" s="870"/>
      <c r="F668" s="871"/>
      <c r="G668" s="117"/>
      <c r="H668" s="117"/>
      <c r="I668" s="361"/>
      <c r="J668" s="117"/>
      <c r="K668" s="117"/>
      <c r="L668" s="117"/>
      <c r="M668" s="117"/>
      <c r="N668" s="117"/>
      <c r="O668" s="117"/>
      <c r="P668" s="117"/>
      <c r="Q668" s="117"/>
      <c r="R668" s="117"/>
      <c r="S668" s="117"/>
      <c r="T668" s="117"/>
      <c r="U668" s="117"/>
      <c r="V668" s="117"/>
      <c r="W668" s="117"/>
      <c r="X668" s="117"/>
      <c r="Y668" s="117"/>
      <c r="Z668" s="117"/>
    </row>
    <row r="669">
      <c r="A669" s="361"/>
      <c r="B669" s="115"/>
      <c r="C669" s="117"/>
      <c r="D669" s="361"/>
      <c r="E669" s="870"/>
      <c r="F669" s="871"/>
      <c r="G669" s="117"/>
      <c r="H669" s="117"/>
      <c r="I669" s="361"/>
      <c r="J669" s="117"/>
      <c r="K669" s="117"/>
      <c r="L669" s="117"/>
      <c r="M669" s="117"/>
      <c r="N669" s="117"/>
      <c r="O669" s="117"/>
      <c r="P669" s="117"/>
      <c r="Q669" s="117"/>
      <c r="R669" s="117"/>
      <c r="S669" s="117"/>
      <c r="T669" s="117"/>
      <c r="U669" s="117"/>
      <c r="V669" s="117"/>
      <c r="W669" s="117"/>
      <c r="X669" s="117"/>
      <c r="Y669" s="117"/>
      <c r="Z669" s="117"/>
    </row>
    <row r="670">
      <c r="A670" s="361"/>
      <c r="B670" s="115"/>
      <c r="C670" s="117"/>
      <c r="D670" s="361"/>
      <c r="E670" s="870"/>
      <c r="F670" s="871"/>
      <c r="G670" s="117"/>
      <c r="H670" s="117"/>
      <c r="I670" s="361"/>
      <c r="J670" s="117"/>
      <c r="K670" s="117"/>
      <c r="L670" s="117"/>
      <c r="M670" s="117"/>
      <c r="N670" s="117"/>
      <c r="O670" s="117"/>
      <c r="P670" s="117"/>
      <c r="Q670" s="117"/>
      <c r="R670" s="117"/>
      <c r="S670" s="117"/>
      <c r="T670" s="117"/>
      <c r="U670" s="117"/>
      <c r="V670" s="117"/>
      <c r="W670" s="117"/>
      <c r="X670" s="117"/>
      <c r="Y670" s="117"/>
      <c r="Z670" s="117"/>
    </row>
    <row r="671">
      <c r="A671" s="361"/>
      <c r="B671" s="115"/>
      <c r="C671" s="117"/>
      <c r="D671" s="361"/>
      <c r="E671" s="870"/>
      <c r="F671" s="871"/>
      <c r="G671" s="117"/>
      <c r="H671" s="117"/>
      <c r="I671" s="361"/>
      <c r="J671" s="117"/>
      <c r="K671" s="117"/>
      <c r="L671" s="117"/>
      <c r="M671" s="117"/>
      <c r="N671" s="117"/>
      <c r="O671" s="117"/>
      <c r="P671" s="117"/>
      <c r="Q671" s="117"/>
      <c r="R671" s="117"/>
      <c r="S671" s="117"/>
      <c r="T671" s="117"/>
      <c r="U671" s="117"/>
      <c r="V671" s="117"/>
      <c r="W671" s="117"/>
      <c r="X671" s="117"/>
      <c r="Y671" s="117"/>
      <c r="Z671" s="117"/>
    </row>
    <row r="672">
      <c r="A672" s="361"/>
      <c r="B672" s="115"/>
      <c r="C672" s="117"/>
      <c r="D672" s="361"/>
      <c r="E672" s="870"/>
      <c r="F672" s="871"/>
      <c r="G672" s="117"/>
      <c r="H672" s="117"/>
      <c r="I672" s="361"/>
      <c r="J672" s="117"/>
      <c r="K672" s="117"/>
      <c r="L672" s="117"/>
      <c r="M672" s="117"/>
      <c r="N672" s="117"/>
      <c r="O672" s="117"/>
      <c r="P672" s="117"/>
      <c r="Q672" s="117"/>
      <c r="R672" s="117"/>
      <c r="S672" s="117"/>
      <c r="T672" s="117"/>
      <c r="U672" s="117"/>
      <c r="V672" s="117"/>
      <c r="W672" s="117"/>
      <c r="X672" s="117"/>
      <c r="Y672" s="117"/>
      <c r="Z672" s="117"/>
    </row>
    <row r="673">
      <c r="A673" s="361"/>
      <c r="B673" s="115"/>
      <c r="C673" s="117"/>
      <c r="D673" s="361"/>
      <c r="E673" s="870"/>
      <c r="F673" s="871"/>
      <c r="G673" s="117"/>
      <c r="H673" s="117"/>
      <c r="I673" s="361"/>
      <c r="J673" s="117"/>
      <c r="K673" s="117"/>
      <c r="L673" s="117"/>
      <c r="M673" s="117"/>
      <c r="N673" s="117"/>
      <c r="O673" s="117"/>
      <c r="P673" s="117"/>
      <c r="Q673" s="117"/>
      <c r="R673" s="117"/>
      <c r="S673" s="117"/>
      <c r="T673" s="117"/>
      <c r="U673" s="117"/>
      <c r="V673" s="117"/>
      <c r="W673" s="117"/>
      <c r="X673" s="117"/>
      <c r="Y673" s="117"/>
      <c r="Z673" s="117"/>
    </row>
    <row r="674">
      <c r="A674" s="361"/>
      <c r="B674" s="115"/>
      <c r="C674" s="117"/>
      <c r="D674" s="361"/>
      <c r="E674" s="870"/>
      <c r="F674" s="871"/>
      <c r="G674" s="117"/>
      <c r="H674" s="117"/>
      <c r="I674" s="361"/>
      <c r="J674" s="117"/>
      <c r="K674" s="117"/>
      <c r="L674" s="117"/>
      <c r="M674" s="117"/>
      <c r="N674" s="117"/>
      <c r="O674" s="117"/>
      <c r="P674" s="117"/>
      <c r="Q674" s="117"/>
      <c r="R674" s="117"/>
      <c r="S674" s="117"/>
      <c r="T674" s="117"/>
      <c r="U674" s="117"/>
      <c r="V674" s="117"/>
      <c r="W674" s="117"/>
      <c r="X674" s="117"/>
      <c r="Y674" s="117"/>
      <c r="Z674" s="117"/>
    </row>
    <row r="675">
      <c r="A675" s="361"/>
      <c r="B675" s="115"/>
      <c r="C675" s="117"/>
      <c r="D675" s="361"/>
      <c r="E675" s="870"/>
      <c r="F675" s="871"/>
      <c r="G675" s="117"/>
      <c r="H675" s="117"/>
      <c r="I675" s="361"/>
      <c r="J675" s="117"/>
      <c r="K675" s="117"/>
      <c r="L675" s="117"/>
      <c r="M675" s="117"/>
      <c r="N675" s="117"/>
      <c r="O675" s="117"/>
      <c r="P675" s="117"/>
      <c r="Q675" s="117"/>
      <c r="R675" s="117"/>
      <c r="S675" s="117"/>
      <c r="T675" s="117"/>
      <c r="U675" s="117"/>
      <c r="V675" s="117"/>
      <c r="W675" s="117"/>
      <c r="X675" s="117"/>
      <c r="Y675" s="117"/>
      <c r="Z675" s="117"/>
    </row>
    <row r="676">
      <c r="A676" s="361"/>
      <c r="B676" s="115"/>
      <c r="C676" s="117"/>
      <c r="D676" s="361"/>
      <c r="E676" s="870"/>
      <c r="F676" s="871"/>
      <c r="G676" s="117"/>
      <c r="H676" s="117"/>
      <c r="I676" s="361"/>
      <c r="J676" s="117"/>
      <c r="K676" s="117"/>
      <c r="L676" s="117"/>
      <c r="M676" s="117"/>
      <c r="N676" s="117"/>
      <c r="O676" s="117"/>
      <c r="P676" s="117"/>
      <c r="Q676" s="117"/>
      <c r="R676" s="117"/>
      <c r="S676" s="117"/>
      <c r="T676" s="117"/>
      <c r="U676" s="117"/>
      <c r="V676" s="117"/>
      <c r="W676" s="117"/>
      <c r="X676" s="117"/>
      <c r="Y676" s="117"/>
      <c r="Z676" s="117"/>
    </row>
    <row r="677">
      <c r="A677" s="361"/>
      <c r="B677" s="115"/>
      <c r="C677" s="117"/>
      <c r="D677" s="361"/>
      <c r="E677" s="870"/>
      <c r="F677" s="871"/>
      <c r="G677" s="117"/>
      <c r="H677" s="117"/>
      <c r="I677" s="361"/>
      <c r="J677" s="117"/>
      <c r="K677" s="117"/>
      <c r="L677" s="117"/>
      <c r="M677" s="117"/>
      <c r="N677" s="117"/>
      <c r="O677" s="117"/>
      <c r="P677" s="117"/>
      <c r="Q677" s="117"/>
      <c r="R677" s="117"/>
      <c r="S677" s="117"/>
      <c r="T677" s="117"/>
      <c r="U677" s="117"/>
      <c r="V677" s="117"/>
      <c r="W677" s="117"/>
      <c r="X677" s="117"/>
      <c r="Y677" s="117"/>
      <c r="Z677" s="117"/>
    </row>
    <row r="678">
      <c r="A678" s="361"/>
      <c r="B678" s="115"/>
      <c r="C678" s="117"/>
      <c r="D678" s="361"/>
      <c r="E678" s="870"/>
      <c r="F678" s="871"/>
      <c r="G678" s="117"/>
      <c r="H678" s="117"/>
      <c r="I678" s="361"/>
      <c r="J678" s="117"/>
      <c r="K678" s="117"/>
      <c r="L678" s="117"/>
      <c r="M678" s="117"/>
      <c r="N678" s="117"/>
      <c r="O678" s="117"/>
      <c r="P678" s="117"/>
      <c r="Q678" s="117"/>
      <c r="R678" s="117"/>
      <c r="S678" s="117"/>
      <c r="T678" s="117"/>
      <c r="U678" s="117"/>
      <c r="V678" s="117"/>
      <c r="W678" s="117"/>
      <c r="X678" s="117"/>
      <c r="Y678" s="117"/>
      <c r="Z678" s="117"/>
    </row>
    <row r="679">
      <c r="A679" s="361"/>
      <c r="B679" s="115"/>
      <c r="C679" s="117"/>
      <c r="D679" s="361"/>
      <c r="E679" s="870"/>
      <c r="F679" s="871"/>
      <c r="G679" s="117"/>
      <c r="H679" s="117"/>
      <c r="I679" s="361"/>
      <c r="J679" s="117"/>
      <c r="K679" s="117"/>
      <c r="L679" s="117"/>
      <c r="M679" s="117"/>
      <c r="N679" s="117"/>
      <c r="O679" s="117"/>
      <c r="P679" s="117"/>
      <c r="Q679" s="117"/>
      <c r="R679" s="117"/>
      <c r="S679" s="117"/>
      <c r="T679" s="117"/>
      <c r="U679" s="117"/>
      <c r="V679" s="117"/>
      <c r="W679" s="117"/>
      <c r="X679" s="117"/>
      <c r="Y679" s="117"/>
      <c r="Z679" s="117"/>
    </row>
    <row r="680">
      <c r="A680" s="361"/>
      <c r="B680" s="115"/>
      <c r="C680" s="117"/>
      <c r="D680" s="361"/>
      <c r="E680" s="870"/>
      <c r="F680" s="871"/>
      <c r="G680" s="117"/>
      <c r="H680" s="117"/>
      <c r="I680" s="361"/>
      <c r="J680" s="117"/>
      <c r="K680" s="117"/>
      <c r="L680" s="117"/>
      <c r="M680" s="117"/>
      <c r="N680" s="117"/>
      <c r="O680" s="117"/>
      <c r="P680" s="117"/>
      <c r="Q680" s="117"/>
      <c r="R680" s="117"/>
      <c r="S680" s="117"/>
      <c r="T680" s="117"/>
      <c r="U680" s="117"/>
      <c r="V680" s="117"/>
      <c r="W680" s="117"/>
      <c r="X680" s="117"/>
      <c r="Y680" s="117"/>
      <c r="Z680" s="117"/>
    </row>
    <row r="681">
      <c r="A681" s="361"/>
      <c r="B681" s="115"/>
      <c r="C681" s="117"/>
      <c r="D681" s="361"/>
      <c r="E681" s="870"/>
      <c r="F681" s="871"/>
      <c r="G681" s="117"/>
      <c r="H681" s="117"/>
      <c r="I681" s="361"/>
      <c r="J681" s="117"/>
      <c r="K681" s="117"/>
      <c r="L681" s="117"/>
      <c r="M681" s="117"/>
      <c r="N681" s="117"/>
      <c r="O681" s="117"/>
      <c r="P681" s="117"/>
      <c r="Q681" s="117"/>
      <c r="R681" s="117"/>
      <c r="S681" s="117"/>
      <c r="T681" s="117"/>
      <c r="U681" s="117"/>
      <c r="V681" s="117"/>
      <c r="W681" s="117"/>
      <c r="X681" s="117"/>
      <c r="Y681" s="117"/>
      <c r="Z681" s="117"/>
    </row>
    <row r="682">
      <c r="A682" s="361"/>
      <c r="B682" s="115"/>
      <c r="C682" s="117"/>
      <c r="D682" s="361"/>
      <c r="E682" s="870"/>
      <c r="F682" s="871"/>
      <c r="G682" s="117"/>
      <c r="H682" s="117"/>
      <c r="I682" s="361"/>
      <c r="J682" s="117"/>
      <c r="K682" s="117"/>
      <c r="L682" s="117"/>
      <c r="M682" s="117"/>
      <c r="N682" s="117"/>
      <c r="O682" s="117"/>
      <c r="P682" s="117"/>
      <c r="Q682" s="117"/>
      <c r="R682" s="117"/>
      <c r="S682" s="117"/>
      <c r="T682" s="117"/>
      <c r="U682" s="117"/>
      <c r="V682" s="117"/>
      <c r="W682" s="117"/>
      <c r="X682" s="117"/>
      <c r="Y682" s="117"/>
      <c r="Z682" s="117"/>
    </row>
    <row r="683">
      <c r="A683" s="361"/>
      <c r="B683" s="115"/>
      <c r="C683" s="117"/>
      <c r="D683" s="361"/>
      <c r="E683" s="870"/>
      <c r="F683" s="871"/>
      <c r="G683" s="117"/>
      <c r="H683" s="117"/>
      <c r="I683" s="361"/>
      <c r="J683" s="117"/>
      <c r="K683" s="117"/>
      <c r="L683" s="117"/>
      <c r="M683" s="117"/>
      <c r="N683" s="117"/>
      <c r="O683" s="117"/>
      <c r="P683" s="117"/>
      <c r="Q683" s="117"/>
      <c r="R683" s="117"/>
      <c r="S683" s="117"/>
      <c r="T683" s="117"/>
      <c r="U683" s="117"/>
      <c r="V683" s="117"/>
      <c r="W683" s="117"/>
      <c r="X683" s="117"/>
      <c r="Y683" s="117"/>
      <c r="Z683" s="117"/>
    </row>
    <row r="684">
      <c r="A684" s="361"/>
      <c r="B684" s="115"/>
      <c r="C684" s="117"/>
      <c r="D684" s="361"/>
      <c r="E684" s="870"/>
      <c r="F684" s="871"/>
      <c r="G684" s="117"/>
      <c r="H684" s="117"/>
      <c r="I684" s="361"/>
      <c r="J684" s="117"/>
      <c r="K684" s="117"/>
      <c r="L684" s="117"/>
      <c r="M684" s="117"/>
      <c r="N684" s="117"/>
      <c r="O684" s="117"/>
      <c r="P684" s="117"/>
      <c r="Q684" s="117"/>
      <c r="R684" s="117"/>
      <c r="S684" s="117"/>
      <c r="T684" s="117"/>
      <c r="U684" s="117"/>
      <c r="V684" s="117"/>
      <c r="W684" s="117"/>
      <c r="X684" s="117"/>
      <c r="Y684" s="117"/>
      <c r="Z684" s="117"/>
    </row>
    <row r="685">
      <c r="A685" s="361"/>
      <c r="B685" s="115"/>
      <c r="C685" s="117"/>
      <c r="D685" s="361"/>
      <c r="E685" s="870"/>
      <c r="F685" s="871"/>
      <c r="G685" s="117"/>
      <c r="H685" s="117"/>
      <c r="I685" s="361"/>
      <c r="J685" s="117"/>
      <c r="K685" s="117"/>
      <c r="L685" s="117"/>
      <c r="M685" s="117"/>
      <c r="N685" s="117"/>
      <c r="O685" s="117"/>
      <c r="P685" s="117"/>
      <c r="Q685" s="117"/>
      <c r="R685" s="117"/>
      <c r="S685" s="117"/>
      <c r="T685" s="117"/>
      <c r="U685" s="117"/>
      <c r="V685" s="117"/>
      <c r="W685" s="117"/>
      <c r="X685" s="117"/>
      <c r="Y685" s="117"/>
      <c r="Z685" s="117"/>
    </row>
    <row r="686">
      <c r="A686" s="361"/>
      <c r="B686" s="115"/>
      <c r="C686" s="117"/>
      <c r="D686" s="361"/>
      <c r="E686" s="870"/>
      <c r="F686" s="871"/>
      <c r="G686" s="117"/>
      <c r="H686" s="117"/>
      <c r="I686" s="361"/>
      <c r="J686" s="117"/>
      <c r="K686" s="117"/>
      <c r="L686" s="117"/>
      <c r="M686" s="117"/>
      <c r="N686" s="117"/>
      <c r="O686" s="117"/>
      <c r="P686" s="117"/>
      <c r="Q686" s="117"/>
      <c r="R686" s="117"/>
      <c r="S686" s="117"/>
      <c r="T686" s="117"/>
      <c r="U686" s="117"/>
      <c r="V686" s="117"/>
      <c r="W686" s="117"/>
      <c r="X686" s="117"/>
      <c r="Y686" s="117"/>
      <c r="Z686" s="117"/>
    </row>
    <row r="687">
      <c r="A687" s="361"/>
      <c r="B687" s="115"/>
      <c r="C687" s="117"/>
      <c r="D687" s="361"/>
      <c r="E687" s="870"/>
      <c r="F687" s="871"/>
      <c r="G687" s="117"/>
      <c r="H687" s="117"/>
      <c r="I687" s="361"/>
      <c r="J687" s="117"/>
      <c r="K687" s="117"/>
      <c r="L687" s="117"/>
      <c r="M687" s="117"/>
      <c r="N687" s="117"/>
      <c r="O687" s="117"/>
      <c r="P687" s="117"/>
      <c r="Q687" s="117"/>
      <c r="R687" s="117"/>
      <c r="S687" s="117"/>
      <c r="T687" s="117"/>
      <c r="U687" s="117"/>
      <c r="V687" s="117"/>
      <c r="W687" s="117"/>
      <c r="X687" s="117"/>
      <c r="Y687" s="117"/>
      <c r="Z687" s="117"/>
    </row>
    <row r="688">
      <c r="A688" s="361"/>
      <c r="B688" s="115"/>
      <c r="C688" s="117"/>
      <c r="D688" s="361"/>
      <c r="E688" s="870"/>
      <c r="F688" s="871"/>
      <c r="G688" s="117"/>
      <c r="H688" s="117"/>
      <c r="I688" s="361"/>
      <c r="J688" s="117"/>
      <c r="K688" s="117"/>
      <c r="L688" s="117"/>
      <c r="M688" s="117"/>
      <c r="N688" s="117"/>
      <c r="O688" s="117"/>
      <c r="P688" s="117"/>
      <c r="Q688" s="117"/>
      <c r="R688" s="117"/>
      <c r="S688" s="117"/>
      <c r="T688" s="117"/>
      <c r="U688" s="117"/>
      <c r="V688" s="117"/>
      <c r="W688" s="117"/>
      <c r="X688" s="117"/>
      <c r="Y688" s="117"/>
      <c r="Z688" s="117"/>
    </row>
    <row r="689">
      <c r="A689" s="361"/>
      <c r="B689" s="115"/>
      <c r="C689" s="117"/>
      <c r="D689" s="361"/>
      <c r="E689" s="870"/>
      <c r="F689" s="871"/>
      <c r="G689" s="117"/>
      <c r="H689" s="117"/>
      <c r="I689" s="361"/>
      <c r="J689" s="117"/>
      <c r="K689" s="117"/>
      <c r="L689" s="117"/>
      <c r="M689" s="117"/>
      <c r="N689" s="117"/>
      <c r="O689" s="117"/>
      <c r="P689" s="117"/>
      <c r="Q689" s="117"/>
      <c r="R689" s="117"/>
      <c r="S689" s="117"/>
      <c r="T689" s="117"/>
      <c r="U689" s="117"/>
      <c r="V689" s="117"/>
      <c r="W689" s="117"/>
      <c r="X689" s="117"/>
      <c r="Y689" s="117"/>
      <c r="Z689" s="117"/>
    </row>
    <row r="690">
      <c r="A690" s="361"/>
      <c r="B690" s="115"/>
      <c r="C690" s="117"/>
      <c r="D690" s="361"/>
      <c r="E690" s="870"/>
      <c r="F690" s="871"/>
      <c r="G690" s="117"/>
      <c r="H690" s="117"/>
      <c r="I690" s="361"/>
      <c r="J690" s="117"/>
      <c r="K690" s="117"/>
      <c r="L690" s="117"/>
      <c r="M690" s="117"/>
      <c r="N690" s="117"/>
      <c r="O690" s="117"/>
      <c r="P690" s="117"/>
      <c r="Q690" s="117"/>
      <c r="R690" s="117"/>
      <c r="S690" s="117"/>
      <c r="T690" s="117"/>
      <c r="U690" s="117"/>
      <c r="V690" s="117"/>
      <c r="W690" s="117"/>
      <c r="X690" s="117"/>
      <c r="Y690" s="117"/>
      <c r="Z690" s="117"/>
    </row>
    <row r="691">
      <c r="A691" s="361"/>
      <c r="B691" s="115"/>
      <c r="C691" s="117"/>
      <c r="D691" s="361"/>
      <c r="E691" s="870"/>
      <c r="F691" s="871"/>
      <c r="G691" s="117"/>
      <c r="H691" s="117"/>
      <c r="I691" s="361"/>
      <c r="J691" s="117"/>
      <c r="K691" s="117"/>
      <c r="L691" s="117"/>
      <c r="M691" s="117"/>
      <c r="N691" s="117"/>
      <c r="O691" s="117"/>
      <c r="P691" s="117"/>
      <c r="Q691" s="117"/>
      <c r="R691" s="117"/>
      <c r="S691" s="117"/>
      <c r="T691" s="117"/>
      <c r="U691" s="117"/>
      <c r="V691" s="117"/>
      <c r="W691" s="117"/>
      <c r="X691" s="117"/>
      <c r="Y691" s="117"/>
      <c r="Z691" s="117"/>
    </row>
    <row r="692">
      <c r="A692" s="361"/>
      <c r="B692" s="115"/>
      <c r="C692" s="117"/>
      <c r="D692" s="361"/>
      <c r="E692" s="870"/>
      <c r="F692" s="871"/>
      <c r="G692" s="117"/>
      <c r="H692" s="117"/>
      <c r="I692" s="361"/>
      <c r="J692" s="117"/>
      <c r="K692" s="117"/>
      <c r="L692" s="117"/>
      <c r="M692" s="117"/>
      <c r="N692" s="117"/>
      <c r="O692" s="117"/>
      <c r="P692" s="117"/>
      <c r="Q692" s="117"/>
      <c r="R692" s="117"/>
      <c r="S692" s="117"/>
      <c r="T692" s="117"/>
      <c r="U692" s="117"/>
      <c r="V692" s="117"/>
      <c r="W692" s="117"/>
      <c r="X692" s="117"/>
      <c r="Y692" s="117"/>
      <c r="Z692" s="117"/>
    </row>
    <row r="693">
      <c r="A693" s="361"/>
      <c r="B693" s="115"/>
      <c r="C693" s="117"/>
      <c r="D693" s="361"/>
      <c r="E693" s="870"/>
      <c r="F693" s="871"/>
      <c r="G693" s="117"/>
      <c r="H693" s="117"/>
      <c r="I693" s="361"/>
      <c r="J693" s="117"/>
      <c r="K693" s="117"/>
      <c r="L693" s="117"/>
      <c r="M693" s="117"/>
      <c r="N693" s="117"/>
      <c r="O693" s="117"/>
      <c r="P693" s="117"/>
      <c r="Q693" s="117"/>
      <c r="R693" s="117"/>
      <c r="S693" s="117"/>
      <c r="T693" s="117"/>
      <c r="U693" s="117"/>
      <c r="V693" s="117"/>
      <c r="W693" s="117"/>
      <c r="X693" s="117"/>
      <c r="Y693" s="117"/>
      <c r="Z693" s="117"/>
    </row>
    <row r="694">
      <c r="A694" s="361"/>
      <c r="B694" s="115"/>
      <c r="C694" s="117"/>
      <c r="D694" s="361"/>
      <c r="E694" s="870"/>
      <c r="F694" s="871"/>
      <c r="G694" s="117"/>
      <c r="H694" s="117"/>
      <c r="I694" s="361"/>
      <c r="J694" s="117"/>
      <c r="K694" s="117"/>
      <c r="L694" s="117"/>
      <c r="M694" s="117"/>
      <c r="N694" s="117"/>
      <c r="O694" s="117"/>
      <c r="P694" s="117"/>
      <c r="Q694" s="117"/>
      <c r="R694" s="117"/>
      <c r="S694" s="117"/>
      <c r="T694" s="117"/>
      <c r="U694" s="117"/>
      <c r="V694" s="117"/>
      <c r="W694" s="117"/>
      <c r="X694" s="117"/>
      <c r="Y694" s="117"/>
      <c r="Z694" s="117"/>
    </row>
    <row r="695">
      <c r="A695" s="361"/>
      <c r="B695" s="115"/>
      <c r="C695" s="117"/>
      <c r="D695" s="361"/>
      <c r="E695" s="870"/>
      <c r="F695" s="871"/>
      <c r="G695" s="117"/>
      <c r="H695" s="117"/>
      <c r="I695" s="361"/>
      <c r="J695" s="117"/>
      <c r="K695" s="117"/>
      <c r="L695" s="117"/>
      <c r="M695" s="117"/>
      <c r="N695" s="117"/>
      <c r="O695" s="117"/>
      <c r="P695" s="117"/>
      <c r="Q695" s="117"/>
      <c r="R695" s="117"/>
      <c r="S695" s="117"/>
      <c r="T695" s="117"/>
      <c r="U695" s="117"/>
      <c r="V695" s="117"/>
      <c r="W695" s="117"/>
      <c r="X695" s="117"/>
      <c r="Y695" s="117"/>
      <c r="Z695" s="117"/>
    </row>
    <row r="696">
      <c r="A696" s="361"/>
      <c r="B696" s="115"/>
      <c r="C696" s="117"/>
      <c r="D696" s="361"/>
      <c r="E696" s="870"/>
      <c r="F696" s="871"/>
      <c r="G696" s="117"/>
      <c r="H696" s="117"/>
      <c r="I696" s="361"/>
      <c r="J696" s="117"/>
      <c r="K696" s="117"/>
      <c r="L696" s="117"/>
      <c r="M696" s="117"/>
      <c r="N696" s="117"/>
      <c r="O696" s="117"/>
      <c r="P696" s="117"/>
      <c r="Q696" s="117"/>
      <c r="R696" s="117"/>
      <c r="S696" s="117"/>
      <c r="T696" s="117"/>
      <c r="U696" s="117"/>
      <c r="V696" s="117"/>
      <c r="W696" s="117"/>
      <c r="X696" s="117"/>
      <c r="Y696" s="117"/>
      <c r="Z696" s="117"/>
    </row>
    <row r="697">
      <c r="A697" s="361"/>
      <c r="B697" s="115"/>
      <c r="C697" s="117"/>
      <c r="D697" s="361"/>
      <c r="E697" s="870"/>
      <c r="F697" s="871"/>
      <c r="G697" s="117"/>
      <c r="H697" s="117"/>
      <c r="I697" s="361"/>
      <c r="J697" s="117"/>
      <c r="K697" s="117"/>
      <c r="L697" s="117"/>
      <c r="M697" s="117"/>
      <c r="N697" s="117"/>
      <c r="O697" s="117"/>
      <c r="P697" s="117"/>
      <c r="Q697" s="117"/>
      <c r="R697" s="117"/>
      <c r="S697" s="117"/>
      <c r="T697" s="117"/>
      <c r="U697" s="117"/>
      <c r="V697" s="117"/>
      <c r="W697" s="117"/>
      <c r="X697" s="117"/>
      <c r="Y697" s="117"/>
      <c r="Z697" s="117"/>
    </row>
    <row r="698">
      <c r="A698" s="361"/>
      <c r="B698" s="115"/>
      <c r="C698" s="117"/>
      <c r="D698" s="361"/>
      <c r="E698" s="870"/>
      <c r="F698" s="871"/>
      <c r="G698" s="117"/>
      <c r="H698" s="117"/>
      <c r="I698" s="361"/>
      <c r="J698" s="117"/>
      <c r="K698" s="117"/>
      <c r="L698" s="117"/>
      <c r="M698" s="117"/>
      <c r="N698" s="117"/>
      <c r="O698" s="117"/>
      <c r="P698" s="117"/>
      <c r="Q698" s="117"/>
      <c r="R698" s="117"/>
      <c r="S698" s="117"/>
      <c r="T698" s="117"/>
      <c r="U698" s="117"/>
      <c r="V698" s="117"/>
      <c r="W698" s="117"/>
      <c r="X698" s="117"/>
      <c r="Y698" s="117"/>
      <c r="Z698" s="117"/>
    </row>
    <row r="699">
      <c r="A699" s="361"/>
      <c r="B699" s="115"/>
      <c r="C699" s="117"/>
      <c r="D699" s="361"/>
      <c r="E699" s="870"/>
      <c r="F699" s="871"/>
      <c r="G699" s="117"/>
      <c r="H699" s="117"/>
      <c r="I699" s="361"/>
      <c r="J699" s="117"/>
      <c r="K699" s="117"/>
      <c r="L699" s="117"/>
      <c r="M699" s="117"/>
      <c r="N699" s="117"/>
      <c r="O699" s="117"/>
      <c r="P699" s="117"/>
      <c r="Q699" s="117"/>
      <c r="R699" s="117"/>
      <c r="S699" s="117"/>
      <c r="T699" s="117"/>
      <c r="U699" s="117"/>
      <c r="V699" s="117"/>
      <c r="W699" s="117"/>
      <c r="X699" s="117"/>
      <c r="Y699" s="117"/>
      <c r="Z699" s="117"/>
    </row>
    <row r="700">
      <c r="A700" s="361"/>
      <c r="B700" s="115"/>
      <c r="C700" s="117"/>
      <c r="D700" s="361"/>
      <c r="E700" s="870"/>
      <c r="F700" s="871"/>
      <c r="G700" s="117"/>
      <c r="H700" s="117"/>
      <c r="I700" s="361"/>
      <c r="J700" s="117"/>
      <c r="K700" s="117"/>
      <c r="L700" s="117"/>
      <c r="M700" s="117"/>
      <c r="N700" s="117"/>
      <c r="O700" s="117"/>
      <c r="P700" s="117"/>
      <c r="Q700" s="117"/>
      <c r="R700" s="117"/>
      <c r="S700" s="117"/>
      <c r="T700" s="117"/>
      <c r="U700" s="117"/>
      <c r="V700" s="117"/>
      <c r="W700" s="117"/>
      <c r="X700" s="117"/>
      <c r="Y700" s="117"/>
      <c r="Z700" s="117"/>
    </row>
    <row r="701">
      <c r="A701" s="361"/>
      <c r="B701" s="115"/>
      <c r="C701" s="117"/>
      <c r="D701" s="361"/>
      <c r="E701" s="870"/>
      <c r="F701" s="871"/>
      <c r="G701" s="117"/>
      <c r="H701" s="117"/>
      <c r="I701" s="361"/>
      <c r="J701" s="117"/>
      <c r="K701" s="117"/>
      <c r="L701" s="117"/>
      <c r="M701" s="117"/>
      <c r="N701" s="117"/>
      <c r="O701" s="117"/>
      <c r="P701" s="117"/>
      <c r="Q701" s="117"/>
      <c r="R701" s="117"/>
      <c r="S701" s="117"/>
      <c r="T701" s="117"/>
      <c r="U701" s="117"/>
      <c r="V701" s="117"/>
      <c r="W701" s="117"/>
      <c r="X701" s="117"/>
      <c r="Y701" s="117"/>
      <c r="Z701" s="117"/>
    </row>
    <row r="702">
      <c r="A702" s="361"/>
      <c r="B702" s="115"/>
      <c r="C702" s="117"/>
      <c r="D702" s="361"/>
      <c r="E702" s="870"/>
      <c r="F702" s="871"/>
      <c r="G702" s="117"/>
      <c r="H702" s="117"/>
      <c r="I702" s="361"/>
      <c r="J702" s="117"/>
      <c r="K702" s="117"/>
      <c r="L702" s="117"/>
      <c r="M702" s="117"/>
      <c r="N702" s="117"/>
      <c r="O702" s="117"/>
      <c r="P702" s="117"/>
      <c r="Q702" s="117"/>
      <c r="R702" s="117"/>
      <c r="S702" s="117"/>
      <c r="T702" s="117"/>
      <c r="U702" s="117"/>
      <c r="V702" s="117"/>
      <c r="W702" s="117"/>
      <c r="X702" s="117"/>
      <c r="Y702" s="117"/>
      <c r="Z702" s="117"/>
    </row>
    <row r="703">
      <c r="A703" s="361"/>
      <c r="B703" s="115"/>
      <c r="C703" s="117"/>
      <c r="D703" s="361"/>
      <c r="E703" s="870"/>
      <c r="F703" s="871"/>
      <c r="G703" s="117"/>
      <c r="H703" s="117"/>
      <c r="I703" s="361"/>
      <c r="J703" s="117"/>
      <c r="K703" s="117"/>
      <c r="L703" s="117"/>
      <c r="M703" s="117"/>
      <c r="N703" s="117"/>
      <c r="O703" s="117"/>
      <c r="P703" s="117"/>
      <c r="Q703" s="117"/>
      <c r="R703" s="117"/>
      <c r="S703" s="117"/>
      <c r="T703" s="117"/>
      <c r="U703" s="117"/>
      <c r="V703" s="117"/>
      <c r="W703" s="117"/>
      <c r="X703" s="117"/>
      <c r="Y703" s="117"/>
      <c r="Z703" s="117"/>
    </row>
    <row r="704">
      <c r="A704" s="361"/>
      <c r="B704" s="115"/>
      <c r="C704" s="117"/>
      <c r="D704" s="361"/>
      <c r="E704" s="870"/>
      <c r="F704" s="871"/>
      <c r="G704" s="117"/>
      <c r="H704" s="117"/>
      <c r="I704" s="361"/>
      <c r="J704" s="117"/>
      <c r="K704" s="117"/>
      <c r="L704" s="117"/>
      <c r="M704" s="117"/>
      <c r="N704" s="117"/>
      <c r="O704" s="117"/>
      <c r="P704" s="117"/>
      <c r="Q704" s="117"/>
      <c r="R704" s="117"/>
      <c r="S704" s="117"/>
      <c r="T704" s="117"/>
      <c r="U704" s="117"/>
      <c r="V704" s="117"/>
      <c r="W704" s="117"/>
      <c r="X704" s="117"/>
      <c r="Y704" s="117"/>
      <c r="Z704" s="117"/>
    </row>
    <row r="705">
      <c r="A705" s="361"/>
      <c r="B705" s="115"/>
      <c r="C705" s="117"/>
      <c r="D705" s="361"/>
      <c r="E705" s="870"/>
      <c r="F705" s="871"/>
      <c r="G705" s="117"/>
      <c r="H705" s="117"/>
      <c r="I705" s="361"/>
      <c r="J705" s="117"/>
      <c r="K705" s="117"/>
      <c r="L705" s="117"/>
      <c r="M705" s="117"/>
      <c r="N705" s="117"/>
      <c r="O705" s="117"/>
      <c r="P705" s="117"/>
      <c r="Q705" s="117"/>
      <c r="R705" s="117"/>
      <c r="S705" s="117"/>
      <c r="T705" s="117"/>
      <c r="U705" s="117"/>
      <c r="V705" s="117"/>
      <c r="W705" s="117"/>
      <c r="X705" s="117"/>
      <c r="Y705" s="117"/>
      <c r="Z705" s="117"/>
    </row>
    <row r="706">
      <c r="A706" s="361"/>
      <c r="B706" s="115"/>
      <c r="C706" s="117"/>
      <c r="D706" s="361"/>
      <c r="E706" s="870"/>
      <c r="F706" s="871"/>
      <c r="G706" s="117"/>
      <c r="H706" s="117"/>
      <c r="I706" s="361"/>
      <c r="J706" s="117"/>
      <c r="K706" s="117"/>
      <c r="L706" s="117"/>
      <c r="M706" s="117"/>
      <c r="N706" s="117"/>
      <c r="O706" s="117"/>
      <c r="P706" s="117"/>
      <c r="Q706" s="117"/>
      <c r="R706" s="117"/>
      <c r="S706" s="117"/>
      <c r="T706" s="117"/>
      <c r="U706" s="117"/>
      <c r="V706" s="117"/>
      <c r="W706" s="117"/>
      <c r="X706" s="117"/>
      <c r="Y706" s="117"/>
      <c r="Z706" s="117"/>
    </row>
    <row r="707">
      <c r="A707" s="361"/>
      <c r="B707" s="115"/>
      <c r="C707" s="117"/>
      <c r="D707" s="361"/>
      <c r="E707" s="870"/>
      <c r="F707" s="871"/>
      <c r="G707" s="117"/>
      <c r="H707" s="117"/>
      <c r="I707" s="361"/>
      <c r="J707" s="117"/>
      <c r="K707" s="117"/>
      <c r="L707" s="117"/>
      <c r="M707" s="117"/>
      <c r="N707" s="117"/>
      <c r="O707" s="117"/>
      <c r="P707" s="117"/>
      <c r="Q707" s="117"/>
      <c r="R707" s="117"/>
      <c r="S707" s="117"/>
      <c r="T707" s="117"/>
      <c r="U707" s="117"/>
      <c r="V707" s="117"/>
      <c r="W707" s="117"/>
      <c r="X707" s="117"/>
      <c r="Y707" s="117"/>
      <c r="Z707" s="117"/>
    </row>
    <row r="708">
      <c r="A708" s="361"/>
      <c r="B708" s="115"/>
      <c r="C708" s="117"/>
      <c r="D708" s="361"/>
      <c r="E708" s="870"/>
      <c r="F708" s="871"/>
      <c r="G708" s="117"/>
      <c r="H708" s="117"/>
      <c r="I708" s="361"/>
      <c r="J708" s="117"/>
      <c r="K708" s="117"/>
      <c r="L708" s="117"/>
      <c r="M708" s="117"/>
      <c r="N708" s="117"/>
      <c r="O708" s="117"/>
      <c r="P708" s="117"/>
      <c r="Q708" s="117"/>
      <c r="R708" s="117"/>
      <c r="S708" s="117"/>
      <c r="T708" s="117"/>
      <c r="U708" s="117"/>
      <c r="V708" s="117"/>
      <c r="W708" s="117"/>
      <c r="X708" s="117"/>
      <c r="Y708" s="117"/>
      <c r="Z708" s="117"/>
    </row>
    <row r="709">
      <c r="A709" s="361"/>
      <c r="B709" s="115"/>
      <c r="C709" s="117"/>
      <c r="D709" s="361"/>
      <c r="E709" s="870"/>
      <c r="F709" s="871"/>
      <c r="G709" s="117"/>
      <c r="H709" s="117"/>
      <c r="I709" s="361"/>
      <c r="J709" s="117"/>
      <c r="K709" s="117"/>
      <c r="L709" s="117"/>
      <c r="M709" s="117"/>
      <c r="N709" s="117"/>
      <c r="O709" s="117"/>
      <c r="P709" s="117"/>
      <c r="Q709" s="117"/>
      <c r="R709" s="117"/>
      <c r="S709" s="117"/>
      <c r="T709" s="117"/>
      <c r="U709" s="117"/>
      <c r="V709" s="117"/>
      <c r="W709" s="117"/>
      <c r="X709" s="117"/>
      <c r="Y709" s="117"/>
      <c r="Z709" s="117"/>
    </row>
    <row r="710">
      <c r="A710" s="361"/>
      <c r="B710" s="115"/>
      <c r="C710" s="117"/>
      <c r="D710" s="361"/>
      <c r="E710" s="870"/>
      <c r="F710" s="871"/>
      <c r="G710" s="117"/>
      <c r="H710" s="117"/>
      <c r="I710" s="361"/>
      <c r="J710" s="117"/>
      <c r="K710" s="117"/>
      <c r="L710" s="117"/>
      <c r="M710" s="117"/>
      <c r="N710" s="117"/>
      <c r="O710" s="117"/>
      <c r="P710" s="117"/>
      <c r="Q710" s="117"/>
      <c r="R710" s="117"/>
      <c r="S710" s="117"/>
      <c r="T710" s="117"/>
      <c r="U710" s="117"/>
      <c r="V710" s="117"/>
      <c r="W710" s="117"/>
      <c r="X710" s="117"/>
      <c r="Y710" s="117"/>
      <c r="Z710" s="117"/>
    </row>
    <row r="711">
      <c r="A711" s="361"/>
      <c r="B711" s="115"/>
      <c r="C711" s="117"/>
      <c r="D711" s="361"/>
      <c r="E711" s="870"/>
      <c r="F711" s="871"/>
      <c r="G711" s="117"/>
      <c r="H711" s="117"/>
      <c r="I711" s="361"/>
      <c r="J711" s="117"/>
      <c r="K711" s="117"/>
      <c r="L711" s="117"/>
      <c r="M711" s="117"/>
      <c r="N711" s="117"/>
      <c r="O711" s="117"/>
      <c r="P711" s="117"/>
      <c r="Q711" s="117"/>
      <c r="R711" s="117"/>
      <c r="S711" s="117"/>
      <c r="T711" s="117"/>
      <c r="U711" s="117"/>
      <c r="V711" s="117"/>
      <c r="W711" s="117"/>
      <c r="X711" s="117"/>
      <c r="Y711" s="117"/>
      <c r="Z711" s="117"/>
    </row>
    <row r="712">
      <c r="A712" s="361"/>
      <c r="B712" s="115"/>
      <c r="C712" s="117"/>
      <c r="D712" s="361"/>
      <c r="E712" s="870"/>
      <c r="F712" s="871"/>
      <c r="G712" s="117"/>
      <c r="H712" s="117"/>
      <c r="I712" s="361"/>
      <c r="J712" s="117"/>
      <c r="K712" s="117"/>
      <c r="L712" s="117"/>
      <c r="M712" s="117"/>
      <c r="N712" s="117"/>
      <c r="O712" s="117"/>
      <c r="P712" s="117"/>
      <c r="Q712" s="117"/>
      <c r="R712" s="117"/>
      <c r="S712" s="117"/>
      <c r="T712" s="117"/>
      <c r="U712" s="117"/>
      <c r="V712" s="117"/>
      <c r="W712" s="117"/>
      <c r="X712" s="117"/>
      <c r="Y712" s="117"/>
      <c r="Z712" s="117"/>
    </row>
    <row r="713">
      <c r="A713" s="361"/>
      <c r="B713" s="115"/>
      <c r="C713" s="117"/>
      <c r="D713" s="361"/>
      <c r="E713" s="870"/>
      <c r="F713" s="871"/>
      <c r="G713" s="117"/>
      <c r="H713" s="117"/>
      <c r="I713" s="361"/>
      <c r="J713" s="117"/>
      <c r="K713" s="117"/>
      <c r="L713" s="117"/>
      <c r="M713" s="117"/>
      <c r="N713" s="117"/>
      <c r="O713" s="117"/>
      <c r="P713" s="117"/>
      <c r="Q713" s="117"/>
      <c r="R713" s="117"/>
      <c r="S713" s="117"/>
      <c r="T713" s="117"/>
      <c r="U713" s="117"/>
      <c r="V713" s="117"/>
      <c r="W713" s="117"/>
      <c r="X713" s="117"/>
      <c r="Y713" s="117"/>
      <c r="Z713" s="117"/>
    </row>
    <row r="714">
      <c r="A714" s="361"/>
      <c r="B714" s="115"/>
      <c r="C714" s="117"/>
      <c r="D714" s="361"/>
      <c r="E714" s="870"/>
      <c r="F714" s="871"/>
      <c r="G714" s="117"/>
      <c r="H714" s="117"/>
      <c r="I714" s="361"/>
      <c r="J714" s="117"/>
      <c r="K714" s="117"/>
      <c r="L714" s="117"/>
      <c r="M714" s="117"/>
      <c r="N714" s="117"/>
      <c r="O714" s="117"/>
      <c r="P714" s="117"/>
      <c r="Q714" s="117"/>
      <c r="R714" s="117"/>
      <c r="S714" s="117"/>
      <c r="T714" s="117"/>
      <c r="U714" s="117"/>
      <c r="V714" s="117"/>
      <c r="W714" s="117"/>
      <c r="X714" s="117"/>
      <c r="Y714" s="117"/>
      <c r="Z714" s="117"/>
    </row>
    <row r="715">
      <c r="A715" s="361"/>
      <c r="B715" s="115"/>
      <c r="C715" s="117"/>
      <c r="D715" s="361"/>
      <c r="E715" s="870"/>
      <c r="F715" s="871"/>
      <c r="G715" s="117"/>
      <c r="H715" s="117"/>
      <c r="I715" s="361"/>
      <c r="J715" s="117"/>
      <c r="K715" s="117"/>
      <c r="L715" s="117"/>
      <c r="M715" s="117"/>
      <c r="N715" s="117"/>
      <c r="O715" s="117"/>
      <c r="P715" s="117"/>
      <c r="Q715" s="117"/>
      <c r="R715" s="117"/>
      <c r="S715" s="117"/>
      <c r="T715" s="117"/>
      <c r="U715" s="117"/>
      <c r="V715" s="117"/>
      <c r="W715" s="117"/>
      <c r="X715" s="117"/>
      <c r="Y715" s="117"/>
      <c r="Z715" s="117"/>
    </row>
    <row r="716">
      <c r="A716" s="361"/>
      <c r="B716" s="115"/>
      <c r="C716" s="117"/>
      <c r="D716" s="361"/>
      <c r="E716" s="870"/>
      <c r="F716" s="871"/>
      <c r="G716" s="117"/>
      <c r="H716" s="117"/>
      <c r="I716" s="361"/>
      <c r="J716" s="117"/>
      <c r="K716" s="117"/>
      <c r="L716" s="117"/>
      <c r="M716" s="117"/>
      <c r="N716" s="117"/>
      <c r="O716" s="117"/>
      <c r="P716" s="117"/>
      <c r="Q716" s="117"/>
      <c r="R716" s="117"/>
      <c r="S716" s="117"/>
      <c r="T716" s="117"/>
      <c r="U716" s="117"/>
      <c r="V716" s="117"/>
      <c r="W716" s="117"/>
      <c r="X716" s="117"/>
      <c r="Y716" s="117"/>
      <c r="Z716" s="117"/>
    </row>
    <row r="717">
      <c r="A717" s="361"/>
      <c r="B717" s="115"/>
      <c r="C717" s="117"/>
      <c r="D717" s="361"/>
      <c r="E717" s="870"/>
      <c r="F717" s="871"/>
      <c r="G717" s="117"/>
      <c r="H717" s="117"/>
      <c r="I717" s="361"/>
      <c r="J717" s="117"/>
      <c r="K717" s="117"/>
      <c r="L717" s="117"/>
      <c r="M717" s="117"/>
      <c r="N717" s="117"/>
      <c r="O717" s="117"/>
      <c r="P717" s="117"/>
      <c r="Q717" s="117"/>
      <c r="R717" s="117"/>
      <c r="S717" s="117"/>
      <c r="T717" s="117"/>
      <c r="U717" s="117"/>
      <c r="V717" s="117"/>
      <c r="W717" s="117"/>
      <c r="X717" s="117"/>
      <c r="Y717" s="117"/>
      <c r="Z717" s="117"/>
    </row>
    <row r="718">
      <c r="A718" s="361"/>
      <c r="B718" s="115"/>
      <c r="C718" s="117"/>
      <c r="D718" s="361"/>
      <c r="E718" s="870"/>
      <c r="F718" s="871"/>
      <c r="G718" s="117"/>
      <c r="H718" s="117"/>
      <c r="I718" s="361"/>
      <c r="J718" s="117"/>
      <c r="K718" s="117"/>
      <c r="L718" s="117"/>
      <c r="M718" s="117"/>
      <c r="N718" s="117"/>
      <c r="O718" s="117"/>
      <c r="P718" s="117"/>
      <c r="Q718" s="117"/>
      <c r="R718" s="117"/>
      <c r="S718" s="117"/>
      <c r="T718" s="117"/>
      <c r="U718" s="117"/>
      <c r="V718" s="117"/>
      <c r="W718" s="117"/>
      <c r="X718" s="117"/>
      <c r="Y718" s="117"/>
      <c r="Z718" s="117"/>
    </row>
    <row r="719">
      <c r="A719" s="361"/>
      <c r="B719" s="115"/>
      <c r="C719" s="117"/>
      <c r="D719" s="361"/>
      <c r="E719" s="870"/>
      <c r="F719" s="871"/>
      <c r="G719" s="117"/>
      <c r="H719" s="117"/>
      <c r="I719" s="361"/>
      <c r="J719" s="117"/>
      <c r="K719" s="117"/>
      <c r="L719" s="117"/>
      <c r="M719" s="117"/>
      <c r="N719" s="117"/>
      <c r="O719" s="117"/>
      <c r="P719" s="117"/>
      <c r="Q719" s="117"/>
      <c r="R719" s="117"/>
      <c r="S719" s="117"/>
      <c r="T719" s="117"/>
      <c r="U719" s="117"/>
      <c r="V719" s="117"/>
      <c r="W719" s="117"/>
      <c r="X719" s="117"/>
      <c r="Y719" s="117"/>
      <c r="Z719" s="117"/>
    </row>
    <row r="720">
      <c r="A720" s="361"/>
      <c r="B720" s="115"/>
      <c r="C720" s="117"/>
      <c r="D720" s="361"/>
      <c r="E720" s="870"/>
      <c r="F720" s="871"/>
      <c r="G720" s="117"/>
      <c r="H720" s="117"/>
      <c r="I720" s="361"/>
      <c r="J720" s="117"/>
      <c r="K720" s="117"/>
      <c r="L720" s="117"/>
      <c r="M720" s="117"/>
      <c r="N720" s="117"/>
      <c r="O720" s="117"/>
      <c r="P720" s="117"/>
      <c r="Q720" s="117"/>
      <c r="R720" s="117"/>
      <c r="S720" s="117"/>
      <c r="T720" s="117"/>
      <c r="U720" s="117"/>
      <c r="V720" s="117"/>
      <c r="W720" s="117"/>
      <c r="X720" s="117"/>
      <c r="Y720" s="117"/>
      <c r="Z720" s="117"/>
    </row>
    <row r="721">
      <c r="A721" s="361"/>
      <c r="B721" s="115"/>
      <c r="C721" s="117"/>
      <c r="D721" s="361"/>
      <c r="E721" s="870"/>
      <c r="F721" s="871"/>
      <c r="G721" s="117"/>
      <c r="H721" s="117"/>
      <c r="I721" s="361"/>
      <c r="J721" s="117"/>
      <c r="K721" s="117"/>
      <c r="L721" s="117"/>
      <c r="M721" s="117"/>
      <c r="N721" s="117"/>
      <c r="O721" s="117"/>
      <c r="P721" s="117"/>
      <c r="Q721" s="117"/>
      <c r="R721" s="117"/>
      <c r="S721" s="117"/>
      <c r="T721" s="117"/>
      <c r="U721" s="117"/>
      <c r="V721" s="117"/>
      <c r="W721" s="117"/>
      <c r="X721" s="117"/>
      <c r="Y721" s="117"/>
      <c r="Z721" s="117"/>
    </row>
    <row r="722">
      <c r="A722" s="361"/>
      <c r="B722" s="115"/>
      <c r="C722" s="117"/>
      <c r="D722" s="361"/>
      <c r="E722" s="870"/>
      <c r="F722" s="871"/>
      <c r="G722" s="117"/>
      <c r="H722" s="117"/>
      <c r="I722" s="361"/>
      <c r="J722" s="117"/>
      <c r="K722" s="117"/>
      <c r="L722" s="117"/>
      <c r="M722" s="117"/>
      <c r="N722" s="117"/>
      <c r="O722" s="117"/>
      <c r="P722" s="117"/>
      <c r="Q722" s="117"/>
      <c r="R722" s="117"/>
      <c r="S722" s="117"/>
      <c r="T722" s="117"/>
      <c r="U722" s="117"/>
      <c r="V722" s="117"/>
      <c r="W722" s="117"/>
      <c r="X722" s="117"/>
      <c r="Y722" s="117"/>
      <c r="Z722" s="117"/>
    </row>
    <row r="723">
      <c r="A723" s="361"/>
      <c r="B723" s="115"/>
      <c r="C723" s="117"/>
      <c r="D723" s="361"/>
      <c r="E723" s="870"/>
      <c r="F723" s="871"/>
      <c r="G723" s="117"/>
      <c r="H723" s="117"/>
      <c r="I723" s="361"/>
      <c r="J723" s="117"/>
      <c r="K723" s="117"/>
      <c r="L723" s="117"/>
      <c r="M723" s="117"/>
      <c r="N723" s="117"/>
      <c r="O723" s="117"/>
      <c r="P723" s="117"/>
      <c r="Q723" s="117"/>
      <c r="R723" s="117"/>
      <c r="S723" s="117"/>
      <c r="T723" s="117"/>
      <c r="U723" s="117"/>
      <c r="V723" s="117"/>
      <c r="W723" s="117"/>
      <c r="X723" s="117"/>
      <c r="Y723" s="117"/>
      <c r="Z723" s="117"/>
    </row>
    <row r="724">
      <c r="A724" s="361"/>
      <c r="B724" s="115"/>
      <c r="C724" s="117"/>
      <c r="D724" s="361"/>
      <c r="E724" s="870"/>
      <c r="F724" s="871"/>
      <c r="G724" s="117"/>
      <c r="H724" s="117"/>
      <c r="I724" s="361"/>
      <c r="J724" s="117"/>
      <c r="K724" s="117"/>
      <c r="L724" s="117"/>
      <c r="M724" s="117"/>
      <c r="N724" s="117"/>
      <c r="O724" s="117"/>
      <c r="P724" s="117"/>
      <c r="Q724" s="117"/>
      <c r="R724" s="117"/>
      <c r="S724" s="117"/>
      <c r="T724" s="117"/>
      <c r="U724" s="117"/>
      <c r="V724" s="117"/>
      <c r="W724" s="117"/>
      <c r="X724" s="117"/>
      <c r="Y724" s="117"/>
      <c r="Z724" s="117"/>
    </row>
    <row r="725">
      <c r="A725" s="361"/>
      <c r="B725" s="115"/>
      <c r="C725" s="117"/>
      <c r="D725" s="361"/>
      <c r="E725" s="870"/>
      <c r="F725" s="871"/>
      <c r="G725" s="117"/>
      <c r="H725" s="117"/>
      <c r="I725" s="361"/>
      <c r="J725" s="117"/>
      <c r="K725" s="117"/>
      <c r="L725" s="117"/>
      <c r="M725" s="117"/>
      <c r="N725" s="117"/>
      <c r="O725" s="117"/>
      <c r="P725" s="117"/>
      <c r="Q725" s="117"/>
      <c r="R725" s="117"/>
      <c r="S725" s="117"/>
      <c r="T725" s="117"/>
      <c r="U725" s="117"/>
      <c r="V725" s="117"/>
      <c r="W725" s="117"/>
      <c r="X725" s="117"/>
      <c r="Y725" s="117"/>
      <c r="Z725" s="117"/>
    </row>
    <row r="726">
      <c r="A726" s="361"/>
      <c r="B726" s="115"/>
      <c r="C726" s="117"/>
      <c r="D726" s="361"/>
      <c r="E726" s="870"/>
      <c r="F726" s="871"/>
      <c r="G726" s="117"/>
      <c r="H726" s="117"/>
      <c r="I726" s="361"/>
      <c r="J726" s="117"/>
      <c r="K726" s="117"/>
      <c r="L726" s="117"/>
      <c r="M726" s="117"/>
      <c r="N726" s="117"/>
      <c r="O726" s="117"/>
      <c r="P726" s="117"/>
      <c r="Q726" s="117"/>
      <c r="R726" s="117"/>
      <c r="S726" s="117"/>
      <c r="T726" s="117"/>
      <c r="U726" s="117"/>
      <c r="V726" s="117"/>
      <c r="W726" s="117"/>
      <c r="X726" s="117"/>
      <c r="Y726" s="117"/>
      <c r="Z726" s="117"/>
    </row>
    <row r="727">
      <c r="A727" s="361"/>
      <c r="B727" s="115"/>
      <c r="C727" s="117"/>
      <c r="D727" s="361"/>
      <c r="E727" s="870"/>
      <c r="F727" s="871"/>
      <c r="G727" s="117"/>
      <c r="H727" s="117"/>
      <c r="I727" s="361"/>
      <c r="J727" s="117"/>
      <c r="K727" s="117"/>
      <c r="L727" s="117"/>
      <c r="M727" s="117"/>
      <c r="N727" s="117"/>
      <c r="O727" s="117"/>
      <c r="P727" s="117"/>
      <c r="Q727" s="117"/>
      <c r="R727" s="117"/>
      <c r="S727" s="117"/>
      <c r="T727" s="117"/>
      <c r="U727" s="117"/>
      <c r="V727" s="117"/>
      <c r="W727" s="117"/>
      <c r="X727" s="117"/>
      <c r="Y727" s="117"/>
      <c r="Z727" s="117"/>
    </row>
    <row r="728">
      <c r="A728" s="361"/>
      <c r="B728" s="115"/>
      <c r="C728" s="117"/>
      <c r="D728" s="361"/>
      <c r="E728" s="870"/>
      <c r="F728" s="871"/>
      <c r="G728" s="117"/>
      <c r="H728" s="117"/>
      <c r="I728" s="361"/>
      <c r="J728" s="117"/>
      <c r="K728" s="117"/>
      <c r="L728" s="117"/>
      <c r="M728" s="117"/>
      <c r="N728" s="117"/>
      <c r="O728" s="117"/>
      <c r="P728" s="117"/>
      <c r="Q728" s="117"/>
      <c r="R728" s="117"/>
      <c r="S728" s="117"/>
      <c r="T728" s="117"/>
      <c r="U728" s="117"/>
      <c r="V728" s="117"/>
      <c r="W728" s="117"/>
      <c r="X728" s="117"/>
      <c r="Y728" s="117"/>
      <c r="Z728" s="117"/>
    </row>
    <row r="729">
      <c r="A729" s="361"/>
      <c r="B729" s="115"/>
      <c r="C729" s="117"/>
      <c r="D729" s="361"/>
      <c r="E729" s="870"/>
      <c r="F729" s="871"/>
      <c r="G729" s="117"/>
      <c r="H729" s="117"/>
      <c r="I729" s="361"/>
      <c r="J729" s="117"/>
      <c r="K729" s="117"/>
      <c r="L729" s="117"/>
      <c r="M729" s="117"/>
      <c r="N729" s="117"/>
      <c r="O729" s="117"/>
      <c r="P729" s="117"/>
      <c r="Q729" s="117"/>
      <c r="R729" s="117"/>
      <c r="S729" s="117"/>
      <c r="T729" s="117"/>
      <c r="U729" s="117"/>
      <c r="V729" s="117"/>
      <c r="W729" s="117"/>
      <c r="X729" s="117"/>
      <c r="Y729" s="117"/>
      <c r="Z729" s="117"/>
    </row>
    <row r="730">
      <c r="A730" s="361"/>
      <c r="B730" s="115"/>
      <c r="C730" s="117"/>
      <c r="D730" s="361"/>
      <c r="E730" s="870"/>
      <c r="F730" s="871"/>
      <c r="G730" s="117"/>
      <c r="H730" s="117"/>
      <c r="I730" s="361"/>
      <c r="J730" s="117"/>
      <c r="K730" s="117"/>
      <c r="L730" s="117"/>
      <c r="M730" s="117"/>
      <c r="N730" s="117"/>
      <c r="O730" s="117"/>
      <c r="P730" s="117"/>
      <c r="Q730" s="117"/>
      <c r="R730" s="117"/>
      <c r="S730" s="117"/>
      <c r="T730" s="117"/>
      <c r="U730" s="117"/>
      <c r="V730" s="117"/>
      <c r="W730" s="117"/>
      <c r="X730" s="117"/>
      <c r="Y730" s="117"/>
      <c r="Z730" s="117"/>
    </row>
    <row r="731">
      <c r="A731" s="361"/>
      <c r="B731" s="115"/>
      <c r="C731" s="117"/>
      <c r="D731" s="361"/>
      <c r="E731" s="870"/>
      <c r="F731" s="871"/>
      <c r="G731" s="117"/>
      <c r="H731" s="117"/>
      <c r="I731" s="361"/>
      <c r="J731" s="117"/>
      <c r="K731" s="117"/>
      <c r="L731" s="117"/>
      <c r="M731" s="117"/>
      <c r="N731" s="117"/>
      <c r="O731" s="117"/>
      <c r="P731" s="117"/>
      <c r="Q731" s="117"/>
      <c r="R731" s="117"/>
      <c r="S731" s="117"/>
      <c r="T731" s="117"/>
      <c r="U731" s="117"/>
      <c r="V731" s="117"/>
      <c r="W731" s="117"/>
      <c r="X731" s="117"/>
      <c r="Y731" s="117"/>
      <c r="Z731" s="117"/>
    </row>
    <row r="732">
      <c r="A732" s="361"/>
      <c r="B732" s="115"/>
      <c r="C732" s="117"/>
      <c r="D732" s="361"/>
      <c r="E732" s="870"/>
      <c r="F732" s="871"/>
      <c r="G732" s="117"/>
      <c r="H732" s="117"/>
      <c r="I732" s="361"/>
      <c r="J732" s="117"/>
      <c r="K732" s="117"/>
      <c r="L732" s="117"/>
      <c r="M732" s="117"/>
      <c r="N732" s="117"/>
      <c r="O732" s="117"/>
      <c r="P732" s="117"/>
      <c r="Q732" s="117"/>
      <c r="R732" s="117"/>
      <c r="S732" s="117"/>
      <c r="T732" s="117"/>
      <c r="U732" s="117"/>
      <c r="V732" s="117"/>
      <c r="W732" s="117"/>
      <c r="X732" s="117"/>
      <c r="Y732" s="117"/>
      <c r="Z732" s="117"/>
    </row>
    <row r="733">
      <c r="A733" s="361"/>
      <c r="B733" s="115"/>
      <c r="C733" s="117"/>
      <c r="D733" s="361"/>
      <c r="E733" s="870"/>
      <c r="F733" s="871"/>
      <c r="G733" s="117"/>
      <c r="H733" s="117"/>
      <c r="I733" s="361"/>
      <c r="J733" s="117"/>
      <c r="K733" s="117"/>
      <c r="L733" s="117"/>
      <c r="M733" s="117"/>
      <c r="N733" s="117"/>
      <c r="O733" s="117"/>
      <c r="P733" s="117"/>
      <c r="Q733" s="117"/>
      <c r="R733" s="117"/>
      <c r="S733" s="117"/>
      <c r="T733" s="117"/>
      <c r="U733" s="117"/>
      <c r="V733" s="117"/>
      <c r="W733" s="117"/>
      <c r="X733" s="117"/>
      <c r="Y733" s="117"/>
      <c r="Z733" s="117"/>
    </row>
    <row r="734">
      <c r="A734" s="361"/>
      <c r="B734" s="115"/>
      <c r="C734" s="117"/>
      <c r="D734" s="361"/>
      <c r="E734" s="870"/>
      <c r="F734" s="871"/>
      <c r="G734" s="117"/>
      <c r="H734" s="117"/>
      <c r="I734" s="361"/>
      <c r="J734" s="117"/>
      <c r="K734" s="117"/>
      <c r="L734" s="117"/>
      <c r="M734" s="117"/>
      <c r="N734" s="117"/>
      <c r="O734" s="117"/>
      <c r="P734" s="117"/>
      <c r="Q734" s="117"/>
      <c r="R734" s="117"/>
      <c r="S734" s="117"/>
      <c r="T734" s="117"/>
      <c r="U734" s="117"/>
      <c r="V734" s="117"/>
      <c r="W734" s="117"/>
      <c r="X734" s="117"/>
      <c r="Y734" s="117"/>
      <c r="Z734" s="117"/>
    </row>
    <row r="735">
      <c r="A735" s="361"/>
      <c r="B735" s="115"/>
      <c r="C735" s="117"/>
      <c r="D735" s="361"/>
      <c r="E735" s="870"/>
      <c r="F735" s="871"/>
      <c r="G735" s="117"/>
      <c r="H735" s="117"/>
      <c r="I735" s="361"/>
      <c r="J735" s="117"/>
      <c r="K735" s="117"/>
      <c r="L735" s="117"/>
      <c r="M735" s="117"/>
      <c r="N735" s="117"/>
      <c r="O735" s="117"/>
      <c r="P735" s="117"/>
      <c r="Q735" s="117"/>
      <c r="R735" s="117"/>
      <c r="S735" s="117"/>
      <c r="T735" s="117"/>
      <c r="U735" s="117"/>
      <c r="V735" s="117"/>
      <c r="W735" s="117"/>
      <c r="X735" s="117"/>
      <c r="Y735" s="117"/>
      <c r="Z735" s="117"/>
    </row>
    <row r="736">
      <c r="A736" s="361"/>
      <c r="B736" s="115"/>
      <c r="C736" s="117"/>
      <c r="D736" s="361"/>
      <c r="E736" s="870"/>
      <c r="F736" s="871"/>
      <c r="G736" s="117"/>
      <c r="H736" s="117"/>
      <c r="I736" s="361"/>
      <c r="J736" s="117"/>
      <c r="K736" s="117"/>
      <c r="L736" s="117"/>
      <c r="M736" s="117"/>
      <c r="N736" s="117"/>
      <c r="O736" s="117"/>
      <c r="P736" s="117"/>
      <c r="Q736" s="117"/>
      <c r="R736" s="117"/>
      <c r="S736" s="117"/>
      <c r="T736" s="117"/>
      <c r="U736" s="117"/>
      <c r="V736" s="117"/>
      <c r="W736" s="117"/>
      <c r="X736" s="117"/>
      <c r="Y736" s="117"/>
      <c r="Z736" s="117"/>
    </row>
    <row r="737">
      <c r="A737" s="361"/>
      <c r="B737" s="115"/>
      <c r="C737" s="117"/>
      <c r="D737" s="361"/>
      <c r="E737" s="870"/>
      <c r="F737" s="871"/>
      <c r="G737" s="117"/>
      <c r="H737" s="117"/>
      <c r="I737" s="361"/>
      <c r="J737" s="117"/>
      <c r="K737" s="117"/>
      <c r="L737" s="117"/>
      <c r="M737" s="117"/>
      <c r="N737" s="117"/>
      <c r="O737" s="117"/>
      <c r="P737" s="117"/>
      <c r="Q737" s="117"/>
      <c r="R737" s="117"/>
      <c r="S737" s="117"/>
      <c r="T737" s="117"/>
      <c r="U737" s="117"/>
      <c r="V737" s="117"/>
      <c r="W737" s="117"/>
      <c r="X737" s="117"/>
      <c r="Y737" s="117"/>
      <c r="Z737" s="117"/>
    </row>
    <row r="738">
      <c r="A738" s="361"/>
      <c r="B738" s="115"/>
      <c r="C738" s="117"/>
      <c r="D738" s="361"/>
      <c r="E738" s="870"/>
      <c r="F738" s="871"/>
      <c r="G738" s="117"/>
      <c r="H738" s="117"/>
      <c r="I738" s="361"/>
      <c r="J738" s="117"/>
      <c r="K738" s="117"/>
      <c r="L738" s="117"/>
      <c r="M738" s="117"/>
      <c r="N738" s="117"/>
      <c r="O738" s="117"/>
      <c r="P738" s="117"/>
      <c r="Q738" s="117"/>
      <c r="R738" s="117"/>
      <c r="S738" s="117"/>
      <c r="T738" s="117"/>
      <c r="U738" s="117"/>
      <c r="V738" s="117"/>
      <c r="W738" s="117"/>
      <c r="X738" s="117"/>
      <c r="Y738" s="117"/>
      <c r="Z738" s="117"/>
    </row>
    <row r="739">
      <c r="A739" s="361"/>
      <c r="B739" s="115"/>
      <c r="C739" s="117"/>
      <c r="D739" s="361"/>
      <c r="E739" s="870"/>
      <c r="F739" s="871"/>
      <c r="G739" s="117"/>
      <c r="H739" s="117"/>
      <c r="I739" s="361"/>
      <c r="J739" s="117"/>
      <c r="K739" s="117"/>
      <c r="L739" s="117"/>
      <c r="M739" s="117"/>
      <c r="N739" s="117"/>
      <c r="O739" s="117"/>
      <c r="P739" s="117"/>
      <c r="Q739" s="117"/>
      <c r="R739" s="117"/>
      <c r="S739" s="117"/>
      <c r="T739" s="117"/>
      <c r="U739" s="117"/>
      <c r="V739" s="117"/>
      <c r="W739" s="117"/>
      <c r="X739" s="117"/>
      <c r="Y739" s="117"/>
      <c r="Z739" s="117"/>
    </row>
    <row r="740">
      <c r="A740" s="361"/>
      <c r="B740" s="115"/>
      <c r="C740" s="117"/>
      <c r="D740" s="361"/>
      <c r="E740" s="870"/>
      <c r="F740" s="871"/>
      <c r="G740" s="117"/>
      <c r="H740" s="117"/>
      <c r="I740" s="361"/>
      <c r="J740" s="117"/>
      <c r="K740" s="117"/>
      <c r="L740" s="117"/>
      <c r="M740" s="117"/>
      <c r="N740" s="117"/>
      <c r="O740" s="117"/>
      <c r="P740" s="117"/>
      <c r="Q740" s="117"/>
      <c r="R740" s="117"/>
      <c r="S740" s="117"/>
      <c r="T740" s="117"/>
      <c r="U740" s="117"/>
      <c r="V740" s="117"/>
      <c r="W740" s="117"/>
      <c r="X740" s="117"/>
      <c r="Y740" s="117"/>
      <c r="Z740" s="117"/>
    </row>
    <row r="741">
      <c r="A741" s="361"/>
      <c r="B741" s="115"/>
      <c r="C741" s="117"/>
      <c r="D741" s="361"/>
      <c r="E741" s="870"/>
      <c r="F741" s="871"/>
      <c r="G741" s="117"/>
      <c r="H741" s="117"/>
      <c r="I741" s="361"/>
      <c r="J741" s="117"/>
      <c r="K741" s="117"/>
      <c r="L741" s="117"/>
      <c r="M741" s="117"/>
      <c r="N741" s="117"/>
      <c r="O741" s="117"/>
      <c r="P741" s="117"/>
      <c r="Q741" s="117"/>
      <c r="R741" s="117"/>
      <c r="S741" s="117"/>
      <c r="T741" s="117"/>
      <c r="U741" s="117"/>
      <c r="V741" s="117"/>
      <c r="W741" s="117"/>
      <c r="X741" s="117"/>
      <c r="Y741" s="117"/>
      <c r="Z741" s="117"/>
    </row>
    <row r="742">
      <c r="A742" s="361"/>
      <c r="B742" s="115"/>
      <c r="C742" s="117"/>
      <c r="D742" s="361"/>
      <c r="E742" s="870"/>
      <c r="F742" s="871"/>
      <c r="G742" s="117"/>
      <c r="H742" s="117"/>
      <c r="I742" s="361"/>
      <c r="J742" s="117"/>
      <c r="K742" s="117"/>
      <c r="L742" s="117"/>
      <c r="M742" s="117"/>
      <c r="N742" s="117"/>
      <c r="O742" s="117"/>
      <c r="P742" s="117"/>
      <c r="Q742" s="117"/>
      <c r="R742" s="117"/>
      <c r="S742" s="117"/>
      <c r="T742" s="117"/>
      <c r="U742" s="117"/>
      <c r="V742" s="117"/>
      <c r="W742" s="117"/>
      <c r="X742" s="117"/>
      <c r="Y742" s="117"/>
      <c r="Z742" s="117"/>
    </row>
    <row r="743">
      <c r="A743" s="361"/>
      <c r="B743" s="115"/>
      <c r="C743" s="117"/>
      <c r="D743" s="361"/>
      <c r="E743" s="870"/>
      <c r="F743" s="871"/>
      <c r="G743" s="117"/>
      <c r="H743" s="117"/>
      <c r="I743" s="361"/>
      <c r="J743" s="117"/>
      <c r="K743" s="117"/>
      <c r="L743" s="117"/>
      <c r="M743" s="117"/>
      <c r="N743" s="117"/>
      <c r="O743" s="117"/>
      <c r="P743" s="117"/>
      <c r="Q743" s="117"/>
      <c r="R743" s="117"/>
      <c r="S743" s="117"/>
      <c r="T743" s="117"/>
      <c r="U743" s="117"/>
      <c r="V743" s="117"/>
      <c r="W743" s="117"/>
      <c r="X743" s="117"/>
      <c r="Y743" s="117"/>
      <c r="Z743" s="117"/>
    </row>
    <row r="744">
      <c r="A744" s="361"/>
      <c r="B744" s="115"/>
      <c r="C744" s="117"/>
      <c r="D744" s="361"/>
      <c r="E744" s="870"/>
      <c r="F744" s="871"/>
      <c r="G744" s="117"/>
      <c r="H744" s="117"/>
      <c r="I744" s="361"/>
      <c r="J744" s="117"/>
      <c r="K744" s="117"/>
      <c r="L744" s="117"/>
      <c r="M744" s="117"/>
      <c r="N744" s="117"/>
      <c r="O744" s="117"/>
      <c r="P744" s="117"/>
      <c r="Q744" s="117"/>
      <c r="R744" s="117"/>
      <c r="S744" s="117"/>
      <c r="T744" s="117"/>
      <c r="U744" s="117"/>
      <c r="V744" s="117"/>
      <c r="W744" s="117"/>
      <c r="X744" s="117"/>
      <c r="Y744" s="117"/>
      <c r="Z744" s="117"/>
    </row>
    <row r="745">
      <c r="A745" s="361"/>
      <c r="B745" s="115"/>
      <c r="C745" s="117"/>
      <c r="D745" s="361"/>
      <c r="E745" s="870"/>
      <c r="F745" s="871"/>
      <c r="G745" s="117"/>
      <c r="H745" s="117"/>
      <c r="I745" s="361"/>
      <c r="J745" s="117"/>
      <c r="K745" s="117"/>
      <c r="L745" s="117"/>
      <c r="M745" s="117"/>
      <c r="N745" s="117"/>
      <c r="O745" s="117"/>
      <c r="P745" s="117"/>
      <c r="Q745" s="117"/>
      <c r="R745" s="117"/>
      <c r="S745" s="117"/>
      <c r="T745" s="117"/>
      <c r="U745" s="117"/>
      <c r="V745" s="117"/>
      <c r="W745" s="117"/>
      <c r="X745" s="117"/>
      <c r="Y745" s="117"/>
      <c r="Z745" s="117"/>
    </row>
    <row r="746">
      <c r="A746" s="361"/>
      <c r="B746" s="115"/>
      <c r="C746" s="117"/>
      <c r="D746" s="361"/>
      <c r="E746" s="870"/>
      <c r="F746" s="871"/>
      <c r="G746" s="117"/>
      <c r="H746" s="117"/>
      <c r="I746" s="361"/>
      <c r="J746" s="117"/>
      <c r="K746" s="117"/>
      <c r="L746" s="117"/>
      <c r="M746" s="117"/>
      <c r="N746" s="117"/>
      <c r="O746" s="117"/>
      <c r="P746" s="117"/>
      <c r="Q746" s="117"/>
      <c r="R746" s="117"/>
      <c r="S746" s="117"/>
      <c r="T746" s="117"/>
      <c r="U746" s="117"/>
      <c r="V746" s="117"/>
      <c r="W746" s="117"/>
      <c r="X746" s="117"/>
      <c r="Y746" s="117"/>
      <c r="Z746" s="117"/>
    </row>
    <row r="747">
      <c r="A747" s="361"/>
      <c r="B747" s="115"/>
      <c r="C747" s="117"/>
      <c r="D747" s="361"/>
      <c r="E747" s="870"/>
      <c r="F747" s="871"/>
      <c r="G747" s="117"/>
      <c r="H747" s="117"/>
      <c r="I747" s="361"/>
      <c r="J747" s="117"/>
      <c r="K747" s="117"/>
      <c r="L747" s="117"/>
      <c r="M747" s="117"/>
      <c r="N747" s="117"/>
      <c r="O747" s="117"/>
      <c r="P747" s="117"/>
      <c r="Q747" s="117"/>
      <c r="R747" s="117"/>
      <c r="S747" s="117"/>
      <c r="T747" s="117"/>
      <c r="U747" s="117"/>
      <c r="V747" s="117"/>
      <c r="W747" s="117"/>
      <c r="X747" s="117"/>
      <c r="Y747" s="117"/>
      <c r="Z747" s="117"/>
    </row>
    <row r="748">
      <c r="A748" s="361"/>
      <c r="B748" s="115"/>
      <c r="C748" s="117"/>
      <c r="D748" s="361"/>
      <c r="E748" s="870"/>
      <c r="F748" s="871"/>
      <c r="G748" s="117"/>
      <c r="H748" s="117"/>
      <c r="I748" s="361"/>
      <c r="J748" s="117"/>
      <c r="K748" s="117"/>
      <c r="L748" s="117"/>
      <c r="M748" s="117"/>
      <c r="N748" s="117"/>
      <c r="O748" s="117"/>
      <c r="P748" s="117"/>
      <c r="Q748" s="117"/>
      <c r="R748" s="117"/>
      <c r="S748" s="117"/>
      <c r="T748" s="117"/>
      <c r="U748" s="117"/>
      <c r="V748" s="117"/>
      <c r="W748" s="117"/>
      <c r="X748" s="117"/>
      <c r="Y748" s="117"/>
      <c r="Z748" s="117"/>
    </row>
    <row r="749">
      <c r="A749" s="361"/>
      <c r="B749" s="115"/>
      <c r="C749" s="117"/>
      <c r="D749" s="361"/>
      <c r="E749" s="870"/>
      <c r="F749" s="871"/>
      <c r="G749" s="117"/>
      <c r="H749" s="117"/>
      <c r="I749" s="361"/>
      <c r="J749" s="117"/>
      <c r="K749" s="117"/>
      <c r="L749" s="117"/>
      <c r="M749" s="117"/>
      <c r="N749" s="117"/>
      <c r="O749" s="117"/>
      <c r="P749" s="117"/>
      <c r="Q749" s="117"/>
      <c r="R749" s="117"/>
      <c r="S749" s="117"/>
      <c r="T749" s="117"/>
      <c r="U749" s="117"/>
      <c r="V749" s="117"/>
      <c r="W749" s="117"/>
      <c r="X749" s="117"/>
      <c r="Y749" s="117"/>
      <c r="Z749" s="117"/>
    </row>
    <row r="750">
      <c r="A750" s="361"/>
      <c r="B750" s="115"/>
      <c r="C750" s="117"/>
      <c r="D750" s="361"/>
      <c r="E750" s="870"/>
      <c r="F750" s="871"/>
      <c r="G750" s="117"/>
      <c r="H750" s="117"/>
      <c r="I750" s="361"/>
      <c r="J750" s="117"/>
      <c r="K750" s="117"/>
      <c r="L750" s="117"/>
      <c r="M750" s="117"/>
      <c r="N750" s="117"/>
      <c r="O750" s="117"/>
      <c r="P750" s="117"/>
      <c r="Q750" s="117"/>
      <c r="R750" s="117"/>
      <c r="S750" s="117"/>
      <c r="T750" s="117"/>
      <c r="U750" s="117"/>
      <c r="V750" s="117"/>
      <c r="W750" s="117"/>
      <c r="X750" s="117"/>
      <c r="Y750" s="117"/>
      <c r="Z750" s="117"/>
    </row>
    <row r="751">
      <c r="A751" s="361"/>
      <c r="B751" s="115"/>
      <c r="C751" s="117"/>
      <c r="D751" s="361"/>
      <c r="E751" s="870"/>
      <c r="F751" s="871"/>
      <c r="G751" s="117"/>
      <c r="H751" s="117"/>
      <c r="I751" s="361"/>
      <c r="J751" s="117"/>
      <c r="K751" s="117"/>
      <c r="L751" s="117"/>
      <c r="M751" s="117"/>
      <c r="N751" s="117"/>
      <c r="O751" s="117"/>
      <c r="P751" s="117"/>
      <c r="Q751" s="117"/>
      <c r="R751" s="117"/>
      <c r="S751" s="117"/>
      <c r="T751" s="117"/>
      <c r="U751" s="117"/>
      <c r="V751" s="117"/>
      <c r="W751" s="117"/>
      <c r="X751" s="117"/>
      <c r="Y751" s="117"/>
      <c r="Z751" s="117"/>
    </row>
    <row r="752">
      <c r="A752" s="361"/>
      <c r="B752" s="115"/>
      <c r="C752" s="117"/>
      <c r="D752" s="361"/>
      <c r="E752" s="870"/>
      <c r="F752" s="871"/>
      <c r="G752" s="117"/>
      <c r="H752" s="117"/>
      <c r="I752" s="361"/>
      <c r="J752" s="117"/>
      <c r="K752" s="117"/>
      <c r="L752" s="117"/>
      <c r="M752" s="117"/>
      <c r="N752" s="117"/>
      <c r="O752" s="117"/>
      <c r="P752" s="117"/>
      <c r="Q752" s="117"/>
      <c r="R752" s="117"/>
      <c r="S752" s="117"/>
      <c r="T752" s="117"/>
      <c r="U752" s="117"/>
      <c r="V752" s="117"/>
      <c r="W752" s="117"/>
      <c r="X752" s="117"/>
      <c r="Y752" s="117"/>
      <c r="Z752" s="117"/>
    </row>
    <row r="753">
      <c r="A753" s="361"/>
      <c r="B753" s="115"/>
      <c r="C753" s="117"/>
      <c r="D753" s="361"/>
      <c r="E753" s="870"/>
      <c r="F753" s="871"/>
      <c r="G753" s="117"/>
      <c r="H753" s="117"/>
      <c r="I753" s="361"/>
      <c r="J753" s="117"/>
      <c r="K753" s="117"/>
      <c r="L753" s="117"/>
      <c r="M753" s="117"/>
      <c r="N753" s="117"/>
      <c r="O753" s="117"/>
      <c r="P753" s="117"/>
      <c r="Q753" s="117"/>
      <c r="R753" s="117"/>
      <c r="S753" s="117"/>
      <c r="T753" s="117"/>
      <c r="U753" s="117"/>
      <c r="V753" s="117"/>
      <c r="W753" s="117"/>
      <c r="X753" s="117"/>
      <c r="Y753" s="117"/>
      <c r="Z753" s="117"/>
    </row>
    <row r="754">
      <c r="A754" s="361"/>
      <c r="B754" s="115"/>
      <c r="C754" s="117"/>
      <c r="D754" s="361"/>
      <c r="E754" s="870"/>
      <c r="F754" s="871"/>
      <c r="G754" s="117"/>
      <c r="H754" s="117"/>
      <c r="I754" s="361"/>
      <c r="J754" s="117"/>
      <c r="K754" s="117"/>
      <c r="L754" s="117"/>
      <c r="M754" s="117"/>
      <c r="N754" s="117"/>
      <c r="O754" s="117"/>
      <c r="P754" s="117"/>
      <c r="Q754" s="117"/>
      <c r="R754" s="117"/>
      <c r="S754" s="117"/>
      <c r="T754" s="117"/>
      <c r="U754" s="117"/>
      <c r="V754" s="117"/>
      <c r="W754" s="117"/>
      <c r="X754" s="117"/>
      <c r="Y754" s="117"/>
      <c r="Z754" s="117"/>
    </row>
    <row r="755">
      <c r="A755" s="361"/>
      <c r="B755" s="115"/>
      <c r="C755" s="117"/>
      <c r="D755" s="361"/>
      <c r="E755" s="870"/>
      <c r="F755" s="871"/>
      <c r="G755" s="117"/>
      <c r="H755" s="117"/>
      <c r="I755" s="361"/>
      <c r="J755" s="117"/>
      <c r="K755" s="117"/>
      <c r="L755" s="117"/>
      <c r="M755" s="117"/>
      <c r="N755" s="117"/>
      <c r="O755" s="117"/>
      <c r="P755" s="117"/>
      <c r="Q755" s="117"/>
      <c r="R755" s="117"/>
      <c r="S755" s="117"/>
      <c r="T755" s="117"/>
      <c r="U755" s="117"/>
      <c r="V755" s="117"/>
      <c r="W755" s="117"/>
      <c r="X755" s="117"/>
      <c r="Y755" s="117"/>
      <c r="Z755" s="117"/>
    </row>
    <row r="756">
      <c r="A756" s="361"/>
      <c r="B756" s="115"/>
      <c r="C756" s="117"/>
      <c r="D756" s="361"/>
      <c r="E756" s="870"/>
      <c r="F756" s="871"/>
      <c r="G756" s="117"/>
      <c r="H756" s="117"/>
      <c r="I756" s="361"/>
      <c r="J756" s="117"/>
      <c r="K756" s="117"/>
      <c r="L756" s="117"/>
      <c r="M756" s="117"/>
      <c r="N756" s="117"/>
      <c r="O756" s="117"/>
      <c r="P756" s="117"/>
      <c r="Q756" s="117"/>
      <c r="R756" s="117"/>
      <c r="S756" s="117"/>
      <c r="T756" s="117"/>
      <c r="U756" s="117"/>
      <c r="V756" s="117"/>
      <c r="W756" s="117"/>
      <c r="X756" s="117"/>
      <c r="Y756" s="117"/>
      <c r="Z756" s="117"/>
    </row>
    <row r="757">
      <c r="A757" s="361"/>
      <c r="B757" s="115"/>
      <c r="C757" s="117"/>
      <c r="D757" s="361"/>
      <c r="E757" s="870"/>
      <c r="F757" s="871"/>
      <c r="G757" s="117"/>
      <c r="H757" s="117"/>
      <c r="I757" s="361"/>
      <c r="J757" s="117"/>
      <c r="K757" s="117"/>
      <c r="L757" s="117"/>
      <c r="M757" s="117"/>
      <c r="N757" s="117"/>
      <c r="O757" s="117"/>
      <c r="P757" s="117"/>
      <c r="Q757" s="117"/>
      <c r="R757" s="117"/>
      <c r="S757" s="117"/>
      <c r="T757" s="117"/>
      <c r="U757" s="117"/>
      <c r="V757" s="117"/>
      <c r="W757" s="117"/>
      <c r="X757" s="117"/>
      <c r="Y757" s="117"/>
      <c r="Z757" s="117"/>
    </row>
    <row r="758">
      <c r="A758" s="361"/>
      <c r="B758" s="115"/>
      <c r="C758" s="117"/>
      <c r="D758" s="361"/>
      <c r="E758" s="870"/>
      <c r="F758" s="871"/>
      <c r="G758" s="117"/>
      <c r="H758" s="117"/>
      <c r="I758" s="361"/>
      <c r="J758" s="117"/>
      <c r="K758" s="117"/>
      <c r="L758" s="117"/>
      <c r="M758" s="117"/>
      <c r="N758" s="117"/>
      <c r="O758" s="117"/>
      <c r="P758" s="117"/>
      <c r="Q758" s="117"/>
      <c r="R758" s="117"/>
      <c r="S758" s="117"/>
      <c r="T758" s="117"/>
      <c r="U758" s="117"/>
      <c r="V758" s="117"/>
      <c r="W758" s="117"/>
      <c r="X758" s="117"/>
      <c r="Y758" s="117"/>
      <c r="Z758" s="117"/>
    </row>
    <row r="759">
      <c r="A759" s="361"/>
      <c r="B759" s="115"/>
      <c r="C759" s="117"/>
      <c r="D759" s="361"/>
      <c r="E759" s="870"/>
      <c r="F759" s="871"/>
      <c r="G759" s="117"/>
      <c r="H759" s="117"/>
      <c r="I759" s="361"/>
      <c r="J759" s="117"/>
      <c r="K759" s="117"/>
      <c r="L759" s="117"/>
      <c r="M759" s="117"/>
      <c r="N759" s="117"/>
      <c r="O759" s="117"/>
      <c r="P759" s="117"/>
      <c r="Q759" s="117"/>
      <c r="R759" s="117"/>
      <c r="S759" s="117"/>
      <c r="T759" s="117"/>
      <c r="U759" s="117"/>
      <c r="V759" s="117"/>
      <c r="W759" s="117"/>
      <c r="X759" s="117"/>
      <c r="Y759" s="117"/>
      <c r="Z759" s="117"/>
    </row>
    <row r="760">
      <c r="A760" s="361"/>
      <c r="B760" s="115"/>
      <c r="C760" s="117"/>
      <c r="D760" s="361"/>
      <c r="E760" s="870"/>
      <c r="F760" s="871"/>
      <c r="G760" s="117"/>
      <c r="H760" s="117"/>
      <c r="I760" s="361"/>
      <c r="J760" s="117"/>
      <c r="K760" s="117"/>
      <c r="L760" s="117"/>
      <c r="M760" s="117"/>
      <c r="N760" s="117"/>
      <c r="O760" s="117"/>
      <c r="P760" s="117"/>
      <c r="Q760" s="117"/>
      <c r="R760" s="117"/>
      <c r="S760" s="117"/>
      <c r="T760" s="117"/>
      <c r="U760" s="117"/>
      <c r="V760" s="117"/>
      <c r="W760" s="117"/>
      <c r="X760" s="117"/>
      <c r="Y760" s="117"/>
      <c r="Z760" s="117"/>
    </row>
    <row r="761">
      <c r="A761" s="361"/>
      <c r="B761" s="115"/>
      <c r="C761" s="117"/>
      <c r="D761" s="361"/>
      <c r="E761" s="870"/>
      <c r="F761" s="871"/>
      <c r="G761" s="117"/>
      <c r="H761" s="117"/>
      <c r="I761" s="361"/>
      <c r="J761" s="117"/>
      <c r="K761" s="117"/>
      <c r="L761" s="117"/>
      <c r="M761" s="117"/>
      <c r="N761" s="117"/>
      <c r="O761" s="117"/>
      <c r="P761" s="117"/>
      <c r="Q761" s="117"/>
      <c r="R761" s="117"/>
      <c r="S761" s="117"/>
      <c r="T761" s="117"/>
      <c r="U761" s="117"/>
      <c r="V761" s="117"/>
      <c r="W761" s="117"/>
      <c r="X761" s="117"/>
      <c r="Y761" s="117"/>
      <c r="Z761" s="117"/>
    </row>
    <row r="762">
      <c r="A762" s="361"/>
      <c r="B762" s="115"/>
      <c r="C762" s="117"/>
      <c r="D762" s="361"/>
      <c r="E762" s="870"/>
      <c r="F762" s="871"/>
      <c r="G762" s="117"/>
      <c r="H762" s="117"/>
      <c r="I762" s="361"/>
      <c r="J762" s="117"/>
      <c r="K762" s="117"/>
      <c r="L762" s="117"/>
      <c r="M762" s="117"/>
      <c r="N762" s="117"/>
      <c r="O762" s="117"/>
      <c r="P762" s="117"/>
      <c r="Q762" s="117"/>
      <c r="R762" s="117"/>
      <c r="S762" s="117"/>
      <c r="T762" s="117"/>
      <c r="U762" s="117"/>
      <c r="V762" s="117"/>
      <c r="W762" s="117"/>
      <c r="X762" s="117"/>
      <c r="Y762" s="117"/>
      <c r="Z762" s="117"/>
    </row>
    <row r="763">
      <c r="A763" s="361"/>
      <c r="B763" s="115"/>
      <c r="C763" s="117"/>
      <c r="D763" s="361"/>
      <c r="E763" s="870"/>
      <c r="F763" s="871"/>
      <c r="G763" s="117"/>
      <c r="H763" s="117"/>
      <c r="I763" s="361"/>
      <c r="J763" s="117"/>
      <c r="K763" s="117"/>
      <c r="L763" s="117"/>
      <c r="M763" s="117"/>
      <c r="N763" s="117"/>
      <c r="O763" s="117"/>
      <c r="P763" s="117"/>
      <c r="Q763" s="117"/>
      <c r="R763" s="117"/>
      <c r="S763" s="117"/>
      <c r="T763" s="117"/>
      <c r="U763" s="117"/>
      <c r="V763" s="117"/>
      <c r="W763" s="117"/>
      <c r="X763" s="117"/>
      <c r="Y763" s="117"/>
      <c r="Z763" s="117"/>
    </row>
    <row r="764">
      <c r="A764" s="361"/>
      <c r="B764" s="115"/>
      <c r="C764" s="117"/>
      <c r="D764" s="361"/>
      <c r="E764" s="870"/>
      <c r="F764" s="871"/>
      <c r="G764" s="117"/>
      <c r="H764" s="117"/>
      <c r="I764" s="361"/>
      <c r="J764" s="117"/>
      <c r="K764" s="117"/>
      <c r="L764" s="117"/>
      <c r="M764" s="117"/>
      <c r="N764" s="117"/>
      <c r="O764" s="117"/>
      <c r="P764" s="117"/>
      <c r="Q764" s="117"/>
      <c r="R764" s="117"/>
      <c r="S764" s="117"/>
      <c r="T764" s="117"/>
      <c r="U764" s="117"/>
      <c r="V764" s="117"/>
      <c r="W764" s="117"/>
      <c r="X764" s="117"/>
      <c r="Y764" s="117"/>
      <c r="Z764" s="117"/>
    </row>
    <row r="765">
      <c r="A765" s="361"/>
      <c r="B765" s="115"/>
      <c r="C765" s="117"/>
      <c r="D765" s="361"/>
      <c r="E765" s="870"/>
      <c r="F765" s="871"/>
      <c r="G765" s="117"/>
      <c r="H765" s="117"/>
      <c r="I765" s="361"/>
      <c r="J765" s="117"/>
      <c r="K765" s="117"/>
      <c r="L765" s="117"/>
      <c r="M765" s="117"/>
      <c r="N765" s="117"/>
      <c r="O765" s="117"/>
      <c r="P765" s="117"/>
      <c r="Q765" s="117"/>
      <c r="R765" s="117"/>
      <c r="S765" s="117"/>
      <c r="T765" s="117"/>
      <c r="U765" s="117"/>
      <c r="V765" s="117"/>
      <c r="W765" s="117"/>
      <c r="X765" s="117"/>
      <c r="Y765" s="117"/>
      <c r="Z765" s="117"/>
    </row>
    <row r="766">
      <c r="A766" s="361"/>
      <c r="B766" s="115"/>
      <c r="C766" s="117"/>
      <c r="D766" s="361"/>
      <c r="E766" s="870"/>
      <c r="F766" s="871"/>
      <c r="G766" s="117"/>
      <c r="H766" s="117"/>
      <c r="I766" s="361"/>
      <c r="J766" s="117"/>
      <c r="K766" s="117"/>
      <c r="L766" s="117"/>
      <c r="M766" s="117"/>
      <c r="N766" s="117"/>
      <c r="O766" s="117"/>
      <c r="P766" s="117"/>
      <c r="Q766" s="117"/>
      <c r="R766" s="117"/>
      <c r="S766" s="117"/>
      <c r="T766" s="117"/>
      <c r="U766" s="117"/>
      <c r="V766" s="117"/>
      <c r="W766" s="117"/>
      <c r="X766" s="117"/>
      <c r="Y766" s="117"/>
      <c r="Z766" s="117"/>
    </row>
    <row r="767">
      <c r="A767" s="361"/>
      <c r="B767" s="115"/>
      <c r="C767" s="117"/>
      <c r="D767" s="361"/>
      <c r="E767" s="870"/>
      <c r="F767" s="871"/>
      <c r="G767" s="117"/>
      <c r="H767" s="117"/>
      <c r="I767" s="361"/>
      <c r="J767" s="117"/>
      <c r="K767" s="117"/>
      <c r="L767" s="117"/>
      <c r="M767" s="117"/>
      <c r="N767" s="117"/>
      <c r="O767" s="117"/>
      <c r="P767" s="117"/>
      <c r="Q767" s="117"/>
      <c r="R767" s="117"/>
      <c r="S767" s="117"/>
      <c r="T767" s="117"/>
      <c r="U767" s="117"/>
      <c r="V767" s="117"/>
      <c r="W767" s="117"/>
      <c r="X767" s="117"/>
      <c r="Y767" s="117"/>
      <c r="Z767" s="117"/>
    </row>
    <row r="768">
      <c r="A768" s="361"/>
      <c r="B768" s="115"/>
      <c r="C768" s="117"/>
      <c r="D768" s="361"/>
      <c r="E768" s="870"/>
      <c r="F768" s="871"/>
      <c r="G768" s="117"/>
      <c r="H768" s="117"/>
      <c r="I768" s="361"/>
      <c r="J768" s="117"/>
      <c r="K768" s="117"/>
      <c r="L768" s="117"/>
      <c r="M768" s="117"/>
      <c r="N768" s="117"/>
      <c r="O768" s="117"/>
      <c r="P768" s="117"/>
      <c r="Q768" s="117"/>
      <c r="R768" s="117"/>
      <c r="S768" s="117"/>
      <c r="T768" s="117"/>
      <c r="U768" s="117"/>
      <c r="V768" s="117"/>
      <c r="W768" s="117"/>
      <c r="X768" s="117"/>
      <c r="Y768" s="117"/>
      <c r="Z768" s="117"/>
    </row>
    <row r="769">
      <c r="A769" s="361"/>
      <c r="B769" s="115"/>
      <c r="C769" s="117"/>
      <c r="D769" s="361"/>
      <c r="E769" s="870"/>
      <c r="F769" s="871"/>
      <c r="G769" s="117"/>
      <c r="H769" s="117"/>
      <c r="I769" s="361"/>
      <c r="J769" s="117"/>
      <c r="K769" s="117"/>
      <c r="L769" s="117"/>
      <c r="M769" s="117"/>
      <c r="N769" s="117"/>
      <c r="O769" s="117"/>
      <c r="P769" s="117"/>
      <c r="Q769" s="117"/>
      <c r="R769" s="117"/>
      <c r="S769" s="117"/>
      <c r="T769" s="117"/>
      <c r="U769" s="117"/>
      <c r="V769" s="117"/>
      <c r="W769" s="117"/>
      <c r="X769" s="117"/>
      <c r="Y769" s="117"/>
      <c r="Z769" s="117"/>
    </row>
    <row r="770">
      <c r="A770" s="361"/>
      <c r="B770" s="115"/>
      <c r="C770" s="117"/>
      <c r="D770" s="361"/>
      <c r="E770" s="870"/>
      <c r="F770" s="871"/>
      <c r="G770" s="117"/>
      <c r="H770" s="117"/>
      <c r="I770" s="361"/>
      <c r="J770" s="117"/>
      <c r="K770" s="117"/>
      <c r="L770" s="117"/>
      <c r="M770" s="117"/>
      <c r="N770" s="117"/>
      <c r="O770" s="117"/>
      <c r="P770" s="117"/>
      <c r="Q770" s="117"/>
      <c r="R770" s="117"/>
      <c r="S770" s="117"/>
      <c r="T770" s="117"/>
      <c r="U770" s="117"/>
      <c r="V770" s="117"/>
      <c r="W770" s="117"/>
      <c r="X770" s="117"/>
      <c r="Y770" s="117"/>
      <c r="Z770" s="117"/>
    </row>
    <row r="771">
      <c r="A771" s="361"/>
      <c r="B771" s="115"/>
      <c r="C771" s="117"/>
      <c r="D771" s="361"/>
      <c r="E771" s="870"/>
      <c r="F771" s="871"/>
      <c r="G771" s="117"/>
      <c r="H771" s="117"/>
      <c r="I771" s="361"/>
      <c r="J771" s="117"/>
      <c r="K771" s="117"/>
      <c r="L771" s="117"/>
      <c r="M771" s="117"/>
      <c r="N771" s="117"/>
      <c r="O771" s="117"/>
      <c r="P771" s="117"/>
      <c r="Q771" s="117"/>
      <c r="R771" s="117"/>
      <c r="S771" s="117"/>
      <c r="T771" s="117"/>
      <c r="U771" s="117"/>
      <c r="V771" s="117"/>
      <c r="W771" s="117"/>
      <c r="X771" s="117"/>
      <c r="Y771" s="117"/>
      <c r="Z771" s="117"/>
    </row>
    <row r="772">
      <c r="A772" s="361"/>
      <c r="B772" s="115"/>
      <c r="C772" s="117"/>
      <c r="D772" s="361"/>
      <c r="E772" s="870"/>
      <c r="F772" s="871"/>
      <c r="G772" s="117"/>
      <c r="H772" s="117"/>
      <c r="I772" s="361"/>
      <c r="J772" s="117"/>
      <c r="K772" s="117"/>
      <c r="L772" s="117"/>
      <c r="M772" s="117"/>
      <c r="N772" s="117"/>
      <c r="O772" s="117"/>
      <c r="P772" s="117"/>
      <c r="Q772" s="117"/>
      <c r="R772" s="117"/>
      <c r="S772" s="117"/>
      <c r="T772" s="117"/>
      <c r="U772" s="117"/>
      <c r="V772" s="117"/>
      <c r="W772" s="117"/>
      <c r="X772" s="117"/>
      <c r="Y772" s="117"/>
      <c r="Z772" s="117"/>
    </row>
    <row r="773">
      <c r="A773" s="361"/>
      <c r="B773" s="115"/>
      <c r="C773" s="117"/>
      <c r="D773" s="361"/>
      <c r="E773" s="870"/>
      <c r="F773" s="871"/>
      <c r="G773" s="117"/>
      <c r="H773" s="117"/>
      <c r="I773" s="361"/>
      <c r="J773" s="117"/>
      <c r="K773" s="117"/>
      <c r="L773" s="117"/>
      <c r="M773" s="117"/>
      <c r="N773" s="117"/>
      <c r="O773" s="117"/>
      <c r="P773" s="117"/>
      <c r="Q773" s="117"/>
      <c r="R773" s="117"/>
      <c r="S773" s="117"/>
      <c r="T773" s="117"/>
      <c r="U773" s="117"/>
      <c r="V773" s="117"/>
      <c r="W773" s="117"/>
      <c r="X773" s="117"/>
      <c r="Y773" s="117"/>
      <c r="Z773" s="117"/>
    </row>
    <row r="774">
      <c r="A774" s="361"/>
      <c r="B774" s="115"/>
      <c r="C774" s="117"/>
      <c r="D774" s="361"/>
      <c r="E774" s="870"/>
      <c r="F774" s="871"/>
      <c r="G774" s="117"/>
      <c r="H774" s="117"/>
      <c r="I774" s="361"/>
      <c r="J774" s="117"/>
      <c r="K774" s="117"/>
      <c r="L774" s="117"/>
      <c r="M774" s="117"/>
      <c r="N774" s="117"/>
      <c r="O774" s="117"/>
      <c r="P774" s="117"/>
      <c r="Q774" s="117"/>
      <c r="R774" s="117"/>
      <c r="S774" s="117"/>
      <c r="T774" s="117"/>
      <c r="U774" s="117"/>
      <c r="V774" s="117"/>
      <c r="W774" s="117"/>
      <c r="X774" s="117"/>
      <c r="Y774" s="117"/>
      <c r="Z774" s="117"/>
    </row>
    <row r="775">
      <c r="A775" s="361"/>
      <c r="B775" s="115"/>
      <c r="C775" s="117"/>
      <c r="D775" s="361"/>
      <c r="E775" s="870"/>
      <c r="F775" s="871"/>
      <c r="G775" s="117"/>
      <c r="H775" s="117"/>
      <c r="I775" s="361"/>
      <c r="J775" s="117"/>
      <c r="K775" s="117"/>
      <c r="L775" s="117"/>
      <c r="M775" s="117"/>
      <c r="N775" s="117"/>
      <c r="O775" s="117"/>
      <c r="P775" s="117"/>
      <c r="Q775" s="117"/>
      <c r="R775" s="117"/>
      <c r="S775" s="117"/>
      <c r="T775" s="117"/>
      <c r="U775" s="117"/>
      <c r="V775" s="117"/>
      <c r="W775" s="117"/>
      <c r="X775" s="117"/>
      <c r="Y775" s="117"/>
      <c r="Z775" s="117"/>
    </row>
    <row r="776">
      <c r="A776" s="361"/>
      <c r="B776" s="115"/>
      <c r="C776" s="117"/>
      <c r="D776" s="361"/>
      <c r="E776" s="870"/>
      <c r="F776" s="871"/>
      <c r="G776" s="117"/>
      <c r="H776" s="117"/>
      <c r="I776" s="361"/>
      <c r="J776" s="117"/>
      <c r="K776" s="117"/>
      <c r="L776" s="117"/>
      <c r="M776" s="117"/>
      <c r="N776" s="117"/>
      <c r="O776" s="117"/>
      <c r="P776" s="117"/>
      <c r="Q776" s="117"/>
      <c r="R776" s="117"/>
      <c r="S776" s="117"/>
      <c r="T776" s="117"/>
      <c r="U776" s="117"/>
      <c r="V776" s="117"/>
      <c r="W776" s="117"/>
      <c r="X776" s="117"/>
      <c r="Y776" s="117"/>
      <c r="Z776" s="117"/>
    </row>
    <row r="777">
      <c r="A777" s="361"/>
      <c r="B777" s="115"/>
      <c r="C777" s="117"/>
      <c r="D777" s="361"/>
      <c r="E777" s="870"/>
      <c r="F777" s="871"/>
      <c r="G777" s="117"/>
      <c r="H777" s="117"/>
      <c r="I777" s="361"/>
      <c r="J777" s="117"/>
      <c r="K777" s="117"/>
      <c r="L777" s="117"/>
      <c r="M777" s="117"/>
      <c r="N777" s="117"/>
      <c r="O777" s="117"/>
      <c r="P777" s="117"/>
      <c r="Q777" s="117"/>
      <c r="R777" s="117"/>
      <c r="S777" s="117"/>
      <c r="T777" s="117"/>
      <c r="U777" s="117"/>
      <c r="V777" s="117"/>
      <c r="W777" s="117"/>
      <c r="X777" s="117"/>
      <c r="Y777" s="117"/>
      <c r="Z777" s="117"/>
    </row>
    <row r="778">
      <c r="A778" s="361"/>
      <c r="B778" s="115"/>
      <c r="C778" s="117"/>
      <c r="D778" s="361"/>
      <c r="E778" s="870"/>
      <c r="F778" s="871"/>
      <c r="G778" s="117"/>
      <c r="H778" s="117"/>
      <c r="I778" s="361"/>
      <c r="J778" s="117"/>
      <c r="K778" s="117"/>
      <c r="L778" s="117"/>
      <c r="M778" s="117"/>
      <c r="N778" s="117"/>
      <c r="O778" s="117"/>
      <c r="P778" s="117"/>
      <c r="Q778" s="117"/>
      <c r="R778" s="117"/>
      <c r="S778" s="117"/>
      <c r="T778" s="117"/>
      <c r="U778" s="117"/>
      <c r="V778" s="117"/>
      <c r="W778" s="117"/>
      <c r="X778" s="117"/>
      <c r="Y778" s="117"/>
      <c r="Z778" s="117"/>
    </row>
    <row r="779">
      <c r="A779" s="361"/>
      <c r="B779" s="115"/>
      <c r="C779" s="117"/>
      <c r="D779" s="361"/>
      <c r="E779" s="870"/>
      <c r="F779" s="871"/>
      <c r="G779" s="117"/>
      <c r="H779" s="117"/>
      <c r="I779" s="361"/>
      <c r="J779" s="117"/>
      <c r="K779" s="117"/>
      <c r="L779" s="117"/>
      <c r="M779" s="117"/>
      <c r="N779" s="117"/>
      <c r="O779" s="117"/>
      <c r="P779" s="117"/>
      <c r="Q779" s="117"/>
      <c r="R779" s="117"/>
      <c r="S779" s="117"/>
      <c r="T779" s="117"/>
      <c r="U779" s="117"/>
      <c r="V779" s="117"/>
      <c r="W779" s="117"/>
      <c r="X779" s="117"/>
      <c r="Y779" s="117"/>
      <c r="Z779" s="117"/>
    </row>
    <row r="780">
      <c r="A780" s="361"/>
      <c r="B780" s="115"/>
      <c r="C780" s="117"/>
      <c r="D780" s="361"/>
      <c r="E780" s="870"/>
      <c r="F780" s="871"/>
      <c r="G780" s="117"/>
      <c r="H780" s="117"/>
      <c r="I780" s="361"/>
      <c r="J780" s="117"/>
      <c r="K780" s="117"/>
      <c r="L780" s="117"/>
      <c r="M780" s="117"/>
      <c r="N780" s="117"/>
      <c r="O780" s="117"/>
      <c r="P780" s="117"/>
      <c r="Q780" s="117"/>
      <c r="R780" s="117"/>
      <c r="S780" s="117"/>
      <c r="T780" s="117"/>
      <c r="U780" s="117"/>
      <c r="V780" s="117"/>
      <c r="W780" s="117"/>
      <c r="X780" s="117"/>
      <c r="Y780" s="117"/>
      <c r="Z780" s="117"/>
    </row>
    <row r="781">
      <c r="A781" s="361"/>
      <c r="B781" s="115"/>
      <c r="C781" s="117"/>
      <c r="D781" s="361"/>
      <c r="E781" s="870"/>
      <c r="F781" s="871"/>
      <c r="G781" s="117"/>
      <c r="H781" s="117"/>
      <c r="I781" s="361"/>
      <c r="J781" s="117"/>
      <c r="K781" s="117"/>
      <c r="L781" s="117"/>
      <c r="M781" s="117"/>
      <c r="N781" s="117"/>
      <c r="O781" s="117"/>
      <c r="P781" s="117"/>
      <c r="Q781" s="117"/>
      <c r="R781" s="117"/>
      <c r="S781" s="117"/>
      <c r="T781" s="117"/>
      <c r="U781" s="117"/>
      <c r="V781" s="117"/>
      <c r="W781" s="117"/>
      <c r="X781" s="117"/>
      <c r="Y781" s="117"/>
      <c r="Z781" s="117"/>
    </row>
    <row r="782">
      <c r="A782" s="361"/>
      <c r="B782" s="115"/>
      <c r="C782" s="117"/>
      <c r="D782" s="361"/>
      <c r="E782" s="870"/>
      <c r="F782" s="871"/>
      <c r="G782" s="117"/>
      <c r="H782" s="117"/>
      <c r="I782" s="361"/>
      <c r="J782" s="117"/>
      <c r="K782" s="117"/>
      <c r="L782" s="117"/>
      <c r="M782" s="117"/>
      <c r="N782" s="117"/>
      <c r="O782" s="117"/>
      <c r="P782" s="117"/>
      <c r="Q782" s="117"/>
      <c r="R782" s="117"/>
      <c r="S782" s="117"/>
      <c r="T782" s="117"/>
      <c r="U782" s="117"/>
      <c r="V782" s="117"/>
      <c r="W782" s="117"/>
      <c r="X782" s="117"/>
      <c r="Y782" s="117"/>
      <c r="Z782" s="117"/>
    </row>
    <row r="783">
      <c r="A783" s="361"/>
      <c r="B783" s="115"/>
      <c r="C783" s="117"/>
      <c r="D783" s="361"/>
      <c r="E783" s="870"/>
      <c r="F783" s="871"/>
      <c r="G783" s="117"/>
      <c r="H783" s="117"/>
      <c r="I783" s="361"/>
      <c r="J783" s="117"/>
      <c r="K783" s="117"/>
      <c r="L783" s="117"/>
      <c r="M783" s="117"/>
      <c r="N783" s="117"/>
      <c r="O783" s="117"/>
      <c r="P783" s="117"/>
      <c r="Q783" s="117"/>
      <c r="R783" s="117"/>
      <c r="S783" s="117"/>
      <c r="T783" s="117"/>
      <c r="U783" s="117"/>
      <c r="V783" s="117"/>
      <c r="W783" s="117"/>
      <c r="X783" s="117"/>
      <c r="Y783" s="117"/>
      <c r="Z783" s="117"/>
    </row>
    <row r="784">
      <c r="A784" s="361"/>
      <c r="B784" s="115"/>
      <c r="C784" s="117"/>
      <c r="D784" s="361"/>
      <c r="E784" s="870"/>
      <c r="F784" s="871"/>
      <c r="G784" s="117"/>
      <c r="H784" s="117"/>
      <c r="I784" s="361"/>
      <c r="J784" s="117"/>
      <c r="K784" s="117"/>
      <c r="L784" s="117"/>
      <c r="M784" s="117"/>
      <c r="N784" s="117"/>
      <c r="O784" s="117"/>
      <c r="P784" s="117"/>
      <c r="Q784" s="117"/>
      <c r="R784" s="117"/>
      <c r="S784" s="117"/>
      <c r="T784" s="117"/>
      <c r="U784" s="117"/>
      <c r="V784" s="117"/>
      <c r="W784" s="117"/>
      <c r="X784" s="117"/>
      <c r="Y784" s="117"/>
      <c r="Z784" s="117"/>
    </row>
    <row r="785">
      <c r="A785" s="361"/>
      <c r="B785" s="115"/>
      <c r="C785" s="117"/>
      <c r="D785" s="361"/>
      <c r="E785" s="870"/>
      <c r="F785" s="871"/>
      <c r="G785" s="117"/>
      <c r="H785" s="117"/>
      <c r="I785" s="361"/>
      <c r="J785" s="117"/>
      <c r="K785" s="117"/>
      <c r="L785" s="117"/>
      <c r="M785" s="117"/>
      <c r="N785" s="117"/>
      <c r="O785" s="117"/>
      <c r="P785" s="117"/>
      <c r="Q785" s="117"/>
      <c r="R785" s="117"/>
      <c r="S785" s="117"/>
      <c r="T785" s="117"/>
      <c r="U785" s="117"/>
      <c r="V785" s="117"/>
      <c r="W785" s="117"/>
      <c r="X785" s="117"/>
      <c r="Y785" s="117"/>
      <c r="Z785" s="117"/>
    </row>
    <row r="786">
      <c r="A786" s="361"/>
      <c r="B786" s="115"/>
      <c r="C786" s="117"/>
      <c r="D786" s="361"/>
      <c r="E786" s="870"/>
      <c r="F786" s="871"/>
      <c r="G786" s="117"/>
      <c r="H786" s="117"/>
      <c r="I786" s="361"/>
      <c r="J786" s="117"/>
      <c r="K786" s="117"/>
      <c r="L786" s="117"/>
      <c r="M786" s="117"/>
      <c r="N786" s="117"/>
      <c r="O786" s="117"/>
      <c r="P786" s="117"/>
      <c r="Q786" s="117"/>
      <c r="R786" s="117"/>
      <c r="S786" s="117"/>
      <c r="T786" s="117"/>
      <c r="U786" s="117"/>
      <c r="V786" s="117"/>
      <c r="W786" s="117"/>
      <c r="X786" s="117"/>
      <c r="Y786" s="117"/>
      <c r="Z786" s="117"/>
    </row>
    <row r="787">
      <c r="A787" s="361"/>
      <c r="B787" s="115"/>
      <c r="C787" s="117"/>
      <c r="D787" s="361"/>
      <c r="E787" s="870"/>
      <c r="F787" s="871"/>
      <c r="G787" s="117"/>
      <c r="H787" s="117"/>
      <c r="I787" s="361"/>
      <c r="J787" s="117"/>
      <c r="K787" s="117"/>
      <c r="L787" s="117"/>
      <c r="M787" s="117"/>
      <c r="N787" s="117"/>
      <c r="O787" s="117"/>
      <c r="P787" s="117"/>
      <c r="Q787" s="117"/>
      <c r="R787" s="117"/>
      <c r="S787" s="117"/>
      <c r="T787" s="117"/>
      <c r="U787" s="117"/>
      <c r="V787" s="117"/>
      <c r="W787" s="117"/>
      <c r="X787" s="117"/>
      <c r="Y787" s="117"/>
      <c r="Z787" s="117"/>
    </row>
    <row r="788">
      <c r="A788" s="361"/>
      <c r="B788" s="115"/>
      <c r="C788" s="117"/>
      <c r="D788" s="361"/>
      <c r="E788" s="870"/>
      <c r="F788" s="871"/>
      <c r="G788" s="117"/>
      <c r="H788" s="117"/>
      <c r="I788" s="361"/>
      <c r="J788" s="117"/>
      <c r="K788" s="117"/>
      <c r="L788" s="117"/>
      <c r="M788" s="117"/>
      <c r="N788" s="117"/>
      <c r="O788" s="117"/>
      <c r="P788" s="117"/>
      <c r="Q788" s="117"/>
      <c r="R788" s="117"/>
      <c r="S788" s="117"/>
      <c r="T788" s="117"/>
      <c r="U788" s="117"/>
      <c r="V788" s="117"/>
      <c r="W788" s="117"/>
      <c r="X788" s="117"/>
      <c r="Y788" s="117"/>
      <c r="Z788" s="117"/>
    </row>
    <row r="789">
      <c r="A789" s="361"/>
      <c r="B789" s="115"/>
      <c r="C789" s="117"/>
      <c r="D789" s="361"/>
      <c r="E789" s="870"/>
      <c r="F789" s="871"/>
      <c r="G789" s="117"/>
      <c r="H789" s="117"/>
      <c r="I789" s="361"/>
      <c r="J789" s="117"/>
      <c r="K789" s="117"/>
      <c r="L789" s="117"/>
      <c r="M789" s="117"/>
      <c r="N789" s="117"/>
      <c r="O789" s="117"/>
      <c r="P789" s="117"/>
      <c r="Q789" s="117"/>
      <c r="R789" s="117"/>
      <c r="S789" s="117"/>
      <c r="T789" s="117"/>
      <c r="U789" s="117"/>
      <c r="V789" s="117"/>
      <c r="W789" s="117"/>
      <c r="X789" s="117"/>
      <c r="Y789" s="117"/>
      <c r="Z789" s="117"/>
    </row>
    <row r="790">
      <c r="A790" s="361"/>
      <c r="B790" s="115"/>
      <c r="C790" s="117"/>
      <c r="D790" s="361"/>
      <c r="E790" s="870"/>
      <c r="F790" s="871"/>
      <c r="G790" s="117"/>
      <c r="H790" s="117"/>
      <c r="I790" s="361"/>
      <c r="J790" s="117"/>
      <c r="K790" s="117"/>
      <c r="L790" s="117"/>
      <c r="M790" s="117"/>
      <c r="N790" s="117"/>
      <c r="O790" s="117"/>
      <c r="P790" s="117"/>
      <c r="Q790" s="117"/>
      <c r="R790" s="117"/>
      <c r="S790" s="117"/>
      <c r="T790" s="117"/>
      <c r="U790" s="117"/>
      <c r="V790" s="117"/>
      <c r="W790" s="117"/>
      <c r="X790" s="117"/>
      <c r="Y790" s="117"/>
      <c r="Z790" s="117"/>
    </row>
    <row r="791">
      <c r="A791" s="361"/>
      <c r="B791" s="115"/>
      <c r="C791" s="117"/>
      <c r="D791" s="361"/>
      <c r="E791" s="870"/>
      <c r="F791" s="871"/>
      <c r="G791" s="117"/>
      <c r="H791" s="117"/>
      <c r="I791" s="361"/>
      <c r="J791" s="117"/>
      <c r="K791" s="117"/>
      <c r="L791" s="117"/>
      <c r="M791" s="117"/>
      <c r="N791" s="117"/>
      <c r="O791" s="117"/>
      <c r="P791" s="117"/>
      <c r="Q791" s="117"/>
      <c r="R791" s="117"/>
      <c r="S791" s="117"/>
      <c r="T791" s="117"/>
      <c r="U791" s="117"/>
      <c r="V791" s="117"/>
      <c r="W791" s="117"/>
      <c r="X791" s="117"/>
      <c r="Y791" s="117"/>
      <c r="Z791" s="117"/>
    </row>
    <row r="792">
      <c r="A792" s="361"/>
      <c r="B792" s="115"/>
      <c r="C792" s="117"/>
      <c r="D792" s="361"/>
      <c r="E792" s="870"/>
      <c r="F792" s="871"/>
      <c r="G792" s="117"/>
      <c r="H792" s="117"/>
      <c r="I792" s="361"/>
      <c r="J792" s="117"/>
      <c r="K792" s="117"/>
      <c r="L792" s="117"/>
      <c r="M792" s="117"/>
      <c r="N792" s="117"/>
      <c r="O792" s="117"/>
      <c r="P792" s="117"/>
      <c r="Q792" s="117"/>
      <c r="R792" s="117"/>
      <c r="S792" s="117"/>
      <c r="T792" s="117"/>
      <c r="U792" s="117"/>
      <c r="V792" s="117"/>
      <c r="W792" s="117"/>
      <c r="X792" s="117"/>
      <c r="Y792" s="117"/>
      <c r="Z792" s="117"/>
    </row>
    <row r="793">
      <c r="A793" s="361"/>
      <c r="B793" s="115"/>
      <c r="C793" s="117"/>
      <c r="D793" s="361"/>
      <c r="E793" s="870"/>
      <c r="F793" s="871"/>
      <c r="G793" s="117"/>
      <c r="H793" s="117"/>
      <c r="I793" s="361"/>
      <c r="J793" s="117"/>
      <c r="K793" s="117"/>
      <c r="L793" s="117"/>
      <c r="M793" s="117"/>
      <c r="N793" s="117"/>
      <c r="O793" s="117"/>
      <c r="P793" s="117"/>
      <c r="Q793" s="117"/>
      <c r="R793" s="117"/>
      <c r="S793" s="117"/>
      <c r="T793" s="117"/>
      <c r="U793" s="117"/>
      <c r="V793" s="117"/>
      <c r="W793" s="117"/>
      <c r="X793" s="117"/>
      <c r="Y793" s="117"/>
      <c r="Z793" s="117"/>
    </row>
    <row r="794">
      <c r="A794" s="361"/>
      <c r="B794" s="115"/>
      <c r="C794" s="117"/>
      <c r="D794" s="361"/>
      <c r="E794" s="870"/>
      <c r="F794" s="871"/>
      <c r="G794" s="117"/>
      <c r="H794" s="117"/>
      <c r="I794" s="361"/>
      <c r="J794" s="117"/>
      <c r="K794" s="117"/>
      <c r="L794" s="117"/>
      <c r="M794" s="117"/>
      <c r="N794" s="117"/>
      <c r="O794" s="117"/>
      <c r="P794" s="117"/>
      <c r="Q794" s="117"/>
      <c r="R794" s="117"/>
      <c r="S794" s="117"/>
      <c r="T794" s="117"/>
      <c r="U794" s="117"/>
      <c r="V794" s="117"/>
      <c r="W794" s="117"/>
      <c r="X794" s="117"/>
      <c r="Y794" s="117"/>
      <c r="Z794" s="117"/>
    </row>
    <row r="795">
      <c r="A795" s="361"/>
      <c r="B795" s="115"/>
      <c r="C795" s="117"/>
      <c r="D795" s="361"/>
      <c r="E795" s="870"/>
      <c r="F795" s="871"/>
      <c r="G795" s="117"/>
      <c r="H795" s="117"/>
      <c r="I795" s="361"/>
      <c r="J795" s="117"/>
      <c r="K795" s="117"/>
      <c r="L795" s="117"/>
      <c r="M795" s="117"/>
      <c r="N795" s="117"/>
      <c r="O795" s="117"/>
      <c r="P795" s="117"/>
      <c r="Q795" s="117"/>
      <c r="R795" s="117"/>
      <c r="S795" s="117"/>
      <c r="T795" s="117"/>
      <c r="U795" s="117"/>
      <c r="V795" s="117"/>
      <c r="W795" s="117"/>
      <c r="X795" s="117"/>
      <c r="Y795" s="117"/>
      <c r="Z795" s="117"/>
    </row>
    <row r="796">
      <c r="A796" s="361"/>
      <c r="B796" s="115"/>
      <c r="C796" s="117"/>
      <c r="D796" s="361"/>
      <c r="E796" s="870"/>
      <c r="F796" s="871"/>
      <c r="G796" s="117"/>
      <c r="H796" s="117"/>
      <c r="I796" s="361"/>
      <c r="J796" s="117"/>
      <c r="K796" s="117"/>
      <c r="L796" s="117"/>
      <c r="M796" s="117"/>
      <c r="N796" s="117"/>
      <c r="O796" s="117"/>
      <c r="P796" s="117"/>
      <c r="Q796" s="117"/>
      <c r="R796" s="117"/>
      <c r="S796" s="117"/>
      <c r="T796" s="117"/>
      <c r="U796" s="117"/>
      <c r="V796" s="117"/>
      <c r="W796" s="117"/>
      <c r="X796" s="117"/>
      <c r="Y796" s="117"/>
      <c r="Z796" s="117"/>
    </row>
    <row r="797">
      <c r="A797" s="361"/>
      <c r="B797" s="115"/>
      <c r="C797" s="117"/>
      <c r="D797" s="361"/>
      <c r="E797" s="870"/>
      <c r="F797" s="871"/>
      <c r="G797" s="117"/>
      <c r="H797" s="117"/>
      <c r="I797" s="361"/>
      <c r="J797" s="117"/>
      <c r="K797" s="117"/>
      <c r="L797" s="117"/>
      <c r="M797" s="117"/>
      <c r="N797" s="117"/>
      <c r="O797" s="117"/>
      <c r="P797" s="117"/>
      <c r="Q797" s="117"/>
      <c r="R797" s="117"/>
      <c r="S797" s="117"/>
      <c r="T797" s="117"/>
      <c r="U797" s="117"/>
      <c r="V797" s="117"/>
      <c r="W797" s="117"/>
      <c r="X797" s="117"/>
      <c r="Y797" s="117"/>
      <c r="Z797" s="117"/>
    </row>
    <row r="798">
      <c r="A798" s="361"/>
      <c r="B798" s="115"/>
      <c r="C798" s="117"/>
      <c r="D798" s="361"/>
      <c r="E798" s="870"/>
      <c r="F798" s="871"/>
      <c r="G798" s="117"/>
      <c r="H798" s="117"/>
      <c r="I798" s="361"/>
      <c r="J798" s="117"/>
      <c r="K798" s="117"/>
      <c r="L798" s="117"/>
      <c r="M798" s="117"/>
      <c r="N798" s="117"/>
      <c r="O798" s="117"/>
      <c r="P798" s="117"/>
      <c r="Q798" s="117"/>
      <c r="R798" s="117"/>
      <c r="S798" s="117"/>
      <c r="T798" s="117"/>
      <c r="U798" s="117"/>
      <c r="V798" s="117"/>
      <c r="W798" s="117"/>
      <c r="X798" s="117"/>
      <c r="Y798" s="117"/>
      <c r="Z798" s="117"/>
    </row>
    <row r="799">
      <c r="A799" s="361"/>
      <c r="B799" s="115"/>
      <c r="C799" s="117"/>
      <c r="D799" s="361"/>
      <c r="E799" s="870"/>
      <c r="F799" s="871"/>
      <c r="G799" s="117"/>
      <c r="H799" s="117"/>
      <c r="I799" s="361"/>
      <c r="J799" s="117"/>
      <c r="K799" s="117"/>
      <c r="L799" s="117"/>
      <c r="M799" s="117"/>
      <c r="N799" s="117"/>
      <c r="O799" s="117"/>
      <c r="P799" s="117"/>
      <c r="Q799" s="117"/>
      <c r="R799" s="117"/>
      <c r="S799" s="117"/>
      <c r="T799" s="117"/>
      <c r="U799" s="117"/>
      <c r="V799" s="117"/>
      <c r="W799" s="117"/>
      <c r="X799" s="117"/>
      <c r="Y799" s="117"/>
      <c r="Z799" s="117"/>
    </row>
    <row r="800">
      <c r="A800" s="361"/>
      <c r="B800" s="115"/>
      <c r="C800" s="117"/>
      <c r="D800" s="361"/>
      <c r="E800" s="870"/>
      <c r="F800" s="871"/>
      <c r="G800" s="117"/>
      <c r="H800" s="117"/>
      <c r="I800" s="361"/>
      <c r="J800" s="117"/>
      <c r="K800" s="117"/>
      <c r="L800" s="117"/>
      <c r="M800" s="117"/>
      <c r="N800" s="117"/>
      <c r="O800" s="117"/>
      <c r="P800" s="117"/>
      <c r="Q800" s="117"/>
      <c r="R800" s="117"/>
      <c r="S800" s="117"/>
      <c r="T800" s="117"/>
      <c r="U800" s="117"/>
      <c r="V800" s="117"/>
      <c r="W800" s="117"/>
      <c r="X800" s="117"/>
      <c r="Y800" s="117"/>
      <c r="Z800" s="117"/>
    </row>
    <row r="801">
      <c r="A801" s="361"/>
      <c r="B801" s="115"/>
      <c r="C801" s="117"/>
      <c r="D801" s="361"/>
      <c r="E801" s="870"/>
      <c r="F801" s="871"/>
      <c r="G801" s="117"/>
      <c r="H801" s="117"/>
      <c r="I801" s="361"/>
      <c r="J801" s="117"/>
      <c r="K801" s="117"/>
      <c r="L801" s="117"/>
      <c r="M801" s="117"/>
      <c r="N801" s="117"/>
      <c r="O801" s="117"/>
      <c r="P801" s="117"/>
      <c r="Q801" s="117"/>
      <c r="R801" s="117"/>
      <c r="S801" s="117"/>
      <c r="T801" s="117"/>
      <c r="U801" s="117"/>
      <c r="V801" s="117"/>
      <c r="W801" s="117"/>
      <c r="X801" s="117"/>
      <c r="Y801" s="117"/>
      <c r="Z801" s="117"/>
    </row>
    <row r="802">
      <c r="A802" s="361"/>
      <c r="B802" s="115"/>
      <c r="C802" s="117"/>
      <c r="D802" s="361"/>
      <c r="E802" s="870"/>
      <c r="F802" s="871"/>
      <c r="G802" s="117"/>
      <c r="H802" s="117"/>
      <c r="I802" s="361"/>
      <c r="J802" s="117"/>
      <c r="K802" s="117"/>
      <c r="L802" s="117"/>
      <c r="M802" s="117"/>
      <c r="N802" s="117"/>
      <c r="O802" s="117"/>
      <c r="P802" s="117"/>
      <c r="Q802" s="117"/>
      <c r="R802" s="117"/>
      <c r="S802" s="117"/>
      <c r="T802" s="117"/>
      <c r="U802" s="117"/>
      <c r="V802" s="117"/>
      <c r="W802" s="117"/>
      <c r="X802" s="117"/>
      <c r="Y802" s="117"/>
      <c r="Z802" s="117"/>
    </row>
    <row r="803">
      <c r="A803" s="361"/>
      <c r="B803" s="115"/>
      <c r="C803" s="117"/>
      <c r="D803" s="361"/>
      <c r="E803" s="870"/>
      <c r="F803" s="871"/>
      <c r="G803" s="117"/>
      <c r="H803" s="117"/>
      <c r="I803" s="361"/>
      <c r="J803" s="117"/>
      <c r="K803" s="117"/>
      <c r="L803" s="117"/>
      <c r="M803" s="117"/>
      <c r="N803" s="117"/>
      <c r="O803" s="117"/>
      <c r="P803" s="117"/>
      <c r="Q803" s="117"/>
      <c r="R803" s="117"/>
      <c r="S803" s="117"/>
      <c r="T803" s="117"/>
      <c r="U803" s="117"/>
      <c r="V803" s="117"/>
      <c r="W803" s="117"/>
      <c r="X803" s="117"/>
      <c r="Y803" s="117"/>
      <c r="Z803" s="117"/>
    </row>
    <row r="804">
      <c r="A804" s="361"/>
      <c r="B804" s="115"/>
      <c r="C804" s="117"/>
      <c r="D804" s="361"/>
      <c r="E804" s="870"/>
      <c r="F804" s="871"/>
      <c r="G804" s="117"/>
      <c r="H804" s="117"/>
      <c r="I804" s="361"/>
      <c r="J804" s="117"/>
      <c r="K804" s="117"/>
      <c r="L804" s="117"/>
      <c r="M804" s="117"/>
      <c r="N804" s="117"/>
      <c r="O804" s="117"/>
      <c r="P804" s="117"/>
      <c r="Q804" s="117"/>
      <c r="R804" s="117"/>
      <c r="S804" s="117"/>
      <c r="T804" s="117"/>
      <c r="U804" s="117"/>
      <c r="V804" s="117"/>
      <c r="W804" s="117"/>
      <c r="X804" s="117"/>
      <c r="Y804" s="117"/>
      <c r="Z804" s="117"/>
    </row>
    <row r="805">
      <c r="A805" s="361"/>
      <c r="B805" s="115"/>
      <c r="C805" s="117"/>
      <c r="D805" s="361"/>
      <c r="E805" s="870"/>
      <c r="F805" s="871"/>
      <c r="G805" s="117"/>
      <c r="H805" s="117"/>
      <c r="I805" s="361"/>
      <c r="J805" s="117"/>
      <c r="K805" s="117"/>
      <c r="L805" s="117"/>
      <c r="M805" s="117"/>
      <c r="N805" s="117"/>
      <c r="O805" s="117"/>
      <c r="P805" s="117"/>
      <c r="Q805" s="117"/>
      <c r="R805" s="117"/>
      <c r="S805" s="117"/>
      <c r="T805" s="117"/>
      <c r="U805" s="117"/>
      <c r="V805" s="117"/>
      <c r="W805" s="117"/>
      <c r="X805" s="117"/>
      <c r="Y805" s="117"/>
      <c r="Z805" s="117"/>
    </row>
    <row r="806">
      <c r="A806" s="361"/>
      <c r="B806" s="115"/>
      <c r="C806" s="117"/>
      <c r="D806" s="361"/>
      <c r="E806" s="870"/>
      <c r="F806" s="871"/>
      <c r="G806" s="117"/>
      <c r="H806" s="117"/>
      <c r="I806" s="361"/>
      <c r="J806" s="117"/>
      <c r="K806" s="117"/>
      <c r="L806" s="117"/>
      <c r="M806" s="117"/>
      <c r="N806" s="117"/>
      <c r="O806" s="117"/>
      <c r="P806" s="117"/>
      <c r="Q806" s="117"/>
      <c r="R806" s="117"/>
      <c r="S806" s="117"/>
      <c r="T806" s="117"/>
      <c r="U806" s="117"/>
      <c r="V806" s="117"/>
      <c r="W806" s="117"/>
      <c r="X806" s="117"/>
      <c r="Y806" s="117"/>
      <c r="Z806" s="117"/>
    </row>
    <row r="807">
      <c r="A807" s="361"/>
      <c r="B807" s="115"/>
      <c r="C807" s="117"/>
      <c r="D807" s="361"/>
      <c r="E807" s="870"/>
      <c r="F807" s="871"/>
      <c r="G807" s="117"/>
      <c r="H807" s="117"/>
      <c r="I807" s="361"/>
      <c r="J807" s="117"/>
      <c r="K807" s="117"/>
      <c r="L807" s="117"/>
      <c r="M807" s="117"/>
      <c r="N807" s="117"/>
      <c r="O807" s="117"/>
      <c r="P807" s="117"/>
      <c r="Q807" s="117"/>
      <c r="R807" s="117"/>
      <c r="S807" s="117"/>
      <c r="T807" s="117"/>
      <c r="U807" s="117"/>
      <c r="V807" s="117"/>
      <c r="W807" s="117"/>
      <c r="X807" s="117"/>
      <c r="Y807" s="117"/>
      <c r="Z807" s="117"/>
    </row>
    <row r="808">
      <c r="A808" s="361"/>
      <c r="B808" s="115"/>
      <c r="C808" s="117"/>
      <c r="D808" s="361"/>
      <c r="E808" s="870"/>
      <c r="F808" s="871"/>
      <c r="G808" s="117"/>
      <c r="H808" s="117"/>
      <c r="I808" s="361"/>
      <c r="J808" s="117"/>
      <c r="K808" s="117"/>
      <c r="L808" s="117"/>
      <c r="M808" s="117"/>
      <c r="N808" s="117"/>
      <c r="O808" s="117"/>
      <c r="P808" s="117"/>
      <c r="Q808" s="117"/>
      <c r="R808" s="117"/>
      <c r="S808" s="117"/>
      <c r="T808" s="117"/>
      <c r="U808" s="117"/>
      <c r="V808" s="117"/>
      <c r="W808" s="117"/>
      <c r="X808" s="117"/>
      <c r="Y808" s="117"/>
      <c r="Z808" s="117"/>
    </row>
    <row r="809">
      <c r="A809" s="361"/>
      <c r="B809" s="115"/>
      <c r="C809" s="117"/>
      <c r="D809" s="361"/>
      <c r="E809" s="870"/>
      <c r="F809" s="871"/>
      <c r="G809" s="117"/>
      <c r="H809" s="117"/>
      <c r="I809" s="361"/>
      <c r="J809" s="117"/>
      <c r="K809" s="117"/>
      <c r="L809" s="117"/>
      <c r="M809" s="117"/>
      <c r="N809" s="117"/>
      <c r="O809" s="117"/>
      <c r="P809" s="117"/>
      <c r="Q809" s="117"/>
      <c r="R809" s="117"/>
      <c r="S809" s="117"/>
      <c r="T809" s="117"/>
      <c r="U809" s="117"/>
      <c r="V809" s="117"/>
      <c r="W809" s="117"/>
      <c r="X809" s="117"/>
      <c r="Y809" s="117"/>
      <c r="Z809" s="117"/>
    </row>
    <row r="810">
      <c r="A810" s="361"/>
      <c r="B810" s="115"/>
      <c r="C810" s="117"/>
      <c r="D810" s="361"/>
      <c r="E810" s="870"/>
      <c r="F810" s="871"/>
      <c r="G810" s="117"/>
      <c r="H810" s="117"/>
      <c r="I810" s="361"/>
      <c r="J810" s="117"/>
      <c r="K810" s="117"/>
      <c r="L810" s="117"/>
      <c r="M810" s="117"/>
      <c r="N810" s="117"/>
      <c r="O810" s="117"/>
      <c r="P810" s="117"/>
      <c r="Q810" s="117"/>
      <c r="R810" s="117"/>
      <c r="S810" s="117"/>
      <c r="T810" s="117"/>
      <c r="U810" s="117"/>
      <c r="V810" s="117"/>
      <c r="W810" s="117"/>
      <c r="X810" s="117"/>
      <c r="Y810" s="117"/>
      <c r="Z810" s="117"/>
    </row>
    <row r="811">
      <c r="A811" s="361"/>
      <c r="B811" s="115"/>
      <c r="C811" s="117"/>
      <c r="D811" s="361"/>
      <c r="E811" s="870"/>
      <c r="F811" s="871"/>
      <c r="G811" s="117"/>
      <c r="H811" s="117"/>
      <c r="I811" s="361"/>
      <c r="J811" s="117"/>
      <c r="K811" s="117"/>
      <c r="L811" s="117"/>
      <c r="M811" s="117"/>
      <c r="N811" s="117"/>
      <c r="O811" s="117"/>
      <c r="P811" s="117"/>
      <c r="Q811" s="117"/>
      <c r="R811" s="117"/>
      <c r="S811" s="117"/>
      <c r="T811" s="117"/>
      <c r="U811" s="117"/>
      <c r="V811" s="117"/>
      <c r="W811" s="117"/>
      <c r="X811" s="117"/>
      <c r="Y811" s="117"/>
      <c r="Z811" s="117"/>
    </row>
    <row r="812">
      <c r="A812" s="361"/>
      <c r="B812" s="115"/>
      <c r="C812" s="117"/>
      <c r="D812" s="361"/>
      <c r="E812" s="870"/>
      <c r="F812" s="871"/>
      <c r="G812" s="117"/>
      <c r="H812" s="117"/>
      <c r="I812" s="361"/>
      <c r="J812" s="117"/>
      <c r="K812" s="117"/>
      <c r="L812" s="117"/>
      <c r="M812" s="117"/>
      <c r="N812" s="117"/>
      <c r="O812" s="117"/>
      <c r="P812" s="117"/>
      <c r="Q812" s="117"/>
      <c r="R812" s="117"/>
      <c r="S812" s="117"/>
      <c r="T812" s="117"/>
      <c r="U812" s="117"/>
      <c r="V812" s="117"/>
      <c r="W812" s="117"/>
      <c r="X812" s="117"/>
      <c r="Y812" s="117"/>
      <c r="Z812" s="117"/>
    </row>
    <row r="813">
      <c r="A813" s="361"/>
      <c r="B813" s="115"/>
      <c r="C813" s="117"/>
      <c r="D813" s="361"/>
      <c r="E813" s="870"/>
      <c r="F813" s="871"/>
      <c r="G813" s="117"/>
      <c r="H813" s="117"/>
      <c r="I813" s="361"/>
      <c r="J813" s="117"/>
      <c r="K813" s="117"/>
      <c r="L813" s="117"/>
      <c r="M813" s="117"/>
      <c r="N813" s="117"/>
      <c r="O813" s="117"/>
      <c r="P813" s="117"/>
      <c r="Q813" s="117"/>
      <c r="R813" s="117"/>
      <c r="S813" s="117"/>
      <c r="T813" s="117"/>
      <c r="U813" s="117"/>
      <c r="V813" s="117"/>
      <c r="W813" s="117"/>
      <c r="X813" s="117"/>
      <c r="Y813" s="117"/>
      <c r="Z813" s="117"/>
    </row>
    <row r="814">
      <c r="A814" s="361"/>
      <c r="B814" s="115"/>
      <c r="C814" s="117"/>
      <c r="D814" s="361"/>
      <c r="E814" s="870"/>
      <c r="F814" s="871"/>
      <c r="G814" s="117"/>
      <c r="H814" s="117"/>
      <c r="I814" s="361"/>
      <c r="J814" s="117"/>
      <c r="K814" s="117"/>
      <c r="L814" s="117"/>
      <c r="M814" s="117"/>
      <c r="N814" s="117"/>
      <c r="O814" s="117"/>
      <c r="P814" s="117"/>
      <c r="Q814" s="117"/>
      <c r="R814" s="117"/>
      <c r="S814" s="117"/>
      <c r="T814" s="117"/>
      <c r="U814" s="117"/>
      <c r="V814" s="117"/>
      <c r="W814" s="117"/>
      <c r="X814" s="117"/>
      <c r="Y814" s="117"/>
      <c r="Z814" s="117"/>
    </row>
    <row r="815">
      <c r="A815" s="361"/>
      <c r="B815" s="115"/>
      <c r="C815" s="117"/>
      <c r="D815" s="361"/>
      <c r="E815" s="870"/>
      <c r="F815" s="871"/>
      <c r="G815" s="117"/>
      <c r="H815" s="117"/>
      <c r="I815" s="361"/>
      <c r="J815" s="117"/>
      <c r="K815" s="117"/>
      <c r="L815" s="117"/>
      <c r="M815" s="117"/>
      <c r="N815" s="117"/>
      <c r="O815" s="117"/>
      <c r="P815" s="117"/>
      <c r="Q815" s="117"/>
      <c r="R815" s="117"/>
      <c r="S815" s="117"/>
      <c r="T815" s="117"/>
      <c r="U815" s="117"/>
      <c r="V815" s="117"/>
      <c r="W815" s="117"/>
      <c r="X815" s="117"/>
      <c r="Y815" s="117"/>
      <c r="Z815" s="117"/>
    </row>
    <row r="816">
      <c r="A816" s="361"/>
      <c r="B816" s="115"/>
      <c r="C816" s="117"/>
      <c r="D816" s="361"/>
      <c r="E816" s="870"/>
      <c r="F816" s="871"/>
      <c r="G816" s="117"/>
      <c r="H816" s="117"/>
      <c r="I816" s="361"/>
      <c r="J816" s="117"/>
      <c r="K816" s="117"/>
      <c r="L816" s="117"/>
      <c r="M816" s="117"/>
      <c r="N816" s="117"/>
      <c r="O816" s="117"/>
      <c r="P816" s="117"/>
      <c r="Q816" s="117"/>
      <c r="R816" s="117"/>
      <c r="S816" s="117"/>
      <c r="T816" s="117"/>
      <c r="U816" s="117"/>
      <c r="V816" s="117"/>
      <c r="W816" s="117"/>
      <c r="X816" s="117"/>
      <c r="Y816" s="117"/>
      <c r="Z816" s="117"/>
    </row>
    <row r="817">
      <c r="A817" s="361"/>
      <c r="B817" s="115"/>
      <c r="C817" s="117"/>
      <c r="D817" s="361"/>
      <c r="E817" s="870"/>
      <c r="F817" s="871"/>
      <c r="G817" s="117"/>
      <c r="H817" s="117"/>
      <c r="I817" s="361"/>
      <c r="J817" s="117"/>
      <c r="K817" s="117"/>
      <c r="L817" s="117"/>
      <c r="M817" s="117"/>
      <c r="N817" s="117"/>
      <c r="O817" s="117"/>
      <c r="P817" s="117"/>
      <c r="Q817" s="117"/>
      <c r="R817" s="117"/>
      <c r="S817" s="117"/>
      <c r="T817" s="117"/>
      <c r="U817" s="117"/>
      <c r="V817" s="117"/>
      <c r="W817" s="117"/>
      <c r="X817" s="117"/>
      <c r="Y817" s="117"/>
      <c r="Z817" s="117"/>
    </row>
    <row r="818">
      <c r="A818" s="361"/>
      <c r="B818" s="115"/>
      <c r="C818" s="117"/>
      <c r="D818" s="361"/>
      <c r="E818" s="870"/>
      <c r="F818" s="871"/>
      <c r="G818" s="117"/>
      <c r="H818" s="117"/>
      <c r="I818" s="361"/>
      <c r="J818" s="117"/>
      <c r="K818" s="117"/>
      <c r="L818" s="117"/>
      <c r="M818" s="117"/>
      <c r="N818" s="117"/>
      <c r="O818" s="117"/>
      <c r="P818" s="117"/>
      <c r="Q818" s="117"/>
      <c r="R818" s="117"/>
      <c r="S818" s="117"/>
      <c r="T818" s="117"/>
      <c r="U818" s="117"/>
      <c r="V818" s="117"/>
      <c r="W818" s="117"/>
      <c r="X818" s="117"/>
      <c r="Y818" s="117"/>
      <c r="Z818" s="117"/>
    </row>
    <row r="819">
      <c r="A819" s="361"/>
      <c r="B819" s="115"/>
      <c r="C819" s="117"/>
      <c r="D819" s="361"/>
      <c r="E819" s="870"/>
      <c r="F819" s="871"/>
      <c r="G819" s="117"/>
      <c r="H819" s="117"/>
      <c r="I819" s="361"/>
      <c r="J819" s="117"/>
      <c r="K819" s="117"/>
      <c r="L819" s="117"/>
      <c r="M819" s="117"/>
      <c r="N819" s="117"/>
      <c r="O819" s="117"/>
      <c r="P819" s="117"/>
      <c r="Q819" s="117"/>
      <c r="R819" s="117"/>
      <c r="S819" s="117"/>
      <c r="T819" s="117"/>
      <c r="U819" s="117"/>
      <c r="V819" s="117"/>
      <c r="W819" s="117"/>
      <c r="X819" s="117"/>
      <c r="Y819" s="117"/>
      <c r="Z819" s="117"/>
    </row>
    <row r="820">
      <c r="A820" s="361"/>
      <c r="B820" s="115"/>
      <c r="C820" s="117"/>
      <c r="D820" s="361"/>
      <c r="E820" s="870"/>
      <c r="F820" s="871"/>
      <c r="G820" s="117"/>
      <c r="H820" s="117"/>
      <c r="I820" s="361"/>
      <c r="J820" s="117"/>
      <c r="K820" s="117"/>
      <c r="L820" s="117"/>
      <c r="M820" s="117"/>
      <c r="N820" s="117"/>
      <c r="O820" s="117"/>
      <c r="P820" s="117"/>
      <c r="Q820" s="117"/>
      <c r="R820" s="117"/>
      <c r="S820" s="117"/>
      <c r="T820" s="117"/>
      <c r="U820" s="117"/>
      <c r="V820" s="117"/>
      <c r="W820" s="117"/>
      <c r="X820" s="117"/>
      <c r="Y820" s="117"/>
      <c r="Z820" s="117"/>
    </row>
    <row r="821">
      <c r="A821" s="361"/>
      <c r="B821" s="115"/>
      <c r="C821" s="117"/>
      <c r="D821" s="361"/>
      <c r="E821" s="870"/>
      <c r="F821" s="871"/>
      <c r="G821" s="117"/>
      <c r="H821" s="117"/>
      <c r="I821" s="361"/>
      <c r="J821" s="117"/>
      <c r="K821" s="117"/>
      <c r="L821" s="117"/>
      <c r="M821" s="117"/>
      <c r="N821" s="117"/>
      <c r="O821" s="117"/>
      <c r="P821" s="117"/>
      <c r="Q821" s="117"/>
      <c r="R821" s="117"/>
      <c r="S821" s="117"/>
      <c r="T821" s="117"/>
      <c r="U821" s="117"/>
      <c r="V821" s="117"/>
      <c r="W821" s="117"/>
      <c r="X821" s="117"/>
      <c r="Y821" s="117"/>
      <c r="Z821" s="117"/>
    </row>
    <row r="822">
      <c r="A822" s="361"/>
      <c r="B822" s="115"/>
      <c r="C822" s="117"/>
      <c r="D822" s="361"/>
      <c r="E822" s="870"/>
      <c r="F822" s="871"/>
      <c r="G822" s="117"/>
      <c r="H822" s="117"/>
      <c r="I822" s="361"/>
      <c r="J822" s="117"/>
      <c r="K822" s="117"/>
      <c r="L822" s="117"/>
      <c r="M822" s="117"/>
      <c r="N822" s="117"/>
      <c r="O822" s="117"/>
      <c r="P822" s="117"/>
      <c r="Q822" s="117"/>
      <c r="R822" s="117"/>
      <c r="S822" s="117"/>
      <c r="T822" s="117"/>
      <c r="U822" s="117"/>
      <c r="V822" s="117"/>
      <c r="W822" s="117"/>
      <c r="X822" s="117"/>
      <c r="Y822" s="117"/>
      <c r="Z822" s="117"/>
    </row>
    <row r="823">
      <c r="A823" s="361"/>
      <c r="B823" s="115"/>
      <c r="C823" s="117"/>
      <c r="D823" s="361"/>
      <c r="E823" s="870"/>
      <c r="F823" s="871"/>
      <c r="G823" s="117"/>
      <c r="H823" s="117"/>
      <c r="I823" s="361"/>
      <c r="J823" s="117"/>
      <c r="K823" s="117"/>
      <c r="L823" s="117"/>
      <c r="M823" s="117"/>
      <c r="N823" s="117"/>
      <c r="O823" s="117"/>
      <c r="P823" s="117"/>
      <c r="Q823" s="117"/>
      <c r="R823" s="117"/>
      <c r="S823" s="117"/>
      <c r="T823" s="117"/>
      <c r="U823" s="117"/>
      <c r="V823" s="117"/>
      <c r="W823" s="117"/>
      <c r="X823" s="117"/>
      <c r="Y823" s="117"/>
      <c r="Z823" s="117"/>
    </row>
    <row r="824">
      <c r="A824" s="361"/>
      <c r="B824" s="115"/>
      <c r="C824" s="117"/>
      <c r="D824" s="361"/>
      <c r="E824" s="870"/>
      <c r="F824" s="871"/>
      <c r="G824" s="117"/>
      <c r="H824" s="117"/>
      <c r="I824" s="361"/>
      <c r="J824" s="117"/>
      <c r="K824" s="117"/>
      <c r="L824" s="117"/>
      <c r="M824" s="117"/>
      <c r="N824" s="117"/>
      <c r="O824" s="117"/>
      <c r="P824" s="117"/>
      <c r="Q824" s="117"/>
      <c r="R824" s="117"/>
      <c r="S824" s="117"/>
      <c r="T824" s="117"/>
      <c r="U824" s="117"/>
      <c r="V824" s="117"/>
      <c r="W824" s="117"/>
      <c r="X824" s="117"/>
      <c r="Y824" s="117"/>
      <c r="Z824" s="117"/>
    </row>
    <row r="825">
      <c r="A825" s="361"/>
      <c r="B825" s="115"/>
      <c r="C825" s="117"/>
      <c r="D825" s="361"/>
      <c r="E825" s="870"/>
      <c r="F825" s="871"/>
      <c r="G825" s="117"/>
      <c r="H825" s="117"/>
      <c r="I825" s="361"/>
      <c r="J825" s="117"/>
      <c r="K825" s="117"/>
      <c r="L825" s="117"/>
      <c r="M825" s="117"/>
      <c r="N825" s="117"/>
      <c r="O825" s="117"/>
      <c r="P825" s="117"/>
      <c r="Q825" s="117"/>
      <c r="R825" s="117"/>
      <c r="S825" s="117"/>
      <c r="T825" s="117"/>
      <c r="U825" s="117"/>
      <c r="V825" s="117"/>
      <c r="W825" s="117"/>
      <c r="X825" s="117"/>
      <c r="Y825" s="117"/>
      <c r="Z825" s="117"/>
    </row>
    <row r="826">
      <c r="A826" s="361"/>
      <c r="B826" s="115"/>
      <c r="C826" s="117"/>
      <c r="D826" s="361"/>
      <c r="E826" s="870"/>
      <c r="F826" s="871"/>
      <c r="G826" s="117"/>
      <c r="H826" s="117"/>
      <c r="I826" s="361"/>
      <c r="J826" s="117"/>
      <c r="K826" s="117"/>
      <c r="L826" s="117"/>
      <c r="M826" s="117"/>
      <c r="N826" s="117"/>
      <c r="O826" s="117"/>
      <c r="P826" s="117"/>
      <c r="Q826" s="117"/>
      <c r="R826" s="117"/>
      <c r="S826" s="117"/>
      <c r="T826" s="117"/>
      <c r="U826" s="117"/>
      <c r="V826" s="117"/>
      <c r="W826" s="117"/>
      <c r="X826" s="117"/>
      <c r="Y826" s="117"/>
      <c r="Z826" s="117"/>
    </row>
    <row r="827">
      <c r="A827" s="361"/>
      <c r="B827" s="115"/>
      <c r="C827" s="117"/>
      <c r="D827" s="361"/>
      <c r="E827" s="870"/>
      <c r="F827" s="871"/>
      <c r="G827" s="117"/>
      <c r="H827" s="117"/>
      <c r="I827" s="361"/>
      <c r="J827" s="117"/>
      <c r="K827" s="117"/>
      <c r="L827" s="117"/>
      <c r="M827" s="117"/>
      <c r="N827" s="117"/>
      <c r="O827" s="117"/>
      <c r="P827" s="117"/>
      <c r="Q827" s="117"/>
      <c r="R827" s="117"/>
      <c r="S827" s="117"/>
      <c r="T827" s="117"/>
      <c r="U827" s="117"/>
      <c r="V827" s="117"/>
      <c r="W827" s="117"/>
      <c r="X827" s="117"/>
      <c r="Y827" s="117"/>
      <c r="Z827" s="117"/>
    </row>
    <row r="828">
      <c r="A828" s="361"/>
      <c r="B828" s="115"/>
      <c r="C828" s="117"/>
      <c r="D828" s="361"/>
      <c r="E828" s="870"/>
      <c r="F828" s="871"/>
      <c r="G828" s="117"/>
      <c r="H828" s="117"/>
      <c r="I828" s="361"/>
      <c r="J828" s="117"/>
      <c r="K828" s="117"/>
      <c r="L828" s="117"/>
      <c r="M828" s="117"/>
      <c r="N828" s="117"/>
      <c r="O828" s="117"/>
      <c r="P828" s="117"/>
      <c r="Q828" s="117"/>
      <c r="R828" s="117"/>
      <c r="S828" s="117"/>
      <c r="T828" s="117"/>
      <c r="U828" s="117"/>
      <c r="V828" s="117"/>
      <c r="W828" s="117"/>
      <c r="X828" s="117"/>
      <c r="Y828" s="117"/>
      <c r="Z828" s="117"/>
    </row>
    <row r="829">
      <c r="A829" s="361"/>
      <c r="B829" s="115"/>
      <c r="C829" s="117"/>
      <c r="D829" s="361"/>
      <c r="E829" s="870"/>
      <c r="F829" s="871"/>
      <c r="G829" s="117"/>
      <c r="H829" s="117"/>
      <c r="I829" s="361"/>
      <c r="J829" s="117"/>
      <c r="K829" s="117"/>
      <c r="L829" s="117"/>
      <c r="M829" s="117"/>
      <c r="N829" s="117"/>
      <c r="O829" s="117"/>
      <c r="P829" s="117"/>
      <c r="Q829" s="117"/>
      <c r="R829" s="117"/>
      <c r="S829" s="117"/>
      <c r="T829" s="117"/>
      <c r="U829" s="117"/>
      <c r="V829" s="117"/>
      <c r="W829" s="117"/>
      <c r="X829" s="117"/>
      <c r="Y829" s="117"/>
      <c r="Z829" s="117"/>
    </row>
    <row r="830">
      <c r="A830" s="361"/>
      <c r="B830" s="115"/>
      <c r="C830" s="117"/>
      <c r="D830" s="361"/>
      <c r="E830" s="870"/>
      <c r="F830" s="871"/>
      <c r="G830" s="117"/>
      <c r="H830" s="117"/>
      <c r="I830" s="361"/>
      <c r="J830" s="117"/>
      <c r="K830" s="117"/>
      <c r="L830" s="117"/>
      <c r="M830" s="117"/>
      <c r="N830" s="117"/>
      <c r="O830" s="117"/>
      <c r="P830" s="117"/>
      <c r="Q830" s="117"/>
      <c r="R830" s="117"/>
      <c r="S830" s="117"/>
      <c r="T830" s="117"/>
      <c r="U830" s="117"/>
      <c r="V830" s="117"/>
      <c r="W830" s="117"/>
      <c r="X830" s="117"/>
      <c r="Y830" s="117"/>
      <c r="Z830" s="117"/>
    </row>
    <row r="831">
      <c r="A831" s="361"/>
      <c r="B831" s="115"/>
      <c r="C831" s="117"/>
      <c r="D831" s="361"/>
      <c r="E831" s="870"/>
      <c r="F831" s="871"/>
      <c r="G831" s="117"/>
      <c r="H831" s="117"/>
      <c r="I831" s="361"/>
      <c r="J831" s="117"/>
      <c r="K831" s="117"/>
      <c r="L831" s="117"/>
      <c r="M831" s="117"/>
      <c r="N831" s="117"/>
      <c r="O831" s="117"/>
      <c r="P831" s="117"/>
      <c r="Q831" s="117"/>
      <c r="R831" s="117"/>
      <c r="S831" s="117"/>
      <c r="T831" s="117"/>
      <c r="U831" s="117"/>
      <c r="V831" s="117"/>
      <c r="W831" s="117"/>
      <c r="X831" s="117"/>
      <c r="Y831" s="117"/>
      <c r="Z831" s="117"/>
    </row>
    <row r="832">
      <c r="A832" s="361"/>
      <c r="B832" s="115"/>
      <c r="C832" s="117"/>
      <c r="D832" s="361"/>
      <c r="E832" s="870"/>
      <c r="F832" s="871"/>
      <c r="G832" s="117"/>
      <c r="H832" s="117"/>
      <c r="I832" s="361"/>
      <c r="J832" s="117"/>
      <c r="K832" s="117"/>
      <c r="L832" s="117"/>
      <c r="M832" s="117"/>
      <c r="N832" s="117"/>
      <c r="O832" s="117"/>
      <c r="P832" s="117"/>
      <c r="Q832" s="117"/>
      <c r="R832" s="117"/>
      <c r="S832" s="117"/>
      <c r="T832" s="117"/>
      <c r="U832" s="117"/>
      <c r="V832" s="117"/>
      <c r="W832" s="117"/>
      <c r="X832" s="117"/>
      <c r="Y832" s="117"/>
      <c r="Z832" s="117"/>
    </row>
    <row r="833">
      <c r="A833" s="361"/>
      <c r="B833" s="115"/>
      <c r="C833" s="117"/>
      <c r="D833" s="361"/>
      <c r="E833" s="870"/>
      <c r="F833" s="871"/>
      <c r="G833" s="117"/>
      <c r="H833" s="117"/>
      <c r="I833" s="361"/>
      <c r="J833" s="117"/>
      <c r="K833" s="117"/>
      <c r="L833" s="117"/>
      <c r="M833" s="117"/>
      <c r="N833" s="117"/>
      <c r="O833" s="117"/>
      <c r="P833" s="117"/>
      <c r="Q833" s="117"/>
      <c r="R833" s="117"/>
      <c r="S833" s="117"/>
      <c r="T833" s="117"/>
      <c r="U833" s="117"/>
      <c r="V833" s="117"/>
      <c r="W833" s="117"/>
      <c r="X833" s="117"/>
      <c r="Y833" s="117"/>
      <c r="Z833" s="117"/>
    </row>
    <row r="834">
      <c r="A834" s="361"/>
      <c r="B834" s="115"/>
      <c r="C834" s="117"/>
      <c r="D834" s="361"/>
      <c r="E834" s="870"/>
      <c r="F834" s="871"/>
      <c r="G834" s="117"/>
      <c r="H834" s="117"/>
      <c r="I834" s="361"/>
      <c r="J834" s="117"/>
      <c r="K834" s="117"/>
      <c r="L834" s="117"/>
      <c r="M834" s="117"/>
      <c r="N834" s="117"/>
      <c r="O834" s="117"/>
      <c r="P834" s="117"/>
      <c r="Q834" s="117"/>
      <c r="R834" s="117"/>
      <c r="S834" s="117"/>
      <c r="T834" s="117"/>
      <c r="U834" s="117"/>
      <c r="V834" s="117"/>
      <c r="W834" s="117"/>
      <c r="X834" s="117"/>
      <c r="Y834" s="117"/>
      <c r="Z834" s="117"/>
    </row>
    <row r="835">
      <c r="A835" s="361"/>
      <c r="B835" s="115"/>
      <c r="C835" s="117"/>
      <c r="D835" s="361"/>
      <c r="E835" s="870"/>
      <c r="F835" s="871"/>
      <c r="G835" s="117"/>
      <c r="H835" s="117"/>
      <c r="I835" s="361"/>
      <c r="J835" s="117"/>
      <c r="K835" s="117"/>
      <c r="L835" s="117"/>
      <c r="M835" s="117"/>
      <c r="N835" s="117"/>
      <c r="O835" s="117"/>
      <c r="P835" s="117"/>
      <c r="Q835" s="117"/>
      <c r="R835" s="117"/>
      <c r="S835" s="117"/>
      <c r="T835" s="117"/>
      <c r="U835" s="117"/>
      <c r="V835" s="117"/>
      <c r="W835" s="117"/>
      <c r="X835" s="117"/>
      <c r="Y835" s="117"/>
      <c r="Z835" s="117"/>
    </row>
    <row r="836">
      <c r="A836" s="361"/>
      <c r="B836" s="115"/>
      <c r="C836" s="117"/>
      <c r="D836" s="361"/>
      <c r="E836" s="870"/>
      <c r="F836" s="871"/>
      <c r="G836" s="117"/>
      <c r="H836" s="117"/>
      <c r="I836" s="361"/>
      <c r="J836" s="117"/>
      <c r="K836" s="117"/>
      <c r="L836" s="117"/>
      <c r="M836" s="117"/>
      <c r="N836" s="117"/>
      <c r="O836" s="117"/>
      <c r="P836" s="117"/>
      <c r="Q836" s="117"/>
      <c r="R836" s="117"/>
      <c r="S836" s="117"/>
      <c r="T836" s="117"/>
      <c r="U836" s="117"/>
      <c r="V836" s="117"/>
      <c r="W836" s="117"/>
      <c r="X836" s="117"/>
      <c r="Y836" s="117"/>
      <c r="Z836" s="117"/>
    </row>
    <row r="837">
      <c r="A837" s="361"/>
      <c r="B837" s="115"/>
      <c r="C837" s="117"/>
      <c r="D837" s="361"/>
      <c r="E837" s="870"/>
      <c r="F837" s="871"/>
      <c r="G837" s="117"/>
      <c r="H837" s="117"/>
      <c r="I837" s="361"/>
      <c r="J837" s="117"/>
      <c r="K837" s="117"/>
      <c r="L837" s="117"/>
      <c r="M837" s="117"/>
      <c r="N837" s="117"/>
      <c r="O837" s="117"/>
      <c r="P837" s="117"/>
      <c r="Q837" s="117"/>
      <c r="R837" s="117"/>
      <c r="S837" s="117"/>
      <c r="T837" s="117"/>
      <c r="U837" s="117"/>
      <c r="V837" s="117"/>
      <c r="W837" s="117"/>
      <c r="X837" s="117"/>
      <c r="Y837" s="117"/>
      <c r="Z837" s="117"/>
    </row>
    <row r="838">
      <c r="A838" s="361"/>
      <c r="B838" s="115"/>
      <c r="C838" s="117"/>
      <c r="D838" s="361"/>
      <c r="E838" s="870"/>
      <c r="F838" s="871"/>
      <c r="G838" s="117"/>
      <c r="H838" s="117"/>
      <c r="I838" s="361"/>
      <c r="J838" s="117"/>
      <c r="K838" s="117"/>
      <c r="L838" s="117"/>
      <c r="M838" s="117"/>
      <c r="N838" s="117"/>
      <c r="O838" s="117"/>
      <c r="P838" s="117"/>
      <c r="Q838" s="117"/>
      <c r="R838" s="117"/>
      <c r="S838" s="117"/>
      <c r="T838" s="117"/>
      <c r="U838" s="117"/>
      <c r="V838" s="117"/>
      <c r="W838" s="117"/>
      <c r="X838" s="117"/>
      <c r="Y838" s="117"/>
      <c r="Z838" s="117"/>
    </row>
    <row r="839">
      <c r="A839" s="361"/>
      <c r="B839" s="115"/>
      <c r="C839" s="117"/>
      <c r="D839" s="361"/>
      <c r="E839" s="870"/>
      <c r="F839" s="871"/>
      <c r="G839" s="117"/>
      <c r="H839" s="117"/>
      <c r="I839" s="361"/>
      <c r="J839" s="117"/>
      <c r="K839" s="117"/>
      <c r="L839" s="117"/>
      <c r="M839" s="117"/>
      <c r="N839" s="117"/>
      <c r="O839" s="117"/>
      <c r="P839" s="117"/>
      <c r="Q839" s="117"/>
      <c r="R839" s="117"/>
      <c r="S839" s="117"/>
      <c r="T839" s="117"/>
      <c r="U839" s="117"/>
      <c r="V839" s="117"/>
      <c r="W839" s="117"/>
      <c r="X839" s="117"/>
      <c r="Y839" s="117"/>
      <c r="Z839" s="117"/>
    </row>
    <row r="840">
      <c r="A840" s="361"/>
      <c r="B840" s="115"/>
      <c r="C840" s="117"/>
      <c r="D840" s="361"/>
      <c r="E840" s="870"/>
      <c r="F840" s="871"/>
      <c r="G840" s="117"/>
      <c r="H840" s="117"/>
      <c r="I840" s="361"/>
      <c r="J840" s="117"/>
      <c r="K840" s="117"/>
      <c r="L840" s="117"/>
      <c r="M840" s="117"/>
      <c r="N840" s="117"/>
      <c r="O840" s="117"/>
      <c r="P840" s="117"/>
      <c r="Q840" s="117"/>
      <c r="R840" s="117"/>
      <c r="S840" s="117"/>
      <c r="T840" s="117"/>
      <c r="U840" s="117"/>
      <c r="V840" s="117"/>
      <c r="W840" s="117"/>
      <c r="X840" s="117"/>
      <c r="Y840" s="117"/>
      <c r="Z840" s="117"/>
    </row>
    <row r="841">
      <c r="A841" s="361"/>
      <c r="B841" s="115"/>
      <c r="C841" s="117"/>
      <c r="D841" s="361"/>
      <c r="E841" s="870"/>
      <c r="F841" s="871"/>
      <c r="G841" s="117"/>
      <c r="H841" s="117"/>
      <c r="I841" s="361"/>
      <c r="J841" s="117"/>
      <c r="K841" s="117"/>
      <c r="L841" s="117"/>
      <c r="M841" s="117"/>
      <c r="N841" s="117"/>
      <c r="O841" s="117"/>
      <c r="P841" s="117"/>
      <c r="Q841" s="117"/>
      <c r="R841" s="117"/>
      <c r="S841" s="117"/>
      <c r="T841" s="117"/>
      <c r="U841" s="117"/>
      <c r="V841" s="117"/>
      <c r="W841" s="117"/>
      <c r="X841" s="117"/>
      <c r="Y841" s="117"/>
      <c r="Z841" s="117"/>
    </row>
    <row r="842">
      <c r="A842" s="361"/>
      <c r="B842" s="115"/>
      <c r="C842" s="117"/>
      <c r="D842" s="361"/>
      <c r="E842" s="870"/>
      <c r="F842" s="871"/>
      <c r="G842" s="117"/>
      <c r="H842" s="117"/>
      <c r="I842" s="361"/>
      <c r="J842" s="117"/>
      <c r="K842" s="117"/>
      <c r="L842" s="117"/>
      <c r="M842" s="117"/>
      <c r="N842" s="117"/>
      <c r="O842" s="117"/>
      <c r="P842" s="117"/>
      <c r="Q842" s="117"/>
      <c r="R842" s="117"/>
      <c r="S842" s="117"/>
      <c r="T842" s="117"/>
      <c r="U842" s="117"/>
      <c r="V842" s="117"/>
      <c r="W842" s="117"/>
      <c r="X842" s="117"/>
      <c r="Y842" s="117"/>
      <c r="Z842" s="117"/>
    </row>
    <row r="843">
      <c r="A843" s="361"/>
      <c r="B843" s="115"/>
      <c r="C843" s="117"/>
      <c r="D843" s="361"/>
      <c r="E843" s="870"/>
      <c r="F843" s="871"/>
      <c r="G843" s="117"/>
      <c r="H843" s="117"/>
      <c r="I843" s="361"/>
      <c r="J843" s="117"/>
      <c r="K843" s="117"/>
      <c r="L843" s="117"/>
      <c r="M843" s="117"/>
      <c r="N843" s="117"/>
      <c r="O843" s="117"/>
      <c r="P843" s="117"/>
      <c r="Q843" s="117"/>
      <c r="R843" s="117"/>
      <c r="S843" s="117"/>
      <c r="T843" s="117"/>
      <c r="U843" s="117"/>
      <c r="V843" s="117"/>
      <c r="W843" s="117"/>
      <c r="X843" s="117"/>
      <c r="Y843" s="117"/>
      <c r="Z843" s="117"/>
    </row>
    <row r="844">
      <c r="A844" s="361"/>
      <c r="B844" s="115"/>
      <c r="C844" s="117"/>
      <c r="D844" s="361"/>
      <c r="E844" s="870"/>
      <c r="F844" s="871"/>
      <c r="G844" s="117"/>
      <c r="H844" s="117"/>
      <c r="I844" s="361"/>
      <c r="J844" s="117"/>
      <c r="K844" s="117"/>
      <c r="L844" s="117"/>
      <c r="M844" s="117"/>
      <c r="N844" s="117"/>
      <c r="O844" s="117"/>
      <c r="P844" s="117"/>
      <c r="Q844" s="117"/>
      <c r="R844" s="117"/>
      <c r="S844" s="117"/>
      <c r="T844" s="117"/>
      <c r="U844" s="117"/>
      <c r="V844" s="117"/>
      <c r="W844" s="117"/>
      <c r="X844" s="117"/>
      <c r="Y844" s="117"/>
      <c r="Z844" s="117"/>
    </row>
    <row r="845">
      <c r="A845" s="361"/>
      <c r="B845" s="115"/>
      <c r="C845" s="117"/>
      <c r="D845" s="361"/>
      <c r="E845" s="870"/>
      <c r="F845" s="871"/>
      <c r="G845" s="117"/>
      <c r="H845" s="117"/>
      <c r="I845" s="361"/>
      <c r="J845" s="117"/>
      <c r="K845" s="117"/>
      <c r="L845" s="117"/>
      <c r="M845" s="117"/>
      <c r="N845" s="117"/>
      <c r="O845" s="117"/>
      <c r="P845" s="117"/>
      <c r="Q845" s="117"/>
      <c r="R845" s="117"/>
      <c r="S845" s="117"/>
      <c r="T845" s="117"/>
      <c r="U845" s="117"/>
      <c r="V845" s="117"/>
      <c r="W845" s="117"/>
      <c r="X845" s="117"/>
      <c r="Y845" s="117"/>
      <c r="Z845" s="117"/>
    </row>
    <row r="846">
      <c r="A846" s="361"/>
      <c r="B846" s="115"/>
      <c r="C846" s="117"/>
      <c r="D846" s="361"/>
      <c r="E846" s="870"/>
      <c r="F846" s="871"/>
      <c r="G846" s="117"/>
      <c r="H846" s="117"/>
      <c r="I846" s="361"/>
      <c r="J846" s="117"/>
      <c r="K846" s="117"/>
      <c r="L846" s="117"/>
      <c r="M846" s="117"/>
      <c r="N846" s="117"/>
      <c r="O846" s="117"/>
      <c r="P846" s="117"/>
      <c r="Q846" s="117"/>
      <c r="R846" s="117"/>
      <c r="S846" s="117"/>
      <c r="T846" s="117"/>
      <c r="U846" s="117"/>
      <c r="V846" s="117"/>
      <c r="W846" s="117"/>
      <c r="X846" s="117"/>
      <c r="Y846" s="117"/>
      <c r="Z846" s="117"/>
    </row>
    <row r="847">
      <c r="A847" s="361"/>
      <c r="B847" s="115"/>
      <c r="C847" s="117"/>
      <c r="D847" s="361"/>
      <c r="E847" s="870"/>
      <c r="F847" s="871"/>
      <c r="G847" s="117"/>
      <c r="H847" s="117"/>
      <c r="I847" s="361"/>
      <c r="J847" s="117"/>
      <c r="K847" s="117"/>
      <c r="L847" s="117"/>
      <c r="M847" s="117"/>
      <c r="N847" s="117"/>
      <c r="O847" s="117"/>
      <c r="P847" s="117"/>
      <c r="Q847" s="117"/>
      <c r="R847" s="117"/>
      <c r="S847" s="117"/>
      <c r="T847" s="117"/>
      <c r="U847" s="117"/>
      <c r="V847" s="117"/>
      <c r="W847" s="117"/>
      <c r="X847" s="117"/>
      <c r="Y847" s="117"/>
      <c r="Z847" s="117"/>
    </row>
    <row r="848">
      <c r="A848" s="361"/>
      <c r="B848" s="115"/>
      <c r="C848" s="117"/>
      <c r="D848" s="361"/>
      <c r="E848" s="870"/>
      <c r="F848" s="871"/>
      <c r="G848" s="117"/>
      <c r="H848" s="117"/>
      <c r="I848" s="361"/>
      <c r="J848" s="117"/>
      <c r="K848" s="117"/>
      <c r="L848" s="117"/>
      <c r="M848" s="117"/>
      <c r="N848" s="117"/>
      <c r="O848" s="117"/>
      <c r="P848" s="117"/>
      <c r="Q848" s="117"/>
      <c r="R848" s="117"/>
      <c r="S848" s="117"/>
      <c r="T848" s="117"/>
      <c r="U848" s="117"/>
      <c r="V848" s="117"/>
      <c r="W848" s="117"/>
      <c r="X848" s="117"/>
      <c r="Y848" s="117"/>
      <c r="Z848" s="117"/>
    </row>
    <row r="849">
      <c r="A849" s="361"/>
      <c r="B849" s="115"/>
      <c r="C849" s="117"/>
      <c r="D849" s="361"/>
      <c r="E849" s="870"/>
      <c r="F849" s="871"/>
      <c r="G849" s="117"/>
      <c r="H849" s="117"/>
      <c r="I849" s="361"/>
      <c r="J849" s="117"/>
      <c r="K849" s="117"/>
      <c r="L849" s="117"/>
      <c r="M849" s="117"/>
      <c r="N849" s="117"/>
      <c r="O849" s="117"/>
      <c r="P849" s="117"/>
      <c r="Q849" s="117"/>
      <c r="R849" s="117"/>
      <c r="S849" s="117"/>
      <c r="T849" s="117"/>
      <c r="U849" s="117"/>
      <c r="V849" s="117"/>
      <c r="W849" s="117"/>
      <c r="X849" s="117"/>
      <c r="Y849" s="117"/>
      <c r="Z849" s="117"/>
    </row>
    <row r="850">
      <c r="A850" s="361"/>
      <c r="B850" s="115"/>
      <c r="C850" s="117"/>
      <c r="D850" s="361"/>
      <c r="E850" s="870"/>
      <c r="F850" s="871"/>
      <c r="G850" s="117"/>
      <c r="H850" s="117"/>
      <c r="I850" s="361"/>
      <c r="J850" s="117"/>
      <c r="K850" s="117"/>
      <c r="L850" s="117"/>
      <c r="M850" s="117"/>
      <c r="N850" s="117"/>
      <c r="O850" s="117"/>
      <c r="P850" s="117"/>
      <c r="Q850" s="117"/>
      <c r="R850" s="117"/>
      <c r="S850" s="117"/>
      <c r="T850" s="117"/>
      <c r="U850" s="117"/>
      <c r="V850" s="117"/>
      <c r="W850" s="117"/>
      <c r="X850" s="117"/>
      <c r="Y850" s="117"/>
      <c r="Z850" s="117"/>
    </row>
    <row r="851">
      <c r="A851" s="361"/>
      <c r="B851" s="115"/>
      <c r="C851" s="117"/>
      <c r="D851" s="361"/>
      <c r="E851" s="870"/>
      <c r="F851" s="871"/>
      <c r="G851" s="117"/>
      <c r="H851" s="117"/>
      <c r="I851" s="361"/>
      <c r="J851" s="117"/>
      <c r="K851" s="117"/>
      <c r="L851" s="117"/>
      <c r="M851" s="117"/>
      <c r="N851" s="117"/>
      <c r="O851" s="117"/>
      <c r="P851" s="117"/>
      <c r="Q851" s="117"/>
      <c r="R851" s="117"/>
      <c r="S851" s="117"/>
      <c r="T851" s="117"/>
      <c r="U851" s="117"/>
      <c r="V851" s="117"/>
      <c r="W851" s="117"/>
      <c r="X851" s="117"/>
      <c r="Y851" s="117"/>
      <c r="Z851" s="117"/>
    </row>
    <row r="852">
      <c r="A852" s="361"/>
      <c r="B852" s="115"/>
      <c r="C852" s="117"/>
      <c r="D852" s="361"/>
      <c r="E852" s="870"/>
      <c r="F852" s="871"/>
      <c r="G852" s="117"/>
      <c r="H852" s="117"/>
      <c r="I852" s="361"/>
      <c r="J852" s="117"/>
      <c r="K852" s="117"/>
      <c r="L852" s="117"/>
      <c r="M852" s="117"/>
      <c r="N852" s="117"/>
      <c r="O852" s="117"/>
      <c r="P852" s="117"/>
      <c r="Q852" s="117"/>
      <c r="R852" s="117"/>
      <c r="S852" s="117"/>
      <c r="T852" s="117"/>
      <c r="U852" s="117"/>
      <c r="V852" s="117"/>
      <c r="W852" s="117"/>
      <c r="X852" s="117"/>
      <c r="Y852" s="117"/>
      <c r="Z852" s="117"/>
    </row>
    <row r="853">
      <c r="A853" s="361"/>
      <c r="B853" s="115"/>
      <c r="C853" s="117"/>
      <c r="D853" s="361"/>
      <c r="E853" s="870"/>
      <c r="F853" s="871"/>
      <c r="G853" s="117"/>
      <c r="H853" s="117"/>
      <c r="I853" s="361"/>
      <c r="J853" s="117"/>
      <c r="K853" s="117"/>
      <c r="L853" s="117"/>
      <c r="M853" s="117"/>
      <c r="N853" s="117"/>
      <c r="O853" s="117"/>
      <c r="P853" s="117"/>
      <c r="Q853" s="117"/>
      <c r="R853" s="117"/>
      <c r="S853" s="117"/>
      <c r="T853" s="117"/>
      <c r="U853" s="117"/>
      <c r="V853" s="117"/>
      <c r="W853" s="117"/>
      <c r="X853" s="117"/>
      <c r="Y853" s="117"/>
      <c r="Z853" s="117"/>
    </row>
    <row r="854">
      <c r="A854" s="361"/>
      <c r="B854" s="115"/>
      <c r="C854" s="117"/>
      <c r="D854" s="361"/>
      <c r="E854" s="870"/>
      <c r="F854" s="871"/>
      <c r="G854" s="117"/>
      <c r="H854" s="117"/>
      <c r="I854" s="361"/>
      <c r="J854" s="117"/>
      <c r="K854" s="117"/>
      <c r="L854" s="117"/>
      <c r="M854" s="117"/>
      <c r="N854" s="117"/>
      <c r="O854" s="117"/>
      <c r="P854" s="117"/>
      <c r="Q854" s="117"/>
      <c r="R854" s="117"/>
      <c r="S854" s="117"/>
      <c r="T854" s="117"/>
      <c r="U854" s="117"/>
      <c r="V854" s="117"/>
      <c r="W854" s="117"/>
      <c r="X854" s="117"/>
      <c r="Y854" s="117"/>
      <c r="Z854" s="117"/>
    </row>
    <row r="855">
      <c r="A855" s="361"/>
      <c r="B855" s="115"/>
      <c r="C855" s="117"/>
      <c r="D855" s="361"/>
      <c r="E855" s="870"/>
      <c r="F855" s="871"/>
      <c r="G855" s="117"/>
      <c r="H855" s="117"/>
      <c r="I855" s="361"/>
      <c r="J855" s="117"/>
      <c r="K855" s="117"/>
      <c r="L855" s="117"/>
      <c r="M855" s="117"/>
      <c r="N855" s="117"/>
      <c r="O855" s="117"/>
      <c r="P855" s="117"/>
      <c r="Q855" s="117"/>
      <c r="R855" s="117"/>
      <c r="S855" s="117"/>
      <c r="T855" s="117"/>
      <c r="U855" s="117"/>
      <c r="V855" s="117"/>
      <c r="W855" s="117"/>
      <c r="X855" s="117"/>
      <c r="Y855" s="117"/>
      <c r="Z855" s="117"/>
    </row>
    <row r="856">
      <c r="A856" s="361"/>
      <c r="B856" s="115"/>
      <c r="C856" s="117"/>
      <c r="D856" s="361"/>
      <c r="E856" s="870"/>
      <c r="F856" s="871"/>
      <c r="G856" s="117"/>
      <c r="H856" s="117"/>
      <c r="I856" s="361"/>
      <c r="J856" s="117"/>
      <c r="K856" s="117"/>
      <c r="L856" s="117"/>
      <c r="M856" s="117"/>
      <c r="N856" s="117"/>
      <c r="O856" s="117"/>
      <c r="P856" s="117"/>
      <c r="Q856" s="117"/>
      <c r="R856" s="117"/>
      <c r="S856" s="117"/>
      <c r="T856" s="117"/>
      <c r="U856" s="117"/>
      <c r="V856" s="117"/>
      <c r="W856" s="117"/>
      <c r="X856" s="117"/>
      <c r="Y856" s="117"/>
      <c r="Z856" s="117"/>
    </row>
    <row r="857">
      <c r="A857" s="361"/>
      <c r="B857" s="115"/>
      <c r="C857" s="117"/>
      <c r="D857" s="361"/>
      <c r="E857" s="870"/>
      <c r="F857" s="871"/>
      <c r="G857" s="117"/>
      <c r="H857" s="117"/>
      <c r="I857" s="361"/>
      <c r="J857" s="117"/>
      <c r="K857" s="117"/>
      <c r="L857" s="117"/>
      <c r="M857" s="117"/>
      <c r="N857" s="117"/>
      <c r="O857" s="117"/>
      <c r="P857" s="117"/>
      <c r="Q857" s="117"/>
      <c r="R857" s="117"/>
      <c r="S857" s="117"/>
      <c r="T857" s="117"/>
      <c r="U857" s="117"/>
      <c r="V857" s="117"/>
      <c r="W857" s="117"/>
      <c r="X857" s="117"/>
      <c r="Y857" s="117"/>
      <c r="Z857" s="117"/>
    </row>
    <row r="858">
      <c r="A858" s="361"/>
      <c r="B858" s="115"/>
      <c r="C858" s="117"/>
      <c r="D858" s="361"/>
      <c r="E858" s="870"/>
      <c r="F858" s="871"/>
      <c r="G858" s="117"/>
      <c r="H858" s="117"/>
      <c r="I858" s="361"/>
      <c r="J858" s="117"/>
      <c r="K858" s="117"/>
      <c r="L858" s="117"/>
      <c r="M858" s="117"/>
      <c r="N858" s="117"/>
      <c r="O858" s="117"/>
      <c r="P858" s="117"/>
      <c r="Q858" s="117"/>
      <c r="R858" s="117"/>
      <c r="S858" s="117"/>
      <c r="T858" s="117"/>
      <c r="U858" s="117"/>
      <c r="V858" s="117"/>
      <c r="W858" s="117"/>
      <c r="X858" s="117"/>
      <c r="Y858" s="117"/>
      <c r="Z858" s="117"/>
    </row>
    <row r="859">
      <c r="A859" s="361"/>
      <c r="B859" s="115"/>
      <c r="C859" s="117"/>
      <c r="D859" s="361"/>
      <c r="E859" s="870"/>
      <c r="F859" s="871"/>
      <c r="G859" s="117"/>
      <c r="H859" s="117"/>
      <c r="I859" s="361"/>
      <c r="J859" s="117"/>
      <c r="K859" s="117"/>
      <c r="L859" s="117"/>
      <c r="M859" s="117"/>
      <c r="N859" s="117"/>
      <c r="O859" s="117"/>
      <c r="P859" s="117"/>
      <c r="Q859" s="117"/>
      <c r="R859" s="117"/>
      <c r="S859" s="117"/>
      <c r="T859" s="117"/>
      <c r="U859" s="117"/>
      <c r="V859" s="117"/>
      <c r="W859" s="117"/>
      <c r="X859" s="117"/>
      <c r="Y859" s="117"/>
      <c r="Z859" s="117"/>
    </row>
    <row r="860">
      <c r="A860" s="361"/>
      <c r="B860" s="115"/>
      <c r="C860" s="117"/>
      <c r="D860" s="361"/>
      <c r="E860" s="870"/>
      <c r="F860" s="871"/>
      <c r="G860" s="117"/>
      <c r="H860" s="117"/>
      <c r="I860" s="361"/>
      <c r="J860" s="117"/>
      <c r="K860" s="117"/>
      <c r="L860" s="117"/>
      <c r="M860" s="117"/>
      <c r="N860" s="117"/>
      <c r="O860" s="117"/>
      <c r="P860" s="117"/>
      <c r="Q860" s="117"/>
      <c r="R860" s="117"/>
      <c r="S860" s="117"/>
      <c r="T860" s="117"/>
      <c r="U860" s="117"/>
      <c r="V860" s="117"/>
      <c r="W860" s="117"/>
      <c r="X860" s="117"/>
      <c r="Y860" s="117"/>
      <c r="Z860" s="117"/>
    </row>
    <row r="861">
      <c r="A861" s="361"/>
      <c r="B861" s="115"/>
      <c r="C861" s="117"/>
      <c r="D861" s="361"/>
      <c r="E861" s="870"/>
      <c r="F861" s="871"/>
      <c r="G861" s="117"/>
      <c r="H861" s="117"/>
      <c r="I861" s="361"/>
      <c r="J861" s="117"/>
      <c r="K861" s="117"/>
      <c r="L861" s="117"/>
      <c r="M861" s="117"/>
      <c r="N861" s="117"/>
      <c r="O861" s="117"/>
      <c r="P861" s="117"/>
      <c r="Q861" s="117"/>
      <c r="R861" s="117"/>
      <c r="S861" s="117"/>
      <c r="T861" s="117"/>
      <c r="U861" s="117"/>
      <c r="V861" s="117"/>
      <c r="W861" s="117"/>
      <c r="X861" s="117"/>
      <c r="Y861" s="117"/>
      <c r="Z861" s="117"/>
    </row>
    <row r="862">
      <c r="A862" s="361"/>
      <c r="B862" s="115"/>
      <c r="C862" s="117"/>
      <c r="D862" s="361"/>
      <c r="E862" s="870"/>
      <c r="F862" s="871"/>
      <c r="G862" s="117"/>
      <c r="H862" s="117"/>
      <c r="I862" s="361"/>
      <c r="J862" s="117"/>
      <c r="K862" s="117"/>
      <c r="L862" s="117"/>
      <c r="M862" s="117"/>
      <c r="N862" s="117"/>
      <c r="O862" s="117"/>
      <c r="P862" s="117"/>
      <c r="Q862" s="117"/>
      <c r="R862" s="117"/>
      <c r="S862" s="117"/>
      <c r="T862" s="117"/>
      <c r="U862" s="117"/>
      <c r="V862" s="117"/>
      <c r="W862" s="117"/>
      <c r="X862" s="117"/>
      <c r="Y862" s="117"/>
      <c r="Z862" s="117"/>
    </row>
    <row r="863">
      <c r="A863" s="361"/>
      <c r="B863" s="115"/>
      <c r="C863" s="117"/>
      <c r="D863" s="361"/>
      <c r="E863" s="870"/>
      <c r="F863" s="871"/>
      <c r="G863" s="117"/>
      <c r="H863" s="117"/>
      <c r="I863" s="361"/>
      <c r="J863" s="117"/>
      <c r="K863" s="117"/>
      <c r="L863" s="117"/>
      <c r="M863" s="117"/>
      <c r="N863" s="117"/>
      <c r="O863" s="117"/>
      <c r="P863" s="117"/>
      <c r="Q863" s="117"/>
      <c r="R863" s="117"/>
      <c r="S863" s="117"/>
      <c r="T863" s="117"/>
      <c r="U863" s="117"/>
      <c r="V863" s="117"/>
      <c r="W863" s="117"/>
      <c r="X863" s="117"/>
      <c r="Y863" s="117"/>
      <c r="Z863" s="117"/>
    </row>
    <row r="864">
      <c r="A864" s="361"/>
      <c r="B864" s="115"/>
      <c r="C864" s="117"/>
      <c r="D864" s="361"/>
      <c r="E864" s="870"/>
      <c r="F864" s="871"/>
      <c r="G864" s="117"/>
      <c r="H864" s="117"/>
      <c r="I864" s="361"/>
      <c r="J864" s="117"/>
      <c r="K864" s="117"/>
      <c r="L864" s="117"/>
      <c r="M864" s="117"/>
      <c r="N864" s="117"/>
      <c r="O864" s="117"/>
      <c r="P864" s="117"/>
      <c r="Q864" s="117"/>
      <c r="R864" s="117"/>
      <c r="S864" s="117"/>
      <c r="T864" s="117"/>
      <c r="U864" s="117"/>
      <c r="V864" s="117"/>
      <c r="W864" s="117"/>
      <c r="X864" s="117"/>
      <c r="Y864" s="117"/>
      <c r="Z864" s="117"/>
    </row>
    <row r="865">
      <c r="A865" s="361"/>
      <c r="B865" s="115"/>
      <c r="C865" s="117"/>
      <c r="D865" s="361"/>
      <c r="E865" s="870"/>
      <c r="F865" s="871"/>
      <c r="G865" s="117"/>
      <c r="H865" s="117"/>
      <c r="I865" s="361"/>
      <c r="J865" s="117"/>
      <c r="K865" s="117"/>
      <c r="L865" s="117"/>
      <c r="M865" s="117"/>
      <c r="N865" s="117"/>
      <c r="O865" s="117"/>
      <c r="P865" s="117"/>
      <c r="Q865" s="117"/>
      <c r="R865" s="117"/>
      <c r="S865" s="117"/>
      <c r="T865" s="117"/>
      <c r="U865" s="117"/>
      <c r="V865" s="117"/>
      <c r="W865" s="117"/>
      <c r="X865" s="117"/>
      <c r="Y865" s="117"/>
      <c r="Z865" s="117"/>
    </row>
    <row r="866">
      <c r="A866" s="361"/>
      <c r="B866" s="115"/>
      <c r="C866" s="117"/>
      <c r="D866" s="361"/>
      <c r="E866" s="870"/>
      <c r="F866" s="871"/>
      <c r="G866" s="117"/>
      <c r="H866" s="117"/>
      <c r="I866" s="361"/>
      <c r="J866" s="117"/>
      <c r="K866" s="117"/>
      <c r="L866" s="117"/>
      <c r="M866" s="117"/>
      <c r="N866" s="117"/>
      <c r="O866" s="117"/>
      <c r="P866" s="117"/>
      <c r="Q866" s="117"/>
      <c r="R866" s="117"/>
      <c r="S866" s="117"/>
      <c r="T866" s="117"/>
      <c r="U866" s="117"/>
      <c r="V866" s="117"/>
      <c r="W866" s="117"/>
      <c r="X866" s="117"/>
      <c r="Y866" s="117"/>
      <c r="Z866" s="117"/>
    </row>
    <row r="867">
      <c r="A867" s="361"/>
      <c r="B867" s="115"/>
      <c r="C867" s="117"/>
      <c r="D867" s="361"/>
      <c r="E867" s="870"/>
      <c r="F867" s="871"/>
      <c r="G867" s="117"/>
      <c r="H867" s="117"/>
      <c r="I867" s="361"/>
      <c r="J867" s="117"/>
      <c r="K867" s="117"/>
      <c r="L867" s="117"/>
      <c r="M867" s="117"/>
      <c r="N867" s="117"/>
      <c r="O867" s="117"/>
      <c r="P867" s="117"/>
      <c r="Q867" s="117"/>
      <c r="R867" s="117"/>
      <c r="S867" s="117"/>
      <c r="T867" s="117"/>
      <c r="U867" s="117"/>
      <c r="V867" s="117"/>
      <c r="W867" s="117"/>
      <c r="X867" s="117"/>
      <c r="Y867" s="117"/>
      <c r="Z867" s="117"/>
    </row>
    <row r="868">
      <c r="A868" s="361"/>
      <c r="B868" s="115"/>
      <c r="C868" s="117"/>
      <c r="D868" s="361"/>
      <c r="E868" s="870"/>
      <c r="F868" s="871"/>
      <c r="G868" s="117"/>
      <c r="H868" s="117"/>
      <c r="I868" s="361"/>
      <c r="J868" s="117"/>
      <c r="K868" s="117"/>
      <c r="L868" s="117"/>
      <c r="M868" s="117"/>
      <c r="N868" s="117"/>
      <c r="O868" s="117"/>
      <c r="P868" s="117"/>
      <c r="Q868" s="117"/>
      <c r="R868" s="117"/>
      <c r="S868" s="117"/>
      <c r="T868" s="117"/>
      <c r="U868" s="117"/>
      <c r="V868" s="117"/>
      <c r="W868" s="117"/>
      <c r="X868" s="117"/>
      <c r="Y868" s="117"/>
      <c r="Z868" s="117"/>
    </row>
    <row r="869">
      <c r="A869" s="361"/>
      <c r="B869" s="115"/>
      <c r="C869" s="117"/>
      <c r="D869" s="361"/>
      <c r="E869" s="870"/>
      <c r="F869" s="871"/>
      <c r="G869" s="117"/>
      <c r="H869" s="117"/>
      <c r="I869" s="361"/>
      <c r="J869" s="117"/>
      <c r="K869" s="117"/>
      <c r="L869" s="117"/>
      <c r="M869" s="117"/>
      <c r="N869" s="117"/>
      <c r="O869" s="117"/>
      <c r="P869" s="117"/>
      <c r="Q869" s="117"/>
      <c r="R869" s="117"/>
      <c r="S869" s="117"/>
      <c r="T869" s="117"/>
      <c r="U869" s="117"/>
      <c r="V869" s="117"/>
      <c r="W869" s="117"/>
      <c r="X869" s="117"/>
      <c r="Y869" s="117"/>
      <c r="Z869" s="117"/>
    </row>
    <row r="870">
      <c r="A870" s="361"/>
      <c r="B870" s="115"/>
      <c r="C870" s="117"/>
      <c r="D870" s="361"/>
      <c r="E870" s="870"/>
      <c r="F870" s="871"/>
      <c r="G870" s="117"/>
      <c r="H870" s="117"/>
      <c r="I870" s="361"/>
      <c r="J870" s="117"/>
      <c r="K870" s="117"/>
      <c r="L870" s="117"/>
      <c r="M870" s="117"/>
      <c r="N870" s="117"/>
      <c r="O870" s="117"/>
      <c r="P870" s="117"/>
      <c r="Q870" s="117"/>
      <c r="R870" s="117"/>
      <c r="S870" s="117"/>
      <c r="T870" s="117"/>
      <c r="U870" s="117"/>
      <c r="V870" s="117"/>
      <c r="W870" s="117"/>
      <c r="X870" s="117"/>
      <c r="Y870" s="117"/>
      <c r="Z870" s="117"/>
    </row>
    <row r="871">
      <c r="A871" s="361"/>
      <c r="B871" s="115"/>
      <c r="C871" s="117"/>
      <c r="D871" s="361"/>
      <c r="E871" s="870"/>
      <c r="F871" s="871"/>
      <c r="G871" s="117"/>
      <c r="H871" s="117"/>
      <c r="I871" s="361"/>
      <c r="J871" s="117"/>
      <c r="K871" s="117"/>
      <c r="L871" s="117"/>
      <c r="M871" s="117"/>
      <c r="N871" s="117"/>
      <c r="O871" s="117"/>
      <c r="P871" s="117"/>
      <c r="Q871" s="117"/>
      <c r="R871" s="117"/>
      <c r="S871" s="117"/>
      <c r="T871" s="117"/>
      <c r="U871" s="117"/>
      <c r="V871" s="117"/>
      <c r="W871" s="117"/>
      <c r="X871" s="117"/>
      <c r="Y871" s="117"/>
      <c r="Z871" s="117"/>
    </row>
    <row r="872">
      <c r="A872" s="361"/>
      <c r="B872" s="115"/>
      <c r="C872" s="117"/>
      <c r="D872" s="361"/>
      <c r="E872" s="870"/>
      <c r="F872" s="871"/>
      <c r="G872" s="117"/>
      <c r="H872" s="117"/>
      <c r="I872" s="361"/>
      <c r="J872" s="117"/>
      <c r="K872" s="117"/>
      <c r="L872" s="117"/>
      <c r="M872" s="117"/>
      <c r="N872" s="117"/>
      <c r="O872" s="117"/>
      <c r="P872" s="117"/>
      <c r="Q872" s="117"/>
      <c r="R872" s="117"/>
      <c r="S872" s="117"/>
      <c r="T872" s="117"/>
      <c r="U872" s="117"/>
      <c r="V872" s="117"/>
      <c r="W872" s="117"/>
      <c r="X872" s="117"/>
      <c r="Y872" s="117"/>
      <c r="Z872" s="117"/>
    </row>
    <row r="873">
      <c r="A873" s="361"/>
      <c r="B873" s="115"/>
      <c r="C873" s="117"/>
      <c r="D873" s="361"/>
      <c r="E873" s="870"/>
      <c r="F873" s="871"/>
      <c r="G873" s="117"/>
      <c r="H873" s="117"/>
      <c r="I873" s="361"/>
      <c r="J873" s="117"/>
      <c r="K873" s="117"/>
      <c r="L873" s="117"/>
      <c r="M873" s="117"/>
      <c r="N873" s="117"/>
      <c r="O873" s="117"/>
      <c r="P873" s="117"/>
      <c r="Q873" s="117"/>
      <c r="R873" s="117"/>
      <c r="S873" s="117"/>
      <c r="T873" s="117"/>
      <c r="U873" s="117"/>
      <c r="V873" s="117"/>
      <c r="W873" s="117"/>
      <c r="X873" s="117"/>
      <c r="Y873" s="117"/>
      <c r="Z873" s="117"/>
    </row>
    <row r="874">
      <c r="A874" s="361"/>
      <c r="B874" s="115"/>
      <c r="C874" s="117"/>
      <c r="D874" s="361"/>
      <c r="E874" s="870"/>
      <c r="F874" s="871"/>
      <c r="G874" s="117"/>
      <c r="H874" s="117"/>
      <c r="I874" s="361"/>
      <c r="J874" s="117"/>
      <c r="K874" s="117"/>
      <c r="L874" s="117"/>
      <c r="M874" s="117"/>
      <c r="N874" s="117"/>
      <c r="O874" s="117"/>
      <c r="P874" s="117"/>
      <c r="Q874" s="117"/>
      <c r="R874" s="117"/>
      <c r="S874" s="117"/>
      <c r="T874" s="117"/>
      <c r="U874" s="117"/>
      <c r="V874" s="117"/>
      <c r="W874" s="117"/>
      <c r="X874" s="117"/>
      <c r="Y874" s="117"/>
      <c r="Z874" s="117"/>
    </row>
    <row r="875">
      <c r="A875" s="361"/>
      <c r="B875" s="115"/>
      <c r="C875" s="117"/>
      <c r="D875" s="361"/>
      <c r="E875" s="870"/>
      <c r="F875" s="871"/>
      <c r="G875" s="117"/>
      <c r="H875" s="117"/>
      <c r="I875" s="361"/>
      <c r="J875" s="117"/>
      <c r="K875" s="117"/>
      <c r="L875" s="117"/>
      <c r="M875" s="117"/>
      <c r="N875" s="117"/>
      <c r="O875" s="117"/>
      <c r="P875" s="117"/>
      <c r="Q875" s="117"/>
      <c r="R875" s="117"/>
      <c r="S875" s="117"/>
      <c r="T875" s="117"/>
      <c r="U875" s="117"/>
      <c r="V875" s="117"/>
      <c r="W875" s="117"/>
      <c r="X875" s="117"/>
      <c r="Y875" s="117"/>
      <c r="Z875" s="117"/>
    </row>
    <row r="876">
      <c r="A876" s="361"/>
      <c r="B876" s="115"/>
      <c r="C876" s="117"/>
      <c r="D876" s="361"/>
      <c r="E876" s="870"/>
      <c r="F876" s="871"/>
      <c r="G876" s="117"/>
      <c r="H876" s="117"/>
      <c r="I876" s="361"/>
      <c r="J876" s="117"/>
      <c r="K876" s="117"/>
      <c r="L876" s="117"/>
      <c r="M876" s="117"/>
      <c r="N876" s="117"/>
      <c r="O876" s="117"/>
      <c r="P876" s="117"/>
      <c r="Q876" s="117"/>
      <c r="R876" s="117"/>
      <c r="S876" s="117"/>
      <c r="T876" s="117"/>
      <c r="U876" s="117"/>
      <c r="V876" s="117"/>
      <c r="W876" s="117"/>
      <c r="X876" s="117"/>
      <c r="Y876" s="117"/>
      <c r="Z876" s="117"/>
    </row>
    <row r="877">
      <c r="A877" s="361"/>
      <c r="B877" s="115"/>
      <c r="C877" s="117"/>
      <c r="D877" s="361"/>
      <c r="E877" s="870"/>
      <c r="F877" s="871"/>
      <c r="G877" s="117"/>
      <c r="H877" s="117"/>
      <c r="I877" s="361"/>
      <c r="J877" s="117"/>
      <c r="K877" s="117"/>
      <c r="L877" s="117"/>
      <c r="M877" s="117"/>
      <c r="N877" s="117"/>
      <c r="O877" s="117"/>
      <c r="P877" s="117"/>
      <c r="Q877" s="117"/>
      <c r="R877" s="117"/>
      <c r="S877" s="117"/>
      <c r="T877" s="117"/>
      <c r="U877" s="117"/>
      <c r="V877" s="117"/>
      <c r="W877" s="117"/>
      <c r="X877" s="117"/>
      <c r="Y877" s="117"/>
      <c r="Z877" s="117"/>
    </row>
    <row r="878">
      <c r="A878" s="361"/>
      <c r="B878" s="115"/>
      <c r="C878" s="117"/>
      <c r="D878" s="361"/>
      <c r="E878" s="870"/>
      <c r="F878" s="871"/>
      <c r="G878" s="117"/>
      <c r="H878" s="117"/>
      <c r="I878" s="361"/>
      <c r="J878" s="117"/>
      <c r="K878" s="117"/>
      <c r="L878" s="117"/>
      <c r="M878" s="117"/>
      <c r="N878" s="117"/>
      <c r="O878" s="117"/>
      <c r="P878" s="117"/>
      <c r="Q878" s="117"/>
      <c r="R878" s="117"/>
      <c r="S878" s="117"/>
      <c r="T878" s="117"/>
      <c r="U878" s="117"/>
      <c r="V878" s="117"/>
      <c r="W878" s="117"/>
      <c r="X878" s="117"/>
      <c r="Y878" s="117"/>
      <c r="Z878" s="117"/>
    </row>
    <row r="879">
      <c r="A879" s="361"/>
      <c r="B879" s="115"/>
      <c r="C879" s="117"/>
      <c r="D879" s="361"/>
      <c r="E879" s="870"/>
      <c r="F879" s="871"/>
      <c r="G879" s="117"/>
      <c r="H879" s="117"/>
      <c r="I879" s="361"/>
      <c r="J879" s="117"/>
      <c r="K879" s="117"/>
      <c r="L879" s="117"/>
      <c r="M879" s="117"/>
      <c r="N879" s="117"/>
      <c r="O879" s="117"/>
      <c r="P879" s="117"/>
      <c r="Q879" s="117"/>
      <c r="R879" s="117"/>
      <c r="S879" s="117"/>
      <c r="T879" s="117"/>
      <c r="U879" s="117"/>
      <c r="V879" s="117"/>
      <c r="W879" s="117"/>
      <c r="X879" s="117"/>
      <c r="Y879" s="117"/>
      <c r="Z879" s="117"/>
    </row>
    <row r="880">
      <c r="A880" s="361"/>
      <c r="B880" s="115"/>
      <c r="C880" s="117"/>
      <c r="D880" s="361"/>
      <c r="E880" s="870"/>
      <c r="F880" s="871"/>
      <c r="G880" s="117"/>
      <c r="H880" s="117"/>
      <c r="I880" s="361"/>
      <c r="J880" s="117"/>
      <c r="K880" s="117"/>
      <c r="L880" s="117"/>
      <c r="M880" s="117"/>
      <c r="N880" s="117"/>
      <c r="O880" s="117"/>
      <c r="P880" s="117"/>
      <c r="Q880" s="117"/>
      <c r="R880" s="117"/>
      <c r="S880" s="117"/>
      <c r="T880" s="117"/>
      <c r="U880" s="117"/>
      <c r="V880" s="117"/>
      <c r="W880" s="117"/>
      <c r="X880" s="117"/>
      <c r="Y880" s="117"/>
      <c r="Z880" s="117"/>
    </row>
    <row r="881">
      <c r="A881" s="361"/>
      <c r="B881" s="115"/>
      <c r="C881" s="117"/>
      <c r="D881" s="361"/>
      <c r="E881" s="870"/>
      <c r="F881" s="871"/>
      <c r="G881" s="117"/>
      <c r="H881" s="117"/>
      <c r="I881" s="361"/>
      <c r="J881" s="117"/>
      <c r="K881" s="117"/>
      <c r="L881" s="117"/>
      <c r="M881" s="117"/>
      <c r="N881" s="117"/>
      <c r="O881" s="117"/>
      <c r="P881" s="117"/>
      <c r="Q881" s="117"/>
      <c r="R881" s="117"/>
      <c r="S881" s="117"/>
      <c r="T881" s="117"/>
      <c r="U881" s="117"/>
      <c r="V881" s="117"/>
      <c r="W881" s="117"/>
      <c r="X881" s="117"/>
      <c r="Y881" s="117"/>
      <c r="Z881" s="117"/>
    </row>
    <row r="882">
      <c r="A882" s="361"/>
      <c r="B882" s="115"/>
      <c r="C882" s="117"/>
      <c r="D882" s="361"/>
      <c r="E882" s="870"/>
      <c r="F882" s="871"/>
      <c r="G882" s="117"/>
      <c r="H882" s="117"/>
      <c r="I882" s="361"/>
      <c r="J882" s="117"/>
      <c r="K882" s="117"/>
      <c r="L882" s="117"/>
      <c r="M882" s="117"/>
      <c r="N882" s="117"/>
      <c r="O882" s="117"/>
      <c r="P882" s="117"/>
      <c r="Q882" s="117"/>
      <c r="R882" s="117"/>
      <c r="S882" s="117"/>
      <c r="T882" s="117"/>
      <c r="U882" s="117"/>
      <c r="V882" s="117"/>
      <c r="W882" s="117"/>
      <c r="X882" s="117"/>
      <c r="Y882" s="117"/>
      <c r="Z882" s="117"/>
    </row>
    <row r="883">
      <c r="A883" s="361"/>
      <c r="B883" s="115"/>
      <c r="C883" s="117"/>
      <c r="D883" s="361"/>
      <c r="E883" s="870"/>
      <c r="F883" s="871"/>
      <c r="G883" s="117"/>
      <c r="H883" s="117"/>
      <c r="I883" s="361"/>
      <c r="J883" s="117"/>
      <c r="K883" s="117"/>
      <c r="L883" s="117"/>
      <c r="M883" s="117"/>
      <c r="N883" s="117"/>
      <c r="O883" s="117"/>
      <c r="P883" s="117"/>
      <c r="Q883" s="117"/>
      <c r="R883" s="117"/>
      <c r="S883" s="117"/>
      <c r="T883" s="117"/>
      <c r="U883" s="117"/>
      <c r="V883" s="117"/>
      <c r="W883" s="117"/>
      <c r="X883" s="117"/>
      <c r="Y883" s="117"/>
      <c r="Z883" s="117"/>
    </row>
    <row r="884">
      <c r="A884" s="361"/>
      <c r="B884" s="115"/>
      <c r="C884" s="117"/>
      <c r="D884" s="361"/>
      <c r="E884" s="870"/>
      <c r="F884" s="871"/>
      <c r="G884" s="117"/>
      <c r="H884" s="117"/>
      <c r="I884" s="361"/>
      <c r="J884" s="117"/>
      <c r="K884" s="117"/>
      <c r="L884" s="117"/>
      <c r="M884" s="117"/>
      <c r="N884" s="117"/>
      <c r="O884" s="117"/>
      <c r="P884" s="117"/>
      <c r="Q884" s="117"/>
      <c r="R884" s="117"/>
      <c r="S884" s="117"/>
      <c r="T884" s="117"/>
      <c r="U884" s="117"/>
      <c r="V884" s="117"/>
      <c r="W884" s="117"/>
      <c r="X884" s="117"/>
      <c r="Y884" s="117"/>
      <c r="Z884" s="117"/>
    </row>
    <row r="885">
      <c r="A885" s="361"/>
      <c r="B885" s="115"/>
      <c r="C885" s="117"/>
      <c r="D885" s="361"/>
      <c r="E885" s="870"/>
      <c r="F885" s="871"/>
      <c r="G885" s="117"/>
      <c r="H885" s="117"/>
      <c r="I885" s="361"/>
      <c r="J885" s="117"/>
      <c r="K885" s="117"/>
      <c r="L885" s="117"/>
      <c r="M885" s="117"/>
      <c r="N885" s="117"/>
      <c r="O885" s="117"/>
      <c r="P885" s="117"/>
      <c r="Q885" s="117"/>
      <c r="R885" s="117"/>
      <c r="S885" s="117"/>
      <c r="T885" s="117"/>
      <c r="U885" s="117"/>
      <c r="V885" s="117"/>
      <c r="W885" s="117"/>
      <c r="X885" s="117"/>
      <c r="Y885" s="117"/>
      <c r="Z885" s="117"/>
    </row>
    <row r="886">
      <c r="A886" s="361"/>
      <c r="B886" s="115"/>
      <c r="C886" s="117"/>
      <c r="D886" s="361"/>
      <c r="E886" s="870"/>
      <c r="F886" s="871"/>
      <c r="G886" s="117"/>
      <c r="H886" s="117"/>
      <c r="I886" s="361"/>
      <c r="J886" s="117"/>
      <c r="K886" s="117"/>
      <c r="L886" s="117"/>
      <c r="M886" s="117"/>
      <c r="N886" s="117"/>
      <c r="O886" s="117"/>
      <c r="P886" s="117"/>
      <c r="Q886" s="117"/>
      <c r="R886" s="117"/>
      <c r="S886" s="117"/>
      <c r="T886" s="117"/>
      <c r="U886" s="117"/>
      <c r="V886" s="117"/>
      <c r="W886" s="117"/>
      <c r="X886" s="117"/>
      <c r="Y886" s="117"/>
      <c r="Z886" s="117"/>
    </row>
    <row r="887">
      <c r="A887" s="361"/>
      <c r="B887" s="115"/>
      <c r="C887" s="117"/>
      <c r="D887" s="361"/>
      <c r="E887" s="870"/>
      <c r="F887" s="871"/>
      <c r="G887" s="117"/>
      <c r="H887" s="117"/>
      <c r="I887" s="361"/>
      <c r="J887" s="117"/>
      <c r="K887" s="117"/>
      <c r="L887" s="117"/>
      <c r="M887" s="117"/>
      <c r="N887" s="117"/>
      <c r="O887" s="117"/>
      <c r="P887" s="117"/>
      <c r="Q887" s="117"/>
      <c r="R887" s="117"/>
      <c r="S887" s="117"/>
      <c r="T887" s="117"/>
      <c r="U887" s="117"/>
      <c r="V887" s="117"/>
      <c r="W887" s="117"/>
      <c r="X887" s="117"/>
      <c r="Y887" s="117"/>
      <c r="Z887" s="117"/>
    </row>
    <row r="888">
      <c r="A888" s="361"/>
      <c r="B888" s="115"/>
      <c r="C888" s="117"/>
      <c r="D888" s="361"/>
      <c r="E888" s="870"/>
      <c r="F888" s="871"/>
      <c r="G888" s="117"/>
      <c r="H888" s="117"/>
      <c r="I888" s="361"/>
      <c r="J888" s="117"/>
      <c r="K888" s="117"/>
      <c r="L888" s="117"/>
      <c r="M888" s="117"/>
      <c r="N888" s="117"/>
      <c r="O888" s="117"/>
      <c r="P888" s="117"/>
      <c r="Q888" s="117"/>
      <c r="R888" s="117"/>
      <c r="S888" s="117"/>
      <c r="T888" s="117"/>
      <c r="U888" s="117"/>
      <c r="V888" s="117"/>
      <c r="W888" s="117"/>
      <c r="X888" s="117"/>
      <c r="Y888" s="117"/>
      <c r="Z888" s="117"/>
    </row>
    <row r="889">
      <c r="A889" s="361"/>
      <c r="B889" s="115"/>
      <c r="C889" s="117"/>
      <c r="D889" s="361"/>
      <c r="E889" s="870"/>
      <c r="F889" s="871"/>
      <c r="G889" s="117"/>
      <c r="H889" s="117"/>
      <c r="I889" s="361"/>
      <c r="J889" s="117"/>
      <c r="K889" s="117"/>
      <c r="L889" s="117"/>
      <c r="M889" s="117"/>
      <c r="N889" s="117"/>
      <c r="O889" s="117"/>
      <c r="P889" s="117"/>
      <c r="Q889" s="117"/>
      <c r="R889" s="117"/>
      <c r="S889" s="117"/>
      <c r="T889" s="117"/>
      <c r="U889" s="117"/>
      <c r="V889" s="117"/>
      <c r="W889" s="117"/>
      <c r="X889" s="117"/>
      <c r="Y889" s="117"/>
      <c r="Z889" s="117"/>
    </row>
    <row r="890">
      <c r="A890" s="361"/>
      <c r="B890" s="115"/>
      <c r="C890" s="117"/>
      <c r="D890" s="361"/>
      <c r="E890" s="870"/>
      <c r="F890" s="871"/>
      <c r="G890" s="117"/>
      <c r="H890" s="117"/>
      <c r="I890" s="361"/>
      <c r="J890" s="117"/>
      <c r="K890" s="117"/>
      <c r="L890" s="117"/>
      <c r="M890" s="117"/>
      <c r="N890" s="117"/>
      <c r="O890" s="117"/>
      <c r="P890" s="117"/>
      <c r="Q890" s="117"/>
      <c r="R890" s="117"/>
      <c r="S890" s="117"/>
      <c r="T890" s="117"/>
      <c r="U890" s="117"/>
      <c r="V890" s="117"/>
      <c r="W890" s="117"/>
      <c r="X890" s="117"/>
      <c r="Y890" s="117"/>
      <c r="Z890" s="117"/>
    </row>
    <row r="891">
      <c r="A891" s="361"/>
      <c r="B891" s="115"/>
      <c r="C891" s="117"/>
      <c r="D891" s="361"/>
      <c r="E891" s="870"/>
      <c r="F891" s="871"/>
      <c r="G891" s="117"/>
      <c r="H891" s="117"/>
      <c r="I891" s="361"/>
      <c r="J891" s="117"/>
      <c r="K891" s="117"/>
      <c r="L891" s="117"/>
      <c r="M891" s="117"/>
      <c r="N891" s="117"/>
      <c r="O891" s="117"/>
      <c r="P891" s="117"/>
      <c r="Q891" s="117"/>
      <c r="R891" s="117"/>
      <c r="S891" s="117"/>
      <c r="T891" s="117"/>
      <c r="U891" s="117"/>
      <c r="V891" s="117"/>
      <c r="W891" s="117"/>
      <c r="X891" s="117"/>
      <c r="Y891" s="117"/>
      <c r="Z891" s="117"/>
    </row>
    <row r="892">
      <c r="A892" s="361"/>
      <c r="B892" s="115"/>
      <c r="C892" s="117"/>
      <c r="D892" s="361"/>
      <c r="E892" s="870"/>
      <c r="F892" s="871"/>
      <c r="G892" s="117"/>
      <c r="H892" s="117"/>
      <c r="I892" s="361"/>
      <c r="J892" s="117"/>
      <c r="K892" s="117"/>
      <c r="L892" s="117"/>
      <c r="M892" s="117"/>
      <c r="N892" s="117"/>
      <c r="O892" s="117"/>
      <c r="P892" s="117"/>
      <c r="Q892" s="117"/>
      <c r="R892" s="117"/>
      <c r="S892" s="117"/>
      <c r="T892" s="117"/>
      <c r="U892" s="117"/>
      <c r="V892" s="117"/>
      <c r="W892" s="117"/>
      <c r="X892" s="117"/>
      <c r="Y892" s="117"/>
      <c r="Z892" s="117"/>
    </row>
    <row r="893">
      <c r="A893" s="361"/>
      <c r="B893" s="115"/>
      <c r="C893" s="117"/>
      <c r="D893" s="361"/>
      <c r="E893" s="870"/>
      <c r="F893" s="871"/>
      <c r="G893" s="117"/>
      <c r="H893" s="117"/>
      <c r="I893" s="361"/>
      <c r="J893" s="117"/>
      <c r="K893" s="117"/>
      <c r="L893" s="117"/>
      <c r="M893" s="117"/>
      <c r="N893" s="117"/>
      <c r="O893" s="117"/>
      <c r="P893" s="117"/>
      <c r="Q893" s="117"/>
      <c r="R893" s="117"/>
      <c r="S893" s="117"/>
      <c r="T893" s="117"/>
      <c r="U893" s="117"/>
      <c r="V893" s="117"/>
      <c r="W893" s="117"/>
      <c r="X893" s="117"/>
      <c r="Y893" s="117"/>
      <c r="Z893" s="117"/>
    </row>
    <row r="894">
      <c r="A894" s="361"/>
      <c r="B894" s="115"/>
      <c r="C894" s="117"/>
      <c r="D894" s="361"/>
      <c r="E894" s="870"/>
      <c r="F894" s="871"/>
      <c r="G894" s="117"/>
      <c r="H894" s="117"/>
      <c r="I894" s="361"/>
      <c r="J894" s="117"/>
      <c r="K894" s="117"/>
      <c r="L894" s="117"/>
      <c r="M894" s="117"/>
      <c r="N894" s="117"/>
      <c r="O894" s="117"/>
      <c r="P894" s="117"/>
      <c r="Q894" s="117"/>
      <c r="R894" s="117"/>
      <c r="S894" s="117"/>
      <c r="T894" s="117"/>
      <c r="U894" s="117"/>
      <c r="V894" s="117"/>
      <c r="W894" s="117"/>
      <c r="X894" s="117"/>
      <c r="Y894" s="117"/>
      <c r="Z894" s="117"/>
    </row>
    <row r="895">
      <c r="A895" s="361"/>
      <c r="B895" s="115"/>
      <c r="C895" s="117"/>
      <c r="D895" s="361"/>
      <c r="E895" s="870"/>
      <c r="F895" s="871"/>
      <c r="G895" s="117"/>
      <c r="H895" s="117"/>
      <c r="I895" s="361"/>
      <c r="J895" s="117"/>
      <c r="K895" s="117"/>
      <c r="L895" s="117"/>
      <c r="M895" s="117"/>
      <c r="N895" s="117"/>
      <c r="O895" s="117"/>
      <c r="P895" s="117"/>
      <c r="Q895" s="117"/>
      <c r="R895" s="117"/>
      <c r="S895" s="117"/>
      <c r="T895" s="117"/>
      <c r="U895" s="117"/>
      <c r="V895" s="117"/>
      <c r="W895" s="117"/>
      <c r="X895" s="117"/>
      <c r="Y895" s="117"/>
      <c r="Z895" s="117"/>
    </row>
    <row r="896">
      <c r="A896" s="361"/>
      <c r="B896" s="115"/>
      <c r="C896" s="117"/>
      <c r="D896" s="361"/>
      <c r="E896" s="870"/>
      <c r="F896" s="871"/>
      <c r="G896" s="117"/>
      <c r="H896" s="117"/>
      <c r="I896" s="361"/>
      <c r="J896" s="117"/>
      <c r="K896" s="117"/>
      <c r="L896" s="117"/>
      <c r="M896" s="117"/>
      <c r="N896" s="117"/>
      <c r="O896" s="117"/>
      <c r="P896" s="117"/>
      <c r="Q896" s="117"/>
      <c r="R896" s="117"/>
      <c r="S896" s="117"/>
      <c r="T896" s="117"/>
      <c r="U896" s="117"/>
      <c r="V896" s="117"/>
      <c r="W896" s="117"/>
      <c r="X896" s="117"/>
      <c r="Y896" s="117"/>
      <c r="Z896" s="117"/>
    </row>
    <row r="897">
      <c r="A897" s="361"/>
      <c r="B897" s="115"/>
      <c r="C897" s="117"/>
      <c r="D897" s="361"/>
      <c r="E897" s="870"/>
      <c r="F897" s="871"/>
      <c r="G897" s="117"/>
      <c r="H897" s="117"/>
      <c r="I897" s="361"/>
      <c r="J897" s="117"/>
      <c r="K897" s="117"/>
      <c r="L897" s="117"/>
      <c r="M897" s="117"/>
      <c r="N897" s="117"/>
      <c r="O897" s="117"/>
      <c r="P897" s="117"/>
      <c r="Q897" s="117"/>
      <c r="R897" s="117"/>
      <c r="S897" s="117"/>
      <c r="T897" s="117"/>
      <c r="U897" s="117"/>
      <c r="V897" s="117"/>
      <c r="W897" s="117"/>
      <c r="X897" s="117"/>
      <c r="Y897" s="117"/>
      <c r="Z897" s="117"/>
    </row>
    <row r="898">
      <c r="A898" s="361"/>
      <c r="B898" s="115"/>
      <c r="C898" s="117"/>
      <c r="D898" s="361"/>
      <c r="E898" s="870"/>
      <c r="F898" s="871"/>
      <c r="G898" s="117"/>
      <c r="H898" s="117"/>
      <c r="I898" s="361"/>
      <c r="J898" s="117"/>
      <c r="K898" s="117"/>
      <c r="L898" s="117"/>
      <c r="M898" s="117"/>
      <c r="N898" s="117"/>
      <c r="O898" s="117"/>
      <c r="P898" s="117"/>
      <c r="Q898" s="117"/>
      <c r="R898" s="117"/>
      <c r="S898" s="117"/>
      <c r="T898" s="117"/>
      <c r="U898" s="117"/>
      <c r="V898" s="117"/>
      <c r="W898" s="117"/>
      <c r="X898" s="117"/>
      <c r="Y898" s="117"/>
      <c r="Z898" s="117"/>
    </row>
    <row r="899">
      <c r="A899" s="361"/>
      <c r="B899" s="115"/>
      <c r="C899" s="117"/>
      <c r="D899" s="361"/>
      <c r="E899" s="870"/>
      <c r="F899" s="871"/>
      <c r="G899" s="117"/>
      <c r="H899" s="117"/>
      <c r="I899" s="361"/>
      <c r="J899" s="117"/>
      <c r="K899" s="117"/>
      <c r="L899" s="117"/>
      <c r="M899" s="117"/>
      <c r="N899" s="117"/>
      <c r="O899" s="117"/>
      <c r="P899" s="117"/>
      <c r="Q899" s="117"/>
      <c r="R899" s="117"/>
      <c r="S899" s="117"/>
      <c r="T899" s="117"/>
      <c r="U899" s="117"/>
      <c r="V899" s="117"/>
      <c r="W899" s="117"/>
      <c r="X899" s="117"/>
      <c r="Y899" s="117"/>
      <c r="Z899" s="117"/>
    </row>
    <row r="900">
      <c r="A900" s="361"/>
      <c r="B900" s="115"/>
      <c r="C900" s="117"/>
      <c r="D900" s="361"/>
      <c r="E900" s="870"/>
      <c r="F900" s="871"/>
      <c r="G900" s="117"/>
      <c r="H900" s="117"/>
      <c r="I900" s="361"/>
      <c r="J900" s="117"/>
      <c r="K900" s="117"/>
      <c r="L900" s="117"/>
      <c r="M900" s="117"/>
      <c r="N900" s="117"/>
      <c r="O900" s="117"/>
      <c r="P900" s="117"/>
      <c r="Q900" s="117"/>
      <c r="R900" s="117"/>
      <c r="S900" s="117"/>
      <c r="T900" s="117"/>
      <c r="U900" s="117"/>
      <c r="V900" s="117"/>
      <c r="W900" s="117"/>
      <c r="X900" s="117"/>
      <c r="Y900" s="117"/>
      <c r="Z900" s="117"/>
    </row>
    <row r="901">
      <c r="A901" s="361"/>
      <c r="B901" s="115"/>
      <c r="C901" s="117"/>
      <c r="D901" s="361"/>
      <c r="E901" s="870"/>
      <c r="F901" s="871"/>
      <c r="G901" s="117"/>
      <c r="H901" s="117"/>
      <c r="I901" s="361"/>
      <c r="J901" s="117"/>
      <c r="K901" s="117"/>
      <c r="L901" s="117"/>
      <c r="M901" s="117"/>
      <c r="N901" s="117"/>
      <c r="O901" s="117"/>
      <c r="P901" s="117"/>
      <c r="Q901" s="117"/>
      <c r="R901" s="117"/>
      <c r="S901" s="117"/>
      <c r="T901" s="117"/>
      <c r="U901" s="117"/>
      <c r="V901" s="117"/>
      <c r="W901" s="117"/>
      <c r="X901" s="117"/>
      <c r="Y901" s="117"/>
      <c r="Z901" s="117"/>
    </row>
    <row r="902">
      <c r="A902" s="361"/>
      <c r="B902" s="115"/>
      <c r="C902" s="117"/>
      <c r="D902" s="361"/>
      <c r="E902" s="870"/>
      <c r="F902" s="871"/>
      <c r="G902" s="117"/>
      <c r="H902" s="117"/>
      <c r="I902" s="361"/>
      <c r="J902" s="117"/>
      <c r="K902" s="117"/>
      <c r="L902" s="117"/>
      <c r="M902" s="117"/>
      <c r="N902" s="117"/>
      <c r="O902" s="117"/>
      <c r="P902" s="117"/>
      <c r="Q902" s="117"/>
      <c r="R902" s="117"/>
      <c r="S902" s="117"/>
      <c r="T902" s="117"/>
      <c r="U902" s="117"/>
      <c r="V902" s="117"/>
      <c r="W902" s="117"/>
      <c r="X902" s="117"/>
      <c r="Y902" s="117"/>
      <c r="Z902" s="117"/>
    </row>
    <row r="903">
      <c r="A903" s="361"/>
      <c r="B903" s="115"/>
      <c r="C903" s="117"/>
      <c r="D903" s="361"/>
      <c r="E903" s="870"/>
      <c r="F903" s="871"/>
      <c r="G903" s="117"/>
      <c r="H903" s="117"/>
      <c r="I903" s="361"/>
      <c r="J903" s="117"/>
      <c r="K903" s="117"/>
      <c r="L903" s="117"/>
      <c r="M903" s="117"/>
      <c r="N903" s="117"/>
      <c r="O903" s="117"/>
      <c r="P903" s="117"/>
      <c r="Q903" s="117"/>
      <c r="R903" s="117"/>
      <c r="S903" s="117"/>
      <c r="T903" s="117"/>
      <c r="U903" s="117"/>
      <c r="V903" s="117"/>
      <c r="W903" s="117"/>
      <c r="X903" s="117"/>
      <c r="Y903" s="117"/>
      <c r="Z903" s="117"/>
    </row>
    <row r="904">
      <c r="A904" s="361"/>
      <c r="B904" s="115"/>
      <c r="C904" s="117"/>
      <c r="D904" s="361"/>
      <c r="E904" s="870"/>
      <c r="F904" s="871"/>
      <c r="G904" s="117"/>
      <c r="H904" s="117"/>
      <c r="I904" s="361"/>
      <c r="J904" s="117"/>
      <c r="K904" s="117"/>
      <c r="L904" s="117"/>
      <c r="M904" s="117"/>
      <c r="N904" s="117"/>
      <c r="O904" s="117"/>
      <c r="P904" s="117"/>
      <c r="Q904" s="117"/>
      <c r="R904" s="117"/>
      <c r="S904" s="117"/>
      <c r="T904" s="117"/>
      <c r="U904" s="117"/>
      <c r="V904" s="117"/>
      <c r="W904" s="117"/>
      <c r="X904" s="117"/>
      <c r="Y904" s="117"/>
      <c r="Z904" s="117"/>
    </row>
    <row r="905">
      <c r="A905" s="361"/>
      <c r="B905" s="115"/>
      <c r="C905" s="117"/>
      <c r="D905" s="361"/>
      <c r="E905" s="870"/>
      <c r="F905" s="871"/>
      <c r="G905" s="117"/>
      <c r="H905" s="117"/>
      <c r="I905" s="361"/>
      <c r="J905" s="117"/>
      <c r="K905" s="117"/>
      <c r="L905" s="117"/>
      <c r="M905" s="117"/>
      <c r="N905" s="117"/>
      <c r="O905" s="117"/>
      <c r="P905" s="117"/>
      <c r="Q905" s="117"/>
      <c r="R905" s="117"/>
      <c r="S905" s="117"/>
      <c r="T905" s="117"/>
      <c r="U905" s="117"/>
      <c r="V905" s="117"/>
      <c r="W905" s="117"/>
      <c r="X905" s="117"/>
      <c r="Y905" s="117"/>
      <c r="Z905" s="117"/>
    </row>
    <row r="906">
      <c r="A906" s="361"/>
      <c r="B906" s="115"/>
      <c r="C906" s="117"/>
      <c r="D906" s="361"/>
      <c r="E906" s="870"/>
      <c r="F906" s="871"/>
      <c r="G906" s="117"/>
      <c r="H906" s="117"/>
      <c r="I906" s="361"/>
      <c r="J906" s="117"/>
      <c r="K906" s="117"/>
      <c r="L906" s="117"/>
      <c r="M906" s="117"/>
      <c r="N906" s="117"/>
      <c r="O906" s="117"/>
      <c r="P906" s="117"/>
      <c r="Q906" s="117"/>
      <c r="R906" s="117"/>
      <c r="S906" s="117"/>
      <c r="T906" s="117"/>
      <c r="U906" s="117"/>
      <c r="V906" s="117"/>
      <c r="W906" s="117"/>
      <c r="X906" s="117"/>
      <c r="Y906" s="117"/>
      <c r="Z906" s="117"/>
    </row>
    <row r="907">
      <c r="A907" s="361"/>
      <c r="B907" s="115"/>
      <c r="C907" s="117"/>
      <c r="D907" s="361"/>
      <c r="E907" s="870"/>
      <c r="F907" s="871"/>
      <c r="G907" s="117"/>
      <c r="H907" s="117"/>
      <c r="I907" s="361"/>
      <c r="J907" s="117"/>
      <c r="K907" s="117"/>
      <c r="L907" s="117"/>
      <c r="M907" s="117"/>
      <c r="N907" s="117"/>
      <c r="O907" s="117"/>
      <c r="P907" s="117"/>
      <c r="Q907" s="117"/>
      <c r="R907" s="117"/>
      <c r="S907" s="117"/>
      <c r="T907" s="117"/>
      <c r="U907" s="117"/>
      <c r="V907" s="117"/>
      <c r="W907" s="117"/>
      <c r="X907" s="117"/>
      <c r="Y907" s="117"/>
      <c r="Z907" s="117"/>
    </row>
    <row r="908">
      <c r="A908" s="361"/>
      <c r="B908" s="115"/>
      <c r="C908" s="117"/>
      <c r="D908" s="361"/>
      <c r="E908" s="870"/>
      <c r="F908" s="871"/>
      <c r="G908" s="117"/>
      <c r="H908" s="117"/>
      <c r="I908" s="361"/>
      <c r="J908" s="117"/>
      <c r="K908" s="117"/>
      <c r="L908" s="117"/>
      <c r="M908" s="117"/>
      <c r="N908" s="117"/>
      <c r="O908" s="117"/>
      <c r="P908" s="117"/>
      <c r="Q908" s="117"/>
      <c r="R908" s="117"/>
      <c r="S908" s="117"/>
      <c r="T908" s="117"/>
      <c r="U908" s="117"/>
      <c r="V908" s="117"/>
      <c r="W908" s="117"/>
      <c r="X908" s="117"/>
      <c r="Y908" s="117"/>
      <c r="Z908" s="117"/>
    </row>
    <row r="909">
      <c r="A909" s="361"/>
      <c r="B909" s="115"/>
      <c r="C909" s="117"/>
      <c r="D909" s="361"/>
      <c r="E909" s="870"/>
      <c r="F909" s="871"/>
      <c r="G909" s="117"/>
      <c r="H909" s="117"/>
      <c r="I909" s="361"/>
      <c r="J909" s="117"/>
      <c r="K909" s="117"/>
      <c r="L909" s="117"/>
      <c r="M909" s="117"/>
      <c r="N909" s="117"/>
      <c r="O909" s="117"/>
      <c r="P909" s="117"/>
      <c r="Q909" s="117"/>
      <c r="R909" s="117"/>
      <c r="S909" s="117"/>
      <c r="T909" s="117"/>
      <c r="U909" s="117"/>
      <c r="V909" s="117"/>
      <c r="W909" s="117"/>
      <c r="X909" s="117"/>
      <c r="Y909" s="117"/>
      <c r="Z909" s="117"/>
    </row>
    <row r="910">
      <c r="A910" s="361"/>
      <c r="B910" s="115"/>
      <c r="C910" s="117"/>
      <c r="D910" s="361"/>
      <c r="E910" s="870"/>
      <c r="F910" s="871"/>
      <c r="G910" s="117"/>
      <c r="H910" s="117"/>
      <c r="I910" s="361"/>
      <c r="J910" s="117"/>
      <c r="K910" s="117"/>
      <c r="L910" s="117"/>
      <c r="M910" s="117"/>
      <c r="N910" s="117"/>
      <c r="O910" s="117"/>
      <c r="P910" s="117"/>
      <c r="Q910" s="117"/>
      <c r="R910" s="117"/>
      <c r="S910" s="117"/>
      <c r="T910" s="117"/>
      <c r="U910" s="117"/>
      <c r="V910" s="117"/>
      <c r="W910" s="117"/>
      <c r="X910" s="117"/>
      <c r="Y910" s="117"/>
      <c r="Z910" s="117"/>
    </row>
    <row r="911">
      <c r="A911" s="361"/>
      <c r="B911" s="115"/>
      <c r="C911" s="117"/>
      <c r="D911" s="361"/>
      <c r="E911" s="870"/>
      <c r="F911" s="871"/>
      <c r="G911" s="117"/>
      <c r="H911" s="117"/>
      <c r="I911" s="361"/>
      <c r="J911" s="117"/>
      <c r="K911" s="117"/>
      <c r="L911" s="117"/>
      <c r="M911" s="117"/>
      <c r="N911" s="117"/>
      <c r="O911" s="117"/>
      <c r="P911" s="117"/>
      <c r="Q911" s="117"/>
      <c r="R911" s="117"/>
      <c r="S911" s="117"/>
      <c r="T911" s="117"/>
      <c r="U911" s="117"/>
      <c r="V911" s="117"/>
      <c r="W911" s="117"/>
      <c r="X911" s="117"/>
      <c r="Y911" s="117"/>
      <c r="Z911" s="117"/>
    </row>
    <row r="912">
      <c r="A912" s="361"/>
      <c r="B912" s="115"/>
      <c r="C912" s="117"/>
      <c r="D912" s="361"/>
      <c r="E912" s="870"/>
      <c r="F912" s="871"/>
      <c r="G912" s="117"/>
      <c r="H912" s="117"/>
      <c r="I912" s="361"/>
      <c r="J912" s="117"/>
      <c r="K912" s="117"/>
      <c r="L912" s="117"/>
      <c r="M912" s="117"/>
      <c r="N912" s="117"/>
      <c r="O912" s="117"/>
      <c r="P912" s="117"/>
      <c r="Q912" s="117"/>
      <c r="R912" s="117"/>
      <c r="S912" s="117"/>
      <c r="T912" s="117"/>
      <c r="U912" s="117"/>
      <c r="V912" s="117"/>
      <c r="W912" s="117"/>
      <c r="X912" s="117"/>
      <c r="Y912" s="117"/>
      <c r="Z912" s="117"/>
    </row>
    <row r="913">
      <c r="A913" s="361"/>
      <c r="B913" s="115"/>
      <c r="C913" s="117"/>
      <c r="D913" s="361"/>
      <c r="E913" s="870"/>
      <c r="F913" s="871"/>
      <c r="G913" s="117"/>
      <c r="H913" s="117"/>
      <c r="I913" s="361"/>
      <c r="J913" s="117"/>
      <c r="K913" s="117"/>
      <c r="L913" s="117"/>
      <c r="M913" s="117"/>
      <c r="N913" s="117"/>
      <c r="O913" s="117"/>
      <c r="P913" s="117"/>
      <c r="Q913" s="117"/>
      <c r="R913" s="117"/>
      <c r="S913" s="117"/>
      <c r="T913" s="117"/>
      <c r="U913" s="117"/>
      <c r="V913" s="117"/>
      <c r="W913" s="117"/>
      <c r="X913" s="117"/>
      <c r="Y913" s="117"/>
      <c r="Z913" s="117"/>
    </row>
    <row r="914">
      <c r="A914" s="361"/>
      <c r="B914" s="115"/>
      <c r="C914" s="117"/>
      <c r="D914" s="361"/>
      <c r="E914" s="870"/>
      <c r="F914" s="871"/>
      <c r="G914" s="117"/>
      <c r="H914" s="117"/>
      <c r="I914" s="361"/>
      <c r="J914" s="117"/>
      <c r="K914" s="117"/>
      <c r="L914" s="117"/>
      <c r="M914" s="117"/>
      <c r="N914" s="117"/>
      <c r="O914" s="117"/>
      <c r="P914" s="117"/>
      <c r="Q914" s="117"/>
      <c r="R914" s="117"/>
      <c r="S914" s="117"/>
      <c r="T914" s="117"/>
      <c r="U914" s="117"/>
      <c r="V914" s="117"/>
      <c r="W914" s="117"/>
      <c r="X914" s="117"/>
      <c r="Y914" s="117"/>
      <c r="Z914" s="117"/>
    </row>
    <row r="915">
      <c r="A915" s="361"/>
      <c r="B915" s="115"/>
      <c r="C915" s="117"/>
      <c r="D915" s="361"/>
      <c r="E915" s="870"/>
      <c r="F915" s="871"/>
      <c r="G915" s="117"/>
      <c r="H915" s="117"/>
      <c r="I915" s="361"/>
      <c r="J915" s="117"/>
      <c r="K915" s="117"/>
      <c r="L915" s="117"/>
      <c r="M915" s="117"/>
      <c r="N915" s="117"/>
      <c r="O915" s="117"/>
      <c r="P915" s="117"/>
      <c r="Q915" s="117"/>
      <c r="R915" s="117"/>
      <c r="S915" s="117"/>
      <c r="T915" s="117"/>
      <c r="U915" s="117"/>
      <c r="V915" s="117"/>
      <c r="W915" s="117"/>
      <c r="X915" s="117"/>
      <c r="Y915" s="117"/>
      <c r="Z915" s="117"/>
    </row>
    <row r="916">
      <c r="A916" s="361"/>
      <c r="B916" s="115"/>
      <c r="C916" s="117"/>
      <c r="D916" s="361"/>
      <c r="E916" s="870"/>
      <c r="F916" s="871"/>
      <c r="G916" s="117"/>
      <c r="H916" s="117"/>
      <c r="I916" s="361"/>
      <c r="J916" s="117"/>
      <c r="K916" s="117"/>
      <c r="L916" s="117"/>
      <c r="M916" s="117"/>
      <c r="N916" s="117"/>
      <c r="O916" s="117"/>
      <c r="P916" s="117"/>
      <c r="Q916" s="117"/>
      <c r="R916" s="117"/>
      <c r="S916" s="117"/>
      <c r="T916" s="117"/>
      <c r="U916" s="117"/>
      <c r="V916" s="117"/>
      <c r="W916" s="117"/>
      <c r="X916" s="117"/>
      <c r="Y916" s="117"/>
      <c r="Z916" s="117"/>
    </row>
    <row r="917">
      <c r="A917" s="361"/>
      <c r="B917" s="115"/>
      <c r="C917" s="117"/>
      <c r="D917" s="361"/>
      <c r="E917" s="870"/>
      <c r="F917" s="871"/>
      <c r="G917" s="117"/>
      <c r="H917" s="117"/>
      <c r="I917" s="361"/>
      <c r="J917" s="117"/>
      <c r="K917" s="117"/>
      <c r="L917" s="117"/>
      <c r="M917" s="117"/>
      <c r="N917" s="117"/>
      <c r="O917" s="117"/>
      <c r="P917" s="117"/>
      <c r="Q917" s="117"/>
      <c r="R917" s="117"/>
      <c r="S917" s="117"/>
      <c r="T917" s="117"/>
      <c r="U917" s="117"/>
      <c r="V917" s="117"/>
      <c r="W917" s="117"/>
      <c r="X917" s="117"/>
      <c r="Y917" s="117"/>
      <c r="Z917" s="117"/>
    </row>
    <row r="918">
      <c r="A918" s="361"/>
      <c r="B918" s="115"/>
      <c r="C918" s="117"/>
      <c r="D918" s="361"/>
      <c r="E918" s="870"/>
      <c r="F918" s="871"/>
      <c r="G918" s="117"/>
      <c r="H918" s="117"/>
      <c r="I918" s="361"/>
      <c r="J918" s="117"/>
      <c r="K918" s="117"/>
      <c r="L918" s="117"/>
      <c r="M918" s="117"/>
      <c r="N918" s="117"/>
      <c r="O918" s="117"/>
      <c r="P918" s="117"/>
      <c r="Q918" s="117"/>
      <c r="R918" s="117"/>
      <c r="S918" s="117"/>
      <c r="T918" s="117"/>
      <c r="U918" s="117"/>
      <c r="V918" s="117"/>
      <c r="W918" s="117"/>
      <c r="X918" s="117"/>
      <c r="Y918" s="117"/>
      <c r="Z918" s="117"/>
    </row>
    <row r="919">
      <c r="A919" s="361"/>
      <c r="B919" s="115"/>
      <c r="C919" s="117"/>
      <c r="D919" s="361"/>
      <c r="E919" s="870"/>
      <c r="F919" s="871"/>
      <c r="G919" s="117"/>
      <c r="H919" s="117"/>
      <c r="I919" s="361"/>
      <c r="J919" s="117"/>
      <c r="K919" s="117"/>
      <c r="L919" s="117"/>
      <c r="M919" s="117"/>
      <c r="N919" s="117"/>
      <c r="O919" s="117"/>
      <c r="P919" s="117"/>
      <c r="Q919" s="117"/>
      <c r="R919" s="117"/>
      <c r="S919" s="117"/>
      <c r="T919" s="117"/>
      <c r="U919" s="117"/>
      <c r="V919" s="117"/>
      <c r="W919" s="117"/>
      <c r="X919" s="117"/>
      <c r="Y919" s="117"/>
      <c r="Z919" s="117"/>
    </row>
    <row r="920">
      <c r="A920" s="361"/>
      <c r="B920" s="115"/>
      <c r="C920" s="117"/>
      <c r="D920" s="361"/>
      <c r="E920" s="870"/>
      <c r="F920" s="871"/>
      <c r="G920" s="117"/>
      <c r="H920" s="117"/>
      <c r="I920" s="361"/>
      <c r="J920" s="117"/>
      <c r="K920" s="117"/>
      <c r="L920" s="117"/>
      <c r="M920" s="117"/>
      <c r="N920" s="117"/>
      <c r="O920" s="117"/>
      <c r="P920" s="117"/>
      <c r="Q920" s="117"/>
      <c r="R920" s="117"/>
      <c r="S920" s="117"/>
      <c r="T920" s="117"/>
      <c r="U920" s="117"/>
      <c r="V920" s="117"/>
      <c r="W920" s="117"/>
      <c r="X920" s="117"/>
      <c r="Y920" s="117"/>
      <c r="Z920" s="117"/>
    </row>
    <row r="921">
      <c r="A921" s="361"/>
      <c r="B921" s="115"/>
      <c r="C921" s="117"/>
      <c r="D921" s="361"/>
      <c r="E921" s="870"/>
      <c r="F921" s="871"/>
      <c r="G921" s="117"/>
      <c r="H921" s="117"/>
      <c r="I921" s="361"/>
      <c r="J921" s="117"/>
      <c r="K921" s="117"/>
      <c r="L921" s="117"/>
      <c r="M921" s="117"/>
      <c r="N921" s="117"/>
      <c r="O921" s="117"/>
      <c r="P921" s="117"/>
      <c r="Q921" s="117"/>
      <c r="R921" s="117"/>
      <c r="S921" s="117"/>
      <c r="T921" s="117"/>
      <c r="U921" s="117"/>
      <c r="V921" s="117"/>
      <c r="W921" s="117"/>
      <c r="X921" s="117"/>
      <c r="Y921" s="117"/>
      <c r="Z921" s="117"/>
    </row>
    <row r="922">
      <c r="A922" s="361"/>
      <c r="B922" s="115"/>
      <c r="C922" s="117"/>
      <c r="D922" s="361"/>
      <c r="E922" s="870"/>
      <c r="F922" s="871"/>
      <c r="G922" s="117"/>
      <c r="H922" s="117"/>
      <c r="I922" s="361"/>
      <c r="J922" s="117"/>
      <c r="K922" s="117"/>
      <c r="L922" s="117"/>
      <c r="M922" s="117"/>
      <c r="N922" s="117"/>
      <c r="O922" s="117"/>
      <c r="P922" s="117"/>
      <c r="Q922" s="117"/>
      <c r="R922" s="117"/>
      <c r="S922" s="117"/>
      <c r="T922" s="117"/>
      <c r="U922" s="117"/>
      <c r="V922" s="117"/>
      <c r="W922" s="117"/>
      <c r="X922" s="117"/>
      <c r="Y922" s="117"/>
      <c r="Z922" s="117"/>
    </row>
    <row r="923">
      <c r="A923" s="361"/>
      <c r="B923" s="115"/>
      <c r="C923" s="117"/>
      <c r="D923" s="361"/>
      <c r="E923" s="870"/>
      <c r="F923" s="871"/>
      <c r="G923" s="117"/>
      <c r="H923" s="117"/>
      <c r="I923" s="361"/>
      <c r="J923" s="117"/>
      <c r="K923" s="117"/>
      <c r="L923" s="117"/>
      <c r="M923" s="117"/>
      <c r="N923" s="117"/>
      <c r="O923" s="117"/>
      <c r="P923" s="117"/>
      <c r="Q923" s="117"/>
      <c r="R923" s="117"/>
      <c r="S923" s="117"/>
      <c r="T923" s="117"/>
      <c r="U923" s="117"/>
      <c r="V923" s="117"/>
      <c r="W923" s="117"/>
      <c r="X923" s="117"/>
      <c r="Y923" s="117"/>
      <c r="Z923" s="117"/>
    </row>
    <row r="924">
      <c r="A924" s="361"/>
      <c r="B924" s="115"/>
      <c r="C924" s="117"/>
      <c r="D924" s="361"/>
      <c r="E924" s="870"/>
      <c r="F924" s="871"/>
      <c r="G924" s="117"/>
      <c r="H924" s="117"/>
      <c r="I924" s="361"/>
      <c r="J924" s="117"/>
      <c r="K924" s="117"/>
      <c r="L924" s="117"/>
      <c r="M924" s="117"/>
      <c r="N924" s="117"/>
      <c r="O924" s="117"/>
      <c r="P924" s="117"/>
      <c r="Q924" s="117"/>
      <c r="R924" s="117"/>
      <c r="S924" s="117"/>
      <c r="T924" s="117"/>
      <c r="U924" s="117"/>
      <c r="V924" s="117"/>
      <c r="W924" s="117"/>
      <c r="X924" s="117"/>
      <c r="Y924" s="117"/>
      <c r="Z924" s="117"/>
    </row>
    <row r="925">
      <c r="A925" s="361"/>
      <c r="B925" s="115"/>
      <c r="C925" s="117"/>
      <c r="D925" s="361"/>
      <c r="E925" s="870"/>
      <c r="F925" s="871"/>
      <c r="G925" s="117"/>
      <c r="H925" s="117"/>
      <c r="I925" s="361"/>
      <c r="J925" s="117"/>
      <c r="K925" s="117"/>
      <c r="L925" s="117"/>
      <c r="M925" s="117"/>
      <c r="N925" s="117"/>
      <c r="O925" s="117"/>
      <c r="P925" s="117"/>
      <c r="Q925" s="117"/>
      <c r="R925" s="117"/>
      <c r="S925" s="117"/>
      <c r="T925" s="117"/>
      <c r="U925" s="117"/>
      <c r="V925" s="117"/>
      <c r="W925" s="117"/>
      <c r="X925" s="117"/>
      <c r="Y925" s="117"/>
      <c r="Z925" s="117"/>
    </row>
    <row r="926">
      <c r="A926" s="361"/>
      <c r="B926" s="115"/>
      <c r="C926" s="117"/>
      <c r="D926" s="361"/>
      <c r="E926" s="870"/>
      <c r="F926" s="871"/>
      <c r="G926" s="117"/>
      <c r="H926" s="117"/>
      <c r="I926" s="361"/>
      <c r="J926" s="117"/>
      <c r="K926" s="117"/>
      <c r="L926" s="117"/>
      <c r="M926" s="117"/>
      <c r="N926" s="117"/>
      <c r="O926" s="117"/>
      <c r="P926" s="117"/>
      <c r="Q926" s="117"/>
      <c r="R926" s="117"/>
      <c r="S926" s="117"/>
      <c r="T926" s="117"/>
      <c r="U926" s="117"/>
      <c r="V926" s="117"/>
      <c r="W926" s="117"/>
      <c r="X926" s="117"/>
      <c r="Y926" s="117"/>
      <c r="Z926" s="117"/>
    </row>
    <row r="927">
      <c r="A927" s="361"/>
      <c r="B927" s="115"/>
      <c r="C927" s="117"/>
      <c r="D927" s="361"/>
      <c r="E927" s="870"/>
      <c r="F927" s="871"/>
      <c r="G927" s="117"/>
      <c r="H927" s="117"/>
      <c r="I927" s="361"/>
      <c r="J927" s="117"/>
      <c r="K927" s="117"/>
      <c r="L927" s="117"/>
      <c r="M927" s="117"/>
      <c r="N927" s="117"/>
      <c r="O927" s="117"/>
      <c r="P927" s="117"/>
      <c r="Q927" s="117"/>
      <c r="R927" s="117"/>
      <c r="S927" s="117"/>
      <c r="T927" s="117"/>
      <c r="U927" s="117"/>
      <c r="V927" s="117"/>
      <c r="W927" s="117"/>
      <c r="X927" s="117"/>
      <c r="Y927" s="117"/>
      <c r="Z927" s="117"/>
    </row>
    <row r="928">
      <c r="A928" s="361"/>
      <c r="B928" s="115"/>
      <c r="C928" s="117"/>
      <c r="D928" s="361"/>
      <c r="E928" s="870"/>
      <c r="F928" s="871"/>
      <c r="G928" s="117"/>
      <c r="H928" s="117"/>
      <c r="I928" s="361"/>
      <c r="J928" s="117"/>
      <c r="K928" s="117"/>
      <c r="L928" s="117"/>
      <c r="M928" s="117"/>
      <c r="N928" s="117"/>
      <c r="O928" s="117"/>
      <c r="P928" s="117"/>
      <c r="Q928" s="117"/>
      <c r="R928" s="117"/>
      <c r="S928" s="117"/>
      <c r="T928" s="117"/>
      <c r="U928" s="117"/>
      <c r="V928" s="117"/>
      <c r="W928" s="117"/>
      <c r="X928" s="117"/>
      <c r="Y928" s="117"/>
      <c r="Z928" s="117"/>
    </row>
    <row r="929">
      <c r="A929" s="361"/>
      <c r="B929" s="115"/>
      <c r="C929" s="117"/>
      <c r="D929" s="361"/>
      <c r="E929" s="870"/>
      <c r="F929" s="871"/>
      <c r="G929" s="117"/>
      <c r="H929" s="117"/>
      <c r="I929" s="361"/>
      <c r="J929" s="117"/>
      <c r="K929" s="117"/>
      <c r="L929" s="117"/>
      <c r="M929" s="117"/>
      <c r="N929" s="117"/>
      <c r="O929" s="117"/>
      <c r="P929" s="117"/>
      <c r="Q929" s="117"/>
      <c r="R929" s="117"/>
      <c r="S929" s="117"/>
      <c r="T929" s="117"/>
      <c r="U929" s="117"/>
      <c r="V929" s="117"/>
      <c r="W929" s="117"/>
      <c r="X929" s="117"/>
      <c r="Y929" s="117"/>
      <c r="Z929" s="117"/>
    </row>
    <row r="930">
      <c r="A930" s="361"/>
      <c r="B930" s="115"/>
      <c r="C930" s="117"/>
      <c r="D930" s="361"/>
      <c r="E930" s="870"/>
      <c r="F930" s="871"/>
      <c r="G930" s="117"/>
      <c r="H930" s="117"/>
      <c r="I930" s="361"/>
      <c r="J930" s="117"/>
      <c r="K930" s="117"/>
      <c r="L930" s="117"/>
      <c r="M930" s="117"/>
      <c r="N930" s="117"/>
      <c r="O930" s="117"/>
      <c r="P930" s="117"/>
      <c r="Q930" s="117"/>
      <c r="R930" s="117"/>
      <c r="S930" s="117"/>
      <c r="T930" s="117"/>
      <c r="U930" s="117"/>
      <c r="V930" s="117"/>
      <c r="W930" s="117"/>
      <c r="X930" s="117"/>
      <c r="Y930" s="117"/>
      <c r="Z930" s="117"/>
    </row>
    <row r="931">
      <c r="A931" s="361"/>
      <c r="B931" s="115"/>
      <c r="C931" s="117"/>
      <c r="D931" s="361"/>
      <c r="E931" s="870"/>
      <c r="F931" s="871"/>
      <c r="G931" s="117"/>
      <c r="H931" s="117"/>
      <c r="I931" s="361"/>
      <c r="J931" s="117"/>
      <c r="K931" s="117"/>
      <c r="L931" s="117"/>
      <c r="M931" s="117"/>
      <c r="N931" s="117"/>
      <c r="O931" s="117"/>
      <c r="P931" s="117"/>
      <c r="Q931" s="117"/>
      <c r="R931" s="117"/>
      <c r="S931" s="117"/>
      <c r="T931" s="117"/>
      <c r="U931" s="117"/>
      <c r="V931" s="117"/>
      <c r="W931" s="117"/>
      <c r="X931" s="117"/>
      <c r="Y931" s="117"/>
      <c r="Z931" s="117"/>
    </row>
    <row r="932">
      <c r="A932" s="361"/>
      <c r="B932" s="115"/>
      <c r="C932" s="117"/>
      <c r="D932" s="361"/>
      <c r="E932" s="870"/>
      <c r="F932" s="871"/>
      <c r="G932" s="117"/>
      <c r="H932" s="117"/>
      <c r="I932" s="361"/>
      <c r="J932" s="117"/>
      <c r="K932" s="117"/>
      <c r="L932" s="117"/>
      <c r="M932" s="117"/>
      <c r="N932" s="117"/>
      <c r="O932" s="117"/>
      <c r="P932" s="117"/>
      <c r="Q932" s="117"/>
      <c r="R932" s="117"/>
      <c r="S932" s="117"/>
      <c r="T932" s="117"/>
      <c r="U932" s="117"/>
      <c r="V932" s="117"/>
      <c r="W932" s="117"/>
      <c r="X932" s="117"/>
      <c r="Y932" s="117"/>
      <c r="Z932" s="117"/>
    </row>
    <row r="933">
      <c r="A933" s="361"/>
      <c r="B933" s="115"/>
      <c r="C933" s="117"/>
      <c r="D933" s="361"/>
      <c r="E933" s="870"/>
      <c r="F933" s="871"/>
      <c r="G933" s="117"/>
      <c r="H933" s="117"/>
      <c r="I933" s="361"/>
      <c r="J933" s="117"/>
      <c r="K933" s="117"/>
      <c r="L933" s="117"/>
      <c r="M933" s="117"/>
      <c r="N933" s="117"/>
      <c r="O933" s="117"/>
      <c r="P933" s="117"/>
      <c r="Q933" s="117"/>
      <c r="R933" s="117"/>
      <c r="S933" s="117"/>
      <c r="T933" s="117"/>
      <c r="U933" s="117"/>
      <c r="V933" s="117"/>
      <c r="W933" s="117"/>
      <c r="X933" s="117"/>
      <c r="Y933" s="117"/>
      <c r="Z933" s="117"/>
    </row>
    <row r="934">
      <c r="A934" s="361"/>
      <c r="B934" s="115"/>
      <c r="C934" s="117"/>
      <c r="D934" s="361"/>
      <c r="E934" s="870"/>
      <c r="F934" s="871"/>
      <c r="G934" s="117"/>
      <c r="H934" s="117"/>
      <c r="I934" s="361"/>
      <c r="J934" s="117"/>
      <c r="K934" s="117"/>
      <c r="L934" s="117"/>
      <c r="M934" s="117"/>
      <c r="N934" s="117"/>
      <c r="O934" s="117"/>
      <c r="P934" s="117"/>
      <c r="Q934" s="117"/>
      <c r="R934" s="117"/>
      <c r="S934" s="117"/>
      <c r="T934" s="117"/>
      <c r="U934" s="117"/>
      <c r="V934" s="117"/>
      <c r="W934" s="117"/>
      <c r="X934" s="117"/>
      <c r="Y934" s="117"/>
      <c r="Z934" s="117"/>
    </row>
    <row r="935">
      <c r="A935" s="361"/>
      <c r="B935" s="115"/>
      <c r="C935" s="117"/>
      <c r="D935" s="361"/>
      <c r="E935" s="870"/>
      <c r="F935" s="871"/>
      <c r="G935" s="117"/>
      <c r="H935" s="117"/>
      <c r="I935" s="361"/>
      <c r="J935" s="117"/>
      <c r="K935" s="117"/>
      <c r="L935" s="117"/>
      <c r="M935" s="117"/>
      <c r="N935" s="117"/>
      <c r="O935" s="117"/>
      <c r="P935" s="117"/>
      <c r="Q935" s="117"/>
      <c r="R935" s="117"/>
      <c r="S935" s="117"/>
      <c r="T935" s="117"/>
      <c r="U935" s="117"/>
      <c r="V935" s="117"/>
      <c r="W935" s="117"/>
      <c r="X935" s="117"/>
      <c r="Y935" s="117"/>
      <c r="Z935" s="117"/>
    </row>
    <row r="936">
      <c r="A936" s="361"/>
      <c r="B936" s="115"/>
      <c r="C936" s="117"/>
      <c r="D936" s="361"/>
      <c r="E936" s="870"/>
      <c r="F936" s="871"/>
      <c r="G936" s="117"/>
      <c r="H936" s="117"/>
      <c r="I936" s="361"/>
      <c r="J936" s="117"/>
      <c r="K936" s="117"/>
      <c r="L936" s="117"/>
      <c r="M936" s="117"/>
      <c r="N936" s="117"/>
      <c r="O936" s="117"/>
      <c r="P936" s="117"/>
      <c r="Q936" s="117"/>
      <c r="R936" s="117"/>
      <c r="S936" s="117"/>
      <c r="T936" s="117"/>
      <c r="U936" s="117"/>
      <c r="V936" s="117"/>
      <c r="W936" s="117"/>
      <c r="X936" s="117"/>
      <c r="Y936" s="117"/>
      <c r="Z936" s="117"/>
    </row>
    <row r="937">
      <c r="A937" s="361"/>
      <c r="B937" s="115"/>
      <c r="C937" s="117"/>
      <c r="D937" s="361"/>
      <c r="E937" s="870"/>
      <c r="F937" s="871"/>
      <c r="G937" s="117"/>
      <c r="H937" s="117"/>
      <c r="I937" s="361"/>
      <c r="J937" s="117"/>
      <c r="K937" s="117"/>
      <c r="L937" s="117"/>
      <c r="M937" s="117"/>
      <c r="N937" s="117"/>
      <c r="O937" s="117"/>
      <c r="P937" s="117"/>
      <c r="Q937" s="117"/>
      <c r="R937" s="117"/>
      <c r="S937" s="117"/>
      <c r="T937" s="117"/>
      <c r="U937" s="117"/>
      <c r="V937" s="117"/>
      <c r="W937" s="117"/>
      <c r="X937" s="117"/>
      <c r="Y937" s="117"/>
      <c r="Z937" s="117"/>
    </row>
    <row r="938">
      <c r="A938" s="361"/>
      <c r="B938" s="115"/>
      <c r="C938" s="117"/>
      <c r="D938" s="361"/>
      <c r="E938" s="870"/>
      <c r="F938" s="871"/>
      <c r="G938" s="117"/>
      <c r="H938" s="117"/>
      <c r="I938" s="361"/>
      <c r="J938" s="117"/>
      <c r="K938" s="117"/>
      <c r="L938" s="117"/>
      <c r="M938" s="117"/>
      <c r="N938" s="117"/>
      <c r="O938" s="117"/>
      <c r="P938" s="117"/>
      <c r="Q938" s="117"/>
      <c r="R938" s="117"/>
      <c r="S938" s="117"/>
      <c r="T938" s="117"/>
      <c r="U938" s="117"/>
      <c r="V938" s="117"/>
      <c r="W938" s="117"/>
      <c r="X938" s="117"/>
      <c r="Y938" s="117"/>
      <c r="Z938" s="117"/>
    </row>
    <row r="939">
      <c r="A939" s="361"/>
      <c r="B939" s="115"/>
      <c r="C939" s="117"/>
      <c r="D939" s="361"/>
      <c r="E939" s="870"/>
      <c r="F939" s="871"/>
      <c r="G939" s="117"/>
      <c r="H939" s="117"/>
      <c r="I939" s="361"/>
      <c r="J939" s="117"/>
      <c r="K939" s="117"/>
      <c r="L939" s="117"/>
      <c r="M939" s="117"/>
      <c r="N939" s="117"/>
      <c r="O939" s="117"/>
      <c r="P939" s="117"/>
      <c r="Q939" s="117"/>
      <c r="R939" s="117"/>
      <c r="S939" s="117"/>
      <c r="T939" s="117"/>
      <c r="U939" s="117"/>
      <c r="V939" s="117"/>
      <c r="W939" s="117"/>
      <c r="X939" s="117"/>
      <c r="Y939" s="117"/>
      <c r="Z939" s="117"/>
    </row>
    <row r="940">
      <c r="A940" s="361"/>
      <c r="B940" s="115"/>
      <c r="C940" s="117"/>
      <c r="D940" s="361"/>
      <c r="E940" s="870"/>
      <c r="F940" s="871"/>
      <c r="G940" s="117"/>
      <c r="H940" s="117"/>
      <c r="I940" s="361"/>
      <c r="J940" s="117"/>
      <c r="K940" s="117"/>
      <c r="L940" s="117"/>
      <c r="M940" s="117"/>
      <c r="N940" s="117"/>
      <c r="O940" s="117"/>
      <c r="P940" s="117"/>
      <c r="Q940" s="117"/>
      <c r="R940" s="117"/>
      <c r="S940" s="117"/>
      <c r="T940" s="117"/>
      <c r="U940" s="117"/>
      <c r="V940" s="117"/>
      <c r="W940" s="117"/>
      <c r="X940" s="117"/>
      <c r="Y940" s="117"/>
      <c r="Z940" s="117"/>
    </row>
    <row r="941">
      <c r="A941" s="361"/>
      <c r="B941" s="115"/>
      <c r="C941" s="117"/>
      <c r="D941" s="361"/>
      <c r="E941" s="870"/>
      <c r="F941" s="871"/>
      <c r="G941" s="117"/>
      <c r="H941" s="117"/>
      <c r="I941" s="361"/>
      <c r="J941" s="117"/>
      <c r="K941" s="117"/>
      <c r="L941" s="117"/>
      <c r="M941" s="117"/>
      <c r="N941" s="117"/>
      <c r="O941" s="117"/>
      <c r="P941" s="117"/>
      <c r="Q941" s="117"/>
      <c r="R941" s="117"/>
      <c r="S941" s="117"/>
      <c r="T941" s="117"/>
      <c r="U941" s="117"/>
      <c r="V941" s="117"/>
      <c r="W941" s="117"/>
      <c r="X941" s="117"/>
      <c r="Y941" s="117"/>
      <c r="Z941" s="117"/>
    </row>
    <row r="942">
      <c r="A942" s="361"/>
      <c r="B942" s="115"/>
      <c r="C942" s="117"/>
      <c r="D942" s="361"/>
      <c r="E942" s="870"/>
      <c r="F942" s="871"/>
      <c r="G942" s="117"/>
      <c r="H942" s="117"/>
      <c r="I942" s="361"/>
      <c r="J942" s="117"/>
      <c r="K942" s="117"/>
      <c r="L942" s="117"/>
      <c r="M942" s="117"/>
      <c r="N942" s="117"/>
      <c r="O942" s="117"/>
      <c r="P942" s="117"/>
      <c r="Q942" s="117"/>
      <c r="R942" s="117"/>
      <c r="S942" s="117"/>
      <c r="T942" s="117"/>
      <c r="U942" s="117"/>
      <c r="V942" s="117"/>
      <c r="W942" s="117"/>
      <c r="X942" s="117"/>
      <c r="Y942" s="117"/>
      <c r="Z942" s="117"/>
    </row>
    <row r="943">
      <c r="A943" s="361"/>
      <c r="B943" s="115"/>
      <c r="C943" s="117"/>
      <c r="D943" s="361"/>
      <c r="E943" s="870"/>
      <c r="F943" s="871"/>
      <c r="G943" s="117"/>
      <c r="H943" s="117"/>
      <c r="I943" s="361"/>
      <c r="J943" s="117"/>
      <c r="K943" s="117"/>
      <c r="L943" s="117"/>
      <c r="M943" s="117"/>
      <c r="N943" s="117"/>
      <c r="O943" s="117"/>
      <c r="P943" s="117"/>
      <c r="Q943" s="117"/>
      <c r="R943" s="117"/>
      <c r="S943" s="117"/>
      <c r="T943" s="117"/>
      <c r="U943" s="117"/>
      <c r="V943" s="117"/>
      <c r="W943" s="117"/>
      <c r="X943" s="117"/>
      <c r="Y943" s="117"/>
      <c r="Z943" s="117"/>
    </row>
    <row r="944">
      <c r="A944" s="361"/>
      <c r="B944" s="115"/>
      <c r="C944" s="117"/>
      <c r="D944" s="361"/>
      <c r="E944" s="870"/>
      <c r="F944" s="871"/>
      <c r="G944" s="117"/>
      <c r="H944" s="117"/>
      <c r="I944" s="361"/>
      <c r="J944" s="117"/>
      <c r="K944" s="117"/>
      <c r="L944" s="117"/>
      <c r="M944" s="117"/>
      <c r="N944" s="117"/>
      <c r="O944" s="117"/>
      <c r="P944" s="117"/>
      <c r="Q944" s="117"/>
      <c r="R944" s="117"/>
      <c r="S944" s="117"/>
      <c r="T944" s="117"/>
      <c r="U944" s="117"/>
      <c r="V944" s="117"/>
      <c r="W944" s="117"/>
      <c r="X944" s="117"/>
      <c r="Y944" s="117"/>
      <c r="Z944" s="117"/>
    </row>
    <row r="945">
      <c r="A945" s="361"/>
      <c r="B945" s="115"/>
      <c r="C945" s="117"/>
      <c r="D945" s="361"/>
      <c r="E945" s="870"/>
      <c r="F945" s="871"/>
      <c r="G945" s="117"/>
      <c r="H945" s="117"/>
      <c r="I945" s="361"/>
      <c r="J945" s="117"/>
      <c r="K945" s="117"/>
      <c r="L945" s="117"/>
      <c r="M945" s="117"/>
      <c r="N945" s="117"/>
      <c r="O945" s="117"/>
      <c r="P945" s="117"/>
      <c r="Q945" s="117"/>
      <c r="R945" s="117"/>
      <c r="S945" s="117"/>
      <c r="T945" s="117"/>
      <c r="U945" s="117"/>
      <c r="V945" s="117"/>
      <c r="W945" s="117"/>
      <c r="X945" s="117"/>
      <c r="Y945" s="117"/>
      <c r="Z945" s="117"/>
    </row>
    <row r="946">
      <c r="A946" s="361"/>
      <c r="B946" s="115"/>
      <c r="C946" s="117"/>
      <c r="D946" s="361"/>
      <c r="E946" s="870"/>
      <c r="F946" s="871"/>
      <c r="G946" s="117"/>
      <c r="H946" s="117"/>
      <c r="I946" s="361"/>
      <c r="J946" s="117"/>
      <c r="K946" s="117"/>
      <c r="L946" s="117"/>
      <c r="M946" s="117"/>
      <c r="N946" s="117"/>
      <c r="O946" s="117"/>
      <c r="P946" s="117"/>
      <c r="Q946" s="117"/>
      <c r="R946" s="117"/>
      <c r="S946" s="117"/>
      <c r="T946" s="117"/>
      <c r="U946" s="117"/>
      <c r="V946" s="117"/>
      <c r="W946" s="117"/>
      <c r="X946" s="117"/>
      <c r="Y946" s="117"/>
      <c r="Z946" s="117"/>
    </row>
    <row r="947">
      <c r="A947" s="361"/>
      <c r="B947" s="115"/>
      <c r="C947" s="117"/>
      <c r="D947" s="361"/>
      <c r="E947" s="870"/>
      <c r="F947" s="871"/>
      <c r="G947" s="117"/>
      <c r="H947" s="117"/>
      <c r="I947" s="361"/>
      <c r="J947" s="117"/>
      <c r="K947" s="117"/>
      <c r="L947" s="117"/>
      <c r="M947" s="117"/>
      <c r="N947" s="117"/>
      <c r="O947" s="117"/>
      <c r="P947" s="117"/>
      <c r="Q947" s="117"/>
      <c r="R947" s="117"/>
      <c r="S947" s="117"/>
      <c r="T947" s="117"/>
      <c r="U947" s="117"/>
      <c r="V947" s="117"/>
      <c r="W947" s="117"/>
      <c r="X947" s="117"/>
      <c r="Y947" s="117"/>
      <c r="Z947" s="117"/>
    </row>
    <row r="948">
      <c r="A948" s="361"/>
      <c r="B948" s="115"/>
      <c r="C948" s="117"/>
      <c r="D948" s="361"/>
      <c r="E948" s="870"/>
      <c r="F948" s="871"/>
      <c r="G948" s="117"/>
      <c r="H948" s="117"/>
      <c r="I948" s="361"/>
      <c r="J948" s="117"/>
      <c r="K948" s="117"/>
      <c r="L948" s="117"/>
      <c r="M948" s="117"/>
      <c r="N948" s="117"/>
      <c r="O948" s="117"/>
      <c r="P948" s="117"/>
      <c r="Q948" s="117"/>
      <c r="R948" s="117"/>
      <c r="S948" s="117"/>
      <c r="T948" s="117"/>
      <c r="U948" s="117"/>
      <c r="V948" s="117"/>
      <c r="W948" s="117"/>
      <c r="X948" s="117"/>
      <c r="Y948" s="117"/>
      <c r="Z948" s="117"/>
    </row>
    <row r="949">
      <c r="A949" s="361"/>
      <c r="B949" s="115"/>
      <c r="C949" s="117"/>
      <c r="D949" s="361"/>
      <c r="E949" s="870"/>
      <c r="F949" s="871"/>
      <c r="G949" s="117"/>
      <c r="H949" s="117"/>
      <c r="I949" s="361"/>
      <c r="J949" s="117"/>
      <c r="K949" s="117"/>
      <c r="L949" s="117"/>
      <c r="M949" s="117"/>
      <c r="N949" s="117"/>
      <c r="O949" s="117"/>
      <c r="P949" s="117"/>
      <c r="Q949" s="117"/>
      <c r="R949" s="117"/>
      <c r="S949" s="117"/>
      <c r="T949" s="117"/>
      <c r="U949" s="117"/>
      <c r="V949" s="117"/>
      <c r="W949" s="117"/>
      <c r="X949" s="117"/>
      <c r="Y949" s="117"/>
      <c r="Z949" s="117"/>
    </row>
    <row r="950">
      <c r="A950" s="361"/>
      <c r="B950" s="115"/>
      <c r="C950" s="117"/>
      <c r="D950" s="361"/>
      <c r="E950" s="870"/>
      <c r="F950" s="871"/>
      <c r="G950" s="117"/>
      <c r="H950" s="117"/>
      <c r="I950" s="361"/>
      <c r="J950" s="117"/>
      <c r="K950" s="117"/>
      <c r="L950" s="117"/>
      <c r="M950" s="117"/>
      <c r="N950" s="117"/>
      <c r="O950" s="117"/>
      <c r="P950" s="117"/>
      <c r="Q950" s="117"/>
      <c r="R950" s="117"/>
      <c r="S950" s="117"/>
      <c r="T950" s="117"/>
      <c r="U950" s="117"/>
      <c r="V950" s="117"/>
      <c r="W950" s="117"/>
      <c r="X950" s="117"/>
      <c r="Y950" s="117"/>
      <c r="Z950" s="117"/>
    </row>
    <row r="951">
      <c r="A951" s="361"/>
      <c r="B951" s="115"/>
      <c r="C951" s="117"/>
      <c r="D951" s="361"/>
      <c r="E951" s="870"/>
      <c r="F951" s="871"/>
      <c r="G951" s="117"/>
      <c r="H951" s="117"/>
      <c r="I951" s="361"/>
      <c r="J951" s="117"/>
      <c r="K951" s="117"/>
      <c r="L951" s="117"/>
      <c r="M951" s="117"/>
      <c r="N951" s="117"/>
      <c r="O951" s="117"/>
      <c r="P951" s="117"/>
      <c r="Q951" s="117"/>
      <c r="R951" s="117"/>
      <c r="S951" s="117"/>
      <c r="T951" s="117"/>
      <c r="U951" s="117"/>
      <c r="V951" s="117"/>
      <c r="W951" s="117"/>
      <c r="X951" s="117"/>
      <c r="Y951" s="117"/>
      <c r="Z951" s="117"/>
    </row>
    <row r="952">
      <c r="A952" s="361"/>
      <c r="B952" s="115"/>
      <c r="C952" s="117"/>
      <c r="D952" s="361"/>
      <c r="E952" s="870"/>
      <c r="F952" s="871"/>
      <c r="G952" s="117"/>
      <c r="H952" s="117"/>
      <c r="I952" s="361"/>
      <c r="J952" s="117"/>
      <c r="K952" s="117"/>
      <c r="L952" s="117"/>
      <c r="M952" s="117"/>
      <c r="N952" s="117"/>
      <c r="O952" s="117"/>
      <c r="P952" s="117"/>
      <c r="Q952" s="117"/>
      <c r="R952" s="117"/>
      <c r="S952" s="117"/>
      <c r="T952" s="117"/>
      <c r="U952" s="117"/>
      <c r="V952" s="117"/>
      <c r="W952" s="117"/>
      <c r="X952" s="117"/>
      <c r="Y952" s="117"/>
      <c r="Z952" s="117"/>
    </row>
    <row r="953">
      <c r="A953" s="361"/>
      <c r="B953" s="115"/>
      <c r="C953" s="117"/>
      <c r="D953" s="361"/>
      <c r="E953" s="870"/>
      <c r="F953" s="871"/>
      <c r="G953" s="117"/>
      <c r="H953" s="117"/>
      <c r="I953" s="361"/>
      <c r="J953" s="117"/>
      <c r="K953" s="117"/>
      <c r="L953" s="117"/>
      <c r="M953" s="117"/>
      <c r="N953" s="117"/>
      <c r="O953" s="117"/>
      <c r="P953" s="117"/>
      <c r="Q953" s="117"/>
      <c r="R953" s="117"/>
      <c r="S953" s="117"/>
      <c r="T953" s="117"/>
      <c r="U953" s="117"/>
      <c r="V953" s="117"/>
      <c r="W953" s="117"/>
      <c r="X953" s="117"/>
      <c r="Y953" s="117"/>
      <c r="Z953" s="117"/>
    </row>
    <row r="954">
      <c r="A954" s="361"/>
      <c r="B954" s="115"/>
      <c r="C954" s="117"/>
      <c r="D954" s="361"/>
      <c r="E954" s="870"/>
      <c r="F954" s="871"/>
      <c r="G954" s="117"/>
      <c r="H954" s="117"/>
      <c r="I954" s="361"/>
      <c r="J954" s="117"/>
      <c r="K954" s="117"/>
      <c r="L954" s="117"/>
      <c r="M954" s="117"/>
      <c r="N954" s="117"/>
      <c r="O954" s="117"/>
      <c r="P954" s="117"/>
      <c r="Q954" s="117"/>
      <c r="R954" s="117"/>
      <c r="S954" s="117"/>
      <c r="T954" s="117"/>
      <c r="U954" s="117"/>
      <c r="V954" s="117"/>
      <c r="W954" s="117"/>
      <c r="X954" s="117"/>
      <c r="Y954" s="117"/>
      <c r="Z954" s="117"/>
    </row>
    <row r="955">
      <c r="A955" s="361"/>
      <c r="B955" s="115"/>
      <c r="C955" s="117"/>
      <c r="D955" s="361"/>
      <c r="E955" s="870"/>
      <c r="F955" s="871"/>
      <c r="G955" s="117"/>
      <c r="H955" s="117"/>
      <c r="I955" s="361"/>
      <c r="J955" s="117"/>
      <c r="K955" s="117"/>
      <c r="L955" s="117"/>
      <c r="M955" s="117"/>
      <c r="N955" s="117"/>
      <c r="O955" s="117"/>
      <c r="P955" s="117"/>
      <c r="Q955" s="117"/>
      <c r="R955" s="117"/>
      <c r="S955" s="117"/>
      <c r="T955" s="117"/>
      <c r="U955" s="117"/>
      <c r="V955" s="117"/>
      <c r="W955" s="117"/>
      <c r="X955" s="117"/>
      <c r="Y955" s="117"/>
      <c r="Z955" s="117"/>
    </row>
    <row r="956">
      <c r="A956" s="361"/>
      <c r="B956" s="115"/>
      <c r="C956" s="117"/>
      <c r="D956" s="361"/>
      <c r="E956" s="870"/>
      <c r="F956" s="871"/>
      <c r="G956" s="117"/>
      <c r="H956" s="117"/>
      <c r="I956" s="361"/>
      <c r="J956" s="117"/>
      <c r="K956" s="117"/>
      <c r="L956" s="117"/>
      <c r="M956" s="117"/>
      <c r="N956" s="117"/>
      <c r="O956" s="117"/>
      <c r="P956" s="117"/>
      <c r="Q956" s="117"/>
      <c r="R956" s="117"/>
      <c r="S956" s="117"/>
      <c r="T956" s="117"/>
      <c r="U956" s="117"/>
      <c r="V956" s="117"/>
      <c r="W956" s="117"/>
      <c r="X956" s="117"/>
      <c r="Y956" s="117"/>
      <c r="Z956" s="117"/>
    </row>
    <row r="957">
      <c r="A957" s="361"/>
      <c r="B957" s="115"/>
      <c r="C957" s="117"/>
      <c r="D957" s="361"/>
      <c r="E957" s="870"/>
      <c r="F957" s="871"/>
      <c r="G957" s="117"/>
      <c r="H957" s="117"/>
      <c r="I957" s="361"/>
      <c r="J957" s="117"/>
      <c r="K957" s="117"/>
      <c r="L957" s="117"/>
      <c r="M957" s="117"/>
      <c r="N957" s="117"/>
      <c r="O957" s="117"/>
      <c r="P957" s="117"/>
      <c r="Q957" s="117"/>
      <c r="R957" s="117"/>
      <c r="S957" s="117"/>
      <c r="T957" s="117"/>
      <c r="U957" s="117"/>
      <c r="V957" s="117"/>
      <c r="W957" s="117"/>
      <c r="X957" s="117"/>
      <c r="Y957" s="117"/>
      <c r="Z957" s="117"/>
    </row>
    <row r="958">
      <c r="A958" s="361"/>
      <c r="B958" s="115"/>
      <c r="C958" s="117"/>
      <c r="D958" s="361"/>
      <c r="E958" s="870"/>
      <c r="F958" s="871"/>
      <c r="G958" s="117"/>
      <c r="H958" s="117"/>
      <c r="I958" s="361"/>
      <c r="J958" s="117"/>
      <c r="K958" s="117"/>
      <c r="L958" s="117"/>
      <c r="M958" s="117"/>
      <c r="N958" s="117"/>
      <c r="O958" s="117"/>
      <c r="P958" s="117"/>
      <c r="Q958" s="117"/>
      <c r="R958" s="117"/>
      <c r="S958" s="117"/>
      <c r="T958" s="117"/>
      <c r="U958" s="117"/>
      <c r="V958" s="117"/>
      <c r="W958" s="117"/>
      <c r="X958" s="117"/>
      <c r="Y958" s="117"/>
      <c r="Z958" s="117"/>
    </row>
    <row r="959">
      <c r="A959" s="361"/>
      <c r="B959" s="115"/>
      <c r="C959" s="117"/>
      <c r="D959" s="361"/>
      <c r="E959" s="870"/>
      <c r="F959" s="871"/>
      <c r="G959" s="117"/>
      <c r="H959" s="117"/>
      <c r="I959" s="361"/>
      <c r="J959" s="117"/>
      <c r="K959" s="117"/>
      <c r="L959" s="117"/>
      <c r="M959" s="117"/>
      <c r="N959" s="117"/>
      <c r="O959" s="117"/>
      <c r="P959" s="117"/>
      <c r="Q959" s="117"/>
      <c r="R959" s="117"/>
      <c r="S959" s="117"/>
      <c r="T959" s="117"/>
      <c r="U959" s="117"/>
      <c r="V959" s="117"/>
      <c r="W959" s="117"/>
      <c r="X959" s="117"/>
      <c r="Y959" s="117"/>
      <c r="Z959" s="117"/>
    </row>
    <row r="960">
      <c r="A960" s="361"/>
      <c r="B960" s="115"/>
      <c r="C960" s="117"/>
      <c r="D960" s="361"/>
      <c r="E960" s="870"/>
      <c r="F960" s="871"/>
      <c r="G960" s="117"/>
      <c r="H960" s="117"/>
      <c r="I960" s="361"/>
      <c r="J960" s="117"/>
      <c r="K960" s="117"/>
      <c r="L960" s="117"/>
      <c r="M960" s="117"/>
      <c r="N960" s="117"/>
      <c r="O960" s="117"/>
      <c r="P960" s="117"/>
      <c r="Q960" s="117"/>
      <c r="R960" s="117"/>
      <c r="S960" s="117"/>
      <c r="T960" s="117"/>
      <c r="U960" s="117"/>
      <c r="V960" s="117"/>
      <c r="W960" s="117"/>
      <c r="X960" s="117"/>
      <c r="Y960" s="117"/>
      <c r="Z960" s="117"/>
    </row>
    <row r="961">
      <c r="A961" s="361"/>
      <c r="B961" s="115"/>
      <c r="C961" s="117"/>
      <c r="D961" s="361"/>
      <c r="E961" s="870"/>
      <c r="F961" s="871"/>
      <c r="G961" s="117"/>
      <c r="H961" s="117"/>
      <c r="I961" s="361"/>
      <c r="J961" s="117"/>
      <c r="K961" s="117"/>
      <c r="L961" s="117"/>
      <c r="M961" s="117"/>
      <c r="N961" s="117"/>
      <c r="O961" s="117"/>
      <c r="P961" s="117"/>
      <c r="Q961" s="117"/>
      <c r="R961" s="117"/>
      <c r="S961" s="117"/>
      <c r="T961" s="117"/>
      <c r="U961" s="117"/>
      <c r="V961" s="117"/>
      <c r="W961" s="117"/>
      <c r="X961" s="117"/>
      <c r="Y961" s="117"/>
      <c r="Z961" s="117"/>
    </row>
    <row r="962">
      <c r="A962" s="361"/>
      <c r="B962" s="115"/>
      <c r="C962" s="117"/>
      <c r="D962" s="361"/>
      <c r="E962" s="870"/>
      <c r="F962" s="871"/>
      <c r="G962" s="117"/>
      <c r="H962" s="117"/>
      <c r="I962" s="361"/>
      <c r="J962" s="117"/>
      <c r="K962" s="117"/>
      <c r="L962" s="117"/>
      <c r="M962" s="117"/>
      <c r="N962" s="117"/>
      <c r="O962" s="117"/>
      <c r="P962" s="117"/>
      <c r="Q962" s="117"/>
      <c r="R962" s="117"/>
      <c r="S962" s="117"/>
      <c r="T962" s="117"/>
      <c r="U962" s="117"/>
      <c r="V962" s="117"/>
      <c r="W962" s="117"/>
      <c r="X962" s="117"/>
      <c r="Y962" s="117"/>
      <c r="Z962" s="117"/>
    </row>
    <row r="963">
      <c r="A963" s="361"/>
      <c r="B963" s="115"/>
      <c r="C963" s="117"/>
      <c r="D963" s="361"/>
      <c r="E963" s="870"/>
      <c r="F963" s="871"/>
      <c r="G963" s="117"/>
      <c r="H963" s="117"/>
      <c r="I963" s="361"/>
      <c r="J963" s="117"/>
      <c r="K963" s="117"/>
      <c r="L963" s="117"/>
      <c r="M963" s="117"/>
      <c r="N963" s="117"/>
      <c r="O963" s="117"/>
      <c r="P963" s="117"/>
      <c r="Q963" s="117"/>
      <c r="R963" s="117"/>
      <c r="S963" s="117"/>
      <c r="T963" s="117"/>
      <c r="U963" s="117"/>
      <c r="V963" s="117"/>
      <c r="W963" s="117"/>
      <c r="X963" s="117"/>
      <c r="Y963" s="117"/>
      <c r="Z963" s="117"/>
    </row>
    <row r="964">
      <c r="A964" s="361"/>
      <c r="B964" s="115"/>
      <c r="C964" s="117"/>
      <c r="D964" s="361"/>
      <c r="E964" s="870"/>
      <c r="F964" s="871"/>
      <c r="G964" s="117"/>
      <c r="H964" s="117"/>
      <c r="I964" s="361"/>
      <c r="J964" s="117"/>
      <c r="K964" s="117"/>
      <c r="L964" s="117"/>
      <c r="M964" s="117"/>
      <c r="N964" s="117"/>
      <c r="O964" s="117"/>
      <c r="P964" s="117"/>
      <c r="Q964" s="117"/>
      <c r="R964" s="117"/>
      <c r="S964" s="117"/>
      <c r="T964" s="117"/>
      <c r="U964" s="117"/>
      <c r="V964" s="117"/>
      <c r="W964" s="117"/>
      <c r="X964" s="117"/>
      <c r="Y964" s="117"/>
      <c r="Z964" s="117"/>
    </row>
    <row r="965">
      <c r="A965" s="361"/>
      <c r="B965" s="115"/>
      <c r="C965" s="117"/>
      <c r="D965" s="361"/>
      <c r="E965" s="870"/>
      <c r="F965" s="871"/>
      <c r="G965" s="117"/>
      <c r="H965" s="117"/>
      <c r="I965" s="361"/>
      <c r="J965" s="117"/>
      <c r="K965" s="117"/>
      <c r="L965" s="117"/>
      <c r="M965" s="117"/>
      <c r="N965" s="117"/>
      <c r="O965" s="117"/>
      <c r="P965" s="117"/>
      <c r="Q965" s="117"/>
      <c r="R965" s="117"/>
      <c r="S965" s="117"/>
      <c r="T965" s="117"/>
      <c r="U965" s="117"/>
      <c r="V965" s="117"/>
      <c r="W965" s="117"/>
      <c r="X965" s="117"/>
      <c r="Y965" s="117"/>
      <c r="Z965" s="117"/>
    </row>
    <row r="966">
      <c r="A966" s="361"/>
      <c r="B966" s="115"/>
      <c r="C966" s="117"/>
      <c r="D966" s="361"/>
      <c r="E966" s="870"/>
      <c r="F966" s="871"/>
      <c r="G966" s="117"/>
      <c r="H966" s="117"/>
      <c r="I966" s="361"/>
      <c r="J966" s="117"/>
      <c r="K966" s="117"/>
      <c r="L966" s="117"/>
      <c r="M966" s="117"/>
      <c r="N966" s="117"/>
      <c r="O966" s="117"/>
      <c r="P966" s="117"/>
      <c r="Q966" s="117"/>
      <c r="R966" s="117"/>
      <c r="S966" s="117"/>
      <c r="T966" s="117"/>
      <c r="U966" s="117"/>
      <c r="V966" s="117"/>
      <c r="W966" s="117"/>
      <c r="X966" s="117"/>
      <c r="Y966" s="117"/>
      <c r="Z966" s="117"/>
    </row>
    <row r="967">
      <c r="A967" s="361"/>
      <c r="B967" s="115"/>
      <c r="C967" s="117"/>
      <c r="D967" s="361"/>
      <c r="E967" s="870"/>
      <c r="F967" s="871"/>
      <c r="G967" s="117"/>
      <c r="H967" s="117"/>
      <c r="I967" s="361"/>
      <c r="J967" s="117"/>
      <c r="K967" s="117"/>
      <c r="L967" s="117"/>
      <c r="M967" s="117"/>
      <c r="N967" s="117"/>
      <c r="O967" s="117"/>
      <c r="P967" s="117"/>
      <c r="Q967" s="117"/>
      <c r="R967" s="117"/>
      <c r="S967" s="117"/>
      <c r="T967" s="117"/>
      <c r="U967" s="117"/>
      <c r="V967" s="117"/>
      <c r="W967" s="117"/>
      <c r="X967" s="117"/>
      <c r="Y967" s="117"/>
      <c r="Z967" s="117"/>
    </row>
    <row r="968">
      <c r="A968" s="361"/>
      <c r="B968" s="115"/>
      <c r="C968" s="117"/>
      <c r="D968" s="361"/>
      <c r="E968" s="870"/>
      <c r="F968" s="871"/>
      <c r="G968" s="117"/>
      <c r="H968" s="117"/>
      <c r="I968" s="361"/>
      <c r="J968" s="117"/>
      <c r="K968" s="117"/>
      <c r="L968" s="117"/>
      <c r="M968" s="117"/>
      <c r="N968" s="117"/>
      <c r="O968" s="117"/>
      <c r="P968" s="117"/>
      <c r="Q968" s="117"/>
      <c r="R968" s="117"/>
      <c r="S968" s="117"/>
      <c r="T968" s="117"/>
      <c r="U968" s="117"/>
      <c r="V968" s="117"/>
      <c r="W968" s="117"/>
      <c r="X968" s="117"/>
      <c r="Y968" s="117"/>
      <c r="Z968" s="117"/>
    </row>
    <row r="969">
      <c r="A969" s="361"/>
      <c r="B969" s="115"/>
      <c r="C969" s="117"/>
      <c r="D969" s="361"/>
      <c r="E969" s="870"/>
      <c r="F969" s="871"/>
      <c r="G969" s="117"/>
      <c r="H969" s="117"/>
      <c r="I969" s="361"/>
      <c r="J969" s="117"/>
      <c r="K969" s="117"/>
      <c r="L969" s="117"/>
      <c r="M969" s="117"/>
      <c r="N969" s="117"/>
      <c r="O969" s="117"/>
      <c r="P969" s="117"/>
      <c r="Q969" s="117"/>
      <c r="R969" s="117"/>
      <c r="S969" s="117"/>
      <c r="T969" s="117"/>
      <c r="U969" s="117"/>
      <c r="V969" s="117"/>
      <c r="W969" s="117"/>
      <c r="X969" s="117"/>
      <c r="Y969" s="117"/>
      <c r="Z969" s="117"/>
    </row>
    <row r="970">
      <c r="A970" s="361"/>
      <c r="B970" s="115"/>
      <c r="C970" s="117"/>
      <c r="D970" s="361"/>
      <c r="E970" s="870"/>
      <c r="F970" s="871"/>
      <c r="G970" s="117"/>
      <c r="H970" s="117"/>
      <c r="I970" s="361"/>
      <c r="J970" s="117"/>
      <c r="K970" s="117"/>
      <c r="L970" s="117"/>
      <c r="M970" s="117"/>
      <c r="N970" s="117"/>
      <c r="O970" s="117"/>
      <c r="P970" s="117"/>
      <c r="Q970" s="117"/>
      <c r="R970" s="117"/>
      <c r="S970" s="117"/>
      <c r="T970" s="117"/>
      <c r="U970" s="117"/>
      <c r="V970" s="117"/>
      <c r="W970" s="117"/>
      <c r="X970" s="117"/>
      <c r="Y970" s="117"/>
      <c r="Z970" s="117"/>
    </row>
    <row r="971">
      <c r="A971" s="361"/>
      <c r="B971" s="115"/>
      <c r="C971" s="117"/>
      <c r="D971" s="361"/>
      <c r="E971" s="870"/>
      <c r="F971" s="871"/>
      <c r="G971" s="117"/>
      <c r="H971" s="117"/>
      <c r="I971" s="361"/>
      <c r="J971" s="117"/>
      <c r="K971" s="117"/>
      <c r="L971" s="117"/>
      <c r="M971" s="117"/>
      <c r="N971" s="117"/>
      <c r="O971" s="117"/>
      <c r="P971" s="117"/>
      <c r="Q971" s="117"/>
      <c r="R971" s="117"/>
      <c r="S971" s="117"/>
      <c r="T971" s="117"/>
      <c r="U971" s="117"/>
      <c r="V971" s="117"/>
      <c r="W971" s="117"/>
      <c r="X971" s="117"/>
      <c r="Y971" s="117"/>
      <c r="Z971" s="117"/>
    </row>
    <row r="972">
      <c r="A972" s="361"/>
      <c r="B972" s="115"/>
      <c r="C972" s="117"/>
      <c r="D972" s="361"/>
      <c r="E972" s="870"/>
      <c r="F972" s="871"/>
      <c r="G972" s="117"/>
      <c r="H972" s="117"/>
      <c r="I972" s="361"/>
      <c r="J972" s="117"/>
      <c r="K972" s="117"/>
      <c r="L972" s="117"/>
      <c r="M972" s="117"/>
      <c r="N972" s="117"/>
      <c r="O972" s="117"/>
      <c r="P972" s="117"/>
      <c r="Q972" s="117"/>
      <c r="R972" s="117"/>
      <c r="S972" s="117"/>
      <c r="T972" s="117"/>
      <c r="U972" s="117"/>
      <c r="V972" s="117"/>
      <c r="W972" s="117"/>
      <c r="X972" s="117"/>
      <c r="Y972" s="117"/>
      <c r="Z972" s="117"/>
    </row>
    <row r="973">
      <c r="A973" s="361"/>
      <c r="B973" s="115"/>
      <c r="C973" s="117"/>
      <c r="D973" s="361"/>
      <c r="E973" s="870"/>
      <c r="F973" s="871"/>
      <c r="G973" s="117"/>
      <c r="H973" s="117"/>
      <c r="I973" s="361"/>
      <c r="J973" s="117"/>
      <c r="K973" s="117"/>
      <c r="L973" s="117"/>
      <c r="M973" s="117"/>
      <c r="N973" s="117"/>
      <c r="O973" s="117"/>
      <c r="P973" s="117"/>
      <c r="Q973" s="117"/>
      <c r="R973" s="117"/>
      <c r="S973" s="117"/>
      <c r="T973" s="117"/>
      <c r="U973" s="117"/>
      <c r="V973" s="117"/>
      <c r="W973" s="117"/>
      <c r="X973" s="117"/>
      <c r="Y973" s="117"/>
      <c r="Z973" s="117"/>
    </row>
    <row r="974">
      <c r="A974" s="361"/>
      <c r="B974" s="115"/>
      <c r="C974" s="117"/>
      <c r="D974" s="361"/>
      <c r="E974" s="870"/>
      <c r="F974" s="871"/>
      <c r="G974" s="117"/>
      <c r="H974" s="117"/>
      <c r="I974" s="361"/>
      <c r="J974" s="117"/>
      <c r="K974" s="117"/>
      <c r="L974" s="117"/>
      <c r="M974" s="117"/>
      <c r="N974" s="117"/>
      <c r="O974" s="117"/>
      <c r="P974" s="117"/>
      <c r="Q974" s="117"/>
      <c r="R974" s="117"/>
      <c r="S974" s="117"/>
      <c r="T974" s="117"/>
      <c r="U974" s="117"/>
      <c r="V974" s="117"/>
      <c r="W974" s="117"/>
      <c r="X974" s="117"/>
      <c r="Y974" s="117"/>
      <c r="Z974" s="117"/>
    </row>
    <row r="975">
      <c r="A975" s="361"/>
      <c r="B975" s="115"/>
      <c r="C975" s="117"/>
      <c r="D975" s="361"/>
      <c r="E975" s="870"/>
      <c r="F975" s="871"/>
      <c r="G975" s="117"/>
      <c r="H975" s="117"/>
      <c r="I975" s="361"/>
      <c r="J975" s="117"/>
      <c r="K975" s="117"/>
      <c r="L975" s="117"/>
      <c r="M975" s="117"/>
      <c r="N975" s="117"/>
      <c r="O975" s="117"/>
      <c r="P975" s="117"/>
      <c r="Q975" s="117"/>
      <c r="R975" s="117"/>
      <c r="S975" s="117"/>
      <c r="T975" s="117"/>
      <c r="U975" s="117"/>
      <c r="V975" s="117"/>
      <c r="W975" s="117"/>
      <c r="X975" s="117"/>
      <c r="Y975" s="117"/>
      <c r="Z975" s="117"/>
    </row>
    <row r="976">
      <c r="A976" s="361"/>
      <c r="B976" s="115"/>
      <c r="C976" s="117"/>
      <c r="D976" s="361"/>
      <c r="E976" s="870"/>
      <c r="F976" s="871"/>
      <c r="G976" s="117"/>
      <c r="H976" s="117"/>
      <c r="I976" s="361"/>
      <c r="J976" s="117"/>
      <c r="K976" s="117"/>
      <c r="L976" s="117"/>
      <c r="M976" s="117"/>
      <c r="N976" s="117"/>
      <c r="O976" s="117"/>
      <c r="P976" s="117"/>
      <c r="Q976" s="117"/>
      <c r="R976" s="117"/>
      <c r="S976" s="117"/>
      <c r="T976" s="117"/>
      <c r="U976" s="117"/>
      <c r="V976" s="117"/>
      <c r="W976" s="117"/>
      <c r="X976" s="117"/>
      <c r="Y976" s="117"/>
      <c r="Z976" s="117"/>
    </row>
    <row r="977">
      <c r="A977" s="361"/>
      <c r="B977" s="115"/>
      <c r="C977" s="117"/>
      <c r="D977" s="361"/>
      <c r="E977" s="870"/>
      <c r="F977" s="871"/>
      <c r="G977" s="117"/>
      <c r="H977" s="117"/>
      <c r="I977" s="361"/>
      <c r="J977" s="117"/>
      <c r="K977" s="117"/>
      <c r="L977" s="117"/>
      <c r="M977" s="117"/>
      <c r="N977" s="117"/>
      <c r="O977" s="117"/>
      <c r="P977" s="117"/>
      <c r="Q977" s="117"/>
      <c r="R977" s="117"/>
      <c r="S977" s="117"/>
      <c r="T977" s="117"/>
      <c r="U977" s="117"/>
      <c r="V977" s="117"/>
      <c r="W977" s="117"/>
      <c r="X977" s="117"/>
      <c r="Y977" s="117"/>
      <c r="Z977" s="117"/>
    </row>
    <row r="978">
      <c r="A978" s="361"/>
      <c r="B978" s="115"/>
      <c r="C978" s="117"/>
      <c r="D978" s="361"/>
      <c r="E978" s="870"/>
      <c r="F978" s="871"/>
      <c r="G978" s="117"/>
      <c r="H978" s="117"/>
      <c r="I978" s="361"/>
      <c r="J978" s="117"/>
      <c r="K978" s="117"/>
      <c r="L978" s="117"/>
      <c r="M978" s="117"/>
      <c r="N978" s="117"/>
      <c r="O978" s="117"/>
      <c r="P978" s="117"/>
      <c r="Q978" s="117"/>
      <c r="R978" s="117"/>
      <c r="S978" s="117"/>
      <c r="T978" s="117"/>
      <c r="U978" s="117"/>
      <c r="V978" s="117"/>
      <c r="W978" s="117"/>
      <c r="X978" s="117"/>
      <c r="Y978" s="117"/>
      <c r="Z978" s="117"/>
    </row>
    <row r="979">
      <c r="A979" s="361"/>
      <c r="B979" s="115"/>
      <c r="C979" s="117"/>
      <c r="D979" s="361"/>
      <c r="E979" s="870"/>
      <c r="F979" s="871"/>
      <c r="G979" s="117"/>
      <c r="H979" s="117"/>
      <c r="I979" s="361"/>
      <c r="J979" s="117"/>
      <c r="K979" s="117"/>
      <c r="L979" s="117"/>
      <c r="M979" s="117"/>
      <c r="N979" s="117"/>
      <c r="O979" s="117"/>
      <c r="P979" s="117"/>
      <c r="Q979" s="117"/>
      <c r="R979" s="117"/>
      <c r="S979" s="117"/>
      <c r="T979" s="117"/>
      <c r="U979" s="117"/>
      <c r="V979" s="117"/>
      <c r="W979" s="117"/>
      <c r="X979" s="117"/>
      <c r="Y979" s="117"/>
      <c r="Z979" s="117"/>
    </row>
    <row r="980">
      <c r="A980" s="361"/>
      <c r="B980" s="115"/>
      <c r="C980" s="117"/>
      <c r="D980" s="361"/>
      <c r="E980" s="870"/>
      <c r="F980" s="871"/>
      <c r="G980" s="117"/>
      <c r="H980" s="117"/>
      <c r="I980" s="361"/>
      <c r="J980" s="117"/>
      <c r="K980" s="117"/>
      <c r="L980" s="117"/>
      <c r="M980" s="117"/>
      <c r="N980" s="117"/>
      <c r="O980" s="117"/>
      <c r="P980" s="117"/>
      <c r="Q980" s="117"/>
      <c r="R980" s="117"/>
      <c r="S980" s="117"/>
      <c r="T980" s="117"/>
      <c r="U980" s="117"/>
      <c r="V980" s="117"/>
      <c r="W980" s="117"/>
      <c r="X980" s="117"/>
      <c r="Y980" s="117"/>
      <c r="Z980" s="117"/>
    </row>
    <row r="981">
      <c r="A981" s="361"/>
      <c r="B981" s="115"/>
      <c r="C981" s="117"/>
      <c r="D981" s="361"/>
      <c r="E981" s="870"/>
      <c r="F981" s="871"/>
      <c r="G981" s="117"/>
      <c r="H981" s="117"/>
      <c r="I981" s="361"/>
      <c r="J981" s="117"/>
      <c r="K981" s="117"/>
      <c r="L981" s="117"/>
      <c r="M981" s="117"/>
      <c r="N981" s="117"/>
      <c r="O981" s="117"/>
      <c r="P981" s="117"/>
      <c r="Q981" s="117"/>
      <c r="R981" s="117"/>
      <c r="S981" s="117"/>
      <c r="T981" s="117"/>
      <c r="U981" s="117"/>
      <c r="V981" s="117"/>
      <c r="W981" s="117"/>
      <c r="X981" s="117"/>
      <c r="Y981" s="117"/>
      <c r="Z981" s="117"/>
    </row>
    <row r="982">
      <c r="A982" s="361"/>
      <c r="B982" s="115"/>
      <c r="C982" s="117"/>
      <c r="D982" s="361"/>
      <c r="E982" s="870"/>
      <c r="F982" s="871"/>
      <c r="G982" s="117"/>
      <c r="H982" s="117"/>
      <c r="I982" s="361"/>
      <c r="J982" s="117"/>
      <c r="K982" s="117"/>
      <c r="L982" s="117"/>
      <c r="M982" s="117"/>
      <c r="N982" s="117"/>
      <c r="O982" s="117"/>
      <c r="P982" s="117"/>
      <c r="Q982" s="117"/>
      <c r="R982" s="117"/>
      <c r="S982" s="117"/>
      <c r="T982" s="117"/>
      <c r="U982" s="117"/>
      <c r="V982" s="117"/>
      <c r="W982" s="117"/>
      <c r="X982" s="117"/>
      <c r="Y982" s="117"/>
      <c r="Z982" s="117"/>
    </row>
    <row r="983">
      <c r="A983" s="361"/>
      <c r="B983" s="115"/>
      <c r="C983" s="117"/>
      <c r="D983" s="361"/>
      <c r="E983" s="870"/>
      <c r="F983" s="871"/>
      <c r="G983" s="117"/>
      <c r="H983" s="117"/>
      <c r="I983" s="361"/>
      <c r="J983" s="117"/>
      <c r="K983" s="117"/>
      <c r="L983" s="117"/>
      <c r="M983" s="117"/>
      <c r="N983" s="117"/>
      <c r="O983" s="117"/>
      <c r="P983" s="117"/>
      <c r="Q983" s="117"/>
      <c r="R983" s="117"/>
      <c r="S983" s="117"/>
      <c r="T983" s="117"/>
      <c r="U983" s="117"/>
      <c r="V983" s="117"/>
      <c r="W983" s="117"/>
      <c r="X983" s="117"/>
      <c r="Y983" s="117"/>
      <c r="Z983" s="117"/>
    </row>
    <row r="984">
      <c r="A984" s="361"/>
      <c r="B984" s="115"/>
      <c r="C984" s="117"/>
      <c r="D984" s="361"/>
      <c r="E984" s="870"/>
      <c r="F984" s="871"/>
      <c r="G984" s="117"/>
      <c r="H984" s="117"/>
      <c r="I984" s="361"/>
      <c r="J984" s="117"/>
      <c r="K984" s="117"/>
      <c r="L984" s="117"/>
      <c r="M984" s="117"/>
      <c r="N984" s="117"/>
      <c r="O984" s="117"/>
      <c r="P984" s="117"/>
      <c r="Q984" s="117"/>
      <c r="R984" s="117"/>
      <c r="S984" s="117"/>
      <c r="T984" s="117"/>
      <c r="U984" s="117"/>
      <c r="V984" s="117"/>
      <c r="W984" s="117"/>
      <c r="X984" s="117"/>
      <c r="Y984" s="117"/>
      <c r="Z984" s="117"/>
    </row>
    <row r="985">
      <c r="A985" s="361"/>
      <c r="B985" s="115"/>
      <c r="C985" s="117"/>
      <c r="D985" s="361"/>
      <c r="E985" s="870"/>
      <c r="F985" s="871"/>
      <c r="G985" s="117"/>
      <c r="H985" s="117"/>
      <c r="I985" s="361"/>
      <c r="J985" s="117"/>
      <c r="K985" s="117"/>
      <c r="L985" s="117"/>
      <c r="M985" s="117"/>
      <c r="N985" s="117"/>
      <c r="O985" s="117"/>
      <c r="P985" s="117"/>
      <c r="Q985" s="117"/>
      <c r="R985" s="117"/>
      <c r="S985" s="117"/>
      <c r="T985" s="117"/>
      <c r="U985" s="117"/>
      <c r="V985" s="117"/>
      <c r="W985" s="117"/>
      <c r="X985" s="117"/>
      <c r="Y985" s="117"/>
      <c r="Z985" s="117"/>
    </row>
    <row r="986">
      <c r="A986" s="361"/>
      <c r="B986" s="115"/>
      <c r="C986" s="117"/>
      <c r="D986" s="361"/>
      <c r="E986" s="870"/>
      <c r="F986" s="871"/>
      <c r="G986" s="117"/>
      <c r="H986" s="117"/>
      <c r="I986" s="361"/>
      <c r="J986" s="117"/>
      <c r="K986" s="117"/>
      <c r="L986" s="117"/>
      <c r="M986" s="117"/>
      <c r="N986" s="117"/>
      <c r="O986" s="117"/>
      <c r="P986" s="117"/>
      <c r="Q986" s="117"/>
      <c r="R986" s="117"/>
      <c r="S986" s="117"/>
      <c r="T986" s="117"/>
      <c r="U986" s="117"/>
      <c r="V986" s="117"/>
      <c r="W986" s="117"/>
      <c r="X986" s="117"/>
      <c r="Y986" s="117"/>
      <c r="Z986" s="117"/>
    </row>
    <row r="987">
      <c r="A987" s="361"/>
      <c r="B987" s="115"/>
      <c r="C987" s="117"/>
      <c r="D987" s="361"/>
      <c r="E987" s="870"/>
      <c r="F987" s="871"/>
      <c r="G987" s="117"/>
      <c r="H987" s="117"/>
      <c r="I987" s="361"/>
      <c r="J987" s="117"/>
      <c r="K987" s="117"/>
      <c r="L987" s="117"/>
      <c r="M987" s="117"/>
      <c r="N987" s="117"/>
      <c r="O987" s="117"/>
      <c r="P987" s="117"/>
      <c r="Q987" s="117"/>
      <c r="R987" s="117"/>
      <c r="S987" s="117"/>
      <c r="T987" s="117"/>
      <c r="U987" s="117"/>
      <c r="V987" s="117"/>
      <c r="W987" s="117"/>
      <c r="X987" s="117"/>
      <c r="Y987" s="117"/>
      <c r="Z987" s="117"/>
    </row>
    <row r="988">
      <c r="A988" s="361"/>
      <c r="B988" s="115"/>
      <c r="C988" s="117"/>
      <c r="D988" s="361"/>
      <c r="E988" s="870"/>
      <c r="F988" s="871"/>
      <c r="G988" s="117"/>
      <c r="H988" s="117"/>
      <c r="I988" s="361"/>
      <c r="J988" s="117"/>
      <c r="K988" s="117"/>
      <c r="L988" s="117"/>
      <c r="M988" s="117"/>
      <c r="N988" s="117"/>
      <c r="O988" s="117"/>
      <c r="P988" s="117"/>
      <c r="Q988" s="117"/>
      <c r="R988" s="117"/>
      <c r="S988" s="117"/>
      <c r="T988" s="117"/>
      <c r="U988" s="117"/>
      <c r="V988" s="117"/>
      <c r="W988" s="117"/>
      <c r="X988" s="117"/>
      <c r="Y988" s="117"/>
      <c r="Z988" s="117"/>
    </row>
    <row r="989">
      <c r="A989" s="361"/>
      <c r="B989" s="115"/>
      <c r="C989" s="117"/>
      <c r="D989" s="361"/>
      <c r="E989" s="870"/>
      <c r="F989" s="871"/>
      <c r="G989" s="117"/>
      <c r="H989" s="117"/>
      <c r="I989" s="361"/>
      <c r="J989" s="117"/>
      <c r="K989" s="117"/>
      <c r="L989" s="117"/>
      <c r="M989" s="117"/>
      <c r="N989" s="117"/>
      <c r="O989" s="117"/>
      <c r="P989" s="117"/>
      <c r="Q989" s="117"/>
      <c r="R989" s="117"/>
      <c r="S989" s="117"/>
      <c r="T989" s="117"/>
      <c r="U989" s="117"/>
      <c r="V989" s="117"/>
      <c r="W989" s="117"/>
      <c r="X989" s="117"/>
      <c r="Y989" s="117"/>
      <c r="Z989" s="117"/>
    </row>
    <row r="990">
      <c r="A990" s="361"/>
      <c r="B990" s="115"/>
      <c r="C990" s="117"/>
      <c r="D990" s="361"/>
      <c r="E990" s="870"/>
      <c r="F990" s="871"/>
      <c r="G990" s="117"/>
      <c r="H990" s="117"/>
      <c r="I990" s="361"/>
      <c r="J990" s="117"/>
      <c r="K990" s="117"/>
      <c r="L990" s="117"/>
      <c r="M990" s="117"/>
      <c r="N990" s="117"/>
      <c r="O990" s="117"/>
      <c r="P990" s="117"/>
      <c r="Q990" s="117"/>
      <c r="R990" s="117"/>
      <c r="S990" s="117"/>
      <c r="T990" s="117"/>
      <c r="U990" s="117"/>
      <c r="V990" s="117"/>
      <c r="W990" s="117"/>
      <c r="X990" s="117"/>
      <c r="Y990" s="117"/>
      <c r="Z990" s="117"/>
    </row>
    <row r="991">
      <c r="A991" s="361"/>
      <c r="B991" s="115"/>
      <c r="C991" s="117"/>
      <c r="D991" s="361"/>
      <c r="E991" s="870"/>
      <c r="F991" s="871"/>
      <c r="G991" s="117"/>
      <c r="H991" s="117"/>
      <c r="I991" s="361"/>
      <c r="J991" s="117"/>
      <c r="K991" s="117"/>
      <c r="L991" s="117"/>
      <c r="M991" s="117"/>
      <c r="N991" s="117"/>
      <c r="O991" s="117"/>
      <c r="P991" s="117"/>
      <c r="Q991" s="117"/>
      <c r="R991" s="117"/>
      <c r="S991" s="117"/>
      <c r="T991" s="117"/>
      <c r="U991" s="117"/>
      <c r="V991" s="117"/>
      <c r="W991" s="117"/>
      <c r="X991" s="117"/>
      <c r="Y991" s="117"/>
      <c r="Z991" s="117"/>
    </row>
    <row r="992">
      <c r="A992" s="361"/>
      <c r="B992" s="115"/>
      <c r="C992" s="117"/>
      <c r="D992" s="361"/>
      <c r="E992" s="870"/>
      <c r="F992" s="871"/>
      <c r="G992" s="117"/>
      <c r="H992" s="117"/>
      <c r="I992" s="361"/>
      <c r="J992" s="117"/>
      <c r="K992" s="117"/>
      <c r="L992" s="117"/>
      <c r="M992" s="117"/>
      <c r="N992" s="117"/>
      <c r="O992" s="117"/>
      <c r="P992" s="117"/>
      <c r="Q992" s="117"/>
      <c r="R992" s="117"/>
      <c r="S992" s="117"/>
      <c r="T992" s="117"/>
      <c r="U992" s="117"/>
      <c r="V992" s="117"/>
      <c r="W992" s="117"/>
      <c r="X992" s="117"/>
      <c r="Y992" s="117"/>
      <c r="Z992" s="117"/>
    </row>
    <row r="993">
      <c r="A993" s="361"/>
      <c r="B993" s="115"/>
      <c r="C993" s="117"/>
      <c r="D993" s="361"/>
      <c r="E993" s="870"/>
      <c r="F993" s="871"/>
      <c r="G993" s="117"/>
      <c r="H993" s="117"/>
      <c r="I993" s="361"/>
      <c r="J993" s="117"/>
      <c r="K993" s="117"/>
      <c r="L993" s="117"/>
      <c r="M993" s="117"/>
      <c r="N993" s="117"/>
      <c r="O993" s="117"/>
      <c r="P993" s="117"/>
      <c r="Q993" s="117"/>
      <c r="R993" s="117"/>
      <c r="S993" s="117"/>
      <c r="T993" s="117"/>
      <c r="U993" s="117"/>
      <c r="V993" s="117"/>
      <c r="W993" s="117"/>
      <c r="X993" s="117"/>
      <c r="Y993" s="117"/>
      <c r="Z993" s="117"/>
    </row>
    <row r="994">
      <c r="A994" s="361"/>
      <c r="B994" s="115"/>
      <c r="C994" s="117"/>
      <c r="D994" s="361"/>
      <c r="E994" s="870"/>
      <c r="F994" s="871"/>
      <c r="G994" s="117"/>
      <c r="H994" s="117"/>
      <c r="I994" s="361"/>
      <c r="J994" s="117"/>
      <c r="K994" s="117"/>
      <c r="L994" s="117"/>
      <c r="M994" s="117"/>
      <c r="N994" s="117"/>
      <c r="O994" s="117"/>
      <c r="P994" s="117"/>
      <c r="Q994" s="117"/>
      <c r="R994" s="117"/>
      <c r="S994" s="117"/>
      <c r="T994" s="117"/>
      <c r="U994" s="117"/>
      <c r="V994" s="117"/>
      <c r="W994" s="117"/>
      <c r="X994" s="117"/>
      <c r="Y994" s="117"/>
      <c r="Z994" s="117"/>
    </row>
    <row r="995">
      <c r="A995" s="361"/>
      <c r="B995" s="115"/>
      <c r="C995" s="117"/>
      <c r="D995" s="361"/>
      <c r="E995" s="870"/>
      <c r="F995" s="871"/>
      <c r="G995" s="117"/>
      <c r="H995" s="117"/>
      <c r="I995" s="361"/>
      <c r="J995" s="117"/>
      <c r="K995" s="117"/>
      <c r="L995" s="117"/>
      <c r="M995" s="117"/>
      <c r="N995" s="117"/>
      <c r="O995" s="117"/>
      <c r="P995" s="117"/>
      <c r="Q995" s="117"/>
      <c r="R995" s="117"/>
      <c r="S995" s="117"/>
      <c r="T995" s="117"/>
      <c r="U995" s="117"/>
      <c r="V995" s="117"/>
      <c r="W995" s="117"/>
      <c r="X995" s="117"/>
      <c r="Y995" s="117"/>
      <c r="Z995" s="117"/>
    </row>
    <row r="996">
      <c r="A996" s="361"/>
      <c r="B996" s="115"/>
      <c r="C996" s="117"/>
      <c r="D996" s="361"/>
      <c r="E996" s="870"/>
      <c r="F996" s="871"/>
      <c r="G996" s="117"/>
      <c r="H996" s="117"/>
      <c r="I996" s="361"/>
      <c r="J996" s="117"/>
      <c r="K996" s="117"/>
      <c r="L996" s="117"/>
      <c r="M996" s="117"/>
      <c r="N996" s="117"/>
      <c r="O996" s="117"/>
      <c r="P996" s="117"/>
      <c r="Q996" s="117"/>
      <c r="R996" s="117"/>
      <c r="S996" s="117"/>
      <c r="T996" s="117"/>
      <c r="U996" s="117"/>
      <c r="V996" s="117"/>
      <c r="W996" s="117"/>
      <c r="X996" s="117"/>
      <c r="Y996" s="117"/>
      <c r="Z996" s="117"/>
    </row>
    <row r="997">
      <c r="A997" s="361"/>
      <c r="B997" s="115"/>
      <c r="C997" s="117"/>
      <c r="D997" s="361"/>
      <c r="E997" s="870"/>
      <c r="F997" s="871"/>
      <c r="G997" s="117"/>
      <c r="H997" s="117"/>
      <c r="I997" s="361"/>
      <c r="J997" s="117"/>
      <c r="K997" s="117"/>
      <c r="L997" s="117"/>
      <c r="M997" s="117"/>
      <c r="N997" s="117"/>
      <c r="O997" s="117"/>
      <c r="P997" s="117"/>
      <c r="Q997" s="117"/>
      <c r="R997" s="117"/>
      <c r="S997" s="117"/>
      <c r="T997" s="117"/>
      <c r="U997" s="117"/>
      <c r="V997" s="117"/>
      <c r="W997" s="117"/>
      <c r="X997" s="117"/>
      <c r="Y997" s="117"/>
      <c r="Z997" s="117"/>
    </row>
    <row r="998">
      <c r="A998" s="361"/>
      <c r="B998" s="115"/>
      <c r="C998" s="117"/>
      <c r="D998" s="361"/>
      <c r="E998" s="870"/>
      <c r="F998" s="871"/>
      <c r="G998" s="117"/>
      <c r="H998" s="117"/>
      <c r="I998" s="361"/>
      <c r="J998" s="117"/>
      <c r="K998" s="117"/>
      <c r="L998" s="117"/>
      <c r="M998" s="117"/>
      <c r="N998" s="117"/>
      <c r="O998" s="117"/>
      <c r="P998" s="117"/>
      <c r="Q998" s="117"/>
      <c r="R998" s="117"/>
      <c r="S998" s="117"/>
      <c r="T998" s="117"/>
      <c r="U998" s="117"/>
      <c r="V998" s="117"/>
      <c r="W998" s="117"/>
      <c r="X998" s="117"/>
      <c r="Y998" s="117"/>
      <c r="Z998" s="117"/>
    </row>
    <row r="999">
      <c r="A999" s="361"/>
      <c r="B999" s="115"/>
      <c r="C999" s="117"/>
      <c r="D999" s="361"/>
      <c r="E999" s="870"/>
      <c r="F999" s="871"/>
      <c r="G999" s="117"/>
      <c r="H999" s="117"/>
      <c r="I999" s="361"/>
      <c r="J999" s="117"/>
      <c r="K999" s="117"/>
      <c r="L999" s="117"/>
      <c r="M999" s="117"/>
      <c r="N999" s="117"/>
      <c r="O999" s="117"/>
      <c r="P999" s="117"/>
      <c r="Q999" s="117"/>
      <c r="R999" s="117"/>
      <c r="S999" s="117"/>
      <c r="T999" s="117"/>
      <c r="U999" s="117"/>
      <c r="V999" s="117"/>
      <c r="W999" s="117"/>
      <c r="X999" s="117"/>
      <c r="Y999" s="117"/>
      <c r="Z999" s="117"/>
    </row>
    <row r="1000">
      <c r="A1000" s="361"/>
      <c r="B1000" s="115"/>
      <c r="C1000" s="117"/>
      <c r="D1000" s="361"/>
      <c r="E1000" s="870"/>
      <c r="F1000" s="871"/>
      <c r="G1000" s="117"/>
      <c r="H1000" s="117"/>
      <c r="I1000" s="361"/>
      <c r="J1000" s="117"/>
      <c r="K1000" s="117"/>
      <c r="L1000" s="117"/>
      <c r="M1000" s="117"/>
      <c r="N1000" s="117"/>
      <c r="O1000" s="117"/>
      <c r="P1000" s="117"/>
      <c r="Q1000" s="117"/>
      <c r="R1000" s="117"/>
      <c r="S1000" s="117"/>
      <c r="T1000" s="117"/>
      <c r="U1000" s="117"/>
      <c r="V1000" s="117"/>
      <c r="W1000" s="117"/>
      <c r="X1000" s="117"/>
      <c r="Y1000" s="117"/>
      <c r="Z1000" s="117"/>
    </row>
    <row r="1001">
      <c r="A1001" s="361"/>
      <c r="B1001" s="115"/>
      <c r="C1001" s="117"/>
      <c r="D1001" s="361"/>
      <c r="E1001" s="870"/>
      <c r="F1001" s="871"/>
      <c r="G1001" s="117"/>
      <c r="H1001" s="117"/>
      <c r="I1001" s="361"/>
      <c r="J1001" s="117"/>
      <c r="K1001" s="117"/>
      <c r="L1001" s="117"/>
      <c r="M1001" s="117"/>
      <c r="N1001" s="117"/>
      <c r="O1001" s="117"/>
      <c r="P1001" s="117"/>
      <c r="Q1001" s="117"/>
      <c r="R1001" s="117"/>
      <c r="S1001" s="117"/>
      <c r="T1001" s="117"/>
      <c r="U1001" s="117"/>
      <c r="V1001" s="117"/>
      <c r="W1001" s="117"/>
      <c r="X1001" s="117"/>
      <c r="Y1001" s="117"/>
      <c r="Z1001" s="117"/>
    </row>
    <row r="1002">
      <c r="A1002" s="361"/>
      <c r="B1002" s="115"/>
      <c r="C1002" s="117"/>
      <c r="D1002" s="361"/>
      <c r="E1002" s="870"/>
      <c r="F1002" s="871"/>
      <c r="G1002" s="117"/>
      <c r="H1002" s="117"/>
      <c r="I1002" s="361"/>
      <c r="J1002" s="117"/>
      <c r="K1002" s="117"/>
      <c r="L1002" s="117"/>
      <c r="M1002" s="117"/>
      <c r="N1002" s="117"/>
      <c r="O1002" s="117"/>
      <c r="P1002" s="117"/>
      <c r="Q1002" s="117"/>
      <c r="R1002" s="117"/>
      <c r="S1002" s="117"/>
      <c r="T1002" s="117"/>
      <c r="U1002" s="117"/>
      <c r="V1002" s="117"/>
      <c r="W1002" s="117"/>
      <c r="X1002" s="117"/>
      <c r="Y1002" s="117"/>
      <c r="Z1002" s="117"/>
    </row>
    <row r="1003">
      <c r="A1003" s="361"/>
      <c r="B1003" s="115"/>
      <c r="C1003" s="117"/>
      <c r="D1003" s="361"/>
      <c r="E1003" s="870"/>
      <c r="F1003" s="871"/>
      <c r="G1003" s="117"/>
      <c r="H1003" s="117"/>
      <c r="I1003" s="361"/>
      <c r="J1003" s="117"/>
      <c r="K1003" s="117"/>
      <c r="L1003" s="117"/>
      <c r="M1003" s="117"/>
      <c r="N1003" s="117"/>
      <c r="O1003" s="117"/>
      <c r="P1003" s="117"/>
      <c r="Q1003" s="117"/>
      <c r="R1003" s="117"/>
      <c r="S1003" s="117"/>
      <c r="T1003" s="117"/>
      <c r="U1003" s="117"/>
      <c r="V1003" s="117"/>
      <c r="W1003" s="117"/>
      <c r="X1003" s="117"/>
      <c r="Y1003" s="117"/>
      <c r="Z1003" s="117"/>
    </row>
    <row r="1004">
      <c r="A1004" s="361"/>
      <c r="B1004" s="115"/>
      <c r="C1004" s="117"/>
      <c r="D1004" s="361"/>
      <c r="E1004" s="870"/>
      <c r="F1004" s="871"/>
      <c r="G1004" s="117"/>
      <c r="H1004" s="117"/>
      <c r="I1004" s="361"/>
      <c r="J1004" s="117"/>
      <c r="K1004" s="117"/>
      <c r="L1004" s="117"/>
      <c r="M1004" s="117"/>
      <c r="N1004" s="117"/>
      <c r="O1004" s="117"/>
      <c r="P1004" s="117"/>
      <c r="Q1004" s="117"/>
      <c r="R1004" s="117"/>
      <c r="S1004" s="117"/>
      <c r="T1004" s="117"/>
      <c r="U1004" s="117"/>
      <c r="V1004" s="117"/>
      <c r="W1004" s="117"/>
      <c r="X1004" s="117"/>
      <c r="Y1004" s="117"/>
      <c r="Z1004" s="117"/>
    </row>
    <row r="1005">
      <c r="A1005" s="361"/>
      <c r="B1005" s="115"/>
      <c r="C1005" s="117"/>
      <c r="D1005" s="361"/>
      <c r="E1005" s="870"/>
      <c r="F1005" s="871"/>
      <c r="G1005" s="117"/>
      <c r="H1005" s="117"/>
      <c r="I1005" s="361"/>
      <c r="J1005" s="117"/>
      <c r="K1005" s="117"/>
      <c r="L1005" s="117"/>
      <c r="M1005" s="117"/>
      <c r="N1005" s="117"/>
      <c r="O1005" s="117"/>
      <c r="P1005" s="117"/>
      <c r="Q1005" s="117"/>
      <c r="R1005" s="117"/>
      <c r="S1005" s="117"/>
      <c r="T1005" s="117"/>
      <c r="U1005" s="117"/>
      <c r="V1005" s="117"/>
      <c r="W1005" s="117"/>
      <c r="X1005" s="117"/>
      <c r="Y1005" s="117"/>
      <c r="Z1005" s="117"/>
    </row>
    <row r="1006">
      <c r="A1006" s="361"/>
      <c r="B1006" s="115"/>
      <c r="C1006" s="117"/>
      <c r="D1006" s="361"/>
      <c r="E1006" s="870"/>
      <c r="F1006" s="871"/>
      <c r="G1006" s="117"/>
      <c r="H1006" s="117"/>
      <c r="I1006" s="361"/>
      <c r="J1006" s="117"/>
      <c r="K1006" s="117"/>
      <c r="L1006" s="117"/>
      <c r="M1006" s="117"/>
      <c r="N1006" s="117"/>
      <c r="O1006" s="117"/>
      <c r="P1006" s="117"/>
      <c r="Q1006" s="117"/>
      <c r="R1006" s="117"/>
      <c r="S1006" s="117"/>
      <c r="T1006" s="117"/>
      <c r="U1006" s="117"/>
      <c r="V1006" s="117"/>
      <c r="W1006" s="117"/>
      <c r="X1006" s="117"/>
      <c r="Y1006" s="117"/>
      <c r="Z1006" s="117"/>
    </row>
    <row r="1007">
      <c r="A1007" s="361"/>
      <c r="B1007" s="115"/>
      <c r="C1007" s="117"/>
      <c r="D1007" s="361"/>
      <c r="E1007" s="870"/>
      <c r="F1007" s="871"/>
      <c r="G1007" s="117"/>
      <c r="H1007" s="117"/>
      <c r="I1007" s="361"/>
      <c r="J1007" s="117"/>
      <c r="K1007" s="117"/>
      <c r="L1007" s="117"/>
      <c r="M1007" s="117"/>
      <c r="N1007" s="117"/>
      <c r="O1007" s="117"/>
      <c r="P1007" s="117"/>
      <c r="Q1007" s="117"/>
      <c r="R1007" s="117"/>
      <c r="S1007" s="117"/>
      <c r="T1007" s="117"/>
      <c r="U1007" s="117"/>
      <c r="V1007" s="117"/>
      <c r="W1007" s="117"/>
      <c r="X1007" s="117"/>
      <c r="Y1007" s="117"/>
      <c r="Z1007" s="117"/>
    </row>
    <row r="1008">
      <c r="A1008" s="361"/>
      <c r="B1008" s="115"/>
      <c r="C1008" s="117"/>
      <c r="D1008" s="361"/>
      <c r="E1008" s="870"/>
      <c r="F1008" s="871"/>
      <c r="G1008" s="117"/>
      <c r="H1008" s="117"/>
      <c r="I1008" s="361"/>
      <c r="J1008" s="117"/>
      <c r="K1008" s="117"/>
      <c r="L1008" s="117"/>
      <c r="M1008" s="117"/>
      <c r="N1008" s="117"/>
      <c r="O1008" s="117"/>
      <c r="P1008" s="117"/>
      <c r="Q1008" s="117"/>
      <c r="R1008" s="117"/>
      <c r="S1008" s="117"/>
      <c r="T1008" s="117"/>
      <c r="U1008" s="117"/>
      <c r="V1008" s="117"/>
      <c r="W1008" s="117"/>
      <c r="X1008" s="117"/>
      <c r="Y1008" s="117"/>
      <c r="Z1008" s="117"/>
    </row>
    <row r="1009">
      <c r="A1009" s="361"/>
      <c r="B1009" s="115"/>
      <c r="C1009" s="117"/>
      <c r="D1009" s="361"/>
      <c r="E1009" s="870"/>
      <c r="F1009" s="871"/>
      <c r="G1009" s="117"/>
      <c r="H1009" s="117"/>
      <c r="I1009" s="361"/>
      <c r="J1009" s="117"/>
      <c r="K1009" s="117"/>
      <c r="L1009" s="117"/>
      <c r="M1009" s="117"/>
      <c r="N1009" s="117"/>
      <c r="O1009" s="117"/>
      <c r="P1009" s="117"/>
      <c r="Q1009" s="117"/>
      <c r="R1009" s="117"/>
      <c r="S1009" s="117"/>
      <c r="T1009" s="117"/>
      <c r="U1009" s="117"/>
      <c r="V1009" s="117"/>
      <c r="W1009" s="117"/>
      <c r="X1009" s="117"/>
      <c r="Y1009" s="117"/>
      <c r="Z1009" s="117"/>
    </row>
    <row r="1010">
      <c r="A1010" s="361"/>
      <c r="B1010" s="115"/>
      <c r="C1010" s="117"/>
      <c r="D1010" s="361"/>
      <c r="E1010" s="870"/>
      <c r="F1010" s="871"/>
      <c r="G1010" s="117"/>
      <c r="H1010" s="117"/>
      <c r="I1010" s="361"/>
      <c r="J1010" s="117"/>
      <c r="K1010" s="117"/>
      <c r="L1010" s="117"/>
      <c r="M1010" s="117"/>
      <c r="N1010" s="117"/>
      <c r="O1010" s="117"/>
      <c r="P1010" s="117"/>
      <c r="Q1010" s="117"/>
      <c r="R1010" s="117"/>
      <c r="S1010" s="117"/>
      <c r="T1010" s="117"/>
      <c r="U1010" s="117"/>
      <c r="V1010" s="117"/>
      <c r="W1010" s="117"/>
      <c r="X1010" s="117"/>
      <c r="Y1010" s="117"/>
      <c r="Z1010" s="117"/>
    </row>
    <row r="1011">
      <c r="A1011" s="361"/>
      <c r="B1011" s="115"/>
      <c r="C1011" s="117"/>
      <c r="D1011" s="361"/>
      <c r="E1011" s="870"/>
      <c r="F1011" s="871"/>
      <c r="G1011" s="117"/>
      <c r="H1011" s="117"/>
      <c r="I1011" s="361"/>
      <c r="J1011" s="117"/>
      <c r="K1011" s="117"/>
      <c r="L1011" s="117"/>
      <c r="M1011" s="117"/>
      <c r="N1011" s="117"/>
      <c r="O1011" s="117"/>
      <c r="P1011" s="117"/>
      <c r="Q1011" s="117"/>
      <c r="R1011" s="117"/>
      <c r="S1011" s="117"/>
      <c r="T1011" s="117"/>
      <c r="U1011" s="117"/>
      <c r="V1011" s="117"/>
      <c r="W1011" s="117"/>
      <c r="X1011" s="117"/>
      <c r="Y1011" s="117"/>
      <c r="Z1011" s="117"/>
    </row>
    <row r="1012">
      <c r="A1012" s="361"/>
      <c r="B1012" s="115"/>
      <c r="C1012" s="117"/>
      <c r="D1012" s="361"/>
      <c r="E1012" s="870"/>
      <c r="F1012" s="871"/>
      <c r="G1012" s="117"/>
      <c r="H1012" s="117"/>
      <c r="I1012" s="361"/>
      <c r="J1012" s="117"/>
      <c r="K1012" s="117"/>
      <c r="L1012" s="117"/>
      <c r="M1012" s="117"/>
      <c r="N1012" s="117"/>
      <c r="O1012" s="117"/>
      <c r="P1012" s="117"/>
      <c r="Q1012" s="117"/>
      <c r="R1012" s="117"/>
      <c r="S1012" s="117"/>
      <c r="T1012" s="117"/>
      <c r="U1012" s="117"/>
      <c r="V1012" s="117"/>
      <c r="W1012" s="117"/>
      <c r="X1012" s="117"/>
      <c r="Y1012" s="117"/>
      <c r="Z1012" s="117"/>
    </row>
    <row r="1013">
      <c r="A1013" s="361"/>
      <c r="B1013" s="115"/>
      <c r="C1013" s="117"/>
      <c r="D1013" s="361"/>
      <c r="E1013" s="870"/>
      <c r="F1013" s="871"/>
      <c r="G1013" s="117"/>
      <c r="H1013" s="117"/>
      <c r="I1013" s="361"/>
      <c r="J1013" s="117"/>
      <c r="K1013" s="117"/>
      <c r="L1013" s="117"/>
      <c r="M1013" s="117"/>
      <c r="N1013" s="117"/>
      <c r="O1013" s="117"/>
      <c r="P1013" s="117"/>
      <c r="Q1013" s="117"/>
      <c r="R1013" s="117"/>
      <c r="S1013" s="117"/>
      <c r="T1013" s="117"/>
      <c r="U1013" s="117"/>
      <c r="V1013" s="117"/>
      <c r="W1013" s="117"/>
      <c r="X1013" s="117"/>
      <c r="Y1013" s="117"/>
      <c r="Z1013" s="117"/>
    </row>
    <row r="1014">
      <c r="A1014" s="361"/>
      <c r="B1014" s="115"/>
      <c r="C1014" s="117"/>
      <c r="D1014" s="361"/>
      <c r="E1014" s="870"/>
      <c r="F1014" s="871"/>
      <c r="G1014" s="117"/>
      <c r="H1014" s="117"/>
      <c r="I1014" s="361"/>
      <c r="J1014" s="117"/>
      <c r="K1014" s="117"/>
      <c r="L1014" s="117"/>
      <c r="M1014" s="117"/>
      <c r="N1014" s="117"/>
      <c r="O1014" s="117"/>
      <c r="P1014" s="117"/>
      <c r="Q1014" s="117"/>
      <c r="R1014" s="117"/>
      <c r="S1014" s="117"/>
      <c r="T1014" s="117"/>
      <c r="U1014" s="117"/>
      <c r="V1014" s="117"/>
      <c r="W1014" s="117"/>
      <c r="X1014" s="117"/>
      <c r="Y1014" s="117"/>
      <c r="Z1014" s="117"/>
    </row>
    <row r="1015">
      <c r="A1015" s="361"/>
      <c r="B1015" s="115"/>
      <c r="C1015" s="117"/>
      <c r="D1015" s="361"/>
      <c r="E1015" s="870"/>
      <c r="F1015" s="871"/>
      <c r="G1015" s="117"/>
      <c r="H1015" s="117"/>
      <c r="I1015" s="361"/>
      <c r="J1015" s="117"/>
      <c r="K1015" s="117"/>
      <c r="L1015" s="117"/>
      <c r="M1015" s="117"/>
      <c r="N1015" s="117"/>
      <c r="O1015" s="117"/>
      <c r="P1015" s="117"/>
      <c r="Q1015" s="117"/>
      <c r="R1015" s="117"/>
      <c r="S1015" s="117"/>
      <c r="T1015" s="117"/>
      <c r="U1015" s="117"/>
      <c r="V1015" s="117"/>
      <c r="W1015" s="117"/>
      <c r="X1015" s="117"/>
      <c r="Y1015" s="117"/>
      <c r="Z1015" s="117"/>
    </row>
    <row r="1016">
      <c r="A1016" s="361"/>
      <c r="B1016" s="115"/>
      <c r="C1016" s="117"/>
      <c r="D1016" s="361"/>
      <c r="E1016" s="870"/>
      <c r="F1016" s="871"/>
      <c r="G1016" s="117"/>
      <c r="H1016" s="117"/>
      <c r="I1016" s="361"/>
      <c r="J1016" s="117"/>
      <c r="K1016" s="117"/>
      <c r="L1016" s="117"/>
      <c r="M1016" s="117"/>
      <c r="N1016" s="117"/>
      <c r="O1016" s="117"/>
      <c r="P1016" s="117"/>
      <c r="Q1016" s="117"/>
      <c r="R1016" s="117"/>
      <c r="S1016" s="117"/>
      <c r="T1016" s="117"/>
      <c r="U1016" s="117"/>
      <c r="V1016" s="117"/>
      <c r="W1016" s="117"/>
      <c r="X1016" s="117"/>
      <c r="Y1016" s="117"/>
      <c r="Z1016" s="117"/>
    </row>
    <row r="1017">
      <c r="A1017" s="361"/>
      <c r="B1017" s="115"/>
      <c r="C1017" s="117"/>
      <c r="D1017" s="361"/>
      <c r="E1017" s="870"/>
      <c r="F1017" s="871"/>
      <c r="G1017" s="117"/>
      <c r="H1017" s="117"/>
      <c r="I1017" s="361"/>
      <c r="J1017" s="117"/>
      <c r="K1017" s="117"/>
      <c r="L1017" s="117"/>
      <c r="M1017" s="117"/>
      <c r="N1017" s="117"/>
      <c r="O1017" s="117"/>
      <c r="P1017" s="117"/>
      <c r="Q1017" s="117"/>
      <c r="R1017" s="117"/>
      <c r="S1017" s="117"/>
      <c r="T1017" s="117"/>
      <c r="U1017" s="117"/>
      <c r="V1017" s="117"/>
      <c r="W1017" s="117"/>
      <c r="X1017" s="117"/>
      <c r="Y1017" s="117"/>
      <c r="Z1017" s="117"/>
    </row>
  </sheetData>
  <mergeCells count="53">
    <mergeCell ref="K3:K4"/>
    <mergeCell ref="K5:K7"/>
    <mergeCell ref="K8:K10"/>
    <mergeCell ref="K11:K14"/>
    <mergeCell ref="K15:K16"/>
    <mergeCell ref="K18:K19"/>
    <mergeCell ref="K21:K23"/>
    <mergeCell ref="B1:B2"/>
    <mergeCell ref="C1:D1"/>
    <mergeCell ref="E1:E2"/>
    <mergeCell ref="F1:F2"/>
    <mergeCell ref="G1:G2"/>
    <mergeCell ref="H1:H2"/>
    <mergeCell ref="I1:I2"/>
    <mergeCell ref="A1:A2"/>
    <mergeCell ref="A3:A6"/>
    <mergeCell ref="B3:B6"/>
    <mergeCell ref="C3:C4"/>
    <mergeCell ref="F3:F6"/>
    <mergeCell ref="G3:G6"/>
    <mergeCell ref="C5:C6"/>
    <mergeCell ref="F11:F13"/>
    <mergeCell ref="G11:G13"/>
    <mergeCell ref="F14:F19"/>
    <mergeCell ref="G14:G19"/>
    <mergeCell ref="F20:F23"/>
    <mergeCell ref="G20:G23"/>
    <mergeCell ref="A7:A9"/>
    <mergeCell ref="B7:B9"/>
    <mergeCell ref="C7:C9"/>
    <mergeCell ref="F7:F9"/>
    <mergeCell ref="G7:G9"/>
    <mergeCell ref="B11:B13"/>
    <mergeCell ref="C12:C13"/>
    <mergeCell ref="B20:B23"/>
    <mergeCell ref="A24:E24"/>
    <mergeCell ref="H24:I24"/>
    <mergeCell ref="C33:G33"/>
    <mergeCell ref="B37:B39"/>
    <mergeCell ref="B40:B41"/>
    <mergeCell ref="B44:B46"/>
    <mergeCell ref="B47:B50"/>
    <mergeCell ref="B56:B58"/>
    <mergeCell ref="B59:B60"/>
    <mergeCell ref="B61:B62"/>
    <mergeCell ref="B65:B66"/>
    <mergeCell ref="A11:A13"/>
    <mergeCell ref="A14:A19"/>
    <mergeCell ref="B14:B19"/>
    <mergeCell ref="C15:C16"/>
    <mergeCell ref="C18:C19"/>
    <mergeCell ref="A20:A23"/>
    <mergeCell ref="C20:C22"/>
  </mergeCells>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2.63"/>
    <col customWidth="1" min="2" max="2" width="3.13"/>
    <col customWidth="1" min="3" max="3" width="45.75"/>
    <col customWidth="1" hidden="1" min="4" max="4" width="14.0"/>
    <col customWidth="1" min="5" max="5" width="20.25"/>
    <col customWidth="1" hidden="1" min="6" max="6" width="20.0"/>
    <col customWidth="1" min="7" max="7" width="18.88"/>
    <col customWidth="1" hidden="1" min="8" max="8" width="32.75"/>
    <col customWidth="1" min="9" max="9" width="64.75"/>
    <col customWidth="1" min="10" max="10" width="11.13"/>
    <col customWidth="1" min="11" max="11" width="11.38"/>
    <col customWidth="1" min="13" max="13" width="15.0"/>
    <col customWidth="1" min="16" max="16" width="72.75"/>
  </cols>
  <sheetData>
    <row r="1" hidden="1">
      <c r="A1" s="908"/>
      <c r="B1" s="1" t="s">
        <v>216</v>
      </c>
      <c r="C1" s="1" t="s">
        <v>2115</v>
      </c>
      <c r="D1" s="1" t="s">
        <v>2116</v>
      </c>
      <c r="E1" s="1" t="s">
        <v>2117</v>
      </c>
      <c r="F1" s="351"/>
      <c r="G1" s="351" t="s">
        <v>2118</v>
      </c>
      <c r="J1" s="361"/>
      <c r="L1" s="335"/>
    </row>
    <row r="2">
      <c r="A2" s="909"/>
      <c r="B2" s="910"/>
      <c r="C2" s="910"/>
      <c r="D2" s="910"/>
      <c r="E2" s="910"/>
      <c r="F2" s="911"/>
      <c r="G2" s="911"/>
      <c r="H2" s="910"/>
      <c r="I2" s="910"/>
      <c r="J2" s="911"/>
      <c r="L2" s="335"/>
    </row>
    <row r="3">
      <c r="A3" s="912"/>
      <c r="B3" s="913" t="s">
        <v>216</v>
      </c>
      <c r="C3" s="914" t="s">
        <v>2119</v>
      </c>
      <c r="D3" s="915" t="s">
        <v>2120</v>
      </c>
      <c r="E3" s="915" t="s">
        <v>2121</v>
      </c>
      <c r="F3" s="915" t="s">
        <v>2122</v>
      </c>
      <c r="G3" s="915" t="s">
        <v>2123</v>
      </c>
      <c r="H3" s="915" t="s">
        <v>2124</v>
      </c>
      <c r="I3" s="915" t="s">
        <v>2125</v>
      </c>
      <c r="J3" s="914" t="s">
        <v>2126</v>
      </c>
      <c r="K3" s="916" t="s">
        <v>2127</v>
      </c>
      <c r="L3" s="916" t="s">
        <v>2128</v>
      </c>
      <c r="M3" s="916" t="s">
        <v>2129</v>
      </c>
      <c r="N3" s="916" t="s">
        <v>2130</v>
      </c>
      <c r="O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row>
    <row r="4">
      <c r="A4" s="917" t="s">
        <v>2131</v>
      </c>
      <c r="B4" s="918">
        <v>1.0</v>
      </c>
      <c r="C4" s="919" t="s">
        <v>2132</v>
      </c>
      <c r="D4" s="919" t="s">
        <v>2133</v>
      </c>
      <c r="E4" s="919" t="s">
        <v>2134</v>
      </c>
      <c r="F4" s="920"/>
      <c r="G4" s="920">
        <v>2.1534583E8</v>
      </c>
      <c r="H4" s="919" t="s">
        <v>2135</v>
      </c>
      <c r="I4" s="919" t="s">
        <v>2136</v>
      </c>
      <c r="J4" s="921" t="s">
        <v>2137</v>
      </c>
      <c r="K4" s="922" t="s">
        <v>2138</v>
      </c>
      <c r="L4" s="923" t="s">
        <v>2139</v>
      </c>
      <c r="M4" s="922" t="s">
        <v>2140</v>
      </c>
      <c r="N4" s="924">
        <v>45699.0</v>
      </c>
    </row>
    <row r="5">
      <c r="A5" s="917"/>
      <c r="B5" s="918">
        <v>2.0</v>
      </c>
      <c r="C5" s="925" t="s">
        <v>2141</v>
      </c>
      <c r="D5" s="925" t="s">
        <v>2142</v>
      </c>
      <c r="E5" s="919" t="s">
        <v>2143</v>
      </c>
      <c r="F5" s="926"/>
      <c r="G5" s="926">
        <v>8.121101849E9</v>
      </c>
      <c r="H5" s="919" t="s">
        <v>2144</v>
      </c>
      <c r="I5" s="919" t="s">
        <v>2145</v>
      </c>
      <c r="J5" s="921" t="s">
        <v>2146</v>
      </c>
      <c r="K5" s="922" t="s">
        <v>2147</v>
      </c>
      <c r="L5" s="923" t="s">
        <v>2148</v>
      </c>
      <c r="M5" s="922" t="s">
        <v>2149</v>
      </c>
      <c r="N5" s="927" t="s">
        <v>2150</v>
      </c>
    </row>
    <row r="6">
      <c r="A6" s="917"/>
      <c r="B6" s="918">
        <v>3.0</v>
      </c>
      <c r="C6" s="919" t="s">
        <v>2152</v>
      </c>
      <c r="D6" s="928" t="s">
        <v>2153</v>
      </c>
      <c r="E6" s="919" t="s">
        <v>2154</v>
      </c>
      <c r="F6" s="921"/>
      <c r="G6" s="921">
        <v>2.2424025E8</v>
      </c>
      <c r="H6" s="919" t="s">
        <v>462</v>
      </c>
      <c r="I6" s="919" t="s">
        <v>2155</v>
      </c>
      <c r="J6" s="921" t="s">
        <v>2146</v>
      </c>
      <c r="K6" s="922" t="s">
        <v>2156</v>
      </c>
      <c r="L6" s="929" t="s">
        <v>2148</v>
      </c>
      <c r="M6" s="930" t="s">
        <v>2149</v>
      </c>
      <c r="N6" s="931" t="s">
        <v>2157</v>
      </c>
    </row>
    <row r="7">
      <c r="A7" s="917"/>
      <c r="B7" s="918">
        <v>4.0</v>
      </c>
      <c r="C7" s="925" t="s">
        <v>2152</v>
      </c>
      <c r="D7" s="925" t="s">
        <v>2153</v>
      </c>
      <c r="E7" s="919" t="s">
        <v>2158</v>
      </c>
      <c r="F7" s="920"/>
      <c r="G7" s="920">
        <v>8.1321626882E10</v>
      </c>
      <c r="H7" s="919" t="s">
        <v>2159</v>
      </c>
      <c r="I7" s="919" t="s">
        <v>2160</v>
      </c>
      <c r="J7" s="933" t="s">
        <v>2161</v>
      </c>
      <c r="K7" s="922" t="s">
        <v>2162</v>
      </c>
      <c r="L7" s="923" t="s">
        <v>2163</v>
      </c>
      <c r="M7" s="922" t="s">
        <v>2149</v>
      </c>
      <c r="N7" s="934" t="s">
        <v>2164</v>
      </c>
    </row>
    <row r="8">
      <c r="A8" s="917"/>
      <c r="B8" s="918">
        <v>5.0</v>
      </c>
      <c r="C8" s="925" t="s">
        <v>2152</v>
      </c>
      <c r="D8" s="925" t="s">
        <v>2153</v>
      </c>
      <c r="E8" s="928" t="s">
        <v>2158</v>
      </c>
      <c r="F8" s="935"/>
      <c r="G8" s="935" t="str">
        <f>+62 8132 1626 882</f>
        <v>#ERROR!</v>
      </c>
      <c r="H8" s="928" t="s">
        <v>2159</v>
      </c>
      <c r="I8" s="919" t="s">
        <v>2160</v>
      </c>
      <c r="J8" s="933" t="s">
        <v>2146</v>
      </c>
      <c r="K8" s="922" t="s">
        <v>2166</v>
      </c>
      <c r="L8" s="936" t="s">
        <v>2148</v>
      </c>
      <c r="M8" s="930" t="s">
        <v>2140</v>
      </c>
      <c r="N8" s="937" t="s">
        <v>2167</v>
      </c>
    </row>
    <row r="9">
      <c r="A9" s="917"/>
      <c r="B9" s="918">
        <v>6.0</v>
      </c>
      <c r="C9" s="919" t="s">
        <v>2168</v>
      </c>
      <c r="D9" s="928" t="s">
        <v>2153</v>
      </c>
      <c r="E9" s="919" t="s">
        <v>2169</v>
      </c>
      <c r="F9" s="921"/>
      <c r="G9" s="921">
        <v>3.61244445E8</v>
      </c>
      <c r="H9" s="919" t="s">
        <v>2170</v>
      </c>
      <c r="I9" s="919" t="s">
        <v>2171</v>
      </c>
      <c r="J9" s="921" t="s">
        <v>2137</v>
      </c>
      <c r="K9" s="922" t="s">
        <v>2172</v>
      </c>
      <c r="L9" s="929" t="s">
        <v>2148</v>
      </c>
      <c r="M9" s="930" t="s">
        <v>2149</v>
      </c>
      <c r="N9" s="938" t="s">
        <v>2173</v>
      </c>
    </row>
    <row r="10">
      <c r="A10" s="917"/>
      <c r="B10" s="918">
        <v>7.0</v>
      </c>
      <c r="C10" s="925" t="s">
        <v>2175</v>
      </c>
      <c r="D10" s="925" t="s">
        <v>2153</v>
      </c>
      <c r="E10" s="919" t="s">
        <v>2176</v>
      </c>
      <c r="F10" s="920"/>
      <c r="G10" s="920">
        <v>8.1217200708E10</v>
      </c>
      <c r="H10" s="919" t="s">
        <v>2177</v>
      </c>
      <c r="I10" s="919" t="s">
        <v>2178</v>
      </c>
      <c r="J10" s="921" t="s">
        <v>2146</v>
      </c>
      <c r="K10" s="922" t="s">
        <v>2179</v>
      </c>
      <c r="L10" s="923" t="s">
        <v>2148</v>
      </c>
      <c r="M10" s="922" t="s">
        <v>2149</v>
      </c>
      <c r="N10" s="939" t="s">
        <v>2180</v>
      </c>
    </row>
    <row r="11">
      <c r="A11" s="917"/>
      <c r="B11" s="918">
        <v>8.0</v>
      </c>
      <c r="C11" s="919" t="s">
        <v>2181</v>
      </c>
      <c r="D11" s="919" t="s">
        <v>2153</v>
      </c>
      <c r="E11" s="919" t="s">
        <v>2182</v>
      </c>
      <c r="F11" s="920"/>
      <c r="G11" s="920">
        <v>2.8113322774E10</v>
      </c>
      <c r="H11" s="919" t="s">
        <v>2183</v>
      </c>
      <c r="I11" s="919" t="s">
        <v>2178</v>
      </c>
      <c r="J11" s="921" t="s">
        <v>2146</v>
      </c>
      <c r="K11" s="922" t="s">
        <v>2184</v>
      </c>
      <c r="L11" s="923" t="s">
        <v>2148</v>
      </c>
      <c r="M11" s="922" t="s">
        <v>2149</v>
      </c>
      <c r="N11" s="924">
        <v>45966.0</v>
      </c>
    </row>
    <row r="12">
      <c r="A12" s="917"/>
      <c r="B12" s="918">
        <v>9.0</v>
      </c>
      <c r="C12" s="925" t="s">
        <v>2186</v>
      </c>
      <c r="D12" s="925" t="s">
        <v>2153</v>
      </c>
      <c r="E12" s="919" t="s">
        <v>2187</v>
      </c>
      <c r="F12" s="920"/>
      <c r="G12" s="920">
        <v>8.132721253E10</v>
      </c>
      <c r="H12" s="919" t="s">
        <v>2188</v>
      </c>
      <c r="I12" s="919" t="s">
        <v>2189</v>
      </c>
      <c r="J12" s="940" t="s">
        <v>2137</v>
      </c>
      <c r="K12" s="922" t="s">
        <v>2189</v>
      </c>
      <c r="L12" s="923" t="s">
        <v>2190</v>
      </c>
      <c r="M12" s="922" t="s">
        <v>2149</v>
      </c>
      <c r="N12" s="941">
        <v>45969.0</v>
      </c>
    </row>
    <row r="13">
      <c r="A13" s="917"/>
      <c r="B13" s="918">
        <v>10.0</v>
      </c>
      <c r="C13" s="925" t="s">
        <v>2191</v>
      </c>
      <c r="D13" s="942" t="s">
        <v>2153</v>
      </c>
      <c r="E13" s="919" t="s">
        <v>2192</v>
      </c>
      <c r="F13" s="920"/>
      <c r="G13" s="920">
        <v>3.182808E8</v>
      </c>
      <c r="H13" s="919" t="s">
        <v>2193</v>
      </c>
      <c r="I13" s="919" t="s">
        <v>2194</v>
      </c>
      <c r="J13" s="921" t="s">
        <v>2137</v>
      </c>
      <c r="K13" s="922" t="s">
        <v>2195</v>
      </c>
      <c r="L13" s="929" t="s">
        <v>2196</v>
      </c>
      <c r="M13" s="930" t="s">
        <v>2149</v>
      </c>
      <c r="N13" s="941">
        <v>44598.0</v>
      </c>
    </row>
    <row r="14">
      <c r="A14" s="917"/>
      <c r="B14" s="918">
        <v>11.0</v>
      </c>
      <c r="C14" s="925" t="s">
        <v>2198</v>
      </c>
      <c r="D14" s="925" t="s">
        <v>2199</v>
      </c>
      <c r="E14" s="919" t="s">
        <v>2200</v>
      </c>
      <c r="F14" s="920"/>
      <c r="G14" s="920">
        <v>6.591829066E9</v>
      </c>
      <c r="H14" s="919" t="s">
        <v>2201</v>
      </c>
      <c r="I14" s="919" t="s">
        <v>2202</v>
      </c>
      <c r="J14" s="921" t="s">
        <v>2146</v>
      </c>
      <c r="K14" s="922" t="s">
        <v>2203</v>
      </c>
      <c r="L14" s="923" t="s">
        <v>2148</v>
      </c>
      <c r="M14" s="922" t="s">
        <v>2149</v>
      </c>
      <c r="N14" s="927" t="s">
        <v>2204</v>
      </c>
    </row>
    <row r="15">
      <c r="A15" s="917"/>
      <c r="B15" s="918">
        <v>12.0</v>
      </c>
      <c r="C15" s="925" t="s">
        <v>2205</v>
      </c>
      <c r="D15" s="925" t="s">
        <v>2153</v>
      </c>
      <c r="E15" s="919" t="s">
        <v>2206</v>
      </c>
      <c r="F15" s="920"/>
      <c r="G15" s="920">
        <v>8.122108439E9</v>
      </c>
      <c r="H15" s="919" t="s">
        <v>2207</v>
      </c>
      <c r="I15" s="919" t="s">
        <v>2208</v>
      </c>
      <c r="J15" s="921" t="s">
        <v>2137</v>
      </c>
      <c r="K15" s="922" t="s">
        <v>2208</v>
      </c>
      <c r="L15" s="923" t="s">
        <v>2139</v>
      </c>
      <c r="M15" s="922" t="s">
        <v>2149</v>
      </c>
      <c r="N15" s="943">
        <v>45689.0</v>
      </c>
    </row>
    <row r="16">
      <c r="A16" s="917"/>
      <c r="B16" s="918">
        <v>13.0</v>
      </c>
      <c r="C16" s="925" t="s">
        <v>2210</v>
      </c>
      <c r="D16" s="942" t="s">
        <v>462</v>
      </c>
      <c r="E16" s="919" t="s">
        <v>2211</v>
      </c>
      <c r="F16" s="921"/>
      <c r="G16" s="921">
        <v>8.3867227065E10</v>
      </c>
      <c r="H16" s="919" t="s">
        <v>2212</v>
      </c>
      <c r="I16" s="919" t="s">
        <v>2213</v>
      </c>
      <c r="J16" s="921" t="s">
        <v>2146</v>
      </c>
      <c r="K16" s="922" t="s">
        <v>2214</v>
      </c>
      <c r="L16" s="929" t="s">
        <v>2196</v>
      </c>
      <c r="M16" s="930" t="s">
        <v>2149</v>
      </c>
      <c r="N16" s="941">
        <v>44535.0</v>
      </c>
    </row>
    <row r="17">
      <c r="A17" s="917"/>
      <c r="B17" s="918">
        <v>14.0</v>
      </c>
      <c r="C17" s="925" t="s">
        <v>2215</v>
      </c>
      <c r="D17" s="942" t="s">
        <v>2153</v>
      </c>
      <c r="E17" s="919" t="s">
        <v>2216</v>
      </c>
      <c r="F17" s="920"/>
      <c r="G17" s="920">
        <v>2.47499585E8</v>
      </c>
      <c r="H17" s="919" t="s">
        <v>2217</v>
      </c>
      <c r="I17" s="919" t="s">
        <v>2218</v>
      </c>
      <c r="J17" s="921" t="s">
        <v>2137</v>
      </c>
      <c r="K17" s="922" t="s">
        <v>2219</v>
      </c>
      <c r="L17" s="929" t="s">
        <v>2148</v>
      </c>
      <c r="M17" s="930" t="s">
        <v>2149</v>
      </c>
      <c r="N17" s="938" t="s">
        <v>2220</v>
      </c>
    </row>
    <row r="18">
      <c r="A18" s="917"/>
      <c r="B18" s="918">
        <v>15.0</v>
      </c>
      <c r="C18" s="925" t="s">
        <v>2215</v>
      </c>
      <c r="D18" s="925" t="s">
        <v>2153</v>
      </c>
      <c r="E18" s="919" t="s">
        <v>2222</v>
      </c>
      <c r="F18" s="920"/>
      <c r="G18" s="920">
        <v>8.2141533357E10</v>
      </c>
      <c r="H18" s="919" t="s">
        <v>2223</v>
      </c>
      <c r="I18" s="919" t="s">
        <v>2224</v>
      </c>
      <c r="J18" s="940" t="s">
        <v>2137</v>
      </c>
      <c r="K18" s="922" t="s">
        <v>2225</v>
      </c>
      <c r="L18" s="923" t="s">
        <v>2226</v>
      </c>
      <c r="M18" s="922" t="s">
        <v>2140</v>
      </c>
      <c r="N18" s="944" t="s">
        <v>2227</v>
      </c>
    </row>
    <row r="19">
      <c r="A19" s="917"/>
      <c r="B19" s="918">
        <v>16.0</v>
      </c>
      <c r="C19" s="925" t="s">
        <v>2228</v>
      </c>
      <c r="D19" s="925" t="s">
        <v>2142</v>
      </c>
      <c r="E19" s="919" t="s">
        <v>2229</v>
      </c>
      <c r="F19" s="926"/>
      <c r="G19" s="926">
        <v>6.22E11</v>
      </c>
      <c r="H19" s="919" t="s">
        <v>2230</v>
      </c>
      <c r="I19" s="919" t="s">
        <v>2231</v>
      </c>
      <c r="J19" s="921" t="s">
        <v>2146</v>
      </c>
      <c r="K19" s="945" t="s">
        <v>2232</v>
      </c>
      <c r="L19" s="923" t="s">
        <v>2148</v>
      </c>
      <c r="M19" s="922" t="s">
        <v>2149</v>
      </c>
      <c r="N19" s="943">
        <v>45632.0</v>
      </c>
    </row>
    <row r="20">
      <c r="A20" s="917"/>
      <c r="B20" s="918">
        <v>17.0</v>
      </c>
      <c r="C20" s="925" t="s">
        <v>2234</v>
      </c>
      <c r="D20" s="925" t="s">
        <v>2153</v>
      </c>
      <c r="E20" s="928" t="s">
        <v>2235</v>
      </c>
      <c r="F20" s="920"/>
      <c r="G20" s="920" t="s">
        <v>2236</v>
      </c>
      <c r="H20" s="928" t="s">
        <v>2237</v>
      </c>
      <c r="I20" s="919" t="s">
        <v>2178</v>
      </c>
      <c r="J20" s="921" t="s">
        <v>2137</v>
      </c>
      <c r="K20" s="922" t="s">
        <v>2238</v>
      </c>
      <c r="L20" s="923" t="s">
        <v>2148</v>
      </c>
      <c r="M20" s="922" t="s">
        <v>2149</v>
      </c>
      <c r="N20" s="927" t="s">
        <v>2239</v>
      </c>
    </row>
    <row r="21">
      <c r="A21" s="917"/>
      <c r="B21" s="918">
        <v>18.0</v>
      </c>
      <c r="C21" s="925" t="s">
        <v>2234</v>
      </c>
      <c r="D21" s="942" t="s">
        <v>2240</v>
      </c>
      <c r="E21" s="919" t="s">
        <v>2241</v>
      </c>
      <c r="F21" s="921"/>
      <c r="G21" s="921">
        <v>8.122115971E9</v>
      </c>
      <c r="H21" s="928" t="s">
        <v>2242</v>
      </c>
      <c r="I21" s="919" t="s">
        <v>2243</v>
      </c>
      <c r="J21" s="921" t="s">
        <v>2244</v>
      </c>
      <c r="K21" s="922" t="s">
        <v>2238</v>
      </c>
      <c r="L21" s="929" t="s">
        <v>2245</v>
      </c>
      <c r="M21" s="930" t="s">
        <v>2149</v>
      </c>
      <c r="N21" s="927" t="s">
        <v>2246</v>
      </c>
    </row>
    <row r="22">
      <c r="A22" s="917"/>
      <c r="B22" s="918">
        <v>19.0</v>
      </c>
      <c r="C22" s="925" t="s">
        <v>2234</v>
      </c>
      <c r="D22" s="925" t="s">
        <v>2153</v>
      </c>
      <c r="E22" s="919" t="s">
        <v>2248</v>
      </c>
      <c r="F22" s="920"/>
      <c r="G22" s="920">
        <v>8.1910102649E10</v>
      </c>
      <c r="H22" s="919" t="s">
        <v>2249</v>
      </c>
      <c r="I22" s="919" t="s">
        <v>2250</v>
      </c>
      <c r="J22" s="933" t="s">
        <v>2137</v>
      </c>
      <c r="K22" s="922" t="s">
        <v>2250</v>
      </c>
      <c r="L22" s="936" t="s">
        <v>2148</v>
      </c>
      <c r="M22" s="946" t="s">
        <v>2140</v>
      </c>
      <c r="N22" s="934" t="s">
        <v>2251</v>
      </c>
    </row>
    <row r="23">
      <c r="A23" s="917"/>
      <c r="B23" s="918">
        <v>20.0</v>
      </c>
      <c r="C23" s="925" t="s">
        <v>2252</v>
      </c>
      <c r="D23" s="925" t="s">
        <v>2142</v>
      </c>
      <c r="E23" s="919" t="s">
        <v>2253</v>
      </c>
      <c r="F23" s="920"/>
      <c r="G23" s="920">
        <v>8.1266289508E10</v>
      </c>
      <c r="H23" s="919" t="s">
        <v>2254</v>
      </c>
      <c r="I23" s="919" t="s">
        <v>2145</v>
      </c>
      <c r="J23" s="921" t="s">
        <v>2146</v>
      </c>
      <c r="K23" s="922" t="s">
        <v>2255</v>
      </c>
      <c r="L23" s="923" t="s">
        <v>2148</v>
      </c>
      <c r="M23" s="922" t="s">
        <v>2149</v>
      </c>
      <c r="N23" s="924">
        <v>45605.0</v>
      </c>
    </row>
    <row r="24">
      <c r="A24" s="917"/>
      <c r="B24" s="918">
        <v>21.0</v>
      </c>
      <c r="C24" s="925" t="s">
        <v>481</v>
      </c>
      <c r="D24" s="942" t="s">
        <v>2153</v>
      </c>
      <c r="E24" s="919" t="s">
        <v>2257</v>
      </c>
      <c r="F24" s="920"/>
      <c r="G24" s="920">
        <v>8.11101027E8</v>
      </c>
      <c r="H24" s="919" t="s">
        <v>2258</v>
      </c>
      <c r="I24" s="919" t="s">
        <v>2259</v>
      </c>
      <c r="J24" s="921" t="s">
        <v>2137</v>
      </c>
      <c r="K24" s="922" t="s">
        <v>2260</v>
      </c>
      <c r="L24" s="929" t="s">
        <v>2261</v>
      </c>
      <c r="M24" s="930" t="s">
        <v>2149</v>
      </c>
      <c r="N24" s="931" t="s">
        <v>2262</v>
      </c>
    </row>
    <row r="25">
      <c r="A25" s="917"/>
      <c r="B25" s="918">
        <v>22.0</v>
      </c>
      <c r="C25" s="925" t="s">
        <v>481</v>
      </c>
      <c r="D25" s="925" t="s">
        <v>2153</v>
      </c>
      <c r="E25" s="919" t="s">
        <v>2263</v>
      </c>
      <c r="F25" s="920"/>
      <c r="G25" s="920">
        <v>8.532001515E10</v>
      </c>
      <c r="H25" s="919" t="s">
        <v>2264</v>
      </c>
      <c r="I25" s="919" t="s">
        <v>2231</v>
      </c>
      <c r="J25" s="921" t="s">
        <v>2146</v>
      </c>
      <c r="K25" s="922" t="s">
        <v>2255</v>
      </c>
      <c r="L25" s="923" t="s">
        <v>2148</v>
      </c>
      <c r="M25" s="922" t="s">
        <v>2149</v>
      </c>
      <c r="N25" s="924">
        <v>45359.0</v>
      </c>
    </row>
    <row r="26">
      <c r="A26" s="917"/>
      <c r="B26" s="918">
        <v>23.0</v>
      </c>
      <c r="C26" s="925" t="s">
        <v>481</v>
      </c>
      <c r="D26" s="942" t="s">
        <v>2153</v>
      </c>
      <c r="E26" s="919" t="s">
        <v>2266</v>
      </c>
      <c r="F26" s="921"/>
      <c r="G26" s="921">
        <v>8.139448144E10</v>
      </c>
      <c r="H26" s="919" t="s">
        <v>2267</v>
      </c>
      <c r="I26" s="919" t="s">
        <v>2268</v>
      </c>
      <c r="J26" s="921" t="s">
        <v>2137</v>
      </c>
      <c r="K26" s="922" t="s">
        <v>2255</v>
      </c>
      <c r="L26" s="929" t="s">
        <v>2163</v>
      </c>
      <c r="M26" s="930" t="s">
        <v>2149</v>
      </c>
      <c r="N26" s="947">
        <v>45023.0</v>
      </c>
    </row>
    <row r="27">
      <c r="A27" s="917"/>
      <c r="B27" s="918">
        <v>24.0</v>
      </c>
      <c r="C27" s="925" t="s">
        <v>540</v>
      </c>
      <c r="D27" s="942" t="s">
        <v>2153</v>
      </c>
      <c r="E27" s="919" t="s">
        <v>2269</v>
      </c>
      <c r="F27" s="920"/>
      <c r="G27" s="920">
        <v>8.11347609E8</v>
      </c>
      <c r="H27" s="919" t="s">
        <v>2270</v>
      </c>
      <c r="I27" s="919" t="s">
        <v>2271</v>
      </c>
      <c r="J27" s="921" t="s">
        <v>2146</v>
      </c>
      <c r="K27" s="922" t="s">
        <v>2272</v>
      </c>
      <c r="L27" s="929" t="s">
        <v>2163</v>
      </c>
      <c r="M27" s="930" t="s">
        <v>2149</v>
      </c>
      <c r="N27" s="948">
        <v>44481.0</v>
      </c>
    </row>
    <row r="28">
      <c r="A28" s="917"/>
      <c r="B28" s="918">
        <v>25.0</v>
      </c>
      <c r="C28" s="925" t="s">
        <v>540</v>
      </c>
      <c r="D28" s="925" t="s">
        <v>2142</v>
      </c>
      <c r="E28" s="919" t="s">
        <v>2274</v>
      </c>
      <c r="F28" s="920"/>
      <c r="G28" s="920">
        <v>8.211322258E10</v>
      </c>
      <c r="H28" s="919" t="s">
        <v>2275</v>
      </c>
      <c r="I28" s="919" t="s">
        <v>2145</v>
      </c>
      <c r="J28" s="921" t="s">
        <v>2146</v>
      </c>
      <c r="K28" s="922" t="s">
        <v>2276</v>
      </c>
      <c r="L28" s="923" t="s">
        <v>2148</v>
      </c>
      <c r="M28" s="922" t="s">
        <v>2149</v>
      </c>
      <c r="N28" s="924">
        <v>45605.0</v>
      </c>
    </row>
    <row r="29">
      <c r="A29" s="917"/>
      <c r="B29" s="918">
        <v>26.0</v>
      </c>
      <c r="C29" s="925" t="s">
        <v>540</v>
      </c>
      <c r="D29" s="942" t="s">
        <v>2153</v>
      </c>
      <c r="E29" s="919" t="s">
        <v>2269</v>
      </c>
      <c r="F29" s="920"/>
      <c r="G29" s="920">
        <v>8.11347609E8</v>
      </c>
      <c r="H29" s="919" t="s">
        <v>2270</v>
      </c>
      <c r="I29" s="919" t="s">
        <v>2277</v>
      </c>
      <c r="J29" s="921" t="s">
        <v>2137</v>
      </c>
      <c r="K29" s="922" t="s">
        <v>2278</v>
      </c>
      <c r="L29" s="929" t="s">
        <v>2196</v>
      </c>
      <c r="M29" s="930" t="s">
        <v>2149</v>
      </c>
      <c r="N29" s="931" t="s">
        <v>2279</v>
      </c>
    </row>
    <row r="30">
      <c r="A30" s="917"/>
      <c r="B30" s="918">
        <v>27.0</v>
      </c>
      <c r="C30" s="925" t="s">
        <v>2281</v>
      </c>
      <c r="D30" s="942" t="s">
        <v>462</v>
      </c>
      <c r="E30" s="928" t="s">
        <v>2282</v>
      </c>
      <c r="F30" s="921"/>
      <c r="G30" s="921">
        <v>8.12154809E10</v>
      </c>
      <c r="H30" s="919" t="s">
        <v>2283</v>
      </c>
      <c r="I30" s="919" t="s">
        <v>2284</v>
      </c>
      <c r="J30" s="921" t="s">
        <v>2146</v>
      </c>
      <c r="K30" s="922" t="s">
        <v>2285</v>
      </c>
      <c r="L30" s="929" t="s">
        <v>2163</v>
      </c>
      <c r="M30" s="930" t="s">
        <v>2149</v>
      </c>
      <c r="N30" s="938" t="s">
        <v>2286</v>
      </c>
    </row>
    <row r="31">
      <c r="A31" s="917"/>
      <c r="B31" s="918">
        <v>28.0</v>
      </c>
      <c r="C31" s="925" t="s">
        <v>2287</v>
      </c>
      <c r="D31" s="925" t="s">
        <v>2142</v>
      </c>
      <c r="E31" s="919" t="s">
        <v>2288</v>
      </c>
      <c r="F31" s="920"/>
      <c r="G31" s="920">
        <v>3.41551611E8</v>
      </c>
      <c r="H31" s="919" t="s">
        <v>2289</v>
      </c>
      <c r="I31" s="919" t="s">
        <v>2145</v>
      </c>
      <c r="J31" s="921" t="s">
        <v>2146</v>
      </c>
      <c r="K31" s="922" t="s">
        <v>2290</v>
      </c>
      <c r="L31" s="923" t="s">
        <v>2148</v>
      </c>
      <c r="M31" s="922" t="s">
        <v>2149</v>
      </c>
      <c r="N31" s="949">
        <v>45605.0</v>
      </c>
    </row>
    <row r="32">
      <c r="A32" s="917"/>
      <c r="B32" s="918">
        <v>29.0</v>
      </c>
      <c r="C32" s="925" t="s">
        <v>2292</v>
      </c>
      <c r="D32" s="925" t="s">
        <v>2142</v>
      </c>
      <c r="E32" s="919" t="s">
        <v>2293</v>
      </c>
      <c r="F32" s="920"/>
      <c r="G32" s="920">
        <v>8.5217605627E10</v>
      </c>
      <c r="H32" s="919" t="s">
        <v>2294</v>
      </c>
      <c r="I32" s="919" t="s">
        <v>2295</v>
      </c>
      <c r="J32" s="921" t="s">
        <v>2146</v>
      </c>
      <c r="K32" s="922" t="s">
        <v>2296</v>
      </c>
      <c r="L32" s="923" t="s">
        <v>2148</v>
      </c>
      <c r="M32" s="922" t="s">
        <v>2149</v>
      </c>
      <c r="N32" s="949">
        <v>45544.0</v>
      </c>
    </row>
    <row r="33">
      <c r="A33" s="917"/>
      <c r="B33" s="918">
        <v>30.0</v>
      </c>
      <c r="C33" s="925" t="s">
        <v>2297</v>
      </c>
      <c r="D33" s="925" t="s">
        <v>2133</v>
      </c>
      <c r="E33" s="919" t="s">
        <v>2298</v>
      </c>
      <c r="F33" s="920"/>
      <c r="G33" s="920">
        <v>2.47465407E8</v>
      </c>
      <c r="H33" s="919" t="s">
        <v>2299</v>
      </c>
      <c r="I33" s="919" t="s">
        <v>2271</v>
      </c>
      <c r="J33" s="921" t="s">
        <v>2137</v>
      </c>
      <c r="K33" s="922" t="s">
        <v>2272</v>
      </c>
      <c r="L33" s="923" t="s">
        <v>2139</v>
      </c>
      <c r="M33" s="922" t="s">
        <v>2149</v>
      </c>
      <c r="N33" s="944" t="s">
        <v>2300</v>
      </c>
    </row>
    <row r="34">
      <c r="A34" s="917"/>
      <c r="B34" s="918">
        <v>31.0</v>
      </c>
      <c r="C34" s="925" t="s">
        <v>2297</v>
      </c>
      <c r="D34" s="925" t="s">
        <v>2153</v>
      </c>
      <c r="E34" s="919" t="s">
        <v>2302</v>
      </c>
      <c r="F34" s="920"/>
      <c r="G34" s="920">
        <v>8.8905357952E10</v>
      </c>
      <c r="H34" s="919" t="s">
        <v>2303</v>
      </c>
      <c r="I34" s="919" t="s">
        <v>2304</v>
      </c>
      <c r="J34" s="921" t="s">
        <v>2146</v>
      </c>
      <c r="K34" s="922" t="s">
        <v>2305</v>
      </c>
      <c r="L34" s="923" t="s">
        <v>2148</v>
      </c>
      <c r="M34" s="922" t="s">
        <v>2140</v>
      </c>
      <c r="N34" s="944" t="s">
        <v>2306</v>
      </c>
    </row>
    <row r="35">
      <c r="A35" s="917"/>
      <c r="B35" s="918">
        <v>32.0</v>
      </c>
      <c r="C35" s="925" t="s">
        <v>2307</v>
      </c>
      <c r="D35" s="942" t="s">
        <v>2153</v>
      </c>
      <c r="E35" s="919" t="s">
        <v>2308</v>
      </c>
      <c r="F35" s="920"/>
      <c r="G35" s="920">
        <v>2.746491972E9</v>
      </c>
      <c r="H35" s="919" t="s">
        <v>2309</v>
      </c>
      <c r="I35" s="919" t="s">
        <v>2310</v>
      </c>
      <c r="J35" s="921" t="s">
        <v>2137</v>
      </c>
      <c r="K35" s="922" t="s">
        <v>2311</v>
      </c>
      <c r="L35" s="929" t="s">
        <v>2148</v>
      </c>
      <c r="M35" s="930" t="s">
        <v>2149</v>
      </c>
      <c r="N35" s="950" t="s">
        <v>2312</v>
      </c>
    </row>
    <row r="36">
      <c r="A36" s="917"/>
      <c r="B36" s="918">
        <v>33.0</v>
      </c>
      <c r="C36" s="925" t="s">
        <v>2307</v>
      </c>
      <c r="D36" s="925" t="s">
        <v>2153</v>
      </c>
      <c r="E36" s="919" t="s">
        <v>2314</v>
      </c>
      <c r="F36" s="920"/>
      <c r="G36" s="920">
        <v>2.74513665E8</v>
      </c>
      <c r="H36" s="919" t="s">
        <v>2315</v>
      </c>
      <c r="I36" s="919" t="s">
        <v>2316</v>
      </c>
      <c r="J36" s="933" t="s">
        <v>2137</v>
      </c>
      <c r="K36" s="922" t="s">
        <v>2317</v>
      </c>
      <c r="L36" s="923" t="s">
        <v>2318</v>
      </c>
      <c r="M36" s="922" t="s">
        <v>2149</v>
      </c>
      <c r="N36" s="927" t="s">
        <v>2319</v>
      </c>
    </row>
    <row r="37">
      <c r="A37" s="917"/>
      <c r="B37" s="918">
        <v>34.0</v>
      </c>
      <c r="C37" s="919" t="s">
        <v>2307</v>
      </c>
      <c r="D37" s="919" t="s">
        <v>2153</v>
      </c>
      <c r="E37" s="919" t="s">
        <v>2308</v>
      </c>
      <c r="F37" s="920"/>
      <c r="G37" s="920">
        <v>2.746491972E9</v>
      </c>
      <c r="H37" s="919" t="s">
        <v>2309</v>
      </c>
      <c r="I37" s="919" t="s">
        <v>2320</v>
      </c>
      <c r="J37" s="921" t="s">
        <v>2137</v>
      </c>
      <c r="K37" s="922" t="s">
        <v>2311</v>
      </c>
      <c r="L37" s="929" t="s">
        <v>2196</v>
      </c>
      <c r="M37" s="930" t="s">
        <v>2140</v>
      </c>
      <c r="N37" s="941">
        <v>46093.0</v>
      </c>
    </row>
    <row r="38">
      <c r="A38" s="917"/>
      <c r="B38" s="918">
        <v>35.0</v>
      </c>
      <c r="C38" s="925" t="s">
        <v>2322</v>
      </c>
      <c r="D38" s="925" t="s">
        <v>2142</v>
      </c>
      <c r="E38" s="919" t="s">
        <v>2323</v>
      </c>
      <c r="F38" s="920"/>
      <c r="G38" s="920">
        <v>8.525604229E10</v>
      </c>
      <c r="H38" s="919" t="s">
        <v>2324</v>
      </c>
      <c r="I38" s="919" t="s">
        <v>2145</v>
      </c>
      <c r="J38" s="921" t="s">
        <v>2146</v>
      </c>
      <c r="K38" s="922" t="s">
        <v>2255</v>
      </c>
      <c r="L38" s="923" t="s">
        <v>2148</v>
      </c>
      <c r="M38" s="922" t="s">
        <v>2149</v>
      </c>
      <c r="N38" s="944" t="s">
        <v>2325</v>
      </c>
    </row>
    <row r="39">
      <c r="A39" s="917"/>
      <c r="B39" s="918">
        <v>36.0</v>
      </c>
      <c r="C39" s="925" t="s">
        <v>2326</v>
      </c>
      <c r="D39" s="925" t="s">
        <v>2142</v>
      </c>
      <c r="E39" s="919" t="s">
        <v>2327</v>
      </c>
      <c r="F39" s="920"/>
      <c r="G39" s="920">
        <v>8.2155209419E10</v>
      </c>
      <c r="H39" s="919" t="s">
        <v>2328</v>
      </c>
      <c r="I39" s="919" t="s">
        <v>2145</v>
      </c>
      <c r="J39" s="921" t="s">
        <v>2146</v>
      </c>
      <c r="K39" s="922" t="s">
        <v>2329</v>
      </c>
      <c r="L39" s="923" t="s">
        <v>2148</v>
      </c>
      <c r="M39" s="922" t="s">
        <v>2149</v>
      </c>
      <c r="N39" s="939" t="s">
        <v>2330</v>
      </c>
    </row>
    <row r="40">
      <c r="A40" s="917"/>
      <c r="B40" s="918">
        <v>37.0</v>
      </c>
      <c r="C40" s="919" t="s">
        <v>2332</v>
      </c>
      <c r="D40" s="919" t="s">
        <v>2153</v>
      </c>
      <c r="E40" s="919" t="s">
        <v>2333</v>
      </c>
      <c r="F40" s="920"/>
      <c r="G40" s="920">
        <v>2.17867222E8</v>
      </c>
      <c r="H40" s="919" t="s">
        <v>2334</v>
      </c>
      <c r="I40" s="919" t="s">
        <v>2335</v>
      </c>
      <c r="J40" s="921" t="s">
        <v>2146</v>
      </c>
      <c r="K40" s="922" t="s">
        <v>2336</v>
      </c>
      <c r="L40" s="923" t="s">
        <v>2148</v>
      </c>
      <c r="M40" s="922" t="s">
        <v>2149</v>
      </c>
      <c r="N40" s="924">
        <v>45966.0</v>
      </c>
    </row>
    <row r="41">
      <c r="A41" s="917"/>
      <c r="B41" s="918">
        <v>38.0</v>
      </c>
      <c r="C41" s="925" t="s">
        <v>2332</v>
      </c>
      <c r="D41" s="942" t="s">
        <v>2153</v>
      </c>
      <c r="E41" s="919" t="s">
        <v>2337</v>
      </c>
      <c r="F41" s="920"/>
      <c r="G41" s="920">
        <v>2.17863504E8</v>
      </c>
      <c r="H41" s="919" t="s">
        <v>2338</v>
      </c>
      <c r="I41" s="919" t="s">
        <v>2339</v>
      </c>
      <c r="J41" s="921" t="s">
        <v>2137</v>
      </c>
      <c r="K41" s="922" t="s">
        <v>2339</v>
      </c>
      <c r="L41" s="929" t="s">
        <v>2148</v>
      </c>
      <c r="M41" s="930" t="s">
        <v>2149</v>
      </c>
      <c r="N41" s="931" t="s">
        <v>2340</v>
      </c>
    </row>
    <row r="42">
      <c r="A42" s="917"/>
      <c r="B42" s="918">
        <v>39.0</v>
      </c>
      <c r="C42" s="925" t="s">
        <v>2342</v>
      </c>
      <c r="D42" s="925" t="s">
        <v>2153</v>
      </c>
      <c r="E42" s="919" t="s">
        <v>2343</v>
      </c>
      <c r="F42" s="920"/>
      <c r="G42" s="920">
        <v>8.116619769E9</v>
      </c>
      <c r="H42" s="919" t="s">
        <v>2344</v>
      </c>
      <c r="I42" s="919" t="s">
        <v>2178</v>
      </c>
      <c r="J42" s="921" t="s">
        <v>2146</v>
      </c>
      <c r="K42" s="922" t="s">
        <v>2345</v>
      </c>
      <c r="L42" s="923" t="s">
        <v>2148</v>
      </c>
      <c r="M42" s="922" t="s">
        <v>2149</v>
      </c>
      <c r="N42" s="927" t="s">
        <v>2346</v>
      </c>
    </row>
    <row r="43">
      <c r="A43" s="917"/>
      <c r="B43" s="918">
        <v>40.0</v>
      </c>
      <c r="C43" s="925" t="s">
        <v>2347</v>
      </c>
      <c r="D43" s="925" t="s">
        <v>2153</v>
      </c>
      <c r="E43" s="919" t="s">
        <v>2348</v>
      </c>
      <c r="F43" s="926"/>
      <c r="G43" s="926">
        <v>6.28E12</v>
      </c>
      <c r="H43" s="919" t="s">
        <v>2349</v>
      </c>
      <c r="I43" s="919" t="s">
        <v>2350</v>
      </c>
      <c r="J43" s="921" t="s">
        <v>2146</v>
      </c>
      <c r="K43" s="922" t="s">
        <v>2351</v>
      </c>
      <c r="L43" s="923" t="s">
        <v>2148</v>
      </c>
      <c r="M43" s="922" t="s">
        <v>2149</v>
      </c>
      <c r="N43" s="924">
        <v>45634.0</v>
      </c>
    </row>
    <row r="44">
      <c r="A44" s="917"/>
      <c r="B44" s="918">
        <v>41.0</v>
      </c>
      <c r="C44" s="925" t="s">
        <v>2353</v>
      </c>
      <c r="D44" s="925" t="s">
        <v>2142</v>
      </c>
      <c r="E44" s="919" t="s">
        <v>2354</v>
      </c>
      <c r="F44" s="920"/>
      <c r="G44" s="920">
        <v>8.5249532732E10</v>
      </c>
      <c r="H44" s="919" t="s">
        <v>2355</v>
      </c>
      <c r="I44" s="919" t="s">
        <v>2145</v>
      </c>
      <c r="J44" s="921" t="s">
        <v>2146</v>
      </c>
      <c r="K44" s="922" t="s">
        <v>2296</v>
      </c>
      <c r="L44" s="923" t="s">
        <v>2148</v>
      </c>
      <c r="M44" s="922" t="s">
        <v>2149</v>
      </c>
      <c r="N44" s="943">
        <v>45605.0</v>
      </c>
    </row>
    <row r="45">
      <c r="A45" s="917"/>
      <c r="B45" s="918">
        <v>42.0</v>
      </c>
      <c r="C45" s="925" t="s">
        <v>2356</v>
      </c>
      <c r="D45" s="925" t="s">
        <v>2142</v>
      </c>
      <c r="E45" s="919" t="s">
        <v>2357</v>
      </c>
      <c r="F45" s="920"/>
      <c r="G45" s="920">
        <v>8.2186109173E10</v>
      </c>
      <c r="H45" s="919" t="s">
        <v>2358</v>
      </c>
      <c r="I45" s="919" t="s">
        <v>2145</v>
      </c>
      <c r="J45" s="921" t="s">
        <v>2146</v>
      </c>
      <c r="K45" s="922" t="s">
        <v>2359</v>
      </c>
      <c r="L45" s="923" t="s">
        <v>2148</v>
      </c>
      <c r="M45" s="922" t="s">
        <v>2149</v>
      </c>
      <c r="N45" s="927" t="s">
        <v>2360</v>
      </c>
    </row>
    <row r="46">
      <c r="A46" s="917"/>
      <c r="B46" s="918">
        <v>43.0</v>
      </c>
      <c r="C46" s="925" t="s">
        <v>2362</v>
      </c>
      <c r="D46" s="925" t="s">
        <v>2142</v>
      </c>
      <c r="E46" s="919" t="s">
        <v>2363</v>
      </c>
      <c r="F46" s="920"/>
      <c r="G46" s="920">
        <v>8.1320008537E10</v>
      </c>
      <c r="H46" s="919" t="s">
        <v>2364</v>
      </c>
      <c r="I46" s="919" t="s">
        <v>2145</v>
      </c>
      <c r="J46" s="921" t="s">
        <v>2146</v>
      </c>
      <c r="K46" s="922" t="s">
        <v>2255</v>
      </c>
      <c r="L46" s="923" t="s">
        <v>2148</v>
      </c>
      <c r="M46" s="922" t="s">
        <v>2149</v>
      </c>
      <c r="N46" s="924">
        <v>45544.0</v>
      </c>
    </row>
    <row r="47">
      <c r="A47" s="917"/>
      <c r="B47" s="918">
        <v>44.0</v>
      </c>
      <c r="C47" s="925" t="s">
        <v>2365</v>
      </c>
      <c r="D47" s="925" t="s">
        <v>2142</v>
      </c>
      <c r="E47" s="919" t="s">
        <v>2366</v>
      </c>
      <c r="F47" s="920"/>
      <c r="G47" s="920">
        <v>8.5649332221E10</v>
      </c>
      <c r="H47" s="919" t="s">
        <v>2367</v>
      </c>
      <c r="I47" s="919" t="s">
        <v>2145</v>
      </c>
      <c r="J47" s="921" t="s">
        <v>2146</v>
      </c>
      <c r="K47" s="922" t="s">
        <v>2296</v>
      </c>
      <c r="L47" s="923" t="s">
        <v>2148</v>
      </c>
      <c r="M47" s="922" t="s">
        <v>2149</v>
      </c>
      <c r="N47" s="924">
        <v>45605.0</v>
      </c>
    </row>
    <row r="48">
      <c r="A48" s="917"/>
      <c r="B48" s="918">
        <v>45.0</v>
      </c>
      <c r="C48" s="925" t="s">
        <v>2369</v>
      </c>
      <c r="D48" s="925" t="s">
        <v>2142</v>
      </c>
      <c r="E48" s="919" t="s">
        <v>2370</v>
      </c>
      <c r="F48" s="920"/>
      <c r="G48" s="920">
        <v>8.2232830111E10</v>
      </c>
      <c r="H48" s="919" t="s">
        <v>2371</v>
      </c>
      <c r="I48" s="919" t="s">
        <v>2372</v>
      </c>
      <c r="J48" s="921" t="s">
        <v>2146</v>
      </c>
      <c r="K48" s="922" t="s">
        <v>2373</v>
      </c>
      <c r="L48" s="923" t="s">
        <v>2148</v>
      </c>
      <c r="M48" s="922" t="s">
        <v>2149</v>
      </c>
      <c r="N48" s="927" t="s">
        <v>2180</v>
      </c>
    </row>
    <row r="49">
      <c r="A49" s="917"/>
      <c r="B49" s="918">
        <v>46.0</v>
      </c>
      <c r="C49" s="925" t="s">
        <v>2374</v>
      </c>
      <c r="D49" s="925" t="s">
        <v>2142</v>
      </c>
      <c r="E49" s="919" t="s">
        <v>2375</v>
      </c>
      <c r="F49" s="920"/>
      <c r="G49" s="920">
        <v>8.1341644337E10</v>
      </c>
      <c r="H49" s="919" t="s">
        <v>2376</v>
      </c>
      <c r="I49" s="919" t="s">
        <v>2145</v>
      </c>
      <c r="J49" s="921" t="s">
        <v>2146</v>
      </c>
      <c r="K49" s="922" t="s">
        <v>2296</v>
      </c>
      <c r="L49" s="923" t="s">
        <v>2148</v>
      </c>
      <c r="M49" s="922" t="s">
        <v>2149</v>
      </c>
      <c r="N49" s="924">
        <v>45605.0</v>
      </c>
    </row>
    <row r="50">
      <c r="A50" s="917"/>
      <c r="B50" s="918">
        <v>47.0</v>
      </c>
      <c r="C50" s="925" t="s">
        <v>2378</v>
      </c>
      <c r="D50" s="925" t="s">
        <v>2142</v>
      </c>
      <c r="E50" s="919" t="s">
        <v>2379</v>
      </c>
      <c r="F50" s="920"/>
      <c r="G50" s="920">
        <v>8.2245730455E10</v>
      </c>
      <c r="H50" s="919" t="s">
        <v>2380</v>
      </c>
      <c r="I50" s="919" t="s">
        <v>2145</v>
      </c>
      <c r="J50" s="921" t="s">
        <v>2146</v>
      </c>
      <c r="K50" s="922" t="s">
        <v>2296</v>
      </c>
      <c r="L50" s="923" t="s">
        <v>2148</v>
      </c>
      <c r="M50" s="922" t="s">
        <v>2149</v>
      </c>
      <c r="N50" s="924">
        <v>45605.0</v>
      </c>
    </row>
    <row r="51">
      <c r="A51" s="917"/>
      <c r="B51" s="918">
        <v>48.0</v>
      </c>
      <c r="C51" s="925" t="s">
        <v>2381</v>
      </c>
      <c r="D51" s="925" t="s">
        <v>2142</v>
      </c>
      <c r="E51" s="919" t="s">
        <v>2382</v>
      </c>
      <c r="F51" s="920"/>
      <c r="G51" s="920">
        <v>8.5242033443E10</v>
      </c>
      <c r="H51" s="919" t="s">
        <v>2383</v>
      </c>
      <c r="I51" s="919" t="s">
        <v>2145</v>
      </c>
      <c r="J51" s="921" t="s">
        <v>2146</v>
      </c>
      <c r="K51" s="922" t="s">
        <v>2296</v>
      </c>
      <c r="L51" s="923" t="s">
        <v>2148</v>
      </c>
      <c r="M51" s="922" t="s">
        <v>2149</v>
      </c>
      <c r="N51" s="924">
        <v>45605.0</v>
      </c>
    </row>
    <row r="52">
      <c r="A52" s="917"/>
      <c r="B52" s="918">
        <v>49.0</v>
      </c>
      <c r="C52" s="925" t="s">
        <v>2385</v>
      </c>
      <c r="D52" s="942" t="s">
        <v>2153</v>
      </c>
      <c r="E52" s="919" t="s">
        <v>2386</v>
      </c>
      <c r="F52" s="920"/>
      <c r="G52" s="920" t="s">
        <v>462</v>
      </c>
      <c r="H52" s="951" t="s">
        <v>2387</v>
      </c>
      <c r="I52" s="919" t="s">
        <v>2388</v>
      </c>
      <c r="J52" s="940" t="s">
        <v>2137</v>
      </c>
      <c r="K52" s="922" t="s">
        <v>2389</v>
      </c>
      <c r="L52" s="929" t="s">
        <v>2196</v>
      </c>
      <c r="M52" s="922" t="s">
        <v>2149</v>
      </c>
      <c r="N52" s="931" t="s">
        <v>2390</v>
      </c>
    </row>
    <row r="53">
      <c r="A53" s="917"/>
      <c r="B53" s="918">
        <v>50.0</v>
      </c>
      <c r="C53" s="925" t="s">
        <v>2391</v>
      </c>
      <c r="D53" s="925" t="s">
        <v>2142</v>
      </c>
      <c r="E53" s="919" t="s">
        <v>2392</v>
      </c>
      <c r="F53" s="920"/>
      <c r="G53" s="920">
        <v>8.1266533907E10</v>
      </c>
      <c r="H53" s="919" t="s">
        <v>2393</v>
      </c>
      <c r="I53" s="919" t="s">
        <v>2145</v>
      </c>
      <c r="J53" s="921" t="s">
        <v>2146</v>
      </c>
      <c r="K53" s="922" t="s">
        <v>2255</v>
      </c>
      <c r="L53" s="923" t="s">
        <v>2148</v>
      </c>
      <c r="M53" s="922" t="s">
        <v>2149</v>
      </c>
      <c r="N53" s="924">
        <v>45605.0</v>
      </c>
    </row>
    <row r="54">
      <c r="A54" s="917"/>
      <c r="B54" s="918">
        <v>51.0</v>
      </c>
      <c r="C54" s="925" t="s">
        <v>2395</v>
      </c>
      <c r="D54" s="925" t="s">
        <v>2142</v>
      </c>
      <c r="E54" s="919" t="s">
        <v>2396</v>
      </c>
      <c r="F54" s="920"/>
      <c r="G54" s="920">
        <v>8.114319531E9</v>
      </c>
      <c r="H54" s="919" t="s">
        <v>2397</v>
      </c>
      <c r="I54" s="919" t="s">
        <v>2145</v>
      </c>
      <c r="J54" s="921" t="s">
        <v>2146</v>
      </c>
      <c r="K54" s="922" t="s">
        <v>2255</v>
      </c>
      <c r="L54" s="923" t="s">
        <v>2148</v>
      </c>
      <c r="M54" s="922" t="s">
        <v>2149</v>
      </c>
      <c r="N54" s="924">
        <v>45605.0</v>
      </c>
    </row>
    <row r="55">
      <c r="A55" s="917"/>
      <c r="B55" s="918">
        <v>52.0</v>
      </c>
      <c r="C55" s="919" t="s">
        <v>2398</v>
      </c>
      <c r="D55" s="919" t="s">
        <v>2153</v>
      </c>
      <c r="E55" s="919" t="s">
        <v>2399</v>
      </c>
      <c r="F55" s="920"/>
      <c r="G55" s="920">
        <v>2.14896977E8</v>
      </c>
      <c r="H55" s="919" t="s">
        <v>2400</v>
      </c>
      <c r="I55" s="919" t="s">
        <v>2401</v>
      </c>
      <c r="J55" s="921" t="s">
        <v>2146</v>
      </c>
      <c r="K55" s="922" t="s">
        <v>2402</v>
      </c>
      <c r="L55" s="923" t="s">
        <v>2148</v>
      </c>
      <c r="M55" s="922" t="s">
        <v>2140</v>
      </c>
      <c r="N55" s="927" t="s">
        <v>2403</v>
      </c>
    </row>
    <row r="56">
      <c r="A56" s="917"/>
      <c r="B56" s="918">
        <v>53.0</v>
      </c>
      <c r="C56" s="925" t="s">
        <v>2405</v>
      </c>
      <c r="D56" s="925" t="s">
        <v>2142</v>
      </c>
      <c r="E56" s="919" t="s">
        <v>2406</v>
      </c>
      <c r="F56" s="920"/>
      <c r="G56" s="920">
        <v>8.2145705227E10</v>
      </c>
      <c r="H56" s="919" t="s">
        <v>2407</v>
      </c>
      <c r="I56" s="919" t="s">
        <v>2145</v>
      </c>
      <c r="J56" s="921" t="s">
        <v>2146</v>
      </c>
      <c r="K56" s="922" t="s">
        <v>2255</v>
      </c>
      <c r="L56" s="923" t="s">
        <v>2148</v>
      </c>
      <c r="M56" s="922" t="s">
        <v>2149</v>
      </c>
      <c r="N56" s="924">
        <v>45605.0</v>
      </c>
    </row>
    <row r="57">
      <c r="A57" s="917"/>
      <c r="B57" s="918">
        <v>54.0</v>
      </c>
      <c r="C57" s="925" t="s">
        <v>2408</v>
      </c>
      <c r="D57" s="925" t="s">
        <v>2142</v>
      </c>
      <c r="E57" s="919" t="s">
        <v>2409</v>
      </c>
      <c r="F57" s="920"/>
      <c r="G57" s="920">
        <v>2.284288888E9</v>
      </c>
      <c r="H57" s="919" t="s">
        <v>2410</v>
      </c>
      <c r="I57" s="919" t="s">
        <v>2145</v>
      </c>
      <c r="J57" s="921" t="s">
        <v>2146</v>
      </c>
      <c r="K57" s="922" t="s">
        <v>2255</v>
      </c>
      <c r="L57" s="923" t="s">
        <v>2148</v>
      </c>
      <c r="M57" s="922" t="s">
        <v>2149</v>
      </c>
      <c r="N57" s="924">
        <v>45544.0</v>
      </c>
    </row>
    <row r="58">
      <c r="A58" s="917"/>
      <c r="B58" s="918">
        <v>55.0</v>
      </c>
      <c r="C58" s="925" t="s">
        <v>2412</v>
      </c>
      <c r="D58" s="925" t="s">
        <v>321</v>
      </c>
      <c r="E58" s="919" t="s">
        <v>2413</v>
      </c>
      <c r="F58" s="920"/>
      <c r="G58" s="920">
        <v>8.112346467E9</v>
      </c>
      <c r="H58" s="919" t="s">
        <v>2414</v>
      </c>
      <c r="I58" s="919" t="s">
        <v>2415</v>
      </c>
      <c r="J58" s="940" t="s">
        <v>2146</v>
      </c>
      <c r="K58" s="922" t="s">
        <v>2416</v>
      </c>
      <c r="L58" s="923" t="s">
        <v>2148</v>
      </c>
      <c r="M58" s="922" t="s">
        <v>2140</v>
      </c>
      <c r="N58" s="927" t="s">
        <v>2417</v>
      </c>
    </row>
    <row r="59">
      <c r="A59" s="917"/>
      <c r="B59" s="918">
        <v>56.0</v>
      </c>
      <c r="C59" s="925" t="s">
        <v>2418</v>
      </c>
      <c r="D59" s="925" t="s">
        <v>2142</v>
      </c>
      <c r="E59" s="919" t="s">
        <v>2419</v>
      </c>
      <c r="F59" s="920"/>
      <c r="G59" s="920">
        <v>8.1354274791E10</v>
      </c>
      <c r="H59" s="919" t="s">
        <v>2420</v>
      </c>
      <c r="I59" s="919" t="s">
        <v>2145</v>
      </c>
      <c r="J59" s="921" t="s">
        <v>2146</v>
      </c>
      <c r="K59" s="922" t="s">
        <v>2255</v>
      </c>
      <c r="L59" s="923" t="s">
        <v>2148</v>
      </c>
      <c r="M59" s="922" t="s">
        <v>2149</v>
      </c>
      <c r="N59" s="924">
        <v>45605.0</v>
      </c>
    </row>
    <row r="60">
      <c r="A60" s="917"/>
      <c r="B60" s="918">
        <v>57.0</v>
      </c>
      <c r="C60" s="925" t="s">
        <v>2422</v>
      </c>
      <c r="D60" s="925" t="s">
        <v>2142</v>
      </c>
      <c r="E60" s="919" t="s">
        <v>2423</v>
      </c>
      <c r="F60" s="920"/>
      <c r="G60" s="920">
        <v>2.125535161E9</v>
      </c>
      <c r="H60" s="919" t="s">
        <v>2424</v>
      </c>
      <c r="I60" s="919" t="s">
        <v>2425</v>
      </c>
      <c r="J60" s="921" t="s">
        <v>2146</v>
      </c>
      <c r="K60" s="922" t="s">
        <v>2426</v>
      </c>
      <c r="L60" s="923" t="s">
        <v>2148</v>
      </c>
      <c r="M60" s="922" t="s">
        <v>2149</v>
      </c>
      <c r="N60" s="927" t="s">
        <v>2427</v>
      </c>
    </row>
    <row r="61">
      <c r="A61" s="917"/>
      <c r="B61" s="918">
        <v>58.0</v>
      </c>
      <c r="C61" s="925" t="s">
        <v>2428</v>
      </c>
      <c r="D61" s="925" t="s">
        <v>2142</v>
      </c>
      <c r="E61" s="919" t="s">
        <v>2429</v>
      </c>
      <c r="F61" s="920"/>
      <c r="G61" s="920">
        <v>8.1367608086E10</v>
      </c>
      <c r="H61" s="919" t="s">
        <v>2430</v>
      </c>
      <c r="I61" s="919" t="s">
        <v>2145</v>
      </c>
      <c r="J61" s="921" t="s">
        <v>2146</v>
      </c>
      <c r="K61" s="922" t="s">
        <v>2255</v>
      </c>
      <c r="L61" s="923" t="s">
        <v>2148</v>
      </c>
      <c r="M61" s="922" t="s">
        <v>2149</v>
      </c>
      <c r="N61" s="924">
        <v>45513.0</v>
      </c>
    </row>
    <row r="62">
      <c r="A62" s="917"/>
      <c r="B62" s="918">
        <v>59.0</v>
      </c>
      <c r="C62" s="919" t="s">
        <v>2432</v>
      </c>
      <c r="D62" s="919" t="s">
        <v>2142</v>
      </c>
      <c r="E62" s="919" t="s">
        <v>2433</v>
      </c>
      <c r="F62" s="920"/>
      <c r="G62" s="920">
        <v>8.2341881744E10</v>
      </c>
      <c r="H62" s="919" t="s">
        <v>2434</v>
      </c>
      <c r="I62" s="919" t="s">
        <v>2145</v>
      </c>
      <c r="J62" s="921" t="s">
        <v>2146</v>
      </c>
      <c r="K62" s="922" t="s">
        <v>2255</v>
      </c>
      <c r="L62" s="923" t="s">
        <v>2190</v>
      </c>
      <c r="M62" s="922" t="s">
        <v>2149</v>
      </c>
      <c r="N62" s="924">
        <v>45605.0</v>
      </c>
    </row>
    <row r="63">
      <c r="A63" s="917"/>
      <c r="B63" s="918">
        <v>60.0</v>
      </c>
      <c r="C63" s="919" t="s">
        <v>2435</v>
      </c>
      <c r="D63" s="919" t="s">
        <v>2142</v>
      </c>
      <c r="E63" s="919" t="s">
        <v>2436</v>
      </c>
      <c r="F63" s="920"/>
      <c r="G63" s="920">
        <v>8.1310353391E10</v>
      </c>
      <c r="H63" s="919" t="s">
        <v>2437</v>
      </c>
      <c r="I63" s="919" t="s">
        <v>2145</v>
      </c>
      <c r="J63" s="921" t="s">
        <v>2146</v>
      </c>
      <c r="K63" s="922" t="s">
        <v>2255</v>
      </c>
      <c r="L63" s="923" t="s">
        <v>2148</v>
      </c>
      <c r="M63" s="922" t="s">
        <v>2149</v>
      </c>
      <c r="N63" s="949">
        <v>45605.0</v>
      </c>
    </row>
    <row r="64">
      <c r="A64" s="917"/>
      <c r="B64" s="918">
        <v>61.0</v>
      </c>
      <c r="C64" s="919" t="s">
        <v>2439</v>
      </c>
      <c r="D64" s="919" t="s">
        <v>2142</v>
      </c>
      <c r="E64" s="919" t="s">
        <v>2440</v>
      </c>
      <c r="F64" s="920"/>
      <c r="G64" s="920">
        <v>8.2344576675E10</v>
      </c>
      <c r="H64" s="919" t="s">
        <v>2441</v>
      </c>
      <c r="I64" s="919" t="s">
        <v>2145</v>
      </c>
      <c r="J64" s="921" t="s">
        <v>2146</v>
      </c>
      <c r="K64" s="922" t="s">
        <v>2255</v>
      </c>
      <c r="L64" s="923" t="s">
        <v>2148</v>
      </c>
      <c r="M64" s="922" t="s">
        <v>2149</v>
      </c>
      <c r="N64" s="949">
        <v>45605.0</v>
      </c>
    </row>
    <row r="65">
      <c r="A65" s="917"/>
      <c r="B65" s="918">
        <v>62.0</v>
      </c>
      <c r="C65" s="919" t="s">
        <v>2442</v>
      </c>
      <c r="D65" s="919" t="s">
        <v>2153</v>
      </c>
      <c r="E65" s="919" t="s">
        <v>2443</v>
      </c>
      <c r="F65" s="920"/>
      <c r="G65" s="920">
        <v>2.81635292E8</v>
      </c>
      <c r="H65" s="919" t="s">
        <v>2444</v>
      </c>
      <c r="I65" s="919" t="s">
        <v>2445</v>
      </c>
      <c r="J65" s="921" t="s">
        <v>2146</v>
      </c>
      <c r="K65" s="922" t="s">
        <v>2445</v>
      </c>
      <c r="L65" s="923" t="s">
        <v>2139</v>
      </c>
      <c r="M65" s="922" t="s">
        <v>2140</v>
      </c>
      <c r="N65" s="944" t="s">
        <v>2446</v>
      </c>
    </row>
    <row r="66">
      <c r="A66" s="917"/>
      <c r="B66" s="918">
        <v>63.0</v>
      </c>
      <c r="C66" s="925" t="s">
        <v>2448</v>
      </c>
      <c r="D66" s="925" t="s">
        <v>2142</v>
      </c>
      <c r="E66" s="919" t="s">
        <v>2449</v>
      </c>
      <c r="F66" s="920"/>
      <c r="G66" s="920">
        <v>6.2711580645E10</v>
      </c>
      <c r="H66" s="919" t="s">
        <v>2450</v>
      </c>
      <c r="I66" s="919" t="s">
        <v>2145</v>
      </c>
      <c r="J66" s="921" t="s">
        <v>2146</v>
      </c>
      <c r="K66" s="922" t="s">
        <v>2255</v>
      </c>
      <c r="L66" s="923" t="s">
        <v>2148</v>
      </c>
      <c r="M66" s="922" t="s">
        <v>2149</v>
      </c>
      <c r="N66" s="952" t="s">
        <v>2451</v>
      </c>
    </row>
    <row r="67">
      <c r="A67" s="917"/>
      <c r="B67" s="918">
        <v>64.0</v>
      </c>
      <c r="C67" s="919" t="s">
        <v>2452</v>
      </c>
      <c r="D67" s="919" t="s">
        <v>2142</v>
      </c>
      <c r="E67" s="919" t="s">
        <v>2453</v>
      </c>
      <c r="F67" s="920"/>
      <c r="G67" s="920">
        <v>8.5299815119E10</v>
      </c>
      <c r="H67" s="919" t="s">
        <v>2454</v>
      </c>
      <c r="I67" s="919" t="s">
        <v>2145</v>
      </c>
      <c r="J67" s="921" t="s">
        <v>2146</v>
      </c>
      <c r="K67" s="922" t="s">
        <v>2255</v>
      </c>
      <c r="L67" s="923" t="s">
        <v>2148</v>
      </c>
      <c r="M67" s="922" t="s">
        <v>2149</v>
      </c>
      <c r="N67" s="949">
        <v>45544.0</v>
      </c>
    </row>
    <row r="68">
      <c r="A68" s="917"/>
      <c r="B68" s="918">
        <v>65.0</v>
      </c>
      <c r="C68" s="919" t="s">
        <v>2455</v>
      </c>
      <c r="D68" s="919" t="s">
        <v>2142</v>
      </c>
      <c r="E68" s="919" t="s">
        <v>2456</v>
      </c>
      <c r="F68" s="920"/>
      <c r="G68" s="920">
        <v>8.5217302904E10</v>
      </c>
      <c r="H68" s="919" t="s">
        <v>2457</v>
      </c>
      <c r="I68" s="919" t="s">
        <v>2145</v>
      </c>
      <c r="J68" s="921" t="s">
        <v>2146</v>
      </c>
      <c r="K68" s="922" t="s">
        <v>2276</v>
      </c>
      <c r="L68" s="923" t="s">
        <v>2148</v>
      </c>
      <c r="M68" s="922" t="s">
        <v>2149</v>
      </c>
      <c r="N68" s="949">
        <v>45605.0</v>
      </c>
    </row>
    <row r="69">
      <c r="A69" s="917"/>
      <c r="B69" s="918">
        <v>66.0</v>
      </c>
      <c r="C69" s="919" t="s">
        <v>2459</v>
      </c>
      <c r="D69" s="919" t="s">
        <v>2153</v>
      </c>
      <c r="E69" s="919" t="s">
        <v>2460</v>
      </c>
      <c r="F69" s="920"/>
      <c r="G69" s="920">
        <v>8.2267394897E10</v>
      </c>
      <c r="H69" s="919" t="s">
        <v>2461</v>
      </c>
      <c r="I69" s="919" t="s">
        <v>2462</v>
      </c>
      <c r="J69" s="921" t="s">
        <v>2146</v>
      </c>
      <c r="K69" s="922" t="s">
        <v>2178</v>
      </c>
      <c r="L69" s="923" t="s">
        <v>2148</v>
      </c>
      <c r="M69" s="922" t="s">
        <v>2149</v>
      </c>
      <c r="N69" s="949">
        <v>45515.0</v>
      </c>
    </row>
    <row r="70">
      <c r="A70" s="917"/>
      <c r="B70" s="918">
        <v>67.0</v>
      </c>
      <c r="C70" s="919" t="s">
        <v>2463</v>
      </c>
      <c r="D70" s="919" t="s">
        <v>2142</v>
      </c>
      <c r="E70" s="919" t="s">
        <v>2464</v>
      </c>
      <c r="F70" s="920"/>
      <c r="G70" s="920">
        <v>8.1360089035E10</v>
      </c>
      <c r="H70" s="919" t="s">
        <v>2465</v>
      </c>
      <c r="I70" s="919" t="s">
        <v>2145</v>
      </c>
      <c r="J70" s="921" t="s">
        <v>2146</v>
      </c>
      <c r="K70" s="922" t="s">
        <v>2255</v>
      </c>
      <c r="L70" s="923" t="s">
        <v>2148</v>
      </c>
      <c r="M70" s="922" t="s">
        <v>2149</v>
      </c>
      <c r="N70" s="949">
        <v>45605.0</v>
      </c>
    </row>
    <row r="71">
      <c r="A71" s="917"/>
      <c r="B71" s="918">
        <v>68.0</v>
      </c>
      <c r="C71" s="919" t="s">
        <v>2467</v>
      </c>
      <c r="D71" s="919" t="s">
        <v>2142</v>
      </c>
      <c r="E71" s="919" t="s">
        <v>2468</v>
      </c>
      <c r="F71" s="920"/>
      <c r="G71" s="920">
        <v>3.862222882E9</v>
      </c>
      <c r="H71" s="919" t="s">
        <v>2469</v>
      </c>
      <c r="I71" s="919" t="s">
        <v>2145</v>
      </c>
      <c r="J71" s="921" t="s">
        <v>2146</v>
      </c>
      <c r="K71" s="922" t="s">
        <v>2255</v>
      </c>
      <c r="L71" s="923" t="s">
        <v>2148</v>
      </c>
      <c r="M71" s="922" t="s">
        <v>2149</v>
      </c>
      <c r="N71" s="949">
        <v>45605.0</v>
      </c>
    </row>
    <row r="72">
      <c r="A72" s="917"/>
      <c r="B72" s="918">
        <v>69.0</v>
      </c>
      <c r="C72" s="919" t="s">
        <v>2470</v>
      </c>
      <c r="D72" s="919" t="s">
        <v>2153</v>
      </c>
      <c r="E72" s="919" t="s">
        <v>2471</v>
      </c>
      <c r="F72" s="920"/>
      <c r="G72" s="920">
        <v>8.1289910359E10</v>
      </c>
      <c r="H72" s="919" t="s">
        <v>2472</v>
      </c>
      <c r="I72" s="919" t="s">
        <v>2473</v>
      </c>
      <c r="J72" s="921" t="s">
        <v>2137</v>
      </c>
      <c r="K72" s="922" t="s">
        <v>2276</v>
      </c>
      <c r="L72" s="923" t="s">
        <v>2148</v>
      </c>
      <c r="M72" s="922" t="s">
        <v>2149</v>
      </c>
      <c r="N72" s="944" t="s">
        <v>2474</v>
      </c>
    </row>
    <row r="73">
      <c r="A73" s="917"/>
      <c r="B73" s="918">
        <v>70.0</v>
      </c>
      <c r="C73" s="919" t="s">
        <v>2470</v>
      </c>
      <c r="D73" s="919" t="s">
        <v>2142</v>
      </c>
      <c r="E73" s="919" t="s">
        <v>2476</v>
      </c>
      <c r="F73" s="920"/>
      <c r="G73" s="920">
        <v>8.2234502425E10</v>
      </c>
      <c r="H73" s="919" t="s">
        <v>2477</v>
      </c>
      <c r="I73" s="919" t="s">
        <v>2478</v>
      </c>
      <c r="J73" s="921" t="s">
        <v>2146</v>
      </c>
      <c r="K73" s="922" t="s">
        <v>2276</v>
      </c>
      <c r="L73" s="923" t="s">
        <v>2148</v>
      </c>
      <c r="M73" s="922" t="s">
        <v>2149</v>
      </c>
      <c r="N73" s="949">
        <v>45605.0</v>
      </c>
    </row>
    <row r="74">
      <c r="A74" s="917"/>
      <c r="B74" s="918">
        <v>71.0</v>
      </c>
      <c r="C74" s="925" t="s">
        <v>2479</v>
      </c>
      <c r="D74" s="919" t="s">
        <v>2153</v>
      </c>
      <c r="E74" s="919" t="s">
        <v>2480</v>
      </c>
      <c r="F74" s="920"/>
      <c r="G74" s="920">
        <v>8.11984005E8</v>
      </c>
      <c r="H74" s="919" t="s">
        <v>2481</v>
      </c>
      <c r="I74" s="919" t="s">
        <v>2482</v>
      </c>
      <c r="J74" s="921" t="s">
        <v>2146</v>
      </c>
      <c r="K74" s="922" t="s">
        <v>2483</v>
      </c>
      <c r="L74" s="923" t="s">
        <v>2148</v>
      </c>
      <c r="M74" s="922" t="s">
        <v>2149</v>
      </c>
      <c r="N74" s="944" t="s">
        <v>2484</v>
      </c>
    </row>
    <row r="75">
      <c r="A75" s="378"/>
      <c r="F75" s="361"/>
      <c r="G75" s="361"/>
      <c r="J75" s="361"/>
      <c r="L75" s="335"/>
    </row>
    <row r="76">
      <c r="A76" s="378"/>
      <c r="F76" s="361"/>
      <c r="G76" s="361"/>
      <c r="J76" s="361"/>
      <c r="L76" s="335"/>
    </row>
    <row r="77">
      <c r="A77" s="378"/>
      <c r="F77" s="361"/>
      <c r="G77" s="361"/>
      <c r="J77" s="361"/>
      <c r="L77" s="335"/>
    </row>
    <row r="78">
      <c r="A78" s="378"/>
      <c r="F78" s="361"/>
      <c r="G78" s="361"/>
      <c r="J78" s="361"/>
      <c r="L78" s="335"/>
    </row>
    <row r="79">
      <c r="A79" s="378"/>
      <c r="F79" s="361"/>
      <c r="G79" s="361"/>
      <c r="J79" s="361"/>
      <c r="L79" s="335"/>
    </row>
    <row r="80">
      <c r="A80" s="378"/>
      <c r="F80" s="361"/>
      <c r="G80" s="361"/>
      <c r="J80" s="361"/>
      <c r="L80" s="335"/>
    </row>
    <row r="81">
      <c r="A81" s="378"/>
      <c r="F81" s="361"/>
      <c r="G81" s="361"/>
      <c r="J81" s="361"/>
      <c r="L81" s="335"/>
    </row>
    <row r="82">
      <c r="A82" s="378"/>
      <c r="F82" s="361"/>
      <c r="G82" s="361"/>
      <c r="J82" s="361"/>
      <c r="L82" s="335"/>
    </row>
    <row r="83">
      <c r="A83" s="378"/>
      <c r="F83" s="361"/>
      <c r="G83" s="361"/>
      <c r="J83" s="361"/>
      <c r="L83" s="335"/>
    </row>
    <row r="84">
      <c r="A84" s="378"/>
      <c r="F84" s="361"/>
      <c r="G84" s="361"/>
      <c r="J84" s="361"/>
      <c r="L84" s="335"/>
    </row>
    <row r="85">
      <c r="A85" s="378"/>
      <c r="F85" s="361"/>
      <c r="G85" s="361"/>
      <c r="J85" s="361"/>
      <c r="L85" s="335"/>
    </row>
    <row r="86">
      <c r="A86" s="378"/>
      <c r="F86" s="361"/>
      <c r="G86" s="361"/>
      <c r="J86" s="361"/>
      <c r="L86" s="335"/>
    </row>
    <row r="87">
      <c r="A87" s="378"/>
      <c r="F87" s="361"/>
      <c r="G87" s="361"/>
      <c r="J87" s="361"/>
      <c r="L87" s="335"/>
    </row>
    <row r="88">
      <c r="A88" s="378"/>
      <c r="F88" s="361"/>
      <c r="G88" s="361"/>
      <c r="J88" s="361"/>
      <c r="L88" s="335"/>
    </row>
    <row r="89">
      <c r="A89" s="378"/>
      <c r="F89" s="361"/>
      <c r="G89" s="361"/>
      <c r="J89" s="361"/>
      <c r="L89" s="335"/>
    </row>
    <row r="90">
      <c r="A90" s="378"/>
      <c r="F90" s="361"/>
      <c r="G90" s="361"/>
      <c r="J90" s="361"/>
      <c r="L90" s="335"/>
    </row>
    <row r="91">
      <c r="A91" s="378"/>
      <c r="F91" s="361"/>
      <c r="G91" s="361"/>
      <c r="J91" s="361"/>
      <c r="L91" s="335"/>
    </row>
    <row r="92">
      <c r="A92" s="378"/>
      <c r="F92" s="361"/>
      <c r="G92" s="361"/>
      <c r="J92" s="361"/>
      <c r="L92" s="335"/>
    </row>
    <row r="93">
      <c r="A93" s="378"/>
      <c r="F93" s="361"/>
      <c r="G93" s="361"/>
      <c r="J93" s="361"/>
      <c r="L93" s="335"/>
    </row>
    <row r="94">
      <c r="A94" s="378"/>
      <c r="F94" s="361"/>
      <c r="G94" s="361"/>
      <c r="J94" s="361"/>
      <c r="L94" s="335"/>
    </row>
    <row r="95">
      <c r="A95" s="378"/>
      <c r="F95" s="361"/>
      <c r="G95" s="361"/>
      <c r="J95" s="361"/>
      <c r="L95" s="335"/>
    </row>
    <row r="96">
      <c r="A96" s="378"/>
      <c r="F96" s="361"/>
      <c r="G96" s="361"/>
      <c r="J96" s="361"/>
      <c r="L96" s="335"/>
    </row>
    <row r="97">
      <c r="A97" s="378"/>
      <c r="F97" s="361"/>
      <c r="G97" s="361"/>
      <c r="J97" s="361"/>
      <c r="L97" s="335"/>
    </row>
    <row r="98">
      <c r="A98" s="378"/>
      <c r="F98" s="361"/>
      <c r="G98" s="361"/>
      <c r="J98" s="361"/>
      <c r="L98" s="335"/>
    </row>
    <row r="99">
      <c r="A99" s="378"/>
      <c r="F99" s="361"/>
      <c r="G99" s="361"/>
      <c r="J99" s="361"/>
      <c r="L99" s="335"/>
    </row>
    <row r="100">
      <c r="A100" s="378"/>
      <c r="F100" s="361"/>
      <c r="G100" s="361"/>
      <c r="J100" s="361"/>
      <c r="L100" s="335"/>
    </row>
    <row r="101">
      <c r="A101" s="378"/>
      <c r="F101" s="361"/>
      <c r="G101" s="361"/>
      <c r="J101" s="361"/>
      <c r="L101" s="335"/>
    </row>
    <row r="102">
      <c r="A102" s="378"/>
      <c r="F102" s="361"/>
      <c r="G102" s="361"/>
      <c r="J102" s="361"/>
      <c r="L102" s="335"/>
    </row>
    <row r="103">
      <c r="A103" s="378"/>
      <c r="F103" s="361"/>
      <c r="G103" s="361"/>
      <c r="J103" s="361"/>
      <c r="L103" s="335"/>
    </row>
    <row r="104">
      <c r="A104" s="378"/>
      <c r="F104" s="361"/>
      <c r="G104" s="361"/>
      <c r="J104" s="361"/>
      <c r="L104" s="335"/>
    </row>
    <row r="105">
      <c r="A105" s="378"/>
      <c r="F105" s="361"/>
      <c r="G105" s="361"/>
      <c r="J105" s="361"/>
      <c r="L105" s="335"/>
    </row>
    <row r="106">
      <c r="A106" s="378"/>
      <c r="F106" s="361"/>
      <c r="G106" s="361"/>
      <c r="J106" s="361"/>
      <c r="L106" s="335"/>
    </row>
    <row r="107">
      <c r="A107" s="378"/>
      <c r="F107" s="361"/>
      <c r="G107" s="361"/>
      <c r="J107" s="361"/>
      <c r="L107" s="335"/>
    </row>
    <row r="108">
      <c r="A108" s="378"/>
      <c r="F108" s="361"/>
      <c r="G108" s="361"/>
      <c r="J108" s="361"/>
      <c r="L108" s="335"/>
    </row>
    <row r="109">
      <c r="A109" s="378"/>
      <c r="F109" s="361"/>
      <c r="G109" s="361"/>
      <c r="J109" s="361"/>
      <c r="L109" s="335"/>
    </row>
    <row r="110">
      <c r="A110" s="378"/>
      <c r="F110" s="361"/>
      <c r="G110" s="361"/>
      <c r="J110" s="361"/>
      <c r="L110" s="335"/>
    </row>
    <row r="111">
      <c r="A111" s="378"/>
      <c r="F111" s="361"/>
      <c r="G111" s="361"/>
      <c r="J111" s="361"/>
      <c r="L111" s="335"/>
    </row>
    <row r="112">
      <c r="A112" s="378"/>
      <c r="F112" s="361"/>
      <c r="G112" s="361"/>
      <c r="J112" s="361"/>
      <c r="L112" s="335"/>
    </row>
    <row r="113">
      <c r="A113" s="378"/>
      <c r="F113" s="361"/>
      <c r="G113" s="361"/>
      <c r="J113" s="361"/>
      <c r="L113" s="335"/>
    </row>
    <row r="114">
      <c r="A114" s="378"/>
      <c r="F114" s="361"/>
      <c r="G114" s="361"/>
      <c r="J114" s="361"/>
      <c r="L114" s="335"/>
    </row>
    <row r="115">
      <c r="A115" s="378"/>
      <c r="F115" s="361"/>
      <c r="G115" s="361"/>
      <c r="J115" s="361"/>
      <c r="L115" s="335"/>
    </row>
    <row r="116">
      <c r="A116" s="378"/>
      <c r="F116" s="361"/>
      <c r="G116" s="361"/>
      <c r="J116" s="361"/>
      <c r="L116" s="335"/>
    </row>
    <row r="117">
      <c r="A117" s="378"/>
      <c r="F117" s="361"/>
      <c r="G117" s="361"/>
      <c r="J117" s="361"/>
      <c r="L117" s="335"/>
    </row>
    <row r="118">
      <c r="A118" s="378"/>
      <c r="F118" s="361"/>
      <c r="G118" s="361"/>
      <c r="J118" s="361"/>
      <c r="L118" s="335"/>
    </row>
    <row r="119">
      <c r="A119" s="378"/>
      <c r="F119" s="361"/>
      <c r="G119" s="361"/>
      <c r="J119" s="361"/>
      <c r="L119" s="335"/>
    </row>
    <row r="120">
      <c r="A120" s="378"/>
      <c r="F120" s="361"/>
      <c r="G120" s="361"/>
      <c r="J120" s="361"/>
      <c r="L120" s="335"/>
    </row>
    <row r="121">
      <c r="A121" s="378"/>
      <c r="F121" s="361"/>
      <c r="G121" s="361"/>
      <c r="J121" s="361"/>
      <c r="L121" s="335"/>
    </row>
    <row r="122">
      <c r="A122" s="378"/>
      <c r="F122" s="361"/>
      <c r="G122" s="361"/>
      <c r="J122" s="361"/>
      <c r="L122" s="335"/>
    </row>
    <row r="123">
      <c r="A123" s="378"/>
      <c r="F123" s="361"/>
      <c r="G123" s="361"/>
      <c r="J123" s="361"/>
      <c r="L123" s="335"/>
    </row>
    <row r="124">
      <c r="A124" s="378"/>
      <c r="F124" s="361"/>
      <c r="G124" s="361"/>
      <c r="J124" s="361"/>
      <c r="L124" s="335"/>
    </row>
    <row r="125">
      <c r="A125" s="378"/>
      <c r="F125" s="361"/>
      <c r="G125" s="361"/>
      <c r="J125" s="361"/>
      <c r="L125" s="335"/>
    </row>
    <row r="126">
      <c r="A126" s="378"/>
      <c r="F126" s="361"/>
      <c r="G126" s="361"/>
      <c r="J126" s="361"/>
      <c r="L126" s="335"/>
    </row>
    <row r="127">
      <c r="A127" s="378"/>
      <c r="F127" s="361"/>
      <c r="G127" s="361"/>
      <c r="J127" s="361"/>
      <c r="L127" s="335"/>
    </row>
    <row r="128">
      <c r="A128" s="378"/>
      <c r="F128" s="361"/>
      <c r="G128" s="361"/>
      <c r="J128" s="361"/>
      <c r="L128" s="335"/>
    </row>
    <row r="129">
      <c r="A129" s="378"/>
      <c r="F129" s="361"/>
      <c r="G129" s="361"/>
      <c r="J129" s="361"/>
      <c r="L129" s="335"/>
    </row>
    <row r="130">
      <c r="A130" s="378"/>
      <c r="F130" s="361"/>
      <c r="G130" s="361"/>
      <c r="J130" s="361"/>
      <c r="L130" s="335"/>
    </row>
    <row r="131">
      <c r="A131" s="378"/>
      <c r="F131" s="361"/>
      <c r="G131" s="361"/>
      <c r="J131" s="361"/>
      <c r="L131" s="335"/>
    </row>
    <row r="132">
      <c r="A132" s="378"/>
      <c r="F132" s="361"/>
      <c r="G132" s="361"/>
      <c r="J132" s="361"/>
      <c r="L132" s="335"/>
    </row>
    <row r="133">
      <c r="A133" s="378"/>
      <c r="F133" s="361"/>
      <c r="G133" s="361"/>
      <c r="J133" s="361"/>
      <c r="L133" s="335"/>
    </row>
    <row r="134">
      <c r="A134" s="378"/>
      <c r="F134" s="361"/>
      <c r="G134" s="361"/>
      <c r="J134" s="361"/>
      <c r="L134" s="335"/>
    </row>
    <row r="135">
      <c r="A135" s="378"/>
      <c r="F135" s="361"/>
      <c r="G135" s="361"/>
      <c r="J135" s="361"/>
      <c r="L135" s="335"/>
    </row>
    <row r="136">
      <c r="A136" s="378"/>
      <c r="F136" s="361"/>
      <c r="G136" s="361"/>
      <c r="J136" s="361"/>
      <c r="L136" s="335"/>
    </row>
    <row r="137">
      <c r="A137" s="378"/>
      <c r="F137" s="361"/>
      <c r="G137" s="361"/>
      <c r="J137" s="361"/>
      <c r="L137" s="335"/>
    </row>
    <row r="138">
      <c r="A138" s="378"/>
      <c r="F138" s="361"/>
      <c r="G138" s="361"/>
      <c r="J138" s="361"/>
      <c r="L138" s="335"/>
    </row>
    <row r="139">
      <c r="A139" s="378"/>
      <c r="F139" s="361"/>
      <c r="G139" s="361"/>
      <c r="J139" s="361"/>
      <c r="L139" s="335"/>
    </row>
    <row r="140">
      <c r="A140" s="378"/>
      <c r="F140" s="361"/>
      <c r="G140" s="361"/>
      <c r="J140" s="361"/>
      <c r="L140" s="335"/>
    </row>
    <row r="141">
      <c r="A141" s="378"/>
      <c r="F141" s="361"/>
      <c r="G141" s="361"/>
      <c r="J141" s="361"/>
      <c r="L141" s="335"/>
    </row>
    <row r="142">
      <c r="A142" s="378"/>
      <c r="F142" s="361"/>
      <c r="G142" s="361"/>
      <c r="J142" s="361"/>
      <c r="L142" s="335"/>
    </row>
    <row r="143">
      <c r="A143" s="378"/>
      <c r="F143" s="361"/>
      <c r="G143" s="361"/>
      <c r="J143" s="361"/>
      <c r="L143" s="335"/>
    </row>
    <row r="144">
      <c r="A144" s="378"/>
      <c r="F144" s="361"/>
      <c r="G144" s="361"/>
      <c r="J144" s="361"/>
      <c r="L144" s="335"/>
    </row>
    <row r="145">
      <c r="A145" s="378"/>
      <c r="F145" s="361"/>
      <c r="G145" s="361"/>
      <c r="J145" s="361"/>
      <c r="L145" s="335"/>
    </row>
    <row r="146">
      <c r="A146" s="378"/>
      <c r="F146" s="361"/>
      <c r="G146" s="361"/>
      <c r="J146" s="361"/>
      <c r="L146" s="335"/>
    </row>
    <row r="147">
      <c r="A147" s="378"/>
      <c r="F147" s="361"/>
      <c r="G147" s="361"/>
      <c r="J147" s="361"/>
      <c r="L147" s="335"/>
    </row>
    <row r="148">
      <c r="A148" s="378"/>
      <c r="F148" s="361"/>
      <c r="G148" s="361"/>
      <c r="J148" s="361"/>
      <c r="L148" s="335"/>
    </row>
    <row r="149">
      <c r="A149" s="378"/>
      <c r="F149" s="361"/>
      <c r="G149" s="361"/>
      <c r="J149" s="361"/>
      <c r="L149" s="335"/>
    </row>
    <row r="150">
      <c r="A150" s="378"/>
      <c r="F150" s="361"/>
      <c r="G150" s="361"/>
      <c r="J150" s="361"/>
      <c r="L150" s="335"/>
    </row>
    <row r="151">
      <c r="A151" s="378"/>
      <c r="F151" s="361"/>
      <c r="G151" s="361"/>
      <c r="J151" s="361"/>
      <c r="L151" s="335"/>
    </row>
    <row r="152">
      <c r="A152" s="378"/>
      <c r="F152" s="361"/>
      <c r="G152" s="361"/>
      <c r="J152" s="361"/>
      <c r="L152" s="335"/>
    </row>
    <row r="153">
      <c r="A153" s="378"/>
      <c r="F153" s="361"/>
      <c r="G153" s="361"/>
      <c r="J153" s="361"/>
      <c r="L153" s="335"/>
    </row>
    <row r="154">
      <c r="A154" s="378"/>
      <c r="F154" s="361"/>
      <c r="G154" s="361"/>
      <c r="J154" s="361"/>
      <c r="L154" s="335"/>
    </row>
    <row r="155">
      <c r="A155" s="378"/>
      <c r="F155" s="361"/>
      <c r="G155" s="361"/>
      <c r="J155" s="361"/>
      <c r="L155" s="335"/>
    </row>
    <row r="156">
      <c r="A156" s="378"/>
      <c r="F156" s="361"/>
      <c r="G156" s="361"/>
      <c r="J156" s="361"/>
      <c r="L156" s="335"/>
    </row>
    <row r="157">
      <c r="A157" s="378"/>
      <c r="F157" s="361"/>
      <c r="G157" s="361"/>
      <c r="J157" s="361"/>
      <c r="L157" s="335"/>
    </row>
    <row r="158">
      <c r="A158" s="378"/>
      <c r="F158" s="361"/>
      <c r="G158" s="361"/>
      <c r="J158" s="361"/>
      <c r="L158" s="335"/>
    </row>
    <row r="159">
      <c r="A159" s="378"/>
      <c r="F159" s="361"/>
      <c r="G159" s="361"/>
      <c r="J159" s="361"/>
      <c r="L159" s="335"/>
    </row>
    <row r="160">
      <c r="A160" s="378"/>
      <c r="F160" s="361"/>
      <c r="G160" s="361"/>
      <c r="J160" s="361"/>
      <c r="L160" s="335"/>
    </row>
    <row r="161">
      <c r="A161" s="378"/>
      <c r="F161" s="361"/>
      <c r="G161" s="361"/>
      <c r="J161" s="361"/>
      <c r="L161" s="335"/>
    </row>
    <row r="162">
      <c r="A162" s="378"/>
      <c r="F162" s="361"/>
      <c r="G162" s="361"/>
      <c r="J162" s="361"/>
      <c r="L162" s="335"/>
    </row>
    <row r="163">
      <c r="A163" s="378"/>
      <c r="F163" s="361"/>
      <c r="G163" s="361"/>
      <c r="J163" s="361"/>
      <c r="L163" s="335"/>
    </row>
    <row r="164">
      <c r="A164" s="378"/>
      <c r="F164" s="361"/>
      <c r="G164" s="361"/>
      <c r="J164" s="361"/>
      <c r="L164" s="335"/>
    </row>
    <row r="165">
      <c r="A165" s="378"/>
      <c r="F165" s="361"/>
      <c r="G165" s="361"/>
      <c r="J165" s="361"/>
      <c r="L165" s="335"/>
    </row>
    <row r="166">
      <c r="A166" s="378"/>
      <c r="F166" s="361"/>
      <c r="G166" s="361"/>
      <c r="J166" s="361"/>
      <c r="L166" s="335"/>
    </row>
    <row r="167">
      <c r="A167" s="378"/>
      <c r="F167" s="361"/>
      <c r="G167" s="361"/>
      <c r="J167" s="361"/>
      <c r="L167" s="335"/>
    </row>
    <row r="168">
      <c r="A168" s="378"/>
      <c r="F168" s="361"/>
      <c r="G168" s="361"/>
      <c r="J168" s="361"/>
      <c r="L168" s="335"/>
    </row>
    <row r="169">
      <c r="A169" s="378"/>
      <c r="F169" s="361"/>
      <c r="G169" s="361"/>
      <c r="J169" s="361"/>
      <c r="L169" s="335"/>
    </row>
    <row r="170">
      <c r="A170" s="378"/>
      <c r="F170" s="361"/>
      <c r="G170" s="361"/>
      <c r="J170" s="361"/>
      <c r="L170" s="335"/>
    </row>
    <row r="171">
      <c r="A171" s="378"/>
      <c r="F171" s="361"/>
      <c r="G171" s="361"/>
      <c r="J171" s="361"/>
      <c r="L171" s="335"/>
    </row>
    <row r="172">
      <c r="A172" s="378"/>
      <c r="F172" s="361"/>
      <c r="G172" s="361"/>
      <c r="J172" s="361"/>
      <c r="L172" s="335"/>
    </row>
    <row r="173">
      <c r="A173" s="378"/>
      <c r="F173" s="361"/>
      <c r="G173" s="361"/>
      <c r="J173" s="361"/>
      <c r="L173" s="335"/>
    </row>
    <row r="174">
      <c r="A174" s="378"/>
      <c r="F174" s="361"/>
      <c r="G174" s="361"/>
      <c r="J174" s="361"/>
      <c r="L174" s="335"/>
    </row>
    <row r="175">
      <c r="A175" s="378"/>
      <c r="F175" s="361"/>
      <c r="G175" s="361"/>
      <c r="J175" s="361"/>
      <c r="L175" s="335"/>
    </row>
    <row r="176">
      <c r="A176" s="378"/>
      <c r="F176" s="361"/>
      <c r="G176" s="361"/>
      <c r="J176" s="361"/>
      <c r="L176" s="335"/>
    </row>
    <row r="177">
      <c r="A177" s="378"/>
      <c r="F177" s="361"/>
      <c r="G177" s="361"/>
      <c r="J177" s="361"/>
      <c r="L177" s="335"/>
    </row>
    <row r="178">
      <c r="A178" s="378"/>
      <c r="F178" s="361"/>
      <c r="G178" s="361"/>
      <c r="J178" s="361"/>
      <c r="L178" s="335"/>
    </row>
    <row r="179">
      <c r="A179" s="378"/>
      <c r="F179" s="361"/>
      <c r="G179" s="361"/>
      <c r="J179" s="361"/>
      <c r="L179" s="335"/>
    </row>
    <row r="180">
      <c r="A180" s="378"/>
      <c r="F180" s="361"/>
      <c r="G180" s="361"/>
      <c r="J180" s="361"/>
      <c r="L180" s="335"/>
    </row>
    <row r="181">
      <c r="A181" s="378"/>
      <c r="F181" s="361"/>
      <c r="G181" s="361"/>
      <c r="J181" s="361"/>
      <c r="L181" s="335"/>
    </row>
    <row r="182">
      <c r="A182" s="378"/>
      <c r="F182" s="361"/>
      <c r="G182" s="361"/>
      <c r="J182" s="361"/>
      <c r="L182" s="335"/>
    </row>
    <row r="183">
      <c r="A183" s="378"/>
      <c r="F183" s="361"/>
      <c r="G183" s="361"/>
      <c r="J183" s="361"/>
      <c r="L183" s="335"/>
    </row>
    <row r="184">
      <c r="A184" s="378"/>
      <c r="F184" s="361"/>
      <c r="G184" s="361"/>
      <c r="J184" s="361"/>
      <c r="L184" s="335"/>
    </row>
    <row r="185">
      <c r="A185" s="378"/>
      <c r="F185" s="361"/>
      <c r="G185" s="361"/>
      <c r="J185" s="361"/>
      <c r="L185" s="335"/>
    </row>
    <row r="186">
      <c r="A186" s="378"/>
      <c r="F186" s="361"/>
      <c r="G186" s="361"/>
      <c r="J186" s="361"/>
      <c r="L186" s="335"/>
    </row>
    <row r="187">
      <c r="A187" s="378"/>
      <c r="F187" s="361"/>
      <c r="G187" s="361"/>
      <c r="J187" s="361"/>
      <c r="L187" s="335"/>
    </row>
    <row r="188">
      <c r="A188" s="378"/>
      <c r="F188" s="361"/>
      <c r="G188" s="361"/>
      <c r="J188" s="361"/>
      <c r="L188" s="335"/>
    </row>
    <row r="189">
      <c r="A189" s="378"/>
      <c r="F189" s="361"/>
      <c r="G189" s="361"/>
      <c r="J189" s="361"/>
      <c r="L189" s="335"/>
    </row>
    <row r="190">
      <c r="A190" s="378"/>
      <c r="F190" s="361"/>
      <c r="G190" s="361"/>
      <c r="J190" s="361"/>
      <c r="L190" s="335"/>
    </row>
    <row r="191">
      <c r="A191" s="378"/>
      <c r="F191" s="361"/>
      <c r="G191" s="361"/>
      <c r="J191" s="361"/>
      <c r="L191" s="335"/>
    </row>
    <row r="192">
      <c r="A192" s="378"/>
      <c r="F192" s="361"/>
      <c r="G192" s="361"/>
      <c r="J192" s="361"/>
      <c r="L192" s="335"/>
    </row>
    <row r="193">
      <c r="A193" s="378"/>
      <c r="F193" s="361"/>
      <c r="G193" s="361"/>
      <c r="J193" s="361"/>
      <c r="L193" s="335"/>
    </row>
    <row r="194">
      <c r="A194" s="378"/>
      <c r="F194" s="361"/>
      <c r="G194" s="361"/>
      <c r="J194" s="361"/>
      <c r="L194" s="335"/>
    </row>
    <row r="195">
      <c r="A195" s="378"/>
      <c r="F195" s="361"/>
      <c r="G195" s="361"/>
      <c r="J195" s="361"/>
      <c r="L195" s="335"/>
    </row>
    <row r="196">
      <c r="A196" s="378"/>
      <c r="F196" s="361"/>
      <c r="G196" s="361"/>
      <c r="J196" s="361"/>
      <c r="L196" s="335"/>
    </row>
    <row r="197">
      <c r="A197" s="378"/>
      <c r="F197" s="361"/>
      <c r="G197" s="361"/>
      <c r="J197" s="361"/>
      <c r="L197" s="335"/>
    </row>
    <row r="198">
      <c r="A198" s="378"/>
      <c r="F198" s="361"/>
      <c r="G198" s="361"/>
      <c r="J198" s="361"/>
      <c r="L198" s="335"/>
    </row>
    <row r="199">
      <c r="A199" s="378"/>
      <c r="F199" s="361"/>
      <c r="G199" s="361"/>
      <c r="J199" s="361"/>
      <c r="L199" s="335"/>
    </row>
    <row r="200">
      <c r="A200" s="378"/>
      <c r="F200" s="361"/>
      <c r="G200" s="361"/>
      <c r="J200" s="361"/>
      <c r="L200" s="335"/>
    </row>
    <row r="201">
      <c r="A201" s="378"/>
      <c r="F201" s="361"/>
      <c r="G201" s="361"/>
      <c r="J201" s="361"/>
      <c r="L201" s="335"/>
    </row>
    <row r="202">
      <c r="A202" s="378"/>
      <c r="F202" s="361"/>
      <c r="G202" s="361"/>
      <c r="J202" s="361"/>
      <c r="L202" s="335"/>
    </row>
    <row r="203">
      <c r="A203" s="378"/>
      <c r="F203" s="361"/>
      <c r="G203" s="361"/>
      <c r="J203" s="361"/>
      <c r="L203" s="335"/>
    </row>
    <row r="204">
      <c r="A204" s="378"/>
      <c r="F204" s="361"/>
      <c r="G204" s="361"/>
      <c r="J204" s="361"/>
      <c r="L204" s="335"/>
    </row>
    <row r="205">
      <c r="A205" s="378"/>
      <c r="F205" s="361"/>
      <c r="G205" s="361"/>
      <c r="J205" s="361"/>
      <c r="L205" s="335"/>
    </row>
    <row r="206">
      <c r="A206" s="378"/>
      <c r="F206" s="361"/>
      <c r="G206" s="361"/>
      <c r="J206" s="361"/>
      <c r="L206" s="335"/>
    </row>
    <row r="207">
      <c r="A207" s="378"/>
      <c r="F207" s="361"/>
      <c r="G207" s="361"/>
      <c r="J207" s="361"/>
      <c r="L207" s="335"/>
    </row>
    <row r="208">
      <c r="A208" s="378"/>
      <c r="F208" s="361"/>
      <c r="G208" s="361"/>
      <c r="J208" s="361"/>
      <c r="L208" s="335"/>
    </row>
    <row r="209">
      <c r="A209" s="378"/>
      <c r="F209" s="361"/>
      <c r="G209" s="361"/>
      <c r="J209" s="361"/>
      <c r="L209" s="335"/>
    </row>
    <row r="210">
      <c r="A210" s="378"/>
      <c r="F210" s="361"/>
      <c r="G210" s="361"/>
      <c r="J210" s="361"/>
      <c r="L210" s="335"/>
    </row>
    <row r="211">
      <c r="A211" s="378"/>
      <c r="F211" s="361"/>
      <c r="G211" s="361"/>
      <c r="J211" s="361"/>
      <c r="L211" s="335"/>
    </row>
    <row r="212">
      <c r="A212" s="378"/>
      <c r="F212" s="361"/>
      <c r="G212" s="361"/>
      <c r="J212" s="361"/>
      <c r="L212" s="335"/>
    </row>
    <row r="213">
      <c r="A213" s="378"/>
      <c r="F213" s="361"/>
      <c r="G213" s="361"/>
      <c r="J213" s="361"/>
      <c r="L213" s="335"/>
    </row>
    <row r="214">
      <c r="A214" s="378"/>
      <c r="F214" s="361"/>
      <c r="G214" s="361"/>
      <c r="J214" s="361"/>
      <c r="L214" s="335"/>
    </row>
    <row r="215">
      <c r="A215" s="378"/>
      <c r="F215" s="361"/>
      <c r="G215" s="361"/>
      <c r="J215" s="361"/>
      <c r="L215" s="335"/>
    </row>
    <row r="216">
      <c r="A216" s="378"/>
      <c r="F216" s="361"/>
      <c r="G216" s="361"/>
      <c r="J216" s="361"/>
      <c r="L216" s="335"/>
    </row>
    <row r="217">
      <c r="A217" s="378"/>
      <c r="F217" s="361"/>
      <c r="G217" s="361"/>
      <c r="J217" s="361"/>
      <c r="L217" s="335"/>
    </row>
    <row r="218">
      <c r="A218" s="378"/>
      <c r="F218" s="361"/>
      <c r="G218" s="361"/>
      <c r="J218" s="361"/>
      <c r="L218" s="335"/>
    </row>
    <row r="219">
      <c r="A219" s="378"/>
      <c r="F219" s="361"/>
      <c r="G219" s="361"/>
      <c r="J219" s="361"/>
      <c r="L219" s="335"/>
    </row>
    <row r="220">
      <c r="A220" s="378"/>
      <c r="F220" s="361"/>
      <c r="G220" s="361"/>
      <c r="J220" s="361"/>
      <c r="L220" s="335"/>
    </row>
    <row r="221">
      <c r="A221" s="378"/>
      <c r="F221" s="361"/>
      <c r="G221" s="361"/>
      <c r="J221" s="361"/>
      <c r="L221" s="335"/>
    </row>
    <row r="222">
      <c r="A222" s="378"/>
      <c r="F222" s="361"/>
      <c r="G222" s="361"/>
      <c r="J222" s="361"/>
      <c r="L222" s="335"/>
    </row>
    <row r="223">
      <c r="A223" s="378"/>
      <c r="F223" s="361"/>
      <c r="G223" s="361"/>
      <c r="J223" s="361"/>
      <c r="L223" s="335"/>
    </row>
    <row r="224">
      <c r="A224" s="378"/>
      <c r="F224" s="361"/>
      <c r="G224" s="361"/>
      <c r="J224" s="361"/>
      <c r="L224" s="335"/>
    </row>
    <row r="225">
      <c r="A225" s="378"/>
      <c r="F225" s="361"/>
      <c r="G225" s="361"/>
      <c r="J225" s="361"/>
      <c r="L225" s="335"/>
    </row>
    <row r="226">
      <c r="A226" s="378"/>
      <c r="F226" s="361"/>
      <c r="G226" s="361"/>
      <c r="J226" s="361"/>
      <c r="L226" s="335"/>
    </row>
    <row r="227">
      <c r="A227" s="378"/>
      <c r="F227" s="361"/>
      <c r="G227" s="361"/>
      <c r="J227" s="361"/>
      <c r="L227" s="335"/>
    </row>
    <row r="228">
      <c r="A228" s="378"/>
      <c r="F228" s="361"/>
      <c r="G228" s="361"/>
      <c r="J228" s="361"/>
      <c r="L228" s="335"/>
    </row>
    <row r="229">
      <c r="A229" s="378"/>
      <c r="F229" s="361"/>
      <c r="G229" s="361"/>
      <c r="J229" s="361"/>
      <c r="L229" s="335"/>
    </row>
    <row r="230">
      <c r="A230" s="378"/>
      <c r="F230" s="361"/>
      <c r="G230" s="361"/>
      <c r="J230" s="361"/>
      <c r="L230" s="335"/>
    </row>
    <row r="231">
      <c r="A231" s="378"/>
      <c r="F231" s="361"/>
      <c r="G231" s="361"/>
      <c r="J231" s="361"/>
      <c r="L231" s="335"/>
    </row>
    <row r="232">
      <c r="A232" s="378"/>
      <c r="F232" s="361"/>
      <c r="G232" s="361"/>
      <c r="J232" s="361"/>
      <c r="L232" s="335"/>
    </row>
    <row r="233">
      <c r="A233" s="378"/>
      <c r="F233" s="361"/>
      <c r="G233" s="361"/>
      <c r="J233" s="361"/>
      <c r="L233" s="335"/>
    </row>
    <row r="234">
      <c r="A234" s="378"/>
      <c r="F234" s="361"/>
      <c r="G234" s="361"/>
      <c r="J234" s="361"/>
      <c r="L234" s="335"/>
    </row>
    <row r="235">
      <c r="A235" s="378"/>
      <c r="F235" s="361"/>
      <c r="G235" s="361"/>
      <c r="J235" s="361"/>
      <c r="L235" s="335"/>
    </row>
    <row r="236">
      <c r="A236" s="378"/>
      <c r="F236" s="361"/>
      <c r="G236" s="361"/>
      <c r="J236" s="361"/>
      <c r="L236" s="335"/>
    </row>
    <row r="237">
      <c r="A237" s="378"/>
      <c r="F237" s="361"/>
      <c r="G237" s="361"/>
      <c r="J237" s="361"/>
      <c r="L237" s="335"/>
    </row>
    <row r="238">
      <c r="A238" s="378"/>
      <c r="F238" s="361"/>
      <c r="G238" s="361"/>
      <c r="J238" s="361"/>
      <c r="L238" s="335"/>
    </row>
    <row r="239">
      <c r="A239" s="378"/>
      <c r="F239" s="361"/>
      <c r="G239" s="361"/>
      <c r="J239" s="361"/>
      <c r="L239" s="335"/>
    </row>
    <row r="240">
      <c r="A240" s="378"/>
      <c r="F240" s="361"/>
      <c r="G240" s="361"/>
      <c r="J240" s="361"/>
      <c r="L240" s="335"/>
    </row>
    <row r="241">
      <c r="A241" s="378"/>
      <c r="F241" s="361"/>
      <c r="G241" s="361"/>
      <c r="J241" s="361"/>
      <c r="L241" s="335"/>
    </row>
    <row r="242">
      <c r="A242" s="378"/>
      <c r="F242" s="361"/>
      <c r="G242" s="361"/>
      <c r="J242" s="361"/>
      <c r="L242" s="335"/>
    </row>
    <row r="243">
      <c r="A243" s="378"/>
      <c r="F243" s="361"/>
      <c r="G243" s="361"/>
      <c r="J243" s="361"/>
      <c r="L243" s="335"/>
    </row>
    <row r="244">
      <c r="A244" s="378"/>
      <c r="F244" s="361"/>
      <c r="G244" s="361"/>
      <c r="J244" s="361"/>
      <c r="L244" s="335"/>
    </row>
    <row r="245">
      <c r="A245" s="378"/>
      <c r="F245" s="361"/>
      <c r="G245" s="361"/>
      <c r="J245" s="361"/>
      <c r="L245" s="335"/>
    </row>
    <row r="246">
      <c r="A246" s="378"/>
      <c r="F246" s="361"/>
      <c r="G246" s="361"/>
      <c r="J246" s="361"/>
      <c r="L246" s="335"/>
    </row>
    <row r="247">
      <c r="A247" s="378"/>
      <c r="F247" s="361"/>
      <c r="G247" s="361"/>
      <c r="J247" s="361"/>
      <c r="L247" s="335"/>
    </row>
    <row r="248">
      <c r="A248" s="378"/>
      <c r="F248" s="361"/>
      <c r="G248" s="361"/>
      <c r="J248" s="361"/>
      <c r="L248" s="335"/>
    </row>
    <row r="249">
      <c r="A249" s="378"/>
      <c r="F249" s="361"/>
      <c r="G249" s="361"/>
      <c r="J249" s="361"/>
      <c r="L249" s="335"/>
    </row>
    <row r="250">
      <c r="A250" s="378"/>
      <c r="F250" s="361"/>
      <c r="G250" s="361"/>
      <c r="J250" s="361"/>
      <c r="L250" s="335"/>
    </row>
    <row r="251">
      <c r="A251" s="378"/>
      <c r="F251" s="361"/>
      <c r="G251" s="361"/>
      <c r="J251" s="361"/>
      <c r="L251" s="335"/>
    </row>
    <row r="252">
      <c r="A252" s="378"/>
      <c r="F252" s="361"/>
      <c r="G252" s="361"/>
      <c r="J252" s="361"/>
      <c r="L252" s="335"/>
    </row>
    <row r="253">
      <c r="A253" s="378"/>
      <c r="F253" s="361"/>
      <c r="G253" s="361"/>
      <c r="J253" s="361"/>
      <c r="L253" s="335"/>
    </row>
    <row r="254">
      <c r="A254" s="378"/>
      <c r="F254" s="361"/>
      <c r="G254" s="361"/>
      <c r="J254" s="361"/>
      <c r="L254" s="335"/>
    </row>
    <row r="255">
      <c r="A255" s="378"/>
      <c r="F255" s="361"/>
      <c r="G255" s="361"/>
      <c r="J255" s="361"/>
      <c r="L255" s="335"/>
    </row>
    <row r="256">
      <c r="A256" s="378"/>
      <c r="F256" s="361"/>
      <c r="G256" s="361"/>
      <c r="J256" s="361"/>
      <c r="L256" s="335"/>
    </row>
    <row r="257">
      <c r="A257" s="378"/>
      <c r="F257" s="361"/>
      <c r="G257" s="361"/>
      <c r="J257" s="361"/>
      <c r="L257" s="335"/>
    </row>
    <row r="258">
      <c r="A258" s="378"/>
      <c r="F258" s="361"/>
      <c r="G258" s="361"/>
      <c r="J258" s="361"/>
      <c r="L258" s="335"/>
    </row>
    <row r="259">
      <c r="A259" s="378"/>
      <c r="F259" s="361"/>
      <c r="G259" s="361"/>
      <c r="J259" s="361"/>
      <c r="L259" s="335"/>
    </row>
    <row r="260">
      <c r="A260" s="378"/>
      <c r="F260" s="361"/>
      <c r="G260" s="361"/>
      <c r="J260" s="361"/>
      <c r="L260" s="335"/>
    </row>
    <row r="261">
      <c r="A261" s="378"/>
      <c r="F261" s="361"/>
      <c r="G261" s="361"/>
      <c r="J261" s="361"/>
      <c r="L261" s="335"/>
    </row>
    <row r="262">
      <c r="A262" s="378"/>
      <c r="F262" s="361"/>
      <c r="G262" s="361"/>
      <c r="J262" s="361"/>
      <c r="L262" s="335"/>
    </row>
    <row r="263">
      <c r="A263" s="378"/>
      <c r="F263" s="361"/>
      <c r="G263" s="361"/>
      <c r="J263" s="361"/>
      <c r="L263" s="335"/>
    </row>
    <row r="264">
      <c r="A264" s="378"/>
      <c r="F264" s="361"/>
      <c r="G264" s="361"/>
      <c r="J264" s="361"/>
      <c r="L264" s="335"/>
    </row>
    <row r="265">
      <c r="A265" s="378"/>
      <c r="F265" s="361"/>
      <c r="G265" s="361"/>
      <c r="J265" s="361"/>
      <c r="L265" s="335"/>
    </row>
    <row r="266">
      <c r="A266" s="378"/>
      <c r="F266" s="361"/>
      <c r="G266" s="361"/>
      <c r="J266" s="361"/>
      <c r="L266" s="335"/>
    </row>
    <row r="267">
      <c r="A267" s="378"/>
      <c r="F267" s="361"/>
      <c r="G267" s="361"/>
      <c r="J267" s="361"/>
      <c r="L267" s="335"/>
    </row>
    <row r="268">
      <c r="A268" s="378"/>
      <c r="F268" s="361"/>
      <c r="G268" s="361"/>
      <c r="J268" s="361"/>
      <c r="L268" s="335"/>
    </row>
    <row r="269">
      <c r="A269" s="378"/>
      <c r="F269" s="361"/>
      <c r="G269" s="361"/>
      <c r="J269" s="361"/>
      <c r="L269" s="335"/>
    </row>
    <row r="270">
      <c r="A270" s="378"/>
      <c r="F270" s="361"/>
      <c r="G270" s="361"/>
      <c r="J270" s="361"/>
      <c r="L270" s="335"/>
    </row>
    <row r="271">
      <c r="A271" s="378"/>
      <c r="F271" s="361"/>
      <c r="G271" s="361"/>
      <c r="J271" s="361"/>
      <c r="L271" s="335"/>
    </row>
    <row r="272">
      <c r="A272" s="378"/>
      <c r="F272" s="361"/>
      <c r="G272" s="361"/>
      <c r="J272" s="361"/>
      <c r="L272" s="335"/>
    </row>
    <row r="273">
      <c r="A273" s="378"/>
      <c r="F273" s="361"/>
      <c r="G273" s="361"/>
      <c r="J273" s="361"/>
      <c r="L273" s="335"/>
    </row>
    <row r="274">
      <c r="A274" s="378"/>
      <c r="F274" s="361"/>
      <c r="G274" s="361"/>
      <c r="J274" s="361"/>
      <c r="L274" s="335"/>
    </row>
    <row r="275">
      <c r="A275" s="378"/>
      <c r="F275" s="361"/>
      <c r="G275" s="361"/>
      <c r="J275" s="361"/>
      <c r="L275" s="335"/>
    </row>
    <row r="276">
      <c r="A276" s="378"/>
      <c r="F276" s="361"/>
      <c r="G276" s="361"/>
      <c r="J276" s="361"/>
      <c r="L276" s="335"/>
    </row>
    <row r="277">
      <c r="A277" s="378"/>
      <c r="F277" s="361"/>
      <c r="G277" s="361"/>
      <c r="J277" s="361"/>
      <c r="L277" s="335"/>
    </row>
    <row r="278">
      <c r="A278" s="378"/>
      <c r="F278" s="361"/>
      <c r="G278" s="361"/>
      <c r="J278" s="361"/>
      <c r="L278" s="335"/>
    </row>
    <row r="279">
      <c r="A279" s="378"/>
      <c r="F279" s="361"/>
      <c r="G279" s="361"/>
      <c r="J279" s="361"/>
      <c r="L279" s="335"/>
    </row>
    <row r="280">
      <c r="A280" s="378"/>
      <c r="F280" s="361"/>
      <c r="G280" s="361"/>
      <c r="J280" s="361"/>
      <c r="L280" s="335"/>
    </row>
    <row r="281">
      <c r="A281" s="378"/>
      <c r="F281" s="361"/>
      <c r="G281" s="361"/>
      <c r="J281" s="361"/>
      <c r="L281" s="335"/>
    </row>
    <row r="282">
      <c r="A282" s="378"/>
      <c r="F282" s="361"/>
      <c r="G282" s="361"/>
      <c r="J282" s="361"/>
      <c r="L282" s="335"/>
    </row>
    <row r="283">
      <c r="A283" s="378"/>
      <c r="F283" s="361"/>
      <c r="G283" s="361"/>
      <c r="J283" s="361"/>
      <c r="L283" s="335"/>
    </row>
    <row r="284">
      <c r="A284" s="378"/>
      <c r="F284" s="361"/>
      <c r="G284" s="361"/>
      <c r="J284" s="361"/>
      <c r="L284" s="335"/>
    </row>
    <row r="285">
      <c r="A285" s="378"/>
      <c r="F285" s="361"/>
      <c r="G285" s="361"/>
      <c r="J285" s="361"/>
      <c r="L285" s="335"/>
    </row>
    <row r="286">
      <c r="A286" s="378"/>
      <c r="F286" s="361"/>
      <c r="G286" s="361"/>
      <c r="J286" s="361"/>
      <c r="L286" s="335"/>
    </row>
    <row r="287">
      <c r="A287" s="378"/>
      <c r="F287" s="361"/>
      <c r="G287" s="361"/>
      <c r="J287" s="361"/>
      <c r="L287" s="335"/>
    </row>
    <row r="288">
      <c r="A288" s="378"/>
      <c r="F288" s="361"/>
      <c r="G288" s="361"/>
      <c r="J288" s="361"/>
      <c r="L288" s="335"/>
    </row>
    <row r="289">
      <c r="A289" s="378"/>
      <c r="F289" s="361"/>
      <c r="G289" s="361"/>
      <c r="J289" s="361"/>
      <c r="L289" s="335"/>
    </row>
    <row r="290">
      <c r="A290" s="378"/>
      <c r="F290" s="361"/>
      <c r="G290" s="361"/>
      <c r="J290" s="361"/>
      <c r="L290" s="335"/>
    </row>
    <row r="291">
      <c r="A291" s="378"/>
      <c r="F291" s="361"/>
      <c r="G291" s="361"/>
      <c r="J291" s="361"/>
      <c r="L291" s="335"/>
    </row>
    <row r="292">
      <c r="A292" s="378"/>
      <c r="F292" s="361"/>
      <c r="G292" s="361"/>
      <c r="J292" s="361"/>
      <c r="L292" s="335"/>
    </row>
    <row r="293">
      <c r="A293" s="378"/>
      <c r="F293" s="361"/>
      <c r="G293" s="361"/>
      <c r="J293" s="361"/>
      <c r="L293" s="335"/>
    </row>
    <row r="294">
      <c r="A294" s="378"/>
      <c r="F294" s="361"/>
      <c r="G294" s="361"/>
      <c r="J294" s="361"/>
      <c r="L294" s="335"/>
    </row>
    <row r="295">
      <c r="A295" s="378"/>
      <c r="F295" s="361"/>
      <c r="G295" s="361"/>
      <c r="J295" s="361"/>
      <c r="L295" s="335"/>
    </row>
    <row r="296">
      <c r="A296" s="378"/>
      <c r="F296" s="361"/>
      <c r="G296" s="361"/>
      <c r="J296" s="361"/>
      <c r="L296" s="335"/>
    </row>
    <row r="297">
      <c r="A297" s="378"/>
      <c r="F297" s="361"/>
      <c r="G297" s="361"/>
      <c r="J297" s="361"/>
      <c r="L297" s="335"/>
    </row>
    <row r="298">
      <c r="A298" s="378"/>
      <c r="F298" s="361"/>
      <c r="G298" s="361"/>
      <c r="J298" s="361"/>
      <c r="L298" s="335"/>
    </row>
    <row r="299">
      <c r="A299" s="378"/>
      <c r="F299" s="361"/>
      <c r="G299" s="361"/>
      <c r="J299" s="361"/>
      <c r="L299" s="335"/>
    </row>
    <row r="300">
      <c r="A300" s="378"/>
      <c r="F300" s="361"/>
      <c r="G300" s="361"/>
      <c r="J300" s="361"/>
      <c r="L300" s="335"/>
    </row>
    <row r="301">
      <c r="A301" s="378"/>
      <c r="F301" s="361"/>
      <c r="G301" s="361"/>
      <c r="J301" s="361"/>
      <c r="L301" s="335"/>
    </row>
    <row r="302">
      <c r="A302" s="378"/>
      <c r="F302" s="361"/>
      <c r="G302" s="361"/>
      <c r="J302" s="361"/>
      <c r="L302" s="335"/>
    </row>
    <row r="303">
      <c r="A303" s="378"/>
      <c r="F303" s="361"/>
      <c r="G303" s="361"/>
      <c r="J303" s="361"/>
      <c r="L303" s="335"/>
    </row>
    <row r="304">
      <c r="A304" s="378"/>
      <c r="F304" s="361"/>
      <c r="G304" s="361"/>
      <c r="J304" s="361"/>
      <c r="L304" s="335"/>
    </row>
    <row r="305">
      <c r="A305" s="378"/>
      <c r="F305" s="361"/>
      <c r="G305" s="361"/>
      <c r="J305" s="361"/>
      <c r="L305" s="335"/>
    </row>
    <row r="306">
      <c r="A306" s="378"/>
      <c r="F306" s="361"/>
      <c r="G306" s="361"/>
      <c r="J306" s="361"/>
      <c r="L306" s="335"/>
    </row>
    <row r="307">
      <c r="A307" s="378"/>
      <c r="F307" s="361"/>
      <c r="G307" s="361"/>
      <c r="J307" s="361"/>
      <c r="L307" s="335"/>
    </row>
    <row r="308">
      <c r="A308" s="378"/>
      <c r="F308" s="361"/>
      <c r="G308" s="361"/>
      <c r="J308" s="361"/>
      <c r="L308" s="335"/>
    </row>
    <row r="309">
      <c r="A309" s="378"/>
      <c r="F309" s="361"/>
      <c r="G309" s="361"/>
      <c r="J309" s="361"/>
      <c r="L309" s="335"/>
    </row>
    <row r="310">
      <c r="A310" s="378"/>
      <c r="F310" s="361"/>
      <c r="G310" s="361"/>
      <c r="J310" s="361"/>
      <c r="L310" s="335"/>
    </row>
    <row r="311">
      <c r="A311" s="378"/>
      <c r="F311" s="361"/>
      <c r="G311" s="361"/>
      <c r="J311" s="361"/>
      <c r="L311" s="335"/>
    </row>
    <row r="312">
      <c r="A312" s="378"/>
      <c r="F312" s="361"/>
      <c r="G312" s="361"/>
      <c r="J312" s="361"/>
      <c r="L312" s="335"/>
    </row>
    <row r="313">
      <c r="A313" s="378"/>
      <c r="F313" s="361"/>
      <c r="G313" s="361"/>
      <c r="J313" s="361"/>
      <c r="L313" s="335"/>
    </row>
    <row r="314">
      <c r="A314" s="378"/>
      <c r="F314" s="361"/>
      <c r="G314" s="361"/>
      <c r="J314" s="361"/>
      <c r="L314" s="335"/>
    </row>
    <row r="315">
      <c r="A315" s="378"/>
      <c r="F315" s="361"/>
      <c r="G315" s="361"/>
      <c r="J315" s="361"/>
      <c r="L315" s="335"/>
    </row>
    <row r="316">
      <c r="A316" s="378"/>
      <c r="F316" s="361"/>
      <c r="G316" s="361"/>
      <c r="J316" s="361"/>
      <c r="L316" s="335"/>
    </row>
    <row r="317">
      <c r="A317" s="378"/>
      <c r="F317" s="361"/>
      <c r="G317" s="361"/>
      <c r="J317" s="361"/>
      <c r="L317" s="335"/>
    </row>
    <row r="318">
      <c r="A318" s="378"/>
      <c r="F318" s="361"/>
      <c r="G318" s="361"/>
      <c r="J318" s="361"/>
      <c r="L318" s="335"/>
    </row>
    <row r="319">
      <c r="A319" s="378"/>
      <c r="F319" s="361"/>
      <c r="G319" s="361"/>
      <c r="J319" s="361"/>
      <c r="L319" s="335"/>
    </row>
    <row r="320">
      <c r="A320" s="378"/>
      <c r="F320" s="361"/>
      <c r="G320" s="361"/>
      <c r="J320" s="361"/>
      <c r="L320" s="335"/>
    </row>
    <row r="321">
      <c r="A321" s="378"/>
      <c r="F321" s="361"/>
      <c r="G321" s="361"/>
      <c r="J321" s="361"/>
      <c r="L321" s="335"/>
    </row>
    <row r="322">
      <c r="A322" s="378"/>
      <c r="F322" s="361"/>
      <c r="G322" s="361"/>
      <c r="J322" s="361"/>
      <c r="L322" s="335"/>
    </row>
    <row r="323">
      <c r="A323" s="378"/>
      <c r="F323" s="361"/>
      <c r="G323" s="361"/>
      <c r="J323" s="361"/>
      <c r="L323" s="335"/>
    </row>
    <row r="324">
      <c r="A324" s="378"/>
      <c r="F324" s="361"/>
      <c r="G324" s="361"/>
      <c r="J324" s="361"/>
      <c r="L324" s="335"/>
    </row>
    <row r="325">
      <c r="A325" s="378"/>
      <c r="F325" s="361"/>
      <c r="G325" s="361"/>
      <c r="J325" s="361"/>
      <c r="L325" s="335"/>
    </row>
    <row r="326">
      <c r="A326" s="378"/>
      <c r="F326" s="361"/>
      <c r="G326" s="361"/>
      <c r="J326" s="361"/>
      <c r="L326" s="335"/>
    </row>
    <row r="327">
      <c r="A327" s="378"/>
      <c r="F327" s="361"/>
      <c r="G327" s="361"/>
      <c r="J327" s="361"/>
      <c r="L327" s="335"/>
    </row>
    <row r="328">
      <c r="A328" s="378"/>
      <c r="F328" s="361"/>
      <c r="G328" s="361"/>
      <c r="J328" s="361"/>
      <c r="L328" s="335"/>
    </row>
    <row r="329">
      <c r="A329" s="378"/>
      <c r="F329" s="361"/>
      <c r="G329" s="361"/>
      <c r="J329" s="361"/>
      <c r="L329" s="335"/>
    </row>
    <row r="330">
      <c r="A330" s="378"/>
      <c r="F330" s="361"/>
      <c r="G330" s="361"/>
      <c r="J330" s="361"/>
      <c r="L330" s="335"/>
    </row>
    <row r="331">
      <c r="A331" s="378"/>
      <c r="F331" s="361"/>
      <c r="G331" s="361"/>
      <c r="J331" s="361"/>
      <c r="L331" s="335"/>
    </row>
    <row r="332">
      <c r="A332" s="378"/>
      <c r="F332" s="361"/>
      <c r="G332" s="361"/>
      <c r="J332" s="361"/>
      <c r="L332" s="335"/>
    </row>
    <row r="333">
      <c r="A333" s="378"/>
      <c r="F333" s="361"/>
      <c r="G333" s="361"/>
      <c r="J333" s="361"/>
      <c r="L333" s="335"/>
    </row>
    <row r="334">
      <c r="A334" s="378"/>
      <c r="F334" s="361"/>
      <c r="G334" s="361"/>
      <c r="J334" s="361"/>
      <c r="L334" s="335"/>
    </row>
    <row r="335">
      <c r="A335" s="378"/>
      <c r="F335" s="361"/>
      <c r="G335" s="361"/>
      <c r="J335" s="361"/>
      <c r="L335" s="335"/>
    </row>
    <row r="336">
      <c r="A336" s="378"/>
      <c r="F336" s="361"/>
      <c r="G336" s="361"/>
      <c r="J336" s="361"/>
      <c r="L336" s="335"/>
    </row>
    <row r="337">
      <c r="A337" s="378"/>
      <c r="F337" s="361"/>
      <c r="G337" s="361"/>
      <c r="J337" s="361"/>
      <c r="L337" s="335"/>
    </row>
    <row r="338">
      <c r="A338" s="378"/>
      <c r="F338" s="361"/>
      <c r="G338" s="361"/>
      <c r="J338" s="361"/>
      <c r="L338" s="335"/>
    </row>
    <row r="339">
      <c r="A339" s="378"/>
      <c r="F339" s="361"/>
      <c r="G339" s="361"/>
      <c r="J339" s="361"/>
      <c r="L339" s="335"/>
    </row>
    <row r="340">
      <c r="A340" s="378"/>
      <c r="F340" s="361"/>
      <c r="G340" s="361"/>
      <c r="J340" s="361"/>
      <c r="L340" s="335"/>
    </row>
    <row r="341">
      <c r="A341" s="378"/>
      <c r="F341" s="361"/>
      <c r="G341" s="361"/>
      <c r="J341" s="361"/>
      <c r="L341" s="335"/>
    </row>
    <row r="342">
      <c r="A342" s="378"/>
      <c r="F342" s="361"/>
      <c r="G342" s="361"/>
      <c r="J342" s="361"/>
      <c r="L342" s="335"/>
    </row>
    <row r="343">
      <c r="A343" s="378"/>
      <c r="F343" s="361"/>
      <c r="G343" s="361"/>
      <c r="J343" s="361"/>
      <c r="L343" s="335"/>
    </row>
    <row r="344">
      <c r="A344" s="378"/>
      <c r="F344" s="361"/>
      <c r="G344" s="361"/>
      <c r="J344" s="361"/>
      <c r="L344" s="335"/>
    </row>
    <row r="345">
      <c r="A345" s="378"/>
      <c r="F345" s="361"/>
      <c r="G345" s="361"/>
      <c r="J345" s="361"/>
      <c r="L345" s="335"/>
    </row>
    <row r="346">
      <c r="A346" s="378"/>
      <c r="F346" s="361"/>
      <c r="G346" s="361"/>
      <c r="J346" s="361"/>
      <c r="L346" s="335"/>
    </row>
    <row r="347">
      <c r="A347" s="378"/>
      <c r="F347" s="361"/>
      <c r="G347" s="361"/>
      <c r="J347" s="361"/>
      <c r="L347" s="335"/>
    </row>
    <row r="348">
      <c r="A348" s="378"/>
      <c r="F348" s="361"/>
      <c r="G348" s="361"/>
      <c r="J348" s="361"/>
      <c r="L348" s="335"/>
    </row>
    <row r="349">
      <c r="A349" s="378"/>
      <c r="F349" s="361"/>
      <c r="G349" s="361"/>
      <c r="J349" s="361"/>
      <c r="L349" s="335"/>
    </row>
    <row r="350">
      <c r="A350" s="378"/>
      <c r="F350" s="361"/>
      <c r="G350" s="361"/>
      <c r="J350" s="361"/>
      <c r="L350" s="335"/>
    </row>
    <row r="351">
      <c r="A351" s="378"/>
      <c r="F351" s="361"/>
      <c r="G351" s="361"/>
      <c r="J351" s="361"/>
      <c r="L351" s="335"/>
    </row>
    <row r="352">
      <c r="A352" s="378"/>
      <c r="F352" s="361"/>
      <c r="G352" s="361"/>
      <c r="J352" s="361"/>
      <c r="L352" s="335"/>
    </row>
    <row r="353">
      <c r="A353" s="378"/>
      <c r="F353" s="361"/>
      <c r="G353" s="361"/>
      <c r="J353" s="361"/>
      <c r="L353" s="335"/>
    </row>
    <row r="354">
      <c r="A354" s="378"/>
      <c r="F354" s="361"/>
      <c r="G354" s="361"/>
      <c r="J354" s="361"/>
      <c r="L354" s="335"/>
    </row>
    <row r="355">
      <c r="A355" s="378"/>
      <c r="F355" s="361"/>
      <c r="G355" s="361"/>
      <c r="J355" s="361"/>
      <c r="L355" s="335"/>
    </row>
    <row r="356">
      <c r="A356" s="378"/>
      <c r="F356" s="361"/>
      <c r="G356" s="361"/>
      <c r="J356" s="361"/>
      <c r="L356" s="335"/>
    </row>
    <row r="357">
      <c r="A357" s="378"/>
      <c r="F357" s="361"/>
      <c r="G357" s="361"/>
      <c r="J357" s="361"/>
      <c r="L357" s="335"/>
    </row>
    <row r="358">
      <c r="A358" s="378"/>
      <c r="F358" s="361"/>
      <c r="G358" s="361"/>
      <c r="J358" s="361"/>
      <c r="L358" s="335"/>
    </row>
    <row r="359">
      <c r="A359" s="378"/>
      <c r="F359" s="361"/>
      <c r="G359" s="361"/>
      <c r="J359" s="361"/>
      <c r="L359" s="335"/>
    </row>
    <row r="360">
      <c r="A360" s="378"/>
      <c r="F360" s="361"/>
      <c r="G360" s="361"/>
      <c r="J360" s="361"/>
      <c r="L360" s="335"/>
    </row>
    <row r="361">
      <c r="A361" s="378"/>
      <c r="F361" s="361"/>
      <c r="G361" s="361"/>
      <c r="J361" s="361"/>
      <c r="L361" s="335"/>
    </row>
    <row r="362">
      <c r="A362" s="378"/>
      <c r="F362" s="361"/>
      <c r="G362" s="361"/>
      <c r="J362" s="361"/>
      <c r="L362" s="335"/>
    </row>
    <row r="363">
      <c r="A363" s="378"/>
      <c r="F363" s="361"/>
      <c r="G363" s="361"/>
      <c r="J363" s="361"/>
      <c r="L363" s="335"/>
    </row>
    <row r="364">
      <c r="A364" s="378"/>
      <c r="F364" s="361"/>
      <c r="G364" s="361"/>
      <c r="J364" s="361"/>
      <c r="L364" s="335"/>
    </row>
    <row r="365">
      <c r="A365" s="378"/>
      <c r="F365" s="361"/>
      <c r="G365" s="361"/>
      <c r="J365" s="361"/>
      <c r="L365" s="335"/>
    </row>
    <row r="366">
      <c r="A366" s="378"/>
      <c r="F366" s="361"/>
      <c r="G366" s="361"/>
      <c r="J366" s="361"/>
      <c r="L366" s="335"/>
    </row>
    <row r="367">
      <c r="A367" s="378"/>
      <c r="F367" s="361"/>
      <c r="G367" s="361"/>
      <c r="J367" s="361"/>
      <c r="L367" s="335"/>
    </row>
    <row r="368">
      <c r="A368" s="378"/>
      <c r="F368" s="361"/>
      <c r="G368" s="361"/>
      <c r="J368" s="361"/>
      <c r="L368" s="335"/>
    </row>
    <row r="369">
      <c r="A369" s="378"/>
      <c r="F369" s="361"/>
      <c r="G369" s="361"/>
      <c r="J369" s="361"/>
      <c r="L369" s="335"/>
    </row>
    <row r="370">
      <c r="A370" s="378"/>
      <c r="F370" s="361"/>
      <c r="G370" s="361"/>
      <c r="J370" s="361"/>
      <c r="L370" s="335"/>
    </row>
    <row r="371">
      <c r="A371" s="378"/>
      <c r="F371" s="361"/>
      <c r="G371" s="361"/>
      <c r="J371" s="361"/>
      <c r="L371" s="335"/>
    </row>
    <row r="372">
      <c r="A372" s="378"/>
      <c r="F372" s="361"/>
      <c r="G372" s="361"/>
      <c r="J372" s="361"/>
      <c r="L372" s="335"/>
    </row>
    <row r="373">
      <c r="A373" s="378"/>
      <c r="F373" s="361"/>
      <c r="G373" s="361"/>
      <c r="J373" s="361"/>
      <c r="L373" s="335"/>
    </row>
    <row r="374">
      <c r="A374" s="378"/>
      <c r="F374" s="361"/>
      <c r="G374" s="361"/>
      <c r="J374" s="361"/>
      <c r="L374" s="335"/>
    </row>
    <row r="375">
      <c r="A375" s="378"/>
      <c r="F375" s="361"/>
      <c r="G375" s="361"/>
      <c r="J375" s="361"/>
      <c r="L375" s="335"/>
    </row>
    <row r="376">
      <c r="A376" s="378"/>
      <c r="F376" s="361"/>
      <c r="G376" s="361"/>
      <c r="J376" s="361"/>
      <c r="L376" s="335"/>
    </row>
    <row r="377">
      <c r="A377" s="378"/>
      <c r="F377" s="361"/>
      <c r="G377" s="361"/>
      <c r="J377" s="361"/>
      <c r="L377" s="335"/>
    </row>
    <row r="378">
      <c r="A378" s="378"/>
      <c r="F378" s="361"/>
      <c r="G378" s="361"/>
      <c r="J378" s="361"/>
      <c r="L378" s="335"/>
    </row>
    <row r="379">
      <c r="A379" s="378"/>
      <c r="F379" s="361"/>
      <c r="G379" s="361"/>
      <c r="J379" s="361"/>
      <c r="L379" s="335"/>
    </row>
    <row r="380">
      <c r="A380" s="378"/>
      <c r="F380" s="361"/>
      <c r="G380" s="361"/>
      <c r="J380" s="361"/>
      <c r="L380" s="335"/>
    </row>
    <row r="381">
      <c r="A381" s="378"/>
      <c r="F381" s="361"/>
      <c r="G381" s="361"/>
      <c r="J381" s="361"/>
      <c r="L381" s="335"/>
    </row>
    <row r="382">
      <c r="A382" s="378"/>
      <c r="F382" s="361"/>
      <c r="G382" s="361"/>
      <c r="J382" s="361"/>
      <c r="L382" s="335"/>
    </row>
    <row r="383">
      <c r="A383" s="378"/>
      <c r="F383" s="361"/>
      <c r="G383" s="361"/>
      <c r="J383" s="361"/>
      <c r="L383" s="335"/>
    </row>
    <row r="384">
      <c r="A384" s="378"/>
      <c r="F384" s="361"/>
      <c r="G384" s="361"/>
      <c r="J384" s="361"/>
      <c r="L384" s="335"/>
    </row>
    <row r="385">
      <c r="A385" s="378"/>
      <c r="F385" s="361"/>
      <c r="G385" s="361"/>
      <c r="J385" s="361"/>
      <c r="L385" s="335"/>
    </row>
    <row r="386">
      <c r="A386" s="378"/>
      <c r="F386" s="361"/>
      <c r="G386" s="361"/>
      <c r="J386" s="361"/>
      <c r="L386" s="335"/>
    </row>
    <row r="387">
      <c r="A387" s="378"/>
      <c r="F387" s="361"/>
      <c r="G387" s="361"/>
      <c r="J387" s="361"/>
      <c r="L387" s="335"/>
    </row>
    <row r="388">
      <c r="A388" s="378"/>
      <c r="F388" s="361"/>
      <c r="G388" s="361"/>
      <c r="J388" s="361"/>
      <c r="L388" s="335"/>
    </row>
    <row r="389">
      <c r="A389" s="378"/>
      <c r="F389" s="361"/>
      <c r="G389" s="361"/>
      <c r="J389" s="361"/>
      <c r="L389" s="335"/>
    </row>
    <row r="390">
      <c r="A390" s="378"/>
      <c r="F390" s="361"/>
      <c r="G390" s="361"/>
      <c r="J390" s="361"/>
      <c r="L390" s="335"/>
    </row>
    <row r="391">
      <c r="A391" s="378"/>
      <c r="F391" s="361"/>
      <c r="G391" s="361"/>
      <c r="J391" s="361"/>
      <c r="L391" s="335"/>
    </row>
    <row r="392">
      <c r="A392" s="378"/>
      <c r="F392" s="361"/>
      <c r="G392" s="361"/>
      <c r="J392" s="361"/>
      <c r="L392" s="335"/>
    </row>
    <row r="393">
      <c r="A393" s="378"/>
      <c r="F393" s="361"/>
      <c r="G393" s="361"/>
      <c r="J393" s="361"/>
      <c r="L393" s="335"/>
    </row>
    <row r="394">
      <c r="A394" s="378"/>
      <c r="F394" s="361"/>
      <c r="G394" s="361"/>
      <c r="J394" s="361"/>
      <c r="L394" s="335"/>
    </row>
    <row r="395">
      <c r="A395" s="378"/>
      <c r="F395" s="361"/>
      <c r="G395" s="361"/>
      <c r="J395" s="361"/>
      <c r="L395" s="335"/>
    </row>
    <row r="396">
      <c r="A396" s="378"/>
      <c r="F396" s="361"/>
      <c r="G396" s="361"/>
      <c r="J396" s="361"/>
      <c r="L396" s="335"/>
    </row>
    <row r="397">
      <c r="A397" s="378"/>
      <c r="F397" s="361"/>
      <c r="G397" s="361"/>
      <c r="J397" s="361"/>
      <c r="L397" s="335"/>
    </row>
    <row r="398">
      <c r="A398" s="378"/>
      <c r="F398" s="361"/>
      <c r="G398" s="361"/>
      <c r="J398" s="361"/>
      <c r="L398" s="335"/>
    </row>
    <row r="399">
      <c r="A399" s="378"/>
      <c r="F399" s="361"/>
      <c r="G399" s="361"/>
      <c r="J399" s="361"/>
      <c r="L399" s="335"/>
    </row>
    <row r="400">
      <c r="A400" s="378"/>
      <c r="F400" s="361"/>
      <c r="G400" s="361"/>
      <c r="J400" s="361"/>
      <c r="L400" s="335"/>
    </row>
    <row r="401">
      <c r="A401" s="378"/>
      <c r="F401" s="361"/>
      <c r="G401" s="361"/>
      <c r="J401" s="361"/>
      <c r="L401" s="335"/>
    </row>
    <row r="402">
      <c r="A402" s="378"/>
      <c r="F402" s="361"/>
      <c r="G402" s="361"/>
      <c r="J402" s="361"/>
      <c r="L402" s="335"/>
    </row>
    <row r="403">
      <c r="A403" s="378"/>
      <c r="F403" s="361"/>
      <c r="G403" s="361"/>
      <c r="J403" s="361"/>
      <c r="L403" s="335"/>
    </row>
    <row r="404">
      <c r="A404" s="378"/>
      <c r="F404" s="361"/>
      <c r="G404" s="361"/>
      <c r="J404" s="361"/>
      <c r="L404" s="335"/>
    </row>
    <row r="405">
      <c r="A405" s="378"/>
      <c r="F405" s="361"/>
      <c r="G405" s="361"/>
      <c r="J405" s="361"/>
      <c r="L405" s="335"/>
    </row>
    <row r="406">
      <c r="A406" s="378"/>
      <c r="F406" s="361"/>
      <c r="G406" s="361"/>
      <c r="J406" s="361"/>
      <c r="L406" s="335"/>
    </row>
    <row r="407">
      <c r="A407" s="378"/>
      <c r="F407" s="361"/>
      <c r="G407" s="361"/>
      <c r="J407" s="361"/>
      <c r="L407" s="335"/>
    </row>
    <row r="408">
      <c r="A408" s="378"/>
      <c r="F408" s="361"/>
      <c r="G408" s="361"/>
      <c r="J408" s="361"/>
      <c r="L408" s="335"/>
    </row>
    <row r="409">
      <c r="A409" s="378"/>
      <c r="F409" s="361"/>
      <c r="G409" s="361"/>
      <c r="J409" s="361"/>
      <c r="L409" s="335"/>
    </row>
    <row r="410">
      <c r="A410" s="378"/>
      <c r="F410" s="361"/>
      <c r="G410" s="361"/>
      <c r="J410" s="361"/>
      <c r="L410" s="335"/>
    </row>
    <row r="411">
      <c r="A411" s="378"/>
      <c r="F411" s="361"/>
      <c r="G411" s="361"/>
      <c r="J411" s="361"/>
      <c r="L411" s="335"/>
    </row>
    <row r="412">
      <c r="A412" s="378"/>
      <c r="F412" s="361"/>
      <c r="G412" s="361"/>
      <c r="J412" s="361"/>
      <c r="L412" s="335"/>
    </row>
    <row r="413">
      <c r="A413" s="378"/>
      <c r="F413" s="361"/>
      <c r="G413" s="361"/>
      <c r="J413" s="361"/>
      <c r="L413" s="335"/>
    </row>
    <row r="414">
      <c r="A414" s="378"/>
      <c r="F414" s="361"/>
      <c r="G414" s="361"/>
      <c r="J414" s="361"/>
      <c r="L414" s="335"/>
    </row>
    <row r="415">
      <c r="A415" s="378"/>
      <c r="F415" s="361"/>
      <c r="G415" s="361"/>
      <c r="J415" s="361"/>
      <c r="L415" s="335"/>
    </row>
    <row r="416">
      <c r="A416" s="378"/>
      <c r="F416" s="361"/>
      <c r="G416" s="361"/>
      <c r="J416" s="361"/>
      <c r="L416" s="335"/>
    </row>
    <row r="417">
      <c r="A417" s="378"/>
      <c r="F417" s="361"/>
      <c r="G417" s="361"/>
      <c r="J417" s="361"/>
      <c r="L417" s="335"/>
    </row>
    <row r="418">
      <c r="A418" s="378"/>
      <c r="F418" s="361"/>
      <c r="G418" s="361"/>
      <c r="J418" s="361"/>
      <c r="L418" s="335"/>
    </row>
    <row r="419">
      <c r="A419" s="378"/>
      <c r="F419" s="361"/>
      <c r="G419" s="361"/>
      <c r="J419" s="361"/>
      <c r="L419" s="335"/>
    </row>
    <row r="420">
      <c r="A420" s="378"/>
      <c r="F420" s="361"/>
      <c r="G420" s="361"/>
      <c r="J420" s="361"/>
      <c r="L420" s="335"/>
    </row>
    <row r="421">
      <c r="A421" s="378"/>
      <c r="F421" s="361"/>
      <c r="G421" s="361"/>
      <c r="J421" s="361"/>
      <c r="L421" s="335"/>
    </row>
    <row r="422">
      <c r="A422" s="378"/>
      <c r="F422" s="361"/>
      <c r="G422" s="361"/>
      <c r="J422" s="361"/>
      <c r="L422" s="335"/>
    </row>
    <row r="423">
      <c r="A423" s="378"/>
      <c r="F423" s="361"/>
      <c r="G423" s="361"/>
      <c r="J423" s="361"/>
      <c r="L423" s="335"/>
    </row>
    <row r="424">
      <c r="A424" s="378"/>
      <c r="F424" s="361"/>
      <c r="G424" s="361"/>
      <c r="J424" s="361"/>
      <c r="L424" s="335"/>
    </row>
    <row r="425">
      <c r="A425" s="378"/>
      <c r="F425" s="361"/>
      <c r="G425" s="361"/>
      <c r="J425" s="361"/>
      <c r="L425" s="335"/>
    </row>
    <row r="426">
      <c r="A426" s="378"/>
      <c r="F426" s="361"/>
      <c r="G426" s="361"/>
      <c r="J426" s="361"/>
      <c r="L426" s="335"/>
    </row>
    <row r="427">
      <c r="A427" s="378"/>
      <c r="F427" s="361"/>
      <c r="G427" s="361"/>
      <c r="J427" s="361"/>
      <c r="L427" s="335"/>
    </row>
    <row r="428">
      <c r="A428" s="378"/>
      <c r="F428" s="361"/>
      <c r="G428" s="361"/>
      <c r="J428" s="361"/>
      <c r="L428" s="335"/>
    </row>
    <row r="429">
      <c r="A429" s="378"/>
      <c r="F429" s="361"/>
      <c r="G429" s="361"/>
      <c r="J429" s="361"/>
      <c r="L429" s="335"/>
    </row>
    <row r="430">
      <c r="A430" s="378"/>
      <c r="F430" s="361"/>
      <c r="G430" s="361"/>
      <c r="J430" s="361"/>
      <c r="L430" s="335"/>
    </row>
    <row r="431">
      <c r="A431" s="378"/>
      <c r="F431" s="361"/>
      <c r="G431" s="361"/>
      <c r="J431" s="361"/>
      <c r="L431" s="335"/>
    </row>
    <row r="432">
      <c r="A432" s="378"/>
      <c r="F432" s="361"/>
      <c r="G432" s="361"/>
      <c r="J432" s="361"/>
      <c r="L432" s="335"/>
    </row>
    <row r="433">
      <c r="A433" s="378"/>
      <c r="F433" s="361"/>
      <c r="G433" s="361"/>
      <c r="J433" s="361"/>
      <c r="L433" s="335"/>
    </row>
    <row r="434">
      <c r="A434" s="378"/>
      <c r="F434" s="361"/>
      <c r="G434" s="361"/>
      <c r="J434" s="361"/>
      <c r="L434" s="335"/>
    </row>
    <row r="435">
      <c r="A435" s="378"/>
      <c r="F435" s="361"/>
      <c r="G435" s="361"/>
      <c r="J435" s="361"/>
      <c r="L435" s="335"/>
    </row>
    <row r="436">
      <c r="A436" s="378"/>
      <c r="F436" s="361"/>
      <c r="G436" s="361"/>
      <c r="J436" s="361"/>
      <c r="L436" s="335"/>
    </row>
    <row r="437">
      <c r="A437" s="378"/>
      <c r="F437" s="361"/>
      <c r="G437" s="361"/>
      <c r="J437" s="361"/>
      <c r="L437" s="335"/>
    </row>
    <row r="438">
      <c r="A438" s="378"/>
      <c r="F438" s="361"/>
      <c r="G438" s="361"/>
      <c r="J438" s="361"/>
      <c r="L438" s="335"/>
    </row>
    <row r="439">
      <c r="A439" s="378"/>
      <c r="F439" s="361"/>
      <c r="G439" s="361"/>
      <c r="J439" s="361"/>
      <c r="L439" s="335"/>
    </row>
    <row r="440">
      <c r="A440" s="378"/>
      <c r="F440" s="361"/>
      <c r="G440" s="361"/>
      <c r="J440" s="361"/>
      <c r="L440" s="335"/>
    </row>
    <row r="441">
      <c r="A441" s="378"/>
      <c r="F441" s="361"/>
      <c r="G441" s="361"/>
      <c r="J441" s="361"/>
      <c r="L441" s="335"/>
    </row>
    <row r="442">
      <c r="A442" s="378"/>
      <c r="F442" s="361"/>
      <c r="G442" s="361"/>
      <c r="J442" s="361"/>
      <c r="L442" s="335"/>
    </row>
    <row r="443">
      <c r="A443" s="378"/>
      <c r="F443" s="361"/>
      <c r="G443" s="361"/>
      <c r="J443" s="361"/>
      <c r="L443" s="335"/>
    </row>
    <row r="444">
      <c r="A444" s="378"/>
      <c r="F444" s="361"/>
      <c r="G444" s="361"/>
      <c r="J444" s="361"/>
      <c r="L444" s="335"/>
    </row>
    <row r="445">
      <c r="A445" s="378"/>
      <c r="F445" s="361"/>
      <c r="G445" s="361"/>
      <c r="J445" s="361"/>
      <c r="L445" s="335"/>
    </row>
    <row r="446">
      <c r="A446" s="378"/>
      <c r="F446" s="361"/>
      <c r="G446" s="361"/>
      <c r="J446" s="361"/>
      <c r="L446" s="335"/>
    </row>
    <row r="447">
      <c r="A447" s="378"/>
      <c r="F447" s="361"/>
      <c r="G447" s="361"/>
      <c r="J447" s="361"/>
      <c r="L447" s="335"/>
    </row>
    <row r="448">
      <c r="A448" s="378"/>
      <c r="F448" s="361"/>
      <c r="G448" s="361"/>
      <c r="J448" s="361"/>
      <c r="L448" s="335"/>
    </row>
    <row r="449">
      <c r="A449" s="378"/>
      <c r="F449" s="361"/>
      <c r="G449" s="361"/>
      <c r="J449" s="361"/>
      <c r="L449" s="335"/>
    </row>
    <row r="450">
      <c r="A450" s="378"/>
      <c r="F450" s="361"/>
      <c r="G450" s="361"/>
      <c r="J450" s="361"/>
      <c r="L450" s="335"/>
    </row>
    <row r="451">
      <c r="A451" s="378"/>
      <c r="F451" s="361"/>
      <c r="G451" s="361"/>
      <c r="J451" s="361"/>
      <c r="L451" s="335"/>
    </row>
    <row r="452">
      <c r="A452" s="378"/>
      <c r="F452" s="361"/>
      <c r="G452" s="361"/>
      <c r="J452" s="361"/>
      <c r="L452" s="335"/>
    </row>
    <row r="453">
      <c r="A453" s="378"/>
      <c r="F453" s="361"/>
      <c r="G453" s="361"/>
      <c r="J453" s="361"/>
      <c r="L453" s="335"/>
    </row>
    <row r="454">
      <c r="A454" s="378"/>
      <c r="F454" s="361"/>
      <c r="G454" s="361"/>
      <c r="J454" s="361"/>
      <c r="L454" s="335"/>
    </row>
    <row r="455">
      <c r="A455" s="378"/>
      <c r="F455" s="361"/>
      <c r="G455" s="361"/>
      <c r="J455" s="361"/>
      <c r="L455" s="335"/>
    </row>
    <row r="456">
      <c r="A456" s="378"/>
      <c r="F456" s="361"/>
      <c r="G456" s="361"/>
      <c r="J456" s="361"/>
      <c r="L456" s="335"/>
    </row>
    <row r="457">
      <c r="A457" s="378"/>
      <c r="F457" s="361"/>
      <c r="G457" s="361"/>
      <c r="J457" s="361"/>
      <c r="L457" s="335"/>
    </row>
    <row r="458">
      <c r="A458" s="378"/>
      <c r="F458" s="361"/>
      <c r="G458" s="361"/>
      <c r="J458" s="361"/>
      <c r="L458" s="335"/>
    </row>
    <row r="459">
      <c r="A459" s="378"/>
      <c r="F459" s="361"/>
      <c r="G459" s="361"/>
      <c r="J459" s="361"/>
      <c r="L459" s="335"/>
    </row>
    <row r="460">
      <c r="A460" s="378"/>
      <c r="F460" s="361"/>
      <c r="G460" s="361"/>
      <c r="J460" s="361"/>
      <c r="L460" s="335"/>
    </row>
    <row r="461">
      <c r="A461" s="378"/>
      <c r="F461" s="361"/>
      <c r="G461" s="361"/>
      <c r="J461" s="361"/>
      <c r="L461" s="335"/>
    </row>
    <row r="462">
      <c r="A462" s="378"/>
      <c r="F462" s="361"/>
      <c r="G462" s="361"/>
      <c r="J462" s="361"/>
      <c r="L462" s="335"/>
    </row>
    <row r="463">
      <c r="A463" s="378"/>
      <c r="F463" s="361"/>
      <c r="G463" s="361"/>
      <c r="J463" s="361"/>
      <c r="L463" s="335"/>
    </row>
    <row r="464">
      <c r="A464" s="378"/>
      <c r="F464" s="361"/>
      <c r="G464" s="361"/>
      <c r="J464" s="361"/>
      <c r="L464" s="335"/>
    </row>
    <row r="465">
      <c r="A465" s="378"/>
      <c r="F465" s="361"/>
      <c r="G465" s="361"/>
      <c r="J465" s="361"/>
      <c r="L465" s="335"/>
    </row>
    <row r="466">
      <c r="A466" s="378"/>
      <c r="F466" s="361"/>
      <c r="G466" s="361"/>
      <c r="J466" s="361"/>
      <c r="L466" s="335"/>
    </row>
    <row r="467">
      <c r="A467" s="378"/>
      <c r="F467" s="361"/>
      <c r="G467" s="361"/>
      <c r="J467" s="361"/>
      <c r="L467" s="335"/>
    </row>
    <row r="468">
      <c r="A468" s="378"/>
      <c r="F468" s="361"/>
      <c r="G468" s="361"/>
      <c r="J468" s="361"/>
      <c r="L468" s="335"/>
    </row>
    <row r="469">
      <c r="A469" s="378"/>
      <c r="F469" s="361"/>
      <c r="G469" s="361"/>
      <c r="J469" s="361"/>
      <c r="L469" s="335"/>
    </row>
    <row r="470">
      <c r="A470" s="378"/>
      <c r="F470" s="361"/>
      <c r="G470" s="361"/>
      <c r="J470" s="361"/>
      <c r="L470" s="335"/>
    </row>
    <row r="471">
      <c r="A471" s="378"/>
      <c r="F471" s="361"/>
      <c r="G471" s="361"/>
      <c r="J471" s="361"/>
      <c r="L471" s="335"/>
    </row>
    <row r="472">
      <c r="A472" s="378"/>
      <c r="F472" s="361"/>
      <c r="G472" s="361"/>
      <c r="J472" s="361"/>
      <c r="L472" s="335"/>
    </row>
    <row r="473">
      <c r="A473" s="378"/>
      <c r="F473" s="361"/>
      <c r="G473" s="361"/>
      <c r="J473" s="361"/>
      <c r="L473" s="335"/>
    </row>
    <row r="474">
      <c r="A474" s="378"/>
      <c r="F474" s="361"/>
      <c r="G474" s="361"/>
      <c r="J474" s="361"/>
      <c r="L474" s="335"/>
    </row>
    <row r="475">
      <c r="A475" s="378"/>
      <c r="F475" s="361"/>
      <c r="G475" s="361"/>
      <c r="J475" s="361"/>
      <c r="L475" s="335"/>
    </row>
    <row r="476">
      <c r="A476" s="378"/>
      <c r="F476" s="361"/>
      <c r="G476" s="361"/>
      <c r="J476" s="361"/>
      <c r="L476" s="335"/>
    </row>
    <row r="477">
      <c r="A477" s="378"/>
      <c r="F477" s="361"/>
      <c r="G477" s="361"/>
      <c r="J477" s="361"/>
      <c r="L477" s="335"/>
    </row>
    <row r="478">
      <c r="A478" s="378"/>
      <c r="F478" s="361"/>
      <c r="G478" s="361"/>
      <c r="J478" s="361"/>
      <c r="L478" s="335"/>
    </row>
    <row r="479">
      <c r="A479" s="378"/>
      <c r="F479" s="361"/>
      <c r="G479" s="361"/>
      <c r="J479" s="361"/>
      <c r="L479" s="335"/>
    </row>
    <row r="480">
      <c r="A480" s="378"/>
      <c r="F480" s="361"/>
      <c r="G480" s="361"/>
      <c r="J480" s="361"/>
      <c r="L480" s="335"/>
    </row>
    <row r="481">
      <c r="A481" s="378"/>
      <c r="F481" s="361"/>
      <c r="G481" s="361"/>
      <c r="J481" s="361"/>
      <c r="L481" s="335"/>
    </row>
    <row r="482">
      <c r="A482" s="378"/>
      <c r="F482" s="361"/>
      <c r="G482" s="361"/>
      <c r="J482" s="361"/>
      <c r="L482" s="335"/>
    </row>
    <row r="483">
      <c r="A483" s="378"/>
      <c r="F483" s="361"/>
      <c r="G483" s="361"/>
      <c r="J483" s="361"/>
      <c r="L483" s="335"/>
    </row>
    <row r="484">
      <c r="A484" s="378"/>
      <c r="F484" s="361"/>
      <c r="G484" s="361"/>
      <c r="J484" s="361"/>
      <c r="L484" s="335"/>
    </row>
    <row r="485">
      <c r="A485" s="378"/>
      <c r="F485" s="361"/>
      <c r="G485" s="361"/>
      <c r="J485" s="361"/>
      <c r="L485" s="335"/>
    </row>
    <row r="486">
      <c r="A486" s="378"/>
      <c r="F486" s="361"/>
      <c r="G486" s="361"/>
      <c r="J486" s="361"/>
      <c r="L486" s="335"/>
    </row>
    <row r="487">
      <c r="A487" s="378"/>
      <c r="F487" s="361"/>
      <c r="G487" s="361"/>
      <c r="J487" s="361"/>
      <c r="L487" s="335"/>
    </row>
    <row r="488">
      <c r="A488" s="378"/>
      <c r="F488" s="361"/>
      <c r="G488" s="361"/>
      <c r="J488" s="361"/>
      <c r="L488" s="335"/>
    </row>
    <row r="489">
      <c r="A489" s="378"/>
      <c r="F489" s="361"/>
      <c r="G489" s="361"/>
      <c r="J489" s="361"/>
      <c r="L489" s="335"/>
    </row>
    <row r="490">
      <c r="A490" s="378"/>
      <c r="F490" s="361"/>
      <c r="G490" s="361"/>
      <c r="J490" s="361"/>
      <c r="L490" s="335"/>
    </row>
    <row r="491">
      <c r="A491" s="378"/>
      <c r="F491" s="361"/>
      <c r="G491" s="361"/>
      <c r="J491" s="361"/>
      <c r="L491" s="335"/>
    </row>
    <row r="492">
      <c r="A492" s="378"/>
      <c r="F492" s="361"/>
      <c r="G492" s="361"/>
      <c r="J492" s="361"/>
      <c r="L492" s="335"/>
    </row>
    <row r="493">
      <c r="A493" s="378"/>
      <c r="F493" s="361"/>
      <c r="G493" s="361"/>
      <c r="J493" s="361"/>
      <c r="L493" s="335"/>
    </row>
    <row r="494">
      <c r="A494" s="378"/>
      <c r="F494" s="361"/>
      <c r="G494" s="361"/>
      <c r="J494" s="361"/>
      <c r="L494" s="335"/>
    </row>
    <row r="495">
      <c r="A495" s="378"/>
      <c r="F495" s="361"/>
      <c r="G495" s="361"/>
      <c r="J495" s="361"/>
      <c r="L495" s="335"/>
    </row>
    <row r="496">
      <c r="A496" s="378"/>
      <c r="F496" s="361"/>
      <c r="G496" s="361"/>
      <c r="J496" s="361"/>
      <c r="L496" s="335"/>
    </row>
    <row r="497">
      <c r="A497" s="378"/>
      <c r="F497" s="361"/>
      <c r="G497" s="361"/>
      <c r="J497" s="361"/>
      <c r="L497" s="335"/>
    </row>
    <row r="498">
      <c r="A498" s="378"/>
      <c r="F498" s="361"/>
      <c r="G498" s="361"/>
      <c r="J498" s="361"/>
      <c r="L498" s="335"/>
    </row>
    <row r="499">
      <c r="A499" s="378"/>
      <c r="F499" s="361"/>
      <c r="G499" s="361"/>
      <c r="J499" s="361"/>
      <c r="L499" s="335"/>
    </row>
    <row r="500">
      <c r="A500" s="378"/>
      <c r="F500" s="361"/>
      <c r="G500" s="361"/>
      <c r="J500" s="361"/>
      <c r="L500" s="335"/>
    </row>
    <row r="501">
      <c r="A501" s="378"/>
      <c r="F501" s="361"/>
      <c r="G501" s="361"/>
      <c r="J501" s="361"/>
      <c r="L501" s="335"/>
    </row>
    <row r="502">
      <c r="A502" s="378"/>
      <c r="F502" s="361"/>
      <c r="G502" s="361"/>
      <c r="J502" s="361"/>
      <c r="L502" s="335"/>
    </row>
    <row r="503">
      <c r="A503" s="378"/>
      <c r="F503" s="361"/>
      <c r="G503" s="361"/>
      <c r="J503" s="361"/>
      <c r="L503" s="335"/>
    </row>
    <row r="504">
      <c r="A504" s="378"/>
      <c r="F504" s="361"/>
      <c r="G504" s="361"/>
      <c r="J504" s="361"/>
      <c r="L504" s="335"/>
    </row>
    <row r="505">
      <c r="A505" s="378"/>
      <c r="F505" s="361"/>
      <c r="G505" s="361"/>
      <c r="J505" s="361"/>
      <c r="L505" s="335"/>
    </row>
    <row r="506">
      <c r="A506" s="378"/>
      <c r="F506" s="361"/>
      <c r="G506" s="361"/>
      <c r="J506" s="361"/>
      <c r="L506" s="335"/>
    </row>
    <row r="507">
      <c r="A507" s="378"/>
      <c r="F507" s="361"/>
      <c r="G507" s="361"/>
      <c r="J507" s="361"/>
      <c r="L507" s="335"/>
    </row>
    <row r="508">
      <c r="A508" s="378"/>
      <c r="F508" s="361"/>
      <c r="G508" s="361"/>
      <c r="J508" s="361"/>
      <c r="L508" s="335"/>
    </row>
    <row r="509">
      <c r="A509" s="378"/>
      <c r="F509" s="361"/>
      <c r="G509" s="361"/>
      <c r="J509" s="361"/>
      <c r="L509" s="335"/>
    </row>
    <row r="510">
      <c r="A510" s="378"/>
      <c r="F510" s="361"/>
      <c r="G510" s="361"/>
      <c r="J510" s="361"/>
      <c r="L510" s="335"/>
    </row>
    <row r="511">
      <c r="A511" s="378"/>
      <c r="F511" s="361"/>
      <c r="G511" s="361"/>
      <c r="J511" s="361"/>
      <c r="L511" s="335"/>
    </row>
    <row r="512">
      <c r="A512" s="378"/>
      <c r="F512" s="361"/>
      <c r="G512" s="361"/>
      <c r="J512" s="361"/>
      <c r="L512" s="335"/>
    </row>
    <row r="513">
      <c r="A513" s="378"/>
      <c r="F513" s="361"/>
      <c r="G513" s="361"/>
      <c r="J513" s="361"/>
      <c r="L513" s="335"/>
    </row>
    <row r="514">
      <c r="A514" s="378"/>
      <c r="F514" s="361"/>
      <c r="G514" s="361"/>
      <c r="J514" s="361"/>
      <c r="L514" s="335"/>
    </row>
    <row r="515">
      <c r="A515" s="378"/>
      <c r="F515" s="361"/>
      <c r="G515" s="361"/>
      <c r="J515" s="361"/>
      <c r="L515" s="335"/>
    </row>
    <row r="516">
      <c r="A516" s="378"/>
      <c r="F516" s="361"/>
      <c r="G516" s="361"/>
      <c r="J516" s="361"/>
      <c r="L516" s="335"/>
    </row>
    <row r="517">
      <c r="A517" s="378"/>
      <c r="F517" s="361"/>
      <c r="G517" s="361"/>
      <c r="J517" s="361"/>
      <c r="L517" s="335"/>
    </row>
    <row r="518">
      <c r="A518" s="378"/>
      <c r="F518" s="361"/>
      <c r="G518" s="361"/>
      <c r="J518" s="361"/>
      <c r="L518" s="335"/>
    </row>
    <row r="519">
      <c r="A519" s="378"/>
      <c r="F519" s="361"/>
      <c r="G519" s="361"/>
      <c r="J519" s="361"/>
      <c r="L519" s="335"/>
    </row>
    <row r="520">
      <c r="A520" s="378"/>
      <c r="F520" s="361"/>
      <c r="G520" s="361"/>
      <c r="J520" s="361"/>
      <c r="L520" s="335"/>
    </row>
    <row r="521">
      <c r="A521" s="378"/>
      <c r="F521" s="361"/>
      <c r="G521" s="361"/>
      <c r="J521" s="361"/>
      <c r="L521" s="335"/>
    </row>
    <row r="522">
      <c r="A522" s="378"/>
      <c r="F522" s="361"/>
      <c r="G522" s="361"/>
      <c r="J522" s="361"/>
      <c r="L522" s="335"/>
    </row>
    <row r="523">
      <c r="A523" s="378"/>
      <c r="F523" s="361"/>
      <c r="G523" s="361"/>
      <c r="J523" s="361"/>
      <c r="L523" s="335"/>
    </row>
    <row r="524">
      <c r="A524" s="378"/>
      <c r="F524" s="361"/>
      <c r="G524" s="361"/>
      <c r="J524" s="361"/>
      <c r="L524" s="335"/>
    </row>
    <row r="525">
      <c r="A525" s="378"/>
      <c r="F525" s="361"/>
      <c r="G525" s="361"/>
      <c r="J525" s="361"/>
      <c r="L525" s="335"/>
    </row>
    <row r="526">
      <c r="A526" s="378"/>
      <c r="F526" s="361"/>
      <c r="G526" s="361"/>
      <c r="J526" s="361"/>
      <c r="L526" s="335"/>
    </row>
    <row r="527">
      <c r="A527" s="378"/>
      <c r="F527" s="361"/>
      <c r="G527" s="361"/>
      <c r="J527" s="361"/>
      <c r="L527" s="335"/>
    </row>
    <row r="528">
      <c r="A528" s="378"/>
      <c r="F528" s="361"/>
      <c r="G528" s="361"/>
      <c r="J528" s="361"/>
      <c r="L528" s="335"/>
    </row>
    <row r="529">
      <c r="A529" s="378"/>
      <c r="F529" s="361"/>
      <c r="G529" s="361"/>
      <c r="J529" s="361"/>
      <c r="L529" s="335"/>
    </row>
    <row r="530">
      <c r="A530" s="378"/>
      <c r="F530" s="361"/>
      <c r="G530" s="361"/>
      <c r="J530" s="361"/>
      <c r="L530" s="335"/>
    </row>
    <row r="531">
      <c r="A531" s="378"/>
      <c r="F531" s="361"/>
      <c r="G531" s="361"/>
      <c r="J531" s="361"/>
      <c r="L531" s="335"/>
    </row>
    <row r="532">
      <c r="A532" s="378"/>
      <c r="F532" s="361"/>
      <c r="G532" s="361"/>
      <c r="J532" s="361"/>
      <c r="L532" s="335"/>
    </row>
    <row r="533">
      <c r="A533" s="378"/>
      <c r="F533" s="361"/>
      <c r="G533" s="361"/>
      <c r="J533" s="361"/>
      <c r="L533" s="335"/>
    </row>
    <row r="534">
      <c r="A534" s="378"/>
      <c r="F534" s="361"/>
      <c r="G534" s="361"/>
      <c r="J534" s="361"/>
      <c r="L534" s="335"/>
    </row>
    <row r="535">
      <c r="A535" s="378"/>
      <c r="F535" s="361"/>
      <c r="G535" s="361"/>
      <c r="J535" s="361"/>
      <c r="L535" s="335"/>
    </row>
    <row r="536">
      <c r="A536" s="378"/>
      <c r="F536" s="361"/>
      <c r="G536" s="361"/>
      <c r="J536" s="361"/>
      <c r="L536" s="335"/>
    </row>
    <row r="537">
      <c r="A537" s="378"/>
      <c r="F537" s="361"/>
      <c r="G537" s="361"/>
      <c r="J537" s="361"/>
      <c r="L537" s="335"/>
    </row>
    <row r="538">
      <c r="A538" s="378"/>
      <c r="F538" s="361"/>
      <c r="G538" s="361"/>
      <c r="J538" s="361"/>
      <c r="L538" s="335"/>
    </row>
    <row r="539">
      <c r="A539" s="378"/>
      <c r="F539" s="361"/>
      <c r="G539" s="361"/>
      <c r="J539" s="361"/>
      <c r="L539" s="335"/>
    </row>
    <row r="540">
      <c r="A540" s="378"/>
      <c r="F540" s="361"/>
      <c r="G540" s="361"/>
      <c r="J540" s="361"/>
      <c r="L540" s="335"/>
    </row>
    <row r="541">
      <c r="A541" s="378"/>
      <c r="F541" s="361"/>
      <c r="G541" s="361"/>
      <c r="J541" s="361"/>
      <c r="L541" s="335"/>
    </row>
    <row r="542">
      <c r="A542" s="378"/>
      <c r="F542" s="361"/>
      <c r="G542" s="361"/>
      <c r="J542" s="361"/>
      <c r="L542" s="335"/>
    </row>
    <row r="543">
      <c r="A543" s="378"/>
      <c r="F543" s="361"/>
      <c r="G543" s="361"/>
      <c r="J543" s="361"/>
      <c r="L543" s="335"/>
    </row>
    <row r="544">
      <c r="A544" s="378"/>
      <c r="F544" s="361"/>
      <c r="G544" s="361"/>
      <c r="J544" s="361"/>
      <c r="L544" s="335"/>
    </row>
    <row r="545">
      <c r="A545" s="378"/>
      <c r="F545" s="361"/>
      <c r="G545" s="361"/>
      <c r="J545" s="361"/>
      <c r="L545" s="335"/>
    </row>
    <row r="546">
      <c r="A546" s="378"/>
      <c r="F546" s="361"/>
      <c r="G546" s="361"/>
      <c r="J546" s="361"/>
      <c r="L546" s="335"/>
    </row>
    <row r="547">
      <c r="A547" s="378"/>
      <c r="F547" s="361"/>
      <c r="G547" s="361"/>
      <c r="J547" s="361"/>
      <c r="L547" s="335"/>
    </row>
    <row r="548">
      <c r="A548" s="378"/>
      <c r="F548" s="361"/>
      <c r="G548" s="361"/>
      <c r="J548" s="361"/>
      <c r="L548" s="335"/>
    </row>
    <row r="549">
      <c r="A549" s="378"/>
      <c r="F549" s="361"/>
      <c r="G549" s="361"/>
      <c r="J549" s="361"/>
      <c r="L549" s="335"/>
    </row>
    <row r="550">
      <c r="A550" s="378"/>
      <c r="F550" s="361"/>
      <c r="G550" s="361"/>
      <c r="J550" s="361"/>
      <c r="L550" s="335"/>
    </row>
    <row r="551">
      <c r="A551" s="378"/>
      <c r="F551" s="361"/>
      <c r="G551" s="361"/>
      <c r="J551" s="361"/>
      <c r="L551" s="335"/>
    </row>
    <row r="552">
      <c r="A552" s="378"/>
      <c r="F552" s="361"/>
      <c r="G552" s="361"/>
      <c r="J552" s="361"/>
      <c r="L552" s="335"/>
    </row>
    <row r="553">
      <c r="A553" s="378"/>
      <c r="F553" s="361"/>
      <c r="G553" s="361"/>
      <c r="J553" s="361"/>
      <c r="L553" s="335"/>
    </row>
    <row r="554">
      <c r="A554" s="378"/>
      <c r="F554" s="361"/>
      <c r="G554" s="361"/>
      <c r="J554" s="361"/>
      <c r="L554" s="335"/>
    </row>
    <row r="555">
      <c r="A555" s="378"/>
      <c r="F555" s="361"/>
      <c r="G555" s="361"/>
      <c r="J555" s="361"/>
      <c r="L555" s="335"/>
    </row>
    <row r="556">
      <c r="A556" s="378"/>
      <c r="F556" s="361"/>
      <c r="G556" s="361"/>
      <c r="J556" s="361"/>
      <c r="L556" s="335"/>
    </row>
    <row r="557">
      <c r="A557" s="378"/>
      <c r="F557" s="361"/>
      <c r="G557" s="361"/>
      <c r="J557" s="361"/>
      <c r="L557" s="335"/>
    </row>
    <row r="558">
      <c r="A558" s="378"/>
      <c r="F558" s="361"/>
      <c r="G558" s="361"/>
      <c r="J558" s="361"/>
      <c r="L558" s="335"/>
    </row>
    <row r="559">
      <c r="A559" s="378"/>
      <c r="F559" s="361"/>
      <c r="G559" s="361"/>
      <c r="J559" s="361"/>
      <c r="L559" s="335"/>
    </row>
    <row r="560">
      <c r="A560" s="378"/>
      <c r="F560" s="361"/>
      <c r="G560" s="361"/>
      <c r="J560" s="361"/>
      <c r="L560" s="335"/>
    </row>
    <row r="561">
      <c r="A561" s="378"/>
      <c r="F561" s="361"/>
      <c r="G561" s="361"/>
      <c r="J561" s="361"/>
      <c r="L561" s="335"/>
    </row>
    <row r="562">
      <c r="A562" s="378"/>
      <c r="F562" s="361"/>
      <c r="G562" s="361"/>
      <c r="J562" s="361"/>
      <c r="L562" s="335"/>
    </row>
    <row r="563">
      <c r="A563" s="378"/>
      <c r="F563" s="361"/>
      <c r="G563" s="361"/>
      <c r="J563" s="361"/>
      <c r="L563" s="335"/>
    </row>
    <row r="564">
      <c r="A564" s="378"/>
      <c r="F564" s="361"/>
      <c r="G564" s="361"/>
      <c r="J564" s="361"/>
      <c r="L564" s="335"/>
    </row>
    <row r="565">
      <c r="A565" s="378"/>
      <c r="F565" s="361"/>
      <c r="G565" s="361"/>
      <c r="J565" s="361"/>
      <c r="L565" s="335"/>
    </row>
    <row r="566">
      <c r="A566" s="378"/>
      <c r="F566" s="361"/>
      <c r="G566" s="361"/>
      <c r="J566" s="361"/>
      <c r="L566" s="335"/>
    </row>
    <row r="567">
      <c r="A567" s="378"/>
      <c r="F567" s="361"/>
      <c r="G567" s="361"/>
      <c r="J567" s="361"/>
      <c r="L567" s="335"/>
    </row>
    <row r="568">
      <c r="A568" s="378"/>
      <c r="F568" s="361"/>
      <c r="G568" s="361"/>
      <c r="J568" s="361"/>
      <c r="L568" s="335"/>
    </row>
    <row r="569">
      <c r="A569" s="378"/>
      <c r="F569" s="361"/>
      <c r="G569" s="361"/>
      <c r="J569" s="361"/>
      <c r="L569" s="335"/>
    </row>
    <row r="570">
      <c r="A570" s="378"/>
      <c r="F570" s="361"/>
      <c r="G570" s="361"/>
      <c r="J570" s="361"/>
      <c r="L570" s="335"/>
    </row>
    <row r="571">
      <c r="A571" s="378"/>
      <c r="F571" s="361"/>
      <c r="G571" s="361"/>
      <c r="J571" s="361"/>
      <c r="L571" s="335"/>
    </row>
    <row r="572">
      <c r="A572" s="378"/>
      <c r="F572" s="361"/>
      <c r="G572" s="361"/>
      <c r="J572" s="361"/>
      <c r="L572" s="335"/>
    </row>
    <row r="573">
      <c r="A573" s="378"/>
      <c r="F573" s="361"/>
      <c r="G573" s="361"/>
      <c r="J573" s="361"/>
      <c r="L573" s="335"/>
    </row>
    <row r="574">
      <c r="A574" s="378"/>
      <c r="F574" s="361"/>
      <c r="G574" s="361"/>
      <c r="J574" s="361"/>
      <c r="L574" s="335"/>
    </row>
    <row r="575">
      <c r="A575" s="378"/>
      <c r="F575" s="361"/>
      <c r="G575" s="361"/>
      <c r="J575" s="361"/>
      <c r="L575" s="335"/>
    </row>
    <row r="576">
      <c r="A576" s="378"/>
      <c r="F576" s="361"/>
      <c r="G576" s="361"/>
      <c r="J576" s="361"/>
      <c r="L576" s="335"/>
    </row>
    <row r="577">
      <c r="A577" s="378"/>
      <c r="F577" s="361"/>
      <c r="G577" s="361"/>
      <c r="J577" s="361"/>
      <c r="L577" s="335"/>
    </row>
    <row r="578">
      <c r="A578" s="378"/>
      <c r="F578" s="361"/>
      <c r="G578" s="361"/>
      <c r="J578" s="361"/>
      <c r="L578" s="335"/>
    </row>
    <row r="579">
      <c r="A579" s="378"/>
      <c r="F579" s="361"/>
      <c r="G579" s="361"/>
      <c r="J579" s="361"/>
      <c r="L579" s="335"/>
    </row>
    <row r="580">
      <c r="A580" s="378"/>
      <c r="F580" s="361"/>
      <c r="G580" s="361"/>
      <c r="J580" s="361"/>
      <c r="L580" s="335"/>
    </row>
    <row r="581">
      <c r="A581" s="378"/>
      <c r="F581" s="361"/>
      <c r="G581" s="361"/>
      <c r="J581" s="361"/>
      <c r="L581" s="335"/>
    </row>
    <row r="582">
      <c r="A582" s="378"/>
      <c r="F582" s="361"/>
      <c r="G582" s="361"/>
      <c r="J582" s="361"/>
      <c r="L582" s="335"/>
    </row>
    <row r="583">
      <c r="A583" s="378"/>
      <c r="F583" s="361"/>
      <c r="G583" s="361"/>
      <c r="J583" s="361"/>
      <c r="L583" s="335"/>
    </row>
    <row r="584">
      <c r="A584" s="378"/>
      <c r="F584" s="361"/>
      <c r="G584" s="361"/>
      <c r="J584" s="361"/>
      <c r="L584" s="335"/>
    </row>
    <row r="585">
      <c r="A585" s="378"/>
      <c r="F585" s="361"/>
      <c r="G585" s="361"/>
      <c r="J585" s="361"/>
      <c r="L585" s="335"/>
    </row>
    <row r="586">
      <c r="A586" s="378"/>
      <c r="F586" s="361"/>
      <c r="G586" s="361"/>
      <c r="J586" s="361"/>
      <c r="L586" s="335"/>
    </row>
    <row r="587">
      <c r="A587" s="378"/>
      <c r="F587" s="361"/>
      <c r="G587" s="361"/>
      <c r="J587" s="361"/>
      <c r="L587" s="335"/>
    </row>
    <row r="588">
      <c r="A588" s="378"/>
      <c r="F588" s="361"/>
      <c r="G588" s="361"/>
      <c r="J588" s="361"/>
      <c r="L588" s="335"/>
    </row>
    <row r="589">
      <c r="A589" s="378"/>
      <c r="F589" s="361"/>
      <c r="G589" s="361"/>
      <c r="J589" s="361"/>
      <c r="L589" s="335"/>
    </row>
    <row r="590">
      <c r="A590" s="378"/>
      <c r="F590" s="361"/>
      <c r="G590" s="361"/>
      <c r="J590" s="361"/>
      <c r="L590" s="335"/>
    </row>
    <row r="591">
      <c r="A591" s="378"/>
      <c r="F591" s="361"/>
      <c r="G591" s="361"/>
      <c r="J591" s="361"/>
      <c r="L591" s="335"/>
    </row>
    <row r="592">
      <c r="A592" s="378"/>
      <c r="F592" s="361"/>
      <c r="G592" s="361"/>
      <c r="J592" s="361"/>
      <c r="L592" s="335"/>
    </row>
    <row r="593">
      <c r="A593" s="378"/>
      <c r="F593" s="361"/>
      <c r="G593" s="361"/>
      <c r="J593" s="361"/>
      <c r="L593" s="335"/>
    </row>
    <row r="594">
      <c r="A594" s="378"/>
      <c r="F594" s="361"/>
      <c r="G594" s="361"/>
      <c r="J594" s="361"/>
      <c r="L594" s="335"/>
    </row>
    <row r="595">
      <c r="A595" s="378"/>
      <c r="F595" s="361"/>
      <c r="G595" s="361"/>
      <c r="J595" s="361"/>
      <c r="L595" s="335"/>
    </row>
    <row r="596">
      <c r="A596" s="378"/>
      <c r="F596" s="361"/>
      <c r="G596" s="361"/>
      <c r="J596" s="361"/>
      <c r="L596" s="335"/>
    </row>
    <row r="597">
      <c r="A597" s="378"/>
      <c r="F597" s="361"/>
      <c r="G597" s="361"/>
      <c r="J597" s="361"/>
      <c r="L597" s="335"/>
    </row>
    <row r="598">
      <c r="A598" s="378"/>
      <c r="F598" s="361"/>
      <c r="G598" s="361"/>
      <c r="J598" s="361"/>
      <c r="L598" s="335"/>
    </row>
    <row r="599">
      <c r="A599" s="378"/>
      <c r="F599" s="361"/>
      <c r="G599" s="361"/>
      <c r="J599" s="361"/>
      <c r="L599" s="335"/>
    </row>
    <row r="600">
      <c r="A600" s="378"/>
      <c r="F600" s="361"/>
      <c r="G600" s="361"/>
      <c r="J600" s="361"/>
      <c r="L600" s="335"/>
    </row>
    <row r="601">
      <c r="A601" s="378"/>
      <c r="F601" s="361"/>
      <c r="G601" s="361"/>
      <c r="J601" s="361"/>
      <c r="L601" s="335"/>
    </row>
    <row r="602">
      <c r="A602" s="378"/>
      <c r="F602" s="361"/>
      <c r="G602" s="361"/>
      <c r="J602" s="361"/>
      <c r="L602" s="335"/>
    </row>
    <row r="603">
      <c r="A603" s="378"/>
      <c r="F603" s="361"/>
      <c r="G603" s="361"/>
      <c r="J603" s="361"/>
      <c r="L603" s="335"/>
    </row>
    <row r="604">
      <c r="A604" s="378"/>
      <c r="F604" s="361"/>
      <c r="G604" s="361"/>
      <c r="J604" s="361"/>
      <c r="L604" s="335"/>
    </row>
    <row r="605">
      <c r="A605" s="378"/>
      <c r="F605" s="361"/>
      <c r="G605" s="361"/>
      <c r="J605" s="361"/>
      <c r="L605" s="335"/>
    </row>
    <row r="606">
      <c r="A606" s="378"/>
      <c r="F606" s="361"/>
      <c r="G606" s="361"/>
      <c r="J606" s="361"/>
      <c r="L606" s="335"/>
    </row>
    <row r="607">
      <c r="A607" s="378"/>
      <c r="F607" s="361"/>
      <c r="G607" s="361"/>
      <c r="J607" s="361"/>
      <c r="L607" s="335"/>
    </row>
    <row r="608">
      <c r="A608" s="378"/>
      <c r="F608" s="361"/>
      <c r="G608" s="361"/>
      <c r="J608" s="361"/>
      <c r="L608" s="335"/>
    </row>
    <row r="609">
      <c r="A609" s="378"/>
      <c r="F609" s="361"/>
      <c r="G609" s="361"/>
      <c r="J609" s="361"/>
      <c r="L609" s="335"/>
    </row>
    <row r="610">
      <c r="A610" s="378"/>
      <c r="F610" s="361"/>
      <c r="G610" s="361"/>
      <c r="J610" s="361"/>
      <c r="L610" s="335"/>
    </row>
    <row r="611">
      <c r="A611" s="378"/>
      <c r="F611" s="361"/>
      <c r="G611" s="361"/>
      <c r="J611" s="361"/>
      <c r="L611" s="335"/>
    </row>
    <row r="612">
      <c r="A612" s="378"/>
      <c r="F612" s="361"/>
      <c r="G612" s="361"/>
      <c r="J612" s="361"/>
      <c r="L612" s="335"/>
    </row>
    <row r="613">
      <c r="A613" s="378"/>
      <c r="F613" s="361"/>
      <c r="G613" s="361"/>
      <c r="J613" s="361"/>
      <c r="L613" s="335"/>
    </row>
    <row r="614">
      <c r="A614" s="378"/>
      <c r="F614" s="361"/>
      <c r="G614" s="361"/>
      <c r="J614" s="361"/>
      <c r="L614" s="335"/>
    </row>
    <row r="615">
      <c r="A615" s="378"/>
      <c r="F615" s="361"/>
      <c r="G615" s="361"/>
      <c r="J615" s="361"/>
      <c r="L615" s="335"/>
    </row>
    <row r="616">
      <c r="A616" s="378"/>
      <c r="F616" s="361"/>
      <c r="G616" s="361"/>
      <c r="J616" s="361"/>
      <c r="L616" s="335"/>
    </row>
    <row r="617">
      <c r="A617" s="378"/>
      <c r="F617" s="361"/>
      <c r="G617" s="361"/>
      <c r="J617" s="361"/>
      <c r="L617" s="335"/>
    </row>
    <row r="618">
      <c r="A618" s="378"/>
      <c r="F618" s="361"/>
      <c r="G618" s="361"/>
      <c r="J618" s="361"/>
      <c r="L618" s="335"/>
    </row>
    <row r="619">
      <c r="A619" s="378"/>
      <c r="F619" s="361"/>
      <c r="G619" s="361"/>
      <c r="J619" s="361"/>
      <c r="L619" s="335"/>
    </row>
    <row r="620">
      <c r="A620" s="378"/>
      <c r="F620" s="361"/>
      <c r="G620" s="361"/>
      <c r="J620" s="361"/>
      <c r="L620" s="335"/>
    </row>
    <row r="621">
      <c r="A621" s="378"/>
      <c r="F621" s="361"/>
      <c r="G621" s="361"/>
      <c r="J621" s="361"/>
      <c r="L621" s="335"/>
    </row>
    <row r="622">
      <c r="A622" s="378"/>
      <c r="F622" s="361"/>
      <c r="G622" s="361"/>
      <c r="J622" s="361"/>
      <c r="L622" s="335"/>
    </row>
    <row r="623">
      <c r="A623" s="378"/>
      <c r="F623" s="361"/>
      <c r="G623" s="361"/>
      <c r="J623" s="361"/>
      <c r="L623" s="335"/>
    </row>
    <row r="624">
      <c r="A624" s="378"/>
      <c r="F624" s="361"/>
      <c r="G624" s="361"/>
      <c r="J624" s="361"/>
      <c r="L624" s="335"/>
    </row>
    <row r="625">
      <c r="A625" s="378"/>
      <c r="F625" s="361"/>
      <c r="G625" s="361"/>
      <c r="J625" s="361"/>
      <c r="L625" s="335"/>
    </row>
    <row r="626">
      <c r="A626" s="378"/>
      <c r="F626" s="361"/>
      <c r="G626" s="361"/>
      <c r="J626" s="361"/>
      <c r="L626" s="335"/>
    </row>
    <row r="627">
      <c r="A627" s="378"/>
      <c r="F627" s="361"/>
      <c r="G627" s="361"/>
      <c r="J627" s="361"/>
      <c r="L627" s="335"/>
    </row>
    <row r="628">
      <c r="A628" s="378"/>
      <c r="F628" s="361"/>
      <c r="G628" s="361"/>
      <c r="J628" s="361"/>
      <c r="L628" s="335"/>
    </row>
    <row r="629">
      <c r="A629" s="378"/>
      <c r="F629" s="361"/>
      <c r="G629" s="361"/>
      <c r="J629" s="361"/>
      <c r="L629" s="335"/>
    </row>
    <row r="630">
      <c r="A630" s="378"/>
      <c r="F630" s="361"/>
      <c r="G630" s="361"/>
      <c r="J630" s="361"/>
      <c r="L630" s="335"/>
    </row>
    <row r="631">
      <c r="A631" s="378"/>
      <c r="F631" s="361"/>
      <c r="G631" s="361"/>
      <c r="J631" s="361"/>
      <c r="L631" s="335"/>
    </row>
    <row r="632">
      <c r="A632" s="378"/>
      <c r="F632" s="361"/>
      <c r="G632" s="361"/>
      <c r="J632" s="361"/>
      <c r="L632" s="335"/>
    </row>
    <row r="633">
      <c r="A633" s="378"/>
      <c r="F633" s="361"/>
      <c r="G633" s="361"/>
      <c r="J633" s="361"/>
      <c r="L633" s="335"/>
    </row>
    <row r="634">
      <c r="A634" s="378"/>
      <c r="F634" s="361"/>
      <c r="G634" s="361"/>
      <c r="J634" s="361"/>
      <c r="L634" s="335"/>
    </row>
    <row r="635">
      <c r="A635" s="378"/>
      <c r="F635" s="361"/>
      <c r="G635" s="361"/>
      <c r="J635" s="361"/>
      <c r="L635" s="335"/>
    </row>
    <row r="636">
      <c r="A636" s="378"/>
      <c r="F636" s="361"/>
      <c r="G636" s="361"/>
      <c r="J636" s="361"/>
      <c r="L636" s="335"/>
    </row>
    <row r="637">
      <c r="A637" s="378"/>
      <c r="F637" s="361"/>
      <c r="G637" s="361"/>
      <c r="J637" s="361"/>
      <c r="L637" s="335"/>
    </row>
    <row r="638">
      <c r="A638" s="378"/>
      <c r="F638" s="361"/>
      <c r="G638" s="361"/>
      <c r="J638" s="361"/>
      <c r="L638" s="335"/>
    </row>
    <row r="639">
      <c r="A639" s="378"/>
      <c r="F639" s="361"/>
      <c r="G639" s="361"/>
      <c r="J639" s="361"/>
      <c r="L639" s="335"/>
    </row>
    <row r="640">
      <c r="A640" s="378"/>
      <c r="F640" s="361"/>
      <c r="G640" s="361"/>
      <c r="J640" s="361"/>
      <c r="L640" s="335"/>
    </row>
    <row r="641">
      <c r="A641" s="378"/>
      <c r="F641" s="361"/>
      <c r="G641" s="361"/>
      <c r="J641" s="361"/>
      <c r="L641" s="335"/>
    </row>
    <row r="642">
      <c r="A642" s="378"/>
      <c r="F642" s="361"/>
      <c r="G642" s="361"/>
      <c r="J642" s="361"/>
      <c r="L642" s="335"/>
    </row>
    <row r="643">
      <c r="A643" s="378"/>
      <c r="F643" s="361"/>
      <c r="G643" s="361"/>
      <c r="J643" s="361"/>
      <c r="L643" s="335"/>
    </row>
    <row r="644">
      <c r="A644" s="378"/>
      <c r="F644" s="361"/>
      <c r="G644" s="361"/>
      <c r="J644" s="361"/>
      <c r="L644" s="335"/>
    </row>
    <row r="645">
      <c r="A645" s="378"/>
      <c r="F645" s="361"/>
      <c r="G645" s="361"/>
      <c r="J645" s="361"/>
      <c r="L645" s="335"/>
    </row>
    <row r="646">
      <c r="A646" s="378"/>
      <c r="F646" s="361"/>
      <c r="G646" s="361"/>
      <c r="J646" s="361"/>
      <c r="L646" s="335"/>
    </row>
    <row r="647">
      <c r="A647" s="378"/>
      <c r="F647" s="361"/>
      <c r="G647" s="361"/>
      <c r="J647" s="361"/>
      <c r="L647" s="335"/>
    </row>
    <row r="648">
      <c r="A648" s="378"/>
      <c r="F648" s="361"/>
      <c r="G648" s="361"/>
      <c r="J648" s="361"/>
      <c r="L648" s="335"/>
    </row>
    <row r="649">
      <c r="A649" s="378"/>
      <c r="F649" s="361"/>
      <c r="G649" s="361"/>
      <c r="J649" s="361"/>
      <c r="L649" s="335"/>
    </row>
    <row r="650">
      <c r="A650" s="378"/>
      <c r="F650" s="361"/>
      <c r="G650" s="361"/>
      <c r="J650" s="361"/>
      <c r="L650" s="335"/>
    </row>
    <row r="651">
      <c r="A651" s="378"/>
      <c r="F651" s="361"/>
      <c r="G651" s="361"/>
      <c r="J651" s="361"/>
      <c r="L651" s="335"/>
    </row>
    <row r="652">
      <c r="A652" s="378"/>
      <c r="F652" s="361"/>
      <c r="G652" s="361"/>
      <c r="J652" s="361"/>
      <c r="L652" s="335"/>
    </row>
    <row r="653">
      <c r="A653" s="378"/>
      <c r="F653" s="361"/>
      <c r="G653" s="361"/>
      <c r="J653" s="361"/>
      <c r="L653" s="335"/>
    </row>
    <row r="654">
      <c r="A654" s="378"/>
      <c r="F654" s="361"/>
      <c r="G654" s="361"/>
      <c r="J654" s="361"/>
      <c r="L654" s="335"/>
    </row>
    <row r="655">
      <c r="A655" s="378"/>
      <c r="F655" s="361"/>
      <c r="G655" s="361"/>
      <c r="J655" s="361"/>
      <c r="L655" s="335"/>
    </row>
    <row r="656">
      <c r="A656" s="378"/>
      <c r="F656" s="361"/>
      <c r="G656" s="361"/>
      <c r="J656" s="361"/>
      <c r="L656" s="335"/>
    </row>
    <row r="657">
      <c r="A657" s="378"/>
      <c r="F657" s="361"/>
      <c r="G657" s="361"/>
      <c r="J657" s="361"/>
      <c r="L657" s="335"/>
    </row>
    <row r="658">
      <c r="A658" s="378"/>
      <c r="F658" s="361"/>
      <c r="G658" s="361"/>
      <c r="J658" s="361"/>
      <c r="L658" s="335"/>
    </row>
    <row r="659">
      <c r="A659" s="378"/>
      <c r="F659" s="361"/>
      <c r="G659" s="361"/>
      <c r="J659" s="361"/>
      <c r="L659" s="335"/>
    </row>
    <row r="660">
      <c r="A660" s="378"/>
      <c r="F660" s="361"/>
      <c r="G660" s="361"/>
      <c r="J660" s="361"/>
      <c r="L660" s="335"/>
    </row>
    <row r="661">
      <c r="A661" s="378"/>
      <c r="F661" s="361"/>
      <c r="G661" s="361"/>
      <c r="J661" s="361"/>
      <c r="L661" s="335"/>
    </row>
    <row r="662">
      <c r="A662" s="378"/>
      <c r="F662" s="361"/>
      <c r="G662" s="361"/>
      <c r="J662" s="361"/>
      <c r="L662" s="335"/>
    </row>
    <row r="663">
      <c r="A663" s="378"/>
      <c r="F663" s="361"/>
      <c r="G663" s="361"/>
      <c r="J663" s="361"/>
      <c r="L663" s="335"/>
    </row>
    <row r="664">
      <c r="A664" s="378"/>
      <c r="F664" s="361"/>
      <c r="G664" s="361"/>
      <c r="J664" s="361"/>
      <c r="L664" s="335"/>
    </row>
    <row r="665">
      <c r="A665" s="378"/>
      <c r="F665" s="361"/>
      <c r="G665" s="361"/>
      <c r="J665" s="361"/>
      <c r="L665" s="335"/>
    </row>
    <row r="666">
      <c r="A666" s="378"/>
      <c r="F666" s="361"/>
      <c r="G666" s="361"/>
      <c r="J666" s="361"/>
      <c r="L666" s="335"/>
    </row>
    <row r="667">
      <c r="A667" s="378"/>
      <c r="F667" s="361"/>
      <c r="G667" s="361"/>
      <c r="J667" s="361"/>
      <c r="L667" s="335"/>
    </row>
    <row r="668">
      <c r="A668" s="378"/>
      <c r="F668" s="361"/>
      <c r="G668" s="361"/>
      <c r="J668" s="361"/>
      <c r="L668" s="335"/>
    </row>
    <row r="669">
      <c r="A669" s="378"/>
      <c r="F669" s="361"/>
      <c r="G669" s="361"/>
      <c r="J669" s="361"/>
      <c r="L669" s="335"/>
    </row>
    <row r="670">
      <c r="A670" s="378"/>
      <c r="F670" s="361"/>
      <c r="G670" s="361"/>
      <c r="J670" s="361"/>
      <c r="L670" s="335"/>
    </row>
    <row r="671">
      <c r="A671" s="378"/>
      <c r="F671" s="361"/>
      <c r="G671" s="361"/>
      <c r="J671" s="361"/>
      <c r="L671" s="335"/>
    </row>
    <row r="672">
      <c r="A672" s="378"/>
      <c r="F672" s="361"/>
      <c r="G672" s="361"/>
      <c r="J672" s="361"/>
      <c r="L672" s="335"/>
    </row>
    <row r="673">
      <c r="A673" s="378"/>
      <c r="F673" s="361"/>
      <c r="G673" s="361"/>
      <c r="J673" s="361"/>
      <c r="L673" s="335"/>
    </row>
    <row r="674">
      <c r="A674" s="378"/>
      <c r="F674" s="361"/>
      <c r="G674" s="361"/>
      <c r="J674" s="361"/>
      <c r="L674" s="335"/>
    </row>
    <row r="675">
      <c r="A675" s="378"/>
      <c r="F675" s="361"/>
      <c r="G675" s="361"/>
      <c r="J675" s="361"/>
      <c r="L675" s="335"/>
    </row>
    <row r="676">
      <c r="A676" s="378"/>
      <c r="F676" s="361"/>
      <c r="G676" s="361"/>
      <c r="J676" s="361"/>
      <c r="L676" s="335"/>
    </row>
    <row r="677">
      <c r="A677" s="378"/>
      <c r="F677" s="361"/>
      <c r="G677" s="361"/>
      <c r="J677" s="361"/>
      <c r="L677" s="335"/>
    </row>
    <row r="678">
      <c r="A678" s="378"/>
      <c r="F678" s="361"/>
      <c r="G678" s="361"/>
      <c r="J678" s="361"/>
      <c r="L678" s="335"/>
    </row>
    <row r="679">
      <c r="A679" s="378"/>
      <c r="F679" s="361"/>
      <c r="G679" s="361"/>
      <c r="J679" s="361"/>
      <c r="L679" s="335"/>
    </row>
    <row r="680">
      <c r="A680" s="378"/>
      <c r="F680" s="361"/>
      <c r="G680" s="361"/>
      <c r="J680" s="361"/>
      <c r="L680" s="335"/>
    </row>
    <row r="681">
      <c r="A681" s="378"/>
      <c r="F681" s="361"/>
      <c r="G681" s="361"/>
      <c r="J681" s="361"/>
      <c r="L681" s="335"/>
    </row>
    <row r="682">
      <c r="A682" s="378"/>
      <c r="F682" s="361"/>
      <c r="G682" s="361"/>
      <c r="J682" s="361"/>
      <c r="L682" s="335"/>
    </row>
    <row r="683">
      <c r="A683" s="378"/>
      <c r="F683" s="361"/>
      <c r="G683" s="361"/>
      <c r="J683" s="361"/>
      <c r="L683" s="335"/>
    </row>
    <row r="684">
      <c r="A684" s="378"/>
      <c r="F684" s="361"/>
      <c r="G684" s="361"/>
      <c r="J684" s="361"/>
      <c r="L684" s="335"/>
    </row>
    <row r="685">
      <c r="A685" s="378"/>
      <c r="F685" s="361"/>
      <c r="G685" s="361"/>
      <c r="J685" s="361"/>
      <c r="L685" s="335"/>
    </row>
    <row r="686">
      <c r="A686" s="378"/>
      <c r="F686" s="361"/>
      <c r="G686" s="361"/>
      <c r="J686" s="361"/>
      <c r="L686" s="335"/>
    </row>
    <row r="687">
      <c r="A687" s="378"/>
      <c r="F687" s="361"/>
      <c r="G687" s="361"/>
      <c r="J687" s="361"/>
      <c r="L687" s="335"/>
    </row>
    <row r="688">
      <c r="A688" s="378"/>
      <c r="F688" s="361"/>
      <c r="G688" s="361"/>
      <c r="J688" s="361"/>
      <c r="L688" s="335"/>
    </row>
    <row r="689">
      <c r="A689" s="378"/>
      <c r="F689" s="361"/>
      <c r="G689" s="361"/>
      <c r="J689" s="361"/>
      <c r="L689" s="335"/>
    </row>
    <row r="690">
      <c r="A690" s="378"/>
      <c r="F690" s="361"/>
      <c r="G690" s="361"/>
      <c r="J690" s="361"/>
      <c r="L690" s="335"/>
    </row>
    <row r="691">
      <c r="A691" s="378"/>
      <c r="F691" s="361"/>
      <c r="G691" s="361"/>
      <c r="J691" s="361"/>
      <c r="L691" s="335"/>
    </row>
    <row r="692">
      <c r="A692" s="378"/>
      <c r="F692" s="361"/>
      <c r="G692" s="361"/>
      <c r="J692" s="361"/>
      <c r="L692" s="335"/>
    </row>
    <row r="693">
      <c r="A693" s="378"/>
      <c r="F693" s="361"/>
      <c r="G693" s="361"/>
      <c r="J693" s="361"/>
      <c r="L693" s="335"/>
    </row>
    <row r="694">
      <c r="A694" s="378"/>
      <c r="F694" s="361"/>
      <c r="G694" s="361"/>
      <c r="J694" s="361"/>
      <c r="L694" s="335"/>
    </row>
    <row r="695">
      <c r="A695" s="378"/>
      <c r="F695" s="361"/>
      <c r="G695" s="361"/>
      <c r="J695" s="361"/>
      <c r="L695" s="335"/>
    </row>
    <row r="696">
      <c r="A696" s="378"/>
      <c r="F696" s="361"/>
      <c r="G696" s="361"/>
      <c r="J696" s="361"/>
      <c r="L696" s="335"/>
    </row>
    <row r="697">
      <c r="A697" s="378"/>
      <c r="F697" s="361"/>
      <c r="G697" s="361"/>
      <c r="J697" s="361"/>
      <c r="L697" s="335"/>
    </row>
    <row r="698">
      <c r="A698" s="378"/>
      <c r="F698" s="361"/>
      <c r="G698" s="361"/>
      <c r="J698" s="361"/>
      <c r="L698" s="335"/>
    </row>
    <row r="699">
      <c r="A699" s="378"/>
      <c r="F699" s="361"/>
      <c r="G699" s="361"/>
      <c r="J699" s="361"/>
      <c r="L699" s="335"/>
    </row>
    <row r="700">
      <c r="A700" s="378"/>
      <c r="F700" s="361"/>
      <c r="G700" s="361"/>
      <c r="J700" s="361"/>
      <c r="L700" s="335"/>
    </row>
    <row r="701">
      <c r="A701" s="378"/>
      <c r="F701" s="361"/>
      <c r="G701" s="361"/>
      <c r="J701" s="361"/>
      <c r="L701" s="335"/>
    </row>
    <row r="702">
      <c r="A702" s="378"/>
      <c r="F702" s="361"/>
      <c r="G702" s="361"/>
      <c r="J702" s="361"/>
      <c r="L702" s="335"/>
    </row>
    <row r="703">
      <c r="A703" s="378"/>
      <c r="F703" s="361"/>
      <c r="G703" s="361"/>
      <c r="J703" s="361"/>
      <c r="L703" s="335"/>
    </row>
    <row r="704">
      <c r="A704" s="378"/>
      <c r="F704" s="361"/>
      <c r="G704" s="361"/>
      <c r="J704" s="361"/>
      <c r="L704" s="335"/>
    </row>
    <row r="705">
      <c r="A705" s="378"/>
      <c r="F705" s="361"/>
      <c r="G705" s="361"/>
      <c r="J705" s="361"/>
      <c r="L705" s="335"/>
    </row>
    <row r="706">
      <c r="A706" s="378"/>
      <c r="F706" s="361"/>
      <c r="G706" s="361"/>
      <c r="J706" s="361"/>
      <c r="L706" s="335"/>
    </row>
    <row r="707">
      <c r="A707" s="378"/>
      <c r="F707" s="361"/>
      <c r="G707" s="361"/>
      <c r="J707" s="361"/>
      <c r="L707" s="335"/>
    </row>
    <row r="708">
      <c r="A708" s="378"/>
      <c r="F708" s="361"/>
      <c r="G708" s="361"/>
      <c r="J708" s="361"/>
      <c r="L708" s="335"/>
    </row>
    <row r="709">
      <c r="A709" s="378"/>
      <c r="F709" s="361"/>
      <c r="G709" s="361"/>
      <c r="J709" s="361"/>
      <c r="L709" s="335"/>
    </row>
    <row r="710">
      <c r="A710" s="378"/>
      <c r="F710" s="361"/>
      <c r="G710" s="361"/>
      <c r="J710" s="361"/>
      <c r="L710" s="335"/>
    </row>
    <row r="711">
      <c r="A711" s="378"/>
      <c r="F711" s="361"/>
      <c r="G711" s="361"/>
      <c r="J711" s="361"/>
      <c r="L711" s="335"/>
    </row>
    <row r="712">
      <c r="A712" s="378"/>
      <c r="F712" s="361"/>
      <c r="G712" s="361"/>
      <c r="J712" s="361"/>
      <c r="L712" s="335"/>
    </row>
    <row r="713">
      <c r="A713" s="378"/>
      <c r="F713" s="361"/>
      <c r="G713" s="361"/>
      <c r="J713" s="361"/>
      <c r="L713" s="335"/>
    </row>
    <row r="714">
      <c r="A714" s="378"/>
      <c r="F714" s="361"/>
      <c r="G714" s="361"/>
      <c r="J714" s="361"/>
      <c r="L714" s="335"/>
    </row>
    <row r="715">
      <c r="A715" s="378"/>
      <c r="F715" s="361"/>
      <c r="G715" s="361"/>
      <c r="J715" s="361"/>
      <c r="L715" s="335"/>
    </row>
    <row r="716">
      <c r="A716" s="378"/>
      <c r="F716" s="361"/>
      <c r="G716" s="361"/>
      <c r="J716" s="361"/>
      <c r="L716" s="335"/>
    </row>
    <row r="717">
      <c r="A717" s="378"/>
      <c r="F717" s="361"/>
      <c r="G717" s="361"/>
      <c r="J717" s="361"/>
      <c r="L717" s="335"/>
    </row>
    <row r="718">
      <c r="A718" s="378"/>
      <c r="F718" s="361"/>
      <c r="G718" s="361"/>
      <c r="J718" s="361"/>
      <c r="L718" s="335"/>
    </row>
    <row r="719">
      <c r="A719" s="378"/>
      <c r="F719" s="361"/>
      <c r="G719" s="361"/>
      <c r="J719" s="361"/>
      <c r="L719" s="335"/>
    </row>
    <row r="720">
      <c r="A720" s="378"/>
      <c r="F720" s="361"/>
      <c r="G720" s="361"/>
      <c r="J720" s="361"/>
      <c r="L720" s="335"/>
    </row>
    <row r="721">
      <c r="A721" s="378"/>
      <c r="F721" s="361"/>
      <c r="G721" s="361"/>
      <c r="J721" s="361"/>
      <c r="L721" s="335"/>
    </row>
    <row r="722">
      <c r="A722" s="378"/>
      <c r="F722" s="361"/>
      <c r="G722" s="361"/>
      <c r="J722" s="361"/>
      <c r="L722" s="335"/>
    </row>
    <row r="723">
      <c r="A723" s="378"/>
      <c r="F723" s="361"/>
      <c r="G723" s="361"/>
      <c r="J723" s="361"/>
      <c r="L723" s="335"/>
    </row>
    <row r="724">
      <c r="A724" s="378"/>
      <c r="F724" s="361"/>
      <c r="G724" s="361"/>
      <c r="J724" s="361"/>
      <c r="L724" s="335"/>
    </row>
    <row r="725">
      <c r="A725" s="378"/>
      <c r="F725" s="361"/>
      <c r="G725" s="361"/>
      <c r="J725" s="361"/>
      <c r="L725" s="335"/>
    </row>
    <row r="726">
      <c r="A726" s="378"/>
      <c r="F726" s="361"/>
      <c r="G726" s="361"/>
      <c r="J726" s="361"/>
      <c r="L726" s="335"/>
    </row>
    <row r="727">
      <c r="A727" s="378"/>
      <c r="F727" s="361"/>
      <c r="G727" s="361"/>
      <c r="J727" s="361"/>
      <c r="L727" s="335"/>
    </row>
    <row r="728">
      <c r="A728" s="378"/>
      <c r="F728" s="361"/>
      <c r="G728" s="361"/>
      <c r="J728" s="361"/>
      <c r="L728" s="335"/>
    </row>
    <row r="729">
      <c r="A729" s="378"/>
      <c r="F729" s="361"/>
      <c r="G729" s="361"/>
      <c r="J729" s="361"/>
      <c r="L729" s="335"/>
    </row>
    <row r="730">
      <c r="A730" s="378"/>
      <c r="F730" s="361"/>
      <c r="G730" s="361"/>
      <c r="J730" s="361"/>
      <c r="L730" s="335"/>
    </row>
    <row r="731">
      <c r="A731" s="378"/>
      <c r="F731" s="361"/>
      <c r="G731" s="361"/>
      <c r="J731" s="361"/>
      <c r="L731" s="335"/>
    </row>
    <row r="732">
      <c r="A732" s="378"/>
      <c r="F732" s="361"/>
      <c r="G732" s="361"/>
      <c r="J732" s="361"/>
      <c r="L732" s="335"/>
    </row>
    <row r="733">
      <c r="A733" s="378"/>
      <c r="F733" s="361"/>
      <c r="G733" s="361"/>
      <c r="J733" s="361"/>
      <c r="L733" s="335"/>
    </row>
    <row r="734">
      <c r="A734" s="378"/>
      <c r="F734" s="361"/>
      <c r="G734" s="361"/>
      <c r="J734" s="361"/>
      <c r="L734" s="335"/>
    </row>
    <row r="735">
      <c r="A735" s="378"/>
      <c r="F735" s="361"/>
      <c r="G735" s="361"/>
      <c r="J735" s="361"/>
      <c r="L735" s="335"/>
    </row>
    <row r="736">
      <c r="A736" s="378"/>
      <c r="F736" s="361"/>
      <c r="G736" s="361"/>
      <c r="J736" s="361"/>
      <c r="L736" s="335"/>
    </row>
    <row r="737">
      <c r="A737" s="378"/>
      <c r="F737" s="361"/>
      <c r="G737" s="361"/>
      <c r="J737" s="361"/>
      <c r="L737" s="335"/>
    </row>
    <row r="738">
      <c r="A738" s="378"/>
      <c r="F738" s="361"/>
      <c r="G738" s="361"/>
      <c r="J738" s="361"/>
      <c r="L738" s="335"/>
    </row>
    <row r="739">
      <c r="A739" s="378"/>
      <c r="F739" s="361"/>
      <c r="G739" s="361"/>
      <c r="J739" s="361"/>
      <c r="L739" s="335"/>
    </row>
    <row r="740">
      <c r="A740" s="378"/>
      <c r="F740" s="361"/>
      <c r="G740" s="361"/>
      <c r="J740" s="361"/>
      <c r="L740" s="335"/>
    </row>
    <row r="741">
      <c r="A741" s="378"/>
      <c r="F741" s="361"/>
      <c r="G741" s="361"/>
      <c r="J741" s="361"/>
      <c r="L741" s="335"/>
    </row>
    <row r="742">
      <c r="A742" s="378"/>
      <c r="F742" s="361"/>
      <c r="G742" s="361"/>
      <c r="J742" s="361"/>
      <c r="L742" s="335"/>
    </row>
    <row r="743">
      <c r="A743" s="378"/>
      <c r="F743" s="361"/>
      <c r="G743" s="361"/>
      <c r="J743" s="361"/>
      <c r="L743" s="335"/>
    </row>
    <row r="744">
      <c r="A744" s="378"/>
      <c r="F744" s="361"/>
      <c r="G744" s="361"/>
      <c r="J744" s="361"/>
      <c r="L744" s="335"/>
    </row>
    <row r="745">
      <c r="A745" s="378"/>
      <c r="F745" s="361"/>
      <c r="G745" s="361"/>
      <c r="J745" s="361"/>
      <c r="L745" s="335"/>
    </row>
    <row r="746">
      <c r="A746" s="378"/>
      <c r="F746" s="361"/>
      <c r="G746" s="361"/>
      <c r="J746" s="361"/>
      <c r="L746" s="335"/>
    </row>
    <row r="747">
      <c r="A747" s="378"/>
      <c r="F747" s="361"/>
      <c r="G747" s="361"/>
      <c r="J747" s="361"/>
      <c r="L747" s="335"/>
    </row>
    <row r="748">
      <c r="A748" s="378"/>
      <c r="F748" s="361"/>
      <c r="G748" s="361"/>
      <c r="J748" s="361"/>
      <c r="L748" s="335"/>
    </row>
    <row r="749">
      <c r="A749" s="378"/>
      <c r="F749" s="361"/>
      <c r="G749" s="361"/>
      <c r="J749" s="361"/>
      <c r="L749" s="335"/>
    </row>
    <row r="750">
      <c r="A750" s="378"/>
      <c r="F750" s="361"/>
      <c r="G750" s="361"/>
      <c r="J750" s="361"/>
      <c r="L750" s="335"/>
    </row>
    <row r="751">
      <c r="A751" s="378"/>
      <c r="F751" s="361"/>
      <c r="G751" s="361"/>
      <c r="J751" s="361"/>
      <c r="L751" s="335"/>
    </row>
    <row r="752">
      <c r="A752" s="378"/>
      <c r="F752" s="361"/>
      <c r="G752" s="361"/>
      <c r="J752" s="361"/>
      <c r="L752" s="335"/>
    </row>
    <row r="753">
      <c r="A753" s="378"/>
      <c r="F753" s="361"/>
      <c r="G753" s="361"/>
      <c r="J753" s="361"/>
      <c r="L753" s="335"/>
    </row>
    <row r="754">
      <c r="A754" s="378"/>
      <c r="F754" s="361"/>
      <c r="G754" s="361"/>
      <c r="J754" s="361"/>
      <c r="L754" s="335"/>
    </row>
    <row r="755">
      <c r="A755" s="378"/>
      <c r="F755" s="361"/>
      <c r="G755" s="361"/>
      <c r="J755" s="361"/>
      <c r="L755" s="335"/>
    </row>
    <row r="756">
      <c r="A756" s="378"/>
      <c r="F756" s="361"/>
      <c r="G756" s="361"/>
      <c r="J756" s="361"/>
      <c r="L756" s="335"/>
    </row>
    <row r="757">
      <c r="A757" s="378"/>
      <c r="F757" s="361"/>
      <c r="G757" s="361"/>
      <c r="J757" s="361"/>
      <c r="L757" s="335"/>
    </row>
    <row r="758">
      <c r="A758" s="378"/>
      <c r="F758" s="361"/>
      <c r="G758" s="361"/>
      <c r="J758" s="361"/>
      <c r="L758" s="335"/>
    </row>
    <row r="759">
      <c r="A759" s="378"/>
      <c r="F759" s="361"/>
      <c r="G759" s="361"/>
      <c r="J759" s="361"/>
      <c r="L759" s="335"/>
    </row>
    <row r="760">
      <c r="A760" s="378"/>
      <c r="F760" s="361"/>
      <c r="G760" s="361"/>
      <c r="J760" s="361"/>
      <c r="L760" s="335"/>
    </row>
    <row r="761">
      <c r="A761" s="378"/>
      <c r="F761" s="361"/>
      <c r="G761" s="361"/>
      <c r="J761" s="361"/>
      <c r="L761" s="335"/>
    </row>
    <row r="762">
      <c r="A762" s="378"/>
      <c r="F762" s="361"/>
      <c r="G762" s="361"/>
      <c r="J762" s="361"/>
      <c r="L762" s="335"/>
    </row>
    <row r="763">
      <c r="A763" s="378"/>
      <c r="F763" s="361"/>
      <c r="G763" s="361"/>
      <c r="J763" s="361"/>
      <c r="L763" s="335"/>
    </row>
    <row r="764">
      <c r="A764" s="378"/>
      <c r="F764" s="361"/>
      <c r="G764" s="361"/>
      <c r="J764" s="361"/>
      <c r="L764" s="335"/>
    </row>
    <row r="765">
      <c r="A765" s="378"/>
      <c r="F765" s="361"/>
      <c r="G765" s="361"/>
      <c r="J765" s="361"/>
      <c r="L765" s="335"/>
    </row>
    <row r="766">
      <c r="A766" s="378"/>
      <c r="F766" s="361"/>
      <c r="G766" s="361"/>
      <c r="J766" s="361"/>
      <c r="L766" s="335"/>
    </row>
    <row r="767">
      <c r="A767" s="378"/>
      <c r="F767" s="361"/>
      <c r="G767" s="361"/>
      <c r="J767" s="361"/>
      <c r="L767" s="335"/>
    </row>
    <row r="768">
      <c r="A768" s="378"/>
      <c r="F768" s="361"/>
      <c r="G768" s="361"/>
      <c r="J768" s="361"/>
      <c r="L768" s="335"/>
    </row>
    <row r="769">
      <c r="A769" s="378"/>
      <c r="F769" s="361"/>
      <c r="G769" s="361"/>
      <c r="J769" s="361"/>
      <c r="L769" s="335"/>
    </row>
    <row r="770">
      <c r="A770" s="378"/>
      <c r="F770" s="361"/>
      <c r="G770" s="361"/>
      <c r="J770" s="361"/>
      <c r="L770" s="335"/>
    </row>
    <row r="771">
      <c r="A771" s="378"/>
      <c r="F771" s="361"/>
      <c r="G771" s="361"/>
      <c r="J771" s="361"/>
      <c r="L771" s="335"/>
    </row>
    <row r="772">
      <c r="A772" s="378"/>
      <c r="F772" s="361"/>
      <c r="G772" s="361"/>
      <c r="J772" s="361"/>
      <c r="L772" s="335"/>
    </row>
    <row r="773">
      <c r="A773" s="378"/>
      <c r="F773" s="361"/>
      <c r="G773" s="361"/>
      <c r="J773" s="361"/>
      <c r="L773" s="335"/>
    </row>
    <row r="774">
      <c r="A774" s="378"/>
      <c r="F774" s="361"/>
      <c r="G774" s="361"/>
      <c r="J774" s="361"/>
      <c r="L774" s="335"/>
    </row>
    <row r="775">
      <c r="A775" s="378"/>
      <c r="F775" s="361"/>
      <c r="G775" s="361"/>
      <c r="J775" s="361"/>
      <c r="L775" s="335"/>
    </row>
    <row r="776">
      <c r="A776" s="378"/>
      <c r="F776" s="361"/>
      <c r="G776" s="361"/>
      <c r="J776" s="361"/>
      <c r="L776" s="335"/>
    </row>
    <row r="777">
      <c r="A777" s="378"/>
      <c r="F777" s="361"/>
      <c r="G777" s="361"/>
      <c r="J777" s="361"/>
      <c r="L777" s="335"/>
    </row>
    <row r="778">
      <c r="A778" s="378"/>
      <c r="F778" s="361"/>
      <c r="G778" s="361"/>
      <c r="J778" s="361"/>
      <c r="L778" s="335"/>
    </row>
    <row r="779">
      <c r="A779" s="378"/>
      <c r="F779" s="361"/>
      <c r="G779" s="361"/>
      <c r="J779" s="361"/>
      <c r="L779" s="335"/>
    </row>
    <row r="780">
      <c r="A780" s="378"/>
      <c r="F780" s="361"/>
      <c r="G780" s="361"/>
      <c r="J780" s="361"/>
      <c r="L780" s="335"/>
    </row>
    <row r="781">
      <c r="A781" s="378"/>
      <c r="F781" s="361"/>
      <c r="G781" s="361"/>
      <c r="J781" s="361"/>
      <c r="L781" s="335"/>
    </row>
    <row r="782">
      <c r="A782" s="378"/>
      <c r="F782" s="361"/>
      <c r="G782" s="361"/>
      <c r="J782" s="361"/>
      <c r="L782" s="335"/>
    </row>
    <row r="783">
      <c r="A783" s="378"/>
      <c r="F783" s="361"/>
      <c r="G783" s="361"/>
      <c r="J783" s="361"/>
      <c r="L783" s="335"/>
    </row>
    <row r="784">
      <c r="A784" s="378"/>
      <c r="F784" s="361"/>
      <c r="G784" s="361"/>
      <c r="J784" s="361"/>
      <c r="L784" s="335"/>
    </row>
    <row r="785">
      <c r="A785" s="378"/>
      <c r="F785" s="361"/>
      <c r="G785" s="361"/>
      <c r="J785" s="361"/>
      <c r="L785" s="335"/>
    </row>
    <row r="786">
      <c r="A786" s="378"/>
      <c r="F786" s="361"/>
      <c r="G786" s="361"/>
      <c r="J786" s="361"/>
      <c r="L786" s="335"/>
    </row>
    <row r="787">
      <c r="A787" s="378"/>
      <c r="F787" s="361"/>
      <c r="G787" s="361"/>
      <c r="J787" s="361"/>
      <c r="L787" s="335"/>
    </row>
    <row r="788">
      <c r="A788" s="378"/>
      <c r="F788" s="361"/>
      <c r="G788" s="361"/>
      <c r="J788" s="361"/>
      <c r="L788" s="335"/>
    </row>
    <row r="789">
      <c r="A789" s="378"/>
      <c r="F789" s="361"/>
      <c r="G789" s="361"/>
      <c r="J789" s="361"/>
      <c r="L789" s="335"/>
    </row>
    <row r="790">
      <c r="A790" s="378"/>
      <c r="F790" s="361"/>
      <c r="G790" s="361"/>
      <c r="J790" s="361"/>
      <c r="L790" s="335"/>
    </row>
    <row r="791">
      <c r="A791" s="378"/>
      <c r="F791" s="361"/>
      <c r="G791" s="361"/>
      <c r="J791" s="361"/>
      <c r="L791" s="335"/>
    </row>
    <row r="792">
      <c r="A792" s="378"/>
      <c r="F792" s="361"/>
      <c r="G792" s="361"/>
      <c r="J792" s="361"/>
      <c r="L792" s="335"/>
    </row>
    <row r="793">
      <c r="A793" s="378"/>
      <c r="F793" s="361"/>
      <c r="G793" s="361"/>
      <c r="J793" s="361"/>
      <c r="L793" s="335"/>
    </row>
    <row r="794">
      <c r="A794" s="378"/>
      <c r="F794" s="361"/>
      <c r="G794" s="361"/>
      <c r="J794" s="361"/>
      <c r="L794" s="335"/>
    </row>
    <row r="795">
      <c r="A795" s="378"/>
      <c r="F795" s="361"/>
      <c r="G795" s="361"/>
      <c r="J795" s="361"/>
      <c r="L795" s="335"/>
    </row>
    <row r="796">
      <c r="A796" s="378"/>
      <c r="F796" s="361"/>
      <c r="G796" s="361"/>
      <c r="J796" s="361"/>
      <c r="L796" s="335"/>
    </row>
    <row r="797">
      <c r="A797" s="378"/>
      <c r="F797" s="361"/>
      <c r="G797" s="361"/>
      <c r="J797" s="361"/>
      <c r="L797" s="335"/>
    </row>
    <row r="798">
      <c r="A798" s="378"/>
      <c r="F798" s="361"/>
      <c r="G798" s="361"/>
      <c r="J798" s="361"/>
      <c r="L798" s="335"/>
    </row>
    <row r="799">
      <c r="A799" s="378"/>
      <c r="F799" s="361"/>
      <c r="G799" s="361"/>
      <c r="J799" s="361"/>
      <c r="L799" s="335"/>
    </row>
    <row r="800">
      <c r="A800" s="378"/>
      <c r="F800" s="361"/>
      <c r="G800" s="361"/>
      <c r="J800" s="361"/>
      <c r="L800" s="335"/>
    </row>
    <row r="801">
      <c r="A801" s="378"/>
      <c r="F801" s="361"/>
      <c r="G801" s="361"/>
      <c r="J801" s="361"/>
      <c r="L801" s="335"/>
    </row>
    <row r="802">
      <c r="A802" s="378"/>
      <c r="F802" s="361"/>
      <c r="G802" s="361"/>
      <c r="J802" s="361"/>
      <c r="L802" s="335"/>
    </row>
    <row r="803">
      <c r="A803" s="378"/>
      <c r="F803" s="361"/>
      <c r="G803" s="361"/>
      <c r="J803" s="361"/>
      <c r="L803" s="335"/>
    </row>
    <row r="804">
      <c r="A804" s="378"/>
      <c r="F804" s="361"/>
      <c r="G804" s="361"/>
      <c r="J804" s="361"/>
      <c r="L804" s="335"/>
    </row>
    <row r="805">
      <c r="A805" s="378"/>
      <c r="F805" s="361"/>
      <c r="G805" s="361"/>
      <c r="J805" s="361"/>
      <c r="L805" s="335"/>
    </row>
    <row r="806">
      <c r="A806" s="378"/>
      <c r="F806" s="361"/>
      <c r="G806" s="361"/>
      <c r="J806" s="361"/>
      <c r="L806" s="335"/>
    </row>
    <row r="807">
      <c r="A807" s="378"/>
      <c r="F807" s="361"/>
      <c r="G807" s="361"/>
      <c r="J807" s="361"/>
      <c r="L807" s="335"/>
    </row>
    <row r="808">
      <c r="A808" s="378"/>
      <c r="F808" s="361"/>
      <c r="G808" s="361"/>
      <c r="J808" s="361"/>
      <c r="L808" s="335"/>
    </row>
    <row r="809">
      <c r="A809" s="378"/>
      <c r="F809" s="361"/>
      <c r="G809" s="361"/>
      <c r="J809" s="361"/>
      <c r="L809" s="335"/>
    </row>
    <row r="810">
      <c r="A810" s="378"/>
      <c r="F810" s="361"/>
      <c r="G810" s="361"/>
      <c r="J810" s="361"/>
      <c r="L810" s="335"/>
    </row>
    <row r="811">
      <c r="A811" s="378"/>
      <c r="F811" s="361"/>
      <c r="G811" s="361"/>
      <c r="J811" s="361"/>
      <c r="L811" s="335"/>
    </row>
    <row r="812">
      <c r="A812" s="378"/>
      <c r="F812" s="361"/>
      <c r="G812" s="361"/>
      <c r="J812" s="361"/>
      <c r="L812" s="335"/>
    </row>
    <row r="813">
      <c r="A813" s="378"/>
      <c r="F813" s="361"/>
      <c r="G813" s="361"/>
      <c r="J813" s="361"/>
      <c r="L813" s="335"/>
    </row>
    <row r="814">
      <c r="A814" s="378"/>
      <c r="F814" s="361"/>
      <c r="G814" s="361"/>
      <c r="J814" s="361"/>
      <c r="L814" s="335"/>
    </row>
    <row r="815">
      <c r="A815" s="378"/>
      <c r="F815" s="361"/>
      <c r="G815" s="361"/>
      <c r="J815" s="361"/>
      <c r="L815" s="335"/>
    </row>
    <row r="816">
      <c r="A816" s="378"/>
      <c r="F816" s="361"/>
      <c r="G816" s="361"/>
      <c r="J816" s="361"/>
      <c r="L816" s="335"/>
    </row>
    <row r="817">
      <c r="A817" s="378"/>
      <c r="F817" s="361"/>
      <c r="G817" s="361"/>
      <c r="J817" s="361"/>
      <c r="L817" s="335"/>
    </row>
    <row r="818">
      <c r="A818" s="378"/>
      <c r="F818" s="361"/>
      <c r="G818" s="361"/>
      <c r="J818" s="361"/>
      <c r="L818" s="335"/>
    </row>
    <row r="819">
      <c r="A819" s="378"/>
      <c r="F819" s="361"/>
      <c r="G819" s="361"/>
      <c r="J819" s="361"/>
      <c r="L819" s="335"/>
    </row>
    <row r="820">
      <c r="A820" s="378"/>
      <c r="F820" s="361"/>
      <c r="G820" s="361"/>
      <c r="J820" s="361"/>
      <c r="L820" s="335"/>
    </row>
    <row r="821">
      <c r="A821" s="378"/>
      <c r="F821" s="361"/>
      <c r="G821" s="361"/>
      <c r="J821" s="361"/>
      <c r="L821" s="335"/>
    </row>
    <row r="822">
      <c r="A822" s="378"/>
      <c r="F822" s="361"/>
      <c r="G822" s="361"/>
      <c r="J822" s="361"/>
      <c r="L822" s="335"/>
    </row>
    <row r="823">
      <c r="A823" s="378"/>
      <c r="F823" s="361"/>
      <c r="G823" s="361"/>
      <c r="J823" s="361"/>
      <c r="L823" s="335"/>
    </row>
    <row r="824">
      <c r="A824" s="378"/>
      <c r="F824" s="361"/>
      <c r="G824" s="361"/>
      <c r="J824" s="361"/>
      <c r="L824" s="335"/>
    </row>
    <row r="825">
      <c r="A825" s="378"/>
      <c r="F825" s="361"/>
      <c r="G825" s="361"/>
      <c r="J825" s="361"/>
      <c r="L825" s="335"/>
    </row>
    <row r="826">
      <c r="A826" s="378"/>
      <c r="F826" s="361"/>
      <c r="G826" s="361"/>
      <c r="J826" s="361"/>
      <c r="L826" s="335"/>
    </row>
    <row r="827">
      <c r="A827" s="378"/>
      <c r="F827" s="361"/>
      <c r="G827" s="361"/>
      <c r="J827" s="361"/>
      <c r="L827" s="335"/>
    </row>
    <row r="828">
      <c r="A828" s="378"/>
      <c r="F828" s="361"/>
      <c r="G828" s="361"/>
      <c r="J828" s="361"/>
      <c r="L828" s="335"/>
    </row>
    <row r="829">
      <c r="A829" s="378"/>
      <c r="F829" s="361"/>
      <c r="G829" s="361"/>
      <c r="J829" s="361"/>
      <c r="L829" s="335"/>
    </row>
    <row r="830">
      <c r="A830" s="378"/>
      <c r="F830" s="361"/>
      <c r="G830" s="361"/>
      <c r="J830" s="361"/>
      <c r="L830" s="335"/>
    </row>
    <row r="831">
      <c r="A831" s="378"/>
      <c r="F831" s="361"/>
      <c r="G831" s="361"/>
      <c r="J831" s="361"/>
      <c r="L831" s="335"/>
    </row>
    <row r="832">
      <c r="A832" s="378"/>
      <c r="F832" s="361"/>
      <c r="G832" s="361"/>
      <c r="J832" s="361"/>
      <c r="L832" s="335"/>
    </row>
    <row r="833">
      <c r="A833" s="378"/>
      <c r="F833" s="361"/>
      <c r="G833" s="361"/>
      <c r="J833" s="361"/>
      <c r="L833" s="335"/>
    </row>
    <row r="834">
      <c r="A834" s="378"/>
      <c r="F834" s="361"/>
      <c r="G834" s="361"/>
      <c r="J834" s="361"/>
      <c r="L834" s="335"/>
    </row>
    <row r="835">
      <c r="A835" s="378"/>
      <c r="F835" s="361"/>
      <c r="G835" s="361"/>
      <c r="J835" s="361"/>
      <c r="L835" s="335"/>
    </row>
    <row r="836">
      <c r="A836" s="378"/>
      <c r="F836" s="361"/>
      <c r="G836" s="361"/>
      <c r="J836" s="361"/>
      <c r="L836" s="335"/>
    </row>
    <row r="837">
      <c r="A837" s="378"/>
      <c r="F837" s="361"/>
      <c r="G837" s="361"/>
      <c r="J837" s="361"/>
      <c r="L837" s="335"/>
    </row>
    <row r="838">
      <c r="A838" s="378"/>
      <c r="F838" s="361"/>
      <c r="G838" s="361"/>
      <c r="J838" s="361"/>
      <c r="L838" s="335"/>
    </row>
    <row r="839">
      <c r="A839" s="378"/>
      <c r="F839" s="361"/>
      <c r="G839" s="361"/>
      <c r="J839" s="361"/>
      <c r="L839" s="335"/>
    </row>
    <row r="840">
      <c r="A840" s="378"/>
      <c r="F840" s="361"/>
      <c r="G840" s="361"/>
      <c r="J840" s="361"/>
      <c r="L840" s="335"/>
    </row>
    <row r="841">
      <c r="A841" s="378"/>
      <c r="F841" s="361"/>
      <c r="G841" s="361"/>
      <c r="J841" s="361"/>
      <c r="L841" s="335"/>
    </row>
    <row r="842">
      <c r="A842" s="378"/>
      <c r="F842" s="361"/>
      <c r="G842" s="361"/>
      <c r="J842" s="361"/>
      <c r="L842" s="335"/>
    </row>
    <row r="843">
      <c r="A843" s="378"/>
      <c r="F843" s="361"/>
      <c r="G843" s="361"/>
      <c r="J843" s="361"/>
      <c r="L843" s="335"/>
    </row>
    <row r="844">
      <c r="A844" s="378"/>
      <c r="F844" s="361"/>
      <c r="G844" s="361"/>
      <c r="J844" s="361"/>
      <c r="L844" s="335"/>
    </row>
    <row r="845">
      <c r="A845" s="378"/>
      <c r="F845" s="361"/>
      <c r="G845" s="361"/>
      <c r="J845" s="361"/>
      <c r="L845" s="335"/>
    </row>
    <row r="846">
      <c r="A846" s="378"/>
      <c r="F846" s="361"/>
      <c r="G846" s="361"/>
      <c r="J846" s="361"/>
      <c r="L846" s="335"/>
    </row>
    <row r="847">
      <c r="A847" s="378"/>
      <c r="F847" s="361"/>
      <c r="G847" s="361"/>
      <c r="J847" s="361"/>
      <c r="L847" s="335"/>
    </row>
    <row r="848">
      <c r="A848" s="378"/>
      <c r="F848" s="361"/>
      <c r="G848" s="361"/>
      <c r="J848" s="361"/>
      <c r="L848" s="335"/>
    </row>
    <row r="849">
      <c r="A849" s="378"/>
      <c r="F849" s="361"/>
      <c r="G849" s="361"/>
      <c r="J849" s="361"/>
      <c r="L849" s="335"/>
    </row>
    <row r="850">
      <c r="A850" s="378"/>
      <c r="F850" s="361"/>
      <c r="G850" s="361"/>
      <c r="J850" s="361"/>
      <c r="L850" s="335"/>
    </row>
    <row r="851">
      <c r="A851" s="378"/>
      <c r="F851" s="361"/>
      <c r="G851" s="361"/>
      <c r="J851" s="361"/>
      <c r="L851" s="335"/>
    </row>
    <row r="852">
      <c r="A852" s="378"/>
      <c r="F852" s="361"/>
      <c r="G852" s="361"/>
      <c r="J852" s="361"/>
      <c r="L852" s="335"/>
    </row>
    <row r="853">
      <c r="A853" s="378"/>
      <c r="F853" s="361"/>
      <c r="G853" s="361"/>
      <c r="J853" s="361"/>
      <c r="L853" s="335"/>
    </row>
    <row r="854">
      <c r="A854" s="378"/>
      <c r="F854" s="361"/>
      <c r="G854" s="361"/>
      <c r="J854" s="361"/>
      <c r="L854" s="335"/>
    </row>
    <row r="855">
      <c r="A855" s="378"/>
      <c r="F855" s="361"/>
      <c r="G855" s="361"/>
      <c r="J855" s="361"/>
      <c r="L855" s="335"/>
    </row>
    <row r="856">
      <c r="A856" s="378"/>
      <c r="F856" s="361"/>
      <c r="G856" s="361"/>
      <c r="J856" s="361"/>
      <c r="L856" s="335"/>
    </row>
    <row r="857">
      <c r="A857" s="378"/>
      <c r="F857" s="361"/>
      <c r="G857" s="361"/>
      <c r="J857" s="361"/>
      <c r="L857" s="335"/>
    </row>
    <row r="858">
      <c r="A858" s="378"/>
      <c r="F858" s="361"/>
      <c r="G858" s="361"/>
      <c r="J858" s="361"/>
      <c r="L858" s="335"/>
    </row>
    <row r="859">
      <c r="A859" s="378"/>
      <c r="F859" s="361"/>
      <c r="G859" s="361"/>
      <c r="J859" s="361"/>
      <c r="L859" s="335"/>
    </row>
    <row r="860">
      <c r="A860" s="378"/>
      <c r="F860" s="361"/>
      <c r="G860" s="361"/>
      <c r="J860" s="361"/>
      <c r="L860" s="335"/>
    </row>
    <row r="861">
      <c r="A861" s="378"/>
      <c r="F861" s="361"/>
      <c r="G861" s="361"/>
      <c r="J861" s="361"/>
      <c r="L861" s="335"/>
    </row>
    <row r="862">
      <c r="A862" s="378"/>
      <c r="F862" s="361"/>
      <c r="G862" s="361"/>
      <c r="J862" s="361"/>
      <c r="L862" s="335"/>
    </row>
    <row r="863">
      <c r="A863" s="378"/>
      <c r="F863" s="361"/>
      <c r="G863" s="361"/>
      <c r="J863" s="361"/>
      <c r="L863" s="335"/>
    </row>
    <row r="864">
      <c r="A864" s="378"/>
      <c r="F864" s="361"/>
      <c r="G864" s="361"/>
      <c r="J864" s="361"/>
      <c r="L864" s="335"/>
    </row>
    <row r="865">
      <c r="A865" s="378"/>
      <c r="F865" s="361"/>
      <c r="G865" s="361"/>
      <c r="J865" s="361"/>
      <c r="L865" s="335"/>
    </row>
    <row r="866">
      <c r="A866" s="378"/>
      <c r="F866" s="361"/>
      <c r="G866" s="361"/>
      <c r="J866" s="361"/>
      <c r="L866" s="335"/>
    </row>
    <row r="867">
      <c r="A867" s="378"/>
      <c r="F867" s="361"/>
      <c r="G867" s="361"/>
      <c r="J867" s="361"/>
      <c r="L867" s="335"/>
    </row>
    <row r="868">
      <c r="A868" s="378"/>
      <c r="F868" s="361"/>
      <c r="G868" s="361"/>
      <c r="J868" s="361"/>
      <c r="L868" s="335"/>
    </row>
    <row r="869">
      <c r="A869" s="378"/>
      <c r="F869" s="361"/>
      <c r="G869" s="361"/>
      <c r="J869" s="361"/>
      <c r="L869" s="335"/>
    </row>
    <row r="870">
      <c r="A870" s="378"/>
      <c r="F870" s="361"/>
      <c r="G870" s="361"/>
      <c r="J870" s="361"/>
      <c r="L870" s="335"/>
    </row>
    <row r="871">
      <c r="A871" s="378"/>
      <c r="F871" s="361"/>
      <c r="G871" s="361"/>
      <c r="J871" s="361"/>
      <c r="L871" s="335"/>
    </row>
    <row r="872">
      <c r="A872" s="378"/>
      <c r="F872" s="361"/>
      <c r="G872" s="361"/>
      <c r="J872" s="361"/>
      <c r="L872" s="335"/>
    </row>
    <row r="873">
      <c r="A873" s="378"/>
      <c r="F873" s="361"/>
      <c r="G873" s="361"/>
      <c r="J873" s="361"/>
      <c r="L873" s="335"/>
    </row>
    <row r="874">
      <c r="A874" s="378"/>
      <c r="F874" s="361"/>
      <c r="G874" s="361"/>
      <c r="J874" s="361"/>
      <c r="L874" s="335"/>
    </row>
    <row r="875">
      <c r="A875" s="378"/>
      <c r="F875" s="361"/>
      <c r="G875" s="361"/>
      <c r="J875" s="361"/>
      <c r="L875" s="335"/>
    </row>
    <row r="876">
      <c r="A876" s="378"/>
      <c r="F876" s="361"/>
      <c r="G876" s="361"/>
      <c r="J876" s="361"/>
      <c r="L876" s="335"/>
    </row>
    <row r="877">
      <c r="A877" s="378"/>
      <c r="F877" s="361"/>
      <c r="G877" s="361"/>
      <c r="J877" s="361"/>
      <c r="L877" s="335"/>
    </row>
    <row r="878">
      <c r="A878" s="378"/>
      <c r="F878" s="361"/>
      <c r="G878" s="361"/>
      <c r="J878" s="361"/>
      <c r="L878" s="335"/>
    </row>
    <row r="879">
      <c r="A879" s="378"/>
      <c r="F879" s="361"/>
      <c r="G879" s="361"/>
      <c r="J879" s="361"/>
      <c r="L879" s="335"/>
    </row>
    <row r="880">
      <c r="A880" s="378"/>
      <c r="F880" s="361"/>
      <c r="G880" s="361"/>
      <c r="J880" s="361"/>
      <c r="L880" s="335"/>
    </row>
    <row r="881">
      <c r="A881" s="378"/>
      <c r="F881" s="361"/>
      <c r="G881" s="361"/>
      <c r="J881" s="361"/>
      <c r="L881" s="335"/>
    </row>
    <row r="882">
      <c r="A882" s="378"/>
      <c r="F882" s="361"/>
      <c r="G882" s="361"/>
      <c r="J882" s="361"/>
      <c r="L882" s="335"/>
    </row>
    <row r="883">
      <c r="A883" s="378"/>
      <c r="F883" s="361"/>
      <c r="G883" s="361"/>
      <c r="J883" s="361"/>
      <c r="L883" s="335"/>
    </row>
    <row r="884">
      <c r="A884" s="378"/>
      <c r="F884" s="361"/>
      <c r="G884" s="361"/>
      <c r="J884" s="361"/>
      <c r="L884" s="335"/>
    </row>
    <row r="885">
      <c r="A885" s="378"/>
      <c r="F885" s="361"/>
      <c r="G885" s="361"/>
      <c r="J885" s="361"/>
      <c r="L885" s="335"/>
    </row>
    <row r="886">
      <c r="A886" s="378"/>
      <c r="F886" s="361"/>
      <c r="G886" s="361"/>
      <c r="J886" s="361"/>
      <c r="L886" s="335"/>
    </row>
    <row r="887">
      <c r="A887" s="378"/>
      <c r="F887" s="361"/>
      <c r="G887" s="361"/>
      <c r="J887" s="361"/>
      <c r="L887" s="335"/>
    </row>
    <row r="888">
      <c r="A888" s="378"/>
      <c r="F888" s="361"/>
      <c r="G888" s="361"/>
      <c r="J888" s="361"/>
      <c r="L888" s="335"/>
    </row>
    <row r="889">
      <c r="A889" s="378"/>
      <c r="F889" s="361"/>
      <c r="G889" s="361"/>
      <c r="J889" s="361"/>
      <c r="L889" s="335"/>
    </row>
    <row r="890">
      <c r="A890" s="378"/>
      <c r="F890" s="361"/>
      <c r="G890" s="361"/>
      <c r="J890" s="361"/>
      <c r="L890" s="335"/>
    </row>
    <row r="891">
      <c r="A891" s="378"/>
      <c r="F891" s="361"/>
      <c r="G891" s="361"/>
      <c r="J891" s="361"/>
      <c r="L891" s="335"/>
    </row>
    <row r="892">
      <c r="A892" s="378"/>
      <c r="F892" s="361"/>
      <c r="G892" s="361"/>
      <c r="J892" s="361"/>
      <c r="L892" s="335"/>
    </row>
    <row r="893">
      <c r="A893" s="378"/>
      <c r="F893" s="361"/>
      <c r="G893" s="361"/>
      <c r="J893" s="361"/>
      <c r="L893" s="335"/>
    </row>
    <row r="894">
      <c r="A894" s="378"/>
      <c r="F894" s="361"/>
      <c r="G894" s="361"/>
      <c r="J894" s="361"/>
      <c r="L894" s="335"/>
    </row>
    <row r="895">
      <c r="A895" s="378"/>
      <c r="F895" s="361"/>
      <c r="G895" s="361"/>
      <c r="J895" s="361"/>
      <c r="L895" s="335"/>
    </row>
    <row r="896">
      <c r="A896" s="378"/>
      <c r="F896" s="361"/>
      <c r="G896" s="361"/>
      <c r="J896" s="361"/>
      <c r="L896" s="335"/>
    </row>
    <row r="897">
      <c r="A897" s="378"/>
      <c r="F897" s="361"/>
      <c r="G897" s="361"/>
      <c r="J897" s="361"/>
      <c r="L897" s="335"/>
    </row>
    <row r="898">
      <c r="A898" s="378"/>
      <c r="F898" s="361"/>
      <c r="G898" s="361"/>
      <c r="J898" s="361"/>
      <c r="L898" s="335"/>
    </row>
    <row r="899">
      <c r="A899" s="378"/>
      <c r="F899" s="361"/>
      <c r="G899" s="361"/>
      <c r="J899" s="361"/>
      <c r="L899" s="335"/>
    </row>
    <row r="900">
      <c r="A900" s="378"/>
      <c r="F900" s="361"/>
      <c r="G900" s="361"/>
      <c r="J900" s="361"/>
      <c r="L900" s="335"/>
    </row>
    <row r="901">
      <c r="A901" s="378"/>
      <c r="F901" s="361"/>
      <c r="G901" s="361"/>
      <c r="J901" s="361"/>
      <c r="L901" s="335"/>
    </row>
    <row r="902">
      <c r="A902" s="378"/>
      <c r="F902" s="361"/>
      <c r="G902" s="361"/>
      <c r="J902" s="361"/>
      <c r="L902" s="335"/>
    </row>
    <row r="903">
      <c r="A903" s="378"/>
      <c r="F903" s="361"/>
      <c r="G903" s="361"/>
      <c r="J903" s="361"/>
      <c r="L903" s="335"/>
    </row>
    <row r="904">
      <c r="A904" s="378"/>
      <c r="F904" s="361"/>
      <c r="G904" s="361"/>
      <c r="J904" s="361"/>
      <c r="L904" s="335"/>
    </row>
    <row r="905">
      <c r="A905" s="378"/>
      <c r="F905" s="361"/>
      <c r="G905" s="361"/>
      <c r="J905" s="361"/>
      <c r="L905" s="335"/>
    </row>
    <row r="906">
      <c r="A906" s="378"/>
      <c r="F906" s="361"/>
      <c r="G906" s="361"/>
      <c r="J906" s="361"/>
      <c r="L906" s="335"/>
    </row>
    <row r="907">
      <c r="A907" s="378"/>
      <c r="F907" s="361"/>
      <c r="G907" s="361"/>
      <c r="J907" s="361"/>
      <c r="L907" s="335"/>
    </row>
    <row r="908">
      <c r="A908" s="378"/>
      <c r="F908" s="361"/>
      <c r="G908" s="361"/>
      <c r="J908" s="361"/>
      <c r="L908" s="335"/>
    </row>
    <row r="909">
      <c r="A909" s="378"/>
      <c r="F909" s="361"/>
      <c r="G909" s="361"/>
      <c r="J909" s="361"/>
      <c r="L909" s="335"/>
    </row>
    <row r="910">
      <c r="A910" s="378"/>
      <c r="F910" s="361"/>
      <c r="G910" s="361"/>
      <c r="J910" s="361"/>
      <c r="L910" s="335"/>
    </row>
    <row r="911">
      <c r="A911" s="378"/>
      <c r="F911" s="361"/>
      <c r="G911" s="361"/>
      <c r="J911" s="361"/>
      <c r="L911" s="335"/>
    </row>
    <row r="912">
      <c r="A912" s="378"/>
      <c r="F912" s="361"/>
      <c r="G912" s="361"/>
      <c r="J912" s="361"/>
      <c r="L912" s="335"/>
    </row>
    <row r="913">
      <c r="A913" s="378"/>
      <c r="F913" s="361"/>
      <c r="G913" s="361"/>
      <c r="J913" s="361"/>
      <c r="L913" s="335"/>
    </row>
    <row r="914">
      <c r="A914" s="378"/>
      <c r="F914" s="361"/>
      <c r="G914" s="361"/>
      <c r="J914" s="361"/>
      <c r="L914" s="335"/>
    </row>
    <row r="915">
      <c r="A915" s="378"/>
      <c r="F915" s="361"/>
      <c r="G915" s="361"/>
      <c r="J915" s="361"/>
      <c r="L915" s="335"/>
    </row>
    <row r="916">
      <c r="A916" s="378"/>
      <c r="F916" s="361"/>
      <c r="G916" s="361"/>
      <c r="J916" s="361"/>
      <c r="L916" s="335"/>
    </row>
    <row r="917">
      <c r="A917" s="378"/>
      <c r="F917" s="361"/>
      <c r="G917" s="361"/>
      <c r="J917" s="361"/>
      <c r="L917" s="335"/>
    </row>
    <row r="918">
      <c r="A918" s="378"/>
      <c r="F918" s="361"/>
      <c r="G918" s="361"/>
      <c r="J918" s="361"/>
      <c r="L918" s="335"/>
    </row>
    <row r="919">
      <c r="A919" s="378"/>
      <c r="F919" s="361"/>
      <c r="G919" s="361"/>
      <c r="J919" s="361"/>
      <c r="L919" s="335"/>
    </row>
    <row r="920">
      <c r="A920" s="378"/>
      <c r="F920" s="361"/>
      <c r="G920" s="361"/>
      <c r="J920" s="361"/>
      <c r="L920" s="335"/>
    </row>
    <row r="921">
      <c r="A921" s="378"/>
      <c r="F921" s="361"/>
      <c r="G921" s="361"/>
      <c r="J921" s="361"/>
      <c r="L921" s="335"/>
    </row>
    <row r="922">
      <c r="A922" s="378"/>
      <c r="F922" s="361"/>
      <c r="G922" s="361"/>
      <c r="J922" s="361"/>
      <c r="L922" s="335"/>
    </row>
    <row r="923">
      <c r="A923" s="378"/>
      <c r="F923" s="361"/>
      <c r="G923" s="361"/>
      <c r="J923" s="361"/>
      <c r="L923" s="335"/>
    </row>
    <row r="924">
      <c r="A924" s="378"/>
      <c r="F924" s="361"/>
      <c r="G924" s="361"/>
      <c r="J924" s="361"/>
      <c r="L924" s="335"/>
    </row>
    <row r="925">
      <c r="A925" s="378"/>
      <c r="F925" s="361"/>
      <c r="G925" s="361"/>
      <c r="J925" s="361"/>
      <c r="L925" s="335"/>
    </row>
    <row r="926">
      <c r="A926" s="378"/>
      <c r="F926" s="361"/>
      <c r="G926" s="361"/>
      <c r="J926" s="361"/>
      <c r="L926" s="335"/>
    </row>
    <row r="927">
      <c r="A927" s="378"/>
      <c r="F927" s="361"/>
      <c r="G927" s="361"/>
      <c r="J927" s="361"/>
      <c r="L927" s="335"/>
    </row>
    <row r="928">
      <c r="A928" s="378"/>
      <c r="F928" s="361"/>
      <c r="G928" s="361"/>
      <c r="J928" s="361"/>
      <c r="L928" s="335"/>
    </row>
    <row r="929">
      <c r="A929" s="378"/>
      <c r="F929" s="361"/>
      <c r="G929" s="361"/>
      <c r="J929" s="361"/>
      <c r="L929" s="335"/>
    </row>
    <row r="930">
      <c r="A930" s="378"/>
      <c r="F930" s="361"/>
      <c r="G930" s="361"/>
      <c r="J930" s="361"/>
      <c r="L930" s="335"/>
    </row>
    <row r="931">
      <c r="A931" s="378"/>
      <c r="F931" s="361"/>
      <c r="G931" s="361"/>
      <c r="J931" s="361"/>
      <c r="L931" s="335"/>
    </row>
    <row r="932">
      <c r="A932" s="378"/>
      <c r="F932" s="361"/>
      <c r="G932" s="361"/>
      <c r="J932" s="361"/>
      <c r="L932" s="335"/>
    </row>
    <row r="933">
      <c r="A933" s="378"/>
      <c r="F933" s="361"/>
      <c r="G933" s="361"/>
      <c r="J933" s="361"/>
      <c r="L933" s="335"/>
    </row>
    <row r="934">
      <c r="A934" s="378"/>
      <c r="F934" s="361"/>
      <c r="G934" s="361"/>
      <c r="J934" s="361"/>
      <c r="L934" s="335"/>
    </row>
    <row r="935">
      <c r="A935" s="378"/>
      <c r="F935" s="361"/>
      <c r="G935" s="361"/>
      <c r="J935" s="361"/>
      <c r="L935" s="335"/>
    </row>
    <row r="936">
      <c r="A936" s="378"/>
      <c r="F936" s="361"/>
      <c r="G936" s="361"/>
      <c r="J936" s="361"/>
      <c r="L936" s="335"/>
    </row>
    <row r="937">
      <c r="A937" s="378"/>
      <c r="F937" s="361"/>
      <c r="G937" s="361"/>
      <c r="J937" s="361"/>
      <c r="L937" s="335"/>
    </row>
    <row r="938">
      <c r="A938" s="378"/>
      <c r="F938" s="361"/>
      <c r="G938" s="361"/>
      <c r="J938" s="361"/>
      <c r="L938" s="335"/>
    </row>
    <row r="939">
      <c r="A939" s="378"/>
      <c r="F939" s="361"/>
      <c r="G939" s="361"/>
      <c r="J939" s="361"/>
      <c r="L939" s="335"/>
    </row>
    <row r="940">
      <c r="A940" s="378"/>
      <c r="F940" s="361"/>
      <c r="G940" s="361"/>
      <c r="J940" s="361"/>
      <c r="L940" s="335"/>
    </row>
  </sheetData>
  <autoFilter ref="$B$3:$N$74">
    <sortState ref="B3:N74">
      <sortCondition ref="C3:C74"/>
    </sortState>
  </autoFilter>
  <drawing r:id="rId2"/>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0"/>
  <cols>
    <col customWidth="1" min="1" max="1" width="3.13"/>
    <col customWidth="1" min="2" max="2" width="23.0"/>
    <col customWidth="1" min="3" max="3" width="49.38"/>
    <col customWidth="1" min="4" max="9" width="25.13"/>
  </cols>
  <sheetData>
    <row r="1">
      <c r="A1" s="351"/>
      <c r="B1" s="301"/>
      <c r="C1" s="301"/>
      <c r="D1" s="953"/>
      <c r="E1" s="953"/>
      <c r="F1" s="953"/>
      <c r="G1" s="953"/>
      <c r="H1" s="953"/>
      <c r="I1" s="326"/>
      <c r="J1" s="326"/>
      <c r="K1" s="326"/>
      <c r="L1" s="326"/>
      <c r="M1" s="361"/>
      <c r="N1" s="361"/>
      <c r="O1" s="361"/>
      <c r="P1" s="361"/>
      <c r="Q1" s="361"/>
      <c r="R1" s="361"/>
      <c r="S1" s="361"/>
      <c r="T1" s="361"/>
      <c r="U1" s="361"/>
      <c r="V1" s="361"/>
    </row>
    <row r="2">
      <c r="A2" s="349" t="s">
        <v>216</v>
      </c>
      <c r="B2" s="954" t="s">
        <v>2520</v>
      </c>
      <c r="C2" s="26"/>
      <c r="D2" s="955" t="s">
        <v>2521</v>
      </c>
      <c r="E2" s="955" t="s">
        <v>2522</v>
      </c>
      <c r="F2" s="955" t="s">
        <v>2523</v>
      </c>
      <c r="G2" s="955" t="s">
        <v>2524</v>
      </c>
      <c r="H2" s="955" t="s">
        <v>2525</v>
      </c>
      <c r="I2" s="956"/>
      <c r="J2" s="326"/>
      <c r="K2" s="326"/>
      <c r="L2" s="326"/>
      <c r="M2" s="361"/>
      <c r="N2" s="361"/>
      <c r="O2" s="361"/>
      <c r="P2" s="361"/>
      <c r="Q2" s="361"/>
      <c r="R2" s="361"/>
      <c r="S2" s="361"/>
      <c r="T2" s="361"/>
      <c r="U2" s="361"/>
      <c r="V2" s="361"/>
    </row>
    <row r="3">
      <c r="A3" s="349">
        <v>1.0</v>
      </c>
      <c r="B3" s="957" t="s">
        <v>2526</v>
      </c>
      <c r="C3" s="26"/>
      <c r="D3" s="958" t="b">
        <v>0</v>
      </c>
      <c r="E3" s="958" t="b">
        <v>0</v>
      </c>
      <c r="F3" s="958" t="b">
        <v>1</v>
      </c>
      <c r="G3" s="958" t="b">
        <v>1</v>
      </c>
      <c r="H3" s="958" t="b">
        <v>1</v>
      </c>
      <c r="I3" s="956" t="b">
        <v>0</v>
      </c>
      <c r="J3" s="326"/>
      <c r="K3" s="326"/>
      <c r="L3" s="326"/>
      <c r="M3" s="361"/>
      <c r="N3" s="361"/>
      <c r="O3" s="361"/>
      <c r="P3" s="361"/>
      <c r="Q3" s="361"/>
      <c r="R3" s="361"/>
      <c r="S3" s="361"/>
      <c r="T3" s="361"/>
      <c r="U3" s="361"/>
      <c r="V3" s="361"/>
    </row>
    <row r="4">
      <c r="A4" s="349">
        <v>2.0</v>
      </c>
      <c r="B4" s="959" t="s">
        <v>2527</v>
      </c>
      <c r="C4" s="960" t="s">
        <v>2528</v>
      </c>
      <c r="D4" s="958" t="b">
        <v>1</v>
      </c>
      <c r="E4" s="958" t="b">
        <v>1</v>
      </c>
      <c r="F4" s="958" t="b">
        <v>1</v>
      </c>
      <c r="G4" s="958" t="b">
        <v>1</v>
      </c>
      <c r="H4" s="958" t="b">
        <v>0</v>
      </c>
      <c r="I4" s="956" t="b">
        <v>0</v>
      </c>
      <c r="J4" s="326"/>
      <c r="K4" s="326"/>
      <c r="L4" s="326"/>
      <c r="M4" s="361"/>
      <c r="N4" s="361"/>
      <c r="O4" s="361"/>
      <c r="P4" s="361"/>
      <c r="Q4" s="361"/>
      <c r="R4" s="361"/>
      <c r="S4" s="361"/>
      <c r="T4" s="361"/>
      <c r="U4" s="361"/>
      <c r="V4" s="361"/>
    </row>
    <row r="5">
      <c r="A5" s="349">
        <v>3.0</v>
      </c>
      <c r="B5" s="22"/>
      <c r="C5" s="960" t="s">
        <v>2529</v>
      </c>
      <c r="D5" s="958" t="b">
        <v>0</v>
      </c>
      <c r="E5" s="958" t="b">
        <v>0</v>
      </c>
      <c r="F5" s="958" t="b">
        <v>1</v>
      </c>
      <c r="G5" s="958" t="b">
        <v>1</v>
      </c>
      <c r="H5" s="958" t="b">
        <v>1</v>
      </c>
      <c r="I5" s="956" t="b">
        <v>0</v>
      </c>
      <c r="J5" s="326"/>
      <c r="K5" s="326"/>
      <c r="L5" s="326"/>
      <c r="M5" s="361"/>
      <c r="N5" s="361"/>
      <c r="O5" s="361"/>
      <c r="P5" s="361"/>
      <c r="Q5" s="361"/>
      <c r="R5" s="361"/>
      <c r="S5" s="361"/>
      <c r="T5" s="361"/>
      <c r="U5" s="361"/>
      <c r="V5" s="361"/>
    </row>
    <row r="6">
      <c r="A6" s="349">
        <v>4.0</v>
      </c>
      <c r="B6" s="23"/>
      <c r="C6" s="960" t="s">
        <v>2530</v>
      </c>
      <c r="D6" s="958" t="b">
        <v>1</v>
      </c>
      <c r="E6" s="958" t="b">
        <v>1</v>
      </c>
      <c r="F6" s="958" t="b">
        <v>1</v>
      </c>
      <c r="G6" s="958" t="b">
        <v>1</v>
      </c>
      <c r="H6" s="958" t="b">
        <v>1</v>
      </c>
      <c r="I6" s="956" t="b">
        <v>0</v>
      </c>
      <c r="J6" s="326"/>
      <c r="K6" s="326"/>
      <c r="L6" s="326"/>
      <c r="M6" s="361"/>
      <c r="N6" s="361"/>
      <c r="O6" s="361"/>
      <c r="P6" s="361"/>
      <c r="Q6" s="361"/>
      <c r="R6" s="361"/>
      <c r="S6" s="361"/>
      <c r="T6" s="361"/>
      <c r="U6" s="361"/>
      <c r="V6" s="361"/>
    </row>
    <row r="7">
      <c r="A7" s="349">
        <v>5.0</v>
      </c>
      <c r="B7" s="959" t="s">
        <v>2531</v>
      </c>
      <c r="C7" s="960" t="s">
        <v>2532</v>
      </c>
      <c r="D7" s="958" t="b">
        <v>1</v>
      </c>
      <c r="E7" s="958" t="b">
        <v>1</v>
      </c>
      <c r="F7" s="958" t="b">
        <v>1</v>
      </c>
      <c r="G7" s="958" t="b">
        <v>1</v>
      </c>
      <c r="H7" s="958" t="b">
        <v>1</v>
      </c>
      <c r="I7" s="956" t="b">
        <v>0</v>
      </c>
      <c r="J7" s="326"/>
      <c r="K7" s="326"/>
      <c r="L7" s="326"/>
      <c r="M7" s="361"/>
      <c r="N7" s="361"/>
      <c r="O7" s="361"/>
      <c r="P7" s="361"/>
      <c r="Q7" s="361"/>
      <c r="R7" s="361"/>
      <c r="S7" s="361"/>
      <c r="T7" s="361"/>
      <c r="U7" s="361"/>
      <c r="V7" s="361"/>
    </row>
    <row r="8">
      <c r="A8" s="349">
        <v>6.0</v>
      </c>
      <c r="B8" s="22"/>
      <c r="C8" s="960" t="s">
        <v>2533</v>
      </c>
      <c r="D8" s="958" t="b">
        <v>1</v>
      </c>
      <c r="E8" s="958" t="b">
        <v>1</v>
      </c>
      <c r="F8" s="958" t="b">
        <v>1</v>
      </c>
      <c r="G8" s="958" t="b">
        <v>1</v>
      </c>
      <c r="H8" s="958" t="b">
        <v>1</v>
      </c>
      <c r="I8" s="956" t="b">
        <v>0</v>
      </c>
      <c r="J8" s="326"/>
      <c r="K8" s="326"/>
      <c r="L8" s="326"/>
      <c r="M8" s="361"/>
      <c r="N8" s="361"/>
      <c r="O8" s="361"/>
      <c r="P8" s="361"/>
      <c r="Q8" s="361"/>
      <c r="R8" s="361"/>
      <c r="S8" s="361"/>
      <c r="T8" s="361"/>
      <c r="U8" s="361"/>
      <c r="V8" s="361"/>
    </row>
    <row r="9">
      <c r="A9" s="349">
        <v>7.0</v>
      </c>
      <c r="B9" s="22"/>
      <c r="C9" s="961" t="s">
        <v>2534</v>
      </c>
      <c r="D9" s="958" t="b">
        <v>0</v>
      </c>
      <c r="E9" s="958" t="b">
        <v>0</v>
      </c>
      <c r="F9" s="958" t="b">
        <v>0</v>
      </c>
      <c r="G9" s="958" t="b">
        <v>0</v>
      </c>
      <c r="H9" s="958" t="b">
        <v>0</v>
      </c>
      <c r="I9" s="956" t="b">
        <v>0</v>
      </c>
      <c r="J9" s="326"/>
      <c r="K9" s="326"/>
      <c r="L9" s="326"/>
      <c r="M9" s="361"/>
      <c r="N9" s="361"/>
      <c r="O9" s="361"/>
      <c r="P9" s="361"/>
      <c r="Q9" s="361"/>
      <c r="R9" s="361"/>
      <c r="S9" s="361"/>
      <c r="T9" s="361"/>
      <c r="U9" s="361"/>
      <c r="V9" s="361"/>
    </row>
    <row r="10">
      <c r="A10" s="349">
        <v>8.0</v>
      </c>
      <c r="B10" s="22"/>
      <c r="C10" s="960" t="s">
        <v>2535</v>
      </c>
      <c r="D10" s="958" t="b">
        <v>1</v>
      </c>
      <c r="E10" s="958" t="b">
        <v>1</v>
      </c>
      <c r="F10" s="958" t="b">
        <v>1</v>
      </c>
      <c r="G10" s="958" t="b">
        <v>1</v>
      </c>
      <c r="H10" s="958" t="b">
        <v>1</v>
      </c>
      <c r="I10" s="956" t="b">
        <v>0</v>
      </c>
      <c r="J10" s="326"/>
      <c r="K10" s="326"/>
      <c r="L10" s="326"/>
      <c r="M10" s="361"/>
      <c r="N10" s="361"/>
      <c r="O10" s="361"/>
      <c r="P10" s="361"/>
      <c r="Q10" s="361"/>
      <c r="R10" s="361"/>
      <c r="S10" s="361"/>
      <c r="T10" s="361"/>
      <c r="U10" s="361"/>
      <c r="V10" s="361"/>
    </row>
    <row r="11">
      <c r="A11" s="349">
        <v>9.0</v>
      </c>
      <c r="B11" s="23"/>
      <c r="C11" s="960" t="s">
        <v>2536</v>
      </c>
      <c r="D11" s="958" t="b">
        <v>1</v>
      </c>
      <c r="E11" s="958" t="b">
        <v>1</v>
      </c>
      <c r="F11" s="958" t="b">
        <v>1</v>
      </c>
      <c r="G11" s="958" t="b">
        <v>1</v>
      </c>
      <c r="H11" s="958" t="b">
        <v>1</v>
      </c>
      <c r="I11" s="956" t="b">
        <v>0</v>
      </c>
      <c r="J11" s="326"/>
      <c r="K11" s="326"/>
      <c r="L11" s="326"/>
      <c r="M11" s="361"/>
      <c r="N11" s="361"/>
      <c r="O11" s="361"/>
      <c r="P11" s="361"/>
      <c r="Q11" s="361"/>
      <c r="R11" s="361"/>
      <c r="S11" s="361"/>
      <c r="T11" s="361"/>
      <c r="U11" s="361"/>
      <c r="V11" s="361"/>
    </row>
    <row r="12">
      <c r="A12" s="349">
        <v>10.0</v>
      </c>
      <c r="B12" s="959" t="s">
        <v>2537</v>
      </c>
      <c r="C12" s="960" t="s">
        <v>2538</v>
      </c>
      <c r="D12" s="958" t="b">
        <v>1</v>
      </c>
      <c r="E12" s="958" t="b">
        <v>1</v>
      </c>
      <c r="F12" s="958" t="b">
        <v>1</v>
      </c>
      <c r="G12" s="958" t="b">
        <v>1</v>
      </c>
      <c r="H12" s="958" t="b">
        <v>1</v>
      </c>
      <c r="I12" s="956" t="b">
        <v>0</v>
      </c>
      <c r="J12" s="326"/>
      <c r="K12" s="326"/>
      <c r="L12" s="326"/>
      <c r="M12" s="361"/>
      <c r="N12" s="361"/>
      <c r="O12" s="361"/>
      <c r="P12" s="361"/>
      <c r="Q12" s="361"/>
      <c r="R12" s="361"/>
      <c r="S12" s="361"/>
      <c r="T12" s="361"/>
      <c r="U12" s="361"/>
      <c r="V12" s="361"/>
    </row>
    <row r="13">
      <c r="A13" s="349">
        <v>11.0</v>
      </c>
      <c r="B13" s="22"/>
      <c r="C13" s="960" t="s">
        <v>2539</v>
      </c>
      <c r="D13" s="958" t="b">
        <v>1</v>
      </c>
      <c r="E13" s="958" t="b">
        <v>1</v>
      </c>
      <c r="F13" s="958" t="b">
        <v>1</v>
      </c>
      <c r="G13" s="958" t="b">
        <v>1</v>
      </c>
      <c r="H13" s="958" t="b">
        <v>1</v>
      </c>
      <c r="I13" s="956" t="b">
        <v>0</v>
      </c>
      <c r="J13" s="326"/>
      <c r="K13" s="326"/>
      <c r="L13" s="326"/>
      <c r="M13" s="361"/>
      <c r="N13" s="361"/>
      <c r="O13" s="361"/>
      <c r="P13" s="361"/>
      <c r="Q13" s="361"/>
      <c r="R13" s="361"/>
      <c r="S13" s="361"/>
      <c r="T13" s="361"/>
      <c r="U13" s="361"/>
      <c r="V13" s="361"/>
    </row>
    <row r="14">
      <c r="A14" s="349">
        <v>12.0</v>
      </c>
      <c r="B14" s="23"/>
      <c r="C14" s="960" t="s">
        <v>2540</v>
      </c>
      <c r="D14" s="956" t="b">
        <v>0</v>
      </c>
      <c r="E14" s="956" t="b">
        <v>0</v>
      </c>
      <c r="F14" s="956" t="b">
        <v>0</v>
      </c>
      <c r="G14" s="956" t="b">
        <v>0</v>
      </c>
      <c r="H14" s="956" t="b">
        <v>0</v>
      </c>
      <c r="I14" s="956" t="b">
        <v>0</v>
      </c>
      <c r="J14" s="326"/>
      <c r="K14" s="326"/>
      <c r="L14" s="326"/>
      <c r="M14" s="361"/>
      <c r="N14" s="361"/>
      <c r="O14" s="361"/>
      <c r="P14" s="361"/>
      <c r="Q14" s="361"/>
      <c r="R14" s="361"/>
      <c r="S14" s="361"/>
      <c r="T14" s="361"/>
      <c r="U14" s="361"/>
      <c r="V14" s="361"/>
    </row>
    <row r="15">
      <c r="A15" s="349">
        <v>13.0</v>
      </c>
      <c r="B15" s="959" t="s">
        <v>2541</v>
      </c>
      <c r="C15" s="960" t="s">
        <v>2542</v>
      </c>
      <c r="D15" s="958" t="b">
        <v>1</v>
      </c>
      <c r="E15" s="958" t="b">
        <v>1</v>
      </c>
      <c r="F15" s="956" t="b">
        <v>0</v>
      </c>
      <c r="G15" s="956" t="b">
        <v>0</v>
      </c>
      <c r="H15" s="956" t="b">
        <v>0</v>
      </c>
      <c r="I15" s="956" t="b">
        <v>0</v>
      </c>
      <c r="J15" s="326"/>
      <c r="K15" s="326"/>
      <c r="L15" s="326"/>
      <c r="M15" s="361"/>
      <c r="N15" s="361"/>
      <c r="O15" s="361"/>
      <c r="P15" s="361"/>
      <c r="Q15" s="361"/>
      <c r="R15" s="361"/>
      <c r="S15" s="361"/>
      <c r="T15" s="361"/>
      <c r="U15" s="361"/>
      <c r="V15" s="361"/>
    </row>
    <row r="16">
      <c r="A16" s="349">
        <v>14.0</v>
      </c>
      <c r="B16" s="22"/>
      <c r="C16" s="960" t="s">
        <v>2543</v>
      </c>
      <c r="D16" s="958" t="b">
        <v>1</v>
      </c>
      <c r="E16" s="958" t="b">
        <v>1</v>
      </c>
      <c r="F16" s="956" t="b">
        <v>0</v>
      </c>
      <c r="G16" s="956" t="b">
        <v>0</v>
      </c>
      <c r="H16" s="956" t="b">
        <v>0</v>
      </c>
      <c r="I16" s="956" t="b">
        <v>0</v>
      </c>
      <c r="J16" s="326"/>
      <c r="K16" s="326"/>
      <c r="L16" s="326"/>
      <c r="M16" s="361"/>
      <c r="N16" s="361"/>
      <c r="O16" s="361"/>
      <c r="P16" s="361"/>
      <c r="Q16" s="361"/>
      <c r="R16" s="361"/>
      <c r="S16" s="361"/>
      <c r="T16" s="361"/>
      <c r="U16" s="361"/>
      <c r="V16" s="361"/>
    </row>
    <row r="17">
      <c r="A17" s="349">
        <v>15.0</v>
      </c>
      <c r="B17" s="22"/>
      <c r="C17" s="960" t="s">
        <v>2544</v>
      </c>
      <c r="D17" s="958" t="b">
        <v>1</v>
      </c>
      <c r="E17" s="958" t="b">
        <v>1</v>
      </c>
      <c r="F17" s="958" t="b">
        <v>1</v>
      </c>
      <c r="G17" s="958" t="b">
        <v>1</v>
      </c>
      <c r="H17" s="958" t="b">
        <v>1</v>
      </c>
      <c r="I17" s="956" t="b">
        <v>0</v>
      </c>
      <c r="J17" s="326"/>
      <c r="K17" s="326"/>
      <c r="L17" s="326"/>
      <c r="M17" s="361"/>
      <c r="N17" s="361"/>
      <c r="O17" s="361"/>
      <c r="P17" s="361"/>
      <c r="Q17" s="361"/>
      <c r="R17" s="361"/>
      <c r="S17" s="361"/>
      <c r="T17" s="361"/>
      <c r="U17" s="361"/>
      <c r="V17" s="361"/>
    </row>
    <row r="18">
      <c r="A18" s="349">
        <v>16.0</v>
      </c>
      <c r="B18" s="23"/>
      <c r="C18" s="960" t="s">
        <v>2545</v>
      </c>
      <c r="D18" s="956" t="b">
        <v>0</v>
      </c>
      <c r="E18" s="956" t="b">
        <v>0</v>
      </c>
      <c r="F18" s="956" t="b">
        <v>0</v>
      </c>
      <c r="G18" s="956" t="b">
        <v>0</v>
      </c>
      <c r="H18" s="956" t="b">
        <v>0</v>
      </c>
      <c r="I18" s="956" t="b">
        <v>0</v>
      </c>
      <c r="J18" s="326"/>
      <c r="K18" s="326"/>
      <c r="L18" s="326"/>
      <c r="M18" s="361"/>
      <c r="N18" s="361"/>
      <c r="O18" s="361"/>
      <c r="P18" s="361"/>
      <c r="Q18" s="361"/>
      <c r="R18" s="361"/>
      <c r="S18" s="361"/>
      <c r="T18" s="361"/>
      <c r="U18" s="361"/>
      <c r="V18" s="361"/>
    </row>
    <row r="19">
      <c r="A19" s="349">
        <v>17.0</v>
      </c>
      <c r="B19" s="962" t="s">
        <v>2546</v>
      </c>
      <c r="C19" s="960" t="s">
        <v>2547</v>
      </c>
      <c r="D19" s="958" t="b">
        <v>1</v>
      </c>
      <c r="E19" s="958" t="b">
        <v>1</v>
      </c>
      <c r="F19" s="958" t="b">
        <v>1</v>
      </c>
      <c r="G19" s="958" t="b">
        <v>1</v>
      </c>
      <c r="H19" s="958" t="b">
        <v>1</v>
      </c>
      <c r="I19" s="956" t="b">
        <v>0</v>
      </c>
      <c r="J19" s="326"/>
      <c r="K19" s="326"/>
      <c r="L19" s="326"/>
      <c r="M19" s="361"/>
      <c r="N19" s="361"/>
      <c r="O19" s="361"/>
      <c r="P19" s="361"/>
      <c r="Q19" s="361"/>
      <c r="R19" s="361"/>
      <c r="S19" s="361"/>
      <c r="T19" s="361"/>
      <c r="U19" s="361"/>
      <c r="V19" s="361"/>
    </row>
    <row r="20">
      <c r="A20" s="349">
        <v>18.0</v>
      </c>
      <c r="B20" s="959" t="s">
        <v>2548</v>
      </c>
      <c r="C20" s="960" t="s">
        <v>2549</v>
      </c>
      <c r="D20" s="958" t="b">
        <v>1</v>
      </c>
      <c r="E20" s="958" t="b">
        <v>1</v>
      </c>
      <c r="F20" s="958" t="b">
        <v>1</v>
      </c>
      <c r="G20" s="958" t="b">
        <v>1</v>
      </c>
      <c r="H20" s="958" t="b">
        <v>1</v>
      </c>
      <c r="I20" s="956" t="b">
        <v>0</v>
      </c>
      <c r="J20" s="326"/>
      <c r="K20" s="326"/>
      <c r="L20" s="326"/>
      <c r="M20" s="361"/>
      <c r="N20" s="361"/>
      <c r="O20" s="361"/>
      <c r="P20" s="361"/>
      <c r="Q20" s="361"/>
      <c r="R20" s="361"/>
      <c r="S20" s="361"/>
      <c r="T20" s="361"/>
      <c r="U20" s="361"/>
      <c r="V20" s="361"/>
    </row>
    <row r="21">
      <c r="A21" s="349">
        <v>19.0</v>
      </c>
      <c r="B21" s="22"/>
      <c r="C21" s="960" t="s">
        <v>2550</v>
      </c>
      <c r="D21" s="956" t="b">
        <v>0</v>
      </c>
      <c r="E21" s="956" t="b">
        <v>0</v>
      </c>
      <c r="F21" s="956" t="b">
        <v>0</v>
      </c>
      <c r="G21" s="956" t="b">
        <v>0</v>
      </c>
      <c r="H21" s="956" t="b">
        <v>0</v>
      </c>
      <c r="I21" s="956" t="b">
        <v>0</v>
      </c>
      <c r="J21" s="326"/>
      <c r="K21" s="326"/>
      <c r="L21" s="326"/>
      <c r="M21" s="361"/>
      <c r="N21" s="361"/>
      <c r="O21" s="361"/>
      <c r="P21" s="361"/>
      <c r="Q21" s="361"/>
      <c r="R21" s="361"/>
      <c r="S21" s="361"/>
      <c r="T21" s="361"/>
      <c r="U21" s="361"/>
      <c r="V21" s="361"/>
    </row>
    <row r="22">
      <c r="A22" s="349">
        <v>20.0</v>
      </c>
      <c r="B22" s="23"/>
      <c r="C22" s="961" t="s">
        <v>2551</v>
      </c>
      <c r="D22" s="956" t="b">
        <v>0</v>
      </c>
      <c r="E22" s="956" t="b">
        <v>0</v>
      </c>
      <c r="F22" s="958" t="b">
        <v>1</v>
      </c>
      <c r="G22" s="958" t="b">
        <v>1</v>
      </c>
      <c r="H22" s="958" t="b">
        <v>1</v>
      </c>
      <c r="I22" s="956" t="b">
        <v>0</v>
      </c>
      <c r="J22" s="326"/>
      <c r="K22" s="326"/>
      <c r="L22" s="326"/>
      <c r="M22" s="361"/>
      <c r="N22" s="361"/>
      <c r="O22" s="361"/>
      <c r="P22" s="361"/>
      <c r="Q22" s="361"/>
      <c r="R22" s="361"/>
      <c r="S22" s="361"/>
      <c r="T22" s="361"/>
      <c r="U22" s="361"/>
      <c r="V22" s="361"/>
    </row>
    <row r="23">
      <c r="A23" s="349">
        <v>21.0</v>
      </c>
      <c r="B23" s="959" t="s">
        <v>2552</v>
      </c>
      <c r="C23" s="960" t="s">
        <v>2553</v>
      </c>
      <c r="D23" s="958" t="b">
        <v>1</v>
      </c>
      <c r="E23" s="958" t="b">
        <v>1</v>
      </c>
      <c r="F23" s="958" t="b">
        <v>1</v>
      </c>
      <c r="G23" s="958" t="b">
        <v>1</v>
      </c>
      <c r="H23" s="958" t="b">
        <v>1</v>
      </c>
      <c r="I23" s="956" t="b">
        <v>0</v>
      </c>
      <c r="J23" s="326"/>
      <c r="K23" s="326"/>
      <c r="L23" s="326"/>
      <c r="M23" s="361"/>
      <c r="N23" s="361"/>
      <c r="O23" s="361"/>
      <c r="P23" s="361"/>
      <c r="Q23" s="361"/>
      <c r="R23" s="361"/>
      <c r="S23" s="361"/>
      <c r="T23" s="361"/>
      <c r="U23" s="361"/>
      <c r="V23" s="361"/>
    </row>
    <row r="24">
      <c r="A24" s="349">
        <v>22.0</v>
      </c>
      <c r="B24" s="22"/>
      <c r="C24" s="960" t="s">
        <v>1912</v>
      </c>
      <c r="D24" s="958" t="b">
        <v>1</v>
      </c>
      <c r="E24" s="958" t="b">
        <v>1</v>
      </c>
      <c r="F24" s="958" t="b">
        <v>1</v>
      </c>
      <c r="G24" s="958" t="b">
        <v>1</v>
      </c>
      <c r="H24" s="958" t="b">
        <v>1</v>
      </c>
      <c r="I24" s="956" t="b">
        <v>0</v>
      </c>
      <c r="J24" s="326"/>
      <c r="K24" s="326"/>
      <c r="L24" s="326"/>
      <c r="M24" s="361"/>
      <c r="N24" s="361"/>
      <c r="O24" s="361"/>
      <c r="P24" s="361"/>
      <c r="Q24" s="361"/>
      <c r="R24" s="361"/>
      <c r="S24" s="361"/>
      <c r="T24" s="361"/>
      <c r="U24" s="361"/>
      <c r="V24" s="361"/>
    </row>
    <row r="25">
      <c r="A25" s="349">
        <v>23.0</v>
      </c>
      <c r="B25" s="23"/>
      <c r="C25" s="960" t="s">
        <v>2554</v>
      </c>
      <c r="D25" s="958" t="b">
        <v>1</v>
      </c>
      <c r="E25" s="958" t="b">
        <v>1</v>
      </c>
      <c r="F25" s="958" t="b">
        <v>1</v>
      </c>
      <c r="G25" s="958" t="b">
        <v>1</v>
      </c>
      <c r="H25" s="958" t="b">
        <v>1</v>
      </c>
      <c r="I25" s="956" t="b">
        <v>0</v>
      </c>
      <c r="J25" s="326"/>
      <c r="K25" s="326"/>
      <c r="L25" s="326"/>
      <c r="M25" s="361"/>
      <c r="N25" s="361"/>
      <c r="O25" s="361"/>
      <c r="P25" s="361"/>
      <c r="Q25" s="361"/>
      <c r="R25" s="361"/>
      <c r="S25" s="361"/>
      <c r="T25" s="361"/>
      <c r="U25" s="361"/>
      <c r="V25" s="361"/>
    </row>
    <row r="26">
      <c r="A26" s="349">
        <v>24.0</v>
      </c>
      <c r="B26" s="959" t="s">
        <v>1242</v>
      </c>
      <c r="C26" s="960" t="s">
        <v>2555</v>
      </c>
      <c r="D26" s="956" t="b">
        <v>0</v>
      </c>
      <c r="E26" s="956" t="b">
        <v>0</v>
      </c>
      <c r="F26" s="958" t="b">
        <v>1</v>
      </c>
      <c r="G26" s="956" t="b">
        <v>0</v>
      </c>
      <c r="H26" s="958" t="b">
        <v>1</v>
      </c>
      <c r="I26" s="956" t="b">
        <v>0</v>
      </c>
      <c r="J26" s="326"/>
      <c r="K26" s="326"/>
      <c r="L26" s="326"/>
      <c r="M26" s="361"/>
      <c r="N26" s="361"/>
      <c r="O26" s="361"/>
      <c r="P26" s="361"/>
      <c r="Q26" s="361"/>
      <c r="R26" s="361"/>
      <c r="S26" s="361"/>
      <c r="T26" s="361"/>
      <c r="U26" s="361"/>
      <c r="V26" s="361"/>
    </row>
    <row r="27">
      <c r="A27" s="349">
        <v>25.0</v>
      </c>
      <c r="B27" s="22"/>
      <c r="C27" s="960" t="s">
        <v>2556</v>
      </c>
      <c r="D27" s="958" t="b">
        <v>1</v>
      </c>
      <c r="E27" s="958" t="b">
        <v>1</v>
      </c>
      <c r="F27" s="958" t="b">
        <v>1</v>
      </c>
      <c r="G27" s="956" t="b">
        <v>0</v>
      </c>
      <c r="H27" s="958" t="b">
        <v>1</v>
      </c>
      <c r="I27" s="956" t="b">
        <v>0</v>
      </c>
      <c r="J27" s="326"/>
      <c r="K27" s="326"/>
      <c r="L27" s="326"/>
      <c r="M27" s="361"/>
      <c r="N27" s="361"/>
      <c r="O27" s="361"/>
      <c r="P27" s="361"/>
      <c r="Q27" s="361"/>
      <c r="R27" s="361"/>
      <c r="S27" s="361"/>
      <c r="T27" s="361"/>
      <c r="U27" s="361"/>
      <c r="V27" s="361"/>
    </row>
    <row r="28">
      <c r="A28" s="349">
        <v>26.0</v>
      </c>
      <c r="B28" s="22"/>
      <c r="C28" s="960" t="s">
        <v>2557</v>
      </c>
      <c r="D28" s="956" t="b">
        <v>0</v>
      </c>
      <c r="E28" s="956" t="b">
        <v>0</v>
      </c>
      <c r="F28" s="958" t="b">
        <v>1</v>
      </c>
      <c r="G28" s="956" t="b">
        <v>0</v>
      </c>
      <c r="H28" s="958" t="b">
        <v>1</v>
      </c>
      <c r="I28" s="956" t="b">
        <v>0</v>
      </c>
      <c r="J28" s="326"/>
      <c r="K28" s="326"/>
      <c r="L28" s="326"/>
      <c r="M28" s="361"/>
      <c r="N28" s="361"/>
      <c r="O28" s="361"/>
      <c r="P28" s="361"/>
      <c r="Q28" s="361"/>
      <c r="R28" s="361"/>
      <c r="S28" s="361"/>
      <c r="T28" s="361"/>
      <c r="U28" s="361"/>
      <c r="V28" s="361"/>
    </row>
    <row r="29">
      <c r="A29" s="349">
        <v>27.0</v>
      </c>
      <c r="B29" s="23"/>
      <c r="C29" s="960" t="s">
        <v>2558</v>
      </c>
      <c r="D29" s="958" t="b">
        <v>1</v>
      </c>
      <c r="E29" s="958" t="b">
        <v>1</v>
      </c>
      <c r="F29" s="958" t="b">
        <v>1</v>
      </c>
      <c r="G29" s="958" t="b">
        <v>1</v>
      </c>
      <c r="H29" s="958" t="b">
        <v>1</v>
      </c>
      <c r="I29" s="956" t="b">
        <v>0</v>
      </c>
      <c r="J29" s="326"/>
      <c r="K29" s="326"/>
      <c r="L29" s="326"/>
      <c r="M29" s="361"/>
      <c r="N29" s="361"/>
      <c r="O29" s="361"/>
      <c r="P29" s="361"/>
      <c r="Q29" s="361"/>
      <c r="R29" s="361"/>
      <c r="S29" s="361"/>
      <c r="T29" s="361"/>
      <c r="U29" s="361"/>
      <c r="V29" s="361"/>
    </row>
    <row r="30">
      <c r="A30" s="349">
        <v>28.0</v>
      </c>
      <c r="B30" s="959" t="s">
        <v>2559</v>
      </c>
      <c r="C30" s="960" t="s">
        <v>2560</v>
      </c>
      <c r="D30" s="958" t="b">
        <v>1</v>
      </c>
      <c r="E30" s="958" t="b">
        <v>1</v>
      </c>
      <c r="F30" s="956" t="b">
        <v>0</v>
      </c>
      <c r="G30" s="956" t="b">
        <v>0</v>
      </c>
      <c r="H30" s="958" t="b">
        <v>1</v>
      </c>
      <c r="I30" s="956" t="b">
        <v>0</v>
      </c>
      <c r="J30" s="326"/>
      <c r="K30" s="326"/>
      <c r="L30" s="326"/>
      <c r="M30" s="361"/>
      <c r="N30" s="361"/>
      <c r="O30" s="361"/>
      <c r="P30" s="361"/>
      <c r="Q30" s="361"/>
      <c r="R30" s="361"/>
      <c r="S30" s="361"/>
      <c r="T30" s="361"/>
      <c r="U30" s="361"/>
      <c r="V30" s="361"/>
    </row>
    <row r="31">
      <c r="A31" s="349">
        <v>29.0</v>
      </c>
      <c r="B31" s="22"/>
      <c r="C31" s="960" t="s">
        <v>2561</v>
      </c>
      <c r="D31" s="956" t="b">
        <v>0</v>
      </c>
      <c r="E31" s="956" t="b">
        <v>0</v>
      </c>
      <c r="F31" s="956" t="b">
        <v>0</v>
      </c>
      <c r="G31" s="956" t="b">
        <v>0</v>
      </c>
      <c r="H31" s="958" t="b">
        <v>1</v>
      </c>
      <c r="I31" s="956" t="b">
        <v>0</v>
      </c>
      <c r="J31" s="326"/>
      <c r="K31" s="326"/>
      <c r="L31" s="326"/>
      <c r="M31" s="361"/>
      <c r="N31" s="361"/>
      <c r="O31" s="361"/>
      <c r="P31" s="361"/>
      <c r="Q31" s="361"/>
      <c r="R31" s="361"/>
      <c r="S31" s="361"/>
      <c r="T31" s="361"/>
      <c r="U31" s="361"/>
      <c r="V31" s="361"/>
    </row>
    <row r="32">
      <c r="A32" s="349">
        <v>30.0</v>
      </c>
      <c r="B32" s="23"/>
      <c r="C32" s="960" t="s">
        <v>2562</v>
      </c>
      <c r="D32" s="956" t="b">
        <v>0</v>
      </c>
      <c r="E32" s="956" t="b">
        <v>0</v>
      </c>
      <c r="F32" s="956" t="b">
        <v>0</v>
      </c>
      <c r="G32" s="956" t="b">
        <v>0</v>
      </c>
      <c r="H32" s="958" t="b">
        <v>1</v>
      </c>
      <c r="I32" s="956" t="b">
        <v>0</v>
      </c>
      <c r="J32" s="326"/>
      <c r="K32" s="326"/>
      <c r="L32" s="326"/>
      <c r="M32" s="361"/>
      <c r="N32" s="361"/>
      <c r="O32" s="361"/>
      <c r="P32" s="361"/>
      <c r="Q32" s="361"/>
      <c r="R32" s="361"/>
      <c r="S32" s="361"/>
      <c r="T32" s="361"/>
      <c r="U32" s="361"/>
      <c r="V32" s="361"/>
    </row>
    <row r="33">
      <c r="A33" s="349">
        <v>31.0</v>
      </c>
      <c r="B33" s="959" t="s">
        <v>2563</v>
      </c>
      <c r="C33" s="960" t="s">
        <v>2564</v>
      </c>
      <c r="D33" s="956" t="b">
        <v>0</v>
      </c>
      <c r="E33" s="958" t="b">
        <v>1</v>
      </c>
      <c r="F33" s="958" t="b">
        <v>1</v>
      </c>
      <c r="G33" s="958" t="b">
        <v>1</v>
      </c>
      <c r="H33" s="958" t="b">
        <v>1</v>
      </c>
      <c r="I33" s="956" t="b">
        <v>0</v>
      </c>
      <c r="J33" s="326"/>
      <c r="K33" s="326"/>
      <c r="L33" s="326"/>
      <c r="M33" s="361"/>
      <c r="N33" s="361"/>
      <c r="O33" s="361"/>
      <c r="P33" s="361"/>
      <c r="Q33" s="361"/>
      <c r="R33" s="361"/>
      <c r="S33" s="361"/>
      <c r="T33" s="361"/>
      <c r="U33" s="361"/>
      <c r="V33" s="361"/>
    </row>
    <row r="34">
      <c r="A34" s="349">
        <v>32.0</v>
      </c>
      <c r="B34" s="22"/>
      <c r="C34" s="960" t="s">
        <v>2565</v>
      </c>
      <c r="D34" s="956" t="b">
        <v>0</v>
      </c>
      <c r="E34" s="956" t="b">
        <v>0</v>
      </c>
      <c r="F34" s="958" t="b">
        <v>1</v>
      </c>
      <c r="G34" s="958" t="b">
        <v>1</v>
      </c>
      <c r="H34" s="958" t="b">
        <v>1</v>
      </c>
      <c r="I34" s="956" t="b">
        <v>0</v>
      </c>
      <c r="J34" s="326"/>
      <c r="K34" s="326"/>
      <c r="L34" s="326"/>
      <c r="M34" s="361"/>
      <c r="N34" s="361"/>
      <c r="O34" s="361"/>
      <c r="P34" s="361"/>
      <c r="Q34" s="361"/>
      <c r="R34" s="361"/>
      <c r="S34" s="361"/>
      <c r="T34" s="361"/>
      <c r="U34" s="361"/>
      <c r="V34" s="361"/>
    </row>
    <row r="35">
      <c r="A35" s="349">
        <v>33.0</v>
      </c>
      <c r="B35" s="23"/>
      <c r="C35" s="960" t="s">
        <v>2566</v>
      </c>
      <c r="D35" s="956" t="b">
        <v>0</v>
      </c>
      <c r="E35" s="956" t="b">
        <v>0</v>
      </c>
      <c r="F35" s="958" t="b">
        <v>1</v>
      </c>
      <c r="G35" s="958" t="b">
        <v>1</v>
      </c>
      <c r="H35" s="958" t="b">
        <v>1</v>
      </c>
      <c r="I35" s="956" t="b">
        <v>0</v>
      </c>
      <c r="J35" s="326"/>
      <c r="K35" s="326"/>
      <c r="L35" s="326"/>
      <c r="M35" s="361"/>
      <c r="N35" s="361"/>
      <c r="O35" s="361"/>
      <c r="P35" s="361"/>
      <c r="Q35" s="361"/>
      <c r="R35" s="361"/>
      <c r="S35" s="361"/>
      <c r="T35" s="361"/>
      <c r="U35" s="361"/>
      <c r="V35" s="361"/>
    </row>
    <row r="36">
      <c r="A36" s="349">
        <v>34.0</v>
      </c>
      <c r="B36" s="959" t="s">
        <v>2567</v>
      </c>
      <c r="C36" s="960" t="s">
        <v>2568</v>
      </c>
      <c r="D36" s="956" t="b">
        <v>0</v>
      </c>
      <c r="E36" s="956" t="b">
        <v>0</v>
      </c>
      <c r="F36" s="958" t="b">
        <v>1</v>
      </c>
      <c r="G36" s="958" t="b">
        <v>1</v>
      </c>
      <c r="H36" s="958" t="b">
        <v>1</v>
      </c>
      <c r="I36" s="956" t="b">
        <v>0</v>
      </c>
      <c r="J36" s="326"/>
      <c r="K36" s="326"/>
      <c r="L36" s="326"/>
      <c r="M36" s="361"/>
      <c r="N36" s="361"/>
      <c r="O36" s="361"/>
      <c r="P36" s="361"/>
      <c r="Q36" s="361"/>
      <c r="R36" s="361"/>
      <c r="S36" s="361"/>
      <c r="T36" s="361"/>
      <c r="U36" s="361"/>
      <c r="V36" s="361"/>
    </row>
    <row r="37">
      <c r="A37" s="349">
        <v>35.0</v>
      </c>
      <c r="B37" s="22"/>
      <c r="C37" s="960" t="s">
        <v>2569</v>
      </c>
      <c r="D37" s="958" t="b">
        <v>1</v>
      </c>
      <c r="E37" s="958" t="b">
        <v>1</v>
      </c>
      <c r="F37" s="958" t="b">
        <v>1</v>
      </c>
      <c r="G37" s="958" t="b">
        <v>1</v>
      </c>
      <c r="H37" s="958" t="b">
        <v>1</v>
      </c>
      <c r="I37" s="956" t="b">
        <v>0</v>
      </c>
      <c r="J37" s="326"/>
      <c r="K37" s="326"/>
      <c r="L37" s="326"/>
      <c r="M37" s="361"/>
      <c r="N37" s="361"/>
      <c r="O37" s="361"/>
      <c r="P37" s="361"/>
      <c r="Q37" s="361"/>
      <c r="R37" s="361"/>
      <c r="S37" s="361"/>
      <c r="T37" s="361"/>
      <c r="U37" s="361"/>
      <c r="V37" s="361"/>
    </row>
    <row r="38">
      <c r="A38" s="349">
        <v>36.0</v>
      </c>
      <c r="B38" s="23"/>
      <c r="C38" s="960" t="s">
        <v>2570</v>
      </c>
      <c r="D38" s="956" t="b">
        <v>0</v>
      </c>
      <c r="E38" s="956" t="b">
        <v>0</v>
      </c>
      <c r="F38" s="958" t="b">
        <v>0</v>
      </c>
      <c r="G38" s="958" t="b">
        <v>0</v>
      </c>
      <c r="H38" s="958" t="b">
        <v>0</v>
      </c>
      <c r="I38" s="956" t="b">
        <v>0</v>
      </c>
      <c r="J38" s="326"/>
      <c r="K38" s="326"/>
      <c r="L38" s="326"/>
      <c r="M38" s="361"/>
      <c r="N38" s="361"/>
      <c r="O38" s="361"/>
      <c r="P38" s="361"/>
      <c r="Q38" s="361"/>
      <c r="R38" s="361"/>
      <c r="S38" s="361"/>
      <c r="T38" s="361"/>
      <c r="U38" s="361"/>
      <c r="V38" s="361"/>
    </row>
    <row r="39">
      <c r="A39" s="349">
        <v>37.0</v>
      </c>
      <c r="B39" s="959" t="s">
        <v>2571</v>
      </c>
      <c r="C39" s="960" t="s">
        <v>2572</v>
      </c>
      <c r="D39" s="956" t="b">
        <v>0</v>
      </c>
      <c r="E39" s="956" t="b">
        <v>0</v>
      </c>
      <c r="F39" s="956" t="b">
        <v>0</v>
      </c>
      <c r="G39" s="956" t="b">
        <v>0</v>
      </c>
      <c r="H39" s="956" t="b">
        <v>0</v>
      </c>
      <c r="I39" s="956" t="b">
        <v>0</v>
      </c>
      <c r="J39" s="326"/>
      <c r="K39" s="326"/>
      <c r="L39" s="326"/>
      <c r="M39" s="361"/>
      <c r="N39" s="361"/>
      <c r="O39" s="361"/>
      <c r="P39" s="361"/>
      <c r="Q39" s="361"/>
      <c r="R39" s="361"/>
      <c r="S39" s="361"/>
      <c r="T39" s="361"/>
      <c r="U39" s="361"/>
      <c r="V39" s="361"/>
    </row>
    <row r="40">
      <c r="A40" s="349">
        <v>38.0</v>
      </c>
      <c r="B40" s="22"/>
      <c r="C40" s="960" t="s">
        <v>2573</v>
      </c>
      <c r="D40" s="956" t="b">
        <v>0</v>
      </c>
      <c r="E40" s="956" t="b">
        <v>0</v>
      </c>
      <c r="F40" s="956" t="b">
        <v>0</v>
      </c>
      <c r="G40" s="956" t="b">
        <v>0</v>
      </c>
      <c r="H40" s="956" t="b">
        <v>0</v>
      </c>
      <c r="I40" s="956" t="b">
        <v>0</v>
      </c>
      <c r="J40" s="326"/>
      <c r="K40" s="326"/>
      <c r="L40" s="326"/>
      <c r="M40" s="361"/>
      <c r="N40" s="361"/>
      <c r="O40" s="361"/>
      <c r="P40" s="361"/>
      <c r="Q40" s="361"/>
      <c r="R40" s="361"/>
      <c r="S40" s="361"/>
      <c r="T40" s="361"/>
      <c r="U40" s="361"/>
      <c r="V40" s="361"/>
    </row>
    <row r="41">
      <c r="A41" s="349">
        <v>39.0</v>
      </c>
      <c r="B41" s="23"/>
      <c r="C41" s="960" t="s">
        <v>2574</v>
      </c>
      <c r="D41" s="956" t="b">
        <v>0</v>
      </c>
      <c r="E41" s="956" t="b">
        <v>0</v>
      </c>
      <c r="F41" s="956" t="b">
        <v>0</v>
      </c>
      <c r="G41" s="956" t="b">
        <v>0</v>
      </c>
      <c r="H41" s="956" t="b">
        <v>0</v>
      </c>
      <c r="I41" s="956" t="b">
        <v>0</v>
      </c>
      <c r="J41" s="326"/>
      <c r="K41" s="326"/>
      <c r="L41" s="326"/>
      <c r="M41" s="361"/>
      <c r="N41" s="361"/>
      <c r="O41" s="361"/>
      <c r="P41" s="361"/>
      <c r="Q41" s="361"/>
      <c r="R41" s="361"/>
      <c r="S41" s="361"/>
      <c r="T41" s="361"/>
      <c r="U41" s="361"/>
      <c r="V41" s="361"/>
    </row>
    <row r="42">
      <c r="A42" s="349">
        <v>40.0</v>
      </c>
      <c r="B42" s="959" t="s">
        <v>2575</v>
      </c>
      <c r="C42" s="960" t="s">
        <v>2576</v>
      </c>
      <c r="D42" s="958" t="b">
        <v>1</v>
      </c>
      <c r="E42" s="958" t="b">
        <v>1</v>
      </c>
      <c r="F42" s="956" t="b">
        <v>0</v>
      </c>
      <c r="G42" s="956" t="b">
        <v>0</v>
      </c>
      <c r="H42" s="956" t="b">
        <v>0</v>
      </c>
      <c r="I42" s="956" t="b">
        <v>0</v>
      </c>
      <c r="J42" s="326"/>
      <c r="K42" s="326"/>
      <c r="L42" s="326"/>
      <c r="M42" s="361"/>
      <c r="N42" s="361"/>
      <c r="O42" s="361"/>
      <c r="P42" s="361"/>
      <c r="Q42" s="361"/>
      <c r="R42" s="361"/>
      <c r="S42" s="361"/>
      <c r="T42" s="361"/>
      <c r="U42" s="361"/>
      <c r="V42" s="361"/>
    </row>
    <row r="43">
      <c r="A43" s="349">
        <v>41.0</v>
      </c>
      <c r="B43" s="22"/>
      <c r="C43" s="960" t="s">
        <v>2577</v>
      </c>
      <c r="D43" s="956" t="b">
        <v>0</v>
      </c>
      <c r="E43" s="956" t="b">
        <v>0</v>
      </c>
      <c r="F43" s="956" t="b">
        <v>0</v>
      </c>
      <c r="G43" s="956" t="b">
        <v>0</v>
      </c>
      <c r="H43" s="956" t="b">
        <v>0</v>
      </c>
      <c r="I43" s="956" t="b">
        <v>0</v>
      </c>
      <c r="J43" s="326"/>
      <c r="K43" s="326"/>
      <c r="L43" s="326"/>
      <c r="M43" s="361"/>
      <c r="N43" s="361"/>
      <c r="O43" s="361"/>
      <c r="P43" s="361"/>
      <c r="Q43" s="361"/>
      <c r="R43" s="361"/>
      <c r="S43" s="361"/>
      <c r="T43" s="361"/>
      <c r="U43" s="361"/>
      <c r="V43" s="361"/>
    </row>
    <row r="44">
      <c r="A44" s="349">
        <v>42.0</v>
      </c>
      <c r="B44" s="23"/>
      <c r="C44" s="960" t="s">
        <v>2578</v>
      </c>
      <c r="D44" s="956" t="b">
        <v>0</v>
      </c>
      <c r="E44" s="956" t="b">
        <v>0</v>
      </c>
      <c r="F44" s="958" t="b">
        <v>1</v>
      </c>
      <c r="G44" s="958" t="b">
        <v>1</v>
      </c>
      <c r="H44" s="958" t="b">
        <v>1</v>
      </c>
      <c r="I44" s="956" t="b">
        <v>0</v>
      </c>
      <c r="J44" s="326"/>
      <c r="K44" s="326"/>
      <c r="L44" s="326"/>
      <c r="M44" s="361"/>
      <c r="N44" s="361"/>
      <c r="O44" s="361"/>
      <c r="P44" s="361"/>
      <c r="Q44" s="361"/>
      <c r="R44" s="361"/>
      <c r="S44" s="361"/>
      <c r="T44" s="361"/>
      <c r="U44" s="361"/>
      <c r="V44" s="361"/>
    </row>
    <row r="45">
      <c r="A45" s="349">
        <v>43.0</v>
      </c>
      <c r="B45" s="959" t="s">
        <v>2579</v>
      </c>
      <c r="C45" s="960" t="s">
        <v>2580</v>
      </c>
      <c r="D45" s="956" t="b">
        <v>0</v>
      </c>
      <c r="E45" s="956" t="b">
        <v>0</v>
      </c>
      <c r="F45" s="958" t="b">
        <v>1</v>
      </c>
      <c r="G45" s="958" t="b">
        <v>1</v>
      </c>
      <c r="H45" s="958" t="b">
        <v>1</v>
      </c>
      <c r="I45" s="956" t="b">
        <v>0</v>
      </c>
      <c r="J45" s="326"/>
      <c r="K45" s="326"/>
      <c r="L45" s="326"/>
      <c r="M45" s="361"/>
      <c r="N45" s="361"/>
      <c r="O45" s="361"/>
      <c r="P45" s="361"/>
      <c r="Q45" s="361"/>
      <c r="R45" s="361"/>
      <c r="S45" s="361"/>
      <c r="T45" s="361"/>
      <c r="U45" s="361"/>
      <c r="V45" s="361"/>
    </row>
    <row r="46">
      <c r="A46" s="349">
        <v>44.0</v>
      </c>
      <c r="B46" s="23"/>
      <c r="C46" s="960" t="s">
        <v>2581</v>
      </c>
      <c r="D46" s="956" t="b">
        <v>0</v>
      </c>
      <c r="E46" s="956" t="b">
        <v>0</v>
      </c>
      <c r="F46" s="956" t="b">
        <v>0</v>
      </c>
      <c r="G46" s="956" t="b">
        <v>0</v>
      </c>
      <c r="H46" s="956" t="b">
        <v>0</v>
      </c>
      <c r="I46" s="956" t="b">
        <v>0</v>
      </c>
      <c r="J46" s="326"/>
      <c r="K46" s="326"/>
      <c r="L46" s="326"/>
      <c r="M46" s="361"/>
      <c r="N46" s="361"/>
      <c r="O46" s="361"/>
      <c r="P46" s="361"/>
      <c r="Q46" s="361"/>
      <c r="R46" s="361"/>
      <c r="S46" s="361"/>
      <c r="T46" s="361"/>
      <c r="U46" s="361"/>
      <c r="V46" s="361"/>
    </row>
    <row r="47">
      <c r="A47" s="349">
        <v>45.0</v>
      </c>
      <c r="B47" s="959" t="s">
        <v>2582</v>
      </c>
      <c r="C47" s="960" t="s">
        <v>2583</v>
      </c>
      <c r="D47" s="958" t="b">
        <v>1</v>
      </c>
      <c r="E47" s="958" t="b">
        <v>1</v>
      </c>
      <c r="F47" s="958" t="b">
        <v>1</v>
      </c>
      <c r="G47" s="958" t="b">
        <v>1</v>
      </c>
      <c r="H47" s="958" t="b">
        <v>1</v>
      </c>
      <c r="I47" s="956" t="b">
        <v>0</v>
      </c>
      <c r="J47" s="326"/>
      <c r="K47" s="326"/>
      <c r="L47" s="326"/>
      <c r="M47" s="361"/>
      <c r="N47" s="361"/>
      <c r="O47" s="361"/>
      <c r="P47" s="361"/>
      <c r="Q47" s="361"/>
      <c r="R47" s="361"/>
      <c r="S47" s="361"/>
      <c r="T47" s="361"/>
      <c r="U47" s="361"/>
      <c r="V47" s="361"/>
    </row>
    <row r="48">
      <c r="A48" s="349">
        <v>46.0</v>
      </c>
      <c r="B48" s="22"/>
      <c r="C48" s="960" t="s">
        <v>2584</v>
      </c>
      <c r="D48" s="958" t="b">
        <v>1</v>
      </c>
      <c r="E48" s="958" t="b">
        <v>1</v>
      </c>
      <c r="F48" s="956" t="b">
        <v>0</v>
      </c>
      <c r="G48" s="956" t="b">
        <v>0</v>
      </c>
      <c r="H48" s="956" t="b">
        <v>0</v>
      </c>
      <c r="I48" s="956" t="b">
        <v>0</v>
      </c>
      <c r="J48" s="326"/>
      <c r="K48" s="326"/>
      <c r="L48" s="326"/>
      <c r="M48" s="361"/>
      <c r="N48" s="361"/>
      <c r="O48" s="361"/>
      <c r="P48" s="361"/>
      <c r="Q48" s="361"/>
      <c r="R48" s="361"/>
      <c r="S48" s="361"/>
      <c r="T48" s="361"/>
      <c r="U48" s="361"/>
      <c r="V48" s="361"/>
    </row>
    <row r="49">
      <c r="A49" s="349">
        <v>47.0</v>
      </c>
      <c r="B49" s="23"/>
      <c r="C49" s="960" t="s">
        <v>2585</v>
      </c>
      <c r="D49" s="956" t="b">
        <v>0</v>
      </c>
      <c r="E49" s="956" t="b">
        <v>0</v>
      </c>
      <c r="F49" s="956" t="b">
        <v>0</v>
      </c>
      <c r="G49" s="956" t="b">
        <v>0</v>
      </c>
      <c r="H49" s="956" t="b">
        <v>0</v>
      </c>
      <c r="I49" s="956" t="b">
        <v>0</v>
      </c>
      <c r="J49" s="326"/>
      <c r="K49" s="326"/>
      <c r="L49" s="326"/>
      <c r="M49" s="361"/>
      <c r="N49" s="361"/>
      <c r="O49" s="361"/>
      <c r="P49" s="361"/>
      <c r="Q49" s="361"/>
      <c r="R49" s="361"/>
      <c r="S49" s="361"/>
      <c r="T49" s="361"/>
      <c r="U49" s="361"/>
      <c r="V49" s="361"/>
    </row>
    <row r="50">
      <c r="A50" s="349">
        <v>48.0</v>
      </c>
      <c r="B50" s="959" t="s">
        <v>2586</v>
      </c>
      <c r="C50" s="960" t="s">
        <v>2587</v>
      </c>
      <c r="D50" s="956" t="b">
        <v>0</v>
      </c>
      <c r="E50" s="956" t="b">
        <v>0</v>
      </c>
      <c r="F50" s="956" t="b">
        <v>0</v>
      </c>
      <c r="G50" s="958" t="b">
        <v>1</v>
      </c>
      <c r="H50" s="958" t="b">
        <v>1</v>
      </c>
      <c r="I50" s="956" t="b">
        <v>0</v>
      </c>
      <c r="J50" s="326"/>
      <c r="K50" s="326"/>
      <c r="L50" s="326"/>
      <c r="M50" s="361"/>
      <c r="N50" s="361"/>
      <c r="O50" s="361"/>
      <c r="P50" s="361"/>
      <c r="Q50" s="361"/>
      <c r="R50" s="361"/>
      <c r="S50" s="361"/>
      <c r="T50" s="361"/>
      <c r="U50" s="361"/>
      <c r="V50" s="361"/>
    </row>
    <row r="51">
      <c r="A51" s="349">
        <v>49.0</v>
      </c>
      <c r="B51" s="22"/>
      <c r="C51" s="960" t="s">
        <v>2588</v>
      </c>
      <c r="D51" s="958" t="b">
        <v>1</v>
      </c>
      <c r="E51" s="958" t="b">
        <v>1</v>
      </c>
      <c r="F51" s="956" t="b">
        <v>0</v>
      </c>
      <c r="G51" s="958" t="b">
        <v>1</v>
      </c>
      <c r="H51" s="958" t="b">
        <v>1</v>
      </c>
      <c r="I51" s="956" t="b">
        <v>0</v>
      </c>
      <c r="J51" s="326"/>
      <c r="K51" s="326"/>
      <c r="L51" s="326"/>
      <c r="M51" s="361"/>
      <c r="N51" s="361"/>
      <c r="O51" s="361"/>
      <c r="P51" s="361"/>
      <c r="Q51" s="361"/>
      <c r="R51" s="361"/>
      <c r="S51" s="361"/>
      <c r="T51" s="361"/>
      <c r="U51" s="361"/>
      <c r="V51" s="361"/>
    </row>
    <row r="52">
      <c r="A52" s="349">
        <v>50.0</v>
      </c>
      <c r="B52" s="22"/>
      <c r="C52" s="960" t="s">
        <v>2589</v>
      </c>
      <c r="D52" s="956" t="b">
        <v>0</v>
      </c>
      <c r="E52" s="956" t="b">
        <v>0</v>
      </c>
      <c r="F52" s="956" t="b">
        <v>0</v>
      </c>
      <c r="G52" s="956" t="b">
        <v>0</v>
      </c>
      <c r="H52" s="956" t="b">
        <v>0</v>
      </c>
      <c r="I52" s="956" t="b">
        <v>0</v>
      </c>
      <c r="J52" s="326"/>
      <c r="K52" s="326"/>
      <c r="L52" s="326"/>
      <c r="M52" s="361"/>
      <c r="N52" s="361"/>
      <c r="O52" s="361"/>
      <c r="P52" s="361"/>
      <c r="Q52" s="361"/>
      <c r="R52" s="361"/>
      <c r="S52" s="361"/>
      <c r="T52" s="361"/>
      <c r="U52" s="361"/>
      <c r="V52" s="361"/>
    </row>
    <row r="53">
      <c r="A53" s="349">
        <v>51.0</v>
      </c>
      <c r="B53" s="23"/>
      <c r="C53" s="960" t="s">
        <v>2590</v>
      </c>
      <c r="D53" s="956" t="b">
        <v>0</v>
      </c>
      <c r="E53" s="956" t="b">
        <v>0</v>
      </c>
      <c r="F53" s="958" t="b">
        <v>1</v>
      </c>
      <c r="G53" s="956" t="b">
        <v>0</v>
      </c>
      <c r="H53" s="956" t="b">
        <v>0</v>
      </c>
      <c r="I53" s="956" t="b">
        <v>0</v>
      </c>
      <c r="J53" s="326"/>
      <c r="K53" s="326"/>
      <c r="L53" s="326"/>
      <c r="M53" s="361"/>
      <c r="N53" s="361"/>
      <c r="O53" s="361"/>
      <c r="P53" s="361"/>
      <c r="Q53" s="361"/>
      <c r="R53" s="361"/>
      <c r="S53" s="361"/>
      <c r="T53" s="361"/>
      <c r="U53" s="361"/>
      <c r="V53" s="361"/>
    </row>
    <row r="54">
      <c r="A54" s="353"/>
      <c r="B54" s="958" t="s">
        <v>2591</v>
      </c>
      <c r="C54" s="963"/>
      <c r="D54" s="958" t="s">
        <v>2592</v>
      </c>
      <c r="E54" s="958" t="s">
        <v>2593</v>
      </c>
      <c r="F54" s="958" t="s">
        <v>2594</v>
      </c>
      <c r="G54" s="958" t="s">
        <v>2595</v>
      </c>
      <c r="H54" s="958" t="s">
        <v>2596</v>
      </c>
      <c r="I54" s="956"/>
      <c r="J54" s="326"/>
      <c r="K54" s="326"/>
      <c r="L54" s="326"/>
      <c r="M54" s="361"/>
      <c r="N54" s="361"/>
      <c r="O54" s="361"/>
      <c r="P54" s="361"/>
      <c r="Q54" s="361"/>
      <c r="R54" s="361"/>
      <c r="S54" s="361"/>
      <c r="T54" s="361"/>
      <c r="U54" s="361"/>
      <c r="V54" s="361"/>
    </row>
    <row r="55">
      <c r="A55" s="353"/>
      <c r="B55" s="958"/>
      <c r="C55" s="963"/>
      <c r="D55" s="958" t="s">
        <v>2597</v>
      </c>
      <c r="E55" s="958" t="s">
        <v>2598</v>
      </c>
      <c r="F55" s="956"/>
      <c r="G55" s="958" t="s">
        <v>2599</v>
      </c>
      <c r="H55" s="958" t="s">
        <v>2600</v>
      </c>
      <c r="I55" s="956"/>
      <c r="J55" s="326"/>
      <c r="K55" s="326"/>
      <c r="L55" s="326"/>
      <c r="M55" s="361"/>
      <c r="N55" s="361"/>
      <c r="O55" s="361"/>
      <c r="P55" s="361"/>
      <c r="Q55" s="361"/>
      <c r="R55" s="361"/>
      <c r="S55" s="361"/>
      <c r="T55" s="361"/>
      <c r="U55" s="361"/>
      <c r="V55" s="361"/>
    </row>
    <row r="56">
      <c r="A56" s="361"/>
      <c r="B56" s="301"/>
      <c r="C56" s="116"/>
      <c r="D56" s="326"/>
      <c r="E56" s="326"/>
      <c r="F56" s="326"/>
      <c r="G56" s="326"/>
      <c r="H56" s="326"/>
      <c r="I56" s="326"/>
      <c r="J56" s="326"/>
      <c r="K56" s="326"/>
      <c r="L56" s="326"/>
      <c r="M56" s="361"/>
      <c r="N56" s="361"/>
      <c r="O56" s="361"/>
      <c r="P56" s="361"/>
      <c r="Q56" s="361"/>
      <c r="R56" s="361"/>
      <c r="S56" s="361"/>
      <c r="T56" s="361"/>
      <c r="U56" s="361"/>
      <c r="V56" s="361"/>
    </row>
    <row r="57">
      <c r="A57" s="361"/>
      <c r="B57" s="301"/>
      <c r="C57" s="116"/>
      <c r="D57" s="326"/>
      <c r="E57" s="326"/>
      <c r="F57" s="326"/>
      <c r="G57" s="326"/>
      <c r="H57" s="326"/>
      <c r="I57" s="326"/>
      <c r="J57" s="326"/>
      <c r="K57" s="326"/>
      <c r="L57" s="326"/>
      <c r="M57" s="361"/>
      <c r="N57" s="361"/>
      <c r="O57" s="361"/>
      <c r="P57" s="361"/>
      <c r="Q57" s="361"/>
      <c r="R57" s="361"/>
      <c r="S57" s="361"/>
      <c r="T57" s="361"/>
      <c r="U57" s="361"/>
      <c r="V57" s="361"/>
    </row>
    <row r="58">
      <c r="A58" s="361"/>
      <c r="B58" s="301"/>
      <c r="C58" s="116"/>
      <c r="D58" s="326"/>
      <c r="E58" s="326"/>
      <c r="F58" s="326"/>
      <c r="G58" s="326"/>
      <c r="H58" s="326"/>
      <c r="I58" s="326"/>
      <c r="J58" s="326"/>
      <c r="K58" s="326"/>
      <c r="L58" s="326"/>
      <c r="M58" s="361"/>
      <c r="N58" s="361"/>
      <c r="O58" s="361"/>
      <c r="P58" s="361"/>
      <c r="Q58" s="361"/>
      <c r="R58" s="361"/>
      <c r="S58" s="361"/>
      <c r="T58" s="361"/>
      <c r="U58" s="361"/>
      <c r="V58" s="361"/>
    </row>
    <row r="59">
      <c r="A59" s="361"/>
      <c r="B59" s="301"/>
      <c r="C59" s="116"/>
      <c r="D59" s="326"/>
      <c r="E59" s="326"/>
      <c r="F59" s="326"/>
      <c r="G59" s="326"/>
      <c r="H59" s="326"/>
      <c r="I59" s="326"/>
      <c r="J59" s="326"/>
      <c r="K59" s="326"/>
      <c r="L59" s="326"/>
      <c r="M59" s="361"/>
      <c r="N59" s="361"/>
      <c r="O59" s="361"/>
      <c r="P59" s="361"/>
      <c r="Q59" s="361"/>
      <c r="R59" s="361"/>
      <c r="S59" s="361"/>
      <c r="T59" s="361"/>
      <c r="U59" s="361"/>
      <c r="V59" s="361"/>
    </row>
    <row r="60">
      <c r="A60" s="361"/>
      <c r="B60" s="301"/>
      <c r="C60" s="116"/>
      <c r="D60" s="326"/>
      <c r="E60" s="326"/>
      <c r="F60" s="326"/>
      <c r="G60" s="326"/>
      <c r="H60" s="326"/>
      <c r="I60" s="326"/>
      <c r="J60" s="326"/>
      <c r="K60" s="326"/>
      <c r="L60" s="326"/>
      <c r="M60" s="361"/>
      <c r="N60" s="361"/>
      <c r="O60" s="361"/>
      <c r="P60" s="361"/>
      <c r="Q60" s="361"/>
      <c r="R60" s="361"/>
      <c r="S60" s="361"/>
      <c r="T60" s="361"/>
      <c r="U60" s="361"/>
      <c r="V60" s="361"/>
    </row>
    <row r="61">
      <c r="A61" s="361"/>
      <c r="B61" s="301"/>
      <c r="C61" s="116"/>
      <c r="D61" s="326"/>
      <c r="E61" s="326"/>
      <c r="F61" s="326"/>
      <c r="G61" s="326"/>
      <c r="H61" s="326"/>
      <c r="I61" s="326"/>
      <c r="J61" s="326"/>
      <c r="K61" s="326"/>
      <c r="L61" s="326"/>
      <c r="M61" s="361"/>
      <c r="N61" s="361"/>
      <c r="O61" s="361"/>
      <c r="P61" s="361"/>
      <c r="Q61" s="361"/>
      <c r="R61" s="361"/>
      <c r="S61" s="361"/>
      <c r="T61" s="361"/>
      <c r="U61" s="361"/>
      <c r="V61" s="361"/>
    </row>
    <row r="62">
      <c r="A62" s="361"/>
      <c r="B62" s="301"/>
      <c r="C62" s="116"/>
      <c r="D62" s="326"/>
      <c r="E62" s="326"/>
      <c r="F62" s="326"/>
      <c r="G62" s="326"/>
      <c r="H62" s="326"/>
      <c r="I62" s="326"/>
      <c r="J62" s="326"/>
      <c r="K62" s="326"/>
      <c r="L62" s="326"/>
      <c r="M62" s="361"/>
      <c r="N62" s="361"/>
      <c r="O62" s="361"/>
      <c r="P62" s="361"/>
      <c r="Q62" s="361"/>
      <c r="R62" s="361"/>
      <c r="S62" s="361"/>
      <c r="T62" s="361"/>
      <c r="U62" s="361"/>
      <c r="V62" s="361"/>
    </row>
    <row r="63">
      <c r="A63" s="361"/>
      <c r="B63" s="301"/>
      <c r="C63" s="116"/>
      <c r="D63" s="326"/>
      <c r="E63" s="326"/>
      <c r="F63" s="326"/>
      <c r="G63" s="326"/>
      <c r="H63" s="326"/>
      <c r="I63" s="326"/>
      <c r="J63" s="326"/>
      <c r="K63" s="326"/>
      <c r="L63" s="326"/>
      <c r="M63" s="361"/>
      <c r="N63" s="361"/>
      <c r="O63" s="361"/>
      <c r="P63" s="361"/>
      <c r="Q63" s="361"/>
      <c r="R63" s="361"/>
      <c r="S63" s="361"/>
      <c r="T63" s="361"/>
      <c r="U63" s="361"/>
      <c r="V63" s="361"/>
    </row>
    <row r="64">
      <c r="A64" s="361"/>
      <c r="B64" s="301"/>
      <c r="C64" s="116"/>
      <c r="D64" s="326"/>
      <c r="E64" s="326"/>
      <c r="F64" s="326"/>
      <c r="G64" s="326"/>
      <c r="H64" s="326"/>
      <c r="I64" s="326"/>
      <c r="J64" s="326"/>
      <c r="K64" s="326"/>
      <c r="L64" s="326"/>
      <c r="M64" s="361"/>
      <c r="N64" s="361"/>
      <c r="O64" s="361"/>
      <c r="P64" s="361"/>
      <c r="Q64" s="361"/>
      <c r="R64" s="361"/>
      <c r="S64" s="361"/>
      <c r="T64" s="361"/>
      <c r="U64" s="361"/>
      <c r="V64" s="361"/>
    </row>
    <row r="65">
      <c r="A65" s="361"/>
      <c r="B65" s="301"/>
      <c r="C65" s="116"/>
      <c r="D65" s="326"/>
      <c r="E65" s="326"/>
      <c r="F65" s="326"/>
      <c r="G65" s="326"/>
      <c r="H65" s="326"/>
      <c r="I65" s="326"/>
      <c r="J65" s="326"/>
      <c r="K65" s="326"/>
      <c r="L65" s="326"/>
      <c r="M65" s="361"/>
      <c r="N65" s="361"/>
      <c r="O65" s="361"/>
      <c r="P65" s="361"/>
      <c r="Q65" s="361"/>
      <c r="R65" s="361"/>
      <c r="S65" s="361"/>
      <c r="T65" s="361"/>
      <c r="U65" s="361"/>
      <c r="V65" s="361"/>
    </row>
    <row r="66">
      <c r="A66" s="361"/>
      <c r="B66" s="301"/>
      <c r="C66" s="116"/>
      <c r="D66" s="326"/>
      <c r="E66" s="326"/>
      <c r="F66" s="326"/>
      <c r="G66" s="326"/>
      <c r="H66" s="326"/>
      <c r="I66" s="326"/>
      <c r="J66" s="326"/>
      <c r="K66" s="326"/>
      <c r="L66" s="326"/>
      <c r="M66" s="361"/>
      <c r="N66" s="361"/>
      <c r="O66" s="361"/>
      <c r="P66" s="361"/>
      <c r="Q66" s="361"/>
      <c r="R66" s="361"/>
      <c r="S66" s="361"/>
      <c r="T66" s="361"/>
      <c r="U66" s="361"/>
      <c r="V66" s="361"/>
    </row>
    <row r="67">
      <c r="A67" s="361"/>
      <c r="B67" s="301"/>
      <c r="C67" s="116"/>
      <c r="D67" s="326"/>
      <c r="E67" s="326"/>
      <c r="F67" s="326"/>
      <c r="G67" s="326"/>
      <c r="H67" s="326"/>
      <c r="I67" s="326"/>
      <c r="J67" s="326"/>
      <c r="K67" s="326"/>
      <c r="L67" s="326"/>
      <c r="M67" s="361"/>
      <c r="N67" s="361"/>
      <c r="O67" s="361"/>
      <c r="P67" s="361"/>
      <c r="Q67" s="361"/>
      <c r="R67" s="361"/>
      <c r="S67" s="361"/>
      <c r="T67" s="361"/>
      <c r="U67" s="361"/>
      <c r="V67" s="361"/>
    </row>
    <row r="68">
      <c r="A68" s="361"/>
      <c r="B68" s="301"/>
      <c r="C68" s="116"/>
      <c r="D68" s="326"/>
      <c r="E68" s="326"/>
      <c r="F68" s="326"/>
      <c r="G68" s="326"/>
      <c r="H68" s="326"/>
      <c r="I68" s="326"/>
      <c r="J68" s="326"/>
      <c r="K68" s="326"/>
      <c r="L68" s="326"/>
      <c r="M68" s="361"/>
      <c r="N68" s="361"/>
      <c r="O68" s="361"/>
      <c r="P68" s="361"/>
      <c r="Q68" s="361"/>
      <c r="R68" s="361"/>
      <c r="S68" s="361"/>
      <c r="T68" s="361"/>
      <c r="U68" s="361"/>
      <c r="V68" s="361"/>
    </row>
    <row r="69">
      <c r="A69" s="361"/>
      <c r="B69" s="301"/>
      <c r="C69" s="116"/>
      <c r="D69" s="326"/>
      <c r="E69" s="326"/>
      <c r="F69" s="326"/>
      <c r="G69" s="326"/>
      <c r="H69" s="326"/>
      <c r="I69" s="326"/>
      <c r="J69" s="326"/>
      <c r="K69" s="326"/>
      <c r="L69" s="326"/>
      <c r="M69" s="361"/>
      <c r="N69" s="361"/>
      <c r="O69" s="361"/>
      <c r="P69" s="361"/>
      <c r="Q69" s="361"/>
      <c r="R69" s="361"/>
      <c r="S69" s="361"/>
      <c r="T69" s="361"/>
      <c r="U69" s="361"/>
      <c r="V69" s="361"/>
    </row>
    <row r="70">
      <c r="A70" s="361"/>
      <c r="B70" s="301"/>
      <c r="C70" s="116"/>
      <c r="D70" s="326"/>
      <c r="E70" s="326"/>
      <c r="F70" s="326"/>
      <c r="G70" s="326"/>
      <c r="H70" s="326"/>
      <c r="I70" s="326"/>
      <c r="J70" s="326"/>
      <c r="K70" s="326"/>
      <c r="L70" s="326"/>
      <c r="M70" s="361"/>
      <c r="N70" s="361"/>
      <c r="O70" s="361"/>
      <c r="P70" s="361"/>
      <c r="Q70" s="361"/>
      <c r="R70" s="361"/>
      <c r="S70" s="361"/>
      <c r="T70" s="361"/>
      <c r="U70" s="361"/>
      <c r="V70" s="361"/>
    </row>
    <row r="71">
      <c r="A71" s="361"/>
      <c r="B71" s="301"/>
      <c r="C71" s="116"/>
      <c r="D71" s="326"/>
      <c r="E71" s="326"/>
      <c r="F71" s="326"/>
      <c r="G71" s="326"/>
      <c r="H71" s="326"/>
      <c r="I71" s="326"/>
      <c r="J71" s="326"/>
      <c r="K71" s="326"/>
      <c r="L71" s="326"/>
      <c r="M71" s="361"/>
      <c r="N71" s="361"/>
      <c r="O71" s="361"/>
      <c r="P71" s="361"/>
      <c r="Q71" s="361"/>
      <c r="R71" s="361"/>
      <c r="S71" s="361"/>
      <c r="T71" s="361"/>
      <c r="U71" s="361"/>
      <c r="V71" s="361"/>
    </row>
    <row r="72">
      <c r="A72" s="361"/>
      <c r="B72" s="301"/>
      <c r="C72" s="116"/>
      <c r="D72" s="326"/>
      <c r="E72" s="326"/>
      <c r="F72" s="326"/>
      <c r="G72" s="326"/>
      <c r="H72" s="326"/>
      <c r="I72" s="326"/>
      <c r="J72" s="326"/>
      <c r="K72" s="326"/>
      <c r="L72" s="326"/>
      <c r="M72" s="361"/>
      <c r="N72" s="361"/>
      <c r="O72" s="361"/>
      <c r="P72" s="361"/>
      <c r="Q72" s="361"/>
      <c r="R72" s="361"/>
      <c r="S72" s="361"/>
      <c r="T72" s="361"/>
      <c r="U72" s="361"/>
      <c r="V72" s="361"/>
    </row>
    <row r="73">
      <c r="A73" s="361"/>
      <c r="B73" s="301"/>
      <c r="C73" s="116"/>
      <c r="D73" s="326"/>
      <c r="E73" s="326"/>
      <c r="F73" s="326"/>
      <c r="G73" s="326"/>
      <c r="H73" s="326"/>
      <c r="I73" s="326"/>
      <c r="J73" s="326"/>
      <c r="K73" s="326"/>
      <c r="L73" s="326"/>
      <c r="M73" s="361"/>
      <c r="N73" s="361"/>
      <c r="O73" s="361"/>
      <c r="P73" s="361"/>
      <c r="Q73" s="361"/>
      <c r="R73" s="361"/>
      <c r="S73" s="361"/>
      <c r="T73" s="361"/>
      <c r="U73" s="361"/>
      <c r="V73" s="361"/>
    </row>
    <row r="74">
      <c r="A74" s="361"/>
      <c r="B74" s="301"/>
      <c r="C74" s="116"/>
      <c r="D74" s="326"/>
      <c r="E74" s="326"/>
      <c r="F74" s="326"/>
      <c r="G74" s="326"/>
      <c r="H74" s="326"/>
      <c r="I74" s="326"/>
      <c r="J74" s="326"/>
      <c r="K74" s="326"/>
      <c r="L74" s="326"/>
      <c r="M74" s="361"/>
      <c r="N74" s="361"/>
      <c r="O74" s="361"/>
      <c r="P74" s="361"/>
      <c r="Q74" s="361"/>
      <c r="R74" s="361"/>
      <c r="S74" s="361"/>
      <c r="T74" s="361"/>
      <c r="U74" s="361"/>
      <c r="V74" s="361"/>
    </row>
    <row r="75">
      <c r="A75" s="361"/>
      <c r="B75" s="301"/>
      <c r="C75" s="116"/>
      <c r="D75" s="326"/>
      <c r="E75" s="326"/>
      <c r="F75" s="326"/>
      <c r="G75" s="326"/>
      <c r="H75" s="326"/>
      <c r="I75" s="326"/>
      <c r="J75" s="326"/>
      <c r="K75" s="326"/>
      <c r="L75" s="326"/>
      <c r="M75" s="361"/>
      <c r="N75" s="361"/>
      <c r="O75" s="361"/>
      <c r="P75" s="361"/>
      <c r="Q75" s="361"/>
      <c r="R75" s="361"/>
      <c r="S75" s="361"/>
      <c r="T75" s="361"/>
      <c r="U75" s="361"/>
      <c r="V75" s="361"/>
    </row>
    <row r="76">
      <c r="A76" s="361"/>
      <c r="B76" s="301"/>
      <c r="C76" s="116"/>
      <c r="D76" s="326"/>
      <c r="E76" s="326"/>
      <c r="F76" s="326"/>
      <c r="G76" s="326"/>
      <c r="H76" s="326"/>
      <c r="I76" s="326"/>
      <c r="J76" s="326"/>
      <c r="K76" s="326"/>
      <c r="L76" s="326"/>
      <c r="M76" s="361"/>
      <c r="N76" s="361"/>
      <c r="O76" s="361"/>
      <c r="P76" s="361"/>
      <c r="Q76" s="361"/>
      <c r="R76" s="361"/>
      <c r="S76" s="361"/>
      <c r="T76" s="361"/>
      <c r="U76" s="361"/>
      <c r="V76" s="361"/>
    </row>
    <row r="77">
      <c r="A77" s="361"/>
      <c r="B77" s="326"/>
      <c r="C77" s="116"/>
      <c r="D77" s="326"/>
      <c r="E77" s="326"/>
      <c r="F77" s="326"/>
      <c r="G77" s="326"/>
      <c r="H77" s="326"/>
      <c r="I77" s="326"/>
      <c r="J77" s="326"/>
      <c r="K77" s="326"/>
      <c r="L77" s="326"/>
      <c r="M77" s="361"/>
      <c r="N77" s="361"/>
      <c r="O77" s="361"/>
      <c r="P77" s="361"/>
      <c r="Q77" s="361"/>
      <c r="R77" s="361"/>
      <c r="S77" s="361"/>
      <c r="T77" s="361"/>
      <c r="U77" s="361"/>
      <c r="V77" s="361"/>
    </row>
    <row r="78">
      <c r="A78" s="361"/>
      <c r="B78" s="326"/>
      <c r="C78" s="116"/>
      <c r="D78" s="326"/>
      <c r="E78" s="326"/>
      <c r="F78" s="326"/>
      <c r="G78" s="326"/>
      <c r="H78" s="326"/>
      <c r="I78" s="326"/>
      <c r="J78" s="326"/>
      <c r="K78" s="326"/>
      <c r="L78" s="326"/>
      <c r="M78" s="361"/>
      <c r="N78" s="361"/>
      <c r="O78" s="361"/>
      <c r="P78" s="361"/>
      <c r="Q78" s="361"/>
      <c r="R78" s="361"/>
      <c r="S78" s="361"/>
      <c r="T78" s="361"/>
      <c r="U78" s="361"/>
      <c r="V78" s="361"/>
    </row>
    <row r="79">
      <c r="A79" s="361"/>
      <c r="B79" s="326"/>
      <c r="C79" s="116"/>
      <c r="D79" s="326"/>
      <c r="E79" s="326"/>
      <c r="F79" s="326"/>
      <c r="G79" s="326"/>
      <c r="H79" s="326"/>
      <c r="I79" s="326"/>
      <c r="J79" s="326"/>
      <c r="K79" s="326"/>
      <c r="L79" s="326"/>
      <c r="M79" s="361"/>
      <c r="N79" s="361"/>
      <c r="O79" s="361"/>
      <c r="P79" s="361"/>
      <c r="Q79" s="361"/>
      <c r="R79" s="361"/>
      <c r="S79" s="361"/>
      <c r="T79" s="361"/>
      <c r="U79" s="361"/>
      <c r="V79" s="361"/>
    </row>
    <row r="80">
      <c r="A80" s="361"/>
      <c r="B80" s="326"/>
      <c r="C80" s="116"/>
      <c r="D80" s="326"/>
      <c r="E80" s="326"/>
      <c r="F80" s="326"/>
      <c r="G80" s="326"/>
      <c r="H80" s="326"/>
      <c r="I80" s="326"/>
      <c r="J80" s="326"/>
      <c r="K80" s="326"/>
      <c r="L80" s="326"/>
      <c r="M80" s="361"/>
      <c r="N80" s="361"/>
      <c r="O80" s="361"/>
      <c r="P80" s="361"/>
      <c r="Q80" s="361"/>
      <c r="R80" s="361"/>
      <c r="S80" s="361"/>
      <c r="T80" s="361"/>
      <c r="U80" s="361"/>
      <c r="V80" s="361"/>
    </row>
    <row r="81">
      <c r="A81" s="361"/>
      <c r="B81" s="326"/>
      <c r="C81" s="116"/>
      <c r="D81" s="326"/>
      <c r="E81" s="326"/>
      <c r="F81" s="326"/>
      <c r="G81" s="326"/>
      <c r="H81" s="326"/>
      <c r="I81" s="326"/>
      <c r="J81" s="326"/>
      <c r="K81" s="326"/>
      <c r="L81" s="326"/>
      <c r="M81" s="361"/>
      <c r="N81" s="361"/>
      <c r="O81" s="361"/>
      <c r="P81" s="361"/>
      <c r="Q81" s="361"/>
      <c r="R81" s="361"/>
      <c r="S81" s="361"/>
      <c r="T81" s="361"/>
      <c r="U81" s="361"/>
      <c r="V81" s="361"/>
    </row>
    <row r="82">
      <c r="A82" s="361"/>
      <c r="B82" s="326"/>
      <c r="C82" s="116"/>
      <c r="D82" s="326"/>
      <c r="E82" s="326"/>
      <c r="F82" s="326"/>
      <c r="G82" s="326"/>
      <c r="H82" s="326"/>
      <c r="I82" s="326"/>
      <c r="J82" s="326"/>
      <c r="K82" s="326"/>
      <c r="L82" s="326"/>
      <c r="M82" s="361"/>
      <c r="N82" s="361"/>
      <c r="O82" s="361"/>
      <c r="P82" s="361"/>
      <c r="Q82" s="361"/>
      <c r="R82" s="361"/>
      <c r="S82" s="361"/>
      <c r="T82" s="361"/>
      <c r="U82" s="361"/>
      <c r="V82" s="361"/>
    </row>
    <row r="83">
      <c r="A83" s="361"/>
      <c r="B83" s="326"/>
      <c r="C83" s="116"/>
      <c r="D83" s="326"/>
      <c r="E83" s="326"/>
      <c r="F83" s="326"/>
      <c r="G83" s="326"/>
      <c r="H83" s="326"/>
      <c r="I83" s="326"/>
      <c r="J83" s="326"/>
      <c r="K83" s="326"/>
      <c r="L83" s="326"/>
      <c r="M83" s="361"/>
      <c r="N83" s="361"/>
      <c r="O83" s="361"/>
      <c r="P83" s="361"/>
      <c r="Q83" s="361"/>
      <c r="R83" s="361"/>
      <c r="S83" s="361"/>
      <c r="T83" s="361"/>
      <c r="U83" s="361"/>
      <c r="V83" s="361"/>
    </row>
    <row r="84">
      <c r="A84" s="361"/>
      <c r="B84" s="326"/>
      <c r="C84" s="116"/>
      <c r="D84" s="326"/>
      <c r="E84" s="326"/>
      <c r="F84" s="326"/>
      <c r="G84" s="326"/>
      <c r="H84" s="326"/>
      <c r="I84" s="326"/>
      <c r="J84" s="326"/>
      <c r="K84" s="326"/>
      <c r="L84" s="326"/>
      <c r="M84" s="361"/>
      <c r="N84" s="361"/>
      <c r="O84" s="361"/>
      <c r="P84" s="361"/>
      <c r="Q84" s="361"/>
      <c r="R84" s="361"/>
      <c r="S84" s="361"/>
      <c r="T84" s="361"/>
      <c r="U84" s="361"/>
      <c r="V84" s="361"/>
    </row>
    <row r="85">
      <c r="A85" s="361"/>
      <c r="B85" s="326"/>
      <c r="C85" s="116"/>
      <c r="D85" s="326"/>
      <c r="E85" s="326"/>
      <c r="F85" s="326"/>
      <c r="G85" s="326"/>
      <c r="H85" s="326"/>
      <c r="I85" s="326"/>
      <c r="J85" s="326"/>
      <c r="K85" s="326"/>
      <c r="L85" s="326"/>
      <c r="M85" s="361"/>
      <c r="N85" s="361"/>
      <c r="O85" s="361"/>
      <c r="P85" s="361"/>
      <c r="Q85" s="361"/>
      <c r="R85" s="361"/>
      <c r="S85" s="361"/>
      <c r="T85" s="361"/>
      <c r="U85" s="361"/>
      <c r="V85" s="361"/>
    </row>
    <row r="86">
      <c r="A86" s="361"/>
      <c r="B86" s="326"/>
      <c r="C86" s="116"/>
      <c r="D86" s="326"/>
      <c r="E86" s="326"/>
      <c r="F86" s="326"/>
      <c r="G86" s="326"/>
      <c r="H86" s="326"/>
      <c r="I86" s="326"/>
      <c r="J86" s="326"/>
      <c r="K86" s="326"/>
      <c r="L86" s="326"/>
      <c r="M86" s="361"/>
      <c r="N86" s="361"/>
      <c r="O86" s="361"/>
      <c r="P86" s="361"/>
      <c r="Q86" s="361"/>
      <c r="R86" s="361"/>
      <c r="S86" s="361"/>
      <c r="T86" s="361"/>
      <c r="U86" s="361"/>
      <c r="V86" s="361"/>
    </row>
    <row r="87">
      <c r="A87" s="361"/>
      <c r="B87" s="326"/>
      <c r="C87" s="116"/>
      <c r="D87" s="326"/>
      <c r="E87" s="326"/>
      <c r="F87" s="326"/>
      <c r="G87" s="326"/>
      <c r="H87" s="326"/>
      <c r="I87" s="326"/>
      <c r="J87" s="326"/>
      <c r="K87" s="326"/>
      <c r="L87" s="326"/>
      <c r="M87" s="361"/>
      <c r="N87" s="361"/>
      <c r="O87" s="361"/>
      <c r="P87" s="361"/>
      <c r="Q87" s="361"/>
      <c r="R87" s="361"/>
      <c r="S87" s="361"/>
      <c r="T87" s="361"/>
      <c r="U87" s="361"/>
      <c r="V87" s="361"/>
    </row>
    <row r="88">
      <c r="A88" s="361"/>
      <c r="B88" s="326"/>
      <c r="C88" s="116"/>
      <c r="D88" s="326"/>
      <c r="E88" s="326"/>
      <c r="F88" s="326"/>
      <c r="G88" s="326"/>
      <c r="H88" s="326"/>
      <c r="I88" s="326"/>
      <c r="J88" s="326"/>
      <c r="K88" s="326"/>
      <c r="L88" s="326"/>
      <c r="M88" s="361"/>
      <c r="N88" s="361"/>
      <c r="O88" s="361"/>
      <c r="P88" s="361"/>
      <c r="Q88" s="361"/>
      <c r="R88" s="361"/>
      <c r="S88" s="361"/>
      <c r="T88" s="361"/>
      <c r="U88" s="361"/>
      <c r="V88" s="361"/>
    </row>
    <row r="89">
      <c r="A89" s="361"/>
      <c r="B89" s="326"/>
      <c r="C89" s="116"/>
      <c r="D89" s="326"/>
      <c r="E89" s="326"/>
      <c r="F89" s="326"/>
      <c r="G89" s="326"/>
      <c r="H89" s="326"/>
      <c r="I89" s="326"/>
      <c r="J89" s="326"/>
      <c r="K89" s="326"/>
      <c r="L89" s="326"/>
      <c r="M89" s="361"/>
      <c r="N89" s="361"/>
      <c r="O89" s="361"/>
      <c r="P89" s="361"/>
      <c r="Q89" s="361"/>
      <c r="R89" s="361"/>
      <c r="S89" s="361"/>
      <c r="T89" s="361"/>
      <c r="U89" s="361"/>
      <c r="V89" s="361"/>
    </row>
    <row r="90">
      <c r="A90" s="361"/>
      <c r="B90" s="326"/>
      <c r="C90" s="116"/>
      <c r="D90" s="326"/>
      <c r="E90" s="326"/>
      <c r="F90" s="326"/>
      <c r="G90" s="326"/>
      <c r="H90" s="326"/>
      <c r="I90" s="326"/>
      <c r="J90" s="326"/>
      <c r="K90" s="326"/>
      <c r="L90" s="326"/>
      <c r="M90" s="361"/>
      <c r="N90" s="361"/>
      <c r="O90" s="361"/>
      <c r="P90" s="361"/>
      <c r="Q90" s="361"/>
      <c r="R90" s="361"/>
      <c r="S90" s="361"/>
      <c r="T90" s="361"/>
      <c r="U90" s="361"/>
      <c r="V90" s="361"/>
    </row>
    <row r="91">
      <c r="A91" s="361"/>
      <c r="B91" s="326"/>
      <c r="C91" s="116"/>
      <c r="D91" s="326"/>
      <c r="E91" s="326"/>
      <c r="F91" s="326"/>
      <c r="G91" s="326"/>
      <c r="H91" s="326"/>
      <c r="I91" s="326"/>
      <c r="J91" s="326"/>
      <c r="K91" s="326"/>
      <c r="L91" s="326"/>
      <c r="M91" s="361"/>
      <c r="N91" s="361"/>
      <c r="O91" s="361"/>
      <c r="P91" s="361"/>
      <c r="Q91" s="361"/>
      <c r="R91" s="361"/>
      <c r="S91" s="361"/>
      <c r="T91" s="361"/>
      <c r="U91" s="361"/>
      <c r="V91" s="361"/>
    </row>
    <row r="92">
      <c r="A92" s="361"/>
      <c r="B92" s="326"/>
      <c r="C92" s="116"/>
      <c r="D92" s="326"/>
      <c r="E92" s="326"/>
      <c r="F92" s="326"/>
      <c r="G92" s="326"/>
      <c r="H92" s="326"/>
      <c r="I92" s="326"/>
      <c r="J92" s="326"/>
      <c r="K92" s="326"/>
      <c r="L92" s="326"/>
      <c r="M92" s="361"/>
      <c r="N92" s="361"/>
      <c r="O92" s="361"/>
      <c r="P92" s="361"/>
      <c r="Q92" s="361"/>
      <c r="R92" s="361"/>
      <c r="S92" s="361"/>
      <c r="T92" s="361"/>
      <c r="U92" s="361"/>
      <c r="V92" s="361"/>
    </row>
    <row r="93">
      <c r="A93" s="361"/>
      <c r="B93" s="326"/>
      <c r="C93" s="116"/>
      <c r="D93" s="326"/>
      <c r="E93" s="326"/>
      <c r="F93" s="326"/>
      <c r="G93" s="326"/>
      <c r="H93" s="326"/>
      <c r="I93" s="326"/>
      <c r="J93" s="326"/>
      <c r="K93" s="326"/>
      <c r="L93" s="326"/>
      <c r="M93" s="361"/>
      <c r="N93" s="361"/>
      <c r="O93" s="361"/>
      <c r="P93" s="361"/>
      <c r="Q93" s="361"/>
      <c r="R93" s="361"/>
      <c r="S93" s="361"/>
      <c r="T93" s="361"/>
      <c r="U93" s="361"/>
      <c r="V93" s="361"/>
    </row>
    <row r="94">
      <c r="A94" s="361"/>
      <c r="B94" s="326"/>
      <c r="C94" s="116"/>
      <c r="D94" s="326"/>
      <c r="E94" s="326"/>
      <c r="F94" s="326"/>
      <c r="G94" s="326"/>
      <c r="H94" s="326"/>
      <c r="I94" s="326"/>
      <c r="J94" s="326"/>
      <c r="K94" s="326"/>
      <c r="L94" s="326"/>
      <c r="M94" s="361"/>
      <c r="N94" s="361"/>
      <c r="O94" s="361"/>
      <c r="P94" s="361"/>
      <c r="Q94" s="361"/>
      <c r="R94" s="361"/>
      <c r="S94" s="361"/>
      <c r="T94" s="361"/>
      <c r="U94" s="361"/>
      <c r="V94" s="361"/>
    </row>
    <row r="95">
      <c r="A95" s="361"/>
      <c r="B95" s="326"/>
      <c r="C95" s="116"/>
      <c r="D95" s="326"/>
      <c r="E95" s="326"/>
      <c r="F95" s="326"/>
      <c r="G95" s="326"/>
      <c r="H95" s="326"/>
      <c r="I95" s="326"/>
      <c r="J95" s="326"/>
      <c r="K95" s="326"/>
      <c r="L95" s="326"/>
      <c r="M95" s="361"/>
      <c r="N95" s="361"/>
      <c r="O95" s="361"/>
      <c r="P95" s="361"/>
      <c r="Q95" s="361"/>
      <c r="R95" s="361"/>
      <c r="S95" s="361"/>
      <c r="T95" s="361"/>
      <c r="U95" s="361"/>
      <c r="V95" s="361"/>
    </row>
    <row r="96">
      <c r="A96" s="361"/>
      <c r="B96" s="326"/>
      <c r="C96" s="116"/>
      <c r="D96" s="326"/>
      <c r="E96" s="326"/>
      <c r="F96" s="326"/>
      <c r="G96" s="326"/>
      <c r="H96" s="326"/>
      <c r="I96" s="326"/>
      <c r="J96" s="326"/>
      <c r="K96" s="326"/>
      <c r="L96" s="326"/>
      <c r="M96" s="361"/>
      <c r="N96" s="361"/>
      <c r="O96" s="361"/>
      <c r="P96" s="361"/>
      <c r="Q96" s="361"/>
      <c r="R96" s="361"/>
      <c r="S96" s="361"/>
      <c r="T96" s="361"/>
      <c r="U96" s="361"/>
      <c r="V96" s="361"/>
    </row>
    <row r="97">
      <c r="A97" s="361"/>
      <c r="B97" s="326"/>
      <c r="C97" s="116"/>
      <c r="D97" s="326"/>
      <c r="E97" s="326"/>
      <c r="F97" s="326"/>
      <c r="G97" s="326"/>
      <c r="H97" s="326"/>
      <c r="I97" s="326"/>
      <c r="J97" s="326"/>
      <c r="K97" s="326"/>
      <c r="L97" s="326"/>
      <c r="M97" s="361"/>
      <c r="N97" s="361"/>
      <c r="O97" s="361"/>
      <c r="P97" s="361"/>
      <c r="Q97" s="361"/>
      <c r="R97" s="361"/>
      <c r="S97" s="361"/>
      <c r="T97" s="361"/>
      <c r="U97" s="361"/>
      <c r="V97" s="361"/>
    </row>
    <row r="98">
      <c r="A98" s="361"/>
      <c r="B98" s="326"/>
      <c r="C98" s="116"/>
      <c r="D98" s="326"/>
      <c r="E98" s="326"/>
      <c r="F98" s="326"/>
      <c r="G98" s="326"/>
      <c r="H98" s="326"/>
      <c r="I98" s="326"/>
      <c r="J98" s="326"/>
      <c r="K98" s="326"/>
      <c r="L98" s="326"/>
      <c r="M98" s="361"/>
      <c r="N98" s="361"/>
      <c r="O98" s="361"/>
      <c r="P98" s="361"/>
      <c r="Q98" s="361"/>
      <c r="R98" s="361"/>
      <c r="S98" s="361"/>
      <c r="T98" s="361"/>
      <c r="U98" s="361"/>
      <c r="V98" s="361"/>
    </row>
    <row r="99">
      <c r="A99" s="361"/>
      <c r="B99" s="326"/>
      <c r="C99" s="116"/>
      <c r="D99" s="326"/>
      <c r="E99" s="326"/>
      <c r="F99" s="326"/>
      <c r="G99" s="326"/>
      <c r="H99" s="326"/>
      <c r="I99" s="326"/>
      <c r="J99" s="326"/>
      <c r="K99" s="326"/>
      <c r="L99" s="326"/>
      <c r="M99" s="361"/>
      <c r="N99" s="361"/>
      <c r="O99" s="361"/>
      <c r="P99" s="361"/>
      <c r="Q99" s="361"/>
      <c r="R99" s="361"/>
      <c r="S99" s="361"/>
      <c r="T99" s="361"/>
      <c r="U99" s="361"/>
      <c r="V99" s="361"/>
    </row>
    <row r="100">
      <c r="A100" s="361"/>
      <c r="B100" s="326"/>
      <c r="C100" s="116"/>
      <c r="D100" s="326"/>
      <c r="E100" s="326"/>
      <c r="F100" s="326"/>
      <c r="G100" s="326"/>
      <c r="H100" s="326"/>
      <c r="I100" s="326"/>
      <c r="J100" s="326"/>
      <c r="K100" s="326"/>
      <c r="L100" s="326"/>
      <c r="M100" s="361"/>
      <c r="N100" s="361"/>
      <c r="O100" s="361"/>
      <c r="P100" s="361"/>
      <c r="Q100" s="361"/>
      <c r="R100" s="361"/>
      <c r="S100" s="361"/>
      <c r="T100" s="361"/>
      <c r="U100" s="361"/>
      <c r="V100" s="361"/>
    </row>
    <row r="101">
      <c r="A101" s="361"/>
      <c r="B101" s="326"/>
      <c r="C101" s="116"/>
      <c r="D101" s="326"/>
      <c r="E101" s="326"/>
      <c r="F101" s="326"/>
      <c r="G101" s="326"/>
      <c r="H101" s="326"/>
      <c r="I101" s="326"/>
      <c r="J101" s="326"/>
      <c r="K101" s="326"/>
      <c r="L101" s="326"/>
      <c r="M101" s="361"/>
      <c r="N101" s="361"/>
      <c r="O101" s="361"/>
      <c r="P101" s="361"/>
      <c r="Q101" s="361"/>
      <c r="R101" s="361"/>
      <c r="S101" s="361"/>
      <c r="T101" s="361"/>
      <c r="U101" s="361"/>
      <c r="V101" s="361"/>
    </row>
    <row r="102">
      <c r="A102" s="361"/>
      <c r="B102" s="326"/>
      <c r="C102" s="116"/>
      <c r="D102" s="326"/>
      <c r="E102" s="326"/>
      <c r="F102" s="326"/>
      <c r="G102" s="326"/>
      <c r="H102" s="326"/>
      <c r="I102" s="326"/>
      <c r="J102" s="326"/>
      <c r="K102" s="326"/>
      <c r="L102" s="326"/>
      <c r="M102" s="361"/>
      <c r="N102" s="361"/>
      <c r="O102" s="361"/>
      <c r="P102" s="361"/>
      <c r="Q102" s="361"/>
      <c r="R102" s="361"/>
      <c r="S102" s="361"/>
      <c r="T102" s="361"/>
      <c r="U102" s="361"/>
      <c r="V102" s="361"/>
    </row>
    <row r="103">
      <c r="A103" s="361"/>
      <c r="B103" s="326"/>
      <c r="C103" s="116"/>
      <c r="D103" s="326"/>
      <c r="E103" s="326"/>
      <c r="F103" s="326"/>
      <c r="G103" s="326"/>
      <c r="H103" s="326"/>
      <c r="I103" s="326"/>
      <c r="J103" s="326"/>
      <c r="K103" s="326"/>
      <c r="L103" s="326"/>
      <c r="M103" s="361"/>
      <c r="N103" s="361"/>
      <c r="O103" s="361"/>
      <c r="P103" s="361"/>
      <c r="Q103" s="361"/>
      <c r="R103" s="361"/>
      <c r="S103" s="361"/>
      <c r="T103" s="361"/>
      <c r="U103" s="361"/>
      <c r="V103" s="361"/>
    </row>
    <row r="104">
      <c r="A104" s="361"/>
      <c r="B104" s="326"/>
      <c r="C104" s="116"/>
      <c r="D104" s="326"/>
      <c r="E104" s="326"/>
      <c r="F104" s="326"/>
      <c r="G104" s="326"/>
      <c r="H104" s="326"/>
      <c r="I104" s="326"/>
      <c r="J104" s="326"/>
      <c r="K104" s="326"/>
      <c r="L104" s="326"/>
      <c r="M104" s="361"/>
      <c r="N104" s="361"/>
      <c r="O104" s="361"/>
      <c r="P104" s="361"/>
      <c r="Q104" s="361"/>
      <c r="R104" s="361"/>
      <c r="S104" s="361"/>
      <c r="T104" s="361"/>
      <c r="U104" s="361"/>
      <c r="V104" s="361"/>
    </row>
    <row r="105">
      <c r="A105" s="361"/>
      <c r="B105" s="326"/>
      <c r="C105" s="116"/>
      <c r="D105" s="326"/>
      <c r="E105" s="326"/>
      <c r="F105" s="326"/>
      <c r="G105" s="326"/>
      <c r="H105" s="326"/>
      <c r="I105" s="326"/>
      <c r="J105" s="326"/>
      <c r="K105" s="326"/>
      <c r="L105" s="326"/>
      <c r="M105" s="361"/>
      <c r="N105" s="361"/>
      <c r="O105" s="361"/>
      <c r="P105" s="361"/>
      <c r="Q105" s="361"/>
      <c r="R105" s="361"/>
      <c r="S105" s="361"/>
      <c r="T105" s="361"/>
      <c r="U105" s="361"/>
      <c r="V105" s="361"/>
    </row>
    <row r="106">
      <c r="A106" s="361"/>
      <c r="B106" s="326"/>
      <c r="C106" s="116"/>
      <c r="D106" s="326"/>
      <c r="E106" s="326"/>
      <c r="F106" s="326"/>
      <c r="G106" s="326"/>
      <c r="H106" s="326"/>
      <c r="I106" s="326"/>
      <c r="J106" s="326"/>
      <c r="K106" s="326"/>
      <c r="L106" s="326"/>
      <c r="M106" s="361"/>
      <c r="N106" s="361"/>
      <c r="O106" s="361"/>
      <c r="P106" s="361"/>
      <c r="Q106" s="361"/>
      <c r="R106" s="361"/>
      <c r="S106" s="361"/>
      <c r="T106" s="361"/>
      <c r="U106" s="361"/>
      <c r="V106" s="361"/>
    </row>
    <row r="107">
      <c r="A107" s="361"/>
      <c r="B107" s="326"/>
      <c r="C107" s="116"/>
      <c r="D107" s="326"/>
      <c r="E107" s="326"/>
      <c r="F107" s="326"/>
      <c r="G107" s="326"/>
      <c r="H107" s="326"/>
      <c r="I107" s="326"/>
      <c r="J107" s="326"/>
      <c r="K107" s="326"/>
      <c r="L107" s="326"/>
      <c r="M107" s="361"/>
      <c r="N107" s="361"/>
      <c r="O107" s="361"/>
      <c r="P107" s="361"/>
      <c r="Q107" s="361"/>
      <c r="R107" s="361"/>
      <c r="S107" s="361"/>
      <c r="T107" s="361"/>
      <c r="U107" s="361"/>
      <c r="V107" s="361"/>
    </row>
    <row r="108">
      <c r="A108" s="361"/>
      <c r="B108" s="326"/>
      <c r="C108" s="116"/>
      <c r="D108" s="326"/>
      <c r="E108" s="326"/>
      <c r="F108" s="326"/>
      <c r="G108" s="326"/>
      <c r="H108" s="326"/>
      <c r="I108" s="326"/>
      <c r="J108" s="326"/>
      <c r="K108" s="326"/>
      <c r="L108" s="326"/>
      <c r="M108" s="361"/>
      <c r="N108" s="361"/>
      <c r="O108" s="361"/>
      <c r="P108" s="361"/>
      <c r="Q108" s="361"/>
      <c r="R108" s="361"/>
      <c r="S108" s="361"/>
      <c r="T108" s="361"/>
      <c r="U108" s="361"/>
      <c r="V108" s="361"/>
    </row>
    <row r="109">
      <c r="A109" s="361"/>
      <c r="B109" s="326"/>
      <c r="C109" s="116"/>
      <c r="D109" s="326"/>
      <c r="E109" s="326"/>
      <c r="F109" s="326"/>
      <c r="G109" s="326"/>
      <c r="H109" s="326"/>
      <c r="I109" s="326"/>
      <c r="J109" s="326"/>
      <c r="K109" s="326"/>
      <c r="L109" s="326"/>
      <c r="M109" s="361"/>
      <c r="N109" s="361"/>
      <c r="O109" s="361"/>
      <c r="P109" s="361"/>
      <c r="Q109" s="361"/>
      <c r="R109" s="361"/>
      <c r="S109" s="361"/>
      <c r="T109" s="361"/>
      <c r="U109" s="361"/>
      <c r="V109" s="361"/>
    </row>
    <row r="110">
      <c r="A110" s="361"/>
      <c r="B110" s="326"/>
      <c r="C110" s="116"/>
      <c r="D110" s="326"/>
      <c r="E110" s="326"/>
      <c r="F110" s="326"/>
      <c r="G110" s="326"/>
      <c r="H110" s="326"/>
      <c r="I110" s="326"/>
      <c r="J110" s="326"/>
      <c r="K110" s="326"/>
      <c r="L110" s="326"/>
      <c r="M110" s="361"/>
      <c r="N110" s="361"/>
      <c r="O110" s="361"/>
      <c r="P110" s="361"/>
      <c r="Q110" s="361"/>
      <c r="R110" s="361"/>
      <c r="S110" s="361"/>
      <c r="T110" s="361"/>
      <c r="U110" s="361"/>
      <c r="V110" s="361"/>
    </row>
    <row r="111">
      <c r="A111" s="361"/>
      <c r="B111" s="326"/>
      <c r="C111" s="116"/>
      <c r="D111" s="326"/>
      <c r="E111" s="326"/>
      <c r="F111" s="326"/>
      <c r="G111" s="326"/>
      <c r="H111" s="326"/>
      <c r="I111" s="326"/>
      <c r="J111" s="326"/>
      <c r="K111" s="326"/>
      <c r="L111" s="326"/>
      <c r="M111" s="361"/>
      <c r="N111" s="361"/>
      <c r="O111" s="361"/>
      <c r="P111" s="361"/>
      <c r="Q111" s="361"/>
      <c r="R111" s="361"/>
      <c r="S111" s="361"/>
      <c r="T111" s="361"/>
      <c r="U111" s="361"/>
      <c r="V111" s="361"/>
    </row>
    <row r="112">
      <c r="A112" s="361"/>
      <c r="B112" s="326"/>
      <c r="C112" s="116"/>
      <c r="D112" s="326"/>
      <c r="E112" s="326"/>
      <c r="F112" s="326"/>
      <c r="G112" s="326"/>
      <c r="H112" s="326"/>
      <c r="I112" s="326"/>
      <c r="J112" s="326"/>
      <c r="K112" s="326"/>
      <c r="L112" s="326"/>
      <c r="M112" s="361"/>
      <c r="N112" s="361"/>
      <c r="O112" s="361"/>
      <c r="P112" s="361"/>
      <c r="Q112" s="361"/>
      <c r="R112" s="361"/>
      <c r="S112" s="361"/>
      <c r="T112" s="361"/>
      <c r="U112" s="361"/>
      <c r="V112" s="361"/>
    </row>
    <row r="113">
      <c r="A113" s="361"/>
      <c r="B113" s="326"/>
      <c r="C113" s="116"/>
      <c r="D113" s="326"/>
      <c r="E113" s="326"/>
      <c r="F113" s="326"/>
      <c r="G113" s="326"/>
      <c r="H113" s="326"/>
      <c r="I113" s="326"/>
      <c r="J113" s="326"/>
      <c r="K113" s="326"/>
      <c r="L113" s="326"/>
      <c r="M113" s="361"/>
      <c r="N113" s="361"/>
      <c r="O113" s="361"/>
      <c r="P113" s="361"/>
      <c r="Q113" s="361"/>
      <c r="R113" s="361"/>
      <c r="S113" s="361"/>
      <c r="T113" s="361"/>
      <c r="U113" s="361"/>
      <c r="V113" s="361"/>
    </row>
    <row r="114">
      <c r="A114" s="361"/>
      <c r="B114" s="326"/>
      <c r="C114" s="116"/>
      <c r="D114" s="326"/>
      <c r="E114" s="326"/>
      <c r="F114" s="326"/>
      <c r="G114" s="326"/>
      <c r="H114" s="326"/>
      <c r="I114" s="326"/>
      <c r="J114" s="326"/>
      <c r="K114" s="326"/>
      <c r="L114" s="326"/>
      <c r="M114" s="361"/>
      <c r="N114" s="361"/>
      <c r="O114" s="361"/>
      <c r="P114" s="361"/>
      <c r="Q114" s="361"/>
      <c r="R114" s="361"/>
      <c r="S114" s="361"/>
      <c r="T114" s="361"/>
      <c r="U114" s="361"/>
      <c r="V114" s="361"/>
    </row>
    <row r="115">
      <c r="A115" s="361"/>
      <c r="B115" s="326"/>
      <c r="C115" s="116"/>
      <c r="D115" s="326"/>
      <c r="E115" s="326"/>
      <c r="F115" s="326"/>
      <c r="G115" s="326"/>
      <c r="H115" s="326"/>
      <c r="I115" s="326"/>
      <c r="J115" s="326"/>
      <c r="K115" s="326"/>
      <c r="L115" s="326"/>
      <c r="M115" s="361"/>
      <c r="N115" s="361"/>
      <c r="O115" s="361"/>
      <c r="P115" s="361"/>
      <c r="Q115" s="361"/>
      <c r="R115" s="361"/>
      <c r="S115" s="361"/>
      <c r="T115" s="361"/>
      <c r="U115" s="361"/>
      <c r="V115" s="361"/>
    </row>
    <row r="116">
      <c r="A116" s="361"/>
      <c r="B116" s="326"/>
      <c r="C116" s="116"/>
      <c r="D116" s="326"/>
      <c r="E116" s="326"/>
      <c r="F116" s="326"/>
      <c r="G116" s="326"/>
      <c r="H116" s="326"/>
      <c r="I116" s="326"/>
      <c r="J116" s="326"/>
      <c r="K116" s="326"/>
      <c r="L116" s="326"/>
      <c r="M116" s="361"/>
      <c r="N116" s="361"/>
      <c r="O116" s="361"/>
      <c r="P116" s="361"/>
      <c r="Q116" s="361"/>
      <c r="R116" s="361"/>
      <c r="S116" s="361"/>
      <c r="T116" s="361"/>
      <c r="U116" s="361"/>
      <c r="V116" s="361"/>
    </row>
    <row r="117">
      <c r="A117" s="361"/>
      <c r="B117" s="326"/>
      <c r="C117" s="116"/>
      <c r="D117" s="326"/>
      <c r="E117" s="326"/>
      <c r="F117" s="326"/>
      <c r="G117" s="326"/>
      <c r="H117" s="326"/>
      <c r="I117" s="326"/>
      <c r="J117" s="326"/>
      <c r="K117" s="326"/>
      <c r="L117" s="326"/>
      <c r="M117" s="361"/>
      <c r="N117" s="361"/>
      <c r="O117" s="361"/>
      <c r="P117" s="361"/>
      <c r="Q117" s="361"/>
      <c r="R117" s="361"/>
      <c r="S117" s="361"/>
      <c r="T117" s="361"/>
      <c r="U117" s="361"/>
      <c r="V117" s="361"/>
    </row>
    <row r="118">
      <c r="A118" s="361"/>
      <c r="B118" s="326"/>
      <c r="C118" s="116"/>
      <c r="D118" s="326"/>
      <c r="E118" s="326"/>
      <c r="F118" s="326"/>
      <c r="G118" s="326"/>
      <c r="H118" s="326"/>
      <c r="I118" s="326"/>
      <c r="J118" s="326"/>
      <c r="K118" s="326"/>
      <c r="L118" s="326"/>
      <c r="M118" s="361"/>
      <c r="N118" s="361"/>
      <c r="O118" s="361"/>
      <c r="P118" s="361"/>
      <c r="Q118" s="361"/>
      <c r="R118" s="361"/>
      <c r="S118" s="361"/>
      <c r="T118" s="361"/>
      <c r="U118" s="361"/>
      <c r="V118" s="361"/>
    </row>
    <row r="119">
      <c r="A119" s="361"/>
      <c r="B119" s="326"/>
      <c r="C119" s="116"/>
      <c r="D119" s="326"/>
      <c r="E119" s="326"/>
      <c r="F119" s="326"/>
      <c r="G119" s="326"/>
      <c r="H119" s="326"/>
      <c r="I119" s="326"/>
      <c r="J119" s="326"/>
      <c r="K119" s="326"/>
      <c r="L119" s="326"/>
      <c r="M119" s="361"/>
      <c r="N119" s="361"/>
      <c r="O119" s="361"/>
      <c r="P119" s="361"/>
      <c r="Q119" s="361"/>
      <c r="R119" s="361"/>
      <c r="S119" s="361"/>
      <c r="T119" s="361"/>
      <c r="U119" s="361"/>
      <c r="V119" s="361"/>
    </row>
    <row r="120">
      <c r="A120" s="361"/>
      <c r="B120" s="326"/>
      <c r="C120" s="116"/>
      <c r="D120" s="326"/>
      <c r="E120" s="326"/>
      <c r="F120" s="326"/>
      <c r="G120" s="326"/>
      <c r="H120" s="326"/>
      <c r="I120" s="326"/>
      <c r="J120" s="326"/>
      <c r="K120" s="326"/>
      <c r="L120" s="326"/>
      <c r="M120" s="361"/>
      <c r="N120" s="361"/>
      <c r="O120" s="361"/>
      <c r="P120" s="361"/>
      <c r="Q120" s="361"/>
      <c r="R120" s="361"/>
      <c r="S120" s="361"/>
      <c r="T120" s="361"/>
      <c r="U120" s="361"/>
      <c r="V120" s="361"/>
    </row>
    <row r="121">
      <c r="A121" s="361"/>
      <c r="B121" s="326"/>
      <c r="C121" s="116"/>
      <c r="D121" s="326"/>
      <c r="E121" s="326"/>
      <c r="F121" s="326"/>
      <c r="G121" s="326"/>
      <c r="H121" s="326"/>
      <c r="I121" s="326"/>
      <c r="J121" s="326"/>
      <c r="K121" s="326"/>
      <c r="L121" s="326"/>
      <c r="M121" s="361"/>
      <c r="N121" s="361"/>
      <c r="O121" s="361"/>
      <c r="P121" s="361"/>
      <c r="Q121" s="361"/>
      <c r="R121" s="361"/>
      <c r="S121" s="361"/>
      <c r="T121" s="361"/>
      <c r="U121" s="361"/>
      <c r="V121" s="361"/>
    </row>
    <row r="122">
      <c r="A122" s="361"/>
      <c r="B122" s="326"/>
      <c r="C122" s="116"/>
      <c r="D122" s="326"/>
      <c r="E122" s="326"/>
      <c r="F122" s="326"/>
      <c r="G122" s="326"/>
      <c r="H122" s="326"/>
      <c r="I122" s="326"/>
      <c r="J122" s="326"/>
      <c r="K122" s="326"/>
      <c r="L122" s="326"/>
      <c r="M122" s="361"/>
      <c r="N122" s="361"/>
      <c r="O122" s="361"/>
      <c r="P122" s="361"/>
      <c r="Q122" s="361"/>
      <c r="R122" s="361"/>
      <c r="S122" s="361"/>
      <c r="T122" s="361"/>
      <c r="U122" s="361"/>
      <c r="V122" s="361"/>
    </row>
    <row r="123">
      <c r="A123" s="361"/>
      <c r="B123" s="326"/>
      <c r="C123" s="116"/>
      <c r="D123" s="326"/>
      <c r="E123" s="326"/>
      <c r="F123" s="326"/>
      <c r="G123" s="326"/>
      <c r="H123" s="326"/>
      <c r="I123" s="326"/>
      <c r="J123" s="326"/>
      <c r="K123" s="326"/>
      <c r="L123" s="326"/>
      <c r="M123" s="361"/>
      <c r="N123" s="361"/>
      <c r="O123" s="361"/>
      <c r="P123" s="361"/>
      <c r="Q123" s="361"/>
      <c r="R123" s="361"/>
      <c r="S123" s="361"/>
      <c r="T123" s="361"/>
      <c r="U123" s="361"/>
      <c r="V123" s="361"/>
    </row>
    <row r="124">
      <c r="A124" s="361"/>
      <c r="B124" s="326"/>
      <c r="C124" s="116"/>
      <c r="D124" s="326"/>
      <c r="E124" s="326"/>
      <c r="F124" s="326"/>
      <c r="G124" s="326"/>
      <c r="H124" s="326"/>
      <c r="I124" s="326"/>
      <c r="J124" s="326"/>
      <c r="K124" s="326"/>
      <c r="L124" s="326"/>
      <c r="M124" s="361"/>
      <c r="N124" s="361"/>
      <c r="O124" s="361"/>
      <c r="P124" s="361"/>
      <c r="Q124" s="361"/>
      <c r="R124" s="361"/>
      <c r="S124" s="361"/>
      <c r="T124" s="361"/>
      <c r="U124" s="361"/>
      <c r="V124" s="361"/>
    </row>
    <row r="125">
      <c r="A125" s="361"/>
      <c r="B125" s="326"/>
      <c r="C125" s="116"/>
      <c r="D125" s="326"/>
      <c r="E125" s="326"/>
      <c r="F125" s="326"/>
      <c r="G125" s="326"/>
      <c r="H125" s="326"/>
      <c r="I125" s="326"/>
      <c r="J125" s="326"/>
      <c r="K125" s="326"/>
      <c r="L125" s="326"/>
      <c r="M125" s="361"/>
      <c r="N125" s="361"/>
      <c r="O125" s="361"/>
      <c r="P125" s="361"/>
      <c r="Q125" s="361"/>
      <c r="R125" s="361"/>
      <c r="S125" s="361"/>
      <c r="T125" s="361"/>
      <c r="U125" s="361"/>
      <c r="V125" s="361"/>
    </row>
    <row r="126">
      <c r="A126" s="361"/>
      <c r="B126" s="326"/>
      <c r="C126" s="116"/>
      <c r="D126" s="326"/>
      <c r="E126" s="326"/>
      <c r="F126" s="326"/>
      <c r="G126" s="326"/>
      <c r="H126" s="326"/>
      <c r="I126" s="326"/>
      <c r="J126" s="326"/>
      <c r="K126" s="326"/>
      <c r="L126" s="326"/>
      <c r="M126" s="361"/>
      <c r="N126" s="361"/>
      <c r="O126" s="361"/>
      <c r="P126" s="361"/>
      <c r="Q126" s="361"/>
      <c r="R126" s="361"/>
      <c r="S126" s="361"/>
      <c r="T126" s="361"/>
      <c r="U126" s="361"/>
      <c r="V126" s="361"/>
    </row>
    <row r="127">
      <c r="A127" s="361"/>
      <c r="B127" s="326"/>
      <c r="C127" s="116"/>
      <c r="D127" s="326"/>
      <c r="E127" s="326"/>
      <c r="F127" s="326"/>
      <c r="G127" s="326"/>
      <c r="H127" s="326"/>
      <c r="I127" s="326"/>
      <c r="J127" s="326"/>
      <c r="K127" s="326"/>
      <c r="L127" s="326"/>
      <c r="M127" s="361"/>
      <c r="N127" s="361"/>
      <c r="O127" s="361"/>
      <c r="P127" s="361"/>
      <c r="Q127" s="361"/>
      <c r="R127" s="361"/>
      <c r="S127" s="361"/>
      <c r="T127" s="361"/>
      <c r="U127" s="361"/>
      <c r="V127" s="361"/>
    </row>
    <row r="128">
      <c r="A128" s="361"/>
      <c r="B128" s="326"/>
      <c r="C128" s="116"/>
      <c r="D128" s="326"/>
      <c r="E128" s="326"/>
      <c r="F128" s="326"/>
      <c r="G128" s="326"/>
      <c r="H128" s="326"/>
      <c r="I128" s="326"/>
      <c r="J128" s="326"/>
      <c r="K128" s="326"/>
      <c r="L128" s="326"/>
      <c r="M128" s="361"/>
      <c r="N128" s="361"/>
      <c r="O128" s="361"/>
      <c r="P128" s="361"/>
      <c r="Q128" s="361"/>
      <c r="R128" s="361"/>
      <c r="S128" s="361"/>
      <c r="T128" s="361"/>
      <c r="U128" s="361"/>
      <c r="V128" s="361"/>
    </row>
    <row r="129">
      <c r="A129" s="361"/>
      <c r="B129" s="326"/>
      <c r="C129" s="116"/>
      <c r="D129" s="326"/>
      <c r="E129" s="326"/>
      <c r="F129" s="326"/>
      <c r="G129" s="326"/>
      <c r="H129" s="326"/>
      <c r="I129" s="326"/>
      <c r="J129" s="326"/>
      <c r="K129" s="326"/>
      <c r="L129" s="326"/>
      <c r="M129" s="361"/>
      <c r="N129" s="361"/>
      <c r="O129" s="361"/>
      <c r="P129" s="361"/>
      <c r="Q129" s="361"/>
      <c r="R129" s="361"/>
      <c r="S129" s="361"/>
      <c r="T129" s="361"/>
      <c r="U129" s="361"/>
      <c r="V129" s="361"/>
    </row>
    <row r="130">
      <c r="A130" s="361"/>
      <c r="B130" s="326"/>
      <c r="C130" s="116"/>
      <c r="D130" s="326"/>
      <c r="E130" s="326"/>
      <c r="F130" s="326"/>
      <c r="G130" s="326"/>
      <c r="H130" s="326"/>
      <c r="I130" s="326"/>
      <c r="J130" s="326"/>
      <c r="K130" s="326"/>
      <c r="L130" s="326"/>
      <c r="M130" s="361"/>
      <c r="N130" s="361"/>
      <c r="O130" s="361"/>
      <c r="P130" s="361"/>
      <c r="Q130" s="361"/>
      <c r="R130" s="361"/>
      <c r="S130" s="361"/>
      <c r="T130" s="361"/>
      <c r="U130" s="361"/>
      <c r="V130" s="361"/>
    </row>
    <row r="131">
      <c r="A131" s="361"/>
      <c r="B131" s="326"/>
      <c r="C131" s="116"/>
      <c r="D131" s="326"/>
      <c r="E131" s="326"/>
      <c r="F131" s="326"/>
      <c r="G131" s="326"/>
      <c r="H131" s="326"/>
      <c r="I131" s="326"/>
      <c r="J131" s="326"/>
      <c r="K131" s="326"/>
      <c r="L131" s="326"/>
      <c r="M131" s="361"/>
      <c r="N131" s="361"/>
      <c r="O131" s="361"/>
      <c r="P131" s="361"/>
      <c r="Q131" s="361"/>
      <c r="R131" s="361"/>
      <c r="S131" s="361"/>
      <c r="T131" s="361"/>
      <c r="U131" s="361"/>
      <c r="V131" s="361"/>
    </row>
    <row r="132">
      <c r="A132" s="361"/>
      <c r="B132" s="326"/>
      <c r="C132" s="116"/>
      <c r="D132" s="326"/>
      <c r="E132" s="326"/>
      <c r="F132" s="326"/>
      <c r="G132" s="326"/>
      <c r="H132" s="326"/>
      <c r="I132" s="326"/>
      <c r="J132" s="326"/>
      <c r="K132" s="326"/>
      <c r="L132" s="326"/>
      <c r="M132" s="361"/>
      <c r="N132" s="361"/>
      <c r="O132" s="361"/>
      <c r="P132" s="361"/>
      <c r="Q132" s="361"/>
      <c r="R132" s="361"/>
      <c r="S132" s="361"/>
      <c r="T132" s="361"/>
      <c r="U132" s="361"/>
      <c r="V132" s="361"/>
    </row>
    <row r="133">
      <c r="A133" s="361"/>
      <c r="B133" s="326"/>
      <c r="C133" s="116"/>
      <c r="D133" s="326"/>
      <c r="E133" s="326"/>
      <c r="F133" s="326"/>
      <c r="G133" s="326"/>
      <c r="H133" s="326"/>
      <c r="I133" s="326"/>
      <c r="J133" s="326"/>
      <c r="K133" s="326"/>
      <c r="L133" s="326"/>
      <c r="M133" s="361"/>
      <c r="N133" s="361"/>
      <c r="O133" s="361"/>
      <c r="P133" s="361"/>
      <c r="Q133" s="361"/>
      <c r="R133" s="361"/>
      <c r="S133" s="361"/>
      <c r="T133" s="361"/>
      <c r="U133" s="361"/>
      <c r="V133" s="361"/>
    </row>
    <row r="134">
      <c r="A134" s="361"/>
      <c r="B134" s="326"/>
      <c r="C134" s="116"/>
      <c r="D134" s="326"/>
      <c r="E134" s="326"/>
      <c r="F134" s="326"/>
      <c r="G134" s="326"/>
      <c r="H134" s="326"/>
      <c r="I134" s="326"/>
      <c r="J134" s="326"/>
      <c r="K134" s="326"/>
      <c r="L134" s="326"/>
      <c r="M134" s="361"/>
      <c r="N134" s="361"/>
      <c r="O134" s="361"/>
      <c r="P134" s="361"/>
      <c r="Q134" s="361"/>
      <c r="R134" s="361"/>
      <c r="S134" s="361"/>
      <c r="T134" s="361"/>
      <c r="U134" s="361"/>
      <c r="V134" s="361"/>
    </row>
    <row r="135">
      <c r="A135" s="361"/>
      <c r="B135" s="326"/>
      <c r="C135" s="116"/>
      <c r="D135" s="326"/>
      <c r="E135" s="326"/>
      <c r="F135" s="326"/>
      <c r="G135" s="326"/>
      <c r="H135" s="326"/>
      <c r="I135" s="326"/>
      <c r="J135" s="326"/>
      <c r="K135" s="326"/>
      <c r="L135" s="326"/>
      <c r="M135" s="361"/>
      <c r="N135" s="361"/>
      <c r="O135" s="361"/>
      <c r="P135" s="361"/>
      <c r="Q135" s="361"/>
      <c r="R135" s="361"/>
      <c r="S135" s="361"/>
      <c r="T135" s="361"/>
      <c r="U135" s="361"/>
      <c r="V135" s="361"/>
    </row>
    <row r="136">
      <c r="A136" s="361"/>
      <c r="B136" s="326"/>
      <c r="C136" s="116"/>
      <c r="D136" s="326"/>
      <c r="E136" s="326"/>
      <c r="F136" s="326"/>
      <c r="G136" s="326"/>
      <c r="H136" s="326"/>
      <c r="I136" s="326"/>
      <c r="J136" s="326"/>
      <c r="K136" s="326"/>
      <c r="L136" s="326"/>
      <c r="M136" s="361"/>
      <c r="N136" s="361"/>
      <c r="O136" s="361"/>
      <c r="P136" s="361"/>
      <c r="Q136" s="361"/>
      <c r="R136" s="361"/>
      <c r="S136" s="361"/>
      <c r="T136" s="361"/>
      <c r="U136" s="361"/>
      <c r="V136" s="361"/>
    </row>
    <row r="137">
      <c r="A137" s="361"/>
      <c r="B137" s="326"/>
      <c r="C137" s="116"/>
      <c r="D137" s="326"/>
      <c r="E137" s="326"/>
      <c r="F137" s="326"/>
      <c r="G137" s="326"/>
      <c r="H137" s="326"/>
      <c r="I137" s="326"/>
      <c r="J137" s="326"/>
      <c r="K137" s="326"/>
      <c r="L137" s="326"/>
      <c r="M137" s="361"/>
      <c r="N137" s="361"/>
      <c r="O137" s="361"/>
      <c r="P137" s="361"/>
      <c r="Q137" s="361"/>
      <c r="R137" s="361"/>
      <c r="S137" s="361"/>
      <c r="T137" s="361"/>
      <c r="U137" s="361"/>
      <c r="V137" s="361"/>
    </row>
    <row r="138">
      <c r="A138" s="361"/>
      <c r="B138" s="326"/>
      <c r="C138" s="116"/>
      <c r="D138" s="326"/>
      <c r="E138" s="326"/>
      <c r="F138" s="326"/>
      <c r="G138" s="326"/>
      <c r="H138" s="326"/>
      <c r="I138" s="326"/>
      <c r="J138" s="326"/>
      <c r="K138" s="326"/>
      <c r="L138" s="326"/>
      <c r="M138" s="361"/>
      <c r="N138" s="361"/>
      <c r="O138" s="361"/>
      <c r="P138" s="361"/>
      <c r="Q138" s="361"/>
      <c r="R138" s="361"/>
      <c r="S138" s="361"/>
      <c r="T138" s="361"/>
      <c r="U138" s="361"/>
      <c r="V138" s="361"/>
    </row>
    <row r="139">
      <c r="A139" s="361"/>
      <c r="B139" s="326"/>
      <c r="C139" s="116"/>
      <c r="D139" s="326"/>
      <c r="E139" s="326"/>
      <c r="F139" s="326"/>
      <c r="G139" s="326"/>
      <c r="H139" s="326"/>
      <c r="I139" s="326"/>
      <c r="J139" s="326"/>
      <c r="K139" s="326"/>
      <c r="L139" s="326"/>
      <c r="M139" s="361"/>
      <c r="N139" s="361"/>
      <c r="O139" s="361"/>
      <c r="P139" s="361"/>
      <c r="Q139" s="361"/>
      <c r="R139" s="361"/>
      <c r="S139" s="361"/>
      <c r="T139" s="361"/>
      <c r="U139" s="361"/>
      <c r="V139" s="361"/>
    </row>
    <row r="140">
      <c r="A140" s="361"/>
      <c r="B140" s="326"/>
      <c r="C140" s="116"/>
      <c r="D140" s="326"/>
      <c r="E140" s="326"/>
      <c r="F140" s="326"/>
      <c r="G140" s="326"/>
      <c r="H140" s="326"/>
      <c r="I140" s="326"/>
      <c r="J140" s="326"/>
      <c r="K140" s="326"/>
      <c r="L140" s="326"/>
      <c r="M140" s="361"/>
      <c r="N140" s="361"/>
      <c r="O140" s="361"/>
      <c r="P140" s="361"/>
      <c r="Q140" s="361"/>
      <c r="R140" s="361"/>
      <c r="S140" s="361"/>
      <c r="T140" s="361"/>
      <c r="U140" s="361"/>
      <c r="V140" s="361"/>
    </row>
    <row r="141">
      <c r="A141" s="361"/>
      <c r="B141" s="326"/>
      <c r="C141" s="116"/>
      <c r="D141" s="326"/>
      <c r="E141" s="326"/>
      <c r="F141" s="326"/>
      <c r="G141" s="326"/>
      <c r="H141" s="326"/>
      <c r="I141" s="326"/>
      <c r="J141" s="326"/>
      <c r="K141" s="326"/>
      <c r="L141" s="326"/>
      <c r="M141" s="361"/>
      <c r="N141" s="361"/>
      <c r="O141" s="361"/>
      <c r="P141" s="361"/>
      <c r="Q141" s="361"/>
      <c r="R141" s="361"/>
      <c r="S141" s="361"/>
      <c r="T141" s="361"/>
      <c r="U141" s="361"/>
      <c r="V141" s="361"/>
    </row>
    <row r="142">
      <c r="A142" s="361"/>
      <c r="B142" s="326"/>
      <c r="C142" s="116"/>
      <c r="D142" s="326"/>
      <c r="E142" s="326"/>
      <c r="F142" s="326"/>
      <c r="G142" s="326"/>
      <c r="H142" s="326"/>
      <c r="I142" s="326"/>
      <c r="J142" s="326"/>
      <c r="K142" s="326"/>
      <c r="L142" s="326"/>
      <c r="M142" s="361"/>
      <c r="N142" s="361"/>
      <c r="O142" s="361"/>
      <c r="P142" s="361"/>
      <c r="Q142" s="361"/>
      <c r="R142" s="361"/>
      <c r="S142" s="361"/>
      <c r="T142" s="361"/>
      <c r="U142" s="361"/>
      <c r="V142" s="361"/>
    </row>
    <row r="143">
      <c r="A143" s="361"/>
      <c r="B143" s="326"/>
      <c r="C143" s="116"/>
      <c r="D143" s="326"/>
      <c r="E143" s="326"/>
      <c r="F143" s="326"/>
      <c r="G143" s="326"/>
      <c r="H143" s="326"/>
      <c r="I143" s="326"/>
      <c r="J143" s="326"/>
      <c r="K143" s="326"/>
      <c r="L143" s="326"/>
      <c r="M143" s="361"/>
      <c r="N143" s="361"/>
      <c r="O143" s="361"/>
      <c r="P143" s="361"/>
      <c r="Q143" s="361"/>
      <c r="R143" s="361"/>
      <c r="S143" s="361"/>
      <c r="T143" s="361"/>
      <c r="U143" s="361"/>
      <c r="V143" s="361"/>
    </row>
    <row r="144">
      <c r="A144" s="361"/>
      <c r="B144" s="326"/>
      <c r="C144" s="116"/>
      <c r="D144" s="326"/>
      <c r="E144" s="326"/>
      <c r="F144" s="326"/>
      <c r="G144" s="326"/>
      <c r="H144" s="326"/>
      <c r="I144" s="326"/>
      <c r="J144" s="326"/>
      <c r="K144" s="326"/>
      <c r="L144" s="326"/>
      <c r="M144" s="361"/>
      <c r="N144" s="361"/>
      <c r="O144" s="361"/>
      <c r="P144" s="361"/>
      <c r="Q144" s="361"/>
      <c r="R144" s="361"/>
      <c r="S144" s="361"/>
      <c r="T144" s="361"/>
      <c r="U144" s="361"/>
      <c r="V144" s="361"/>
    </row>
    <row r="145">
      <c r="A145" s="361"/>
      <c r="B145" s="326"/>
      <c r="C145" s="116"/>
      <c r="D145" s="326"/>
      <c r="E145" s="326"/>
      <c r="F145" s="326"/>
      <c r="G145" s="326"/>
      <c r="H145" s="326"/>
      <c r="I145" s="326"/>
      <c r="J145" s="326"/>
      <c r="K145" s="326"/>
      <c r="L145" s="326"/>
      <c r="M145" s="361"/>
      <c r="N145" s="361"/>
      <c r="O145" s="361"/>
      <c r="P145" s="361"/>
      <c r="Q145" s="361"/>
      <c r="R145" s="361"/>
      <c r="S145" s="361"/>
      <c r="T145" s="361"/>
      <c r="U145" s="361"/>
      <c r="V145" s="361"/>
    </row>
    <row r="146">
      <c r="A146" s="361"/>
      <c r="B146" s="326"/>
      <c r="C146" s="116"/>
      <c r="D146" s="326"/>
      <c r="E146" s="326"/>
      <c r="F146" s="326"/>
      <c r="G146" s="326"/>
      <c r="H146" s="326"/>
      <c r="I146" s="326"/>
      <c r="J146" s="326"/>
      <c r="K146" s="326"/>
      <c r="L146" s="326"/>
      <c r="M146" s="361"/>
      <c r="N146" s="361"/>
      <c r="O146" s="361"/>
      <c r="P146" s="361"/>
      <c r="Q146" s="361"/>
      <c r="R146" s="361"/>
      <c r="S146" s="361"/>
      <c r="T146" s="361"/>
      <c r="U146" s="361"/>
      <c r="V146" s="361"/>
    </row>
    <row r="147">
      <c r="A147" s="361"/>
      <c r="B147" s="326"/>
      <c r="C147" s="116"/>
      <c r="D147" s="326"/>
      <c r="E147" s="326"/>
      <c r="F147" s="326"/>
      <c r="G147" s="326"/>
      <c r="H147" s="326"/>
      <c r="I147" s="326"/>
      <c r="J147" s="326"/>
      <c r="K147" s="326"/>
      <c r="L147" s="326"/>
      <c r="M147" s="361"/>
      <c r="N147" s="361"/>
      <c r="O147" s="361"/>
      <c r="P147" s="361"/>
      <c r="Q147" s="361"/>
      <c r="R147" s="361"/>
      <c r="S147" s="361"/>
      <c r="T147" s="361"/>
      <c r="U147" s="361"/>
      <c r="V147" s="361"/>
    </row>
    <row r="148">
      <c r="A148" s="361"/>
      <c r="B148" s="326"/>
      <c r="C148" s="116"/>
      <c r="D148" s="326"/>
      <c r="E148" s="326"/>
      <c r="F148" s="326"/>
      <c r="G148" s="326"/>
      <c r="H148" s="326"/>
      <c r="I148" s="326"/>
      <c r="J148" s="326"/>
      <c r="K148" s="326"/>
      <c r="L148" s="326"/>
      <c r="M148" s="361"/>
      <c r="N148" s="361"/>
      <c r="O148" s="361"/>
      <c r="P148" s="361"/>
      <c r="Q148" s="361"/>
      <c r="R148" s="361"/>
      <c r="S148" s="361"/>
      <c r="T148" s="361"/>
      <c r="U148" s="361"/>
      <c r="V148" s="361"/>
    </row>
    <row r="149">
      <c r="A149" s="361"/>
      <c r="B149" s="326"/>
      <c r="C149" s="116"/>
      <c r="D149" s="326"/>
      <c r="E149" s="326"/>
      <c r="F149" s="326"/>
      <c r="G149" s="326"/>
      <c r="H149" s="326"/>
      <c r="I149" s="326"/>
      <c r="J149" s="326"/>
      <c r="K149" s="326"/>
      <c r="L149" s="326"/>
      <c r="M149" s="361"/>
      <c r="N149" s="361"/>
      <c r="O149" s="361"/>
      <c r="P149" s="361"/>
      <c r="Q149" s="361"/>
      <c r="R149" s="361"/>
      <c r="S149" s="361"/>
      <c r="T149" s="361"/>
      <c r="U149" s="361"/>
      <c r="V149" s="361"/>
    </row>
    <row r="150">
      <c r="A150" s="361"/>
      <c r="B150" s="326"/>
      <c r="C150" s="116"/>
      <c r="D150" s="326"/>
      <c r="E150" s="326"/>
      <c r="F150" s="326"/>
      <c r="G150" s="326"/>
      <c r="H150" s="326"/>
      <c r="I150" s="326"/>
      <c r="J150" s="326"/>
      <c r="K150" s="326"/>
      <c r="L150" s="326"/>
      <c r="M150" s="361"/>
      <c r="N150" s="361"/>
      <c r="O150" s="361"/>
      <c r="P150" s="361"/>
      <c r="Q150" s="361"/>
      <c r="R150" s="361"/>
      <c r="S150" s="361"/>
      <c r="T150" s="361"/>
      <c r="U150" s="361"/>
      <c r="V150" s="361"/>
    </row>
    <row r="151">
      <c r="A151" s="361"/>
      <c r="B151" s="326"/>
      <c r="C151" s="116"/>
      <c r="D151" s="326"/>
      <c r="E151" s="326"/>
      <c r="F151" s="326"/>
      <c r="G151" s="326"/>
      <c r="H151" s="326"/>
      <c r="I151" s="326"/>
      <c r="J151" s="326"/>
      <c r="K151" s="326"/>
      <c r="L151" s="326"/>
      <c r="M151" s="361"/>
      <c r="N151" s="361"/>
      <c r="O151" s="361"/>
      <c r="P151" s="361"/>
      <c r="Q151" s="361"/>
      <c r="R151" s="361"/>
      <c r="S151" s="361"/>
      <c r="T151" s="361"/>
      <c r="U151" s="361"/>
      <c r="V151" s="361"/>
    </row>
    <row r="152">
      <c r="A152" s="361"/>
      <c r="B152" s="326"/>
      <c r="C152" s="116"/>
      <c r="D152" s="326"/>
      <c r="E152" s="326"/>
      <c r="F152" s="326"/>
      <c r="G152" s="326"/>
      <c r="H152" s="326"/>
      <c r="I152" s="326"/>
      <c r="J152" s="326"/>
      <c r="K152" s="326"/>
      <c r="L152" s="326"/>
      <c r="M152" s="361"/>
      <c r="N152" s="361"/>
      <c r="O152" s="361"/>
      <c r="P152" s="361"/>
      <c r="Q152" s="361"/>
      <c r="R152" s="361"/>
      <c r="S152" s="361"/>
      <c r="T152" s="361"/>
      <c r="U152" s="361"/>
      <c r="V152" s="361"/>
    </row>
    <row r="153">
      <c r="A153" s="361"/>
      <c r="B153" s="326"/>
      <c r="C153" s="116"/>
      <c r="D153" s="326"/>
      <c r="E153" s="326"/>
      <c r="F153" s="326"/>
      <c r="G153" s="326"/>
      <c r="H153" s="326"/>
      <c r="I153" s="326"/>
      <c r="J153" s="326"/>
      <c r="K153" s="326"/>
      <c r="L153" s="326"/>
      <c r="M153" s="361"/>
      <c r="N153" s="361"/>
      <c r="O153" s="361"/>
      <c r="P153" s="361"/>
      <c r="Q153" s="361"/>
      <c r="R153" s="361"/>
      <c r="S153" s="361"/>
      <c r="T153" s="361"/>
      <c r="U153" s="361"/>
      <c r="V153" s="361"/>
    </row>
    <row r="154">
      <c r="A154" s="361"/>
      <c r="B154" s="326"/>
      <c r="C154" s="116"/>
      <c r="D154" s="326"/>
      <c r="E154" s="326"/>
      <c r="F154" s="326"/>
      <c r="G154" s="326"/>
      <c r="H154" s="326"/>
      <c r="I154" s="326"/>
      <c r="J154" s="326"/>
      <c r="K154" s="326"/>
      <c r="L154" s="326"/>
      <c r="M154" s="361"/>
      <c r="N154" s="361"/>
      <c r="O154" s="361"/>
      <c r="P154" s="361"/>
      <c r="Q154" s="361"/>
      <c r="R154" s="361"/>
      <c r="S154" s="361"/>
      <c r="T154" s="361"/>
      <c r="U154" s="361"/>
      <c r="V154" s="361"/>
    </row>
    <row r="155">
      <c r="A155" s="361"/>
      <c r="B155" s="326"/>
      <c r="C155" s="116"/>
      <c r="D155" s="326"/>
      <c r="E155" s="326"/>
      <c r="F155" s="326"/>
      <c r="G155" s="326"/>
      <c r="H155" s="326"/>
      <c r="I155" s="326"/>
      <c r="J155" s="326"/>
      <c r="K155" s="326"/>
      <c r="L155" s="326"/>
      <c r="M155" s="361"/>
      <c r="N155" s="361"/>
      <c r="O155" s="361"/>
      <c r="P155" s="361"/>
      <c r="Q155" s="361"/>
      <c r="R155" s="361"/>
      <c r="S155" s="361"/>
      <c r="T155" s="361"/>
      <c r="U155" s="361"/>
      <c r="V155" s="361"/>
    </row>
    <row r="156">
      <c r="A156" s="361"/>
      <c r="B156" s="326"/>
      <c r="C156" s="116"/>
      <c r="D156" s="326"/>
      <c r="E156" s="326"/>
      <c r="F156" s="326"/>
      <c r="G156" s="326"/>
      <c r="H156" s="326"/>
      <c r="I156" s="326"/>
      <c r="J156" s="326"/>
      <c r="K156" s="326"/>
      <c r="L156" s="326"/>
      <c r="M156" s="361"/>
      <c r="N156" s="361"/>
      <c r="O156" s="361"/>
      <c r="P156" s="361"/>
      <c r="Q156" s="361"/>
      <c r="R156" s="361"/>
      <c r="S156" s="361"/>
      <c r="T156" s="361"/>
      <c r="U156" s="361"/>
      <c r="V156" s="361"/>
    </row>
    <row r="157">
      <c r="A157" s="361"/>
      <c r="B157" s="326"/>
      <c r="C157" s="116"/>
      <c r="D157" s="326"/>
      <c r="E157" s="326"/>
      <c r="F157" s="326"/>
      <c r="G157" s="326"/>
      <c r="H157" s="326"/>
      <c r="I157" s="326"/>
      <c r="J157" s="326"/>
      <c r="K157" s="326"/>
      <c r="L157" s="326"/>
      <c r="M157" s="361"/>
      <c r="N157" s="361"/>
      <c r="O157" s="361"/>
      <c r="P157" s="361"/>
      <c r="Q157" s="361"/>
      <c r="R157" s="361"/>
      <c r="S157" s="361"/>
      <c r="T157" s="361"/>
      <c r="U157" s="361"/>
      <c r="V157" s="361"/>
    </row>
    <row r="158">
      <c r="A158" s="361"/>
      <c r="B158" s="326"/>
      <c r="C158" s="116"/>
      <c r="D158" s="326"/>
      <c r="E158" s="326"/>
      <c r="F158" s="326"/>
      <c r="G158" s="326"/>
      <c r="H158" s="326"/>
      <c r="I158" s="326"/>
      <c r="J158" s="326"/>
      <c r="K158" s="326"/>
      <c r="L158" s="326"/>
      <c r="M158" s="361"/>
      <c r="N158" s="361"/>
      <c r="O158" s="361"/>
      <c r="P158" s="361"/>
      <c r="Q158" s="361"/>
      <c r="R158" s="361"/>
      <c r="S158" s="361"/>
      <c r="T158" s="361"/>
      <c r="U158" s="361"/>
      <c r="V158" s="361"/>
    </row>
    <row r="159">
      <c r="A159" s="361"/>
      <c r="B159" s="326"/>
      <c r="C159" s="116"/>
      <c r="D159" s="326"/>
      <c r="E159" s="326"/>
      <c r="F159" s="326"/>
      <c r="G159" s="326"/>
      <c r="H159" s="326"/>
      <c r="I159" s="326"/>
      <c r="J159" s="326"/>
      <c r="K159" s="326"/>
      <c r="L159" s="326"/>
      <c r="M159" s="361"/>
      <c r="N159" s="361"/>
      <c r="O159" s="361"/>
      <c r="P159" s="361"/>
      <c r="Q159" s="361"/>
      <c r="R159" s="361"/>
      <c r="S159" s="361"/>
      <c r="T159" s="361"/>
      <c r="U159" s="361"/>
      <c r="V159" s="361"/>
    </row>
    <row r="160">
      <c r="A160" s="361"/>
      <c r="B160" s="326"/>
      <c r="C160" s="116"/>
      <c r="D160" s="326"/>
      <c r="E160" s="326"/>
      <c r="F160" s="326"/>
      <c r="G160" s="326"/>
      <c r="H160" s="326"/>
      <c r="I160" s="326"/>
      <c r="J160" s="326"/>
      <c r="K160" s="326"/>
      <c r="L160" s="326"/>
      <c r="M160" s="361"/>
      <c r="N160" s="361"/>
      <c r="O160" s="361"/>
      <c r="P160" s="361"/>
      <c r="Q160" s="361"/>
      <c r="R160" s="361"/>
      <c r="S160" s="361"/>
      <c r="T160" s="361"/>
      <c r="U160" s="361"/>
      <c r="V160" s="361"/>
    </row>
    <row r="161">
      <c r="A161" s="361"/>
      <c r="B161" s="326"/>
      <c r="C161" s="116"/>
      <c r="D161" s="326"/>
      <c r="E161" s="326"/>
      <c r="F161" s="326"/>
      <c r="G161" s="326"/>
      <c r="H161" s="326"/>
      <c r="I161" s="326"/>
      <c r="J161" s="326"/>
      <c r="K161" s="326"/>
      <c r="L161" s="326"/>
      <c r="M161" s="361"/>
      <c r="N161" s="361"/>
      <c r="O161" s="361"/>
      <c r="P161" s="361"/>
      <c r="Q161" s="361"/>
      <c r="R161" s="361"/>
      <c r="S161" s="361"/>
      <c r="T161" s="361"/>
      <c r="U161" s="361"/>
      <c r="V161" s="361"/>
    </row>
    <row r="162">
      <c r="A162" s="361"/>
      <c r="B162" s="326"/>
      <c r="C162" s="116"/>
      <c r="D162" s="326"/>
      <c r="E162" s="326"/>
      <c r="F162" s="326"/>
      <c r="G162" s="326"/>
      <c r="H162" s="326"/>
      <c r="I162" s="326"/>
      <c r="J162" s="326"/>
      <c r="K162" s="326"/>
      <c r="L162" s="326"/>
      <c r="M162" s="361"/>
      <c r="N162" s="361"/>
      <c r="O162" s="361"/>
      <c r="P162" s="361"/>
      <c r="Q162" s="361"/>
      <c r="R162" s="361"/>
      <c r="S162" s="361"/>
      <c r="T162" s="361"/>
      <c r="U162" s="361"/>
      <c r="V162" s="361"/>
    </row>
    <row r="163">
      <c r="A163" s="361"/>
      <c r="B163" s="326"/>
      <c r="C163" s="116"/>
      <c r="D163" s="326"/>
      <c r="E163" s="326"/>
      <c r="F163" s="326"/>
      <c r="G163" s="326"/>
      <c r="H163" s="326"/>
      <c r="I163" s="326"/>
      <c r="J163" s="326"/>
      <c r="K163" s="326"/>
      <c r="L163" s="326"/>
      <c r="M163" s="361"/>
      <c r="N163" s="361"/>
      <c r="O163" s="361"/>
      <c r="P163" s="361"/>
      <c r="Q163" s="361"/>
      <c r="R163" s="361"/>
      <c r="S163" s="361"/>
      <c r="T163" s="361"/>
      <c r="U163" s="361"/>
      <c r="V163" s="361"/>
    </row>
    <row r="164">
      <c r="A164" s="361"/>
      <c r="B164" s="326"/>
      <c r="C164" s="116"/>
      <c r="D164" s="326"/>
      <c r="E164" s="326"/>
      <c r="F164" s="326"/>
      <c r="G164" s="326"/>
      <c r="H164" s="326"/>
      <c r="I164" s="326"/>
      <c r="J164" s="326"/>
      <c r="K164" s="326"/>
      <c r="L164" s="326"/>
      <c r="M164" s="361"/>
      <c r="N164" s="361"/>
      <c r="O164" s="361"/>
      <c r="P164" s="361"/>
      <c r="Q164" s="361"/>
      <c r="R164" s="361"/>
      <c r="S164" s="361"/>
      <c r="T164" s="361"/>
      <c r="U164" s="361"/>
      <c r="V164" s="361"/>
    </row>
    <row r="165">
      <c r="A165" s="361"/>
      <c r="B165" s="326"/>
      <c r="C165" s="116"/>
      <c r="D165" s="326"/>
      <c r="E165" s="326"/>
      <c r="F165" s="326"/>
      <c r="G165" s="326"/>
      <c r="H165" s="326"/>
      <c r="I165" s="326"/>
      <c r="J165" s="326"/>
      <c r="K165" s="326"/>
      <c r="L165" s="326"/>
      <c r="M165" s="361"/>
      <c r="N165" s="361"/>
      <c r="O165" s="361"/>
      <c r="P165" s="361"/>
      <c r="Q165" s="361"/>
      <c r="R165" s="361"/>
      <c r="S165" s="361"/>
      <c r="T165" s="361"/>
      <c r="U165" s="361"/>
      <c r="V165" s="361"/>
    </row>
    <row r="166">
      <c r="A166" s="361"/>
      <c r="B166" s="326"/>
      <c r="C166" s="116"/>
      <c r="D166" s="326"/>
      <c r="E166" s="326"/>
      <c r="F166" s="326"/>
      <c r="G166" s="326"/>
      <c r="H166" s="326"/>
      <c r="I166" s="326"/>
      <c r="J166" s="326"/>
      <c r="K166" s="326"/>
      <c r="L166" s="326"/>
      <c r="M166" s="361"/>
      <c r="N166" s="361"/>
      <c r="O166" s="361"/>
      <c r="P166" s="361"/>
      <c r="Q166" s="361"/>
      <c r="R166" s="361"/>
      <c r="S166" s="361"/>
      <c r="T166" s="361"/>
      <c r="U166" s="361"/>
      <c r="V166" s="361"/>
    </row>
    <row r="167">
      <c r="A167" s="361"/>
      <c r="B167" s="326"/>
      <c r="C167" s="116"/>
      <c r="D167" s="326"/>
      <c r="E167" s="326"/>
      <c r="F167" s="326"/>
      <c r="G167" s="326"/>
      <c r="H167" s="326"/>
      <c r="I167" s="326"/>
      <c r="J167" s="326"/>
      <c r="K167" s="326"/>
      <c r="L167" s="326"/>
      <c r="M167" s="361"/>
      <c r="N167" s="361"/>
      <c r="O167" s="361"/>
      <c r="P167" s="361"/>
      <c r="Q167" s="361"/>
      <c r="R167" s="361"/>
      <c r="S167" s="361"/>
      <c r="T167" s="361"/>
      <c r="U167" s="361"/>
      <c r="V167" s="361"/>
    </row>
    <row r="168">
      <c r="A168" s="361"/>
      <c r="B168" s="326"/>
      <c r="C168" s="116"/>
      <c r="D168" s="326"/>
      <c r="E168" s="326"/>
      <c r="F168" s="326"/>
      <c r="G168" s="326"/>
      <c r="H168" s="326"/>
      <c r="I168" s="326"/>
      <c r="J168" s="326"/>
      <c r="K168" s="326"/>
      <c r="L168" s="326"/>
      <c r="M168" s="361"/>
      <c r="N168" s="361"/>
      <c r="O168" s="361"/>
      <c r="P168" s="361"/>
      <c r="Q168" s="361"/>
      <c r="R168" s="361"/>
      <c r="S168" s="361"/>
      <c r="T168" s="361"/>
      <c r="U168" s="361"/>
      <c r="V168" s="361"/>
    </row>
    <row r="169">
      <c r="A169" s="361"/>
      <c r="B169" s="326"/>
      <c r="C169" s="116"/>
      <c r="D169" s="326"/>
      <c r="E169" s="326"/>
      <c r="F169" s="326"/>
      <c r="G169" s="326"/>
      <c r="H169" s="326"/>
      <c r="I169" s="326"/>
      <c r="J169" s="326"/>
      <c r="K169" s="326"/>
      <c r="L169" s="326"/>
      <c r="M169" s="361"/>
      <c r="N169" s="361"/>
      <c r="O169" s="361"/>
      <c r="P169" s="361"/>
      <c r="Q169" s="361"/>
      <c r="R169" s="361"/>
      <c r="S169" s="361"/>
      <c r="T169" s="361"/>
      <c r="U169" s="361"/>
      <c r="V169" s="361"/>
    </row>
    <row r="170">
      <c r="A170" s="361"/>
      <c r="B170" s="326"/>
      <c r="C170" s="116"/>
      <c r="D170" s="326"/>
      <c r="E170" s="326"/>
      <c r="F170" s="326"/>
      <c r="G170" s="326"/>
      <c r="H170" s="326"/>
      <c r="I170" s="326"/>
      <c r="J170" s="326"/>
      <c r="K170" s="326"/>
      <c r="L170" s="326"/>
      <c r="M170" s="361"/>
      <c r="N170" s="361"/>
      <c r="O170" s="361"/>
      <c r="P170" s="361"/>
      <c r="Q170" s="361"/>
      <c r="R170" s="361"/>
      <c r="S170" s="361"/>
      <c r="T170" s="361"/>
      <c r="U170" s="361"/>
      <c r="V170" s="361"/>
    </row>
    <row r="171">
      <c r="A171" s="361"/>
      <c r="B171" s="326"/>
      <c r="C171" s="116"/>
      <c r="D171" s="326"/>
      <c r="E171" s="326"/>
      <c r="F171" s="326"/>
      <c r="G171" s="326"/>
      <c r="H171" s="326"/>
      <c r="I171" s="326"/>
      <c r="J171" s="326"/>
      <c r="K171" s="326"/>
      <c r="L171" s="326"/>
      <c r="M171" s="361"/>
      <c r="N171" s="361"/>
      <c r="O171" s="361"/>
      <c r="P171" s="361"/>
      <c r="Q171" s="361"/>
      <c r="R171" s="361"/>
      <c r="S171" s="361"/>
      <c r="T171" s="361"/>
      <c r="U171" s="361"/>
      <c r="V171" s="361"/>
    </row>
    <row r="172">
      <c r="A172" s="361"/>
      <c r="B172" s="326"/>
      <c r="C172" s="116"/>
      <c r="D172" s="326"/>
      <c r="E172" s="326"/>
      <c r="F172" s="326"/>
      <c r="G172" s="326"/>
      <c r="H172" s="326"/>
      <c r="I172" s="326"/>
      <c r="J172" s="326"/>
      <c r="K172" s="326"/>
      <c r="L172" s="326"/>
      <c r="M172" s="361"/>
      <c r="N172" s="361"/>
      <c r="O172" s="361"/>
      <c r="P172" s="361"/>
      <c r="Q172" s="361"/>
      <c r="R172" s="361"/>
      <c r="S172" s="361"/>
      <c r="T172" s="361"/>
      <c r="U172" s="361"/>
      <c r="V172" s="361"/>
    </row>
    <row r="173">
      <c r="A173" s="361"/>
      <c r="B173" s="326"/>
      <c r="C173" s="116"/>
      <c r="D173" s="326"/>
      <c r="E173" s="326"/>
      <c r="F173" s="326"/>
      <c r="G173" s="326"/>
      <c r="H173" s="326"/>
      <c r="I173" s="326"/>
      <c r="J173" s="326"/>
      <c r="K173" s="326"/>
      <c r="L173" s="326"/>
      <c r="M173" s="361"/>
      <c r="N173" s="361"/>
      <c r="O173" s="361"/>
      <c r="P173" s="361"/>
      <c r="Q173" s="361"/>
      <c r="R173" s="361"/>
      <c r="S173" s="361"/>
      <c r="T173" s="361"/>
      <c r="U173" s="361"/>
      <c r="V173" s="361"/>
    </row>
    <row r="174">
      <c r="A174" s="361"/>
      <c r="B174" s="326"/>
      <c r="C174" s="116"/>
      <c r="D174" s="326"/>
      <c r="E174" s="326"/>
      <c r="F174" s="326"/>
      <c r="G174" s="326"/>
      <c r="H174" s="326"/>
      <c r="I174" s="326"/>
      <c r="J174" s="326"/>
      <c r="K174" s="326"/>
      <c r="L174" s="326"/>
      <c r="M174" s="361"/>
      <c r="N174" s="361"/>
      <c r="O174" s="361"/>
      <c r="P174" s="361"/>
      <c r="Q174" s="361"/>
      <c r="R174" s="361"/>
      <c r="S174" s="361"/>
      <c r="T174" s="361"/>
      <c r="U174" s="361"/>
      <c r="V174" s="361"/>
    </row>
    <row r="175">
      <c r="A175" s="361"/>
      <c r="B175" s="326"/>
      <c r="C175" s="116"/>
      <c r="D175" s="326"/>
      <c r="E175" s="326"/>
      <c r="F175" s="326"/>
      <c r="G175" s="326"/>
      <c r="H175" s="326"/>
      <c r="I175" s="326"/>
      <c r="J175" s="326"/>
      <c r="K175" s="326"/>
      <c r="L175" s="326"/>
      <c r="M175" s="361"/>
      <c r="N175" s="361"/>
      <c r="O175" s="361"/>
      <c r="P175" s="361"/>
      <c r="Q175" s="361"/>
      <c r="R175" s="361"/>
      <c r="S175" s="361"/>
      <c r="T175" s="361"/>
      <c r="U175" s="361"/>
      <c r="V175" s="361"/>
    </row>
    <row r="176">
      <c r="A176" s="361"/>
      <c r="B176" s="326"/>
      <c r="C176" s="116"/>
      <c r="D176" s="326"/>
      <c r="E176" s="326"/>
      <c r="F176" s="326"/>
      <c r="G176" s="326"/>
      <c r="H176" s="326"/>
      <c r="I176" s="326"/>
      <c r="J176" s="326"/>
      <c r="K176" s="326"/>
      <c r="L176" s="326"/>
      <c r="M176" s="361"/>
      <c r="N176" s="361"/>
      <c r="O176" s="361"/>
      <c r="P176" s="361"/>
      <c r="Q176" s="361"/>
      <c r="R176" s="361"/>
      <c r="S176" s="361"/>
      <c r="T176" s="361"/>
      <c r="U176" s="361"/>
      <c r="V176" s="361"/>
    </row>
    <row r="177">
      <c r="A177" s="361"/>
      <c r="B177" s="326"/>
      <c r="C177" s="116"/>
      <c r="D177" s="326"/>
      <c r="E177" s="326"/>
      <c r="F177" s="326"/>
      <c r="G177" s="326"/>
      <c r="H177" s="326"/>
      <c r="I177" s="326"/>
      <c r="J177" s="326"/>
      <c r="K177" s="326"/>
      <c r="L177" s="326"/>
      <c r="M177" s="361"/>
      <c r="N177" s="361"/>
      <c r="O177" s="361"/>
      <c r="P177" s="361"/>
      <c r="Q177" s="361"/>
      <c r="R177" s="361"/>
      <c r="S177" s="361"/>
      <c r="T177" s="361"/>
      <c r="U177" s="361"/>
      <c r="V177" s="361"/>
    </row>
    <row r="178">
      <c r="A178" s="361"/>
      <c r="B178" s="326"/>
      <c r="C178" s="116"/>
      <c r="D178" s="326"/>
      <c r="E178" s="326"/>
      <c r="F178" s="326"/>
      <c r="G178" s="326"/>
      <c r="H178" s="326"/>
      <c r="I178" s="326"/>
      <c r="J178" s="326"/>
      <c r="K178" s="326"/>
      <c r="L178" s="326"/>
      <c r="M178" s="361"/>
      <c r="N178" s="361"/>
      <c r="O178" s="361"/>
      <c r="P178" s="361"/>
      <c r="Q178" s="361"/>
      <c r="R178" s="361"/>
      <c r="S178" s="361"/>
      <c r="T178" s="361"/>
      <c r="U178" s="361"/>
      <c r="V178" s="361"/>
    </row>
    <row r="179">
      <c r="A179" s="361"/>
      <c r="B179" s="326"/>
      <c r="C179" s="116"/>
      <c r="D179" s="326"/>
      <c r="E179" s="326"/>
      <c r="F179" s="326"/>
      <c r="G179" s="326"/>
      <c r="H179" s="326"/>
      <c r="I179" s="326"/>
      <c r="J179" s="326"/>
      <c r="K179" s="326"/>
      <c r="L179" s="326"/>
      <c r="M179" s="361"/>
      <c r="N179" s="361"/>
      <c r="O179" s="361"/>
      <c r="P179" s="361"/>
      <c r="Q179" s="361"/>
      <c r="R179" s="361"/>
      <c r="S179" s="361"/>
      <c r="T179" s="361"/>
      <c r="U179" s="361"/>
      <c r="V179" s="361"/>
    </row>
    <row r="180">
      <c r="A180" s="361"/>
      <c r="B180" s="326"/>
      <c r="C180" s="116"/>
      <c r="D180" s="326"/>
      <c r="E180" s="326"/>
      <c r="F180" s="326"/>
      <c r="G180" s="326"/>
      <c r="H180" s="326"/>
      <c r="I180" s="326"/>
      <c r="J180" s="326"/>
      <c r="K180" s="326"/>
      <c r="L180" s="326"/>
      <c r="M180" s="361"/>
      <c r="N180" s="361"/>
      <c r="O180" s="361"/>
      <c r="P180" s="361"/>
      <c r="Q180" s="361"/>
      <c r="R180" s="361"/>
      <c r="S180" s="361"/>
      <c r="T180" s="361"/>
      <c r="U180" s="361"/>
      <c r="V180" s="361"/>
    </row>
    <row r="181">
      <c r="A181" s="361"/>
      <c r="B181" s="326"/>
      <c r="C181" s="116"/>
      <c r="D181" s="326"/>
      <c r="E181" s="326"/>
      <c r="F181" s="326"/>
      <c r="G181" s="326"/>
      <c r="H181" s="326"/>
      <c r="I181" s="326"/>
      <c r="J181" s="326"/>
      <c r="K181" s="326"/>
      <c r="L181" s="326"/>
      <c r="M181" s="361"/>
      <c r="N181" s="361"/>
      <c r="O181" s="361"/>
      <c r="P181" s="361"/>
      <c r="Q181" s="361"/>
      <c r="R181" s="361"/>
      <c r="S181" s="361"/>
      <c r="T181" s="361"/>
      <c r="U181" s="361"/>
      <c r="V181" s="361"/>
    </row>
    <row r="182">
      <c r="A182" s="361"/>
      <c r="B182" s="326"/>
      <c r="C182" s="116"/>
      <c r="D182" s="326"/>
      <c r="E182" s="326"/>
      <c r="F182" s="326"/>
      <c r="G182" s="326"/>
      <c r="H182" s="326"/>
      <c r="I182" s="326"/>
      <c r="J182" s="326"/>
      <c r="K182" s="326"/>
      <c r="L182" s="326"/>
      <c r="M182" s="361"/>
      <c r="N182" s="361"/>
      <c r="O182" s="361"/>
      <c r="P182" s="361"/>
      <c r="Q182" s="361"/>
      <c r="R182" s="361"/>
      <c r="S182" s="361"/>
      <c r="T182" s="361"/>
      <c r="U182" s="361"/>
      <c r="V182" s="361"/>
    </row>
    <row r="183">
      <c r="A183" s="361"/>
      <c r="B183" s="326"/>
      <c r="C183" s="116"/>
      <c r="D183" s="326"/>
      <c r="E183" s="326"/>
      <c r="F183" s="326"/>
      <c r="G183" s="326"/>
      <c r="H183" s="326"/>
      <c r="I183" s="326"/>
      <c r="J183" s="326"/>
      <c r="K183" s="326"/>
      <c r="L183" s="326"/>
      <c r="M183" s="361"/>
      <c r="N183" s="361"/>
      <c r="O183" s="361"/>
      <c r="P183" s="361"/>
      <c r="Q183" s="361"/>
      <c r="R183" s="361"/>
      <c r="S183" s="361"/>
      <c r="T183" s="361"/>
      <c r="U183" s="361"/>
      <c r="V183" s="361"/>
    </row>
    <row r="184">
      <c r="A184" s="361"/>
      <c r="B184" s="326"/>
      <c r="C184" s="116"/>
      <c r="D184" s="326"/>
      <c r="E184" s="326"/>
      <c r="F184" s="326"/>
      <c r="G184" s="326"/>
      <c r="H184" s="326"/>
      <c r="I184" s="326"/>
      <c r="J184" s="326"/>
      <c r="K184" s="326"/>
      <c r="L184" s="326"/>
      <c r="M184" s="361"/>
      <c r="N184" s="361"/>
      <c r="O184" s="361"/>
      <c r="P184" s="361"/>
      <c r="Q184" s="361"/>
      <c r="R184" s="361"/>
      <c r="S184" s="361"/>
      <c r="T184" s="361"/>
      <c r="U184" s="361"/>
      <c r="V184" s="361"/>
    </row>
    <row r="185">
      <c r="A185" s="361"/>
      <c r="B185" s="326"/>
      <c r="C185" s="116"/>
      <c r="D185" s="326"/>
      <c r="E185" s="326"/>
      <c r="F185" s="326"/>
      <c r="G185" s="326"/>
      <c r="H185" s="326"/>
      <c r="I185" s="326"/>
      <c r="J185" s="326"/>
      <c r="K185" s="326"/>
      <c r="L185" s="326"/>
      <c r="M185" s="361"/>
      <c r="N185" s="361"/>
      <c r="O185" s="361"/>
      <c r="P185" s="361"/>
      <c r="Q185" s="361"/>
      <c r="R185" s="361"/>
      <c r="S185" s="361"/>
      <c r="T185" s="361"/>
      <c r="U185" s="361"/>
      <c r="V185" s="361"/>
    </row>
    <row r="186">
      <c r="A186" s="361"/>
      <c r="B186" s="326"/>
      <c r="C186" s="116"/>
      <c r="D186" s="326"/>
      <c r="E186" s="326"/>
      <c r="F186" s="326"/>
      <c r="G186" s="326"/>
      <c r="H186" s="326"/>
      <c r="I186" s="326"/>
      <c r="J186" s="326"/>
      <c r="K186" s="326"/>
      <c r="L186" s="326"/>
      <c r="M186" s="361"/>
      <c r="N186" s="361"/>
      <c r="O186" s="361"/>
      <c r="P186" s="361"/>
      <c r="Q186" s="361"/>
      <c r="R186" s="361"/>
      <c r="S186" s="361"/>
      <c r="T186" s="361"/>
      <c r="U186" s="361"/>
      <c r="V186" s="361"/>
    </row>
    <row r="187">
      <c r="A187" s="361"/>
      <c r="B187" s="326"/>
      <c r="C187" s="116"/>
      <c r="D187" s="326"/>
      <c r="E187" s="326"/>
      <c r="F187" s="326"/>
      <c r="G187" s="326"/>
      <c r="H187" s="326"/>
      <c r="I187" s="326"/>
      <c r="J187" s="326"/>
      <c r="K187" s="326"/>
      <c r="L187" s="326"/>
      <c r="M187" s="361"/>
      <c r="N187" s="361"/>
      <c r="O187" s="361"/>
      <c r="P187" s="361"/>
      <c r="Q187" s="361"/>
      <c r="R187" s="361"/>
      <c r="S187" s="361"/>
      <c r="T187" s="361"/>
      <c r="U187" s="361"/>
      <c r="V187" s="361"/>
    </row>
    <row r="188">
      <c r="A188" s="361"/>
      <c r="B188" s="326"/>
      <c r="C188" s="116"/>
      <c r="D188" s="326"/>
      <c r="E188" s="326"/>
      <c r="F188" s="326"/>
      <c r="G188" s="326"/>
      <c r="H188" s="326"/>
      <c r="I188" s="326"/>
      <c r="J188" s="326"/>
      <c r="K188" s="326"/>
      <c r="L188" s="326"/>
      <c r="M188" s="361"/>
      <c r="N188" s="361"/>
      <c r="O188" s="361"/>
      <c r="P188" s="361"/>
      <c r="Q188" s="361"/>
      <c r="R188" s="361"/>
      <c r="S188" s="361"/>
      <c r="T188" s="361"/>
      <c r="U188" s="361"/>
      <c r="V188" s="361"/>
    </row>
    <row r="189">
      <c r="A189" s="361"/>
      <c r="B189" s="326"/>
      <c r="C189" s="116"/>
      <c r="D189" s="326"/>
      <c r="E189" s="326"/>
      <c r="F189" s="326"/>
      <c r="G189" s="326"/>
      <c r="H189" s="326"/>
      <c r="I189" s="326"/>
      <c r="J189" s="326"/>
      <c r="K189" s="326"/>
      <c r="L189" s="326"/>
      <c r="M189" s="361"/>
      <c r="N189" s="361"/>
      <c r="O189" s="361"/>
      <c r="P189" s="361"/>
      <c r="Q189" s="361"/>
      <c r="R189" s="361"/>
      <c r="S189" s="361"/>
      <c r="T189" s="361"/>
      <c r="U189" s="361"/>
      <c r="V189" s="361"/>
    </row>
    <row r="190">
      <c r="A190" s="361"/>
      <c r="B190" s="326"/>
      <c r="C190" s="116"/>
      <c r="D190" s="326"/>
      <c r="E190" s="326"/>
      <c r="F190" s="326"/>
      <c r="G190" s="326"/>
      <c r="H190" s="326"/>
      <c r="I190" s="326"/>
      <c r="J190" s="326"/>
      <c r="K190" s="326"/>
      <c r="L190" s="326"/>
      <c r="M190" s="361"/>
      <c r="N190" s="361"/>
      <c r="O190" s="361"/>
      <c r="P190" s="361"/>
      <c r="Q190" s="361"/>
      <c r="R190" s="361"/>
      <c r="S190" s="361"/>
      <c r="T190" s="361"/>
      <c r="U190" s="361"/>
      <c r="V190" s="361"/>
    </row>
    <row r="191">
      <c r="A191" s="361"/>
      <c r="B191" s="326"/>
      <c r="C191" s="116"/>
      <c r="D191" s="326"/>
      <c r="E191" s="326"/>
      <c r="F191" s="326"/>
      <c r="G191" s="326"/>
      <c r="H191" s="326"/>
      <c r="I191" s="326"/>
      <c r="J191" s="326"/>
      <c r="K191" s="326"/>
      <c r="L191" s="326"/>
      <c r="M191" s="361"/>
      <c r="N191" s="361"/>
      <c r="O191" s="361"/>
      <c r="P191" s="361"/>
      <c r="Q191" s="361"/>
      <c r="R191" s="361"/>
      <c r="S191" s="361"/>
      <c r="T191" s="361"/>
      <c r="U191" s="361"/>
      <c r="V191" s="361"/>
    </row>
    <row r="192">
      <c r="A192" s="361"/>
      <c r="B192" s="326"/>
      <c r="C192" s="116"/>
      <c r="D192" s="326"/>
      <c r="E192" s="326"/>
      <c r="F192" s="326"/>
      <c r="G192" s="326"/>
      <c r="H192" s="326"/>
      <c r="I192" s="326"/>
      <c r="J192" s="326"/>
      <c r="K192" s="326"/>
      <c r="L192" s="326"/>
      <c r="M192" s="361"/>
      <c r="N192" s="361"/>
      <c r="O192" s="361"/>
      <c r="P192" s="361"/>
      <c r="Q192" s="361"/>
      <c r="R192" s="361"/>
      <c r="S192" s="361"/>
      <c r="T192" s="361"/>
      <c r="U192" s="361"/>
      <c r="V192" s="361"/>
    </row>
    <row r="193">
      <c r="A193" s="361"/>
      <c r="B193" s="326"/>
      <c r="C193" s="116"/>
      <c r="D193" s="326"/>
      <c r="E193" s="326"/>
      <c r="F193" s="326"/>
      <c r="G193" s="326"/>
      <c r="H193" s="326"/>
      <c r="I193" s="326"/>
      <c r="J193" s="326"/>
      <c r="K193" s="326"/>
      <c r="L193" s="326"/>
      <c r="M193" s="361"/>
      <c r="N193" s="361"/>
      <c r="O193" s="361"/>
      <c r="P193" s="361"/>
      <c r="Q193" s="361"/>
      <c r="R193" s="361"/>
      <c r="S193" s="361"/>
      <c r="T193" s="361"/>
      <c r="U193" s="361"/>
      <c r="V193" s="361"/>
    </row>
    <row r="194">
      <c r="A194" s="361"/>
      <c r="B194" s="326"/>
      <c r="C194" s="116"/>
      <c r="D194" s="326"/>
      <c r="E194" s="326"/>
      <c r="F194" s="326"/>
      <c r="G194" s="326"/>
      <c r="H194" s="326"/>
      <c r="I194" s="326"/>
      <c r="J194" s="326"/>
      <c r="K194" s="326"/>
      <c r="L194" s="326"/>
      <c r="M194" s="361"/>
      <c r="N194" s="361"/>
      <c r="O194" s="361"/>
      <c r="P194" s="361"/>
      <c r="Q194" s="361"/>
      <c r="R194" s="361"/>
      <c r="S194" s="361"/>
      <c r="T194" s="361"/>
      <c r="U194" s="361"/>
      <c r="V194" s="361"/>
    </row>
    <row r="195">
      <c r="A195" s="361"/>
      <c r="B195" s="326"/>
      <c r="C195" s="116"/>
      <c r="D195" s="326"/>
      <c r="E195" s="326"/>
      <c r="F195" s="326"/>
      <c r="G195" s="326"/>
      <c r="H195" s="326"/>
      <c r="I195" s="326"/>
      <c r="J195" s="326"/>
      <c r="K195" s="326"/>
      <c r="L195" s="326"/>
      <c r="M195" s="361"/>
      <c r="N195" s="361"/>
      <c r="O195" s="361"/>
      <c r="P195" s="361"/>
      <c r="Q195" s="361"/>
      <c r="R195" s="361"/>
      <c r="S195" s="361"/>
      <c r="T195" s="361"/>
      <c r="U195" s="361"/>
      <c r="V195" s="361"/>
    </row>
    <row r="196">
      <c r="A196" s="361"/>
      <c r="B196" s="326"/>
      <c r="C196" s="116"/>
      <c r="D196" s="326"/>
      <c r="E196" s="326"/>
      <c r="F196" s="326"/>
      <c r="G196" s="326"/>
      <c r="H196" s="326"/>
      <c r="I196" s="326"/>
      <c r="J196" s="326"/>
      <c r="K196" s="326"/>
      <c r="L196" s="326"/>
      <c r="M196" s="361"/>
      <c r="N196" s="361"/>
      <c r="O196" s="361"/>
      <c r="P196" s="361"/>
      <c r="Q196" s="361"/>
      <c r="R196" s="361"/>
      <c r="S196" s="361"/>
      <c r="T196" s="361"/>
      <c r="U196" s="361"/>
      <c r="V196" s="361"/>
    </row>
    <row r="197">
      <c r="A197" s="361"/>
      <c r="B197" s="326"/>
      <c r="C197" s="116"/>
      <c r="D197" s="326"/>
      <c r="E197" s="326"/>
      <c r="F197" s="326"/>
      <c r="G197" s="326"/>
      <c r="H197" s="326"/>
      <c r="I197" s="326"/>
      <c r="J197" s="326"/>
      <c r="K197" s="326"/>
      <c r="L197" s="326"/>
      <c r="M197" s="361"/>
      <c r="N197" s="361"/>
      <c r="O197" s="361"/>
      <c r="P197" s="361"/>
      <c r="Q197" s="361"/>
      <c r="R197" s="361"/>
      <c r="S197" s="361"/>
      <c r="T197" s="361"/>
      <c r="U197" s="361"/>
      <c r="V197" s="361"/>
    </row>
    <row r="198">
      <c r="A198" s="361"/>
      <c r="B198" s="326"/>
      <c r="C198" s="116"/>
      <c r="D198" s="326"/>
      <c r="E198" s="326"/>
      <c r="F198" s="326"/>
      <c r="G198" s="326"/>
      <c r="H198" s="326"/>
      <c r="I198" s="326"/>
      <c r="J198" s="326"/>
      <c r="K198" s="326"/>
      <c r="L198" s="326"/>
      <c r="M198" s="361"/>
      <c r="N198" s="361"/>
      <c r="O198" s="361"/>
      <c r="P198" s="361"/>
      <c r="Q198" s="361"/>
      <c r="R198" s="361"/>
      <c r="S198" s="361"/>
      <c r="T198" s="361"/>
      <c r="U198" s="361"/>
      <c r="V198" s="361"/>
    </row>
    <row r="199">
      <c r="A199" s="361"/>
      <c r="B199" s="326"/>
      <c r="C199" s="116"/>
      <c r="D199" s="326"/>
      <c r="E199" s="326"/>
      <c r="F199" s="326"/>
      <c r="G199" s="326"/>
      <c r="H199" s="326"/>
      <c r="I199" s="326"/>
      <c r="J199" s="326"/>
      <c r="K199" s="326"/>
      <c r="L199" s="326"/>
      <c r="M199" s="361"/>
      <c r="N199" s="361"/>
      <c r="O199" s="361"/>
      <c r="P199" s="361"/>
      <c r="Q199" s="361"/>
      <c r="R199" s="361"/>
      <c r="S199" s="361"/>
      <c r="T199" s="361"/>
      <c r="U199" s="361"/>
      <c r="V199" s="361"/>
    </row>
    <row r="200">
      <c r="A200" s="361"/>
      <c r="B200" s="326"/>
      <c r="C200" s="116"/>
      <c r="D200" s="326"/>
      <c r="E200" s="326"/>
      <c r="F200" s="326"/>
      <c r="G200" s="326"/>
      <c r="H200" s="326"/>
      <c r="I200" s="326"/>
      <c r="J200" s="326"/>
      <c r="K200" s="326"/>
      <c r="L200" s="326"/>
      <c r="M200" s="361"/>
      <c r="N200" s="361"/>
      <c r="O200" s="361"/>
      <c r="P200" s="361"/>
      <c r="Q200" s="361"/>
      <c r="R200" s="361"/>
      <c r="S200" s="361"/>
      <c r="T200" s="361"/>
      <c r="U200" s="361"/>
      <c r="V200" s="361"/>
    </row>
    <row r="201">
      <c r="A201" s="361"/>
      <c r="B201" s="326"/>
      <c r="C201" s="116"/>
      <c r="D201" s="326"/>
      <c r="E201" s="326"/>
      <c r="F201" s="326"/>
      <c r="G201" s="326"/>
      <c r="H201" s="326"/>
      <c r="I201" s="326"/>
      <c r="J201" s="326"/>
      <c r="K201" s="326"/>
      <c r="L201" s="326"/>
      <c r="M201" s="361"/>
      <c r="N201" s="361"/>
      <c r="O201" s="361"/>
      <c r="P201" s="361"/>
      <c r="Q201" s="361"/>
      <c r="R201" s="361"/>
      <c r="S201" s="361"/>
      <c r="T201" s="361"/>
      <c r="U201" s="361"/>
      <c r="V201" s="361"/>
    </row>
    <row r="202">
      <c r="A202" s="361"/>
      <c r="B202" s="326"/>
      <c r="C202" s="116"/>
      <c r="D202" s="326"/>
      <c r="E202" s="326"/>
      <c r="F202" s="326"/>
      <c r="G202" s="326"/>
      <c r="H202" s="326"/>
      <c r="I202" s="326"/>
      <c r="J202" s="326"/>
      <c r="K202" s="326"/>
      <c r="L202" s="326"/>
      <c r="M202" s="361"/>
      <c r="N202" s="361"/>
      <c r="O202" s="361"/>
      <c r="P202" s="361"/>
      <c r="Q202" s="361"/>
      <c r="R202" s="361"/>
      <c r="S202" s="361"/>
      <c r="T202" s="361"/>
      <c r="U202" s="361"/>
      <c r="V202" s="361"/>
    </row>
    <row r="203">
      <c r="A203" s="361"/>
      <c r="B203" s="326"/>
      <c r="C203" s="116"/>
      <c r="D203" s="326"/>
      <c r="E203" s="326"/>
      <c r="F203" s="326"/>
      <c r="G203" s="326"/>
      <c r="H203" s="326"/>
      <c r="I203" s="326"/>
      <c r="J203" s="326"/>
      <c r="K203" s="326"/>
      <c r="L203" s="326"/>
      <c r="M203" s="361"/>
      <c r="N203" s="361"/>
      <c r="O203" s="361"/>
      <c r="P203" s="361"/>
      <c r="Q203" s="361"/>
      <c r="R203" s="361"/>
      <c r="S203" s="361"/>
      <c r="T203" s="361"/>
      <c r="U203" s="361"/>
      <c r="V203" s="361"/>
    </row>
    <row r="204">
      <c r="A204" s="361"/>
      <c r="B204" s="326"/>
      <c r="C204" s="116"/>
      <c r="D204" s="326"/>
      <c r="E204" s="326"/>
      <c r="F204" s="326"/>
      <c r="G204" s="326"/>
      <c r="H204" s="326"/>
      <c r="I204" s="326"/>
      <c r="J204" s="326"/>
      <c r="K204" s="326"/>
      <c r="L204" s="326"/>
      <c r="M204" s="361"/>
      <c r="N204" s="361"/>
      <c r="O204" s="361"/>
      <c r="P204" s="361"/>
      <c r="Q204" s="361"/>
      <c r="R204" s="361"/>
      <c r="S204" s="361"/>
      <c r="T204" s="361"/>
      <c r="U204" s="361"/>
      <c r="V204" s="361"/>
    </row>
    <row r="205">
      <c r="A205" s="361"/>
      <c r="B205" s="326"/>
      <c r="C205" s="116"/>
      <c r="D205" s="326"/>
      <c r="E205" s="326"/>
      <c r="F205" s="326"/>
      <c r="G205" s="326"/>
      <c r="H205" s="326"/>
      <c r="I205" s="326"/>
      <c r="J205" s="326"/>
      <c r="K205" s="326"/>
      <c r="L205" s="326"/>
      <c r="M205" s="361"/>
      <c r="N205" s="361"/>
      <c r="O205" s="361"/>
      <c r="P205" s="361"/>
      <c r="Q205" s="361"/>
      <c r="R205" s="361"/>
      <c r="S205" s="361"/>
      <c r="T205" s="361"/>
      <c r="U205" s="361"/>
      <c r="V205" s="361"/>
    </row>
    <row r="206">
      <c r="A206" s="361"/>
      <c r="B206" s="326"/>
      <c r="C206" s="116"/>
      <c r="D206" s="326"/>
      <c r="E206" s="326"/>
      <c r="F206" s="326"/>
      <c r="G206" s="326"/>
      <c r="H206" s="326"/>
      <c r="I206" s="326"/>
      <c r="J206" s="326"/>
      <c r="K206" s="326"/>
      <c r="L206" s="326"/>
      <c r="M206" s="361"/>
      <c r="N206" s="361"/>
      <c r="O206" s="361"/>
      <c r="P206" s="361"/>
      <c r="Q206" s="361"/>
      <c r="R206" s="361"/>
      <c r="S206" s="361"/>
      <c r="T206" s="361"/>
      <c r="U206" s="361"/>
      <c r="V206" s="361"/>
    </row>
    <row r="207">
      <c r="A207" s="361"/>
      <c r="B207" s="326"/>
      <c r="C207" s="116"/>
      <c r="D207" s="326"/>
      <c r="E207" s="326"/>
      <c r="F207" s="326"/>
      <c r="G207" s="326"/>
      <c r="H207" s="326"/>
      <c r="I207" s="326"/>
      <c r="J207" s="326"/>
      <c r="K207" s="326"/>
      <c r="L207" s="326"/>
      <c r="M207" s="361"/>
      <c r="N207" s="361"/>
      <c r="O207" s="361"/>
      <c r="P207" s="361"/>
      <c r="Q207" s="361"/>
      <c r="R207" s="361"/>
      <c r="S207" s="361"/>
      <c r="T207" s="361"/>
      <c r="U207" s="361"/>
      <c r="V207" s="361"/>
    </row>
    <row r="208">
      <c r="A208" s="361"/>
      <c r="B208" s="326"/>
      <c r="C208" s="116"/>
      <c r="D208" s="326"/>
      <c r="E208" s="326"/>
      <c r="F208" s="326"/>
      <c r="G208" s="326"/>
      <c r="H208" s="326"/>
      <c r="I208" s="326"/>
      <c r="J208" s="326"/>
      <c r="K208" s="326"/>
      <c r="L208" s="326"/>
      <c r="M208" s="361"/>
      <c r="N208" s="361"/>
      <c r="O208" s="361"/>
      <c r="P208" s="361"/>
      <c r="Q208" s="361"/>
      <c r="R208" s="361"/>
      <c r="S208" s="361"/>
      <c r="T208" s="361"/>
      <c r="U208" s="361"/>
      <c r="V208" s="361"/>
    </row>
    <row r="209">
      <c r="A209" s="361"/>
      <c r="B209" s="326"/>
      <c r="C209" s="116"/>
      <c r="D209" s="326"/>
      <c r="E209" s="326"/>
      <c r="F209" s="326"/>
      <c r="G209" s="326"/>
      <c r="H209" s="326"/>
      <c r="I209" s="326"/>
      <c r="J209" s="326"/>
      <c r="K209" s="326"/>
      <c r="L209" s="326"/>
      <c r="M209" s="361"/>
      <c r="N209" s="361"/>
      <c r="O209" s="361"/>
      <c r="P209" s="361"/>
      <c r="Q209" s="361"/>
      <c r="R209" s="361"/>
      <c r="S209" s="361"/>
      <c r="T209" s="361"/>
      <c r="U209" s="361"/>
      <c r="V209" s="361"/>
    </row>
    <row r="210">
      <c r="A210" s="361"/>
      <c r="B210" s="326"/>
      <c r="C210" s="116"/>
      <c r="D210" s="326"/>
      <c r="E210" s="326"/>
      <c r="F210" s="326"/>
      <c r="G210" s="326"/>
      <c r="H210" s="326"/>
      <c r="I210" s="326"/>
      <c r="J210" s="326"/>
      <c r="K210" s="326"/>
      <c r="L210" s="326"/>
      <c r="M210" s="361"/>
      <c r="N210" s="361"/>
      <c r="O210" s="361"/>
      <c r="P210" s="361"/>
      <c r="Q210" s="361"/>
      <c r="R210" s="361"/>
      <c r="S210" s="361"/>
      <c r="T210" s="361"/>
      <c r="U210" s="361"/>
      <c r="V210" s="361"/>
    </row>
    <row r="211">
      <c r="A211" s="361"/>
      <c r="B211" s="326"/>
      <c r="C211" s="116"/>
      <c r="D211" s="326"/>
      <c r="E211" s="326"/>
      <c r="F211" s="326"/>
      <c r="G211" s="326"/>
      <c r="H211" s="326"/>
      <c r="I211" s="326"/>
      <c r="J211" s="326"/>
      <c r="K211" s="326"/>
      <c r="L211" s="326"/>
      <c r="M211" s="361"/>
      <c r="N211" s="361"/>
      <c r="O211" s="361"/>
      <c r="P211" s="361"/>
      <c r="Q211" s="361"/>
      <c r="R211" s="361"/>
      <c r="S211" s="361"/>
      <c r="T211" s="361"/>
      <c r="U211" s="361"/>
      <c r="V211" s="361"/>
    </row>
    <row r="212">
      <c r="A212" s="361"/>
      <c r="B212" s="326"/>
      <c r="C212" s="116"/>
      <c r="D212" s="326"/>
      <c r="E212" s="326"/>
      <c r="F212" s="326"/>
      <c r="G212" s="326"/>
      <c r="H212" s="326"/>
      <c r="I212" s="326"/>
      <c r="J212" s="326"/>
      <c r="K212" s="326"/>
      <c r="L212" s="326"/>
      <c r="M212" s="361"/>
      <c r="N212" s="361"/>
      <c r="O212" s="361"/>
      <c r="P212" s="361"/>
      <c r="Q212" s="361"/>
      <c r="R212" s="361"/>
      <c r="S212" s="361"/>
      <c r="T212" s="361"/>
      <c r="U212" s="361"/>
      <c r="V212" s="361"/>
    </row>
    <row r="213">
      <c r="A213" s="361"/>
      <c r="B213" s="326"/>
      <c r="C213" s="116"/>
      <c r="D213" s="326"/>
      <c r="E213" s="326"/>
      <c r="F213" s="326"/>
      <c r="G213" s="326"/>
      <c r="H213" s="326"/>
      <c r="I213" s="326"/>
      <c r="J213" s="326"/>
      <c r="K213" s="326"/>
      <c r="L213" s="326"/>
      <c r="M213" s="361"/>
      <c r="N213" s="361"/>
      <c r="O213" s="361"/>
      <c r="P213" s="361"/>
      <c r="Q213" s="361"/>
      <c r="R213" s="361"/>
      <c r="S213" s="361"/>
      <c r="T213" s="361"/>
      <c r="U213" s="361"/>
      <c r="V213" s="361"/>
    </row>
    <row r="214">
      <c r="A214" s="361"/>
      <c r="B214" s="326"/>
      <c r="C214" s="116"/>
      <c r="D214" s="326"/>
      <c r="E214" s="326"/>
      <c r="F214" s="326"/>
      <c r="G214" s="326"/>
      <c r="H214" s="326"/>
      <c r="I214" s="326"/>
      <c r="J214" s="326"/>
      <c r="K214" s="326"/>
      <c r="L214" s="326"/>
      <c r="M214" s="361"/>
      <c r="N214" s="361"/>
      <c r="O214" s="361"/>
      <c r="P214" s="361"/>
      <c r="Q214" s="361"/>
      <c r="R214" s="361"/>
      <c r="S214" s="361"/>
      <c r="T214" s="361"/>
      <c r="U214" s="361"/>
      <c r="V214" s="361"/>
    </row>
    <row r="215">
      <c r="A215" s="361"/>
      <c r="B215" s="326"/>
      <c r="C215" s="116"/>
      <c r="D215" s="326"/>
      <c r="E215" s="326"/>
      <c r="F215" s="326"/>
      <c r="G215" s="326"/>
      <c r="H215" s="326"/>
      <c r="I215" s="326"/>
      <c r="J215" s="326"/>
      <c r="K215" s="326"/>
      <c r="L215" s="326"/>
      <c r="M215" s="361"/>
      <c r="N215" s="361"/>
      <c r="O215" s="361"/>
      <c r="P215" s="361"/>
      <c r="Q215" s="361"/>
      <c r="R215" s="361"/>
      <c r="S215" s="361"/>
      <c r="T215" s="361"/>
      <c r="U215" s="361"/>
      <c r="V215" s="361"/>
    </row>
    <row r="216">
      <c r="A216" s="361"/>
      <c r="B216" s="326"/>
      <c r="C216" s="116"/>
      <c r="D216" s="326"/>
      <c r="E216" s="326"/>
      <c r="F216" s="326"/>
      <c r="G216" s="326"/>
      <c r="H216" s="326"/>
      <c r="I216" s="326"/>
      <c r="J216" s="326"/>
      <c r="K216" s="326"/>
      <c r="L216" s="326"/>
      <c r="M216" s="361"/>
      <c r="N216" s="361"/>
      <c r="O216" s="361"/>
      <c r="P216" s="361"/>
      <c r="Q216" s="361"/>
      <c r="R216" s="361"/>
      <c r="S216" s="361"/>
      <c r="T216" s="361"/>
      <c r="U216" s="361"/>
      <c r="V216" s="361"/>
    </row>
    <row r="217">
      <c r="A217" s="361"/>
      <c r="B217" s="326"/>
      <c r="C217" s="116"/>
      <c r="D217" s="326"/>
      <c r="E217" s="326"/>
      <c r="F217" s="326"/>
      <c r="G217" s="326"/>
      <c r="H217" s="326"/>
      <c r="I217" s="326"/>
      <c r="J217" s="326"/>
      <c r="K217" s="326"/>
      <c r="L217" s="326"/>
      <c r="M217" s="361"/>
      <c r="N217" s="361"/>
      <c r="O217" s="361"/>
      <c r="P217" s="361"/>
      <c r="Q217" s="361"/>
      <c r="R217" s="361"/>
      <c r="S217" s="361"/>
      <c r="T217" s="361"/>
      <c r="U217" s="361"/>
      <c r="V217" s="361"/>
    </row>
    <row r="218">
      <c r="A218" s="361"/>
      <c r="B218" s="326"/>
      <c r="C218" s="116"/>
      <c r="D218" s="326"/>
      <c r="E218" s="326"/>
      <c r="F218" s="326"/>
      <c r="G218" s="326"/>
      <c r="H218" s="326"/>
      <c r="I218" s="326"/>
      <c r="J218" s="326"/>
      <c r="K218" s="326"/>
      <c r="L218" s="326"/>
      <c r="M218" s="361"/>
      <c r="N218" s="361"/>
      <c r="O218" s="361"/>
      <c r="P218" s="361"/>
      <c r="Q218" s="361"/>
      <c r="R218" s="361"/>
      <c r="S218" s="361"/>
      <c r="T218" s="361"/>
      <c r="U218" s="361"/>
      <c r="V218" s="361"/>
    </row>
    <row r="219">
      <c r="A219" s="361"/>
      <c r="B219" s="326"/>
      <c r="C219" s="116"/>
      <c r="D219" s="326"/>
      <c r="E219" s="326"/>
      <c r="F219" s="326"/>
      <c r="G219" s="326"/>
      <c r="H219" s="326"/>
      <c r="I219" s="326"/>
      <c r="J219" s="326"/>
      <c r="K219" s="326"/>
      <c r="L219" s="326"/>
      <c r="M219" s="361"/>
      <c r="N219" s="361"/>
      <c r="O219" s="361"/>
      <c r="P219" s="361"/>
      <c r="Q219" s="361"/>
      <c r="R219" s="361"/>
      <c r="S219" s="361"/>
      <c r="T219" s="361"/>
      <c r="U219" s="361"/>
      <c r="V219" s="361"/>
    </row>
    <row r="220">
      <c r="A220" s="361"/>
      <c r="B220" s="326"/>
      <c r="C220" s="116"/>
      <c r="D220" s="326"/>
      <c r="E220" s="326"/>
      <c r="F220" s="326"/>
      <c r="G220" s="326"/>
      <c r="H220" s="326"/>
      <c r="I220" s="326"/>
      <c r="J220" s="326"/>
      <c r="K220" s="326"/>
      <c r="L220" s="326"/>
      <c r="M220" s="361"/>
      <c r="N220" s="361"/>
      <c r="O220" s="361"/>
      <c r="P220" s="361"/>
      <c r="Q220" s="361"/>
      <c r="R220" s="361"/>
      <c r="S220" s="361"/>
      <c r="T220" s="361"/>
      <c r="U220" s="361"/>
      <c r="V220" s="361"/>
    </row>
    <row r="221">
      <c r="A221" s="361"/>
      <c r="B221" s="326"/>
      <c r="C221" s="116"/>
      <c r="D221" s="326"/>
      <c r="E221" s="326"/>
      <c r="F221" s="326"/>
      <c r="G221" s="326"/>
      <c r="H221" s="326"/>
      <c r="I221" s="326"/>
      <c r="J221" s="326"/>
      <c r="K221" s="326"/>
      <c r="L221" s="326"/>
      <c r="M221" s="361"/>
      <c r="N221" s="361"/>
      <c r="O221" s="361"/>
      <c r="P221" s="361"/>
      <c r="Q221" s="361"/>
      <c r="R221" s="361"/>
      <c r="S221" s="361"/>
      <c r="T221" s="361"/>
      <c r="U221" s="361"/>
      <c r="V221" s="361"/>
    </row>
    <row r="222">
      <c r="A222" s="361"/>
      <c r="B222" s="326"/>
      <c r="C222" s="116"/>
      <c r="D222" s="326"/>
      <c r="E222" s="326"/>
      <c r="F222" s="326"/>
      <c r="G222" s="326"/>
      <c r="H222" s="326"/>
      <c r="I222" s="326"/>
      <c r="J222" s="326"/>
      <c r="K222" s="326"/>
      <c r="L222" s="326"/>
      <c r="M222" s="361"/>
      <c r="N222" s="361"/>
      <c r="O222" s="361"/>
      <c r="P222" s="361"/>
      <c r="Q222" s="361"/>
      <c r="R222" s="361"/>
      <c r="S222" s="361"/>
      <c r="T222" s="361"/>
      <c r="U222" s="361"/>
      <c r="V222" s="361"/>
    </row>
    <row r="223">
      <c r="A223" s="361"/>
      <c r="B223" s="326"/>
      <c r="C223" s="116"/>
      <c r="D223" s="326"/>
      <c r="E223" s="326"/>
      <c r="F223" s="326"/>
      <c r="G223" s="326"/>
      <c r="H223" s="326"/>
      <c r="I223" s="326"/>
      <c r="J223" s="326"/>
      <c r="K223" s="326"/>
      <c r="L223" s="326"/>
      <c r="M223" s="361"/>
      <c r="N223" s="361"/>
      <c r="O223" s="361"/>
      <c r="P223" s="361"/>
      <c r="Q223" s="361"/>
      <c r="R223" s="361"/>
      <c r="S223" s="361"/>
      <c r="T223" s="361"/>
      <c r="U223" s="361"/>
      <c r="V223" s="361"/>
    </row>
    <row r="224">
      <c r="A224" s="361"/>
      <c r="B224" s="326"/>
      <c r="C224" s="116"/>
      <c r="D224" s="326"/>
      <c r="E224" s="326"/>
      <c r="F224" s="326"/>
      <c r="G224" s="326"/>
      <c r="H224" s="326"/>
      <c r="I224" s="326"/>
      <c r="J224" s="326"/>
      <c r="K224" s="326"/>
      <c r="L224" s="326"/>
      <c r="M224" s="361"/>
      <c r="N224" s="361"/>
      <c r="O224" s="361"/>
      <c r="P224" s="361"/>
      <c r="Q224" s="361"/>
      <c r="R224" s="361"/>
      <c r="S224" s="361"/>
      <c r="T224" s="361"/>
      <c r="U224" s="361"/>
      <c r="V224" s="361"/>
    </row>
    <row r="225">
      <c r="A225" s="361"/>
      <c r="B225" s="326"/>
      <c r="C225" s="116"/>
      <c r="D225" s="326"/>
      <c r="E225" s="326"/>
      <c r="F225" s="326"/>
      <c r="G225" s="326"/>
      <c r="H225" s="326"/>
      <c r="I225" s="326"/>
      <c r="J225" s="326"/>
      <c r="K225" s="326"/>
      <c r="L225" s="326"/>
      <c r="M225" s="361"/>
      <c r="N225" s="361"/>
      <c r="O225" s="361"/>
      <c r="P225" s="361"/>
      <c r="Q225" s="361"/>
      <c r="R225" s="361"/>
      <c r="S225" s="361"/>
      <c r="T225" s="361"/>
      <c r="U225" s="361"/>
      <c r="V225" s="361"/>
    </row>
    <row r="226">
      <c r="A226" s="361"/>
      <c r="B226" s="326"/>
      <c r="C226" s="116"/>
      <c r="D226" s="326"/>
      <c r="E226" s="326"/>
      <c r="F226" s="326"/>
      <c r="G226" s="326"/>
      <c r="H226" s="326"/>
      <c r="I226" s="326"/>
      <c r="J226" s="326"/>
      <c r="K226" s="326"/>
      <c r="L226" s="326"/>
      <c r="M226" s="361"/>
      <c r="N226" s="361"/>
      <c r="O226" s="361"/>
      <c r="P226" s="361"/>
      <c r="Q226" s="361"/>
      <c r="R226" s="361"/>
      <c r="S226" s="361"/>
      <c r="T226" s="361"/>
      <c r="U226" s="361"/>
      <c r="V226" s="361"/>
    </row>
    <row r="227">
      <c r="A227" s="361"/>
      <c r="B227" s="326"/>
      <c r="C227" s="116"/>
      <c r="D227" s="326"/>
      <c r="E227" s="326"/>
      <c r="F227" s="326"/>
      <c r="G227" s="326"/>
      <c r="H227" s="326"/>
      <c r="I227" s="326"/>
      <c r="J227" s="326"/>
      <c r="K227" s="326"/>
      <c r="L227" s="326"/>
      <c r="M227" s="361"/>
      <c r="N227" s="361"/>
      <c r="O227" s="361"/>
      <c r="P227" s="361"/>
      <c r="Q227" s="361"/>
      <c r="R227" s="361"/>
      <c r="S227" s="361"/>
      <c r="T227" s="361"/>
      <c r="U227" s="361"/>
      <c r="V227" s="361"/>
    </row>
    <row r="228">
      <c r="A228" s="361"/>
      <c r="B228" s="326"/>
      <c r="C228" s="116"/>
      <c r="D228" s="326"/>
      <c r="E228" s="326"/>
      <c r="F228" s="326"/>
      <c r="G228" s="326"/>
      <c r="H228" s="326"/>
      <c r="I228" s="326"/>
      <c r="J228" s="326"/>
      <c r="K228" s="326"/>
      <c r="L228" s="326"/>
      <c r="M228" s="361"/>
      <c r="N228" s="361"/>
      <c r="O228" s="361"/>
      <c r="P228" s="361"/>
      <c r="Q228" s="361"/>
      <c r="R228" s="361"/>
      <c r="S228" s="361"/>
      <c r="T228" s="361"/>
      <c r="U228" s="361"/>
      <c r="V228" s="361"/>
    </row>
    <row r="229">
      <c r="A229" s="361"/>
      <c r="B229" s="326"/>
      <c r="C229" s="116"/>
      <c r="D229" s="326"/>
      <c r="E229" s="326"/>
      <c r="F229" s="326"/>
      <c r="G229" s="326"/>
      <c r="H229" s="326"/>
      <c r="I229" s="326"/>
      <c r="J229" s="326"/>
      <c r="K229" s="326"/>
      <c r="L229" s="326"/>
      <c r="M229" s="361"/>
      <c r="N229" s="361"/>
      <c r="O229" s="361"/>
      <c r="P229" s="361"/>
      <c r="Q229" s="361"/>
      <c r="R229" s="361"/>
      <c r="S229" s="361"/>
      <c r="T229" s="361"/>
      <c r="U229" s="361"/>
      <c r="V229" s="361"/>
    </row>
    <row r="230">
      <c r="A230" s="361"/>
      <c r="B230" s="326"/>
      <c r="C230" s="116"/>
      <c r="D230" s="326"/>
      <c r="E230" s="326"/>
      <c r="F230" s="326"/>
      <c r="G230" s="326"/>
      <c r="H230" s="326"/>
      <c r="I230" s="326"/>
      <c r="J230" s="326"/>
      <c r="K230" s="326"/>
      <c r="L230" s="326"/>
      <c r="M230" s="361"/>
      <c r="N230" s="361"/>
      <c r="O230" s="361"/>
      <c r="P230" s="361"/>
      <c r="Q230" s="361"/>
      <c r="R230" s="361"/>
      <c r="S230" s="361"/>
      <c r="T230" s="361"/>
      <c r="U230" s="361"/>
      <c r="V230" s="361"/>
    </row>
    <row r="231">
      <c r="A231" s="361"/>
      <c r="B231" s="326"/>
      <c r="C231" s="116"/>
      <c r="D231" s="326"/>
      <c r="E231" s="326"/>
      <c r="F231" s="326"/>
      <c r="G231" s="326"/>
      <c r="H231" s="326"/>
      <c r="I231" s="326"/>
      <c r="J231" s="326"/>
      <c r="K231" s="326"/>
      <c r="L231" s="326"/>
      <c r="M231" s="361"/>
      <c r="N231" s="361"/>
      <c r="O231" s="361"/>
      <c r="P231" s="361"/>
      <c r="Q231" s="361"/>
      <c r="R231" s="361"/>
      <c r="S231" s="361"/>
      <c r="T231" s="361"/>
      <c r="U231" s="361"/>
      <c r="V231" s="361"/>
    </row>
    <row r="232">
      <c r="A232" s="361"/>
      <c r="B232" s="326"/>
      <c r="C232" s="116"/>
      <c r="D232" s="326"/>
      <c r="E232" s="326"/>
      <c r="F232" s="326"/>
      <c r="G232" s="326"/>
      <c r="H232" s="326"/>
      <c r="I232" s="326"/>
      <c r="J232" s="326"/>
      <c r="K232" s="326"/>
      <c r="L232" s="326"/>
      <c r="M232" s="361"/>
      <c r="N232" s="361"/>
      <c r="O232" s="361"/>
      <c r="P232" s="361"/>
      <c r="Q232" s="361"/>
      <c r="R232" s="361"/>
      <c r="S232" s="361"/>
      <c r="T232" s="361"/>
      <c r="U232" s="361"/>
      <c r="V232" s="361"/>
    </row>
    <row r="233">
      <c r="A233" s="361"/>
      <c r="B233" s="326"/>
      <c r="C233" s="116"/>
      <c r="D233" s="326"/>
      <c r="E233" s="326"/>
      <c r="F233" s="326"/>
      <c r="G233" s="326"/>
      <c r="H233" s="326"/>
      <c r="I233" s="326"/>
      <c r="J233" s="326"/>
      <c r="K233" s="326"/>
      <c r="L233" s="326"/>
      <c r="M233" s="361"/>
      <c r="N233" s="361"/>
      <c r="O233" s="361"/>
      <c r="P233" s="361"/>
      <c r="Q233" s="361"/>
      <c r="R233" s="361"/>
      <c r="S233" s="361"/>
      <c r="T233" s="361"/>
      <c r="U233" s="361"/>
      <c r="V233" s="361"/>
    </row>
    <row r="234">
      <c r="A234" s="361"/>
      <c r="B234" s="326"/>
      <c r="C234" s="116"/>
      <c r="D234" s="326"/>
      <c r="E234" s="326"/>
      <c r="F234" s="326"/>
      <c r="G234" s="326"/>
      <c r="H234" s="326"/>
      <c r="I234" s="326"/>
      <c r="J234" s="326"/>
      <c r="K234" s="326"/>
      <c r="L234" s="326"/>
      <c r="M234" s="361"/>
      <c r="N234" s="361"/>
      <c r="O234" s="361"/>
      <c r="P234" s="361"/>
      <c r="Q234" s="361"/>
      <c r="R234" s="361"/>
      <c r="S234" s="361"/>
      <c r="T234" s="361"/>
      <c r="U234" s="361"/>
      <c r="V234" s="361"/>
    </row>
    <row r="235">
      <c r="A235" s="361"/>
      <c r="B235" s="326"/>
      <c r="C235" s="116"/>
      <c r="D235" s="326"/>
      <c r="E235" s="326"/>
      <c r="F235" s="326"/>
      <c r="G235" s="326"/>
      <c r="H235" s="326"/>
      <c r="I235" s="326"/>
      <c r="J235" s="326"/>
      <c r="K235" s="326"/>
      <c r="L235" s="326"/>
      <c r="M235" s="361"/>
      <c r="N235" s="361"/>
      <c r="O235" s="361"/>
      <c r="P235" s="361"/>
      <c r="Q235" s="361"/>
      <c r="R235" s="361"/>
      <c r="S235" s="361"/>
      <c r="T235" s="361"/>
      <c r="U235" s="361"/>
      <c r="V235" s="361"/>
    </row>
    <row r="236">
      <c r="A236" s="361"/>
      <c r="B236" s="326"/>
      <c r="C236" s="116"/>
      <c r="D236" s="326"/>
      <c r="E236" s="326"/>
      <c r="F236" s="326"/>
      <c r="G236" s="326"/>
      <c r="H236" s="326"/>
      <c r="I236" s="326"/>
      <c r="J236" s="326"/>
      <c r="K236" s="326"/>
      <c r="L236" s="326"/>
      <c r="M236" s="361"/>
      <c r="N236" s="361"/>
      <c r="O236" s="361"/>
      <c r="P236" s="361"/>
      <c r="Q236" s="361"/>
      <c r="R236" s="361"/>
      <c r="S236" s="361"/>
      <c r="T236" s="361"/>
      <c r="U236" s="361"/>
      <c r="V236" s="361"/>
    </row>
    <row r="237">
      <c r="A237" s="361"/>
      <c r="B237" s="326"/>
      <c r="C237" s="116"/>
      <c r="D237" s="326"/>
      <c r="E237" s="326"/>
      <c r="F237" s="326"/>
      <c r="G237" s="326"/>
      <c r="H237" s="326"/>
      <c r="I237" s="326"/>
      <c r="J237" s="326"/>
      <c r="K237" s="326"/>
      <c r="L237" s="326"/>
      <c r="M237" s="361"/>
      <c r="N237" s="361"/>
      <c r="O237" s="361"/>
      <c r="P237" s="361"/>
      <c r="Q237" s="361"/>
      <c r="R237" s="361"/>
      <c r="S237" s="361"/>
      <c r="T237" s="361"/>
      <c r="U237" s="361"/>
      <c r="V237" s="361"/>
    </row>
    <row r="238">
      <c r="A238" s="361"/>
      <c r="B238" s="326"/>
      <c r="C238" s="116"/>
      <c r="D238" s="326"/>
      <c r="E238" s="326"/>
      <c r="F238" s="326"/>
      <c r="G238" s="326"/>
      <c r="H238" s="326"/>
      <c r="I238" s="326"/>
      <c r="J238" s="326"/>
      <c r="K238" s="326"/>
      <c r="L238" s="326"/>
      <c r="M238" s="361"/>
      <c r="N238" s="361"/>
      <c r="O238" s="361"/>
      <c r="P238" s="361"/>
      <c r="Q238" s="361"/>
      <c r="R238" s="361"/>
      <c r="S238" s="361"/>
      <c r="T238" s="361"/>
      <c r="U238" s="361"/>
      <c r="V238" s="361"/>
    </row>
    <row r="239">
      <c r="A239" s="361"/>
      <c r="B239" s="326"/>
      <c r="C239" s="116"/>
      <c r="D239" s="326"/>
      <c r="E239" s="326"/>
      <c r="F239" s="326"/>
      <c r="G239" s="326"/>
      <c r="H239" s="326"/>
      <c r="I239" s="326"/>
      <c r="J239" s="326"/>
      <c r="K239" s="326"/>
      <c r="L239" s="326"/>
      <c r="M239" s="361"/>
      <c r="N239" s="361"/>
      <c r="O239" s="361"/>
      <c r="P239" s="361"/>
      <c r="Q239" s="361"/>
      <c r="R239" s="361"/>
      <c r="S239" s="361"/>
      <c r="T239" s="361"/>
      <c r="U239" s="361"/>
      <c r="V239" s="361"/>
    </row>
    <row r="240">
      <c r="A240" s="361"/>
      <c r="B240" s="326"/>
      <c r="C240" s="116"/>
      <c r="D240" s="326"/>
      <c r="E240" s="326"/>
      <c r="F240" s="326"/>
      <c r="G240" s="326"/>
      <c r="H240" s="326"/>
      <c r="I240" s="326"/>
      <c r="J240" s="326"/>
      <c r="K240" s="326"/>
      <c r="L240" s="326"/>
      <c r="M240" s="361"/>
      <c r="N240" s="361"/>
      <c r="O240" s="361"/>
      <c r="P240" s="361"/>
      <c r="Q240" s="361"/>
      <c r="R240" s="361"/>
      <c r="S240" s="361"/>
      <c r="T240" s="361"/>
      <c r="U240" s="361"/>
      <c r="V240" s="361"/>
    </row>
    <row r="241">
      <c r="A241" s="361"/>
      <c r="B241" s="326"/>
      <c r="C241" s="116"/>
      <c r="D241" s="326"/>
      <c r="E241" s="326"/>
      <c r="F241" s="326"/>
      <c r="G241" s="326"/>
      <c r="H241" s="326"/>
      <c r="I241" s="326"/>
      <c r="J241" s="326"/>
      <c r="K241" s="326"/>
      <c r="L241" s="326"/>
      <c r="M241" s="361"/>
      <c r="N241" s="361"/>
      <c r="O241" s="361"/>
      <c r="P241" s="361"/>
      <c r="Q241" s="361"/>
      <c r="R241" s="361"/>
      <c r="S241" s="361"/>
      <c r="T241" s="361"/>
      <c r="U241" s="361"/>
      <c r="V241" s="361"/>
    </row>
    <row r="242">
      <c r="A242" s="361"/>
      <c r="B242" s="326"/>
      <c r="C242" s="116"/>
      <c r="D242" s="326"/>
      <c r="E242" s="326"/>
      <c r="F242" s="326"/>
      <c r="G242" s="326"/>
      <c r="H242" s="326"/>
      <c r="I242" s="326"/>
      <c r="J242" s="326"/>
      <c r="K242" s="326"/>
      <c r="L242" s="326"/>
      <c r="M242" s="361"/>
      <c r="N242" s="361"/>
      <c r="O242" s="361"/>
      <c r="P242" s="361"/>
      <c r="Q242" s="361"/>
      <c r="R242" s="361"/>
      <c r="S242" s="361"/>
      <c r="T242" s="361"/>
      <c r="U242" s="361"/>
      <c r="V242" s="361"/>
    </row>
    <row r="243">
      <c r="A243" s="361"/>
      <c r="B243" s="326"/>
      <c r="C243" s="116"/>
      <c r="D243" s="326"/>
      <c r="E243" s="326"/>
      <c r="F243" s="326"/>
      <c r="G243" s="326"/>
      <c r="H243" s="326"/>
      <c r="I243" s="326"/>
      <c r="J243" s="326"/>
      <c r="K243" s="326"/>
      <c r="L243" s="326"/>
      <c r="M243" s="361"/>
      <c r="N243" s="361"/>
      <c r="O243" s="361"/>
      <c r="P243" s="361"/>
      <c r="Q243" s="361"/>
      <c r="R243" s="361"/>
      <c r="S243" s="361"/>
      <c r="T243" s="361"/>
      <c r="U243" s="361"/>
      <c r="V243" s="361"/>
    </row>
    <row r="244">
      <c r="A244" s="361"/>
      <c r="B244" s="326"/>
      <c r="C244" s="116"/>
      <c r="D244" s="326"/>
      <c r="E244" s="326"/>
      <c r="F244" s="326"/>
      <c r="G244" s="326"/>
      <c r="H244" s="326"/>
      <c r="I244" s="326"/>
      <c r="J244" s="326"/>
      <c r="K244" s="326"/>
      <c r="L244" s="326"/>
      <c r="M244" s="361"/>
      <c r="N244" s="361"/>
      <c r="O244" s="361"/>
      <c r="P244" s="361"/>
      <c r="Q244" s="361"/>
      <c r="R244" s="361"/>
      <c r="S244" s="361"/>
      <c r="T244" s="361"/>
      <c r="U244" s="361"/>
      <c r="V244" s="361"/>
    </row>
    <row r="245">
      <c r="A245" s="361"/>
      <c r="B245" s="326"/>
      <c r="C245" s="116"/>
      <c r="D245" s="326"/>
      <c r="E245" s="326"/>
      <c r="F245" s="326"/>
      <c r="G245" s="326"/>
      <c r="H245" s="326"/>
      <c r="I245" s="326"/>
      <c r="J245" s="326"/>
      <c r="K245" s="326"/>
      <c r="L245" s="326"/>
      <c r="M245" s="361"/>
      <c r="N245" s="361"/>
      <c r="O245" s="361"/>
      <c r="P245" s="361"/>
      <c r="Q245" s="361"/>
      <c r="R245" s="361"/>
      <c r="S245" s="361"/>
      <c r="T245" s="361"/>
      <c r="U245" s="361"/>
      <c r="V245" s="361"/>
    </row>
    <row r="246">
      <c r="A246" s="361"/>
      <c r="B246" s="326"/>
      <c r="C246" s="116"/>
      <c r="D246" s="326"/>
      <c r="E246" s="326"/>
      <c r="F246" s="326"/>
      <c r="G246" s="326"/>
      <c r="H246" s="326"/>
      <c r="I246" s="326"/>
      <c r="J246" s="326"/>
      <c r="K246" s="326"/>
      <c r="L246" s="326"/>
      <c r="M246" s="361"/>
      <c r="N246" s="361"/>
      <c r="O246" s="361"/>
      <c r="P246" s="361"/>
      <c r="Q246" s="361"/>
      <c r="R246" s="361"/>
      <c r="S246" s="361"/>
      <c r="T246" s="361"/>
      <c r="U246" s="361"/>
      <c r="V246" s="361"/>
    </row>
    <row r="247">
      <c r="A247" s="361"/>
      <c r="B247" s="326"/>
      <c r="C247" s="116"/>
      <c r="D247" s="326"/>
      <c r="E247" s="326"/>
      <c r="F247" s="326"/>
      <c r="G247" s="326"/>
      <c r="H247" s="326"/>
      <c r="I247" s="326"/>
      <c r="J247" s="326"/>
      <c r="K247" s="326"/>
      <c r="L247" s="326"/>
      <c r="M247" s="361"/>
      <c r="N247" s="361"/>
      <c r="O247" s="361"/>
      <c r="P247" s="361"/>
      <c r="Q247" s="361"/>
      <c r="R247" s="361"/>
      <c r="S247" s="361"/>
      <c r="T247" s="361"/>
      <c r="U247" s="361"/>
      <c r="V247" s="361"/>
    </row>
    <row r="248">
      <c r="A248" s="361"/>
      <c r="B248" s="326"/>
      <c r="C248" s="116"/>
      <c r="D248" s="326"/>
      <c r="E248" s="326"/>
      <c r="F248" s="326"/>
      <c r="G248" s="326"/>
      <c r="H248" s="326"/>
      <c r="I248" s="326"/>
      <c r="J248" s="326"/>
      <c r="K248" s="326"/>
      <c r="L248" s="326"/>
      <c r="M248" s="361"/>
      <c r="N248" s="361"/>
      <c r="O248" s="361"/>
      <c r="P248" s="361"/>
      <c r="Q248" s="361"/>
      <c r="R248" s="361"/>
      <c r="S248" s="361"/>
      <c r="T248" s="361"/>
      <c r="U248" s="361"/>
      <c r="V248" s="361"/>
    </row>
    <row r="249">
      <c r="A249" s="361"/>
      <c r="B249" s="326"/>
      <c r="C249" s="116"/>
      <c r="D249" s="326"/>
      <c r="E249" s="326"/>
      <c r="F249" s="326"/>
      <c r="G249" s="326"/>
      <c r="H249" s="326"/>
      <c r="I249" s="326"/>
      <c r="J249" s="326"/>
      <c r="K249" s="326"/>
      <c r="L249" s="326"/>
      <c r="M249" s="361"/>
      <c r="N249" s="361"/>
      <c r="O249" s="361"/>
      <c r="P249" s="361"/>
      <c r="Q249" s="361"/>
      <c r="R249" s="361"/>
      <c r="S249" s="361"/>
      <c r="T249" s="361"/>
      <c r="U249" s="361"/>
      <c r="V249" s="361"/>
    </row>
    <row r="250">
      <c r="A250" s="361"/>
      <c r="B250" s="326"/>
      <c r="C250" s="116"/>
      <c r="D250" s="326"/>
      <c r="E250" s="326"/>
      <c r="F250" s="326"/>
      <c r="G250" s="326"/>
      <c r="H250" s="326"/>
      <c r="I250" s="326"/>
      <c r="J250" s="326"/>
      <c r="K250" s="326"/>
      <c r="L250" s="326"/>
      <c r="M250" s="361"/>
      <c r="N250" s="361"/>
      <c r="O250" s="361"/>
      <c r="P250" s="361"/>
      <c r="Q250" s="361"/>
      <c r="R250" s="361"/>
      <c r="S250" s="361"/>
      <c r="T250" s="361"/>
      <c r="U250" s="361"/>
      <c r="V250" s="361"/>
    </row>
    <row r="251">
      <c r="A251" s="361"/>
      <c r="B251" s="326"/>
      <c r="C251" s="116"/>
      <c r="D251" s="326"/>
      <c r="E251" s="326"/>
      <c r="F251" s="326"/>
      <c r="G251" s="326"/>
      <c r="H251" s="326"/>
      <c r="I251" s="326"/>
      <c r="J251" s="326"/>
      <c r="K251" s="326"/>
      <c r="L251" s="326"/>
      <c r="M251" s="361"/>
      <c r="N251" s="361"/>
      <c r="O251" s="361"/>
      <c r="P251" s="361"/>
      <c r="Q251" s="361"/>
      <c r="R251" s="361"/>
      <c r="S251" s="361"/>
      <c r="T251" s="361"/>
      <c r="U251" s="361"/>
      <c r="V251" s="361"/>
    </row>
    <row r="252">
      <c r="A252" s="361"/>
      <c r="B252" s="326"/>
      <c r="C252" s="116"/>
      <c r="D252" s="326"/>
      <c r="E252" s="326"/>
      <c r="F252" s="326"/>
      <c r="G252" s="326"/>
      <c r="H252" s="326"/>
      <c r="I252" s="326"/>
      <c r="J252" s="326"/>
      <c r="K252" s="326"/>
      <c r="L252" s="326"/>
      <c r="M252" s="361"/>
      <c r="N252" s="361"/>
      <c r="O252" s="361"/>
      <c r="P252" s="361"/>
      <c r="Q252" s="361"/>
      <c r="R252" s="361"/>
      <c r="S252" s="361"/>
      <c r="T252" s="361"/>
      <c r="U252" s="361"/>
      <c r="V252" s="361"/>
    </row>
    <row r="253">
      <c r="A253" s="361"/>
      <c r="B253" s="326"/>
      <c r="C253" s="116"/>
      <c r="D253" s="326"/>
      <c r="E253" s="326"/>
      <c r="F253" s="326"/>
      <c r="G253" s="326"/>
      <c r="H253" s="326"/>
      <c r="I253" s="326"/>
      <c r="J253" s="326"/>
      <c r="K253" s="326"/>
      <c r="L253" s="326"/>
      <c r="M253" s="361"/>
      <c r="N253" s="361"/>
      <c r="O253" s="361"/>
      <c r="P253" s="361"/>
      <c r="Q253" s="361"/>
      <c r="R253" s="361"/>
      <c r="S253" s="361"/>
      <c r="T253" s="361"/>
      <c r="U253" s="361"/>
      <c r="V253" s="361"/>
    </row>
    <row r="254">
      <c r="A254" s="361"/>
      <c r="B254" s="326"/>
      <c r="C254" s="116"/>
      <c r="D254" s="326"/>
      <c r="E254" s="326"/>
      <c r="F254" s="326"/>
      <c r="G254" s="326"/>
      <c r="H254" s="326"/>
      <c r="I254" s="326"/>
      <c r="J254" s="326"/>
      <c r="K254" s="326"/>
      <c r="L254" s="326"/>
      <c r="M254" s="361"/>
      <c r="N254" s="361"/>
      <c r="O254" s="361"/>
      <c r="P254" s="361"/>
      <c r="Q254" s="361"/>
      <c r="R254" s="361"/>
      <c r="S254" s="361"/>
      <c r="T254" s="361"/>
      <c r="U254" s="361"/>
      <c r="V254" s="361"/>
    </row>
    <row r="255">
      <c r="A255" s="361"/>
      <c r="B255" s="326"/>
      <c r="C255" s="116"/>
      <c r="D255" s="326"/>
      <c r="E255" s="326"/>
      <c r="F255" s="326"/>
      <c r="G255" s="326"/>
      <c r="H255" s="326"/>
      <c r="I255" s="326"/>
      <c r="J255" s="326"/>
      <c r="K255" s="326"/>
      <c r="L255" s="326"/>
      <c r="M255" s="361"/>
      <c r="N255" s="361"/>
      <c r="O255" s="361"/>
      <c r="P255" s="361"/>
      <c r="Q255" s="361"/>
      <c r="R255" s="361"/>
      <c r="S255" s="361"/>
      <c r="T255" s="361"/>
      <c r="U255" s="361"/>
      <c r="V255" s="361"/>
    </row>
    <row r="256">
      <c r="A256" s="361"/>
      <c r="B256" s="326"/>
      <c r="C256" s="116"/>
      <c r="D256" s="326"/>
      <c r="E256" s="326"/>
      <c r="F256" s="326"/>
      <c r="G256" s="326"/>
      <c r="H256" s="326"/>
      <c r="I256" s="326"/>
      <c r="J256" s="326"/>
      <c r="K256" s="326"/>
      <c r="L256" s="326"/>
      <c r="M256" s="361"/>
      <c r="N256" s="361"/>
      <c r="O256" s="361"/>
      <c r="P256" s="361"/>
      <c r="Q256" s="361"/>
      <c r="R256" s="361"/>
      <c r="S256" s="361"/>
      <c r="T256" s="361"/>
      <c r="U256" s="361"/>
      <c r="V256" s="361"/>
    </row>
    <row r="257">
      <c r="A257" s="361"/>
      <c r="B257" s="326"/>
      <c r="C257" s="116"/>
      <c r="D257" s="326"/>
      <c r="E257" s="326"/>
      <c r="F257" s="326"/>
      <c r="G257" s="326"/>
      <c r="H257" s="326"/>
      <c r="I257" s="326"/>
      <c r="J257" s="326"/>
      <c r="K257" s="326"/>
      <c r="L257" s="326"/>
      <c r="M257" s="361"/>
      <c r="N257" s="361"/>
      <c r="O257" s="361"/>
      <c r="P257" s="361"/>
      <c r="Q257" s="361"/>
      <c r="R257" s="361"/>
      <c r="S257" s="361"/>
      <c r="T257" s="361"/>
      <c r="U257" s="361"/>
      <c r="V257" s="361"/>
    </row>
    <row r="258">
      <c r="A258" s="361"/>
      <c r="B258" s="326"/>
      <c r="C258" s="116"/>
      <c r="D258" s="326"/>
      <c r="E258" s="326"/>
      <c r="F258" s="326"/>
      <c r="G258" s="326"/>
      <c r="H258" s="326"/>
      <c r="I258" s="326"/>
      <c r="J258" s="326"/>
      <c r="K258" s="326"/>
      <c r="L258" s="326"/>
      <c r="M258" s="361"/>
      <c r="N258" s="361"/>
      <c r="O258" s="361"/>
      <c r="P258" s="361"/>
      <c r="Q258" s="361"/>
      <c r="R258" s="361"/>
      <c r="S258" s="361"/>
      <c r="T258" s="361"/>
      <c r="U258" s="361"/>
      <c r="V258" s="361"/>
    </row>
    <row r="259">
      <c r="A259" s="361"/>
      <c r="B259" s="326"/>
      <c r="C259" s="116"/>
      <c r="D259" s="326"/>
      <c r="E259" s="326"/>
      <c r="F259" s="326"/>
      <c r="G259" s="326"/>
      <c r="H259" s="326"/>
      <c r="I259" s="326"/>
      <c r="J259" s="326"/>
      <c r="K259" s="326"/>
      <c r="L259" s="326"/>
      <c r="M259" s="361"/>
      <c r="N259" s="361"/>
      <c r="O259" s="361"/>
      <c r="P259" s="361"/>
      <c r="Q259" s="361"/>
      <c r="R259" s="361"/>
      <c r="S259" s="361"/>
      <c r="T259" s="361"/>
      <c r="U259" s="361"/>
      <c r="V259" s="361"/>
    </row>
    <row r="260">
      <c r="A260" s="361"/>
      <c r="B260" s="326"/>
      <c r="C260" s="116"/>
      <c r="D260" s="326"/>
      <c r="E260" s="326"/>
      <c r="F260" s="326"/>
      <c r="G260" s="326"/>
      <c r="H260" s="326"/>
      <c r="I260" s="326"/>
      <c r="J260" s="326"/>
      <c r="K260" s="326"/>
      <c r="L260" s="326"/>
      <c r="M260" s="361"/>
      <c r="N260" s="361"/>
      <c r="O260" s="361"/>
      <c r="P260" s="361"/>
      <c r="Q260" s="361"/>
      <c r="R260" s="361"/>
      <c r="S260" s="361"/>
      <c r="T260" s="361"/>
      <c r="U260" s="361"/>
      <c r="V260" s="361"/>
    </row>
    <row r="261">
      <c r="A261" s="361"/>
      <c r="B261" s="326"/>
      <c r="C261" s="116"/>
      <c r="D261" s="326"/>
      <c r="E261" s="326"/>
      <c r="F261" s="326"/>
      <c r="G261" s="326"/>
      <c r="H261" s="326"/>
      <c r="I261" s="326"/>
      <c r="J261" s="326"/>
      <c r="K261" s="326"/>
      <c r="L261" s="326"/>
      <c r="M261" s="361"/>
      <c r="N261" s="361"/>
      <c r="O261" s="361"/>
      <c r="P261" s="361"/>
      <c r="Q261" s="361"/>
      <c r="R261" s="361"/>
      <c r="S261" s="361"/>
      <c r="T261" s="361"/>
      <c r="U261" s="361"/>
      <c r="V261" s="361"/>
    </row>
    <row r="262">
      <c r="A262" s="361"/>
      <c r="B262" s="326"/>
      <c r="C262" s="116"/>
      <c r="D262" s="326"/>
      <c r="E262" s="326"/>
      <c r="F262" s="326"/>
      <c r="G262" s="326"/>
      <c r="H262" s="326"/>
      <c r="I262" s="326"/>
      <c r="J262" s="326"/>
      <c r="K262" s="326"/>
      <c r="L262" s="326"/>
      <c r="M262" s="361"/>
      <c r="N262" s="361"/>
      <c r="O262" s="361"/>
      <c r="P262" s="361"/>
      <c r="Q262" s="361"/>
      <c r="R262" s="361"/>
      <c r="S262" s="361"/>
      <c r="T262" s="361"/>
      <c r="U262" s="361"/>
      <c r="V262" s="361"/>
    </row>
    <row r="263">
      <c r="A263" s="361"/>
      <c r="B263" s="326"/>
      <c r="C263" s="116"/>
      <c r="D263" s="326"/>
      <c r="E263" s="326"/>
      <c r="F263" s="326"/>
      <c r="G263" s="326"/>
      <c r="H263" s="326"/>
      <c r="I263" s="326"/>
      <c r="J263" s="326"/>
      <c r="K263" s="326"/>
      <c r="L263" s="326"/>
      <c r="M263" s="361"/>
      <c r="N263" s="361"/>
      <c r="O263" s="361"/>
      <c r="P263" s="361"/>
      <c r="Q263" s="361"/>
      <c r="R263" s="361"/>
      <c r="S263" s="361"/>
      <c r="T263" s="361"/>
      <c r="U263" s="361"/>
      <c r="V263" s="361"/>
    </row>
    <row r="264">
      <c r="A264" s="361"/>
      <c r="B264" s="326"/>
      <c r="C264" s="116"/>
      <c r="D264" s="326"/>
      <c r="E264" s="326"/>
      <c r="F264" s="326"/>
      <c r="G264" s="326"/>
      <c r="H264" s="326"/>
      <c r="I264" s="326"/>
      <c r="J264" s="326"/>
      <c r="K264" s="326"/>
      <c r="L264" s="326"/>
      <c r="M264" s="361"/>
      <c r="N264" s="361"/>
      <c r="O264" s="361"/>
      <c r="P264" s="361"/>
      <c r="Q264" s="361"/>
      <c r="R264" s="361"/>
      <c r="S264" s="361"/>
      <c r="T264" s="361"/>
      <c r="U264" s="361"/>
      <c r="V264" s="361"/>
    </row>
    <row r="265">
      <c r="A265" s="361"/>
      <c r="B265" s="326"/>
      <c r="C265" s="116"/>
      <c r="D265" s="326"/>
      <c r="E265" s="326"/>
      <c r="F265" s="326"/>
      <c r="G265" s="326"/>
      <c r="H265" s="326"/>
      <c r="I265" s="326"/>
      <c r="J265" s="326"/>
      <c r="K265" s="326"/>
      <c r="L265" s="326"/>
      <c r="M265" s="361"/>
      <c r="N265" s="361"/>
      <c r="O265" s="361"/>
      <c r="P265" s="361"/>
      <c r="Q265" s="361"/>
      <c r="R265" s="361"/>
      <c r="S265" s="361"/>
      <c r="T265" s="361"/>
      <c r="U265" s="361"/>
      <c r="V265" s="361"/>
    </row>
    <row r="266">
      <c r="A266" s="361"/>
      <c r="B266" s="326"/>
      <c r="C266" s="116"/>
      <c r="D266" s="326"/>
      <c r="E266" s="326"/>
      <c r="F266" s="326"/>
      <c r="G266" s="326"/>
      <c r="H266" s="326"/>
      <c r="I266" s="326"/>
      <c r="J266" s="326"/>
      <c r="K266" s="326"/>
      <c r="L266" s="326"/>
      <c r="M266" s="361"/>
      <c r="N266" s="361"/>
      <c r="O266" s="361"/>
      <c r="P266" s="361"/>
      <c r="Q266" s="361"/>
      <c r="R266" s="361"/>
      <c r="S266" s="361"/>
      <c r="T266" s="361"/>
      <c r="U266" s="361"/>
      <c r="V266" s="361"/>
    </row>
    <row r="267">
      <c r="A267" s="361"/>
      <c r="B267" s="326"/>
      <c r="C267" s="116"/>
      <c r="D267" s="326"/>
      <c r="E267" s="326"/>
      <c r="F267" s="326"/>
      <c r="G267" s="326"/>
      <c r="H267" s="326"/>
      <c r="I267" s="326"/>
      <c r="J267" s="326"/>
      <c r="K267" s="326"/>
      <c r="L267" s="326"/>
      <c r="M267" s="361"/>
      <c r="N267" s="361"/>
      <c r="O267" s="361"/>
      <c r="P267" s="361"/>
      <c r="Q267" s="361"/>
      <c r="R267" s="361"/>
      <c r="S267" s="361"/>
      <c r="T267" s="361"/>
      <c r="U267" s="361"/>
      <c r="V267" s="361"/>
    </row>
    <row r="268">
      <c r="A268" s="361"/>
      <c r="B268" s="326"/>
      <c r="C268" s="116"/>
      <c r="D268" s="326"/>
      <c r="E268" s="326"/>
      <c r="F268" s="326"/>
      <c r="G268" s="326"/>
      <c r="H268" s="326"/>
      <c r="I268" s="326"/>
      <c r="J268" s="326"/>
      <c r="K268" s="326"/>
      <c r="L268" s="326"/>
      <c r="M268" s="361"/>
      <c r="N268" s="361"/>
      <c r="O268" s="361"/>
      <c r="P268" s="361"/>
      <c r="Q268" s="361"/>
      <c r="R268" s="361"/>
      <c r="S268" s="361"/>
      <c r="T268" s="361"/>
      <c r="U268" s="361"/>
      <c r="V268" s="361"/>
    </row>
    <row r="269">
      <c r="A269" s="361"/>
      <c r="B269" s="326"/>
      <c r="C269" s="116"/>
      <c r="D269" s="326"/>
      <c r="E269" s="326"/>
      <c r="F269" s="326"/>
      <c r="G269" s="326"/>
      <c r="H269" s="326"/>
      <c r="I269" s="326"/>
      <c r="J269" s="326"/>
      <c r="K269" s="326"/>
      <c r="L269" s="326"/>
      <c r="M269" s="361"/>
      <c r="N269" s="361"/>
      <c r="O269" s="361"/>
      <c r="P269" s="361"/>
      <c r="Q269" s="361"/>
      <c r="R269" s="361"/>
      <c r="S269" s="361"/>
      <c r="T269" s="361"/>
      <c r="U269" s="361"/>
      <c r="V269" s="361"/>
    </row>
    <row r="270">
      <c r="A270" s="361"/>
      <c r="B270" s="326"/>
      <c r="C270" s="116"/>
      <c r="D270" s="326"/>
      <c r="E270" s="326"/>
      <c r="F270" s="326"/>
      <c r="G270" s="326"/>
      <c r="H270" s="326"/>
      <c r="I270" s="326"/>
      <c r="J270" s="326"/>
      <c r="K270" s="326"/>
      <c r="L270" s="326"/>
      <c r="M270" s="361"/>
      <c r="N270" s="361"/>
      <c r="O270" s="361"/>
      <c r="P270" s="361"/>
      <c r="Q270" s="361"/>
      <c r="R270" s="361"/>
      <c r="S270" s="361"/>
      <c r="T270" s="361"/>
      <c r="U270" s="361"/>
      <c r="V270" s="361"/>
    </row>
    <row r="271">
      <c r="A271" s="361"/>
      <c r="B271" s="326"/>
      <c r="C271" s="116"/>
      <c r="D271" s="326"/>
      <c r="E271" s="326"/>
      <c r="F271" s="326"/>
      <c r="G271" s="326"/>
      <c r="H271" s="326"/>
      <c r="I271" s="326"/>
      <c r="J271" s="326"/>
      <c r="K271" s="326"/>
      <c r="L271" s="326"/>
      <c r="M271" s="361"/>
      <c r="N271" s="361"/>
      <c r="O271" s="361"/>
      <c r="P271" s="361"/>
      <c r="Q271" s="361"/>
      <c r="R271" s="361"/>
      <c r="S271" s="361"/>
      <c r="T271" s="361"/>
      <c r="U271" s="361"/>
      <c r="V271" s="361"/>
    </row>
    <row r="272">
      <c r="A272" s="361"/>
      <c r="B272" s="326"/>
      <c r="C272" s="116"/>
      <c r="D272" s="326"/>
      <c r="E272" s="326"/>
      <c r="F272" s="326"/>
      <c r="G272" s="326"/>
      <c r="H272" s="326"/>
      <c r="I272" s="326"/>
      <c r="J272" s="326"/>
      <c r="K272" s="326"/>
      <c r="L272" s="326"/>
      <c r="M272" s="361"/>
      <c r="N272" s="361"/>
      <c r="O272" s="361"/>
      <c r="P272" s="361"/>
      <c r="Q272" s="361"/>
      <c r="R272" s="361"/>
      <c r="S272" s="361"/>
      <c r="T272" s="361"/>
      <c r="U272" s="361"/>
      <c r="V272" s="361"/>
    </row>
    <row r="273">
      <c r="A273" s="361"/>
      <c r="B273" s="326"/>
      <c r="C273" s="116"/>
      <c r="D273" s="326"/>
      <c r="E273" s="326"/>
      <c r="F273" s="326"/>
      <c r="G273" s="326"/>
      <c r="H273" s="326"/>
      <c r="I273" s="326"/>
      <c r="J273" s="326"/>
      <c r="K273" s="326"/>
      <c r="L273" s="326"/>
      <c r="M273" s="361"/>
      <c r="N273" s="361"/>
      <c r="O273" s="361"/>
      <c r="P273" s="361"/>
      <c r="Q273" s="361"/>
      <c r="R273" s="361"/>
      <c r="S273" s="361"/>
      <c r="T273" s="361"/>
      <c r="U273" s="361"/>
      <c r="V273" s="361"/>
    </row>
    <row r="274">
      <c r="A274" s="361"/>
      <c r="B274" s="326"/>
      <c r="C274" s="116"/>
      <c r="D274" s="326"/>
      <c r="E274" s="326"/>
      <c r="F274" s="326"/>
      <c r="G274" s="326"/>
      <c r="H274" s="326"/>
      <c r="I274" s="326"/>
      <c r="J274" s="326"/>
      <c r="K274" s="326"/>
      <c r="L274" s="326"/>
      <c r="M274" s="361"/>
      <c r="N274" s="361"/>
      <c r="O274" s="361"/>
      <c r="P274" s="361"/>
      <c r="Q274" s="361"/>
      <c r="R274" s="361"/>
      <c r="S274" s="361"/>
      <c r="T274" s="361"/>
      <c r="U274" s="361"/>
      <c r="V274" s="361"/>
    </row>
    <row r="275">
      <c r="A275" s="361"/>
      <c r="B275" s="326"/>
      <c r="C275" s="116"/>
      <c r="D275" s="326"/>
      <c r="E275" s="326"/>
      <c r="F275" s="326"/>
      <c r="G275" s="326"/>
      <c r="H275" s="326"/>
      <c r="I275" s="326"/>
      <c r="J275" s="326"/>
      <c r="K275" s="326"/>
      <c r="L275" s="326"/>
      <c r="M275" s="361"/>
      <c r="N275" s="361"/>
      <c r="O275" s="361"/>
      <c r="P275" s="361"/>
      <c r="Q275" s="361"/>
      <c r="R275" s="361"/>
      <c r="S275" s="361"/>
      <c r="T275" s="361"/>
      <c r="U275" s="361"/>
      <c r="V275" s="361"/>
    </row>
    <row r="276">
      <c r="A276" s="361"/>
      <c r="B276" s="326"/>
      <c r="C276" s="116"/>
      <c r="D276" s="326"/>
      <c r="E276" s="326"/>
      <c r="F276" s="326"/>
      <c r="G276" s="326"/>
      <c r="H276" s="326"/>
      <c r="I276" s="326"/>
      <c r="J276" s="326"/>
      <c r="K276" s="326"/>
      <c r="L276" s="326"/>
      <c r="M276" s="361"/>
      <c r="N276" s="361"/>
      <c r="O276" s="361"/>
      <c r="P276" s="361"/>
      <c r="Q276" s="361"/>
      <c r="R276" s="361"/>
      <c r="S276" s="361"/>
      <c r="T276" s="361"/>
      <c r="U276" s="361"/>
      <c r="V276" s="361"/>
    </row>
    <row r="277">
      <c r="A277" s="361"/>
      <c r="B277" s="326"/>
      <c r="C277" s="116"/>
      <c r="D277" s="326"/>
      <c r="E277" s="326"/>
      <c r="F277" s="326"/>
      <c r="G277" s="326"/>
      <c r="H277" s="326"/>
      <c r="I277" s="326"/>
      <c r="J277" s="326"/>
      <c r="K277" s="326"/>
      <c r="L277" s="326"/>
      <c r="M277" s="361"/>
      <c r="N277" s="361"/>
      <c r="O277" s="361"/>
      <c r="P277" s="361"/>
      <c r="Q277" s="361"/>
      <c r="R277" s="361"/>
      <c r="S277" s="361"/>
      <c r="T277" s="361"/>
      <c r="U277" s="361"/>
      <c r="V277" s="361"/>
    </row>
    <row r="278">
      <c r="A278" s="361"/>
      <c r="B278" s="326"/>
      <c r="C278" s="116"/>
      <c r="D278" s="326"/>
      <c r="E278" s="326"/>
      <c r="F278" s="326"/>
      <c r="G278" s="326"/>
      <c r="H278" s="326"/>
      <c r="I278" s="326"/>
      <c r="J278" s="326"/>
      <c r="K278" s="326"/>
      <c r="L278" s="326"/>
      <c r="M278" s="361"/>
      <c r="N278" s="361"/>
      <c r="O278" s="361"/>
      <c r="P278" s="361"/>
      <c r="Q278" s="361"/>
      <c r="R278" s="361"/>
      <c r="S278" s="361"/>
      <c r="T278" s="361"/>
      <c r="U278" s="361"/>
      <c r="V278" s="361"/>
    </row>
    <row r="279">
      <c r="A279" s="361"/>
      <c r="B279" s="326"/>
      <c r="C279" s="116"/>
      <c r="D279" s="326"/>
      <c r="E279" s="326"/>
      <c r="F279" s="326"/>
      <c r="G279" s="326"/>
      <c r="H279" s="326"/>
      <c r="I279" s="326"/>
      <c r="J279" s="326"/>
      <c r="K279" s="326"/>
      <c r="L279" s="326"/>
      <c r="M279" s="361"/>
      <c r="N279" s="361"/>
      <c r="O279" s="361"/>
      <c r="P279" s="361"/>
      <c r="Q279" s="361"/>
      <c r="R279" s="361"/>
      <c r="S279" s="361"/>
      <c r="T279" s="361"/>
      <c r="U279" s="361"/>
      <c r="V279" s="361"/>
    </row>
    <row r="280">
      <c r="A280" s="361"/>
      <c r="B280" s="326"/>
      <c r="C280" s="116"/>
      <c r="D280" s="326"/>
      <c r="E280" s="326"/>
      <c r="F280" s="326"/>
      <c r="G280" s="326"/>
      <c r="H280" s="326"/>
      <c r="I280" s="326"/>
      <c r="J280" s="326"/>
      <c r="K280" s="326"/>
      <c r="L280" s="326"/>
      <c r="M280" s="361"/>
      <c r="N280" s="361"/>
      <c r="O280" s="361"/>
      <c r="P280" s="361"/>
      <c r="Q280" s="361"/>
      <c r="R280" s="361"/>
      <c r="S280" s="361"/>
      <c r="T280" s="361"/>
      <c r="U280" s="361"/>
      <c r="V280" s="361"/>
    </row>
    <row r="281">
      <c r="A281" s="361"/>
      <c r="B281" s="326"/>
      <c r="C281" s="116"/>
      <c r="D281" s="326"/>
      <c r="E281" s="326"/>
      <c r="F281" s="326"/>
      <c r="G281" s="326"/>
      <c r="H281" s="326"/>
      <c r="I281" s="326"/>
      <c r="J281" s="326"/>
      <c r="K281" s="326"/>
      <c r="L281" s="326"/>
      <c r="M281" s="361"/>
      <c r="N281" s="361"/>
      <c r="O281" s="361"/>
      <c r="P281" s="361"/>
      <c r="Q281" s="361"/>
      <c r="R281" s="361"/>
      <c r="S281" s="361"/>
      <c r="T281" s="361"/>
      <c r="U281" s="361"/>
      <c r="V281" s="361"/>
    </row>
    <row r="282">
      <c r="A282" s="361"/>
      <c r="B282" s="326"/>
      <c r="C282" s="116"/>
      <c r="D282" s="326"/>
      <c r="E282" s="326"/>
      <c r="F282" s="326"/>
      <c r="G282" s="326"/>
      <c r="H282" s="326"/>
      <c r="I282" s="326"/>
      <c r="J282" s="326"/>
      <c r="K282" s="326"/>
      <c r="L282" s="326"/>
      <c r="M282" s="361"/>
      <c r="N282" s="361"/>
      <c r="O282" s="361"/>
      <c r="P282" s="361"/>
      <c r="Q282" s="361"/>
      <c r="R282" s="361"/>
      <c r="S282" s="361"/>
      <c r="T282" s="361"/>
      <c r="U282" s="361"/>
      <c r="V282" s="361"/>
    </row>
    <row r="283">
      <c r="A283" s="361"/>
      <c r="B283" s="326"/>
      <c r="C283" s="116"/>
      <c r="D283" s="326"/>
      <c r="E283" s="326"/>
      <c r="F283" s="326"/>
      <c r="G283" s="326"/>
      <c r="H283" s="326"/>
      <c r="I283" s="326"/>
      <c r="J283" s="326"/>
      <c r="K283" s="326"/>
      <c r="L283" s="326"/>
      <c r="M283" s="361"/>
      <c r="N283" s="361"/>
      <c r="O283" s="361"/>
      <c r="P283" s="361"/>
      <c r="Q283" s="361"/>
      <c r="R283" s="361"/>
      <c r="S283" s="361"/>
      <c r="T283" s="361"/>
      <c r="U283" s="361"/>
      <c r="V283" s="361"/>
    </row>
    <row r="284">
      <c r="A284" s="361"/>
      <c r="B284" s="326"/>
      <c r="C284" s="116"/>
      <c r="D284" s="326"/>
      <c r="E284" s="326"/>
      <c r="F284" s="326"/>
      <c r="G284" s="326"/>
      <c r="H284" s="326"/>
      <c r="I284" s="326"/>
      <c r="J284" s="326"/>
      <c r="K284" s="326"/>
      <c r="L284" s="326"/>
      <c r="M284" s="361"/>
      <c r="N284" s="361"/>
      <c r="O284" s="361"/>
      <c r="P284" s="361"/>
      <c r="Q284" s="361"/>
      <c r="R284" s="361"/>
      <c r="S284" s="361"/>
      <c r="T284" s="361"/>
      <c r="U284" s="361"/>
      <c r="V284" s="361"/>
    </row>
    <row r="285">
      <c r="A285" s="361"/>
      <c r="B285" s="326"/>
      <c r="C285" s="116"/>
      <c r="D285" s="326"/>
      <c r="E285" s="326"/>
      <c r="F285" s="326"/>
      <c r="G285" s="326"/>
      <c r="H285" s="326"/>
      <c r="I285" s="326"/>
      <c r="J285" s="326"/>
      <c r="K285" s="326"/>
      <c r="L285" s="326"/>
      <c r="M285" s="361"/>
      <c r="N285" s="361"/>
      <c r="O285" s="361"/>
      <c r="P285" s="361"/>
      <c r="Q285" s="361"/>
      <c r="R285" s="361"/>
      <c r="S285" s="361"/>
      <c r="T285" s="361"/>
      <c r="U285" s="361"/>
      <c r="V285" s="361"/>
    </row>
    <row r="286">
      <c r="A286" s="361"/>
      <c r="B286" s="326"/>
      <c r="C286" s="116"/>
      <c r="D286" s="326"/>
      <c r="E286" s="326"/>
      <c r="F286" s="326"/>
      <c r="G286" s="326"/>
      <c r="H286" s="326"/>
      <c r="I286" s="326"/>
      <c r="J286" s="326"/>
      <c r="K286" s="326"/>
      <c r="L286" s="326"/>
      <c r="M286" s="361"/>
      <c r="N286" s="361"/>
      <c r="O286" s="361"/>
      <c r="P286" s="361"/>
      <c r="Q286" s="361"/>
      <c r="R286" s="361"/>
      <c r="S286" s="361"/>
      <c r="T286" s="361"/>
      <c r="U286" s="361"/>
      <c r="V286" s="361"/>
    </row>
    <row r="287">
      <c r="A287" s="361"/>
      <c r="B287" s="326"/>
      <c r="C287" s="116"/>
      <c r="D287" s="326"/>
      <c r="E287" s="326"/>
      <c r="F287" s="326"/>
      <c r="G287" s="326"/>
      <c r="H287" s="326"/>
      <c r="I287" s="326"/>
      <c r="J287" s="326"/>
      <c r="K287" s="326"/>
      <c r="L287" s="326"/>
      <c r="M287" s="361"/>
      <c r="N287" s="361"/>
      <c r="O287" s="361"/>
      <c r="P287" s="361"/>
      <c r="Q287" s="361"/>
      <c r="R287" s="361"/>
      <c r="S287" s="361"/>
      <c r="T287" s="361"/>
      <c r="U287" s="361"/>
      <c r="V287" s="361"/>
    </row>
    <row r="288">
      <c r="A288" s="361"/>
      <c r="B288" s="326"/>
      <c r="C288" s="116"/>
      <c r="D288" s="326"/>
      <c r="E288" s="326"/>
      <c r="F288" s="326"/>
      <c r="G288" s="326"/>
      <c r="H288" s="326"/>
      <c r="I288" s="326"/>
      <c r="J288" s="326"/>
      <c r="K288" s="326"/>
      <c r="L288" s="326"/>
      <c r="M288" s="361"/>
      <c r="N288" s="361"/>
      <c r="O288" s="361"/>
      <c r="P288" s="361"/>
      <c r="Q288" s="361"/>
      <c r="R288" s="361"/>
      <c r="S288" s="361"/>
      <c r="T288" s="361"/>
      <c r="U288" s="361"/>
      <c r="V288" s="361"/>
    </row>
    <row r="289">
      <c r="A289" s="361"/>
      <c r="B289" s="326"/>
      <c r="C289" s="116"/>
      <c r="D289" s="326"/>
      <c r="E289" s="326"/>
      <c r="F289" s="326"/>
      <c r="G289" s="326"/>
      <c r="H289" s="326"/>
      <c r="I289" s="326"/>
      <c r="J289" s="326"/>
      <c r="K289" s="326"/>
      <c r="L289" s="326"/>
      <c r="M289" s="361"/>
      <c r="N289" s="361"/>
      <c r="O289" s="361"/>
      <c r="P289" s="361"/>
      <c r="Q289" s="361"/>
      <c r="R289" s="361"/>
      <c r="S289" s="361"/>
      <c r="T289" s="361"/>
      <c r="U289" s="361"/>
      <c r="V289" s="361"/>
    </row>
    <row r="290">
      <c r="A290" s="361"/>
      <c r="B290" s="326"/>
      <c r="C290" s="116"/>
      <c r="D290" s="326"/>
      <c r="E290" s="326"/>
      <c r="F290" s="326"/>
      <c r="G290" s="326"/>
      <c r="H290" s="326"/>
      <c r="I290" s="326"/>
      <c r="J290" s="326"/>
      <c r="K290" s="326"/>
      <c r="L290" s="326"/>
      <c r="M290" s="361"/>
      <c r="N290" s="361"/>
      <c r="O290" s="361"/>
      <c r="P290" s="361"/>
      <c r="Q290" s="361"/>
      <c r="R290" s="361"/>
      <c r="S290" s="361"/>
      <c r="T290" s="361"/>
      <c r="U290" s="361"/>
      <c r="V290" s="361"/>
    </row>
    <row r="291">
      <c r="A291" s="361"/>
      <c r="B291" s="326"/>
      <c r="C291" s="116"/>
      <c r="D291" s="326"/>
      <c r="E291" s="326"/>
      <c r="F291" s="326"/>
      <c r="G291" s="326"/>
      <c r="H291" s="326"/>
      <c r="I291" s="326"/>
      <c r="J291" s="326"/>
      <c r="K291" s="326"/>
      <c r="L291" s="326"/>
      <c r="M291" s="361"/>
      <c r="N291" s="361"/>
      <c r="O291" s="361"/>
      <c r="P291" s="361"/>
      <c r="Q291" s="361"/>
      <c r="R291" s="361"/>
      <c r="S291" s="361"/>
      <c r="T291" s="361"/>
      <c r="U291" s="361"/>
      <c r="V291" s="361"/>
    </row>
    <row r="292">
      <c r="A292" s="361"/>
      <c r="B292" s="326"/>
      <c r="C292" s="116"/>
      <c r="D292" s="326"/>
      <c r="E292" s="326"/>
      <c r="F292" s="326"/>
      <c r="G292" s="326"/>
      <c r="H292" s="326"/>
      <c r="I292" s="326"/>
      <c r="J292" s="326"/>
      <c r="K292" s="326"/>
      <c r="L292" s="326"/>
      <c r="M292" s="361"/>
      <c r="N292" s="361"/>
      <c r="O292" s="361"/>
      <c r="P292" s="361"/>
      <c r="Q292" s="361"/>
      <c r="R292" s="361"/>
      <c r="S292" s="361"/>
      <c r="T292" s="361"/>
      <c r="U292" s="361"/>
      <c r="V292" s="361"/>
    </row>
    <row r="293">
      <c r="A293" s="361"/>
      <c r="B293" s="326"/>
      <c r="C293" s="116"/>
      <c r="D293" s="326"/>
      <c r="E293" s="326"/>
      <c r="F293" s="326"/>
      <c r="G293" s="326"/>
      <c r="H293" s="326"/>
      <c r="I293" s="326"/>
      <c r="J293" s="326"/>
      <c r="K293" s="326"/>
      <c r="L293" s="326"/>
      <c r="M293" s="361"/>
      <c r="N293" s="361"/>
      <c r="O293" s="361"/>
      <c r="P293" s="361"/>
      <c r="Q293" s="361"/>
      <c r="R293" s="361"/>
      <c r="S293" s="361"/>
      <c r="T293" s="361"/>
      <c r="U293" s="361"/>
      <c r="V293" s="361"/>
    </row>
    <row r="294">
      <c r="A294" s="361"/>
      <c r="B294" s="326"/>
      <c r="C294" s="116"/>
      <c r="D294" s="326"/>
      <c r="E294" s="326"/>
      <c r="F294" s="326"/>
      <c r="G294" s="326"/>
      <c r="H294" s="326"/>
      <c r="I294" s="326"/>
      <c r="J294" s="326"/>
      <c r="K294" s="326"/>
      <c r="L294" s="326"/>
      <c r="M294" s="361"/>
      <c r="N294" s="361"/>
      <c r="O294" s="361"/>
      <c r="P294" s="361"/>
      <c r="Q294" s="361"/>
      <c r="R294" s="361"/>
      <c r="S294" s="361"/>
      <c r="T294" s="361"/>
      <c r="U294" s="361"/>
      <c r="V294" s="361"/>
    </row>
    <row r="295">
      <c r="A295" s="361"/>
      <c r="B295" s="326"/>
      <c r="C295" s="116"/>
      <c r="D295" s="326"/>
      <c r="E295" s="326"/>
      <c r="F295" s="326"/>
      <c r="G295" s="326"/>
      <c r="H295" s="326"/>
      <c r="I295" s="326"/>
      <c r="J295" s="326"/>
      <c r="K295" s="326"/>
      <c r="L295" s="326"/>
      <c r="M295" s="361"/>
      <c r="N295" s="361"/>
      <c r="O295" s="361"/>
      <c r="P295" s="361"/>
      <c r="Q295" s="361"/>
      <c r="R295" s="361"/>
      <c r="S295" s="361"/>
      <c r="T295" s="361"/>
      <c r="U295" s="361"/>
      <c r="V295" s="361"/>
    </row>
    <row r="296">
      <c r="A296" s="361"/>
      <c r="B296" s="326"/>
      <c r="C296" s="116"/>
      <c r="D296" s="326"/>
      <c r="E296" s="326"/>
      <c r="F296" s="326"/>
      <c r="G296" s="326"/>
      <c r="H296" s="326"/>
      <c r="I296" s="326"/>
      <c r="J296" s="326"/>
      <c r="K296" s="326"/>
      <c r="L296" s="326"/>
      <c r="M296" s="361"/>
      <c r="N296" s="361"/>
      <c r="O296" s="361"/>
      <c r="P296" s="361"/>
      <c r="Q296" s="361"/>
      <c r="R296" s="361"/>
      <c r="S296" s="361"/>
      <c r="T296" s="361"/>
      <c r="U296" s="361"/>
      <c r="V296" s="361"/>
    </row>
    <row r="297">
      <c r="A297" s="361"/>
      <c r="B297" s="326"/>
      <c r="C297" s="116"/>
      <c r="D297" s="326"/>
      <c r="E297" s="326"/>
      <c r="F297" s="326"/>
      <c r="G297" s="326"/>
      <c r="H297" s="326"/>
      <c r="I297" s="326"/>
      <c r="J297" s="326"/>
      <c r="K297" s="326"/>
      <c r="L297" s="326"/>
      <c r="M297" s="361"/>
      <c r="N297" s="361"/>
      <c r="O297" s="361"/>
      <c r="P297" s="361"/>
      <c r="Q297" s="361"/>
      <c r="R297" s="361"/>
      <c r="S297" s="361"/>
      <c r="T297" s="361"/>
      <c r="U297" s="361"/>
      <c r="V297" s="361"/>
    </row>
    <row r="298">
      <c r="A298" s="361"/>
      <c r="B298" s="326"/>
      <c r="C298" s="116"/>
      <c r="D298" s="326"/>
      <c r="E298" s="326"/>
      <c r="F298" s="326"/>
      <c r="G298" s="326"/>
      <c r="H298" s="326"/>
      <c r="I298" s="326"/>
      <c r="J298" s="326"/>
      <c r="K298" s="326"/>
      <c r="L298" s="326"/>
      <c r="M298" s="361"/>
      <c r="N298" s="361"/>
      <c r="O298" s="361"/>
      <c r="P298" s="361"/>
      <c r="Q298" s="361"/>
      <c r="R298" s="361"/>
      <c r="S298" s="361"/>
      <c r="T298" s="361"/>
      <c r="U298" s="361"/>
      <c r="V298" s="361"/>
    </row>
    <row r="299">
      <c r="A299" s="361"/>
      <c r="B299" s="326"/>
      <c r="C299" s="116"/>
      <c r="D299" s="326"/>
      <c r="E299" s="326"/>
      <c r="F299" s="326"/>
      <c r="G299" s="326"/>
      <c r="H299" s="326"/>
      <c r="I299" s="326"/>
      <c r="J299" s="326"/>
      <c r="K299" s="326"/>
      <c r="L299" s="326"/>
      <c r="M299" s="361"/>
      <c r="N299" s="361"/>
      <c r="O299" s="361"/>
      <c r="P299" s="361"/>
      <c r="Q299" s="361"/>
      <c r="R299" s="361"/>
      <c r="S299" s="361"/>
      <c r="T299" s="361"/>
      <c r="U299" s="361"/>
      <c r="V299" s="361"/>
    </row>
    <row r="300">
      <c r="A300" s="361"/>
      <c r="B300" s="326"/>
      <c r="C300" s="116"/>
      <c r="D300" s="326"/>
      <c r="E300" s="326"/>
      <c r="F300" s="326"/>
      <c r="G300" s="326"/>
      <c r="H300" s="326"/>
      <c r="I300" s="326"/>
      <c r="J300" s="326"/>
      <c r="K300" s="326"/>
      <c r="L300" s="326"/>
      <c r="M300" s="361"/>
      <c r="N300" s="361"/>
      <c r="O300" s="361"/>
      <c r="P300" s="361"/>
      <c r="Q300" s="361"/>
      <c r="R300" s="361"/>
      <c r="S300" s="361"/>
      <c r="T300" s="361"/>
      <c r="U300" s="361"/>
      <c r="V300" s="361"/>
    </row>
    <row r="301">
      <c r="A301" s="361"/>
      <c r="B301" s="326"/>
      <c r="C301" s="116"/>
      <c r="D301" s="326"/>
      <c r="E301" s="326"/>
      <c r="F301" s="326"/>
      <c r="G301" s="326"/>
      <c r="H301" s="326"/>
      <c r="I301" s="326"/>
      <c r="J301" s="326"/>
      <c r="K301" s="326"/>
      <c r="L301" s="326"/>
      <c r="M301" s="361"/>
      <c r="N301" s="361"/>
      <c r="O301" s="361"/>
      <c r="P301" s="361"/>
      <c r="Q301" s="361"/>
      <c r="R301" s="361"/>
      <c r="S301" s="361"/>
      <c r="T301" s="361"/>
      <c r="U301" s="361"/>
      <c r="V301" s="361"/>
    </row>
    <row r="302">
      <c r="A302" s="361"/>
      <c r="B302" s="326"/>
      <c r="C302" s="116"/>
      <c r="D302" s="326"/>
      <c r="E302" s="326"/>
      <c r="F302" s="326"/>
      <c r="G302" s="326"/>
      <c r="H302" s="326"/>
      <c r="I302" s="326"/>
      <c r="J302" s="326"/>
      <c r="K302" s="326"/>
      <c r="L302" s="326"/>
      <c r="M302" s="361"/>
      <c r="N302" s="361"/>
      <c r="O302" s="361"/>
      <c r="P302" s="361"/>
      <c r="Q302" s="361"/>
      <c r="R302" s="361"/>
      <c r="S302" s="361"/>
      <c r="T302" s="361"/>
      <c r="U302" s="361"/>
      <c r="V302" s="361"/>
    </row>
    <row r="303">
      <c r="A303" s="361"/>
      <c r="B303" s="326"/>
      <c r="C303" s="116"/>
      <c r="D303" s="326"/>
      <c r="E303" s="326"/>
      <c r="F303" s="326"/>
      <c r="G303" s="326"/>
      <c r="H303" s="326"/>
      <c r="I303" s="326"/>
      <c r="J303" s="326"/>
      <c r="K303" s="326"/>
      <c r="L303" s="326"/>
      <c r="M303" s="361"/>
      <c r="N303" s="361"/>
      <c r="O303" s="361"/>
      <c r="P303" s="361"/>
      <c r="Q303" s="361"/>
      <c r="R303" s="361"/>
      <c r="S303" s="361"/>
      <c r="T303" s="361"/>
      <c r="U303" s="361"/>
      <c r="V303" s="361"/>
    </row>
    <row r="304">
      <c r="A304" s="361"/>
      <c r="B304" s="326"/>
      <c r="C304" s="116"/>
      <c r="D304" s="326"/>
      <c r="E304" s="326"/>
      <c r="F304" s="326"/>
      <c r="G304" s="326"/>
      <c r="H304" s="326"/>
      <c r="I304" s="326"/>
      <c r="J304" s="326"/>
      <c r="K304" s="326"/>
      <c r="L304" s="326"/>
      <c r="M304" s="361"/>
      <c r="N304" s="361"/>
      <c r="O304" s="361"/>
      <c r="P304" s="361"/>
      <c r="Q304" s="361"/>
      <c r="R304" s="361"/>
      <c r="S304" s="361"/>
      <c r="T304" s="361"/>
      <c r="U304" s="361"/>
      <c r="V304" s="361"/>
    </row>
    <row r="305">
      <c r="A305" s="361"/>
      <c r="B305" s="326"/>
      <c r="C305" s="116"/>
      <c r="D305" s="326"/>
      <c r="E305" s="326"/>
      <c r="F305" s="326"/>
      <c r="G305" s="326"/>
      <c r="H305" s="326"/>
      <c r="I305" s="326"/>
      <c r="J305" s="326"/>
      <c r="K305" s="326"/>
      <c r="L305" s="326"/>
      <c r="M305" s="361"/>
      <c r="N305" s="361"/>
      <c r="O305" s="361"/>
      <c r="P305" s="361"/>
      <c r="Q305" s="361"/>
      <c r="R305" s="361"/>
      <c r="S305" s="361"/>
      <c r="T305" s="361"/>
      <c r="U305" s="361"/>
      <c r="V305" s="361"/>
    </row>
    <row r="306">
      <c r="A306" s="361"/>
      <c r="B306" s="326"/>
      <c r="C306" s="116"/>
      <c r="D306" s="326"/>
      <c r="E306" s="326"/>
      <c r="F306" s="326"/>
      <c r="G306" s="326"/>
      <c r="H306" s="326"/>
      <c r="I306" s="326"/>
      <c r="J306" s="326"/>
      <c r="K306" s="326"/>
      <c r="L306" s="326"/>
      <c r="M306" s="361"/>
      <c r="N306" s="361"/>
      <c r="O306" s="361"/>
      <c r="P306" s="361"/>
      <c r="Q306" s="361"/>
      <c r="R306" s="361"/>
      <c r="S306" s="361"/>
      <c r="T306" s="361"/>
      <c r="U306" s="361"/>
      <c r="V306" s="361"/>
    </row>
    <row r="307">
      <c r="A307" s="361"/>
      <c r="B307" s="326"/>
      <c r="C307" s="116"/>
      <c r="D307" s="326"/>
      <c r="E307" s="326"/>
      <c r="F307" s="326"/>
      <c r="G307" s="326"/>
      <c r="H307" s="326"/>
      <c r="I307" s="326"/>
      <c r="J307" s="326"/>
      <c r="K307" s="326"/>
      <c r="L307" s="326"/>
      <c r="M307" s="361"/>
      <c r="N307" s="361"/>
      <c r="O307" s="361"/>
      <c r="P307" s="361"/>
      <c r="Q307" s="361"/>
      <c r="R307" s="361"/>
      <c r="S307" s="361"/>
      <c r="T307" s="361"/>
      <c r="U307" s="361"/>
      <c r="V307" s="361"/>
    </row>
    <row r="308">
      <c r="A308" s="361"/>
      <c r="B308" s="326"/>
      <c r="C308" s="116"/>
      <c r="D308" s="326"/>
      <c r="E308" s="326"/>
      <c r="F308" s="326"/>
      <c r="G308" s="326"/>
      <c r="H308" s="326"/>
      <c r="I308" s="326"/>
      <c r="J308" s="326"/>
      <c r="K308" s="326"/>
      <c r="L308" s="326"/>
      <c r="M308" s="361"/>
      <c r="N308" s="361"/>
      <c r="O308" s="361"/>
      <c r="P308" s="361"/>
      <c r="Q308" s="361"/>
      <c r="R308" s="361"/>
      <c r="S308" s="361"/>
      <c r="T308" s="361"/>
      <c r="U308" s="361"/>
      <c r="V308" s="361"/>
    </row>
    <row r="309">
      <c r="A309" s="361"/>
      <c r="B309" s="326"/>
      <c r="C309" s="116"/>
      <c r="D309" s="326"/>
      <c r="E309" s="326"/>
      <c r="F309" s="326"/>
      <c r="G309" s="326"/>
      <c r="H309" s="326"/>
      <c r="I309" s="326"/>
      <c r="J309" s="326"/>
      <c r="K309" s="326"/>
      <c r="L309" s="326"/>
      <c r="M309" s="361"/>
      <c r="N309" s="361"/>
      <c r="O309" s="361"/>
      <c r="P309" s="361"/>
      <c r="Q309" s="361"/>
      <c r="R309" s="361"/>
      <c r="S309" s="361"/>
      <c r="T309" s="361"/>
      <c r="U309" s="361"/>
      <c r="V309" s="361"/>
    </row>
    <row r="310">
      <c r="A310" s="361"/>
      <c r="B310" s="326"/>
      <c r="C310" s="116"/>
      <c r="D310" s="326"/>
      <c r="E310" s="326"/>
      <c r="F310" s="326"/>
      <c r="G310" s="326"/>
      <c r="H310" s="326"/>
      <c r="I310" s="326"/>
      <c r="J310" s="326"/>
      <c r="K310" s="326"/>
      <c r="L310" s="326"/>
      <c r="M310" s="361"/>
      <c r="N310" s="361"/>
      <c r="O310" s="361"/>
      <c r="P310" s="361"/>
      <c r="Q310" s="361"/>
      <c r="R310" s="361"/>
      <c r="S310" s="361"/>
      <c r="T310" s="361"/>
      <c r="U310" s="361"/>
      <c r="V310" s="361"/>
    </row>
    <row r="311">
      <c r="A311" s="361"/>
      <c r="B311" s="326"/>
      <c r="C311" s="116"/>
      <c r="D311" s="326"/>
      <c r="E311" s="326"/>
      <c r="F311" s="326"/>
      <c r="G311" s="326"/>
      <c r="H311" s="326"/>
      <c r="I311" s="326"/>
      <c r="J311" s="326"/>
      <c r="K311" s="326"/>
      <c r="L311" s="326"/>
      <c r="M311" s="361"/>
      <c r="N311" s="361"/>
      <c r="O311" s="361"/>
      <c r="P311" s="361"/>
      <c r="Q311" s="361"/>
      <c r="R311" s="361"/>
      <c r="S311" s="361"/>
      <c r="T311" s="361"/>
      <c r="U311" s="361"/>
      <c r="V311" s="361"/>
    </row>
    <row r="312">
      <c r="A312" s="361"/>
      <c r="B312" s="326"/>
      <c r="C312" s="116"/>
      <c r="D312" s="326"/>
      <c r="E312" s="326"/>
      <c r="F312" s="326"/>
      <c r="G312" s="326"/>
      <c r="H312" s="326"/>
      <c r="I312" s="326"/>
      <c r="J312" s="326"/>
      <c r="K312" s="326"/>
      <c r="L312" s="326"/>
      <c r="M312" s="361"/>
      <c r="N312" s="361"/>
      <c r="O312" s="361"/>
      <c r="P312" s="361"/>
      <c r="Q312" s="361"/>
      <c r="R312" s="361"/>
      <c r="S312" s="361"/>
      <c r="T312" s="361"/>
      <c r="U312" s="361"/>
      <c r="V312" s="361"/>
    </row>
    <row r="313">
      <c r="A313" s="361"/>
      <c r="B313" s="326"/>
      <c r="C313" s="116"/>
      <c r="D313" s="326"/>
      <c r="E313" s="326"/>
      <c r="F313" s="326"/>
      <c r="G313" s="326"/>
      <c r="H313" s="326"/>
      <c r="I313" s="326"/>
      <c r="J313" s="326"/>
      <c r="K313" s="326"/>
      <c r="L313" s="326"/>
      <c r="M313" s="361"/>
      <c r="N313" s="361"/>
      <c r="O313" s="361"/>
      <c r="P313" s="361"/>
      <c r="Q313" s="361"/>
      <c r="R313" s="361"/>
      <c r="S313" s="361"/>
      <c r="T313" s="361"/>
      <c r="U313" s="361"/>
      <c r="V313" s="361"/>
    </row>
    <row r="314">
      <c r="A314" s="361"/>
      <c r="B314" s="326"/>
      <c r="C314" s="116"/>
      <c r="D314" s="326"/>
      <c r="E314" s="326"/>
      <c r="F314" s="326"/>
      <c r="G314" s="326"/>
      <c r="H314" s="326"/>
      <c r="I314" s="326"/>
      <c r="J314" s="326"/>
      <c r="K314" s="326"/>
      <c r="L314" s="326"/>
      <c r="M314" s="361"/>
      <c r="N314" s="361"/>
      <c r="O314" s="361"/>
      <c r="P314" s="361"/>
      <c r="Q314" s="361"/>
      <c r="R314" s="361"/>
      <c r="S314" s="361"/>
      <c r="T314" s="361"/>
      <c r="U314" s="361"/>
      <c r="V314" s="361"/>
    </row>
    <row r="315">
      <c r="A315" s="361"/>
      <c r="B315" s="326"/>
      <c r="C315" s="116"/>
      <c r="D315" s="326"/>
      <c r="E315" s="326"/>
      <c r="F315" s="326"/>
      <c r="G315" s="326"/>
      <c r="H315" s="326"/>
      <c r="I315" s="326"/>
      <c r="J315" s="326"/>
      <c r="K315" s="326"/>
      <c r="L315" s="326"/>
      <c r="M315" s="361"/>
      <c r="N315" s="361"/>
      <c r="O315" s="361"/>
      <c r="P315" s="361"/>
      <c r="Q315" s="361"/>
      <c r="R315" s="361"/>
      <c r="S315" s="361"/>
      <c r="T315" s="361"/>
      <c r="U315" s="361"/>
      <c r="V315" s="361"/>
    </row>
    <row r="316">
      <c r="A316" s="361"/>
      <c r="B316" s="326"/>
      <c r="C316" s="116"/>
      <c r="D316" s="326"/>
      <c r="E316" s="326"/>
      <c r="F316" s="326"/>
      <c r="G316" s="326"/>
      <c r="H316" s="326"/>
      <c r="I316" s="326"/>
      <c r="J316" s="326"/>
      <c r="K316" s="326"/>
      <c r="L316" s="326"/>
      <c r="M316" s="361"/>
      <c r="N316" s="361"/>
      <c r="O316" s="361"/>
      <c r="P316" s="361"/>
      <c r="Q316" s="361"/>
      <c r="R316" s="361"/>
      <c r="S316" s="361"/>
      <c r="T316" s="361"/>
      <c r="U316" s="361"/>
      <c r="V316" s="361"/>
    </row>
    <row r="317">
      <c r="A317" s="361"/>
      <c r="B317" s="326"/>
      <c r="C317" s="116"/>
      <c r="D317" s="326"/>
      <c r="E317" s="326"/>
      <c r="F317" s="326"/>
      <c r="G317" s="326"/>
      <c r="H317" s="326"/>
      <c r="I317" s="326"/>
      <c r="J317" s="326"/>
      <c r="K317" s="326"/>
      <c r="L317" s="326"/>
      <c r="M317" s="361"/>
      <c r="N317" s="361"/>
      <c r="O317" s="361"/>
      <c r="P317" s="361"/>
      <c r="Q317" s="361"/>
      <c r="R317" s="361"/>
      <c r="S317" s="361"/>
      <c r="T317" s="361"/>
      <c r="U317" s="361"/>
      <c r="V317" s="361"/>
    </row>
    <row r="318">
      <c r="A318" s="361"/>
      <c r="B318" s="326"/>
      <c r="C318" s="116"/>
      <c r="D318" s="326"/>
      <c r="E318" s="326"/>
      <c r="F318" s="326"/>
      <c r="G318" s="326"/>
      <c r="H318" s="326"/>
      <c r="I318" s="326"/>
      <c r="J318" s="326"/>
      <c r="K318" s="326"/>
      <c r="L318" s="326"/>
      <c r="M318" s="361"/>
      <c r="N318" s="361"/>
      <c r="O318" s="361"/>
      <c r="P318" s="361"/>
      <c r="Q318" s="361"/>
      <c r="R318" s="361"/>
      <c r="S318" s="361"/>
      <c r="T318" s="361"/>
      <c r="U318" s="361"/>
      <c r="V318" s="361"/>
    </row>
    <row r="319">
      <c r="A319" s="361"/>
      <c r="B319" s="326"/>
      <c r="C319" s="116"/>
      <c r="D319" s="326"/>
      <c r="E319" s="326"/>
      <c r="F319" s="326"/>
      <c r="G319" s="326"/>
      <c r="H319" s="326"/>
      <c r="I319" s="326"/>
      <c r="J319" s="326"/>
      <c r="K319" s="326"/>
      <c r="L319" s="326"/>
      <c r="M319" s="361"/>
      <c r="N319" s="361"/>
      <c r="O319" s="361"/>
      <c r="P319" s="361"/>
      <c r="Q319" s="361"/>
      <c r="R319" s="361"/>
      <c r="S319" s="361"/>
      <c r="T319" s="361"/>
      <c r="U319" s="361"/>
      <c r="V319" s="361"/>
    </row>
    <row r="320">
      <c r="A320" s="361"/>
      <c r="B320" s="326"/>
      <c r="C320" s="116"/>
      <c r="D320" s="326"/>
      <c r="E320" s="326"/>
      <c r="F320" s="326"/>
      <c r="G320" s="326"/>
      <c r="H320" s="326"/>
      <c r="I320" s="326"/>
      <c r="J320" s="326"/>
      <c r="K320" s="326"/>
      <c r="L320" s="326"/>
      <c r="M320" s="361"/>
      <c r="N320" s="361"/>
      <c r="O320" s="361"/>
      <c r="P320" s="361"/>
      <c r="Q320" s="361"/>
      <c r="R320" s="361"/>
      <c r="S320" s="361"/>
      <c r="T320" s="361"/>
      <c r="U320" s="361"/>
      <c r="V320" s="361"/>
    </row>
    <row r="321">
      <c r="A321" s="361"/>
      <c r="B321" s="326"/>
      <c r="C321" s="116"/>
      <c r="D321" s="326"/>
      <c r="E321" s="326"/>
      <c r="F321" s="326"/>
      <c r="G321" s="326"/>
      <c r="H321" s="326"/>
      <c r="I321" s="326"/>
      <c r="J321" s="326"/>
      <c r="K321" s="326"/>
      <c r="L321" s="326"/>
      <c r="M321" s="361"/>
      <c r="N321" s="361"/>
      <c r="O321" s="361"/>
      <c r="P321" s="361"/>
      <c r="Q321" s="361"/>
      <c r="R321" s="361"/>
      <c r="S321" s="361"/>
      <c r="T321" s="361"/>
      <c r="U321" s="361"/>
      <c r="V321" s="361"/>
    </row>
    <row r="322">
      <c r="A322" s="361"/>
      <c r="B322" s="326"/>
      <c r="C322" s="116"/>
      <c r="D322" s="326"/>
      <c r="E322" s="326"/>
      <c r="F322" s="326"/>
      <c r="G322" s="326"/>
      <c r="H322" s="326"/>
      <c r="I322" s="326"/>
      <c r="J322" s="326"/>
      <c r="K322" s="326"/>
      <c r="L322" s="326"/>
      <c r="M322" s="361"/>
      <c r="N322" s="361"/>
      <c r="O322" s="361"/>
      <c r="P322" s="361"/>
      <c r="Q322" s="361"/>
      <c r="R322" s="361"/>
      <c r="S322" s="361"/>
      <c r="T322" s="361"/>
      <c r="U322" s="361"/>
      <c r="V322" s="361"/>
    </row>
    <row r="323">
      <c r="A323" s="361"/>
      <c r="B323" s="326"/>
      <c r="C323" s="116"/>
      <c r="D323" s="326"/>
      <c r="E323" s="326"/>
      <c r="F323" s="326"/>
      <c r="G323" s="326"/>
      <c r="H323" s="326"/>
      <c r="I323" s="326"/>
      <c r="J323" s="326"/>
      <c r="K323" s="326"/>
      <c r="L323" s="326"/>
      <c r="M323" s="361"/>
      <c r="N323" s="361"/>
      <c r="O323" s="361"/>
      <c r="P323" s="361"/>
      <c r="Q323" s="361"/>
      <c r="R323" s="361"/>
      <c r="S323" s="361"/>
      <c r="T323" s="361"/>
      <c r="U323" s="361"/>
      <c r="V323" s="361"/>
    </row>
    <row r="324">
      <c r="A324" s="361"/>
      <c r="B324" s="326"/>
      <c r="C324" s="116"/>
      <c r="D324" s="326"/>
      <c r="E324" s="326"/>
      <c r="F324" s="326"/>
      <c r="G324" s="326"/>
      <c r="H324" s="326"/>
      <c r="I324" s="326"/>
      <c r="J324" s="326"/>
      <c r="K324" s="326"/>
      <c r="L324" s="326"/>
      <c r="M324" s="361"/>
      <c r="N324" s="361"/>
      <c r="O324" s="361"/>
      <c r="P324" s="361"/>
      <c r="Q324" s="361"/>
      <c r="R324" s="361"/>
      <c r="S324" s="361"/>
      <c r="T324" s="361"/>
      <c r="U324" s="361"/>
      <c r="V324" s="361"/>
    </row>
    <row r="325">
      <c r="A325" s="361"/>
      <c r="B325" s="326"/>
      <c r="C325" s="116"/>
      <c r="D325" s="326"/>
      <c r="E325" s="326"/>
      <c r="F325" s="326"/>
      <c r="G325" s="326"/>
      <c r="H325" s="326"/>
      <c r="I325" s="326"/>
      <c r="J325" s="326"/>
      <c r="K325" s="326"/>
      <c r="L325" s="326"/>
      <c r="M325" s="361"/>
      <c r="N325" s="361"/>
      <c r="O325" s="361"/>
      <c r="P325" s="361"/>
      <c r="Q325" s="361"/>
      <c r="R325" s="361"/>
      <c r="S325" s="361"/>
      <c r="T325" s="361"/>
      <c r="U325" s="361"/>
      <c r="V325" s="361"/>
    </row>
    <row r="326">
      <c r="A326" s="361"/>
      <c r="B326" s="326"/>
      <c r="C326" s="116"/>
      <c r="D326" s="326"/>
      <c r="E326" s="326"/>
      <c r="F326" s="326"/>
      <c r="G326" s="326"/>
      <c r="H326" s="326"/>
      <c r="I326" s="326"/>
      <c r="J326" s="326"/>
      <c r="K326" s="326"/>
      <c r="L326" s="326"/>
      <c r="M326" s="361"/>
      <c r="N326" s="361"/>
      <c r="O326" s="361"/>
      <c r="P326" s="361"/>
      <c r="Q326" s="361"/>
      <c r="R326" s="361"/>
      <c r="S326" s="361"/>
      <c r="T326" s="361"/>
      <c r="U326" s="361"/>
      <c r="V326" s="361"/>
    </row>
    <row r="327">
      <c r="A327" s="361"/>
      <c r="B327" s="326"/>
      <c r="C327" s="116"/>
      <c r="D327" s="326"/>
      <c r="E327" s="326"/>
      <c r="F327" s="326"/>
      <c r="G327" s="326"/>
      <c r="H327" s="326"/>
      <c r="I327" s="326"/>
      <c r="J327" s="326"/>
      <c r="K327" s="326"/>
      <c r="L327" s="326"/>
      <c r="M327" s="361"/>
      <c r="N327" s="361"/>
      <c r="O327" s="361"/>
      <c r="P327" s="361"/>
      <c r="Q327" s="361"/>
      <c r="R327" s="361"/>
      <c r="S327" s="361"/>
      <c r="T327" s="361"/>
      <c r="U327" s="361"/>
      <c r="V327" s="361"/>
    </row>
    <row r="328">
      <c r="A328" s="361"/>
      <c r="B328" s="326"/>
      <c r="C328" s="116"/>
      <c r="D328" s="326"/>
      <c r="E328" s="326"/>
      <c r="F328" s="326"/>
      <c r="G328" s="326"/>
      <c r="H328" s="326"/>
      <c r="I328" s="326"/>
      <c r="J328" s="326"/>
      <c r="K328" s="326"/>
      <c r="L328" s="326"/>
      <c r="M328" s="361"/>
      <c r="N328" s="361"/>
      <c r="O328" s="361"/>
      <c r="P328" s="361"/>
      <c r="Q328" s="361"/>
      <c r="R328" s="361"/>
      <c r="S328" s="361"/>
      <c r="T328" s="361"/>
      <c r="U328" s="361"/>
      <c r="V328" s="361"/>
    </row>
    <row r="329">
      <c r="A329" s="361"/>
      <c r="B329" s="326"/>
      <c r="C329" s="116"/>
      <c r="D329" s="326"/>
      <c r="E329" s="326"/>
      <c r="F329" s="326"/>
      <c r="G329" s="326"/>
      <c r="H329" s="326"/>
      <c r="I329" s="326"/>
      <c r="J329" s="326"/>
      <c r="K329" s="326"/>
      <c r="L329" s="326"/>
      <c r="M329" s="361"/>
      <c r="N329" s="361"/>
      <c r="O329" s="361"/>
      <c r="P329" s="361"/>
      <c r="Q329" s="361"/>
      <c r="R329" s="361"/>
      <c r="S329" s="361"/>
      <c r="T329" s="361"/>
      <c r="U329" s="361"/>
      <c r="V329" s="361"/>
    </row>
    <row r="330">
      <c r="A330" s="361"/>
      <c r="B330" s="326"/>
      <c r="C330" s="116"/>
      <c r="D330" s="326"/>
      <c r="E330" s="326"/>
      <c r="F330" s="326"/>
      <c r="G330" s="326"/>
      <c r="H330" s="326"/>
      <c r="I330" s="326"/>
      <c r="J330" s="326"/>
      <c r="K330" s="326"/>
      <c r="L330" s="326"/>
      <c r="M330" s="361"/>
      <c r="N330" s="361"/>
      <c r="O330" s="361"/>
      <c r="P330" s="361"/>
      <c r="Q330" s="361"/>
      <c r="R330" s="361"/>
      <c r="S330" s="361"/>
      <c r="T330" s="361"/>
      <c r="U330" s="361"/>
      <c r="V330" s="361"/>
    </row>
    <row r="331">
      <c r="A331" s="361"/>
      <c r="B331" s="326"/>
      <c r="C331" s="116"/>
      <c r="D331" s="326"/>
      <c r="E331" s="326"/>
      <c r="F331" s="326"/>
      <c r="G331" s="326"/>
      <c r="H331" s="326"/>
      <c r="I331" s="326"/>
      <c r="J331" s="326"/>
      <c r="K331" s="326"/>
      <c r="L331" s="326"/>
      <c r="M331" s="361"/>
      <c r="N331" s="361"/>
      <c r="O331" s="361"/>
      <c r="P331" s="361"/>
      <c r="Q331" s="361"/>
      <c r="R331" s="361"/>
      <c r="S331" s="361"/>
      <c r="T331" s="361"/>
      <c r="U331" s="361"/>
      <c r="V331" s="361"/>
    </row>
    <row r="332">
      <c r="A332" s="361"/>
      <c r="B332" s="326"/>
      <c r="C332" s="116"/>
      <c r="D332" s="326"/>
      <c r="E332" s="326"/>
      <c r="F332" s="326"/>
      <c r="G332" s="326"/>
      <c r="H332" s="326"/>
      <c r="I332" s="326"/>
      <c r="J332" s="326"/>
      <c r="K332" s="326"/>
      <c r="L332" s="326"/>
      <c r="M332" s="361"/>
      <c r="N332" s="361"/>
      <c r="O332" s="361"/>
      <c r="P332" s="361"/>
      <c r="Q332" s="361"/>
      <c r="R332" s="361"/>
      <c r="S332" s="361"/>
      <c r="T332" s="361"/>
      <c r="U332" s="361"/>
      <c r="V332" s="361"/>
    </row>
    <row r="333">
      <c r="A333" s="361"/>
      <c r="B333" s="326"/>
      <c r="C333" s="116"/>
      <c r="D333" s="326"/>
      <c r="E333" s="326"/>
      <c r="F333" s="326"/>
      <c r="G333" s="326"/>
      <c r="H333" s="326"/>
      <c r="I333" s="326"/>
      <c r="J333" s="326"/>
      <c r="K333" s="326"/>
      <c r="L333" s="326"/>
      <c r="M333" s="361"/>
      <c r="N333" s="361"/>
      <c r="O333" s="361"/>
      <c r="P333" s="361"/>
      <c r="Q333" s="361"/>
      <c r="R333" s="361"/>
      <c r="S333" s="361"/>
      <c r="T333" s="361"/>
      <c r="U333" s="361"/>
      <c r="V333" s="361"/>
    </row>
    <row r="334">
      <c r="A334" s="361"/>
      <c r="B334" s="326"/>
      <c r="C334" s="116"/>
      <c r="D334" s="326"/>
      <c r="E334" s="326"/>
      <c r="F334" s="326"/>
      <c r="G334" s="326"/>
      <c r="H334" s="326"/>
      <c r="I334" s="326"/>
      <c r="J334" s="326"/>
      <c r="K334" s="326"/>
      <c r="L334" s="326"/>
      <c r="M334" s="361"/>
      <c r="N334" s="361"/>
      <c r="O334" s="361"/>
      <c r="P334" s="361"/>
      <c r="Q334" s="361"/>
      <c r="R334" s="361"/>
      <c r="S334" s="361"/>
      <c r="T334" s="361"/>
      <c r="U334" s="361"/>
      <c r="V334" s="361"/>
    </row>
    <row r="335">
      <c r="A335" s="361"/>
      <c r="B335" s="326"/>
      <c r="C335" s="116"/>
      <c r="D335" s="326"/>
      <c r="E335" s="326"/>
      <c r="F335" s="326"/>
      <c r="G335" s="326"/>
      <c r="H335" s="326"/>
      <c r="I335" s="326"/>
      <c r="J335" s="326"/>
      <c r="K335" s="326"/>
      <c r="L335" s="326"/>
      <c r="M335" s="361"/>
      <c r="N335" s="361"/>
      <c r="O335" s="361"/>
      <c r="P335" s="361"/>
      <c r="Q335" s="361"/>
      <c r="R335" s="361"/>
      <c r="S335" s="361"/>
      <c r="T335" s="361"/>
      <c r="U335" s="361"/>
      <c r="V335" s="361"/>
    </row>
    <row r="336">
      <c r="A336" s="361"/>
      <c r="B336" s="326"/>
      <c r="C336" s="116"/>
      <c r="D336" s="326"/>
      <c r="E336" s="326"/>
      <c r="F336" s="326"/>
      <c r="G336" s="326"/>
      <c r="H336" s="326"/>
      <c r="I336" s="326"/>
      <c r="J336" s="326"/>
      <c r="K336" s="326"/>
      <c r="L336" s="326"/>
      <c r="M336" s="361"/>
      <c r="N336" s="361"/>
      <c r="O336" s="361"/>
      <c r="P336" s="361"/>
      <c r="Q336" s="361"/>
      <c r="R336" s="361"/>
      <c r="S336" s="361"/>
      <c r="T336" s="361"/>
      <c r="U336" s="361"/>
      <c r="V336" s="361"/>
    </row>
    <row r="337">
      <c r="A337" s="361"/>
      <c r="B337" s="326"/>
      <c r="C337" s="116"/>
      <c r="D337" s="326"/>
      <c r="E337" s="326"/>
      <c r="F337" s="326"/>
      <c r="G337" s="326"/>
      <c r="H337" s="326"/>
      <c r="I337" s="326"/>
      <c r="J337" s="326"/>
      <c r="K337" s="326"/>
      <c r="L337" s="326"/>
      <c r="M337" s="361"/>
      <c r="N337" s="361"/>
      <c r="O337" s="361"/>
      <c r="P337" s="361"/>
      <c r="Q337" s="361"/>
      <c r="R337" s="361"/>
      <c r="S337" s="361"/>
      <c r="T337" s="361"/>
      <c r="U337" s="361"/>
      <c r="V337" s="361"/>
    </row>
    <row r="338">
      <c r="A338" s="361"/>
      <c r="B338" s="326"/>
      <c r="C338" s="116"/>
      <c r="D338" s="326"/>
      <c r="E338" s="326"/>
      <c r="F338" s="326"/>
      <c r="G338" s="326"/>
      <c r="H338" s="326"/>
      <c r="I338" s="326"/>
      <c r="J338" s="326"/>
      <c r="K338" s="326"/>
      <c r="L338" s="326"/>
      <c r="M338" s="361"/>
      <c r="N338" s="361"/>
      <c r="O338" s="361"/>
      <c r="P338" s="361"/>
      <c r="Q338" s="361"/>
      <c r="R338" s="361"/>
      <c r="S338" s="361"/>
      <c r="T338" s="361"/>
      <c r="U338" s="361"/>
      <c r="V338" s="361"/>
    </row>
    <row r="339">
      <c r="A339" s="361"/>
      <c r="B339" s="326"/>
      <c r="C339" s="116"/>
      <c r="D339" s="326"/>
      <c r="E339" s="326"/>
      <c r="F339" s="326"/>
      <c r="G339" s="326"/>
      <c r="H339" s="326"/>
      <c r="I339" s="326"/>
      <c r="J339" s="326"/>
      <c r="K339" s="326"/>
      <c r="L339" s="326"/>
      <c r="M339" s="361"/>
      <c r="N339" s="361"/>
      <c r="O339" s="361"/>
      <c r="P339" s="361"/>
      <c r="Q339" s="361"/>
      <c r="R339" s="361"/>
      <c r="S339" s="361"/>
      <c r="T339" s="361"/>
      <c r="U339" s="361"/>
      <c r="V339" s="361"/>
    </row>
    <row r="340">
      <c r="A340" s="361"/>
      <c r="B340" s="326"/>
      <c r="C340" s="116"/>
      <c r="D340" s="326"/>
      <c r="E340" s="326"/>
      <c r="F340" s="326"/>
      <c r="G340" s="326"/>
      <c r="H340" s="326"/>
      <c r="I340" s="326"/>
      <c r="J340" s="326"/>
      <c r="K340" s="326"/>
      <c r="L340" s="326"/>
      <c r="M340" s="361"/>
      <c r="N340" s="361"/>
      <c r="O340" s="361"/>
      <c r="P340" s="361"/>
      <c r="Q340" s="361"/>
      <c r="R340" s="361"/>
      <c r="S340" s="361"/>
      <c r="T340" s="361"/>
      <c r="U340" s="361"/>
      <c r="V340" s="361"/>
    </row>
    <row r="341">
      <c r="A341" s="361"/>
      <c r="B341" s="326"/>
      <c r="C341" s="116"/>
      <c r="D341" s="326"/>
      <c r="E341" s="326"/>
      <c r="F341" s="326"/>
      <c r="G341" s="326"/>
      <c r="H341" s="326"/>
      <c r="I341" s="326"/>
      <c r="J341" s="326"/>
      <c r="K341" s="326"/>
      <c r="L341" s="326"/>
      <c r="M341" s="361"/>
      <c r="N341" s="361"/>
      <c r="O341" s="361"/>
      <c r="P341" s="361"/>
      <c r="Q341" s="361"/>
      <c r="R341" s="361"/>
      <c r="S341" s="361"/>
      <c r="T341" s="361"/>
      <c r="U341" s="361"/>
      <c r="V341" s="361"/>
    </row>
    <row r="342">
      <c r="A342" s="361"/>
      <c r="B342" s="326"/>
      <c r="C342" s="116"/>
      <c r="D342" s="326"/>
      <c r="E342" s="326"/>
      <c r="F342" s="326"/>
      <c r="G342" s="326"/>
      <c r="H342" s="326"/>
      <c r="I342" s="326"/>
      <c r="J342" s="326"/>
      <c r="K342" s="326"/>
      <c r="L342" s="326"/>
      <c r="M342" s="361"/>
      <c r="N342" s="361"/>
      <c r="O342" s="361"/>
      <c r="P342" s="361"/>
      <c r="Q342" s="361"/>
      <c r="R342" s="361"/>
      <c r="S342" s="361"/>
      <c r="T342" s="361"/>
      <c r="U342" s="361"/>
      <c r="V342" s="361"/>
    </row>
    <row r="343">
      <c r="A343" s="361"/>
      <c r="B343" s="326"/>
      <c r="C343" s="116"/>
      <c r="D343" s="326"/>
      <c r="E343" s="326"/>
      <c r="F343" s="326"/>
      <c r="G343" s="326"/>
      <c r="H343" s="326"/>
      <c r="I343" s="326"/>
      <c r="J343" s="326"/>
      <c r="K343" s="326"/>
      <c r="L343" s="326"/>
      <c r="M343" s="361"/>
      <c r="N343" s="361"/>
      <c r="O343" s="361"/>
      <c r="P343" s="361"/>
      <c r="Q343" s="361"/>
      <c r="R343" s="361"/>
      <c r="S343" s="361"/>
      <c r="T343" s="361"/>
      <c r="U343" s="361"/>
      <c r="V343" s="361"/>
    </row>
    <row r="344">
      <c r="A344" s="361"/>
      <c r="B344" s="326"/>
      <c r="C344" s="116"/>
      <c r="D344" s="326"/>
      <c r="E344" s="326"/>
      <c r="F344" s="326"/>
      <c r="G344" s="326"/>
      <c r="H344" s="326"/>
      <c r="I344" s="326"/>
      <c r="J344" s="326"/>
      <c r="K344" s="326"/>
      <c r="L344" s="326"/>
      <c r="M344" s="361"/>
      <c r="N344" s="361"/>
      <c r="O344" s="361"/>
      <c r="P344" s="361"/>
      <c r="Q344" s="361"/>
      <c r="R344" s="361"/>
      <c r="S344" s="361"/>
      <c r="T344" s="361"/>
      <c r="U344" s="361"/>
      <c r="V344" s="361"/>
    </row>
    <row r="345">
      <c r="A345" s="361"/>
      <c r="B345" s="326"/>
      <c r="C345" s="116"/>
      <c r="D345" s="326"/>
      <c r="E345" s="326"/>
      <c r="F345" s="326"/>
      <c r="G345" s="326"/>
      <c r="H345" s="326"/>
      <c r="I345" s="326"/>
      <c r="J345" s="326"/>
      <c r="K345" s="326"/>
      <c r="L345" s="326"/>
      <c r="M345" s="361"/>
      <c r="N345" s="361"/>
      <c r="O345" s="361"/>
      <c r="P345" s="361"/>
      <c r="Q345" s="361"/>
      <c r="R345" s="361"/>
      <c r="S345" s="361"/>
      <c r="T345" s="361"/>
      <c r="U345" s="361"/>
      <c r="V345" s="361"/>
    </row>
    <row r="346">
      <c r="A346" s="361"/>
      <c r="B346" s="326"/>
      <c r="C346" s="116"/>
      <c r="D346" s="326"/>
      <c r="E346" s="326"/>
      <c r="F346" s="326"/>
      <c r="G346" s="326"/>
      <c r="H346" s="326"/>
      <c r="I346" s="326"/>
      <c r="J346" s="326"/>
      <c r="K346" s="326"/>
      <c r="L346" s="326"/>
      <c r="M346" s="361"/>
      <c r="N346" s="361"/>
      <c r="O346" s="361"/>
      <c r="P346" s="361"/>
      <c r="Q346" s="361"/>
      <c r="R346" s="361"/>
      <c r="S346" s="361"/>
      <c r="T346" s="361"/>
      <c r="U346" s="361"/>
      <c r="V346" s="361"/>
    </row>
    <row r="347">
      <c r="A347" s="361"/>
      <c r="B347" s="326"/>
      <c r="C347" s="116"/>
      <c r="D347" s="326"/>
      <c r="E347" s="326"/>
      <c r="F347" s="326"/>
      <c r="G347" s="326"/>
      <c r="H347" s="326"/>
      <c r="I347" s="326"/>
      <c r="J347" s="326"/>
      <c r="K347" s="326"/>
      <c r="L347" s="326"/>
      <c r="M347" s="361"/>
      <c r="N347" s="361"/>
      <c r="O347" s="361"/>
      <c r="P347" s="361"/>
      <c r="Q347" s="361"/>
      <c r="R347" s="361"/>
      <c r="S347" s="361"/>
      <c r="T347" s="361"/>
      <c r="U347" s="361"/>
      <c r="V347" s="361"/>
    </row>
    <row r="348">
      <c r="A348" s="361"/>
      <c r="B348" s="326"/>
      <c r="C348" s="116"/>
      <c r="D348" s="326"/>
      <c r="E348" s="326"/>
      <c r="F348" s="326"/>
      <c r="G348" s="326"/>
      <c r="H348" s="326"/>
      <c r="I348" s="326"/>
      <c r="J348" s="326"/>
      <c r="K348" s="326"/>
      <c r="L348" s="326"/>
      <c r="M348" s="361"/>
      <c r="N348" s="361"/>
      <c r="O348" s="361"/>
      <c r="P348" s="361"/>
      <c r="Q348" s="361"/>
      <c r="R348" s="361"/>
      <c r="S348" s="361"/>
      <c r="T348" s="361"/>
      <c r="U348" s="361"/>
      <c r="V348" s="361"/>
    </row>
    <row r="349">
      <c r="A349" s="361"/>
      <c r="B349" s="326"/>
      <c r="C349" s="116"/>
      <c r="D349" s="326"/>
      <c r="E349" s="326"/>
      <c r="F349" s="326"/>
      <c r="G349" s="326"/>
      <c r="H349" s="326"/>
      <c r="I349" s="326"/>
      <c r="J349" s="326"/>
      <c r="K349" s="326"/>
      <c r="L349" s="326"/>
      <c r="M349" s="361"/>
      <c r="N349" s="361"/>
      <c r="O349" s="361"/>
      <c r="P349" s="361"/>
      <c r="Q349" s="361"/>
      <c r="R349" s="361"/>
      <c r="S349" s="361"/>
      <c r="T349" s="361"/>
      <c r="U349" s="361"/>
      <c r="V349" s="361"/>
    </row>
    <row r="350">
      <c r="A350" s="361"/>
      <c r="B350" s="326"/>
      <c r="C350" s="116"/>
      <c r="D350" s="326"/>
      <c r="E350" s="326"/>
      <c r="F350" s="326"/>
      <c r="G350" s="326"/>
      <c r="H350" s="326"/>
      <c r="I350" s="326"/>
      <c r="J350" s="326"/>
      <c r="K350" s="326"/>
      <c r="L350" s="326"/>
      <c r="M350" s="361"/>
      <c r="N350" s="361"/>
      <c r="O350" s="361"/>
      <c r="P350" s="361"/>
      <c r="Q350" s="361"/>
      <c r="R350" s="361"/>
      <c r="S350" s="361"/>
      <c r="T350" s="361"/>
      <c r="U350" s="361"/>
      <c r="V350" s="361"/>
    </row>
    <row r="351">
      <c r="A351" s="361"/>
      <c r="B351" s="326"/>
      <c r="C351" s="116"/>
      <c r="D351" s="326"/>
      <c r="E351" s="326"/>
      <c r="F351" s="326"/>
      <c r="G351" s="326"/>
      <c r="H351" s="326"/>
      <c r="I351" s="326"/>
      <c r="J351" s="326"/>
      <c r="K351" s="326"/>
      <c r="L351" s="326"/>
      <c r="M351" s="361"/>
      <c r="N351" s="361"/>
      <c r="O351" s="361"/>
      <c r="P351" s="361"/>
      <c r="Q351" s="361"/>
      <c r="R351" s="361"/>
      <c r="S351" s="361"/>
      <c r="T351" s="361"/>
      <c r="U351" s="361"/>
      <c r="V351" s="361"/>
    </row>
    <row r="352">
      <c r="A352" s="361"/>
      <c r="B352" s="326"/>
      <c r="C352" s="116"/>
      <c r="D352" s="326"/>
      <c r="E352" s="326"/>
      <c r="F352" s="326"/>
      <c r="G352" s="326"/>
      <c r="H352" s="326"/>
      <c r="I352" s="326"/>
      <c r="J352" s="326"/>
      <c r="K352" s="326"/>
      <c r="L352" s="326"/>
      <c r="M352" s="361"/>
      <c r="N352" s="361"/>
      <c r="O352" s="361"/>
      <c r="P352" s="361"/>
      <c r="Q352" s="361"/>
      <c r="R352" s="361"/>
      <c r="S352" s="361"/>
      <c r="T352" s="361"/>
      <c r="U352" s="361"/>
      <c r="V352" s="361"/>
    </row>
    <row r="353">
      <c r="A353" s="361"/>
      <c r="B353" s="326"/>
      <c r="C353" s="116"/>
      <c r="D353" s="326"/>
      <c r="E353" s="326"/>
      <c r="F353" s="326"/>
      <c r="G353" s="326"/>
      <c r="H353" s="326"/>
      <c r="I353" s="326"/>
      <c r="J353" s="326"/>
      <c r="K353" s="326"/>
      <c r="L353" s="326"/>
      <c r="M353" s="361"/>
      <c r="N353" s="361"/>
      <c r="O353" s="361"/>
      <c r="P353" s="361"/>
      <c r="Q353" s="361"/>
      <c r="R353" s="361"/>
      <c r="S353" s="361"/>
      <c r="T353" s="361"/>
      <c r="U353" s="361"/>
      <c r="V353" s="361"/>
    </row>
    <row r="354">
      <c r="A354" s="361"/>
      <c r="B354" s="326"/>
      <c r="C354" s="116"/>
      <c r="D354" s="326"/>
      <c r="E354" s="326"/>
      <c r="F354" s="326"/>
      <c r="G354" s="326"/>
      <c r="H354" s="326"/>
      <c r="I354" s="326"/>
      <c r="J354" s="326"/>
      <c r="K354" s="326"/>
      <c r="L354" s="326"/>
      <c r="M354" s="361"/>
      <c r="N354" s="361"/>
      <c r="O354" s="361"/>
      <c r="P354" s="361"/>
      <c r="Q354" s="361"/>
      <c r="R354" s="361"/>
      <c r="S354" s="361"/>
      <c r="T354" s="361"/>
      <c r="U354" s="361"/>
      <c r="V354" s="361"/>
    </row>
    <row r="355">
      <c r="A355" s="361"/>
      <c r="B355" s="326"/>
      <c r="C355" s="116"/>
      <c r="D355" s="326"/>
      <c r="E355" s="326"/>
      <c r="F355" s="326"/>
      <c r="G355" s="326"/>
      <c r="H355" s="326"/>
      <c r="I355" s="326"/>
      <c r="J355" s="326"/>
      <c r="K355" s="326"/>
      <c r="L355" s="326"/>
      <c r="M355" s="361"/>
      <c r="N355" s="361"/>
      <c r="O355" s="361"/>
      <c r="P355" s="361"/>
      <c r="Q355" s="361"/>
      <c r="R355" s="361"/>
      <c r="S355" s="361"/>
      <c r="T355" s="361"/>
      <c r="U355" s="361"/>
      <c r="V355" s="361"/>
    </row>
    <row r="356">
      <c r="A356" s="361"/>
      <c r="B356" s="326"/>
      <c r="C356" s="116"/>
      <c r="D356" s="326"/>
      <c r="E356" s="326"/>
      <c r="F356" s="326"/>
      <c r="G356" s="326"/>
      <c r="H356" s="326"/>
      <c r="I356" s="326"/>
      <c r="J356" s="326"/>
      <c r="K356" s="326"/>
      <c r="L356" s="326"/>
      <c r="M356" s="361"/>
      <c r="N356" s="361"/>
      <c r="O356" s="361"/>
      <c r="P356" s="361"/>
      <c r="Q356" s="361"/>
      <c r="R356" s="361"/>
      <c r="S356" s="361"/>
      <c r="T356" s="361"/>
      <c r="U356" s="361"/>
      <c r="V356" s="361"/>
    </row>
    <row r="357">
      <c r="A357" s="361"/>
      <c r="B357" s="326"/>
      <c r="C357" s="116"/>
      <c r="D357" s="326"/>
      <c r="E357" s="326"/>
      <c r="F357" s="326"/>
      <c r="G357" s="326"/>
      <c r="H357" s="326"/>
      <c r="I357" s="326"/>
      <c r="J357" s="326"/>
      <c r="K357" s="326"/>
      <c r="L357" s="326"/>
      <c r="M357" s="361"/>
      <c r="N357" s="361"/>
      <c r="O357" s="361"/>
      <c r="P357" s="361"/>
      <c r="Q357" s="361"/>
      <c r="R357" s="361"/>
      <c r="S357" s="361"/>
      <c r="T357" s="361"/>
      <c r="U357" s="361"/>
      <c r="V357" s="361"/>
    </row>
    <row r="358">
      <c r="A358" s="361"/>
      <c r="B358" s="326"/>
      <c r="C358" s="116"/>
      <c r="D358" s="326"/>
      <c r="E358" s="326"/>
      <c r="F358" s="326"/>
      <c r="G358" s="326"/>
      <c r="H358" s="326"/>
      <c r="I358" s="326"/>
      <c r="J358" s="326"/>
      <c r="K358" s="326"/>
      <c r="L358" s="326"/>
      <c r="M358" s="361"/>
      <c r="N358" s="361"/>
      <c r="O358" s="361"/>
      <c r="P358" s="361"/>
      <c r="Q358" s="361"/>
      <c r="R358" s="361"/>
      <c r="S358" s="361"/>
      <c r="T358" s="361"/>
      <c r="U358" s="361"/>
      <c r="V358" s="361"/>
    </row>
    <row r="359">
      <c r="A359" s="361"/>
      <c r="B359" s="326"/>
      <c r="C359" s="116"/>
      <c r="D359" s="326"/>
      <c r="E359" s="326"/>
      <c r="F359" s="326"/>
      <c r="G359" s="326"/>
      <c r="H359" s="326"/>
      <c r="I359" s="326"/>
      <c r="J359" s="326"/>
      <c r="K359" s="326"/>
      <c r="L359" s="326"/>
      <c r="M359" s="361"/>
      <c r="N359" s="361"/>
      <c r="O359" s="361"/>
      <c r="P359" s="361"/>
      <c r="Q359" s="361"/>
      <c r="R359" s="361"/>
      <c r="S359" s="361"/>
      <c r="T359" s="361"/>
      <c r="U359" s="361"/>
      <c r="V359" s="361"/>
    </row>
    <row r="360">
      <c r="A360" s="361"/>
      <c r="B360" s="326"/>
      <c r="C360" s="116"/>
      <c r="D360" s="326"/>
      <c r="E360" s="326"/>
      <c r="F360" s="326"/>
      <c r="G360" s="326"/>
      <c r="H360" s="326"/>
      <c r="I360" s="326"/>
      <c r="J360" s="326"/>
      <c r="K360" s="326"/>
      <c r="L360" s="326"/>
      <c r="M360" s="361"/>
      <c r="N360" s="361"/>
      <c r="O360" s="361"/>
      <c r="P360" s="361"/>
      <c r="Q360" s="361"/>
      <c r="R360" s="361"/>
      <c r="S360" s="361"/>
      <c r="T360" s="361"/>
      <c r="U360" s="361"/>
      <c r="V360" s="361"/>
    </row>
    <row r="361">
      <c r="A361" s="361"/>
      <c r="B361" s="326"/>
      <c r="C361" s="116"/>
      <c r="D361" s="326"/>
      <c r="E361" s="326"/>
      <c r="F361" s="326"/>
      <c r="G361" s="326"/>
      <c r="H361" s="326"/>
      <c r="I361" s="326"/>
      <c r="J361" s="326"/>
      <c r="K361" s="326"/>
      <c r="L361" s="326"/>
      <c r="M361" s="361"/>
      <c r="N361" s="361"/>
      <c r="O361" s="361"/>
      <c r="P361" s="361"/>
      <c r="Q361" s="361"/>
      <c r="R361" s="361"/>
      <c r="S361" s="361"/>
      <c r="T361" s="361"/>
      <c r="U361" s="361"/>
      <c r="V361" s="361"/>
    </row>
    <row r="362">
      <c r="A362" s="361"/>
      <c r="B362" s="326"/>
      <c r="C362" s="116"/>
      <c r="D362" s="326"/>
      <c r="E362" s="326"/>
      <c r="F362" s="326"/>
      <c r="G362" s="326"/>
      <c r="H362" s="326"/>
      <c r="I362" s="326"/>
      <c r="J362" s="326"/>
      <c r="K362" s="326"/>
      <c r="L362" s="326"/>
      <c r="M362" s="361"/>
      <c r="N362" s="361"/>
      <c r="O362" s="361"/>
      <c r="P362" s="361"/>
      <c r="Q362" s="361"/>
      <c r="R362" s="361"/>
      <c r="S362" s="361"/>
      <c r="T362" s="361"/>
      <c r="U362" s="361"/>
      <c r="V362" s="361"/>
    </row>
    <row r="363">
      <c r="A363" s="361"/>
      <c r="B363" s="326"/>
      <c r="C363" s="116"/>
      <c r="D363" s="326"/>
      <c r="E363" s="326"/>
      <c r="F363" s="326"/>
      <c r="G363" s="326"/>
      <c r="H363" s="326"/>
      <c r="I363" s="326"/>
      <c r="J363" s="326"/>
      <c r="K363" s="326"/>
      <c r="L363" s="326"/>
      <c r="M363" s="361"/>
      <c r="N363" s="361"/>
      <c r="O363" s="361"/>
      <c r="P363" s="361"/>
      <c r="Q363" s="361"/>
      <c r="R363" s="361"/>
      <c r="S363" s="361"/>
      <c r="T363" s="361"/>
      <c r="U363" s="361"/>
      <c r="V363" s="361"/>
    </row>
    <row r="364">
      <c r="A364" s="361"/>
      <c r="B364" s="326"/>
      <c r="C364" s="116"/>
      <c r="D364" s="326"/>
      <c r="E364" s="326"/>
      <c r="F364" s="326"/>
      <c r="G364" s="326"/>
      <c r="H364" s="326"/>
      <c r="I364" s="326"/>
      <c r="J364" s="326"/>
      <c r="K364" s="326"/>
      <c r="L364" s="326"/>
      <c r="M364" s="361"/>
      <c r="N364" s="361"/>
      <c r="O364" s="361"/>
      <c r="P364" s="361"/>
      <c r="Q364" s="361"/>
      <c r="R364" s="361"/>
      <c r="S364" s="361"/>
      <c r="T364" s="361"/>
      <c r="U364" s="361"/>
      <c r="V364" s="361"/>
    </row>
    <row r="365">
      <c r="A365" s="361"/>
      <c r="B365" s="326"/>
      <c r="C365" s="116"/>
      <c r="D365" s="326"/>
      <c r="E365" s="326"/>
      <c r="F365" s="326"/>
      <c r="G365" s="326"/>
      <c r="H365" s="326"/>
      <c r="I365" s="326"/>
      <c r="J365" s="326"/>
      <c r="K365" s="326"/>
      <c r="L365" s="326"/>
      <c r="M365" s="361"/>
      <c r="N365" s="361"/>
      <c r="O365" s="361"/>
      <c r="P365" s="361"/>
      <c r="Q365" s="361"/>
      <c r="R365" s="361"/>
      <c r="S365" s="361"/>
      <c r="T365" s="361"/>
      <c r="U365" s="361"/>
      <c r="V365" s="361"/>
    </row>
    <row r="366">
      <c r="A366" s="361"/>
      <c r="B366" s="326"/>
      <c r="C366" s="116"/>
      <c r="D366" s="326"/>
      <c r="E366" s="326"/>
      <c r="F366" s="326"/>
      <c r="G366" s="326"/>
      <c r="H366" s="326"/>
      <c r="I366" s="326"/>
      <c r="J366" s="326"/>
      <c r="K366" s="326"/>
      <c r="L366" s="326"/>
      <c r="M366" s="361"/>
      <c r="N366" s="361"/>
      <c r="O366" s="361"/>
      <c r="P366" s="361"/>
      <c r="Q366" s="361"/>
      <c r="R366" s="361"/>
      <c r="S366" s="361"/>
      <c r="T366" s="361"/>
      <c r="U366" s="361"/>
      <c r="V366" s="361"/>
    </row>
    <row r="367">
      <c r="A367" s="361"/>
      <c r="B367" s="326"/>
      <c r="C367" s="116"/>
      <c r="D367" s="326"/>
      <c r="E367" s="326"/>
      <c r="F367" s="326"/>
      <c r="G367" s="326"/>
      <c r="H367" s="326"/>
      <c r="I367" s="326"/>
      <c r="J367" s="326"/>
      <c r="K367" s="326"/>
      <c r="L367" s="326"/>
      <c r="M367" s="361"/>
      <c r="N367" s="361"/>
      <c r="O367" s="361"/>
      <c r="P367" s="361"/>
      <c r="Q367" s="361"/>
      <c r="R367" s="361"/>
      <c r="S367" s="361"/>
      <c r="T367" s="361"/>
      <c r="U367" s="361"/>
      <c r="V367" s="361"/>
    </row>
    <row r="368">
      <c r="A368" s="361"/>
      <c r="B368" s="326"/>
      <c r="C368" s="116"/>
      <c r="D368" s="326"/>
      <c r="E368" s="326"/>
      <c r="F368" s="326"/>
      <c r="G368" s="326"/>
      <c r="H368" s="326"/>
      <c r="I368" s="326"/>
      <c r="J368" s="326"/>
      <c r="K368" s="326"/>
      <c r="L368" s="326"/>
      <c r="M368" s="361"/>
      <c r="N368" s="361"/>
      <c r="O368" s="361"/>
      <c r="P368" s="361"/>
      <c r="Q368" s="361"/>
      <c r="R368" s="361"/>
      <c r="S368" s="361"/>
      <c r="T368" s="361"/>
      <c r="U368" s="361"/>
      <c r="V368" s="361"/>
    </row>
    <row r="369">
      <c r="A369" s="361"/>
      <c r="B369" s="326"/>
      <c r="C369" s="116"/>
      <c r="D369" s="326"/>
      <c r="E369" s="326"/>
      <c r="F369" s="326"/>
      <c r="G369" s="326"/>
      <c r="H369" s="326"/>
      <c r="I369" s="326"/>
      <c r="J369" s="326"/>
      <c r="K369" s="326"/>
      <c r="L369" s="326"/>
      <c r="M369" s="361"/>
      <c r="N369" s="361"/>
      <c r="O369" s="361"/>
      <c r="P369" s="361"/>
      <c r="Q369" s="361"/>
      <c r="R369" s="361"/>
      <c r="S369" s="361"/>
      <c r="T369" s="361"/>
      <c r="U369" s="361"/>
      <c r="V369" s="361"/>
    </row>
    <row r="370">
      <c r="A370" s="361"/>
      <c r="B370" s="326"/>
      <c r="C370" s="116"/>
      <c r="D370" s="326"/>
      <c r="E370" s="326"/>
      <c r="F370" s="326"/>
      <c r="G370" s="326"/>
      <c r="H370" s="326"/>
      <c r="I370" s="326"/>
      <c r="J370" s="326"/>
      <c r="K370" s="326"/>
      <c r="L370" s="326"/>
      <c r="M370" s="361"/>
      <c r="N370" s="361"/>
      <c r="O370" s="361"/>
      <c r="P370" s="361"/>
      <c r="Q370" s="361"/>
      <c r="R370" s="361"/>
      <c r="S370" s="361"/>
      <c r="T370" s="361"/>
      <c r="U370" s="361"/>
      <c r="V370" s="361"/>
    </row>
    <row r="371">
      <c r="A371" s="361"/>
      <c r="B371" s="326"/>
      <c r="C371" s="116"/>
      <c r="D371" s="326"/>
      <c r="E371" s="326"/>
      <c r="F371" s="326"/>
      <c r="G371" s="326"/>
      <c r="H371" s="326"/>
      <c r="I371" s="326"/>
      <c r="J371" s="326"/>
      <c r="K371" s="326"/>
      <c r="L371" s="326"/>
      <c r="M371" s="361"/>
      <c r="N371" s="361"/>
      <c r="O371" s="361"/>
      <c r="P371" s="361"/>
      <c r="Q371" s="361"/>
      <c r="R371" s="361"/>
      <c r="S371" s="361"/>
      <c r="T371" s="361"/>
      <c r="U371" s="361"/>
      <c r="V371" s="361"/>
    </row>
    <row r="372">
      <c r="A372" s="361"/>
      <c r="B372" s="326"/>
      <c r="C372" s="116"/>
      <c r="D372" s="326"/>
      <c r="E372" s="326"/>
      <c r="F372" s="326"/>
      <c r="G372" s="326"/>
      <c r="H372" s="326"/>
      <c r="I372" s="326"/>
      <c r="J372" s="326"/>
      <c r="K372" s="326"/>
      <c r="L372" s="326"/>
      <c r="M372" s="361"/>
      <c r="N372" s="361"/>
      <c r="O372" s="361"/>
      <c r="P372" s="361"/>
      <c r="Q372" s="361"/>
      <c r="R372" s="361"/>
      <c r="S372" s="361"/>
      <c r="T372" s="361"/>
      <c r="U372" s="361"/>
      <c r="V372" s="361"/>
    </row>
    <row r="373">
      <c r="A373" s="361"/>
      <c r="B373" s="326"/>
      <c r="C373" s="116"/>
      <c r="D373" s="326"/>
      <c r="E373" s="326"/>
      <c r="F373" s="326"/>
      <c r="G373" s="326"/>
      <c r="H373" s="326"/>
      <c r="I373" s="326"/>
      <c r="J373" s="326"/>
      <c r="K373" s="326"/>
      <c r="L373" s="326"/>
      <c r="M373" s="361"/>
      <c r="N373" s="361"/>
      <c r="O373" s="361"/>
      <c r="P373" s="361"/>
      <c r="Q373" s="361"/>
      <c r="R373" s="361"/>
      <c r="S373" s="361"/>
      <c r="T373" s="361"/>
      <c r="U373" s="361"/>
      <c r="V373" s="361"/>
    </row>
    <row r="374">
      <c r="A374" s="361"/>
      <c r="B374" s="326"/>
      <c r="C374" s="116"/>
      <c r="D374" s="326"/>
      <c r="E374" s="326"/>
      <c r="F374" s="326"/>
      <c r="G374" s="326"/>
      <c r="H374" s="326"/>
      <c r="I374" s="326"/>
      <c r="J374" s="326"/>
      <c r="K374" s="326"/>
      <c r="L374" s="326"/>
      <c r="M374" s="361"/>
      <c r="N374" s="361"/>
      <c r="O374" s="361"/>
      <c r="P374" s="361"/>
      <c r="Q374" s="361"/>
      <c r="R374" s="361"/>
      <c r="S374" s="361"/>
      <c r="T374" s="361"/>
      <c r="U374" s="361"/>
      <c r="V374" s="361"/>
    </row>
    <row r="375">
      <c r="A375" s="361"/>
      <c r="B375" s="326"/>
      <c r="C375" s="116"/>
      <c r="D375" s="326"/>
      <c r="E375" s="326"/>
      <c r="F375" s="326"/>
      <c r="G375" s="326"/>
      <c r="H375" s="326"/>
      <c r="I375" s="326"/>
      <c r="J375" s="326"/>
      <c r="K375" s="326"/>
      <c r="L375" s="326"/>
      <c r="M375" s="361"/>
      <c r="N375" s="361"/>
      <c r="O375" s="361"/>
      <c r="P375" s="361"/>
      <c r="Q375" s="361"/>
      <c r="R375" s="361"/>
      <c r="S375" s="361"/>
      <c r="T375" s="361"/>
      <c r="U375" s="361"/>
      <c r="V375" s="361"/>
    </row>
    <row r="376">
      <c r="A376" s="361"/>
      <c r="B376" s="326"/>
      <c r="C376" s="116"/>
      <c r="D376" s="326"/>
      <c r="E376" s="326"/>
      <c r="F376" s="326"/>
      <c r="G376" s="326"/>
      <c r="H376" s="326"/>
      <c r="I376" s="326"/>
      <c r="J376" s="326"/>
      <c r="K376" s="326"/>
      <c r="L376" s="326"/>
      <c r="M376" s="361"/>
      <c r="N376" s="361"/>
      <c r="O376" s="361"/>
      <c r="P376" s="361"/>
      <c r="Q376" s="361"/>
      <c r="R376" s="361"/>
      <c r="S376" s="361"/>
      <c r="T376" s="361"/>
      <c r="U376" s="361"/>
      <c r="V376" s="361"/>
    </row>
    <row r="377">
      <c r="A377" s="361"/>
      <c r="B377" s="326"/>
      <c r="C377" s="116"/>
      <c r="D377" s="326"/>
      <c r="E377" s="326"/>
      <c r="F377" s="326"/>
      <c r="G377" s="326"/>
      <c r="H377" s="326"/>
      <c r="I377" s="326"/>
      <c r="J377" s="326"/>
      <c r="K377" s="326"/>
      <c r="L377" s="326"/>
      <c r="M377" s="361"/>
      <c r="N377" s="361"/>
      <c r="O377" s="361"/>
      <c r="P377" s="361"/>
      <c r="Q377" s="361"/>
      <c r="R377" s="361"/>
      <c r="S377" s="361"/>
      <c r="T377" s="361"/>
      <c r="U377" s="361"/>
      <c r="V377" s="361"/>
    </row>
    <row r="378">
      <c r="A378" s="361"/>
      <c r="B378" s="326"/>
      <c r="C378" s="116"/>
      <c r="D378" s="326"/>
      <c r="E378" s="326"/>
      <c r="F378" s="326"/>
      <c r="G378" s="326"/>
      <c r="H378" s="326"/>
      <c r="I378" s="326"/>
      <c r="J378" s="326"/>
      <c r="K378" s="326"/>
      <c r="L378" s="326"/>
      <c r="M378" s="361"/>
      <c r="N378" s="361"/>
      <c r="O378" s="361"/>
      <c r="P378" s="361"/>
      <c r="Q378" s="361"/>
      <c r="R378" s="361"/>
      <c r="S378" s="361"/>
      <c r="T378" s="361"/>
      <c r="U378" s="361"/>
      <c r="V378" s="361"/>
    </row>
    <row r="379">
      <c r="A379" s="361"/>
      <c r="B379" s="326"/>
      <c r="C379" s="116"/>
      <c r="D379" s="326"/>
      <c r="E379" s="326"/>
      <c r="F379" s="326"/>
      <c r="G379" s="326"/>
      <c r="H379" s="326"/>
      <c r="I379" s="326"/>
      <c r="J379" s="326"/>
      <c r="K379" s="326"/>
      <c r="L379" s="326"/>
      <c r="M379" s="361"/>
      <c r="N379" s="361"/>
      <c r="O379" s="361"/>
      <c r="P379" s="361"/>
      <c r="Q379" s="361"/>
      <c r="R379" s="361"/>
      <c r="S379" s="361"/>
      <c r="T379" s="361"/>
      <c r="U379" s="361"/>
      <c r="V379" s="361"/>
    </row>
    <row r="380">
      <c r="A380" s="361"/>
      <c r="B380" s="326"/>
      <c r="C380" s="116"/>
      <c r="D380" s="326"/>
      <c r="E380" s="326"/>
      <c r="F380" s="326"/>
      <c r="G380" s="326"/>
      <c r="H380" s="326"/>
      <c r="I380" s="326"/>
      <c r="J380" s="326"/>
      <c r="K380" s="326"/>
      <c r="L380" s="326"/>
      <c r="M380" s="361"/>
      <c r="N380" s="361"/>
      <c r="O380" s="361"/>
      <c r="P380" s="361"/>
      <c r="Q380" s="361"/>
      <c r="R380" s="361"/>
      <c r="S380" s="361"/>
      <c r="T380" s="361"/>
      <c r="U380" s="361"/>
      <c r="V380" s="361"/>
    </row>
    <row r="381">
      <c r="A381" s="361"/>
      <c r="B381" s="326"/>
      <c r="C381" s="116"/>
      <c r="D381" s="326"/>
      <c r="E381" s="326"/>
      <c r="F381" s="326"/>
      <c r="G381" s="326"/>
      <c r="H381" s="326"/>
      <c r="I381" s="326"/>
      <c r="J381" s="326"/>
      <c r="K381" s="326"/>
      <c r="L381" s="326"/>
      <c r="M381" s="361"/>
      <c r="N381" s="361"/>
      <c r="O381" s="361"/>
      <c r="P381" s="361"/>
      <c r="Q381" s="361"/>
      <c r="R381" s="361"/>
      <c r="S381" s="361"/>
      <c r="T381" s="361"/>
      <c r="U381" s="361"/>
      <c r="V381" s="361"/>
    </row>
    <row r="382">
      <c r="A382" s="361"/>
      <c r="B382" s="326"/>
      <c r="C382" s="116"/>
      <c r="D382" s="326"/>
      <c r="E382" s="326"/>
      <c r="F382" s="326"/>
      <c r="G382" s="326"/>
      <c r="H382" s="326"/>
      <c r="I382" s="326"/>
      <c r="J382" s="326"/>
      <c r="K382" s="326"/>
      <c r="L382" s="326"/>
      <c r="M382" s="361"/>
      <c r="N382" s="361"/>
      <c r="O382" s="361"/>
      <c r="P382" s="361"/>
      <c r="Q382" s="361"/>
      <c r="R382" s="361"/>
      <c r="S382" s="361"/>
      <c r="T382" s="361"/>
      <c r="U382" s="361"/>
      <c r="V382" s="361"/>
    </row>
    <row r="383">
      <c r="A383" s="361"/>
      <c r="B383" s="326"/>
      <c r="C383" s="116"/>
      <c r="D383" s="326"/>
      <c r="E383" s="326"/>
      <c r="F383" s="326"/>
      <c r="G383" s="326"/>
      <c r="H383" s="326"/>
      <c r="I383" s="326"/>
      <c r="J383" s="326"/>
      <c r="K383" s="326"/>
      <c r="L383" s="326"/>
      <c r="M383" s="361"/>
      <c r="N383" s="361"/>
      <c r="O383" s="361"/>
      <c r="P383" s="361"/>
      <c r="Q383" s="361"/>
      <c r="R383" s="361"/>
      <c r="S383" s="361"/>
      <c r="T383" s="361"/>
      <c r="U383" s="361"/>
      <c r="V383" s="361"/>
    </row>
    <row r="384">
      <c r="A384" s="361"/>
      <c r="B384" s="326"/>
      <c r="C384" s="116"/>
      <c r="D384" s="326"/>
      <c r="E384" s="326"/>
      <c r="F384" s="326"/>
      <c r="G384" s="326"/>
      <c r="H384" s="326"/>
      <c r="I384" s="326"/>
      <c r="J384" s="326"/>
      <c r="K384" s="326"/>
      <c r="L384" s="326"/>
      <c r="M384" s="361"/>
      <c r="N384" s="361"/>
      <c r="O384" s="361"/>
      <c r="P384" s="361"/>
      <c r="Q384" s="361"/>
      <c r="R384" s="361"/>
      <c r="S384" s="361"/>
      <c r="T384" s="361"/>
      <c r="U384" s="361"/>
      <c r="V384" s="361"/>
    </row>
    <row r="385">
      <c r="A385" s="361"/>
      <c r="B385" s="326"/>
      <c r="C385" s="116"/>
      <c r="D385" s="326"/>
      <c r="E385" s="326"/>
      <c r="F385" s="326"/>
      <c r="G385" s="326"/>
      <c r="H385" s="326"/>
      <c r="I385" s="326"/>
      <c r="J385" s="326"/>
      <c r="K385" s="326"/>
      <c r="L385" s="326"/>
      <c r="M385" s="361"/>
      <c r="N385" s="361"/>
      <c r="O385" s="361"/>
      <c r="P385" s="361"/>
      <c r="Q385" s="361"/>
      <c r="R385" s="361"/>
      <c r="S385" s="361"/>
      <c r="T385" s="361"/>
      <c r="U385" s="361"/>
      <c r="V385" s="361"/>
    </row>
    <row r="386">
      <c r="A386" s="361"/>
      <c r="B386" s="326"/>
      <c r="C386" s="116"/>
      <c r="D386" s="326"/>
      <c r="E386" s="326"/>
      <c r="F386" s="326"/>
      <c r="G386" s="326"/>
      <c r="H386" s="326"/>
      <c r="I386" s="326"/>
      <c r="J386" s="326"/>
      <c r="K386" s="326"/>
      <c r="L386" s="326"/>
      <c r="M386" s="361"/>
      <c r="N386" s="361"/>
      <c r="O386" s="361"/>
      <c r="P386" s="361"/>
      <c r="Q386" s="361"/>
      <c r="R386" s="361"/>
      <c r="S386" s="361"/>
      <c r="T386" s="361"/>
      <c r="U386" s="361"/>
      <c r="V386" s="361"/>
    </row>
    <row r="387">
      <c r="A387" s="361"/>
      <c r="B387" s="326"/>
      <c r="C387" s="116"/>
      <c r="D387" s="326"/>
      <c r="E387" s="326"/>
      <c r="F387" s="326"/>
      <c r="G387" s="326"/>
      <c r="H387" s="326"/>
      <c r="I387" s="326"/>
      <c r="J387" s="326"/>
      <c r="K387" s="326"/>
      <c r="L387" s="326"/>
      <c r="M387" s="361"/>
      <c r="N387" s="361"/>
      <c r="O387" s="361"/>
      <c r="P387" s="361"/>
      <c r="Q387" s="361"/>
      <c r="R387" s="361"/>
      <c r="S387" s="361"/>
      <c r="T387" s="361"/>
      <c r="U387" s="361"/>
      <c r="V387" s="361"/>
    </row>
    <row r="388">
      <c r="A388" s="361"/>
      <c r="B388" s="326"/>
      <c r="C388" s="116"/>
      <c r="D388" s="326"/>
      <c r="E388" s="326"/>
      <c r="F388" s="326"/>
      <c r="G388" s="326"/>
      <c r="H388" s="326"/>
      <c r="I388" s="326"/>
      <c r="J388" s="326"/>
      <c r="K388" s="326"/>
      <c r="L388" s="326"/>
      <c r="M388" s="361"/>
      <c r="N388" s="361"/>
      <c r="O388" s="361"/>
      <c r="P388" s="361"/>
      <c r="Q388" s="361"/>
      <c r="R388" s="361"/>
      <c r="S388" s="361"/>
      <c r="T388" s="361"/>
      <c r="U388" s="361"/>
      <c r="V388" s="361"/>
    </row>
    <row r="389">
      <c r="A389" s="361"/>
      <c r="B389" s="326"/>
      <c r="C389" s="116"/>
      <c r="D389" s="326"/>
      <c r="E389" s="326"/>
      <c r="F389" s="326"/>
      <c r="G389" s="326"/>
      <c r="H389" s="326"/>
      <c r="I389" s="326"/>
      <c r="J389" s="326"/>
      <c r="K389" s="326"/>
      <c r="L389" s="326"/>
      <c r="M389" s="361"/>
      <c r="N389" s="361"/>
      <c r="O389" s="361"/>
      <c r="P389" s="361"/>
      <c r="Q389" s="361"/>
      <c r="R389" s="361"/>
      <c r="S389" s="361"/>
      <c r="T389" s="361"/>
      <c r="U389" s="361"/>
      <c r="V389" s="361"/>
    </row>
    <row r="390">
      <c r="A390" s="361"/>
      <c r="B390" s="326"/>
      <c r="C390" s="116"/>
      <c r="D390" s="326"/>
      <c r="E390" s="326"/>
      <c r="F390" s="326"/>
      <c r="G390" s="326"/>
      <c r="H390" s="326"/>
      <c r="I390" s="326"/>
      <c r="J390" s="326"/>
      <c r="K390" s="326"/>
      <c r="L390" s="326"/>
      <c r="M390" s="361"/>
      <c r="N390" s="361"/>
      <c r="O390" s="361"/>
      <c r="P390" s="361"/>
      <c r="Q390" s="361"/>
      <c r="R390" s="361"/>
      <c r="S390" s="361"/>
      <c r="T390" s="361"/>
      <c r="U390" s="361"/>
      <c r="V390" s="361"/>
    </row>
    <row r="391">
      <c r="A391" s="361"/>
      <c r="B391" s="326"/>
      <c r="C391" s="116"/>
      <c r="D391" s="326"/>
      <c r="E391" s="326"/>
      <c r="F391" s="326"/>
      <c r="G391" s="326"/>
      <c r="H391" s="326"/>
      <c r="I391" s="326"/>
      <c r="J391" s="326"/>
      <c r="K391" s="326"/>
      <c r="L391" s="326"/>
      <c r="M391" s="361"/>
      <c r="N391" s="361"/>
      <c r="O391" s="361"/>
      <c r="P391" s="361"/>
      <c r="Q391" s="361"/>
      <c r="R391" s="361"/>
      <c r="S391" s="361"/>
      <c r="T391" s="361"/>
      <c r="U391" s="361"/>
      <c r="V391" s="361"/>
    </row>
    <row r="392">
      <c r="A392" s="361"/>
      <c r="B392" s="326"/>
      <c r="C392" s="116"/>
      <c r="D392" s="326"/>
      <c r="E392" s="326"/>
      <c r="F392" s="326"/>
      <c r="G392" s="326"/>
      <c r="H392" s="326"/>
      <c r="I392" s="326"/>
      <c r="J392" s="326"/>
      <c r="K392" s="326"/>
      <c r="L392" s="326"/>
      <c r="M392" s="361"/>
      <c r="N392" s="361"/>
      <c r="O392" s="361"/>
      <c r="P392" s="361"/>
      <c r="Q392" s="361"/>
      <c r="R392" s="361"/>
      <c r="S392" s="361"/>
      <c r="T392" s="361"/>
      <c r="U392" s="361"/>
      <c r="V392" s="361"/>
    </row>
    <row r="393">
      <c r="A393" s="361"/>
      <c r="B393" s="326"/>
      <c r="C393" s="116"/>
      <c r="D393" s="326"/>
      <c r="E393" s="326"/>
      <c r="F393" s="326"/>
      <c r="G393" s="326"/>
      <c r="H393" s="326"/>
      <c r="I393" s="326"/>
      <c r="J393" s="326"/>
      <c r="K393" s="326"/>
      <c r="L393" s="326"/>
      <c r="M393" s="361"/>
      <c r="N393" s="361"/>
      <c r="O393" s="361"/>
      <c r="P393" s="361"/>
      <c r="Q393" s="361"/>
      <c r="R393" s="361"/>
      <c r="S393" s="361"/>
      <c r="T393" s="361"/>
      <c r="U393" s="361"/>
      <c r="V393" s="361"/>
    </row>
    <row r="394">
      <c r="A394" s="361"/>
      <c r="B394" s="326"/>
      <c r="C394" s="116"/>
      <c r="D394" s="326"/>
      <c r="E394" s="326"/>
      <c r="F394" s="326"/>
      <c r="G394" s="326"/>
      <c r="H394" s="326"/>
      <c r="I394" s="326"/>
      <c r="J394" s="326"/>
      <c r="K394" s="326"/>
      <c r="L394" s="326"/>
      <c r="M394" s="361"/>
      <c r="N394" s="361"/>
      <c r="O394" s="361"/>
      <c r="P394" s="361"/>
      <c r="Q394" s="361"/>
      <c r="R394" s="361"/>
      <c r="S394" s="361"/>
      <c r="T394" s="361"/>
      <c r="U394" s="361"/>
      <c r="V394" s="361"/>
    </row>
    <row r="395">
      <c r="A395" s="361"/>
      <c r="B395" s="326"/>
      <c r="C395" s="116"/>
      <c r="D395" s="326"/>
      <c r="E395" s="326"/>
      <c r="F395" s="326"/>
      <c r="G395" s="326"/>
      <c r="H395" s="326"/>
      <c r="I395" s="326"/>
      <c r="J395" s="326"/>
      <c r="K395" s="326"/>
      <c r="L395" s="326"/>
      <c r="M395" s="361"/>
      <c r="N395" s="361"/>
      <c r="O395" s="361"/>
      <c r="P395" s="361"/>
      <c r="Q395" s="361"/>
      <c r="R395" s="361"/>
      <c r="S395" s="361"/>
      <c r="T395" s="361"/>
      <c r="U395" s="361"/>
      <c r="V395" s="361"/>
    </row>
    <row r="396">
      <c r="A396" s="361"/>
      <c r="B396" s="326"/>
      <c r="C396" s="116"/>
      <c r="D396" s="326"/>
      <c r="E396" s="326"/>
      <c r="F396" s="326"/>
      <c r="G396" s="326"/>
      <c r="H396" s="326"/>
      <c r="I396" s="326"/>
      <c r="J396" s="326"/>
      <c r="K396" s="326"/>
      <c r="L396" s="326"/>
      <c r="M396" s="361"/>
      <c r="N396" s="361"/>
      <c r="O396" s="361"/>
      <c r="P396" s="361"/>
      <c r="Q396" s="361"/>
      <c r="R396" s="361"/>
      <c r="S396" s="361"/>
      <c r="T396" s="361"/>
      <c r="U396" s="361"/>
      <c r="V396" s="361"/>
    </row>
    <row r="397">
      <c r="A397" s="361"/>
      <c r="B397" s="326"/>
      <c r="C397" s="116"/>
      <c r="D397" s="326"/>
      <c r="E397" s="326"/>
      <c r="F397" s="326"/>
      <c r="G397" s="326"/>
      <c r="H397" s="326"/>
      <c r="I397" s="326"/>
      <c r="J397" s="326"/>
      <c r="K397" s="326"/>
      <c r="L397" s="326"/>
      <c r="M397" s="361"/>
      <c r="N397" s="361"/>
      <c r="O397" s="361"/>
      <c r="P397" s="361"/>
      <c r="Q397" s="361"/>
      <c r="R397" s="361"/>
      <c r="S397" s="361"/>
      <c r="T397" s="361"/>
      <c r="U397" s="361"/>
      <c r="V397" s="361"/>
    </row>
    <row r="398">
      <c r="A398" s="361"/>
      <c r="B398" s="326"/>
      <c r="C398" s="116"/>
      <c r="D398" s="326"/>
      <c r="E398" s="326"/>
      <c r="F398" s="326"/>
      <c r="G398" s="326"/>
      <c r="H398" s="326"/>
      <c r="I398" s="326"/>
      <c r="J398" s="326"/>
      <c r="K398" s="326"/>
      <c r="L398" s="326"/>
      <c r="M398" s="361"/>
      <c r="N398" s="361"/>
      <c r="O398" s="361"/>
      <c r="P398" s="361"/>
      <c r="Q398" s="361"/>
      <c r="R398" s="361"/>
      <c r="S398" s="361"/>
      <c r="T398" s="361"/>
      <c r="U398" s="361"/>
      <c r="V398" s="361"/>
    </row>
    <row r="399">
      <c r="A399" s="361"/>
      <c r="B399" s="326"/>
      <c r="C399" s="116"/>
      <c r="D399" s="326"/>
      <c r="E399" s="326"/>
      <c r="F399" s="326"/>
      <c r="G399" s="326"/>
      <c r="H399" s="326"/>
      <c r="I399" s="326"/>
      <c r="J399" s="326"/>
      <c r="K399" s="326"/>
      <c r="L399" s="326"/>
      <c r="M399" s="361"/>
      <c r="N399" s="361"/>
      <c r="O399" s="361"/>
      <c r="P399" s="361"/>
      <c r="Q399" s="361"/>
      <c r="R399" s="361"/>
      <c r="S399" s="361"/>
      <c r="T399" s="361"/>
      <c r="U399" s="361"/>
      <c r="V399" s="361"/>
    </row>
    <row r="400">
      <c r="A400" s="361"/>
      <c r="B400" s="326"/>
      <c r="C400" s="116"/>
      <c r="D400" s="326"/>
      <c r="E400" s="326"/>
      <c r="F400" s="326"/>
      <c r="G400" s="326"/>
      <c r="H400" s="326"/>
      <c r="I400" s="326"/>
      <c r="J400" s="326"/>
      <c r="K400" s="326"/>
      <c r="L400" s="326"/>
      <c r="M400" s="361"/>
      <c r="N400" s="361"/>
      <c r="O400" s="361"/>
      <c r="P400" s="361"/>
      <c r="Q400" s="361"/>
      <c r="R400" s="361"/>
      <c r="S400" s="361"/>
      <c r="T400" s="361"/>
      <c r="U400" s="361"/>
      <c r="V400" s="361"/>
    </row>
    <row r="401">
      <c r="A401" s="361"/>
      <c r="B401" s="326"/>
      <c r="C401" s="116"/>
      <c r="D401" s="326"/>
      <c r="E401" s="326"/>
      <c r="F401" s="326"/>
      <c r="G401" s="326"/>
      <c r="H401" s="326"/>
      <c r="I401" s="326"/>
      <c r="J401" s="326"/>
      <c r="K401" s="326"/>
      <c r="L401" s="326"/>
      <c r="M401" s="361"/>
      <c r="N401" s="361"/>
      <c r="O401" s="361"/>
      <c r="P401" s="361"/>
      <c r="Q401" s="361"/>
      <c r="R401" s="361"/>
      <c r="S401" s="361"/>
      <c r="T401" s="361"/>
      <c r="U401" s="361"/>
      <c r="V401" s="361"/>
    </row>
    <row r="402">
      <c r="A402" s="361"/>
      <c r="B402" s="326"/>
      <c r="C402" s="116"/>
      <c r="D402" s="326"/>
      <c r="E402" s="326"/>
      <c r="F402" s="326"/>
      <c r="G402" s="326"/>
      <c r="H402" s="326"/>
      <c r="I402" s="326"/>
      <c r="J402" s="326"/>
      <c r="K402" s="326"/>
      <c r="L402" s="326"/>
      <c r="M402" s="361"/>
      <c r="N402" s="361"/>
      <c r="O402" s="361"/>
      <c r="P402" s="361"/>
      <c r="Q402" s="361"/>
      <c r="R402" s="361"/>
      <c r="S402" s="361"/>
      <c r="T402" s="361"/>
      <c r="U402" s="361"/>
      <c r="V402" s="361"/>
    </row>
    <row r="403">
      <c r="A403" s="361"/>
      <c r="B403" s="326"/>
      <c r="C403" s="116"/>
      <c r="D403" s="326"/>
      <c r="E403" s="326"/>
      <c r="F403" s="326"/>
      <c r="G403" s="326"/>
      <c r="H403" s="326"/>
      <c r="I403" s="326"/>
      <c r="J403" s="326"/>
      <c r="K403" s="326"/>
      <c r="L403" s="326"/>
      <c r="M403" s="361"/>
      <c r="N403" s="361"/>
      <c r="O403" s="361"/>
      <c r="P403" s="361"/>
      <c r="Q403" s="361"/>
      <c r="R403" s="361"/>
      <c r="S403" s="361"/>
      <c r="T403" s="361"/>
      <c r="U403" s="361"/>
      <c r="V403" s="361"/>
    </row>
    <row r="404">
      <c r="A404" s="361"/>
      <c r="B404" s="326"/>
      <c r="C404" s="116"/>
      <c r="D404" s="326"/>
      <c r="E404" s="326"/>
      <c r="F404" s="326"/>
      <c r="G404" s="326"/>
      <c r="H404" s="326"/>
      <c r="I404" s="326"/>
      <c r="J404" s="326"/>
      <c r="K404" s="326"/>
      <c r="L404" s="326"/>
      <c r="M404" s="361"/>
      <c r="N404" s="361"/>
      <c r="O404" s="361"/>
      <c r="P404" s="361"/>
      <c r="Q404" s="361"/>
      <c r="R404" s="361"/>
      <c r="S404" s="361"/>
      <c r="T404" s="361"/>
      <c r="U404" s="361"/>
      <c r="V404" s="361"/>
    </row>
    <row r="405">
      <c r="A405" s="361"/>
      <c r="B405" s="326"/>
      <c r="C405" s="116"/>
      <c r="D405" s="326"/>
      <c r="E405" s="326"/>
      <c r="F405" s="326"/>
      <c r="G405" s="326"/>
      <c r="H405" s="326"/>
      <c r="I405" s="326"/>
      <c r="J405" s="326"/>
      <c r="K405" s="326"/>
      <c r="L405" s="326"/>
      <c r="M405" s="361"/>
      <c r="N405" s="361"/>
      <c r="O405" s="361"/>
      <c r="P405" s="361"/>
      <c r="Q405" s="361"/>
      <c r="R405" s="361"/>
      <c r="S405" s="361"/>
      <c r="T405" s="361"/>
      <c r="U405" s="361"/>
      <c r="V405" s="361"/>
    </row>
    <row r="406">
      <c r="A406" s="361"/>
      <c r="B406" s="326"/>
      <c r="C406" s="116"/>
      <c r="D406" s="326"/>
      <c r="E406" s="326"/>
      <c r="F406" s="326"/>
      <c r="G406" s="326"/>
      <c r="H406" s="326"/>
      <c r="I406" s="326"/>
      <c r="J406" s="326"/>
      <c r="K406" s="326"/>
      <c r="L406" s="326"/>
      <c r="M406" s="361"/>
      <c r="N406" s="361"/>
      <c r="O406" s="361"/>
      <c r="P406" s="361"/>
      <c r="Q406" s="361"/>
      <c r="R406" s="361"/>
      <c r="S406" s="361"/>
      <c r="T406" s="361"/>
      <c r="U406" s="361"/>
      <c r="V406" s="361"/>
    </row>
    <row r="407">
      <c r="A407" s="361"/>
      <c r="B407" s="326"/>
      <c r="C407" s="116"/>
      <c r="D407" s="326"/>
      <c r="E407" s="326"/>
      <c r="F407" s="326"/>
      <c r="G407" s="326"/>
      <c r="H407" s="326"/>
      <c r="I407" s="326"/>
      <c r="J407" s="326"/>
      <c r="K407" s="326"/>
      <c r="L407" s="326"/>
      <c r="M407" s="361"/>
      <c r="N407" s="361"/>
      <c r="O407" s="361"/>
      <c r="P407" s="361"/>
      <c r="Q407" s="361"/>
      <c r="R407" s="361"/>
      <c r="S407" s="361"/>
      <c r="T407" s="361"/>
      <c r="U407" s="361"/>
      <c r="V407" s="361"/>
    </row>
    <row r="408">
      <c r="A408" s="361"/>
      <c r="B408" s="326"/>
      <c r="C408" s="116"/>
      <c r="D408" s="326"/>
      <c r="E408" s="326"/>
      <c r="F408" s="326"/>
      <c r="G408" s="326"/>
      <c r="H408" s="326"/>
      <c r="I408" s="326"/>
      <c r="J408" s="326"/>
      <c r="K408" s="326"/>
      <c r="L408" s="326"/>
      <c r="M408" s="361"/>
      <c r="N408" s="361"/>
      <c r="O408" s="361"/>
      <c r="P408" s="361"/>
      <c r="Q408" s="361"/>
      <c r="R408" s="361"/>
      <c r="S408" s="361"/>
      <c r="T408" s="361"/>
      <c r="U408" s="361"/>
      <c r="V408" s="361"/>
    </row>
    <row r="409">
      <c r="A409" s="361"/>
      <c r="B409" s="326"/>
      <c r="C409" s="116"/>
      <c r="D409" s="326"/>
      <c r="E409" s="326"/>
      <c r="F409" s="326"/>
      <c r="G409" s="326"/>
      <c r="H409" s="326"/>
      <c r="I409" s="326"/>
      <c r="J409" s="326"/>
      <c r="K409" s="326"/>
      <c r="L409" s="326"/>
      <c r="M409" s="361"/>
      <c r="N409" s="361"/>
      <c r="O409" s="361"/>
      <c r="P409" s="361"/>
      <c r="Q409" s="361"/>
      <c r="R409" s="361"/>
      <c r="S409" s="361"/>
      <c r="T409" s="361"/>
      <c r="U409" s="361"/>
      <c r="V409" s="361"/>
    </row>
    <row r="410">
      <c r="A410" s="361"/>
      <c r="B410" s="326"/>
      <c r="C410" s="116"/>
      <c r="D410" s="326"/>
      <c r="E410" s="326"/>
      <c r="F410" s="326"/>
      <c r="G410" s="326"/>
      <c r="H410" s="326"/>
      <c r="I410" s="326"/>
      <c r="J410" s="326"/>
      <c r="K410" s="326"/>
      <c r="L410" s="326"/>
      <c r="M410" s="361"/>
      <c r="N410" s="361"/>
      <c r="O410" s="361"/>
      <c r="P410" s="361"/>
      <c r="Q410" s="361"/>
      <c r="R410" s="361"/>
      <c r="S410" s="361"/>
      <c r="T410" s="361"/>
      <c r="U410" s="361"/>
      <c r="V410" s="361"/>
    </row>
    <row r="411">
      <c r="A411" s="361"/>
      <c r="B411" s="326"/>
      <c r="C411" s="116"/>
      <c r="D411" s="326"/>
      <c r="E411" s="326"/>
      <c r="F411" s="326"/>
      <c r="G411" s="326"/>
      <c r="H411" s="326"/>
      <c r="I411" s="326"/>
      <c r="J411" s="326"/>
      <c r="K411" s="326"/>
      <c r="L411" s="326"/>
      <c r="M411" s="361"/>
      <c r="N411" s="361"/>
      <c r="O411" s="361"/>
      <c r="P411" s="361"/>
      <c r="Q411" s="361"/>
      <c r="R411" s="361"/>
      <c r="S411" s="361"/>
      <c r="T411" s="361"/>
      <c r="U411" s="361"/>
      <c r="V411" s="361"/>
    </row>
    <row r="412">
      <c r="A412" s="361"/>
      <c r="B412" s="326"/>
      <c r="C412" s="116"/>
      <c r="D412" s="326"/>
      <c r="E412" s="326"/>
      <c r="F412" s="326"/>
      <c r="G412" s="326"/>
      <c r="H412" s="326"/>
      <c r="I412" s="326"/>
      <c r="J412" s="326"/>
      <c r="K412" s="326"/>
      <c r="L412" s="326"/>
      <c r="M412" s="361"/>
      <c r="N412" s="361"/>
      <c r="O412" s="361"/>
      <c r="P412" s="361"/>
      <c r="Q412" s="361"/>
      <c r="R412" s="361"/>
      <c r="S412" s="361"/>
      <c r="T412" s="361"/>
      <c r="U412" s="361"/>
      <c r="V412" s="361"/>
    </row>
    <row r="413">
      <c r="A413" s="361"/>
      <c r="B413" s="326"/>
      <c r="C413" s="116"/>
      <c r="D413" s="326"/>
      <c r="E413" s="326"/>
      <c r="F413" s="326"/>
      <c r="G413" s="326"/>
      <c r="H413" s="326"/>
      <c r="I413" s="326"/>
      <c r="J413" s="326"/>
      <c r="K413" s="326"/>
      <c r="L413" s="326"/>
      <c r="M413" s="361"/>
      <c r="N413" s="361"/>
      <c r="O413" s="361"/>
      <c r="P413" s="361"/>
      <c r="Q413" s="361"/>
      <c r="R413" s="361"/>
      <c r="S413" s="361"/>
      <c r="T413" s="361"/>
      <c r="U413" s="361"/>
      <c r="V413" s="361"/>
    </row>
    <row r="414">
      <c r="A414" s="361"/>
      <c r="B414" s="326"/>
      <c r="C414" s="116"/>
      <c r="D414" s="326"/>
      <c r="E414" s="326"/>
      <c r="F414" s="326"/>
      <c r="G414" s="326"/>
      <c r="H414" s="326"/>
      <c r="I414" s="326"/>
      <c r="J414" s="326"/>
      <c r="K414" s="326"/>
      <c r="L414" s="326"/>
      <c r="M414" s="361"/>
      <c r="N414" s="361"/>
      <c r="O414" s="361"/>
      <c r="P414" s="361"/>
      <c r="Q414" s="361"/>
      <c r="R414" s="361"/>
      <c r="S414" s="361"/>
      <c r="T414" s="361"/>
      <c r="U414" s="361"/>
      <c r="V414" s="361"/>
    </row>
    <row r="415">
      <c r="A415" s="361"/>
      <c r="B415" s="326"/>
      <c r="C415" s="116"/>
      <c r="D415" s="326"/>
      <c r="E415" s="326"/>
      <c r="F415" s="326"/>
      <c r="G415" s="326"/>
      <c r="H415" s="326"/>
      <c r="I415" s="326"/>
      <c r="J415" s="326"/>
      <c r="K415" s="326"/>
      <c r="L415" s="326"/>
      <c r="M415" s="361"/>
      <c r="N415" s="361"/>
      <c r="O415" s="361"/>
      <c r="P415" s="361"/>
      <c r="Q415" s="361"/>
      <c r="R415" s="361"/>
      <c r="S415" s="361"/>
      <c r="T415" s="361"/>
      <c r="U415" s="361"/>
      <c r="V415" s="361"/>
    </row>
    <row r="416">
      <c r="A416" s="361"/>
      <c r="B416" s="326"/>
      <c r="C416" s="116"/>
      <c r="D416" s="326"/>
      <c r="E416" s="326"/>
      <c r="F416" s="326"/>
      <c r="G416" s="326"/>
      <c r="H416" s="326"/>
      <c r="I416" s="326"/>
      <c r="J416" s="326"/>
      <c r="K416" s="326"/>
      <c r="L416" s="326"/>
      <c r="M416" s="361"/>
      <c r="N416" s="361"/>
      <c r="O416" s="361"/>
      <c r="P416" s="361"/>
      <c r="Q416" s="361"/>
      <c r="R416" s="361"/>
      <c r="S416" s="361"/>
      <c r="T416" s="361"/>
      <c r="U416" s="361"/>
      <c r="V416" s="361"/>
    </row>
    <row r="417">
      <c r="A417" s="361"/>
      <c r="B417" s="326"/>
      <c r="C417" s="116"/>
      <c r="D417" s="326"/>
      <c r="E417" s="326"/>
      <c r="F417" s="326"/>
      <c r="G417" s="326"/>
      <c r="H417" s="326"/>
      <c r="I417" s="326"/>
      <c r="J417" s="326"/>
      <c r="K417" s="326"/>
      <c r="L417" s="326"/>
      <c r="M417" s="361"/>
      <c r="N417" s="361"/>
      <c r="O417" s="361"/>
      <c r="P417" s="361"/>
      <c r="Q417" s="361"/>
      <c r="R417" s="361"/>
      <c r="S417" s="361"/>
      <c r="T417" s="361"/>
      <c r="U417" s="361"/>
      <c r="V417" s="361"/>
    </row>
    <row r="418">
      <c r="A418" s="361"/>
      <c r="B418" s="326"/>
      <c r="C418" s="116"/>
      <c r="D418" s="326"/>
      <c r="E418" s="326"/>
      <c r="F418" s="326"/>
      <c r="G418" s="326"/>
      <c r="H418" s="326"/>
      <c r="I418" s="326"/>
      <c r="J418" s="326"/>
      <c r="K418" s="326"/>
      <c r="L418" s="326"/>
      <c r="M418" s="361"/>
      <c r="N418" s="361"/>
      <c r="O418" s="361"/>
      <c r="P418" s="361"/>
      <c r="Q418" s="361"/>
      <c r="R418" s="361"/>
      <c r="S418" s="361"/>
      <c r="T418" s="361"/>
      <c r="U418" s="361"/>
      <c r="V418" s="361"/>
    </row>
    <row r="419">
      <c r="A419" s="361"/>
      <c r="B419" s="326"/>
      <c r="C419" s="116"/>
      <c r="D419" s="326"/>
      <c r="E419" s="326"/>
      <c r="F419" s="326"/>
      <c r="G419" s="326"/>
      <c r="H419" s="326"/>
      <c r="I419" s="326"/>
      <c r="J419" s="326"/>
      <c r="K419" s="326"/>
      <c r="L419" s="326"/>
      <c r="M419" s="361"/>
      <c r="N419" s="361"/>
      <c r="O419" s="361"/>
      <c r="P419" s="361"/>
      <c r="Q419" s="361"/>
      <c r="R419" s="361"/>
      <c r="S419" s="361"/>
      <c r="T419" s="361"/>
      <c r="U419" s="361"/>
      <c r="V419" s="361"/>
    </row>
    <row r="420">
      <c r="A420" s="361"/>
      <c r="B420" s="326"/>
      <c r="C420" s="116"/>
      <c r="D420" s="326"/>
      <c r="E420" s="326"/>
      <c r="F420" s="326"/>
      <c r="G420" s="326"/>
      <c r="H420" s="326"/>
      <c r="I420" s="326"/>
      <c r="J420" s="326"/>
      <c r="K420" s="326"/>
      <c r="L420" s="326"/>
      <c r="M420" s="361"/>
      <c r="N420" s="361"/>
      <c r="O420" s="361"/>
      <c r="P420" s="361"/>
      <c r="Q420" s="361"/>
      <c r="R420" s="361"/>
      <c r="S420" s="361"/>
      <c r="T420" s="361"/>
      <c r="U420" s="361"/>
      <c r="V420" s="361"/>
    </row>
    <row r="421">
      <c r="A421" s="361"/>
      <c r="B421" s="326"/>
      <c r="C421" s="116"/>
      <c r="D421" s="326"/>
      <c r="E421" s="326"/>
      <c r="F421" s="326"/>
      <c r="G421" s="326"/>
      <c r="H421" s="326"/>
      <c r="I421" s="326"/>
      <c r="J421" s="326"/>
      <c r="K421" s="326"/>
      <c r="L421" s="326"/>
      <c r="M421" s="361"/>
      <c r="N421" s="361"/>
      <c r="O421" s="361"/>
      <c r="P421" s="361"/>
      <c r="Q421" s="361"/>
      <c r="R421" s="361"/>
      <c r="S421" s="361"/>
      <c r="T421" s="361"/>
      <c r="U421" s="361"/>
      <c r="V421" s="361"/>
    </row>
    <row r="422">
      <c r="A422" s="361"/>
      <c r="B422" s="326"/>
      <c r="C422" s="116"/>
      <c r="D422" s="326"/>
      <c r="E422" s="326"/>
      <c r="F422" s="326"/>
      <c r="G422" s="326"/>
      <c r="H422" s="326"/>
      <c r="I422" s="326"/>
      <c r="J422" s="326"/>
      <c r="K422" s="326"/>
      <c r="L422" s="326"/>
      <c r="M422" s="361"/>
      <c r="N422" s="361"/>
      <c r="O422" s="361"/>
      <c r="P422" s="361"/>
      <c r="Q422" s="361"/>
      <c r="R422" s="361"/>
      <c r="S422" s="361"/>
      <c r="T422" s="361"/>
      <c r="U422" s="361"/>
      <c r="V422" s="361"/>
    </row>
    <row r="423">
      <c r="A423" s="361"/>
      <c r="B423" s="326"/>
      <c r="C423" s="116"/>
      <c r="D423" s="326"/>
      <c r="E423" s="326"/>
      <c r="F423" s="326"/>
      <c r="G423" s="326"/>
      <c r="H423" s="326"/>
      <c r="I423" s="326"/>
      <c r="J423" s="326"/>
      <c r="K423" s="326"/>
      <c r="L423" s="326"/>
      <c r="M423" s="361"/>
      <c r="N423" s="361"/>
      <c r="O423" s="361"/>
      <c r="P423" s="361"/>
      <c r="Q423" s="361"/>
      <c r="R423" s="361"/>
      <c r="S423" s="361"/>
      <c r="T423" s="361"/>
      <c r="U423" s="361"/>
      <c r="V423" s="361"/>
    </row>
    <row r="424">
      <c r="A424" s="361"/>
      <c r="B424" s="326"/>
      <c r="C424" s="116"/>
      <c r="D424" s="326"/>
      <c r="E424" s="326"/>
      <c r="F424" s="326"/>
      <c r="G424" s="326"/>
      <c r="H424" s="326"/>
      <c r="I424" s="326"/>
      <c r="J424" s="326"/>
      <c r="K424" s="326"/>
      <c r="L424" s="326"/>
      <c r="M424" s="361"/>
      <c r="N424" s="361"/>
      <c r="O424" s="361"/>
      <c r="P424" s="361"/>
      <c r="Q424" s="361"/>
      <c r="R424" s="361"/>
      <c r="S424" s="361"/>
      <c r="T424" s="361"/>
      <c r="U424" s="361"/>
      <c r="V424" s="361"/>
    </row>
    <row r="425">
      <c r="A425" s="361"/>
      <c r="B425" s="326"/>
      <c r="C425" s="116"/>
      <c r="D425" s="326"/>
      <c r="E425" s="326"/>
      <c r="F425" s="326"/>
      <c r="G425" s="326"/>
      <c r="H425" s="326"/>
      <c r="I425" s="326"/>
      <c r="J425" s="326"/>
      <c r="K425" s="326"/>
      <c r="L425" s="326"/>
      <c r="M425" s="361"/>
      <c r="N425" s="361"/>
      <c r="O425" s="361"/>
      <c r="P425" s="361"/>
      <c r="Q425" s="361"/>
      <c r="R425" s="361"/>
      <c r="S425" s="361"/>
      <c r="T425" s="361"/>
      <c r="U425" s="361"/>
      <c r="V425" s="361"/>
    </row>
    <row r="426">
      <c r="A426" s="361"/>
      <c r="B426" s="326"/>
      <c r="C426" s="116"/>
      <c r="D426" s="326"/>
      <c r="E426" s="326"/>
      <c r="F426" s="326"/>
      <c r="G426" s="326"/>
      <c r="H426" s="326"/>
      <c r="I426" s="326"/>
      <c r="J426" s="326"/>
      <c r="K426" s="326"/>
      <c r="L426" s="326"/>
      <c r="M426" s="361"/>
      <c r="N426" s="361"/>
      <c r="O426" s="361"/>
      <c r="P426" s="361"/>
      <c r="Q426" s="361"/>
      <c r="R426" s="361"/>
      <c r="S426" s="361"/>
      <c r="T426" s="361"/>
      <c r="U426" s="361"/>
      <c r="V426" s="361"/>
    </row>
    <row r="427">
      <c r="A427" s="361"/>
      <c r="B427" s="326"/>
      <c r="C427" s="116"/>
      <c r="D427" s="326"/>
      <c r="E427" s="326"/>
      <c r="F427" s="326"/>
      <c r="G427" s="326"/>
      <c r="H427" s="326"/>
      <c r="I427" s="326"/>
      <c r="J427" s="326"/>
      <c r="K427" s="326"/>
      <c r="L427" s="326"/>
      <c r="M427" s="361"/>
      <c r="N427" s="361"/>
      <c r="O427" s="361"/>
      <c r="P427" s="361"/>
      <c r="Q427" s="361"/>
      <c r="R427" s="361"/>
      <c r="S427" s="361"/>
      <c r="T427" s="361"/>
      <c r="U427" s="361"/>
      <c r="V427" s="361"/>
    </row>
    <row r="428">
      <c r="A428" s="361"/>
      <c r="B428" s="326"/>
      <c r="C428" s="116"/>
      <c r="D428" s="326"/>
      <c r="E428" s="326"/>
      <c r="F428" s="326"/>
      <c r="G428" s="326"/>
      <c r="H428" s="326"/>
      <c r="I428" s="326"/>
      <c r="J428" s="326"/>
      <c r="K428" s="326"/>
      <c r="L428" s="326"/>
      <c r="M428" s="361"/>
      <c r="N428" s="361"/>
      <c r="O428" s="361"/>
      <c r="P428" s="361"/>
      <c r="Q428" s="361"/>
      <c r="R428" s="361"/>
      <c r="S428" s="361"/>
      <c r="T428" s="361"/>
      <c r="U428" s="361"/>
      <c r="V428" s="361"/>
    </row>
    <row r="429">
      <c r="A429" s="361"/>
      <c r="B429" s="326"/>
      <c r="C429" s="116"/>
      <c r="D429" s="326"/>
      <c r="E429" s="326"/>
      <c r="F429" s="326"/>
      <c r="G429" s="326"/>
      <c r="H429" s="326"/>
      <c r="I429" s="326"/>
      <c r="J429" s="326"/>
      <c r="K429" s="326"/>
      <c r="L429" s="326"/>
      <c r="M429" s="361"/>
      <c r="N429" s="361"/>
      <c r="O429" s="361"/>
      <c r="P429" s="361"/>
      <c r="Q429" s="361"/>
      <c r="R429" s="361"/>
      <c r="S429" s="361"/>
      <c r="T429" s="361"/>
      <c r="U429" s="361"/>
      <c r="V429" s="361"/>
    </row>
    <row r="430">
      <c r="A430" s="361"/>
      <c r="B430" s="326"/>
      <c r="C430" s="116"/>
      <c r="D430" s="326"/>
      <c r="E430" s="326"/>
      <c r="F430" s="326"/>
      <c r="G430" s="326"/>
      <c r="H430" s="326"/>
      <c r="I430" s="326"/>
      <c r="J430" s="326"/>
      <c r="K430" s="326"/>
      <c r="L430" s="326"/>
      <c r="M430" s="361"/>
      <c r="N430" s="361"/>
      <c r="O430" s="361"/>
      <c r="P430" s="361"/>
      <c r="Q430" s="361"/>
      <c r="R430" s="361"/>
      <c r="S430" s="361"/>
      <c r="T430" s="361"/>
      <c r="U430" s="361"/>
      <c r="V430" s="361"/>
    </row>
    <row r="431">
      <c r="A431" s="361"/>
      <c r="B431" s="326"/>
      <c r="C431" s="116"/>
      <c r="D431" s="326"/>
      <c r="E431" s="326"/>
      <c r="F431" s="326"/>
      <c r="G431" s="326"/>
      <c r="H431" s="326"/>
      <c r="I431" s="326"/>
      <c r="J431" s="326"/>
      <c r="K431" s="326"/>
      <c r="L431" s="326"/>
      <c r="M431" s="361"/>
      <c r="N431" s="361"/>
      <c r="O431" s="361"/>
      <c r="P431" s="361"/>
      <c r="Q431" s="361"/>
      <c r="R431" s="361"/>
      <c r="S431" s="361"/>
      <c r="T431" s="361"/>
      <c r="U431" s="361"/>
      <c r="V431" s="361"/>
    </row>
    <row r="432">
      <c r="A432" s="361"/>
      <c r="B432" s="326"/>
      <c r="C432" s="116"/>
      <c r="D432" s="326"/>
      <c r="E432" s="326"/>
      <c r="F432" s="326"/>
      <c r="G432" s="326"/>
      <c r="H432" s="326"/>
      <c r="I432" s="326"/>
      <c r="J432" s="326"/>
      <c r="K432" s="326"/>
      <c r="L432" s="326"/>
      <c r="M432" s="361"/>
      <c r="N432" s="361"/>
      <c r="O432" s="361"/>
      <c r="P432" s="361"/>
      <c r="Q432" s="361"/>
      <c r="R432" s="361"/>
      <c r="S432" s="361"/>
      <c r="T432" s="361"/>
      <c r="U432" s="361"/>
      <c r="V432" s="361"/>
    </row>
    <row r="433">
      <c r="A433" s="361"/>
      <c r="B433" s="326"/>
      <c r="C433" s="116"/>
      <c r="D433" s="326"/>
      <c r="E433" s="326"/>
      <c r="F433" s="326"/>
      <c r="G433" s="326"/>
      <c r="H433" s="326"/>
      <c r="I433" s="326"/>
      <c r="J433" s="326"/>
      <c r="K433" s="326"/>
      <c r="L433" s="326"/>
      <c r="M433" s="361"/>
      <c r="N433" s="361"/>
      <c r="O433" s="361"/>
      <c r="P433" s="361"/>
      <c r="Q433" s="361"/>
      <c r="R433" s="361"/>
      <c r="S433" s="361"/>
      <c r="T433" s="361"/>
      <c r="U433" s="361"/>
      <c r="V433" s="361"/>
    </row>
    <row r="434">
      <c r="A434" s="361"/>
      <c r="B434" s="326"/>
      <c r="C434" s="116"/>
      <c r="D434" s="326"/>
      <c r="E434" s="326"/>
      <c r="F434" s="326"/>
      <c r="G434" s="326"/>
      <c r="H434" s="326"/>
      <c r="I434" s="326"/>
      <c r="J434" s="326"/>
      <c r="K434" s="326"/>
      <c r="L434" s="326"/>
      <c r="M434" s="361"/>
      <c r="N434" s="361"/>
      <c r="O434" s="361"/>
      <c r="P434" s="361"/>
      <c r="Q434" s="361"/>
      <c r="R434" s="361"/>
      <c r="S434" s="361"/>
      <c r="T434" s="361"/>
      <c r="U434" s="361"/>
      <c r="V434" s="361"/>
    </row>
    <row r="435">
      <c r="A435" s="361"/>
      <c r="B435" s="326"/>
      <c r="C435" s="116"/>
      <c r="D435" s="326"/>
      <c r="E435" s="326"/>
      <c r="F435" s="326"/>
      <c r="G435" s="326"/>
      <c r="H435" s="326"/>
      <c r="I435" s="326"/>
      <c r="J435" s="326"/>
      <c r="K435" s="326"/>
      <c r="L435" s="326"/>
      <c r="M435" s="361"/>
      <c r="N435" s="361"/>
      <c r="O435" s="361"/>
      <c r="P435" s="361"/>
      <c r="Q435" s="361"/>
      <c r="R435" s="361"/>
      <c r="S435" s="361"/>
      <c r="T435" s="361"/>
      <c r="U435" s="361"/>
      <c r="V435" s="361"/>
    </row>
    <row r="436">
      <c r="A436" s="361"/>
      <c r="B436" s="326"/>
      <c r="C436" s="116"/>
      <c r="D436" s="326"/>
      <c r="E436" s="326"/>
      <c r="F436" s="326"/>
      <c r="G436" s="326"/>
      <c r="H436" s="326"/>
      <c r="I436" s="326"/>
      <c r="J436" s="326"/>
      <c r="K436" s="326"/>
      <c r="L436" s="326"/>
      <c r="M436" s="361"/>
      <c r="N436" s="361"/>
      <c r="O436" s="361"/>
      <c r="P436" s="361"/>
      <c r="Q436" s="361"/>
      <c r="R436" s="361"/>
      <c r="S436" s="361"/>
      <c r="T436" s="361"/>
      <c r="U436" s="361"/>
      <c r="V436" s="361"/>
    </row>
    <row r="437">
      <c r="A437" s="361"/>
      <c r="B437" s="326"/>
      <c r="C437" s="116"/>
      <c r="D437" s="326"/>
      <c r="E437" s="326"/>
      <c r="F437" s="326"/>
      <c r="G437" s="326"/>
      <c r="H437" s="326"/>
      <c r="I437" s="326"/>
      <c r="J437" s="326"/>
      <c r="K437" s="326"/>
      <c r="L437" s="326"/>
      <c r="M437" s="361"/>
      <c r="N437" s="361"/>
      <c r="O437" s="361"/>
      <c r="P437" s="361"/>
      <c r="Q437" s="361"/>
      <c r="R437" s="361"/>
      <c r="S437" s="361"/>
      <c r="T437" s="361"/>
      <c r="U437" s="361"/>
      <c r="V437" s="361"/>
    </row>
    <row r="438">
      <c r="A438" s="361"/>
      <c r="B438" s="326"/>
      <c r="C438" s="116"/>
      <c r="D438" s="326"/>
      <c r="E438" s="326"/>
      <c r="F438" s="326"/>
      <c r="G438" s="326"/>
      <c r="H438" s="326"/>
      <c r="I438" s="326"/>
      <c r="J438" s="326"/>
      <c r="K438" s="326"/>
      <c r="L438" s="326"/>
      <c r="M438" s="361"/>
      <c r="N438" s="361"/>
      <c r="O438" s="361"/>
      <c r="P438" s="361"/>
      <c r="Q438" s="361"/>
      <c r="R438" s="361"/>
      <c r="S438" s="361"/>
      <c r="T438" s="361"/>
      <c r="U438" s="361"/>
      <c r="V438" s="361"/>
    </row>
    <row r="439">
      <c r="A439" s="361"/>
      <c r="B439" s="326"/>
      <c r="C439" s="116"/>
      <c r="D439" s="326"/>
      <c r="E439" s="326"/>
      <c r="F439" s="326"/>
      <c r="G439" s="326"/>
      <c r="H439" s="326"/>
      <c r="I439" s="326"/>
      <c r="J439" s="326"/>
      <c r="K439" s="326"/>
      <c r="L439" s="326"/>
      <c r="M439" s="361"/>
      <c r="N439" s="361"/>
      <c r="O439" s="361"/>
      <c r="P439" s="361"/>
      <c r="Q439" s="361"/>
      <c r="R439" s="361"/>
      <c r="S439" s="361"/>
      <c r="T439" s="361"/>
      <c r="U439" s="361"/>
      <c r="V439" s="361"/>
    </row>
    <row r="440">
      <c r="A440" s="361"/>
      <c r="B440" s="326"/>
      <c r="C440" s="116"/>
      <c r="D440" s="326"/>
      <c r="E440" s="326"/>
      <c r="F440" s="326"/>
      <c r="G440" s="326"/>
      <c r="H440" s="326"/>
      <c r="I440" s="326"/>
      <c r="J440" s="326"/>
      <c r="K440" s="326"/>
      <c r="L440" s="326"/>
      <c r="M440" s="361"/>
      <c r="N440" s="361"/>
      <c r="O440" s="361"/>
      <c r="P440" s="361"/>
      <c r="Q440" s="361"/>
      <c r="R440" s="361"/>
      <c r="S440" s="361"/>
      <c r="T440" s="361"/>
      <c r="U440" s="361"/>
      <c r="V440" s="361"/>
    </row>
    <row r="441">
      <c r="A441" s="361"/>
      <c r="B441" s="326"/>
      <c r="C441" s="116"/>
      <c r="D441" s="326"/>
      <c r="E441" s="326"/>
      <c r="F441" s="326"/>
      <c r="G441" s="326"/>
      <c r="H441" s="326"/>
      <c r="I441" s="326"/>
      <c r="J441" s="326"/>
      <c r="K441" s="326"/>
      <c r="L441" s="326"/>
      <c r="M441" s="361"/>
      <c r="N441" s="361"/>
      <c r="O441" s="361"/>
      <c r="P441" s="361"/>
      <c r="Q441" s="361"/>
      <c r="R441" s="361"/>
      <c r="S441" s="361"/>
      <c r="T441" s="361"/>
      <c r="U441" s="361"/>
      <c r="V441" s="361"/>
    </row>
    <row r="442">
      <c r="A442" s="361"/>
      <c r="B442" s="326"/>
      <c r="C442" s="116"/>
      <c r="D442" s="326"/>
      <c r="E442" s="326"/>
      <c r="F442" s="326"/>
      <c r="G442" s="326"/>
      <c r="H442" s="326"/>
      <c r="I442" s="326"/>
      <c r="J442" s="326"/>
      <c r="K442" s="326"/>
      <c r="L442" s="326"/>
      <c r="M442" s="361"/>
      <c r="N442" s="361"/>
      <c r="O442" s="361"/>
      <c r="P442" s="361"/>
      <c r="Q442" s="361"/>
      <c r="R442" s="361"/>
      <c r="S442" s="361"/>
      <c r="T442" s="361"/>
      <c r="U442" s="361"/>
      <c r="V442" s="361"/>
    </row>
    <row r="443">
      <c r="A443" s="361"/>
      <c r="B443" s="326"/>
      <c r="C443" s="116"/>
      <c r="D443" s="326"/>
      <c r="E443" s="326"/>
      <c r="F443" s="326"/>
      <c r="G443" s="326"/>
      <c r="H443" s="326"/>
      <c r="I443" s="326"/>
      <c r="J443" s="326"/>
      <c r="K443" s="326"/>
      <c r="L443" s="326"/>
      <c r="M443" s="361"/>
      <c r="N443" s="361"/>
      <c r="O443" s="361"/>
      <c r="P443" s="361"/>
      <c r="Q443" s="361"/>
      <c r="R443" s="361"/>
      <c r="S443" s="361"/>
      <c r="T443" s="361"/>
      <c r="U443" s="361"/>
      <c r="V443" s="361"/>
    </row>
    <row r="444">
      <c r="A444" s="361"/>
      <c r="B444" s="326"/>
      <c r="C444" s="116"/>
      <c r="D444" s="326"/>
      <c r="E444" s="326"/>
      <c r="F444" s="326"/>
      <c r="G444" s="326"/>
      <c r="H444" s="326"/>
      <c r="I444" s="326"/>
      <c r="J444" s="326"/>
      <c r="K444" s="326"/>
      <c r="L444" s="326"/>
      <c r="M444" s="361"/>
      <c r="N444" s="361"/>
      <c r="O444" s="361"/>
      <c r="P444" s="361"/>
      <c r="Q444" s="361"/>
      <c r="R444" s="361"/>
      <c r="S444" s="361"/>
      <c r="T444" s="361"/>
      <c r="U444" s="361"/>
      <c r="V444" s="361"/>
    </row>
    <row r="445">
      <c r="A445" s="361"/>
      <c r="B445" s="326"/>
      <c r="C445" s="116"/>
      <c r="D445" s="326"/>
      <c r="E445" s="326"/>
      <c r="F445" s="326"/>
      <c r="G445" s="326"/>
      <c r="H445" s="326"/>
      <c r="I445" s="326"/>
      <c r="J445" s="326"/>
      <c r="K445" s="326"/>
      <c r="L445" s="326"/>
      <c r="M445" s="361"/>
      <c r="N445" s="361"/>
      <c r="O445" s="361"/>
      <c r="P445" s="361"/>
      <c r="Q445" s="361"/>
      <c r="R445" s="361"/>
      <c r="S445" s="361"/>
      <c r="T445" s="361"/>
      <c r="U445" s="361"/>
      <c r="V445" s="361"/>
    </row>
    <row r="446">
      <c r="A446" s="361"/>
      <c r="B446" s="326"/>
      <c r="C446" s="116"/>
      <c r="D446" s="326"/>
      <c r="E446" s="326"/>
      <c r="F446" s="326"/>
      <c r="G446" s="326"/>
      <c r="H446" s="326"/>
      <c r="I446" s="326"/>
      <c r="J446" s="326"/>
      <c r="K446" s="326"/>
      <c r="L446" s="326"/>
      <c r="M446" s="361"/>
      <c r="N446" s="361"/>
      <c r="O446" s="361"/>
      <c r="P446" s="361"/>
      <c r="Q446" s="361"/>
      <c r="R446" s="361"/>
      <c r="S446" s="361"/>
      <c r="T446" s="361"/>
      <c r="U446" s="361"/>
      <c r="V446" s="361"/>
    </row>
    <row r="447">
      <c r="A447" s="361"/>
      <c r="B447" s="326"/>
      <c r="C447" s="116"/>
      <c r="D447" s="326"/>
      <c r="E447" s="326"/>
      <c r="F447" s="326"/>
      <c r="G447" s="326"/>
      <c r="H447" s="326"/>
      <c r="I447" s="326"/>
      <c r="J447" s="326"/>
      <c r="K447" s="326"/>
      <c r="L447" s="326"/>
      <c r="M447" s="361"/>
      <c r="N447" s="361"/>
      <c r="O447" s="361"/>
      <c r="P447" s="361"/>
      <c r="Q447" s="361"/>
      <c r="R447" s="361"/>
      <c r="S447" s="361"/>
      <c r="T447" s="361"/>
      <c r="U447" s="361"/>
      <c r="V447" s="361"/>
    </row>
    <row r="448">
      <c r="A448" s="361"/>
      <c r="B448" s="326"/>
      <c r="C448" s="116"/>
      <c r="D448" s="326"/>
      <c r="E448" s="326"/>
      <c r="F448" s="326"/>
      <c r="G448" s="326"/>
      <c r="H448" s="326"/>
      <c r="I448" s="326"/>
      <c r="J448" s="326"/>
      <c r="K448" s="326"/>
      <c r="L448" s="326"/>
      <c r="M448" s="361"/>
      <c r="N448" s="361"/>
      <c r="O448" s="361"/>
      <c r="P448" s="361"/>
      <c r="Q448" s="361"/>
      <c r="R448" s="361"/>
      <c r="S448" s="361"/>
      <c r="T448" s="361"/>
      <c r="U448" s="361"/>
      <c r="V448" s="361"/>
    </row>
    <row r="449">
      <c r="A449" s="361"/>
      <c r="B449" s="326"/>
      <c r="C449" s="116"/>
      <c r="D449" s="326"/>
      <c r="E449" s="326"/>
      <c r="F449" s="326"/>
      <c r="G449" s="326"/>
      <c r="H449" s="326"/>
      <c r="I449" s="326"/>
      <c r="J449" s="326"/>
      <c r="K449" s="326"/>
      <c r="L449" s="326"/>
      <c r="M449" s="361"/>
      <c r="N449" s="361"/>
      <c r="O449" s="361"/>
      <c r="P449" s="361"/>
      <c r="Q449" s="361"/>
      <c r="R449" s="361"/>
      <c r="S449" s="361"/>
      <c r="T449" s="361"/>
      <c r="U449" s="361"/>
      <c r="V449" s="361"/>
    </row>
    <row r="450">
      <c r="A450" s="361"/>
      <c r="B450" s="326"/>
      <c r="C450" s="116"/>
      <c r="D450" s="326"/>
      <c r="E450" s="326"/>
      <c r="F450" s="326"/>
      <c r="G450" s="326"/>
      <c r="H450" s="326"/>
      <c r="I450" s="326"/>
      <c r="J450" s="326"/>
      <c r="K450" s="326"/>
      <c r="L450" s="326"/>
      <c r="M450" s="361"/>
      <c r="N450" s="361"/>
      <c r="O450" s="361"/>
      <c r="P450" s="361"/>
      <c r="Q450" s="361"/>
      <c r="R450" s="361"/>
      <c r="S450" s="361"/>
      <c r="T450" s="361"/>
      <c r="U450" s="361"/>
      <c r="V450" s="361"/>
    </row>
    <row r="451">
      <c r="A451" s="361"/>
      <c r="B451" s="326"/>
      <c r="C451" s="116"/>
      <c r="D451" s="326"/>
      <c r="E451" s="326"/>
      <c r="F451" s="326"/>
      <c r="G451" s="326"/>
      <c r="H451" s="326"/>
      <c r="I451" s="326"/>
      <c r="J451" s="326"/>
      <c r="K451" s="326"/>
      <c r="L451" s="326"/>
      <c r="M451" s="361"/>
      <c r="N451" s="361"/>
      <c r="O451" s="361"/>
      <c r="P451" s="361"/>
      <c r="Q451" s="361"/>
      <c r="R451" s="361"/>
      <c r="S451" s="361"/>
      <c r="T451" s="361"/>
      <c r="U451" s="361"/>
      <c r="V451" s="361"/>
    </row>
    <row r="452">
      <c r="A452" s="361"/>
      <c r="B452" s="326"/>
      <c r="C452" s="116"/>
      <c r="D452" s="326"/>
      <c r="E452" s="326"/>
      <c r="F452" s="326"/>
      <c r="G452" s="326"/>
      <c r="H452" s="326"/>
      <c r="I452" s="326"/>
      <c r="J452" s="326"/>
      <c r="K452" s="326"/>
      <c r="L452" s="326"/>
      <c r="M452" s="361"/>
      <c r="N452" s="361"/>
      <c r="O452" s="361"/>
      <c r="P452" s="361"/>
      <c r="Q452" s="361"/>
      <c r="R452" s="361"/>
      <c r="S452" s="361"/>
      <c r="T452" s="361"/>
      <c r="U452" s="361"/>
      <c r="V452" s="361"/>
    </row>
    <row r="453">
      <c r="A453" s="361"/>
      <c r="B453" s="326"/>
      <c r="C453" s="116"/>
      <c r="D453" s="326"/>
      <c r="E453" s="326"/>
      <c r="F453" s="326"/>
      <c r="G453" s="326"/>
      <c r="H453" s="326"/>
      <c r="I453" s="326"/>
      <c r="J453" s="326"/>
      <c r="K453" s="326"/>
      <c r="L453" s="326"/>
      <c r="M453" s="361"/>
      <c r="N453" s="361"/>
      <c r="O453" s="361"/>
      <c r="P453" s="361"/>
      <c r="Q453" s="361"/>
      <c r="R453" s="361"/>
      <c r="S453" s="361"/>
      <c r="T453" s="361"/>
      <c r="U453" s="361"/>
      <c r="V453" s="361"/>
    </row>
    <row r="454">
      <c r="A454" s="361"/>
      <c r="B454" s="326"/>
      <c r="C454" s="116"/>
      <c r="D454" s="326"/>
      <c r="E454" s="326"/>
      <c r="F454" s="326"/>
      <c r="G454" s="326"/>
      <c r="H454" s="326"/>
      <c r="I454" s="326"/>
      <c r="J454" s="326"/>
      <c r="K454" s="326"/>
      <c r="L454" s="326"/>
      <c r="M454" s="361"/>
      <c r="N454" s="361"/>
      <c r="O454" s="361"/>
      <c r="P454" s="361"/>
      <c r="Q454" s="361"/>
      <c r="R454" s="361"/>
      <c r="S454" s="361"/>
      <c r="T454" s="361"/>
      <c r="U454" s="361"/>
      <c r="V454" s="361"/>
    </row>
    <row r="455">
      <c r="A455" s="361"/>
      <c r="B455" s="326"/>
      <c r="C455" s="116"/>
      <c r="D455" s="326"/>
      <c r="E455" s="326"/>
      <c r="F455" s="326"/>
      <c r="G455" s="326"/>
      <c r="H455" s="326"/>
      <c r="I455" s="326"/>
      <c r="J455" s="326"/>
      <c r="K455" s="326"/>
      <c r="L455" s="326"/>
      <c r="M455" s="361"/>
      <c r="N455" s="361"/>
      <c r="O455" s="361"/>
      <c r="P455" s="361"/>
      <c r="Q455" s="361"/>
      <c r="R455" s="361"/>
      <c r="S455" s="361"/>
      <c r="T455" s="361"/>
      <c r="U455" s="361"/>
      <c r="V455" s="361"/>
    </row>
    <row r="456">
      <c r="A456" s="361"/>
      <c r="B456" s="326"/>
      <c r="C456" s="116"/>
      <c r="D456" s="326"/>
      <c r="E456" s="326"/>
      <c r="F456" s="326"/>
      <c r="G456" s="326"/>
      <c r="H456" s="326"/>
      <c r="I456" s="326"/>
      <c r="J456" s="326"/>
      <c r="K456" s="326"/>
      <c r="L456" s="326"/>
      <c r="M456" s="361"/>
      <c r="N456" s="361"/>
      <c r="O456" s="361"/>
      <c r="P456" s="361"/>
      <c r="Q456" s="361"/>
      <c r="R456" s="361"/>
      <c r="S456" s="361"/>
      <c r="T456" s="361"/>
      <c r="U456" s="361"/>
      <c r="V456" s="361"/>
    </row>
    <row r="457">
      <c r="A457" s="361"/>
      <c r="B457" s="326"/>
      <c r="C457" s="116"/>
      <c r="D457" s="326"/>
      <c r="E457" s="326"/>
      <c r="F457" s="326"/>
      <c r="G457" s="326"/>
      <c r="H457" s="326"/>
      <c r="I457" s="326"/>
      <c r="J457" s="326"/>
      <c r="K457" s="326"/>
      <c r="L457" s="326"/>
      <c r="M457" s="361"/>
      <c r="N457" s="361"/>
      <c r="O457" s="361"/>
      <c r="P457" s="361"/>
      <c r="Q457" s="361"/>
      <c r="R457" s="361"/>
      <c r="S457" s="361"/>
      <c r="T457" s="361"/>
      <c r="U457" s="361"/>
      <c r="V457" s="361"/>
    </row>
    <row r="458">
      <c r="A458" s="361"/>
      <c r="B458" s="326"/>
      <c r="C458" s="116"/>
      <c r="D458" s="326"/>
      <c r="E458" s="326"/>
      <c r="F458" s="326"/>
      <c r="G458" s="326"/>
      <c r="H458" s="326"/>
      <c r="I458" s="326"/>
      <c r="J458" s="326"/>
      <c r="K458" s="326"/>
      <c r="L458" s="326"/>
      <c r="M458" s="361"/>
      <c r="N458" s="361"/>
      <c r="O458" s="361"/>
      <c r="P458" s="361"/>
      <c r="Q458" s="361"/>
      <c r="R458" s="361"/>
      <c r="S458" s="361"/>
      <c r="T458" s="361"/>
      <c r="U458" s="361"/>
      <c r="V458" s="361"/>
    </row>
    <row r="459">
      <c r="A459" s="361"/>
      <c r="B459" s="326"/>
      <c r="C459" s="116"/>
      <c r="D459" s="326"/>
      <c r="E459" s="326"/>
      <c r="F459" s="326"/>
      <c r="G459" s="326"/>
      <c r="H459" s="326"/>
      <c r="I459" s="326"/>
      <c r="J459" s="326"/>
      <c r="K459" s="326"/>
      <c r="L459" s="326"/>
      <c r="M459" s="361"/>
      <c r="N459" s="361"/>
      <c r="O459" s="361"/>
      <c r="P459" s="361"/>
      <c r="Q459" s="361"/>
      <c r="R459" s="361"/>
      <c r="S459" s="361"/>
      <c r="T459" s="361"/>
      <c r="U459" s="361"/>
      <c r="V459" s="361"/>
    </row>
    <row r="460">
      <c r="A460" s="361"/>
      <c r="B460" s="326"/>
      <c r="C460" s="116"/>
      <c r="D460" s="326"/>
      <c r="E460" s="326"/>
      <c r="F460" s="326"/>
      <c r="G460" s="326"/>
      <c r="H460" s="326"/>
      <c r="I460" s="326"/>
      <c r="J460" s="326"/>
      <c r="K460" s="326"/>
      <c r="L460" s="326"/>
      <c r="M460" s="361"/>
      <c r="N460" s="361"/>
      <c r="O460" s="361"/>
      <c r="P460" s="361"/>
      <c r="Q460" s="361"/>
      <c r="R460" s="361"/>
      <c r="S460" s="361"/>
      <c r="T460" s="361"/>
      <c r="U460" s="361"/>
      <c r="V460" s="361"/>
    </row>
    <row r="461">
      <c r="A461" s="361"/>
      <c r="B461" s="326"/>
      <c r="C461" s="116"/>
      <c r="D461" s="326"/>
      <c r="E461" s="326"/>
      <c r="F461" s="326"/>
      <c r="G461" s="326"/>
      <c r="H461" s="326"/>
      <c r="I461" s="326"/>
      <c r="J461" s="326"/>
      <c r="K461" s="326"/>
      <c r="L461" s="326"/>
      <c r="M461" s="361"/>
      <c r="N461" s="361"/>
      <c r="O461" s="361"/>
      <c r="P461" s="361"/>
      <c r="Q461" s="361"/>
      <c r="R461" s="361"/>
      <c r="S461" s="361"/>
      <c r="T461" s="361"/>
      <c r="U461" s="361"/>
      <c r="V461" s="361"/>
    </row>
    <row r="462">
      <c r="A462" s="361"/>
      <c r="B462" s="326"/>
      <c r="C462" s="116"/>
      <c r="D462" s="326"/>
      <c r="E462" s="326"/>
      <c r="F462" s="326"/>
      <c r="G462" s="326"/>
      <c r="H462" s="326"/>
      <c r="I462" s="326"/>
      <c r="J462" s="326"/>
      <c r="K462" s="326"/>
      <c r="L462" s="326"/>
      <c r="M462" s="361"/>
      <c r="N462" s="361"/>
      <c r="O462" s="361"/>
      <c r="P462" s="361"/>
      <c r="Q462" s="361"/>
      <c r="R462" s="361"/>
      <c r="S462" s="361"/>
      <c r="T462" s="361"/>
      <c r="U462" s="361"/>
      <c r="V462" s="361"/>
    </row>
    <row r="463">
      <c r="A463" s="361"/>
      <c r="B463" s="326"/>
      <c r="C463" s="116"/>
      <c r="D463" s="326"/>
      <c r="E463" s="326"/>
      <c r="F463" s="326"/>
      <c r="G463" s="326"/>
      <c r="H463" s="326"/>
      <c r="I463" s="326"/>
      <c r="J463" s="326"/>
      <c r="K463" s="326"/>
      <c r="L463" s="326"/>
      <c r="M463" s="361"/>
      <c r="N463" s="361"/>
      <c r="O463" s="361"/>
      <c r="P463" s="361"/>
      <c r="Q463" s="361"/>
      <c r="R463" s="361"/>
      <c r="S463" s="361"/>
      <c r="T463" s="361"/>
      <c r="U463" s="361"/>
      <c r="V463" s="361"/>
    </row>
    <row r="464">
      <c r="A464" s="361"/>
      <c r="B464" s="326"/>
      <c r="C464" s="116"/>
      <c r="D464" s="326"/>
      <c r="E464" s="326"/>
      <c r="F464" s="326"/>
      <c r="G464" s="326"/>
      <c r="H464" s="326"/>
      <c r="I464" s="326"/>
      <c r="J464" s="326"/>
      <c r="K464" s="326"/>
      <c r="L464" s="326"/>
      <c r="M464" s="361"/>
      <c r="N464" s="361"/>
      <c r="O464" s="361"/>
      <c r="P464" s="361"/>
      <c r="Q464" s="361"/>
      <c r="R464" s="361"/>
      <c r="S464" s="361"/>
      <c r="T464" s="361"/>
      <c r="U464" s="361"/>
      <c r="V464" s="361"/>
    </row>
    <row r="465">
      <c r="A465" s="361"/>
      <c r="B465" s="326"/>
      <c r="C465" s="116"/>
      <c r="D465" s="326"/>
      <c r="E465" s="326"/>
      <c r="F465" s="326"/>
      <c r="G465" s="326"/>
      <c r="H465" s="326"/>
      <c r="I465" s="326"/>
      <c r="J465" s="326"/>
      <c r="K465" s="326"/>
      <c r="L465" s="326"/>
      <c r="M465" s="361"/>
      <c r="N465" s="361"/>
      <c r="O465" s="361"/>
      <c r="P465" s="361"/>
      <c r="Q465" s="361"/>
      <c r="R465" s="361"/>
      <c r="S465" s="361"/>
      <c r="T465" s="361"/>
      <c r="U465" s="361"/>
      <c r="V465" s="361"/>
    </row>
    <row r="466">
      <c r="A466" s="361"/>
      <c r="B466" s="326"/>
      <c r="C466" s="116"/>
      <c r="D466" s="326"/>
      <c r="E466" s="326"/>
      <c r="F466" s="326"/>
      <c r="G466" s="326"/>
      <c r="H466" s="326"/>
      <c r="I466" s="326"/>
      <c r="J466" s="326"/>
      <c r="K466" s="326"/>
      <c r="L466" s="326"/>
      <c r="M466" s="361"/>
      <c r="N466" s="361"/>
      <c r="O466" s="361"/>
      <c r="P466" s="361"/>
      <c r="Q466" s="361"/>
      <c r="R466" s="361"/>
      <c r="S466" s="361"/>
      <c r="T466" s="361"/>
      <c r="U466" s="361"/>
      <c r="V466" s="361"/>
    </row>
    <row r="467">
      <c r="A467" s="361"/>
      <c r="B467" s="326"/>
      <c r="C467" s="116"/>
      <c r="D467" s="326"/>
      <c r="E467" s="326"/>
      <c r="F467" s="326"/>
      <c r="G467" s="326"/>
      <c r="H467" s="326"/>
      <c r="I467" s="326"/>
      <c r="J467" s="326"/>
      <c r="K467" s="326"/>
      <c r="L467" s="326"/>
      <c r="M467" s="361"/>
      <c r="N467" s="361"/>
      <c r="O467" s="361"/>
      <c r="P467" s="361"/>
      <c r="Q467" s="361"/>
      <c r="R467" s="361"/>
      <c r="S467" s="361"/>
      <c r="T467" s="361"/>
      <c r="U467" s="361"/>
      <c r="V467" s="361"/>
    </row>
    <row r="468">
      <c r="A468" s="361"/>
      <c r="B468" s="326"/>
      <c r="C468" s="116"/>
      <c r="D468" s="326"/>
      <c r="E468" s="326"/>
      <c r="F468" s="326"/>
      <c r="G468" s="326"/>
      <c r="H468" s="326"/>
      <c r="I468" s="326"/>
      <c r="J468" s="326"/>
      <c r="K468" s="326"/>
      <c r="L468" s="326"/>
      <c r="M468" s="361"/>
      <c r="N468" s="361"/>
      <c r="O468" s="361"/>
      <c r="P468" s="361"/>
      <c r="Q468" s="361"/>
      <c r="R468" s="361"/>
      <c r="S468" s="361"/>
      <c r="T468" s="361"/>
      <c r="U468" s="361"/>
      <c r="V468" s="361"/>
    </row>
    <row r="469">
      <c r="A469" s="361"/>
      <c r="B469" s="326"/>
      <c r="C469" s="116"/>
      <c r="D469" s="326"/>
      <c r="E469" s="326"/>
      <c r="F469" s="326"/>
      <c r="G469" s="326"/>
      <c r="H469" s="326"/>
      <c r="I469" s="326"/>
      <c r="J469" s="326"/>
      <c r="K469" s="326"/>
      <c r="L469" s="326"/>
      <c r="M469" s="361"/>
      <c r="N469" s="361"/>
      <c r="O469" s="361"/>
      <c r="P469" s="361"/>
      <c r="Q469" s="361"/>
      <c r="R469" s="361"/>
      <c r="S469" s="361"/>
      <c r="T469" s="361"/>
      <c r="U469" s="361"/>
      <c r="V469" s="361"/>
    </row>
    <row r="470">
      <c r="A470" s="361"/>
      <c r="B470" s="326"/>
      <c r="C470" s="116"/>
      <c r="D470" s="326"/>
      <c r="E470" s="326"/>
      <c r="F470" s="326"/>
      <c r="G470" s="326"/>
      <c r="H470" s="326"/>
      <c r="I470" s="326"/>
      <c r="J470" s="326"/>
      <c r="K470" s="326"/>
      <c r="L470" s="326"/>
      <c r="M470" s="361"/>
      <c r="N470" s="361"/>
      <c r="O470" s="361"/>
      <c r="P470" s="361"/>
      <c r="Q470" s="361"/>
      <c r="R470" s="361"/>
      <c r="S470" s="361"/>
      <c r="T470" s="361"/>
      <c r="U470" s="361"/>
      <c r="V470" s="361"/>
    </row>
    <row r="471">
      <c r="A471" s="361"/>
      <c r="B471" s="326"/>
      <c r="C471" s="116"/>
      <c r="D471" s="326"/>
      <c r="E471" s="326"/>
      <c r="F471" s="326"/>
      <c r="G471" s="326"/>
      <c r="H471" s="326"/>
      <c r="I471" s="326"/>
      <c r="J471" s="326"/>
      <c r="K471" s="326"/>
      <c r="L471" s="326"/>
      <c r="M471" s="361"/>
      <c r="N471" s="361"/>
      <c r="O471" s="361"/>
      <c r="P471" s="361"/>
      <c r="Q471" s="361"/>
      <c r="R471" s="361"/>
      <c r="S471" s="361"/>
      <c r="T471" s="361"/>
      <c r="U471" s="361"/>
      <c r="V471" s="361"/>
    </row>
    <row r="472">
      <c r="A472" s="361"/>
      <c r="B472" s="326"/>
      <c r="C472" s="116"/>
      <c r="D472" s="326"/>
      <c r="E472" s="326"/>
      <c r="F472" s="326"/>
      <c r="G472" s="326"/>
      <c r="H472" s="326"/>
      <c r="I472" s="326"/>
      <c r="J472" s="326"/>
      <c r="K472" s="326"/>
      <c r="L472" s="326"/>
      <c r="M472" s="361"/>
      <c r="N472" s="361"/>
      <c r="O472" s="361"/>
      <c r="P472" s="361"/>
      <c r="Q472" s="361"/>
      <c r="R472" s="361"/>
      <c r="S472" s="361"/>
      <c r="T472" s="361"/>
      <c r="U472" s="361"/>
      <c r="V472" s="361"/>
    </row>
    <row r="473">
      <c r="A473" s="361"/>
      <c r="B473" s="326"/>
      <c r="C473" s="116"/>
      <c r="D473" s="326"/>
      <c r="E473" s="326"/>
      <c r="F473" s="326"/>
      <c r="G473" s="326"/>
      <c r="H473" s="326"/>
      <c r="I473" s="326"/>
      <c r="J473" s="326"/>
      <c r="K473" s="326"/>
      <c r="L473" s="326"/>
      <c r="M473" s="361"/>
      <c r="N473" s="361"/>
      <c r="O473" s="361"/>
      <c r="P473" s="361"/>
      <c r="Q473" s="361"/>
      <c r="R473" s="361"/>
      <c r="S473" s="361"/>
      <c r="T473" s="361"/>
      <c r="U473" s="361"/>
      <c r="V473" s="361"/>
    </row>
    <row r="474">
      <c r="A474" s="361"/>
      <c r="B474" s="326"/>
      <c r="C474" s="116"/>
      <c r="D474" s="326"/>
      <c r="E474" s="326"/>
      <c r="F474" s="326"/>
      <c r="G474" s="326"/>
      <c r="H474" s="326"/>
      <c r="I474" s="326"/>
      <c r="J474" s="326"/>
      <c r="K474" s="326"/>
      <c r="L474" s="326"/>
      <c r="M474" s="361"/>
      <c r="N474" s="361"/>
      <c r="O474" s="361"/>
      <c r="P474" s="361"/>
      <c r="Q474" s="361"/>
      <c r="R474" s="361"/>
      <c r="S474" s="361"/>
      <c r="T474" s="361"/>
      <c r="U474" s="361"/>
      <c r="V474" s="361"/>
    </row>
    <row r="475">
      <c r="A475" s="361"/>
      <c r="B475" s="326"/>
      <c r="C475" s="116"/>
      <c r="D475" s="326"/>
      <c r="E475" s="326"/>
      <c r="F475" s="326"/>
      <c r="G475" s="326"/>
      <c r="H475" s="326"/>
      <c r="I475" s="326"/>
      <c r="J475" s="326"/>
      <c r="K475" s="326"/>
      <c r="L475" s="326"/>
      <c r="M475" s="361"/>
      <c r="N475" s="361"/>
      <c r="O475" s="361"/>
      <c r="P475" s="361"/>
      <c r="Q475" s="361"/>
      <c r="R475" s="361"/>
      <c r="S475" s="361"/>
      <c r="T475" s="361"/>
      <c r="U475" s="361"/>
      <c r="V475" s="361"/>
    </row>
    <row r="476">
      <c r="A476" s="361"/>
      <c r="B476" s="326"/>
      <c r="C476" s="116"/>
      <c r="D476" s="326"/>
      <c r="E476" s="326"/>
      <c r="F476" s="326"/>
      <c r="G476" s="326"/>
      <c r="H476" s="326"/>
      <c r="I476" s="326"/>
      <c r="J476" s="326"/>
      <c r="K476" s="326"/>
      <c r="L476" s="326"/>
      <c r="M476" s="361"/>
      <c r="N476" s="361"/>
      <c r="O476" s="361"/>
      <c r="P476" s="361"/>
      <c r="Q476" s="361"/>
      <c r="R476" s="361"/>
      <c r="S476" s="361"/>
      <c r="T476" s="361"/>
      <c r="U476" s="361"/>
      <c r="V476" s="361"/>
    </row>
    <row r="477">
      <c r="A477" s="361"/>
      <c r="B477" s="326"/>
      <c r="C477" s="116"/>
      <c r="D477" s="326"/>
      <c r="E477" s="326"/>
      <c r="F477" s="326"/>
      <c r="G477" s="326"/>
      <c r="H477" s="326"/>
      <c r="I477" s="326"/>
      <c r="J477" s="326"/>
      <c r="K477" s="326"/>
      <c r="L477" s="326"/>
      <c r="M477" s="361"/>
      <c r="N477" s="361"/>
      <c r="O477" s="361"/>
      <c r="P477" s="361"/>
      <c r="Q477" s="361"/>
      <c r="R477" s="361"/>
      <c r="S477" s="361"/>
      <c r="T477" s="361"/>
      <c r="U477" s="361"/>
      <c r="V477" s="361"/>
    </row>
    <row r="478">
      <c r="A478" s="361"/>
      <c r="B478" s="326"/>
      <c r="C478" s="116"/>
      <c r="D478" s="326"/>
      <c r="E478" s="326"/>
      <c r="F478" s="326"/>
      <c r="G478" s="326"/>
      <c r="H478" s="326"/>
      <c r="I478" s="326"/>
      <c r="J478" s="326"/>
      <c r="K478" s="326"/>
      <c r="L478" s="326"/>
      <c r="M478" s="361"/>
      <c r="N478" s="361"/>
      <c r="O478" s="361"/>
      <c r="P478" s="361"/>
      <c r="Q478" s="361"/>
      <c r="R478" s="361"/>
      <c r="S478" s="361"/>
      <c r="T478" s="361"/>
      <c r="U478" s="361"/>
      <c r="V478" s="361"/>
    </row>
    <row r="479">
      <c r="A479" s="361"/>
      <c r="B479" s="326"/>
      <c r="C479" s="116"/>
      <c r="D479" s="326"/>
      <c r="E479" s="326"/>
      <c r="F479" s="326"/>
      <c r="G479" s="326"/>
      <c r="H479" s="326"/>
      <c r="I479" s="326"/>
      <c r="J479" s="326"/>
      <c r="K479" s="326"/>
      <c r="L479" s="326"/>
      <c r="M479" s="361"/>
      <c r="N479" s="361"/>
      <c r="O479" s="361"/>
      <c r="P479" s="361"/>
      <c r="Q479" s="361"/>
      <c r="R479" s="361"/>
      <c r="S479" s="361"/>
      <c r="T479" s="361"/>
      <c r="U479" s="361"/>
      <c r="V479" s="361"/>
    </row>
    <row r="480">
      <c r="A480" s="361"/>
      <c r="B480" s="326"/>
      <c r="C480" s="116"/>
      <c r="D480" s="326"/>
      <c r="E480" s="326"/>
      <c r="F480" s="326"/>
      <c r="G480" s="326"/>
      <c r="H480" s="326"/>
      <c r="I480" s="326"/>
      <c r="J480" s="326"/>
      <c r="K480" s="326"/>
      <c r="L480" s="326"/>
      <c r="M480" s="361"/>
      <c r="N480" s="361"/>
      <c r="O480" s="361"/>
      <c r="P480" s="361"/>
      <c r="Q480" s="361"/>
      <c r="R480" s="361"/>
      <c r="S480" s="361"/>
      <c r="T480" s="361"/>
      <c r="U480" s="361"/>
      <c r="V480" s="361"/>
    </row>
    <row r="481">
      <c r="A481" s="361"/>
      <c r="B481" s="326"/>
      <c r="C481" s="116"/>
      <c r="D481" s="326"/>
      <c r="E481" s="326"/>
      <c r="F481" s="326"/>
      <c r="G481" s="326"/>
      <c r="H481" s="326"/>
      <c r="I481" s="326"/>
      <c r="J481" s="326"/>
      <c r="K481" s="326"/>
      <c r="L481" s="326"/>
      <c r="M481" s="361"/>
      <c r="N481" s="361"/>
      <c r="O481" s="361"/>
      <c r="P481" s="361"/>
      <c r="Q481" s="361"/>
      <c r="R481" s="361"/>
      <c r="S481" s="361"/>
      <c r="T481" s="361"/>
      <c r="U481" s="361"/>
      <c r="V481" s="361"/>
    </row>
    <row r="482">
      <c r="A482" s="361"/>
      <c r="B482" s="326"/>
      <c r="C482" s="116"/>
      <c r="D482" s="326"/>
      <c r="E482" s="326"/>
      <c r="F482" s="326"/>
      <c r="G482" s="326"/>
      <c r="H482" s="326"/>
      <c r="I482" s="326"/>
      <c r="J482" s="326"/>
      <c r="K482" s="326"/>
      <c r="L482" s="326"/>
      <c r="M482" s="361"/>
      <c r="N482" s="361"/>
      <c r="O482" s="361"/>
      <c r="P482" s="361"/>
      <c r="Q482" s="361"/>
      <c r="R482" s="361"/>
      <c r="S482" s="361"/>
      <c r="T482" s="361"/>
      <c r="U482" s="361"/>
      <c r="V482" s="361"/>
    </row>
    <row r="483">
      <c r="A483" s="361"/>
      <c r="B483" s="326"/>
      <c r="C483" s="116"/>
      <c r="D483" s="326"/>
      <c r="E483" s="326"/>
      <c r="F483" s="326"/>
      <c r="G483" s="326"/>
      <c r="H483" s="326"/>
      <c r="I483" s="326"/>
      <c r="J483" s="326"/>
      <c r="K483" s="326"/>
      <c r="L483" s="326"/>
      <c r="M483" s="361"/>
      <c r="N483" s="361"/>
      <c r="O483" s="361"/>
      <c r="P483" s="361"/>
      <c r="Q483" s="361"/>
      <c r="R483" s="361"/>
      <c r="S483" s="361"/>
      <c r="T483" s="361"/>
      <c r="U483" s="361"/>
      <c r="V483" s="361"/>
    </row>
    <row r="484">
      <c r="A484" s="361"/>
      <c r="B484" s="326"/>
      <c r="C484" s="116"/>
      <c r="D484" s="326"/>
      <c r="E484" s="326"/>
      <c r="F484" s="326"/>
      <c r="G484" s="326"/>
      <c r="H484" s="326"/>
      <c r="I484" s="326"/>
      <c r="J484" s="326"/>
      <c r="K484" s="326"/>
      <c r="L484" s="326"/>
      <c r="M484" s="361"/>
      <c r="N484" s="361"/>
      <c r="O484" s="361"/>
      <c r="P484" s="361"/>
      <c r="Q484" s="361"/>
      <c r="R484" s="361"/>
      <c r="S484" s="361"/>
      <c r="T484" s="361"/>
      <c r="U484" s="361"/>
      <c r="V484" s="361"/>
    </row>
    <row r="485">
      <c r="A485" s="361"/>
      <c r="B485" s="326"/>
      <c r="C485" s="116"/>
      <c r="D485" s="326"/>
      <c r="E485" s="326"/>
      <c r="F485" s="326"/>
      <c r="G485" s="326"/>
      <c r="H485" s="326"/>
      <c r="I485" s="326"/>
      <c r="J485" s="326"/>
      <c r="K485" s="326"/>
      <c r="L485" s="326"/>
      <c r="M485" s="361"/>
      <c r="N485" s="361"/>
      <c r="O485" s="361"/>
      <c r="P485" s="361"/>
      <c r="Q485" s="361"/>
      <c r="R485" s="361"/>
      <c r="S485" s="361"/>
      <c r="T485" s="361"/>
      <c r="U485" s="361"/>
      <c r="V485" s="361"/>
    </row>
    <row r="486">
      <c r="A486" s="361"/>
      <c r="B486" s="326"/>
      <c r="C486" s="116"/>
      <c r="D486" s="326"/>
      <c r="E486" s="326"/>
      <c r="F486" s="326"/>
      <c r="G486" s="326"/>
      <c r="H486" s="326"/>
      <c r="I486" s="326"/>
      <c r="J486" s="326"/>
      <c r="K486" s="326"/>
      <c r="L486" s="326"/>
      <c r="M486" s="361"/>
      <c r="N486" s="361"/>
      <c r="O486" s="361"/>
      <c r="P486" s="361"/>
      <c r="Q486" s="361"/>
      <c r="R486" s="361"/>
      <c r="S486" s="361"/>
      <c r="T486" s="361"/>
      <c r="U486" s="361"/>
      <c r="V486" s="361"/>
    </row>
    <row r="487">
      <c r="A487" s="361"/>
      <c r="B487" s="326"/>
      <c r="C487" s="116"/>
      <c r="D487" s="326"/>
      <c r="E487" s="326"/>
      <c r="F487" s="326"/>
      <c r="G487" s="326"/>
      <c r="H487" s="326"/>
      <c r="I487" s="326"/>
      <c r="J487" s="326"/>
      <c r="K487" s="326"/>
      <c r="L487" s="326"/>
      <c r="M487" s="361"/>
      <c r="N487" s="361"/>
      <c r="O487" s="361"/>
      <c r="P487" s="361"/>
      <c r="Q487" s="361"/>
      <c r="R487" s="361"/>
      <c r="S487" s="361"/>
      <c r="T487" s="361"/>
      <c r="U487" s="361"/>
      <c r="V487" s="361"/>
    </row>
    <row r="488">
      <c r="A488" s="361"/>
      <c r="B488" s="326"/>
      <c r="C488" s="116"/>
      <c r="D488" s="326"/>
      <c r="E488" s="326"/>
      <c r="F488" s="326"/>
      <c r="G488" s="326"/>
      <c r="H488" s="326"/>
      <c r="I488" s="326"/>
      <c r="J488" s="326"/>
      <c r="K488" s="326"/>
      <c r="L488" s="326"/>
      <c r="M488" s="361"/>
      <c r="N488" s="361"/>
      <c r="O488" s="361"/>
      <c r="P488" s="361"/>
      <c r="Q488" s="361"/>
      <c r="R488" s="361"/>
      <c r="S488" s="361"/>
      <c r="T488" s="361"/>
      <c r="U488" s="361"/>
      <c r="V488" s="361"/>
    </row>
    <row r="489">
      <c r="A489" s="361"/>
      <c r="B489" s="326"/>
      <c r="C489" s="116"/>
      <c r="D489" s="326"/>
      <c r="E489" s="326"/>
      <c r="F489" s="326"/>
      <c r="G489" s="326"/>
      <c r="H489" s="326"/>
      <c r="I489" s="326"/>
      <c r="J489" s="326"/>
      <c r="K489" s="326"/>
      <c r="L489" s="326"/>
      <c r="M489" s="361"/>
      <c r="N489" s="361"/>
      <c r="O489" s="361"/>
      <c r="P489" s="361"/>
      <c r="Q489" s="361"/>
      <c r="R489" s="361"/>
      <c r="S489" s="361"/>
      <c r="T489" s="361"/>
      <c r="U489" s="361"/>
      <c r="V489" s="361"/>
    </row>
    <row r="490">
      <c r="A490" s="361"/>
      <c r="B490" s="326"/>
      <c r="C490" s="116"/>
      <c r="D490" s="326"/>
      <c r="E490" s="326"/>
      <c r="F490" s="326"/>
      <c r="G490" s="326"/>
      <c r="H490" s="326"/>
      <c r="I490" s="326"/>
      <c r="J490" s="326"/>
      <c r="K490" s="326"/>
      <c r="L490" s="326"/>
      <c r="M490" s="361"/>
      <c r="N490" s="361"/>
      <c r="O490" s="361"/>
      <c r="P490" s="361"/>
      <c r="Q490" s="361"/>
      <c r="R490" s="361"/>
      <c r="S490" s="361"/>
      <c r="T490" s="361"/>
      <c r="U490" s="361"/>
      <c r="V490" s="361"/>
    </row>
    <row r="491">
      <c r="A491" s="361"/>
      <c r="B491" s="326"/>
      <c r="C491" s="116"/>
      <c r="D491" s="326"/>
      <c r="E491" s="326"/>
      <c r="F491" s="326"/>
      <c r="G491" s="326"/>
      <c r="H491" s="326"/>
      <c r="I491" s="326"/>
      <c r="J491" s="326"/>
      <c r="K491" s="326"/>
      <c r="L491" s="326"/>
      <c r="M491" s="361"/>
      <c r="N491" s="361"/>
      <c r="O491" s="361"/>
      <c r="P491" s="361"/>
      <c r="Q491" s="361"/>
      <c r="R491" s="361"/>
      <c r="S491" s="361"/>
      <c r="T491" s="361"/>
      <c r="U491" s="361"/>
      <c r="V491" s="361"/>
    </row>
    <row r="492">
      <c r="A492" s="361"/>
      <c r="B492" s="326"/>
      <c r="C492" s="116"/>
      <c r="D492" s="326"/>
      <c r="E492" s="326"/>
      <c r="F492" s="326"/>
      <c r="G492" s="326"/>
      <c r="H492" s="326"/>
      <c r="I492" s="326"/>
      <c r="J492" s="326"/>
      <c r="K492" s="326"/>
      <c r="L492" s="326"/>
      <c r="M492" s="361"/>
      <c r="N492" s="361"/>
      <c r="O492" s="361"/>
      <c r="P492" s="361"/>
      <c r="Q492" s="361"/>
      <c r="R492" s="361"/>
      <c r="S492" s="361"/>
      <c r="T492" s="361"/>
      <c r="U492" s="361"/>
      <c r="V492" s="361"/>
    </row>
    <row r="493">
      <c r="A493" s="361"/>
      <c r="B493" s="326"/>
      <c r="C493" s="116"/>
      <c r="D493" s="326"/>
      <c r="E493" s="326"/>
      <c r="F493" s="326"/>
      <c r="G493" s="326"/>
      <c r="H493" s="326"/>
      <c r="I493" s="326"/>
      <c r="J493" s="326"/>
      <c r="K493" s="326"/>
      <c r="L493" s="326"/>
      <c r="M493" s="361"/>
      <c r="N493" s="361"/>
      <c r="O493" s="361"/>
      <c r="P493" s="361"/>
      <c r="Q493" s="361"/>
      <c r="R493" s="361"/>
      <c r="S493" s="361"/>
      <c r="T493" s="361"/>
      <c r="U493" s="361"/>
      <c r="V493" s="361"/>
    </row>
    <row r="494">
      <c r="A494" s="361"/>
      <c r="B494" s="326"/>
      <c r="C494" s="116"/>
      <c r="D494" s="326"/>
      <c r="E494" s="326"/>
      <c r="F494" s="326"/>
      <c r="G494" s="326"/>
      <c r="H494" s="326"/>
      <c r="I494" s="326"/>
      <c r="J494" s="326"/>
      <c r="K494" s="326"/>
      <c r="L494" s="326"/>
      <c r="M494" s="361"/>
      <c r="N494" s="361"/>
      <c r="O494" s="361"/>
      <c r="P494" s="361"/>
      <c r="Q494" s="361"/>
      <c r="R494" s="361"/>
      <c r="S494" s="361"/>
      <c r="T494" s="361"/>
      <c r="U494" s="361"/>
      <c r="V494" s="361"/>
    </row>
    <row r="495">
      <c r="A495" s="361"/>
      <c r="B495" s="326"/>
      <c r="C495" s="116"/>
      <c r="D495" s="326"/>
      <c r="E495" s="326"/>
      <c r="F495" s="326"/>
      <c r="G495" s="326"/>
      <c r="H495" s="326"/>
      <c r="I495" s="326"/>
      <c r="J495" s="326"/>
      <c r="K495" s="326"/>
      <c r="L495" s="326"/>
      <c r="M495" s="361"/>
      <c r="N495" s="361"/>
      <c r="O495" s="361"/>
      <c r="P495" s="361"/>
      <c r="Q495" s="361"/>
      <c r="R495" s="361"/>
      <c r="S495" s="361"/>
      <c r="T495" s="361"/>
      <c r="U495" s="361"/>
      <c r="V495" s="361"/>
    </row>
    <row r="496">
      <c r="A496" s="361"/>
      <c r="B496" s="326"/>
      <c r="C496" s="116"/>
      <c r="D496" s="326"/>
      <c r="E496" s="326"/>
      <c r="F496" s="326"/>
      <c r="G496" s="326"/>
      <c r="H496" s="326"/>
      <c r="I496" s="326"/>
      <c r="J496" s="326"/>
      <c r="K496" s="326"/>
      <c r="L496" s="326"/>
      <c r="M496" s="361"/>
      <c r="N496" s="361"/>
      <c r="O496" s="361"/>
      <c r="P496" s="361"/>
      <c r="Q496" s="361"/>
      <c r="R496" s="361"/>
      <c r="S496" s="361"/>
      <c r="T496" s="361"/>
      <c r="U496" s="361"/>
      <c r="V496" s="361"/>
    </row>
    <row r="497">
      <c r="A497" s="361"/>
      <c r="B497" s="326"/>
      <c r="C497" s="116"/>
      <c r="D497" s="326"/>
      <c r="E497" s="326"/>
      <c r="F497" s="326"/>
      <c r="G497" s="326"/>
      <c r="H497" s="326"/>
      <c r="I497" s="326"/>
      <c r="J497" s="326"/>
      <c r="K497" s="326"/>
      <c r="L497" s="326"/>
      <c r="M497" s="361"/>
      <c r="N497" s="361"/>
      <c r="O497" s="361"/>
      <c r="P497" s="361"/>
      <c r="Q497" s="361"/>
      <c r="R497" s="361"/>
      <c r="S497" s="361"/>
      <c r="T497" s="361"/>
      <c r="U497" s="361"/>
      <c r="V497" s="361"/>
    </row>
    <row r="498">
      <c r="A498" s="361"/>
      <c r="B498" s="326"/>
      <c r="C498" s="116"/>
      <c r="D498" s="326"/>
      <c r="E498" s="326"/>
      <c r="F498" s="326"/>
      <c r="G498" s="326"/>
      <c r="H498" s="326"/>
      <c r="I498" s="326"/>
      <c r="J498" s="326"/>
      <c r="K498" s="326"/>
      <c r="L498" s="326"/>
      <c r="M498" s="361"/>
      <c r="N498" s="361"/>
      <c r="O498" s="361"/>
      <c r="P498" s="361"/>
      <c r="Q498" s="361"/>
      <c r="R498" s="361"/>
      <c r="S498" s="361"/>
      <c r="T498" s="361"/>
      <c r="U498" s="361"/>
      <c r="V498" s="361"/>
    </row>
    <row r="499">
      <c r="A499" s="361"/>
      <c r="B499" s="326"/>
      <c r="C499" s="116"/>
      <c r="D499" s="326"/>
      <c r="E499" s="326"/>
      <c r="F499" s="326"/>
      <c r="G499" s="326"/>
      <c r="H499" s="326"/>
      <c r="I499" s="326"/>
      <c r="J499" s="326"/>
      <c r="K499" s="326"/>
      <c r="L499" s="326"/>
      <c r="M499" s="361"/>
      <c r="N499" s="361"/>
      <c r="O499" s="361"/>
      <c r="P499" s="361"/>
      <c r="Q499" s="361"/>
      <c r="R499" s="361"/>
      <c r="S499" s="361"/>
      <c r="T499" s="361"/>
      <c r="U499" s="361"/>
      <c r="V499" s="361"/>
    </row>
    <row r="500">
      <c r="A500" s="361"/>
      <c r="B500" s="326"/>
      <c r="C500" s="116"/>
      <c r="D500" s="326"/>
      <c r="E500" s="326"/>
      <c r="F500" s="326"/>
      <c r="G500" s="326"/>
      <c r="H500" s="326"/>
      <c r="I500" s="326"/>
      <c r="J500" s="326"/>
      <c r="K500" s="326"/>
      <c r="L500" s="326"/>
      <c r="M500" s="361"/>
      <c r="N500" s="361"/>
      <c r="O500" s="361"/>
      <c r="P500" s="361"/>
      <c r="Q500" s="361"/>
      <c r="R500" s="361"/>
      <c r="S500" s="361"/>
      <c r="T500" s="361"/>
      <c r="U500" s="361"/>
      <c r="V500" s="361"/>
    </row>
    <row r="501">
      <c r="A501" s="361"/>
      <c r="B501" s="326"/>
      <c r="C501" s="116"/>
      <c r="D501" s="326"/>
      <c r="E501" s="326"/>
      <c r="F501" s="326"/>
      <c r="G501" s="326"/>
      <c r="H501" s="326"/>
      <c r="I501" s="326"/>
      <c r="J501" s="326"/>
      <c r="K501" s="326"/>
      <c r="L501" s="326"/>
      <c r="M501" s="361"/>
      <c r="N501" s="361"/>
      <c r="O501" s="361"/>
      <c r="P501" s="361"/>
      <c r="Q501" s="361"/>
      <c r="R501" s="361"/>
      <c r="S501" s="361"/>
      <c r="T501" s="361"/>
      <c r="U501" s="361"/>
      <c r="V501" s="361"/>
    </row>
    <row r="502">
      <c r="A502" s="361"/>
      <c r="B502" s="326"/>
      <c r="C502" s="116"/>
      <c r="D502" s="326"/>
      <c r="E502" s="326"/>
      <c r="F502" s="326"/>
      <c r="G502" s="326"/>
      <c r="H502" s="326"/>
      <c r="I502" s="326"/>
      <c r="J502" s="326"/>
      <c r="K502" s="326"/>
      <c r="L502" s="326"/>
      <c r="M502" s="361"/>
      <c r="N502" s="361"/>
      <c r="O502" s="361"/>
      <c r="P502" s="361"/>
      <c r="Q502" s="361"/>
      <c r="R502" s="361"/>
      <c r="S502" s="361"/>
      <c r="T502" s="361"/>
      <c r="U502" s="361"/>
      <c r="V502" s="361"/>
    </row>
    <row r="503">
      <c r="A503" s="361"/>
      <c r="B503" s="326"/>
      <c r="C503" s="116"/>
      <c r="D503" s="326"/>
      <c r="E503" s="326"/>
      <c r="F503" s="326"/>
      <c r="G503" s="326"/>
      <c r="H503" s="326"/>
      <c r="I503" s="326"/>
      <c r="J503" s="326"/>
      <c r="K503" s="326"/>
      <c r="L503" s="326"/>
      <c r="M503" s="361"/>
      <c r="N503" s="361"/>
      <c r="O503" s="361"/>
      <c r="P503" s="361"/>
      <c r="Q503" s="361"/>
      <c r="R503" s="361"/>
      <c r="S503" s="361"/>
      <c r="T503" s="361"/>
      <c r="U503" s="361"/>
      <c r="V503" s="361"/>
    </row>
    <row r="504">
      <c r="A504" s="361"/>
      <c r="B504" s="326"/>
      <c r="C504" s="116"/>
      <c r="D504" s="326"/>
      <c r="E504" s="326"/>
      <c r="F504" s="326"/>
      <c r="G504" s="326"/>
      <c r="H504" s="326"/>
      <c r="I504" s="326"/>
      <c r="J504" s="326"/>
      <c r="K504" s="326"/>
      <c r="L504" s="326"/>
      <c r="M504" s="361"/>
      <c r="N504" s="361"/>
      <c r="O504" s="361"/>
      <c r="P504" s="361"/>
      <c r="Q504" s="361"/>
      <c r="R504" s="361"/>
      <c r="S504" s="361"/>
      <c r="T504" s="361"/>
      <c r="U504" s="361"/>
      <c r="V504" s="361"/>
    </row>
    <row r="505">
      <c r="A505" s="361"/>
      <c r="B505" s="326"/>
      <c r="C505" s="116"/>
      <c r="D505" s="326"/>
      <c r="E505" s="326"/>
      <c r="F505" s="326"/>
      <c r="G505" s="326"/>
      <c r="H505" s="326"/>
      <c r="I505" s="326"/>
      <c r="J505" s="326"/>
      <c r="K505" s="326"/>
      <c r="L505" s="326"/>
      <c r="M505" s="361"/>
      <c r="N505" s="361"/>
      <c r="O505" s="361"/>
      <c r="P505" s="361"/>
      <c r="Q505" s="361"/>
      <c r="R505" s="361"/>
      <c r="S505" s="361"/>
      <c r="T505" s="361"/>
      <c r="U505" s="361"/>
      <c r="V505" s="361"/>
    </row>
    <row r="506">
      <c r="A506" s="361"/>
      <c r="B506" s="326"/>
      <c r="C506" s="116"/>
      <c r="D506" s="326"/>
      <c r="E506" s="326"/>
      <c r="F506" s="326"/>
      <c r="G506" s="326"/>
      <c r="H506" s="326"/>
      <c r="I506" s="326"/>
      <c r="J506" s="326"/>
      <c r="K506" s="326"/>
      <c r="L506" s="326"/>
      <c r="M506" s="361"/>
      <c r="N506" s="361"/>
      <c r="O506" s="361"/>
      <c r="P506" s="361"/>
      <c r="Q506" s="361"/>
      <c r="R506" s="361"/>
      <c r="S506" s="361"/>
      <c r="T506" s="361"/>
      <c r="U506" s="361"/>
      <c r="V506" s="361"/>
    </row>
    <row r="507">
      <c r="A507" s="361"/>
      <c r="B507" s="326"/>
      <c r="C507" s="116"/>
      <c r="D507" s="326"/>
      <c r="E507" s="326"/>
      <c r="F507" s="326"/>
      <c r="G507" s="326"/>
      <c r="H507" s="326"/>
      <c r="I507" s="326"/>
      <c r="J507" s="326"/>
      <c r="K507" s="326"/>
      <c r="L507" s="326"/>
      <c r="M507" s="361"/>
      <c r="N507" s="361"/>
      <c r="O507" s="361"/>
      <c r="P507" s="361"/>
      <c r="Q507" s="361"/>
      <c r="R507" s="361"/>
      <c r="S507" s="361"/>
      <c r="T507" s="361"/>
      <c r="U507" s="361"/>
      <c r="V507" s="361"/>
    </row>
    <row r="508">
      <c r="A508" s="361"/>
      <c r="B508" s="326"/>
      <c r="C508" s="116"/>
      <c r="D508" s="326"/>
      <c r="E508" s="326"/>
      <c r="F508" s="326"/>
      <c r="G508" s="326"/>
      <c r="H508" s="326"/>
      <c r="I508" s="326"/>
      <c r="J508" s="326"/>
      <c r="K508" s="326"/>
      <c r="L508" s="326"/>
      <c r="M508" s="361"/>
      <c r="N508" s="361"/>
      <c r="O508" s="361"/>
      <c r="P508" s="361"/>
      <c r="Q508" s="361"/>
      <c r="R508" s="361"/>
      <c r="S508" s="361"/>
      <c r="T508" s="361"/>
      <c r="U508" s="361"/>
      <c r="V508" s="361"/>
    </row>
    <row r="509">
      <c r="A509" s="361"/>
      <c r="B509" s="326"/>
      <c r="C509" s="116"/>
      <c r="D509" s="326"/>
      <c r="E509" s="326"/>
      <c r="F509" s="326"/>
      <c r="G509" s="326"/>
      <c r="H509" s="326"/>
      <c r="I509" s="326"/>
      <c r="J509" s="326"/>
      <c r="K509" s="326"/>
      <c r="L509" s="326"/>
      <c r="M509" s="361"/>
      <c r="N509" s="361"/>
      <c r="O509" s="361"/>
      <c r="P509" s="361"/>
      <c r="Q509" s="361"/>
      <c r="R509" s="361"/>
      <c r="S509" s="361"/>
      <c r="T509" s="361"/>
      <c r="U509" s="361"/>
      <c r="V509" s="361"/>
    </row>
    <row r="510">
      <c r="A510" s="361"/>
      <c r="B510" s="326"/>
      <c r="C510" s="116"/>
      <c r="D510" s="326"/>
      <c r="E510" s="326"/>
      <c r="F510" s="326"/>
      <c r="G510" s="326"/>
      <c r="H510" s="326"/>
      <c r="I510" s="326"/>
      <c r="J510" s="326"/>
      <c r="K510" s="326"/>
      <c r="L510" s="326"/>
      <c r="M510" s="361"/>
      <c r="N510" s="361"/>
      <c r="O510" s="361"/>
      <c r="P510" s="361"/>
      <c r="Q510" s="361"/>
      <c r="R510" s="361"/>
      <c r="S510" s="361"/>
      <c r="T510" s="361"/>
      <c r="U510" s="361"/>
      <c r="V510" s="361"/>
    </row>
    <row r="511">
      <c r="A511" s="361"/>
      <c r="B511" s="326"/>
      <c r="C511" s="116"/>
      <c r="D511" s="326"/>
      <c r="E511" s="326"/>
      <c r="F511" s="326"/>
      <c r="G511" s="326"/>
      <c r="H511" s="326"/>
      <c r="I511" s="326"/>
      <c r="J511" s="326"/>
      <c r="K511" s="326"/>
      <c r="L511" s="326"/>
      <c r="M511" s="361"/>
      <c r="N511" s="361"/>
      <c r="O511" s="361"/>
      <c r="P511" s="361"/>
      <c r="Q511" s="361"/>
      <c r="R511" s="361"/>
      <c r="S511" s="361"/>
      <c r="T511" s="361"/>
      <c r="U511" s="361"/>
      <c r="V511" s="361"/>
    </row>
    <row r="512">
      <c r="A512" s="361"/>
      <c r="B512" s="326"/>
      <c r="C512" s="116"/>
      <c r="D512" s="326"/>
      <c r="E512" s="326"/>
      <c r="F512" s="326"/>
      <c r="G512" s="326"/>
      <c r="H512" s="326"/>
      <c r="I512" s="326"/>
      <c r="J512" s="326"/>
      <c r="K512" s="326"/>
      <c r="L512" s="326"/>
      <c r="M512" s="361"/>
      <c r="N512" s="361"/>
      <c r="O512" s="361"/>
      <c r="P512" s="361"/>
      <c r="Q512" s="361"/>
      <c r="R512" s="361"/>
      <c r="S512" s="361"/>
      <c r="T512" s="361"/>
      <c r="U512" s="361"/>
      <c r="V512" s="361"/>
    </row>
    <row r="513">
      <c r="A513" s="361"/>
      <c r="B513" s="326"/>
      <c r="C513" s="116"/>
      <c r="D513" s="326"/>
      <c r="E513" s="326"/>
      <c r="F513" s="326"/>
      <c r="G513" s="326"/>
      <c r="H513" s="326"/>
      <c r="I513" s="326"/>
      <c r="J513" s="326"/>
      <c r="K513" s="326"/>
      <c r="L513" s="326"/>
      <c r="M513" s="361"/>
      <c r="N513" s="361"/>
      <c r="O513" s="361"/>
      <c r="P513" s="361"/>
      <c r="Q513" s="361"/>
      <c r="R513" s="361"/>
      <c r="S513" s="361"/>
      <c r="T513" s="361"/>
      <c r="U513" s="361"/>
      <c r="V513" s="361"/>
    </row>
    <row r="514">
      <c r="A514" s="361"/>
      <c r="B514" s="326"/>
      <c r="C514" s="116"/>
      <c r="D514" s="326"/>
      <c r="E514" s="326"/>
      <c r="F514" s="326"/>
      <c r="G514" s="326"/>
      <c r="H514" s="326"/>
      <c r="I514" s="326"/>
      <c r="J514" s="326"/>
      <c r="K514" s="326"/>
      <c r="L514" s="326"/>
      <c r="M514" s="361"/>
      <c r="N514" s="361"/>
      <c r="O514" s="361"/>
      <c r="P514" s="361"/>
      <c r="Q514" s="361"/>
      <c r="R514" s="361"/>
      <c r="S514" s="361"/>
      <c r="T514" s="361"/>
      <c r="U514" s="361"/>
      <c r="V514" s="361"/>
    </row>
    <row r="515">
      <c r="A515" s="361"/>
      <c r="B515" s="326"/>
      <c r="C515" s="116"/>
      <c r="D515" s="326"/>
      <c r="E515" s="326"/>
      <c r="F515" s="326"/>
      <c r="G515" s="326"/>
      <c r="H515" s="326"/>
      <c r="I515" s="326"/>
      <c r="J515" s="326"/>
      <c r="K515" s="326"/>
      <c r="L515" s="326"/>
      <c r="M515" s="361"/>
      <c r="N515" s="361"/>
      <c r="O515" s="361"/>
      <c r="P515" s="361"/>
      <c r="Q515" s="361"/>
      <c r="R515" s="361"/>
      <c r="S515" s="361"/>
      <c r="T515" s="361"/>
      <c r="U515" s="361"/>
      <c r="V515" s="361"/>
    </row>
    <row r="516">
      <c r="A516" s="361"/>
      <c r="B516" s="326"/>
      <c r="C516" s="116"/>
      <c r="D516" s="326"/>
      <c r="E516" s="326"/>
      <c r="F516" s="326"/>
      <c r="G516" s="326"/>
      <c r="H516" s="326"/>
      <c r="I516" s="326"/>
      <c r="J516" s="326"/>
      <c r="K516" s="326"/>
      <c r="L516" s="326"/>
      <c r="M516" s="361"/>
      <c r="N516" s="361"/>
      <c r="O516" s="361"/>
      <c r="P516" s="361"/>
      <c r="Q516" s="361"/>
      <c r="R516" s="361"/>
      <c r="S516" s="361"/>
      <c r="T516" s="361"/>
      <c r="U516" s="361"/>
      <c r="V516" s="361"/>
    </row>
    <row r="517">
      <c r="A517" s="361"/>
      <c r="B517" s="326"/>
      <c r="C517" s="116"/>
      <c r="D517" s="326"/>
      <c r="E517" s="326"/>
      <c r="F517" s="326"/>
      <c r="G517" s="326"/>
      <c r="H517" s="326"/>
      <c r="I517" s="326"/>
      <c r="J517" s="326"/>
      <c r="K517" s="326"/>
      <c r="L517" s="326"/>
      <c r="M517" s="361"/>
      <c r="N517" s="361"/>
      <c r="O517" s="361"/>
      <c r="P517" s="361"/>
      <c r="Q517" s="361"/>
      <c r="R517" s="361"/>
      <c r="S517" s="361"/>
      <c r="T517" s="361"/>
      <c r="U517" s="361"/>
      <c r="V517" s="361"/>
    </row>
    <row r="518">
      <c r="A518" s="361"/>
      <c r="B518" s="326"/>
      <c r="C518" s="116"/>
      <c r="D518" s="326"/>
      <c r="E518" s="326"/>
      <c r="F518" s="326"/>
      <c r="G518" s="326"/>
      <c r="H518" s="326"/>
      <c r="I518" s="326"/>
      <c r="J518" s="326"/>
      <c r="K518" s="326"/>
      <c r="L518" s="326"/>
      <c r="M518" s="361"/>
      <c r="N518" s="361"/>
      <c r="O518" s="361"/>
      <c r="P518" s="361"/>
      <c r="Q518" s="361"/>
      <c r="R518" s="361"/>
      <c r="S518" s="361"/>
      <c r="T518" s="361"/>
      <c r="U518" s="361"/>
      <c r="V518" s="361"/>
    </row>
    <row r="519">
      <c r="A519" s="361"/>
      <c r="B519" s="326"/>
      <c r="C519" s="116"/>
      <c r="D519" s="326"/>
      <c r="E519" s="326"/>
      <c r="F519" s="326"/>
      <c r="G519" s="326"/>
      <c r="H519" s="326"/>
      <c r="I519" s="326"/>
      <c r="J519" s="326"/>
      <c r="K519" s="326"/>
      <c r="L519" s="326"/>
      <c r="M519" s="361"/>
      <c r="N519" s="361"/>
      <c r="O519" s="361"/>
      <c r="P519" s="361"/>
      <c r="Q519" s="361"/>
      <c r="R519" s="361"/>
      <c r="S519" s="361"/>
      <c r="T519" s="361"/>
      <c r="U519" s="361"/>
      <c r="V519" s="361"/>
    </row>
    <row r="520">
      <c r="A520" s="361"/>
      <c r="B520" s="326"/>
      <c r="C520" s="116"/>
      <c r="D520" s="326"/>
      <c r="E520" s="326"/>
      <c r="F520" s="326"/>
      <c r="G520" s="326"/>
      <c r="H520" s="326"/>
      <c r="I520" s="326"/>
      <c r="J520" s="326"/>
      <c r="K520" s="326"/>
      <c r="L520" s="326"/>
      <c r="M520" s="361"/>
      <c r="N520" s="361"/>
      <c r="O520" s="361"/>
      <c r="P520" s="361"/>
      <c r="Q520" s="361"/>
      <c r="R520" s="361"/>
      <c r="S520" s="361"/>
      <c r="T520" s="361"/>
      <c r="U520" s="361"/>
      <c r="V520" s="361"/>
    </row>
    <row r="521">
      <c r="A521" s="361"/>
      <c r="B521" s="326"/>
      <c r="C521" s="116"/>
      <c r="D521" s="326"/>
      <c r="E521" s="326"/>
      <c r="F521" s="326"/>
      <c r="G521" s="326"/>
      <c r="H521" s="326"/>
      <c r="I521" s="326"/>
      <c r="J521" s="326"/>
      <c r="K521" s="326"/>
      <c r="L521" s="326"/>
      <c r="M521" s="361"/>
      <c r="N521" s="361"/>
      <c r="O521" s="361"/>
      <c r="P521" s="361"/>
      <c r="Q521" s="361"/>
      <c r="R521" s="361"/>
      <c r="S521" s="361"/>
      <c r="T521" s="361"/>
      <c r="U521" s="361"/>
      <c r="V521" s="361"/>
    </row>
    <row r="522">
      <c r="A522" s="361"/>
      <c r="B522" s="326"/>
      <c r="C522" s="116"/>
      <c r="D522" s="326"/>
      <c r="E522" s="326"/>
      <c r="F522" s="326"/>
      <c r="G522" s="326"/>
      <c r="H522" s="326"/>
      <c r="I522" s="326"/>
      <c r="J522" s="326"/>
      <c r="K522" s="326"/>
      <c r="L522" s="326"/>
      <c r="M522" s="361"/>
      <c r="N522" s="361"/>
      <c r="O522" s="361"/>
      <c r="P522" s="361"/>
      <c r="Q522" s="361"/>
      <c r="R522" s="361"/>
      <c r="S522" s="361"/>
      <c r="T522" s="361"/>
      <c r="U522" s="361"/>
      <c r="V522" s="361"/>
    </row>
    <row r="523">
      <c r="A523" s="361"/>
      <c r="B523" s="326"/>
      <c r="C523" s="116"/>
      <c r="D523" s="326"/>
      <c r="E523" s="326"/>
      <c r="F523" s="326"/>
      <c r="G523" s="326"/>
      <c r="H523" s="326"/>
      <c r="I523" s="326"/>
      <c r="J523" s="326"/>
      <c r="K523" s="326"/>
      <c r="L523" s="326"/>
      <c r="M523" s="361"/>
      <c r="N523" s="361"/>
      <c r="O523" s="361"/>
      <c r="P523" s="361"/>
      <c r="Q523" s="361"/>
      <c r="R523" s="361"/>
      <c r="S523" s="361"/>
      <c r="T523" s="361"/>
      <c r="U523" s="361"/>
      <c r="V523" s="361"/>
    </row>
    <row r="524">
      <c r="A524" s="361"/>
      <c r="B524" s="326"/>
      <c r="C524" s="116"/>
      <c r="D524" s="326"/>
      <c r="E524" s="326"/>
      <c r="F524" s="326"/>
      <c r="G524" s="326"/>
      <c r="H524" s="326"/>
      <c r="I524" s="326"/>
      <c r="J524" s="326"/>
      <c r="K524" s="326"/>
      <c r="L524" s="326"/>
      <c r="M524" s="361"/>
      <c r="N524" s="361"/>
      <c r="O524" s="361"/>
      <c r="P524" s="361"/>
      <c r="Q524" s="361"/>
      <c r="R524" s="361"/>
      <c r="S524" s="361"/>
      <c r="T524" s="361"/>
      <c r="U524" s="361"/>
      <c r="V524" s="361"/>
    </row>
    <row r="525">
      <c r="A525" s="361"/>
      <c r="B525" s="326"/>
      <c r="C525" s="116"/>
      <c r="D525" s="326"/>
      <c r="E525" s="326"/>
      <c r="F525" s="326"/>
      <c r="G525" s="326"/>
      <c r="H525" s="326"/>
      <c r="I525" s="326"/>
      <c r="J525" s="326"/>
      <c r="K525" s="326"/>
      <c r="L525" s="326"/>
      <c r="M525" s="361"/>
      <c r="N525" s="361"/>
      <c r="O525" s="361"/>
      <c r="P525" s="361"/>
      <c r="Q525" s="361"/>
      <c r="R525" s="361"/>
      <c r="S525" s="361"/>
      <c r="T525" s="361"/>
      <c r="U525" s="361"/>
      <c r="V525" s="361"/>
    </row>
    <row r="526">
      <c r="A526" s="361"/>
      <c r="B526" s="326"/>
      <c r="C526" s="116"/>
      <c r="D526" s="326"/>
      <c r="E526" s="326"/>
      <c r="F526" s="326"/>
      <c r="G526" s="326"/>
      <c r="H526" s="326"/>
      <c r="I526" s="326"/>
      <c r="J526" s="326"/>
      <c r="K526" s="326"/>
      <c r="L526" s="326"/>
      <c r="M526" s="361"/>
      <c r="N526" s="361"/>
      <c r="O526" s="361"/>
      <c r="P526" s="361"/>
      <c r="Q526" s="361"/>
      <c r="R526" s="361"/>
      <c r="S526" s="361"/>
      <c r="T526" s="361"/>
      <c r="U526" s="361"/>
      <c r="V526" s="361"/>
    </row>
    <row r="527">
      <c r="A527" s="361"/>
      <c r="B527" s="326"/>
      <c r="C527" s="116"/>
      <c r="D527" s="326"/>
      <c r="E527" s="326"/>
      <c r="F527" s="326"/>
      <c r="G527" s="326"/>
      <c r="H527" s="326"/>
      <c r="I527" s="326"/>
      <c r="J527" s="326"/>
      <c r="K527" s="326"/>
      <c r="L527" s="326"/>
      <c r="M527" s="361"/>
      <c r="N527" s="361"/>
      <c r="O527" s="361"/>
      <c r="P527" s="361"/>
      <c r="Q527" s="361"/>
      <c r="R527" s="361"/>
      <c r="S527" s="361"/>
      <c r="T527" s="361"/>
      <c r="U527" s="361"/>
      <c r="V527" s="361"/>
    </row>
    <row r="528">
      <c r="A528" s="361"/>
      <c r="B528" s="326"/>
      <c r="C528" s="116"/>
      <c r="D528" s="326"/>
      <c r="E528" s="326"/>
      <c r="F528" s="326"/>
      <c r="G528" s="326"/>
      <c r="H528" s="326"/>
      <c r="I528" s="326"/>
      <c r="J528" s="326"/>
      <c r="K528" s="326"/>
      <c r="L528" s="326"/>
      <c r="M528" s="361"/>
      <c r="N528" s="361"/>
      <c r="O528" s="361"/>
      <c r="P528" s="361"/>
      <c r="Q528" s="361"/>
      <c r="R528" s="361"/>
      <c r="S528" s="361"/>
      <c r="T528" s="361"/>
      <c r="U528" s="361"/>
      <c r="V528" s="361"/>
    </row>
    <row r="529">
      <c r="A529" s="361"/>
      <c r="B529" s="326"/>
      <c r="C529" s="116"/>
      <c r="D529" s="326"/>
      <c r="E529" s="326"/>
      <c r="F529" s="326"/>
      <c r="G529" s="326"/>
      <c r="H529" s="326"/>
      <c r="I529" s="326"/>
      <c r="J529" s="326"/>
      <c r="K529" s="326"/>
      <c r="L529" s="326"/>
      <c r="M529" s="361"/>
      <c r="N529" s="361"/>
      <c r="O529" s="361"/>
      <c r="P529" s="361"/>
      <c r="Q529" s="361"/>
      <c r="R529" s="361"/>
      <c r="S529" s="361"/>
      <c r="T529" s="361"/>
      <c r="U529" s="361"/>
      <c r="V529" s="361"/>
    </row>
    <row r="530">
      <c r="A530" s="361"/>
      <c r="B530" s="326"/>
      <c r="C530" s="116"/>
      <c r="D530" s="326"/>
      <c r="E530" s="326"/>
      <c r="F530" s="326"/>
      <c r="G530" s="326"/>
      <c r="H530" s="326"/>
      <c r="I530" s="326"/>
      <c r="J530" s="326"/>
      <c r="K530" s="326"/>
      <c r="L530" s="326"/>
      <c r="M530" s="361"/>
      <c r="N530" s="361"/>
      <c r="O530" s="361"/>
      <c r="P530" s="361"/>
      <c r="Q530" s="361"/>
      <c r="R530" s="361"/>
      <c r="S530" s="361"/>
      <c r="T530" s="361"/>
      <c r="U530" s="361"/>
      <c r="V530" s="361"/>
    </row>
    <row r="531">
      <c r="A531" s="361"/>
      <c r="B531" s="326"/>
      <c r="C531" s="116"/>
      <c r="D531" s="326"/>
      <c r="E531" s="326"/>
      <c r="F531" s="326"/>
      <c r="G531" s="326"/>
      <c r="H531" s="326"/>
      <c r="I531" s="326"/>
      <c r="J531" s="326"/>
      <c r="K531" s="326"/>
      <c r="L531" s="326"/>
      <c r="M531" s="361"/>
      <c r="N531" s="361"/>
      <c r="O531" s="361"/>
      <c r="P531" s="361"/>
      <c r="Q531" s="361"/>
      <c r="R531" s="361"/>
      <c r="S531" s="361"/>
      <c r="T531" s="361"/>
      <c r="U531" s="361"/>
      <c r="V531" s="361"/>
    </row>
    <row r="532">
      <c r="A532" s="361"/>
      <c r="B532" s="326"/>
      <c r="C532" s="116"/>
      <c r="D532" s="326"/>
      <c r="E532" s="326"/>
      <c r="F532" s="326"/>
      <c r="G532" s="326"/>
      <c r="H532" s="326"/>
      <c r="I532" s="326"/>
      <c r="J532" s="326"/>
      <c r="K532" s="326"/>
      <c r="L532" s="326"/>
      <c r="M532" s="361"/>
      <c r="N532" s="361"/>
      <c r="O532" s="361"/>
      <c r="P532" s="361"/>
      <c r="Q532" s="361"/>
      <c r="R532" s="361"/>
      <c r="S532" s="361"/>
      <c r="T532" s="361"/>
      <c r="U532" s="361"/>
      <c r="V532" s="361"/>
    </row>
    <row r="533">
      <c r="A533" s="361"/>
      <c r="B533" s="326"/>
      <c r="C533" s="116"/>
      <c r="D533" s="326"/>
      <c r="E533" s="326"/>
      <c r="F533" s="326"/>
      <c r="G533" s="326"/>
      <c r="H533" s="326"/>
      <c r="I533" s="326"/>
      <c r="J533" s="326"/>
      <c r="K533" s="326"/>
      <c r="L533" s="326"/>
      <c r="M533" s="361"/>
      <c r="N533" s="361"/>
      <c r="O533" s="361"/>
      <c r="P533" s="361"/>
      <c r="Q533" s="361"/>
      <c r="R533" s="361"/>
      <c r="S533" s="361"/>
      <c r="T533" s="361"/>
      <c r="U533" s="361"/>
      <c r="V533" s="361"/>
    </row>
    <row r="534">
      <c r="A534" s="361"/>
      <c r="B534" s="326"/>
      <c r="C534" s="116"/>
      <c r="D534" s="326"/>
      <c r="E534" s="326"/>
      <c r="F534" s="326"/>
      <c r="G534" s="326"/>
      <c r="H534" s="326"/>
      <c r="I534" s="326"/>
      <c r="J534" s="326"/>
      <c r="K534" s="326"/>
      <c r="L534" s="326"/>
      <c r="M534" s="361"/>
      <c r="N534" s="361"/>
      <c r="O534" s="361"/>
      <c r="P534" s="361"/>
      <c r="Q534" s="361"/>
      <c r="R534" s="361"/>
      <c r="S534" s="361"/>
      <c r="T534" s="361"/>
      <c r="U534" s="361"/>
      <c r="V534" s="361"/>
    </row>
    <row r="535">
      <c r="A535" s="361"/>
      <c r="B535" s="326"/>
      <c r="C535" s="116"/>
      <c r="D535" s="326"/>
      <c r="E535" s="326"/>
      <c r="F535" s="326"/>
      <c r="G535" s="326"/>
      <c r="H535" s="326"/>
      <c r="I535" s="326"/>
      <c r="J535" s="326"/>
      <c r="K535" s="326"/>
      <c r="L535" s="326"/>
      <c r="M535" s="361"/>
      <c r="N535" s="361"/>
      <c r="O535" s="361"/>
      <c r="P535" s="361"/>
      <c r="Q535" s="361"/>
      <c r="R535" s="361"/>
      <c r="S535" s="361"/>
      <c r="T535" s="361"/>
      <c r="U535" s="361"/>
      <c r="V535" s="361"/>
    </row>
    <row r="536">
      <c r="A536" s="361"/>
      <c r="B536" s="326"/>
      <c r="C536" s="116"/>
      <c r="D536" s="326"/>
      <c r="E536" s="326"/>
      <c r="F536" s="326"/>
      <c r="G536" s="326"/>
      <c r="H536" s="326"/>
      <c r="I536" s="326"/>
      <c r="J536" s="326"/>
      <c r="K536" s="326"/>
      <c r="L536" s="326"/>
      <c r="M536" s="361"/>
      <c r="N536" s="361"/>
      <c r="O536" s="361"/>
      <c r="P536" s="361"/>
      <c r="Q536" s="361"/>
      <c r="R536" s="361"/>
      <c r="S536" s="361"/>
      <c r="T536" s="361"/>
      <c r="U536" s="361"/>
      <c r="V536" s="361"/>
    </row>
    <row r="537">
      <c r="A537" s="361"/>
      <c r="B537" s="326"/>
      <c r="C537" s="116"/>
      <c r="D537" s="326"/>
      <c r="E537" s="326"/>
      <c r="F537" s="326"/>
      <c r="G537" s="326"/>
      <c r="H537" s="326"/>
      <c r="I537" s="326"/>
      <c r="J537" s="326"/>
      <c r="K537" s="326"/>
      <c r="L537" s="326"/>
      <c r="M537" s="361"/>
      <c r="N537" s="361"/>
      <c r="O537" s="361"/>
      <c r="P537" s="361"/>
      <c r="Q537" s="361"/>
      <c r="R537" s="361"/>
      <c r="S537" s="361"/>
      <c r="T537" s="361"/>
      <c r="U537" s="361"/>
      <c r="V537" s="361"/>
    </row>
    <row r="538">
      <c r="A538" s="361"/>
      <c r="B538" s="326"/>
      <c r="C538" s="116"/>
      <c r="D538" s="326"/>
      <c r="E538" s="326"/>
      <c r="F538" s="326"/>
      <c r="G538" s="326"/>
      <c r="H538" s="326"/>
      <c r="I538" s="326"/>
      <c r="J538" s="326"/>
      <c r="K538" s="326"/>
      <c r="L538" s="326"/>
      <c r="M538" s="361"/>
      <c r="N538" s="361"/>
      <c r="O538" s="361"/>
      <c r="P538" s="361"/>
      <c r="Q538" s="361"/>
      <c r="R538" s="361"/>
      <c r="S538" s="361"/>
      <c r="T538" s="361"/>
      <c r="U538" s="361"/>
      <c r="V538" s="361"/>
    </row>
    <row r="539">
      <c r="A539" s="361"/>
      <c r="B539" s="326"/>
      <c r="C539" s="116"/>
      <c r="D539" s="326"/>
      <c r="E539" s="326"/>
      <c r="F539" s="326"/>
      <c r="G539" s="326"/>
      <c r="H539" s="326"/>
      <c r="I539" s="326"/>
      <c r="J539" s="326"/>
      <c r="K539" s="326"/>
      <c r="L539" s="326"/>
      <c r="M539" s="361"/>
      <c r="N539" s="361"/>
      <c r="O539" s="361"/>
      <c r="P539" s="361"/>
      <c r="Q539" s="361"/>
      <c r="R539" s="361"/>
      <c r="S539" s="361"/>
      <c r="T539" s="361"/>
      <c r="U539" s="361"/>
      <c r="V539" s="361"/>
    </row>
    <row r="540">
      <c r="A540" s="361"/>
      <c r="B540" s="326"/>
      <c r="C540" s="116"/>
      <c r="D540" s="326"/>
      <c r="E540" s="326"/>
      <c r="F540" s="326"/>
      <c r="G540" s="326"/>
      <c r="H540" s="326"/>
      <c r="I540" s="326"/>
      <c r="J540" s="326"/>
      <c r="K540" s="326"/>
      <c r="L540" s="326"/>
      <c r="M540" s="361"/>
      <c r="N540" s="361"/>
      <c r="O540" s="361"/>
      <c r="P540" s="361"/>
      <c r="Q540" s="361"/>
      <c r="R540" s="361"/>
      <c r="S540" s="361"/>
      <c r="T540" s="361"/>
      <c r="U540" s="361"/>
      <c r="V540" s="361"/>
    </row>
    <row r="541">
      <c r="A541" s="361"/>
      <c r="B541" s="326"/>
      <c r="C541" s="116"/>
      <c r="D541" s="326"/>
      <c r="E541" s="326"/>
      <c r="F541" s="326"/>
      <c r="G541" s="326"/>
      <c r="H541" s="326"/>
      <c r="I541" s="326"/>
      <c r="J541" s="326"/>
      <c r="K541" s="326"/>
      <c r="L541" s="326"/>
      <c r="M541" s="361"/>
      <c r="N541" s="361"/>
      <c r="O541" s="361"/>
      <c r="P541" s="361"/>
      <c r="Q541" s="361"/>
      <c r="R541" s="361"/>
      <c r="S541" s="361"/>
      <c r="T541" s="361"/>
      <c r="U541" s="361"/>
      <c r="V541" s="361"/>
    </row>
    <row r="542">
      <c r="A542" s="361"/>
      <c r="B542" s="326"/>
      <c r="C542" s="116"/>
      <c r="D542" s="326"/>
      <c r="E542" s="326"/>
      <c r="F542" s="326"/>
      <c r="G542" s="326"/>
      <c r="H542" s="326"/>
      <c r="I542" s="326"/>
      <c r="J542" s="326"/>
      <c r="K542" s="326"/>
      <c r="L542" s="326"/>
      <c r="M542" s="361"/>
      <c r="N542" s="361"/>
      <c r="O542" s="361"/>
      <c r="P542" s="361"/>
      <c r="Q542" s="361"/>
      <c r="R542" s="361"/>
      <c r="S542" s="361"/>
      <c r="T542" s="361"/>
      <c r="U542" s="361"/>
      <c r="V542" s="361"/>
    </row>
    <row r="543">
      <c r="A543" s="361"/>
      <c r="B543" s="326"/>
      <c r="C543" s="116"/>
      <c r="D543" s="326"/>
      <c r="E543" s="326"/>
      <c r="F543" s="326"/>
      <c r="G543" s="326"/>
      <c r="H543" s="326"/>
      <c r="I543" s="326"/>
      <c r="J543" s="326"/>
      <c r="K543" s="326"/>
      <c r="L543" s="326"/>
      <c r="M543" s="361"/>
      <c r="N543" s="361"/>
      <c r="O543" s="361"/>
      <c r="P543" s="361"/>
      <c r="Q543" s="361"/>
      <c r="R543" s="361"/>
      <c r="S543" s="361"/>
      <c r="T543" s="361"/>
      <c r="U543" s="361"/>
      <c r="V543" s="361"/>
    </row>
    <row r="544">
      <c r="A544" s="361"/>
      <c r="B544" s="326"/>
      <c r="C544" s="116"/>
      <c r="D544" s="326"/>
      <c r="E544" s="326"/>
      <c r="F544" s="326"/>
      <c r="G544" s="326"/>
      <c r="H544" s="326"/>
      <c r="I544" s="326"/>
      <c r="J544" s="326"/>
      <c r="K544" s="326"/>
      <c r="L544" s="326"/>
      <c r="M544" s="361"/>
      <c r="N544" s="361"/>
      <c r="O544" s="361"/>
      <c r="P544" s="361"/>
      <c r="Q544" s="361"/>
      <c r="R544" s="361"/>
      <c r="S544" s="361"/>
      <c r="T544" s="361"/>
      <c r="U544" s="361"/>
      <c r="V544" s="361"/>
    </row>
    <row r="545">
      <c r="A545" s="361"/>
      <c r="B545" s="326"/>
      <c r="C545" s="116"/>
      <c r="D545" s="326"/>
      <c r="E545" s="326"/>
      <c r="F545" s="326"/>
      <c r="G545" s="326"/>
      <c r="H545" s="326"/>
      <c r="I545" s="326"/>
      <c r="J545" s="326"/>
      <c r="K545" s="326"/>
      <c r="L545" s="326"/>
      <c r="M545" s="361"/>
      <c r="N545" s="361"/>
      <c r="O545" s="361"/>
      <c r="P545" s="361"/>
      <c r="Q545" s="361"/>
      <c r="R545" s="361"/>
      <c r="S545" s="361"/>
      <c r="T545" s="361"/>
      <c r="U545" s="361"/>
      <c r="V545" s="361"/>
    </row>
    <row r="546">
      <c r="A546" s="361"/>
      <c r="B546" s="326"/>
      <c r="C546" s="116"/>
      <c r="D546" s="326"/>
      <c r="E546" s="326"/>
      <c r="F546" s="326"/>
      <c r="G546" s="326"/>
      <c r="H546" s="326"/>
      <c r="I546" s="326"/>
      <c r="J546" s="326"/>
      <c r="K546" s="326"/>
      <c r="L546" s="326"/>
      <c r="M546" s="361"/>
      <c r="N546" s="361"/>
      <c r="O546" s="361"/>
      <c r="P546" s="361"/>
      <c r="Q546" s="361"/>
      <c r="R546" s="361"/>
      <c r="S546" s="361"/>
      <c r="T546" s="361"/>
      <c r="U546" s="361"/>
      <c r="V546" s="361"/>
    </row>
    <row r="547">
      <c r="A547" s="361"/>
      <c r="B547" s="326"/>
      <c r="C547" s="116"/>
      <c r="D547" s="326"/>
      <c r="E547" s="326"/>
      <c r="F547" s="326"/>
      <c r="G547" s="326"/>
      <c r="H547" s="326"/>
      <c r="I547" s="326"/>
      <c r="J547" s="326"/>
      <c r="K547" s="326"/>
      <c r="L547" s="326"/>
      <c r="M547" s="361"/>
      <c r="N547" s="361"/>
      <c r="O547" s="361"/>
      <c r="P547" s="361"/>
      <c r="Q547" s="361"/>
      <c r="R547" s="361"/>
      <c r="S547" s="361"/>
      <c r="T547" s="361"/>
      <c r="U547" s="361"/>
      <c r="V547" s="361"/>
    </row>
    <row r="548">
      <c r="A548" s="361"/>
      <c r="B548" s="326"/>
      <c r="C548" s="116"/>
      <c r="D548" s="326"/>
      <c r="E548" s="326"/>
      <c r="F548" s="326"/>
      <c r="G548" s="326"/>
      <c r="H548" s="326"/>
      <c r="I548" s="326"/>
      <c r="J548" s="326"/>
      <c r="K548" s="326"/>
      <c r="L548" s="326"/>
      <c r="M548" s="361"/>
      <c r="N548" s="361"/>
      <c r="O548" s="361"/>
      <c r="P548" s="361"/>
      <c r="Q548" s="361"/>
      <c r="R548" s="361"/>
      <c r="S548" s="361"/>
      <c r="T548" s="361"/>
      <c r="U548" s="361"/>
      <c r="V548" s="361"/>
    </row>
    <row r="549">
      <c r="A549" s="361"/>
      <c r="B549" s="326"/>
      <c r="C549" s="116"/>
      <c r="D549" s="326"/>
      <c r="E549" s="326"/>
      <c r="F549" s="326"/>
      <c r="G549" s="326"/>
      <c r="H549" s="326"/>
      <c r="I549" s="326"/>
      <c r="J549" s="326"/>
      <c r="K549" s="326"/>
      <c r="L549" s="326"/>
      <c r="M549" s="361"/>
      <c r="N549" s="361"/>
      <c r="O549" s="361"/>
      <c r="P549" s="361"/>
      <c r="Q549" s="361"/>
      <c r="R549" s="361"/>
      <c r="S549" s="361"/>
      <c r="T549" s="361"/>
      <c r="U549" s="361"/>
      <c r="V549" s="361"/>
    </row>
    <row r="550">
      <c r="A550" s="361"/>
      <c r="B550" s="326"/>
      <c r="C550" s="116"/>
      <c r="D550" s="326"/>
      <c r="E550" s="326"/>
      <c r="F550" s="326"/>
      <c r="G550" s="326"/>
      <c r="H550" s="326"/>
      <c r="I550" s="326"/>
      <c r="J550" s="326"/>
      <c r="K550" s="326"/>
      <c r="L550" s="326"/>
      <c r="M550" s="361"/>
      <c r="N550" s="361"/>
      <c r="O550" s="361"/>
      <c r="P550" s="361"/>
      <c r="Q550" s="361"/>
      <c r="R550" s="361"/>
      <c r="S550" s="361"/>
      <c r="T550" s="361"/>
      <c r="U550" s="361"/>
      <c r="V550" s="361"/>
    </row>
    <row r="551">
      <c r="A551" s="361"/>
      <c r="B551" s="326"/>
      <c r="C551" s="116"/>
      <c r="D551" s="326"/>
      <c r="E551" s="326"/>
      <c r="F551" s="326"/>
      <c r="G551" s="326"/>
      <c r="H551" s="326"/>
      <c r="I551" s="326"/>
      <c r="J551" s="326"/>
      <c r="K551" s="326"/>
      <c r="L551" s="326"/>
      <c r="M551" s="361"/>
      <c r="N551" s="361"/>
      <c r="O551" s="361"/>
      <c r="P551" s="361"/>
      <c r="Q551" s="361"/>
      <c r="R551" s="361"/>
      <c r="S551" s="361"/>
      <c r="T551" s="361"/>
      <c r="U551" s="361"/>
      <c r="V551" s="361"/>
    </row>
    <row r="552">
      <c r="A552" s="361"/>
      <c r="B552" s="326"/>
      <c r="C552" s="116"/>
      <c r="D552" s="326"/>
      <c r="E552" s="326"/>
      <c r="F552" s="326"/>
      <c r="G552" s="326"/>
      <c r="H552" s="326"/>
      <c r="I552" s="326"/>
      <c r="J552" s="326"/>
      <c r="K552" s="326"/>
      <c r="L552" s="326"/>
      <c r="M552" s="361"/>
      <c r="N552" s="361"/>
      <c r="O552" s="361"/>
      <c r="P552" s="361"/>
      <c r="Q552" s="361"/>
      <c r="R552" s="361"/>
      <c r="S552" s="361"/>
      <c r="T552" s="361"/>
      <c r="U552" s="361"/>
      <c r="V552" s="361"/>
    </row>
    <row r="553">
      <c r="A553" s="361"/>
      <c r="B553" s="326"/>
      <c r="C553" s="116"/>
      <c r="D553" s="326"/>
      <c r="E553" s="326"/>
      <c r="F553" s="326"/>
      <c r="G553" s="326"/>
      <c r="H553" s="326"/>
      <c r="I553" s="326"/>
      <c r="J553" s="326"/>
      <c r="K553" s="326"/>
      <c r="L553" s="326"/>
      <c r="M553" s="361"/>
      <c r="N553" s="361"/>
      <c r="O553" s="361"/>
      <c r="P553" s="361"/>
      <c r="Q553" s="361"/>
      <c r="R553" s="361"/>
      <c r="S553" s="361"/>
      <c r="T553" s="361"/>
      <c r="U553" s="361"/>
      <c r="V553" s="361"/>
    </row>
    <row r="554">
      <c r="A554" s="361"/>
      <c r="B554" s="326"/>
      <c r="C554" s="116"/>
      <c r="D554" s="326"/>
      <c r="E554" s="326"/>
      <c r="F554" s="326"/>
      <c r="G554" s="326"/>
      <c r="H554" s="326"/>
      <c r="I554" s="326"/>
      <c r="J554" s="326"/>
      <c r="K554" s="326"/>
      <c r="L554" s="326"/>
      <c r="M554" s="361"/>
      <c r="N554" s="361"/>
      <c r="O554" s="361"/>
      <c r="P554" s="361"/>
      <c r="Q554" s="361"/>
      <c r="R554" s="361"/>
      <c r="S554" s="361"/>
      <c r="T554" s="361"/>
      <c r="U554" s="361"/>
      <c r="V554" s="361"/>
    </row>
    <row r="555">
      <c r="A555" s="361"/>
      <c r="B555" s="326"/>
      <c r="C555" s="116"/>
      <c r="D555" s="326"/>
      <c r="E555" s="326"/>
      <c r="F555" s="326"/>
      <c r="G555" s="326"/>
      <c r="H555" s="326"/>
      <c r="I555" s="326"/>
      <c r="J555" s="326"/>
      <c r="K555" s="326"/>
      <c r="L555" s="326"/>
      <c r="M555" s="361"/>
      <c r="N555" s="361"/>
      <c r="O555" s="361"/>
      <c r="P555" s="361"/>
      <c r="Q555" s="361"/>
      <c r="R555" s="361"/>
      <c r="S555" s="361"/>
      <c r="T555" s="361"/>
      <c r="U555" s="361"/>
      <c r="V555" s="361"/>
    </row>
    <row r="556">
      <c r="A556" s="361"/>
      <c r="B556" s="326"/>
      <c r="C556" s="116"/>
      <c r="D556" s="326"/>
      <c r="E556" s="326"/>
      <c r="F556" s="326"/>
      <c r="G556" s="326"/>
      <c r="H556" s="326"/>
      <c r="I556" s="326"/>
      <c r="J556" s="326"/>
      <c r="K556" s="326"/>
      <c r="L556" s="326"/>
      <c r="M556" s="361"/>
      <c r="N556" s="361"/>
      <c r="O556" s="361"/>
      <c r="P556" s="361"/>
      <c r="Q556" s="361"/>
      <c r="R556" s="361"/>
      <c r="S556" s="361"/>
      <c r="T556" s="361"/>
      <c r="U556" s="361"/>
      <c r="V556" s="361"/>
    </row>
    <row r="557">
      <c r="A557" s="361"/>
      <c r="B557" s="326"/>
      <c r="C557" s="116"/>
      <c r="D557" s="326"/>
      <c r="E557" s="326"/>
      <c r="F557" s="326"/>
      <c r="G557" s="326"/>
      <c r="H557" s="326"/>
      <c r="I557" s="326"/>
      <c r="J557" s="326"/>
      <c r="K557" s="326"/>
      <c r="L557" s="326"/>
      <c r="M557" s="361"/>
      <c r="N557" s="361"/>
      <c r="O557" s="361"/>
      <c r="P557" s="361"/>
      <c r="Q557" s="361"/>
      <c r="R557" s="361"/>
      <c r="S557" s="361"/>
      <c r="T557" s="361"/>
      <c r="U557" s="361"/>
      <c r="V557" s="361"/>
    </row>
    <row r="558">
      <c r="A558" s="361"/>
      <c r="B558" s="326"/>
      <c r="C558" s="116"/>
      <c r="D558" s="326"/>
      <c r="E558" s="326"/>
      <c r="F558" s="326"/>
      <c r="G558" s="326"/>
      <c r="H558" s="326"/>
      <c r="I558" s="326"/>
      <c r="J558" s="326"/>
      <c r="K558" s="326"/>
      <c r="L558" s="326"/>
      <c r="M558" s="361"/>
      <c r="N558" s="361"/>
      <c r="O558" s="361"/>
      <c r="P558" s="361"/>
      <c r="Q558" s="361"/>
      <c r="R558" s="361"/>
      <c r="S558" s="361"/>
      <c r="T558" s="361"/>
      <c r="U558" s="361"/>
      <c r="V558" s="361"/>
    </row>
    <row r="559">
      <c r="A559" s="361"/>
      <c r="B559" s="326"/>
      <c r="C559" s="116"/>
      <c r="D559" s="326"/>
      <c r="E559" s="326"/>
      <c r="F559" s="326"/>
      <c r="G559" s="326"/>
      <c r="H559" s="326"/>
      <c r="I559" s="326"/>
      <c r="J559" s="326"/>
      <c r="K559" s="326"/>
      <c r="L559" s="326"/>
      <c r="M559" s="361"/>
      <c r="N559" s="361"/>
      <c r="O559" s="361"/>
      <c r="P559" s="361"/>
      <c r="Q559" s="361"/>
      <c r="R559" s="361"/>
      <c r="S559" s="361"/>
      <c r="T559" s="361"/>
      <c r="U559" s="361"/>
      <c r="V559" s="361"/>
    </row>
    <row r="560">
      <c r="A560" s="361"/>
      <c r="B560" s="326"/>
      <c r="C560" s="116"/>
      <c r="D560" s="326"/>
      <c r="E560" s="326"/>
      <c r="F560" s="326"/>
      <c r="G560" s="326"/>
      <c r="H560" s="326"/>
      <c r="I560" s="326"/>
      <c r="J560" s="326"/>
      <c r="K560" s="326"/>
      <c r="L560" s="326"/>
      <c r="M560" s="361"/>
      <c r="N560" s="361"/>
      <c r="O560" s="361"/>
      <c r="P560" s="361"/>
      <c r="Q560" s="361"/>
      <c r="R560" s="361"/>
      <c r="S560" s="361"/>
      <c r="T560" s="361"/>
      <c r="U560" s="361"/>
      <c r="V560" s="361"/>
    </row>
    <row r="561">
      <c r="A561" s="361"/>
      <c r="B561" s="326"/>
      <c r="C561" s="116"/>
      <c r="D561" s="326"/>
      <c r="E561" s="326"/>
      <c r="F561" s="326"/>
      <c r="G561" s="326"/>
      <c r="H561" s="326"/>
      <c r="I561" s="326"/>
      <c r="J561" s="326"/>
      <c r="K561" s="326"/>
      <c r="L561" s="326"/>
      <c r="M561" s="361"/>
      <c r="N561" s="361"/>
      <c r="O561" s="361"/>
      <c r="P561" s="361"/>
      <c r="Q561" s="361"/>
      <c r="R561" s="361"/>
      <c r="S561" s="361"/>
      <c r="T561" s="361"/>
      <c r="U561" s="361"/>
      <c r="V561" s="361"/>
    </row>
    <row r="562">
      <c r="A562" s="361"/>
      <c r="B562" s="326"/>
      <c r="C562" s="116"/>
      <c r="D562" s="326"/>
      <c r="E562" s="326"/>
      <c r="F562" s="326"/>
      <c r="G562" s="326"/>
      <c r="H562" s="326"/>
      <c r="I562" s="326"/>
      <c r="J562" s="326"/>
      <c r="K562" s="326"/>
      <c r="L562" s="326"/>
      <c r="M562" s="361"/>
      <c r="N562" s="361"/>
      <c r="O562" s="361"/>
      <c r="P562" s="361"/>
      <c r="Q562" s="361"/>
      <c r="R562" s="361"/>
      <c r="S562" s="361"/>
      <c r="T562" s="361"/>
      <c r="U562" s="361"/>
      <c r="V562" s="361"/>
    </row>
    <row r="563">
      <c r="A563" s="361"/>
      <c r="B563" s="326"/>
      <c r="C563" s="116"/>
      <c r="D563" s="326"/>
      <c r="E563" s="326"/>
      <c r="F563" s="326"/>
      <c r="G563" s="326"/>
      <c r="H563" s="326"/>
      <c r="I563" s="326"/>
      <c r="J563" s="326"/>
      <c r="K563" s="326"/>
      <c r="L563" s="326"/>
      <c r="M563" s="361"/>
      <c r="N563" s="361"/>
      <c r="O563" s="361"/>
      <c r="P563" s="361"/>
      <c r="Q563" s="361"/>
      <c r="R563" s="361"/>
      <c r="S563" s="361"/>
      <c r="T563" s="361"/>
      <c r="U563" s="361"/>
      <c r="V563" s="361"/>
    </row>
    <row r="564">
      <c r="A564" s="361"/>
      <c r="B564" s="326"/>
      <c r="C564" s="116"/>
      <c r="D564" s="326"/>
      <c r="E564" s="326"/>
      <c r="F564" s="326"/>
      <c r="G564" s="326"/>
      <c r="H564" s="326"/>
      <c r="I564" s="326"/>
      <c r="J564" s="326"/>
      <c r="K564" s="326"/>
      <c r="L564" s="326"/>
      <c r="M564" s="361"/>
      <c r="N564" s="361"/>
      <c r="O564" s="361"/>
      <c r="P564" s="361"/>
      <c r="Q564" s="361"/>
      <c r="R564" s="361"/>
      <c r="S564" s="361"/>
      <c r="T564" s="361"/>
      <c r="U564" s="361"/>
      <c r="V564" s="361"/>
    </row>
    <row r="565">
      <c r="A565" s="361"/>
      <c r="B565" s="326"/>
      <c r="C565" s="116"/>
      <c r="D565" s="326"/>
      <c r="E565" s="326"/>
      <c r="F565" s="326"/>
      <c r="G565" s="326"/>
      <c r="H565" s="326"/>
      <c r="I565" s="326"/>
      <c r="J565" s="326"/>
      <c r="K565" s="326"/>
      <c r="L565" s="326"/>
      <c r="M565" s="361"/>
      <c r="N565" s="361"/>
      <c r="O565" s="361"/>
      <c r="P565" s="361"/>
      <c r="Q565" s="361"/>
      <c r="R565" s="361"/>
      <c r="S565" s="361"/>
      <c r="T565" s="361"/>
      <c r="U565" s="361"/>
      <c r="V565" s="361"/>
    </row>
    <row r="566">
      <c r="A566" s="361"/>
      <c r="B566" s="326"/>
      <c r="C566" s="116"/>
      <c r="D566" s="326"/>
      <c r="E566" s="326"/>
      <c r="F566" s="326"/>
      <c r="G566" s="326"/>
      <c r="H566" s="326"/>
      <c r="I566" s="326"/>
      <c r="J566" s="326"/>
      <c r="K566" s="326"/>
      <c r="L566" s="326"/>
      <c r="M566" s="361"/>
      <c r="N566" s="361"/>
      <c r="O566" s="361"/>
      <c r="P566" s="361"/>
      <c r="Q566" s="361"/>
      <c r="R566" s="361"/>
      <c r="S566" s="361"/>
      <c r="T566" s="361"/>
      <c r="U566" s="361"/>
      <c r="V566" s="361"/>
    </row>
    <row r="567">
      <c r="A567" s="361"/>
      <c r="B567" s="326"/>
      <c r="C567" s="116"/>
      <c r="D567" s="326"/>
      <c r="E567" s="326"/>
      <c r="F567" s="326"/>
      <c r="G567" s="326"/>
      <c r="H567" s="326"/>
      <c r="I567" s="326"/>
      <c r="J567" s="326"/>
      <c r="K567" s="326"/>
      <c r="L567" s="326"/>
      <c r="M567" s="361"/>
      <c r="N567" s="361"/>
      <c r="O567" s="361"/>
      <c r="P567" s="361"/>
      <c r="Q567" s="361"/>
      <c r="R567" s="361"/>
      <c r="S567" s="361"/>
      <c r="T567" s="361"/>
      <c r="U567" s="361"/>
      <c r="V567" s="361"/>
    </row>
    <row r="568">
      <c r="A568" s="361"/>
      <c r="B568" s="326"/>
      <c r="C568" s="116"/>
      <c r="D568" s="326"/>
      <c r="E568" s="326"/>
      <c r="F568" s="326"/>
      <c r="G568" s="326"/>
      <c r="H568" s="326"/>
      <c r="I568" s="326"/>
      <c r="J568" s="326"/>
      <c r="K568" s="326"/>
      <c r="L568" s="326"/>
      <c r="M568" s="361"/>
      <c r="N568" s="361"/>
      <c r="O568" s="361"/>
      <c r="P568" s="361"/>
      <c r="Q568" s="361"/>
      <c r="R568" s="361"/>
      <c r="S568" s="361"/>
      <c r="T568" s="361"/>
      <c r="U568" s="361"/>
      <c r="V568" s="361"/>
    </row>
    <row r="569">
      <c r="A569" s="361"/>
      <c r="B569" s="326"/>
      <c r="C569" s="116"/>
      <c r="D569" s="326"/>
      <c r="E569" s="326"/>
      <c r="F569" s="326"/>
      <c r="G569" s="326"/>
      <c r="H569" s="326"/>
      <c r="I569" s="326"/>
      <c r="J569" s="326"/>
      <c r="K569" s="326"/>
      <c r="L569" s="326"/>
      <c r="M569" s="361"/>
      <c r="N569" s="361"/>
      <c r="O569" s="361"/>
      <c r="P569" s="361"/>
      <c r="Q569" s="361"/>
      <c r="R569" s="361"/>
      <c r="S569" s="361"/>
      <c r="T569" s="361"/>
      <c r="U569" s="361"/>
      <c r="V569" s="361"/>
    </row>
    <row r="570">
      <c r="A570" s="361"/>
      <c r="B570" s="326"/>
      <c r="C570" s="116"/>
      <c r="D570" s="326"/>
      <c r="E570" s="326"/>
      <c r="F570" s="326"/>
      <c r="G570" s="326"/>
      <c r="H570" s="326"/>
      <c r="I570" s="326"/>
      <c r="J570" s="326"/>
      <c r="K570" s="326"/>
      <c r="L570" s="326"/>
      <c r="M570" s="361"/>
      <c r="N570" s="361"/>
      <c r="O570" s="361"/>
      <c r="P570" s="361"/>
      <c r="Q570" s="361"/>
      <c r="R570" s="361"/>
      <c r="S570" s="361"/>
      <c r="T570" s="361"/>
      <c r="U570" s="361"/>
      <c r="V570" s="361"/>
    </row>
    <row r="571">
      <c r="A571" s="361"/>
      <c r="B571" s="326"/>
      <c r="C571" s="116"/>
      <c r="D571" s="326"/>
      <c r="E571" s="326"/>
      <c r="F571" s="326"/>
      <c r="G571" s="326"/>
      <c r="H571" s="326"/>
      <c r="I571" s="326"/>
      <c r="J571" s="326"/>
      <c r="K571" s="326"/>
      <c r="L571" s="326"/>
      <c r="M571" s="361"/>
      <c r="N571" s="361"/>
      <c r="O571" s="361"/>
      <c r="P571" s="361"/>
      <c r="Q571" s="361"/>
      <c r="R571" s="361"/>
      <c r="S571" s="361"/>
      <c r="T571" s="361"/>
      <c r="U571" s="361"/>
      <c r="V571" s="361"/>
    </row>
    <row r="572">
      <c r="A572" s="361"/>
      <c r="B572" s="326"/>
      <c r="C572" s="116"/>
      <c r="D572" s="326"/>
      <c r="E572" s="326"/>
      <c r="F572" s="326"/>
      <c r="G572" s="326"/>
      <c r="H572" s="326"/>
      <c r="I572" s="326"/>
      <c r="J572" s="326"/>
      <c r="K572" s="326"/>
      <c r="L572" s="326"/>
      <c r="M572" s="361"/>
      <c r="N572" s="361"/>
      <c r="O572" s="361"/>
      <c r="P572" s="361"/>
      <c r="Q572" s="361"/>
      <c r="R572" s="361"/>
      <c r="S572" s="361"/>
      <c r="T572" s="361"/>
      <c r="U572" s="361"/>
      <c r="V572" s="361"/>
    </row>
    <row r="573">
      <c r="A573" s="361"/>
      <c r="B573" s="326"/>
      <c r="C573" s="116"/>
      <c r="D573" s="326"/>
      <c r="E573" s="326"/>
      <c r="F573" s="326"/>
      <c r="G573" s="326"/>
      <c r="H573" s="326"/>
      <c r="I573" s="326"/>
      <c r="J573" s="326"/>
      <c r="K573" s="326"/>
      <c r="L573" s="326"/>
      <c r="M573" s="361"/>
      <c r="N573" s="361"/>
      <c r="O573" s="361"/>
      <c r="P573" s="361"/>
      <c r="Q573" s="361"/>
      <c r="R573" s="361"/>
      <c r="S573" s="361"/>
      <c r="T573" s="361"/>
      <c r="U573" s="361"/>
      <c r="V573" s="361"/>
    </row>
    <row r="574">
      <c r="A574" s="361"/>
      <c r="B574" s="326"/>
      <c r="C574" s="116"/>
      <c r="D574" s="326"/>
      <c r="E574" s="326"/>
      <c r="F574" s="326"/>
      <c r="G574" s="326"/>
      <c r="H574" s="326"/>
      <c r="I574" s="326"/>
      <c r="J574" s="326"/>
      <c r="K574" s="326"/>
      <c r="L574" s="326"/>
      <c r="M574" s="361"/>
      <c r="N574" s="361"/>
      <c r="O574" s="361"/>
      <c r="P574" s="361"/>
      <c r="Q574" s="361"/>
      <c r="R574" s="361"/>
      <c r="S574" s="361"/>
      <c r="T574" s="361"/>
      <c r="U574" s="361"/>
      <c r="V574" s="361"/>
    </row>
    <row r="575">
      <c r="A575" s="361"/>
      <c r="B575" s="326"/>
      <c r="C575" s="116"/>
      <c r="D575" s="326"/>
      <c r="E575" s="326"/>
      <c r="F575" s="326"/>
      <c r="G575" s="326"/>
      <c r="H575" s="326"/>
      <c r="I575" s="326"/>
      <c r="J575" s="326"/>
      <c r="K575" s="326"/>
      <c r="L575" s="326"/>
      <c r="M575" s="361"/>
      <c r="N575" s="361"/>
      <c r="O575" s="361"/>
      <c r="P575" s="361"/>
      <c r="Q575" s="361"/>
      <c r="R575" s="361"/>
      <c r="S575" s="361"/>
      <c r="T575" s="361"/>
      <c r="U575" s="361"/>
      <c r="V575" s="361"/>
    </row>
    <row r="576">
      <c r="A576" s="361"/>
      <c r="B576" s="326"/>
      <c r="C576" s="116"/>
      <c r="D576" s="326"/>
      <c r="E576" s="326"/>
      <c r="F576" s="326"/>
      <c r="G576" s="326"/>
      <c r="H576" s="326"/>
      <c r="I576" s="326"/>
      <c r="J576" s="326"/>
      <c r="K576" s="326"/>
      <c r="L576" s="326"/>
      <c r="M576" s="361"/>
      <c r="N576" s="361"/>
      <c r="O576" s="361"/>
      <c r="P576" s="361"/>
      <c r="Q576" s="361"/>
      <c r="R576" s="361"/>
      <c r="S576" s="361"/>
      <c r="T576" s="361"/>
      <c r="U576" s="361"/>
      <c r="V576" s="361"/>
    </row>
    <row r="577">
      <c r="A577" s="361"/>
      <c r="B577" s="326"/>
      <c r="C577" s="116"/>
      <c r="D577" s="326"/>
      <c r="E577" s="326"/>
      <c r="F577" s="326"/>
      <c r="G577" s="326"/>
      <c r="H577" s="326"/>
      <c r="I577" s="326"/>
      <c r="J577" s="326"/>
      <c r="K577" s="326"/>
      <c r="L577" s="326"/>
      <c r="M577" s="361"/>
      <c r="N577" s="361"/>
      <c r="O577" s="361"/>
      <c r="P577" s="361"/>
      <c r="Q577" s="361"/>
      <c r="R577" s="361"/>
      <c r="S577" s="361"/>
      <c r="T577" s="361"/>
      <c r="U577" s="361"/>
      <c r="V577" s="361"/>
    </row>
    <row r="578">
      <c r="A578" s="361"/>
      <c r="B578" s="326"/>
      <c r="C578" s="116"/>
      <c r="D578" s="326"/>
      <c r="E578" s="326"/>
      <c r="F578" s="326"/>
      <c r="G578" s="326"/>
      <c r="H578" s="326"/>
      <c r="I578" s="326"/>
      <c r="J578" s="326"/>
      <c r="K578" s="326"/>
      <c r="L578" s="326"/>
      <c r="M578" s="361"/>
      <c r="N578" s="361"/>
      <c r="O578" s="361"/>
      <c r="P578" s="361"/>
      <c r="Q578" s="361"/>
      <c r="R578" s="361"/>
      <c r="S578" s="361"/>
      <c r="T578" s="361"/>
      <c r="U578" s="361"/>
      <c r="V578" s="361"/>
    </row>
    <row r="579">
      <c r="A579" s="361"/>
      <c r="B579" s="326"/>
      <c r="C579" s="116"/>
      <c r="D579" s="326"/>
      <c r="E579" s="326"/>
      <c r="F579" s="326"/>
      <c r="G579" s="326"/>
      <c r="H579" s="326"/>
      <c r="I579" s="326"/>
      <c r="J579" s="326"/>
      <c r="K579" s="326"/>
      <c r="L579" s="326"/>
      <c r="M579" s="361"/>
      <c r="N579" s="361"/>
      <c r="O579" s="361"/>
      <c r="P579" s="361"/>
      <c r="Q579" s="361"/>
      <c r="R579" s="361"/>
      <c r="S579" s="361"/>
      <c r="T579" s="361"/>
      <c r="U579" s="361"/>
      <c r="V579" s="361"/>
    </row>
    <row r="580">
      <c r="A580" s="361"/>
      <c r="B580" s="326"/>
      <c r="C580" s="116"/>
      <c r="D580" s="326"/>
      <c r="E580" s="326"/>
      <c r="F580" s="326"/>
      <c r="G580" s="326"/>
      <c r="H580" s="326"/>
      <c r="I580" s="326"/>
      <c r="J580" s="326"/>
      <c r="K580" s="326"/>
      <c r="L580" s="326"/>
      <c r="M580" s="361"/>
      <c r="N580" s="361"/>
      <c r="O580" s="361"/>
      <c r="P580" s="361"/>
      <c r="Q580" s="361"/>
      <c r="R580" s="361"/>
      <c r="S580" s="361"/>
      <c r="T580" s="361"/>
      <c r="U580" s="361"/>
      <c r="V580" s="361"/>
    </row>
    <row r="581">
      <c r="A581" s="361"/>
      <c r="B581" s="326"/>
      <c r="C581" s="116"/>
      <c r="D581" s="326"/>
      <c r="E581" s="326"/>
      <c r="F581" s="326"/>
      <c r="G581" s="326"/>
      <c r="H581" s="326"/>
      <c r="I581" s="326"/>
      <c r="J581" s="326"/>
      <c r="K581" s="326"/>
      <c r="L581" s="326"/>
      <c r="M581" s="361"/>
      <c r="N581" s="361"/>
      <c r="O581" s="361"/>
      <c r="P581" s="361"/>
      <c r="Q581" s="361"/>
      <c r="R581" s="361"/>
      <c r="S581" s="361"/>
      <c r="T581" s="361"/>
      <c r="U581" s="361"/>
      <c r="V581" s="361"/>
    </row>
    <row r="582">
      <c r="A582" s="361"/>
      <c r="B582" s="326"/>
      <c r="C582" s="116"/>
      <c r="D582" s="326"/>
      <c r="E582" s="326"/>
      <c r="F582" s="326"/>
      <c r="G582" s="326"/>
      <c r="H582" s="326"/>
      <c r="I582" s="326"/>
      <c r="J582" s="326"/>
      <c r="K582" s="326"/>
      <c r="L582" s="326"/>
      <c r="M582" s="361"/>
      <c r="N582" s="361"/>
      <c r="O582" s="361"/>
      <c r="P582" s="361"/>
      <c r="Q582" s="361"/>
      <c r="R582" s="361"/>
      <c r="S582" s="361"/>
      <c r="T582" s="361"/>
      <c r="U582" s="361"/>
      <c r="V582" s="361"/>
    </row>
    <row r="583">
      <c r="A583" s="361"/>
      <c r="B583" s="326"/>
      <c r="C583" s="116"/>
      <c r="D583" s="326"/>
      <c r="E583" s="326"/>
      <c r="F583" s="326"/>
      <c r="G583" s="326"/>
      <c r="H583" s="326"/>
      <c r="I583" s="326"/>
      <c r="J583" s="326"/>
      <c r="K583" s="326"/>
      <c r="L583" s="326"/>
      <c r="M583" s="361"/>
      <c r="N583" s="361"/>
      <c r="O583" s="361"/>
      <c r="P583" s="361"/>
      <c r="Q583" s="361"/>
      <c r="R583" s="361"/>
      <c r="S583" s="361"/>
      <c r="T583" s="361"/>
      <c r="U583" s="361"/>
      <c r="V583" s="361"/>
    </row>
    <row r="584">
      <c r="A584" s="361"/>
      <c r="B584" s="326"/>
      <c r="C584" s="116"/>
      <c r="D584" s="326"/>
      <c r="E584" s="326"/>
      <c r="F584" s="326"/>
      <c r="G584" s="326"/>
      <c r="H584" s="326"/>
      <c r="I584" s="326"/>
      <c r="J584" s="326"/>
      <c r="K584" s="326"/>
      <c r="L584" s="326"/>
      <c r="M584" s="361"/>
      <c r="N584" s="361"/>
      <c r="O584" s="361"/>
      <c r="P584" s="361"/>
      <c r="Q584" s="361"/>
      <c r="R584" s="361"/>
      <c r="S584" s="361"/>
      <c r="T584" s="361"/>
      <c r="U584" s="361"/>
      <c r="V584" s="361"/>
    </row>
    <row r="585">
      <c r="A585" s="361"/>
      <c r="B585" s="326"/>
      <c r="C585" s="116"/>
      <c r="D585" s="326"/>
      <c r="E585" s="326"/>
      <c r="F585" s="326"/>
      <c r="G585" s="326"/>
      <c r="H585" s="326"/>
      <c r="I585" s="326"/>
      <c r="J585" s="326"/>
      <c r="K585" s="326"/>
      <c r="L585" s="326"/>
      <c r="M585" s="361"/>
      <c r="N585" s="361"/>
      <c r="O585" s="361"/>
      <c r="P585" s="361"/>
      <c r="Q585" s="361"/>
      <c r="R585" s="361"/>
      <c r="S585" s="361"/>
      <c r="T585" s="361"/>
      <c r="U585" s="361"/>
      <c r="V585" s="361"/>
    </row>
    <row r="586">
      <c r="A586" s="361"/>
      <c r="B586" s="326"/>
      <c r="C586" s="116"/>
      <c r="D586" s="326"/>
      <c r="E586" s="326"/>
      <c r="F586" s="326"/>
      <c r="G586" s="326"/>
      <c r="H586" s="326"/>
      <c r="I586" s="326"/>
      <c r="J586" s="326"/>
      <c r="K586" s="326"/>
      <c r="L586" s="326"/>
      <c r="M586" s="361"/>
      <c r="N586" s="361"/>
      <c r="O586" s="361"/>
      <c r="P586" s="361"/>
      <c r="Q586" s="361"/>
      <c r="R586" s="361"/>
      <c r="S586" s="361"/>
      <c r="T586" s="361"/>
      <c r="U586" s="361"/>
      <c r="V586" s="361"/>
    </row>
    <row r="587">
      <c r="A587" s="361"/>
      <c r="B587" s="326"/>
      <c r="C587" s="116"/>
      <c r="D587" s="326"/>
      <c r="E587" s="326"/>
      <c r="F587" s="326"/>
      <c r="G587" s="326"/>
      <c r="H587" s="326"/>
      <c r="I587" s="326"/>
      <c r="J587" s="326"/>
      <c r="K587" s="326"/>
      <c r="L587" s="326"/>
      <c r="M587" s="361"/>
      <c r="N587" s="361"/>
      <c r="O587" s="361"/>
      <c r="P587" s="361"/>
      <c r="Q587" s="361"/>
      <c r="R587" s="361"/>
      <c r="S587" s="361"/>
      <c r="T587" s="361"/>
      <c r="U587" s="361"/>
      <c r="V587" s="361"/>
    </row>
    <row r="588">
      <c r="A588" s="361"/>
      <c r="B588" s="326"/>
      <c r="C588" s="116"/>
      <c r="D588" s="326"/>
      <c r="E588" s="326"/>
      <c r="F588" s="326"/>
      <c r="G588" s="326"/>
      <c r="H588" s="326"/>
      <c r="I588" s="326"/>
      <c r="J588" s="326"/>
      <c r="K588" s="326"/>
      <c r="L588" s="326"/>
      <c r="M588" s="361"/>
      <c r="N588" s="361"/>
      <c r="O588" s="361"/>
      <c r="P588" s="361"/>
      <c r="Q588" s="361"/>
      <c r="R588" s="361"/>
      <c r="S588" s="361"/>
      <c r="T588" s="361"/>
      <c r="U588" s="361"/>
      <c r="V588" s="361"/>
    </row>
    <row r="589">
      <c r="A589" s="361"/>
      <c r="B589" s="326"/>
      <c r="C589" s="116"/>
      <c r="D589" s="326"/>
      <c r="E589" s="326"/>
      <c r="F589" s="326"/>
      <c r="G589" s="326"/>
      <c r="H589" s="326"/>
      <c r="I589" s="326"/>
      <c r="J589" s="326"/>
      <c r="K589" s="326"/>
      <c r="L589" s="326"/>
      <c r="M589" s="361"/>
      <c r="N589" s="361"/>
      <c r="O589" s="361"/>
      <c r="P589" s="361"/>
      <c r="Q589" s="361"/>
      <c r="R589" s="361"/>
      <c r="S589" s="361"/>
      <c r="T589" s="361"/>
      <c r="U589" s="361"/>
      <c r="V589" s="361"/>
    </row>
    <row r="590">
      <c r="A590" s="361"/>
      <c r="B590" s="326"/>
      <c r="C590" s="116"/>
      <c r="D590" s="326"/>
      <c r="E590" s="326"/>
      <c r="F590" s="326"/>
      <c r="G590" s="326"/>
      <c r="H590" s="326"/>
      <c r="I590" s="326"/>
      <c r="J590" s="326"/>
      <c r="K590" s="326"/>
      <c r="L590" s="326"/>
      <c r="M590" s="361"/>
      <c r="N590" s="361"/>
      <c r="O590" s="361"/>
      <c r="P590" s="361"/>
      <c r="Q590" s="361"/>
      <c r="R590" s="361"/>
      <c r="S590" s="361"/>
      <c r="T590" s="361"/>
      <c r="U590" s="361"/>
      <c r="V590" s="361"/>
    </row>
    <row r="591">
      <c r="A591" s="361"/>
      <c r="B591" s="326"/>
      <c r="C591" s="116"/>
      <c r="D591" s="326"/>
      <c r="E591" s="326"/>
      <c r="F591" s="326"/>
      <c r="G591" s="326"/>
      <c r="H591" s="326"/>
      <c r="I591" s="326"/>
      <c r="J591" s="326"/>
      <c r="K591" s="326"/>
      <c r="L591" s="326"/>
      <c r="M591" s="361"/>
      <c r="N591" s="361"/>
      <c r="O591" s="361"/>
      <c r="P591" s="361"/>
      <c r="Q591" s="361"/>
      <c r="R591" s="361"/>
      <c r="S591" s="361"/>
      <c r="T591" s="361"/>
      <c r="U591" s="361"/>
      <c r="V591" s="361"/>
    </row>
    <row r="592">
      <c r="A592" s="361"/>
      <c r="B592" s="326"/>
      <c r="C592" s="116"/>
      <c r="D592" s="326"/>
      <c r="E592" s="326"/>
      <c r="F592" s="326"/>
      <c r="G592" s="326"/>
      <c r="H592" s="326"/>
      <c r="I592" s="326"/>
      <c r="J592" s="326"/>
      <c r="K592" s="326"/>
      <c r="L592" s="326"/>
      <c r="M592" s="361"/>
      <c r="N592" s="361"/>
      <c r="O592" s="361"/>
      <c r="P592" s="361"/>
      <c r="Q592" s="361"/>
      <c r="R592" s="361"/>
      <c r="S592" s="361"/>
      <c r="T592" s="361"/>
      <c r="U592" s="361"/>
      <c r="V592" s="361"/>
    </row>
    <row r="593">
      <c r="A593" s="361"/>
      <c r="B593" s="326"/>
      <c r="C593" s="116"/>
      <c r="D593" s="326"/>
      <c r="E593" s="326"/>
      <c r="F593" s="326"/>
      <c r="G593" s="326"/>
      <c r="H593" s="326"/>
      <c r="I593" s="326"/>
      <c r="J593" s="326"/>
      <c r="K593" s="326"/>
      <c r="L593" s="326"/>
      <c r="M593" s="361"/>
      <c r="N593" s="361"/>
      <c r="O593" s="361"/>
      <c r="P593" s="361"/>
      <c r="Q593" s="361"/>
      <c r="R593" s="361"/>
      <c r="S593" s="361"/>
      <c r="T593" s="361"/>
      <c r="U593" s="361"/>
      <c r="V593" s="361"/>
    </row>
    <row r="594">
      <c r="A594" s="361"/>
      <c r="B594" s="326"/>
      <c r="C594" s="116"/>
      <c r="D594" s="326"/>
      <c r="E594" s="326"/>
      <c r="F594" s="326"/>
      <c r="G594" s="326"/>
      <c r="H594" s="326"/>
      <c r="I594" s="326"/>
      <c r="J594" s="326"/>
      <c r="K594" s="326"/>
      <c r="L594" s="326"/>
      <c r="M594" s="361"/>
      <c r="N594" s="361"/>
      <c r="O594" s="361"/>
      <c r="P594" s="361"/>
      <c r="Q594" s="361"/>
      <c r="R594" s="361"/>
      <c r="S594" s="361"/>
      <c r="T594" s="361"/>
      <c r="U594" s="361"/>
      <c r="V594" s="361"/>
    </row>
    <row r="595">
      <c r="A595" s="361"/>
      <c r="B595" s="326"/>
      <c r="C595" s="116"/>
      <c r="D595" s="326"/>
      <c r="E595" s="326"/>
      <c r="F595" s="326"/>
      <c r="G595" s="326"/>
      <c r="H595" s="326"/>
      <c r="I595" s="326"/>
      <c r="J595" s="326"/>
      <c r="K595" s="326"/>
      <c r="L595" s="326"/>
      <c r="M595" s="361"/>
      <c r="N595" s="361"/>
      <c r="O595" s="361"/>
      <c r="P595" s="361"/>
      <c r="Q595" s="361"/>
      <c r="R595" s="361"/>
      <c r="S595" s="361"/>
      <c r="T595" s="361"/>
      <c r="U595" s="361"/>
      <c r="V595" s="361"/>
    </row>
    <row r="596">
      <c r="A596" s="361"/>
      <c r="B596" s="326"/>
      <c r="C596" s="116"/>
      <c r="D596" s="326"/>
      <c r="E596" s="326"/>
      <c r="F596" s="326"/>
      <c r="G596" s="326"/>
      <c r="H596" s="326"/>
      <c r="I596" s="326"/>
      <c r="J596" s="326"/>
      <c r="K596" s="326"/>
      <c r="L596" s="326"/>
      <c r="M596" s="361"/>
      <c r="N596" s="361"/>
      <c r="O596" s="361"/>
      <c r="P596" s="361"/>
      <c r="Q596" s="361"/>
      <c r="R596" s="361"/>
      <c r="S596" s="361"/>
      <c r="T596" s="361"/>
      <c r="U596" s="361"/>
      <c r="V596" s="361"/>
    </row>
    <row r="597">
      <c r="A597" s="361"/>
      <c r="B597" s="326"/>
      <c r="C597" s="116"/>
      <c r="D597" s="326"/>
      <c r="E597" s="326"/>
      <c r="F597" s="326"/>
      <c r="G597" s="326"/>
      <c r="H597" s="326"/>
      <c r="I597" s="326"/>
      <c r="J597" s="326"/>
      <c r="K597" s="326"/>
      <c r="L597" s="326"/>
      <c r="M597" s="361"/>
      <c r="N597" s="361"/>
      <c r="O597" s="361"/>
      <c r="P597" s="361"/>
      <c r="Q597" s="361"/>
      <c r="R597" s="361"/>
      <c r="S597" s="361"/>
      <c r="T597" s="361"/>
      <c r="U597" s="361"/>
      <c r="V597" s="361"/>
    </row>
    <row r="598">
      <c r="A598" s="361"/>
      <c r="B598" s="326"/>
      <c r="C598" s="116"/>
      <c r="D598" s="326"/>
      <c r="E598" s="326"/>
      <c r="F598" s="326"/>
      <c r="G598" s="326"/>
      <c r="H598" s="326"/>
      <c r="I598" s="326"/>
      <c r="J598" s="326"/>
      <c r="K598" s="326"/>
      <c r="L598" s="326"/>
      <c r="M598" s="361"/>
      <c r="N598" s="361"/>
      <c r="O598" s="361"/>
      <c r="P598" s="361"/>
      <c r="Q598" s="361"/>
      <c r="R598" s="361"/>
      <c r="S598" s="361"/>
      <c r="T598" s="361"/>
      <c r="U598" s="361"/>
      <c r="V598" s="361"/>
    </row>
    <row r="599">
      <c r="A599" s="361"/>
      <c r="B599" s="326"/>
      <c r="C599" s="116"/>
      <c r="D599" s="326"/>
      <c r="E599" s="326"/>
      <c r="F599" s="326"/>
      <c r="G599" s="326"/>
      <c r="H599" s="326"/>
      <c r="I599" s="326"/>
      <c r="J599" s="326"/>
      <c r="K599" s="326"/>
      <c r="L599" s="326"/>
      <c r="M599" s="361"/>
      <c r="N599" s="361"/>
      <c r="O599" s="361"/>
      <c r="P599" s="361"/>
      <c r="Q599" s="361"/>
      <c r="R599" s="361"/>
      <c r="S599" s="361"/>
      <c r="T599" s="361"/>
      <c r="U599" s="361"/>
      <c r="V599" s="361"/>
    </row>
    <row r="600">
      <c r="A600" s="361"/>
      <c r="B600" s="326"/>
      <c r="C600" s="116"/>
      <c r="D600" s="326"/>
      <c r="E600" s="326"/>
      <c r="F600" s="326"/>
      <c r="G600" s="326"/>
      <c r="H600" s="326"/>
      <c r="I600" s="326"/>
      <c r="J600" s="326"/>
      <c r="K600" s="326"/>
      <c r="L600" s="326"/>
      <c r="M600" s="361"/>
      <c r="N600" s="361"/>
      <c r="O600" s="361"/>
      <c r="P600" s="361"/>
      <c r="Q600" s="361"/>
      <c r="R600" s="361"/>
      <c r="S600" s="361"/>
      <c r="T600" s="361"/>
      <c r="U600" s="361"/>
      <c r="V600" s="361"/>
    </row>
    <row r="601">
      <c r="A601" s="361"/>
      <c r="B601" s="326"/>
      <c r="C601" s="116"/>
      <c r="D601" s="326"/>
      <c r="E601" s="326"/>
      <c r="F601" s="326"/>
      <c r="G601" s="326"/>
      <c r="H601" s="326"/>
      <c r="I601" s="326"/>
      <c r="J601" s="326"/>
      <c r="K601" s="326"/>
      <c r="L601" s="326"/>
      <c r="M601" s="361"/>
      <c r="N601" s="361"/>
      <c r="O601" s="361"/>
      <c r="P601" s="361"/>
      <c r="Q601" s="361"/>
      <c r="R601" s="361"/>
      <c r="S601" s="361"/>
      <c r="T601" s="361"/>
      <c r="U601" s="361"/>
      <c r="V601" s="361"/>
    </row>
    <row r="602">
      <c r="A602" s="361"/>
      <c r="B602" s="326"/>
      <c r="C602" s="116"/>
      <c r="D602" s="326"/>
      <c r="E602" s="326"/>
      <c r="F602" s="326"/>
      <c r="G602" s="326"/>
      <c r="H602" s="326"/>
      <c r="I602" s="326"/>
      <c r="J602" s="326"/>
      <c r="K602" s="326"/>
      <c r="L602" s="326"/>
      <c r="M602" s="361"/>
      <c r="N602" s="361"/>
      <c r="O602" s="361"/>
      <c r="P602" s="361"/>
      <c r="Q602" s="361"/>
      <c r="R602" s="361"/>
      <c r="S602" s="361"/>
      <c r="T602" s="361"/>
      <c r="U602" s="361"/>
      <c r="V602" s="361"/>
    </row>
    <row r="603">
      <c r="A603" s="361"/>
      <c r="B603" s="326"/>
      <c r="C603" s="116"/>
      <c r="D603" s="326"/>
      <c r="E603" s="326"/>
      <c r="F603" s="326"/>
      <c r="G603" s="326"/>
      <c r="H603" s="326"/>
      <c r="I603" s="326"/>
      <c r="J603" s="326"/>
      <c r="K603" s="326"/>
      <c r="L603" s="326"/>
      <c r="M603" s="361"/>
      <c r="N603" s="361"/>
      <c r="O603" s="361"/>
      <c r="P603" s="361"/>
      <c r="Q603" s="361"/>
      <c r="R603" s="361"/>
      <c r="S603" s="361"/>
      <c r="T603" s="361"/>
      <c r="U603" s="361"/>
      <c r="V603" s="361"/>
    </row>
    <row r="604">
      <c r="A604" s="361"/>
      <c r="B604" s="326"/>
      <c r="C604" s="116"/>
      <c r="D604" s="326"/>
      <c r="E604" s="326"/>
      <c r="F604" s="326"/>
      <c r="G604" s="326"/>
      <c r="H604" s="326"/>
      <c r="I604" s="326"/>
      <c r="J604" s="326"/>
      <c r="K604" s="326"/>
      <c r="L604" s="326"/>
      <c r="M604" s="361"/>
      <c r="N604" s="361"/>
      <c r="O604" s="361"/>
      <c r="P604" s="361"/>
      <c r="Q604" s="361"/>
      <c r="R604" s="361"/>
      <c r="S604" s="361"/>
      <c r="T604" s="361"/>
      <c r="U604" s="361"/>
      <c r="V604" s="361"/>
    </row>
    <row r="605">
      <c r="A605" s="361"/>
      <c r="B605" s="326"/>
      <c r="C605" s="116"/>
      <c r="D605" s="326"/>
      <c r="E605" s="326"/>
      <c r="F605" s="326"/>
      <c r="G605" s="326"/>
      <c r="H605" s="326"/>
      <c r="I605" s="326"/>
      <c r="J605" s="326"/>
      <c r="K605" s="326"/>
      <c r="L605" s="326"/>
      <c r="M605" s="361"/>
      <c r="N605" s="361"/>
      <c r="O605" s="361"/>
      <c r="P605" s="361"/>
      <c r="Q605" s="361"/>
      <c r="R605" s="361"/>
      <c r="S605" s="361"/>
      <c r="T605" s="361"/>
      <c r="U605" s="361"/>
      <c r="V605" s="361"/>
    </row>
    <row r="606">
      <c r="A606" s="361"/>
      <c r="B606" s="326"/>
      <c r="C606" s="116"/>
      <c r="D606" s="326"/>
      <c r="E606" s="326"/>
      <c r="F606" s="326"/>
      <c r="G606" s="326"/>
      <c r="H606" s="326"/>
      <c r="I606" s="326"/>
      <c r="J606" s="326"/>
      <c r="K606" s="326"/>
      <c r="L606" s="326"/>
      <c r="M606" s="361"/>
      <c r="N606" s="361"/>
      <c r="O606" s="361"/>
      <c r="P606" s="361"/>
      <c r="Q606" s="361"/>
      <c r="R606" s="361"/>
      <c r="S606" s="361"/>
      <c r="T606" s="361"/>
      <c r="U606" s="361"/>
      <c r="V606" s="361"/>
    </row>
    <row r="607">
      <c r="A607" s="361"/>
      <c r="B607" s="326"/>
      <c r="C607" s="116"/>
      <c r="D607" s="326"/>
      <c r="E607" s="326"/>
      <c r="F607" s="326"/>
      <c r="G607" s="326"/>
      <c r="H607" s="326"/>
      <c r="I607" s="326"/>
      <c r="J607" s="326"/>
      <c r="K607" s="326"/>
      <c r="L607" s="326"/>
      <c r="M607" s="361"/>
      <c r="N607" s="361"/>
      <c r="O607" s="361"/>
      <c r="P607" s="361"/>
      <c r="Q607" s="361"/>
      <c r="R607" s="361"/>
      <c r="S607" s="361"/>
      <c r="T607" s="361"/>
      <c r="U607" s="361"/>
      <c r="V607" s="361"/>
    </row>
    <row r="608">
      <c r="A608" s="361"/>
      <c r="B608" s="326"/>
      <c r="C608" s="116"/>
      <c r="D608" s="326"/>
      <c r="E608" s="326"/>
      <c r="F608" s="326"/>
      <c r="G608" s="326"/>
      <c r="H608" s="326"/>
      <c r="I608" s="326"/>
      <c r="J608" s="326"/>
      <c r="K608" s="326"/>
      <c r="L608" s="326"/>
      <c r="M608" s="361"/>
      <c r="N608" s="361"/>
      <c r="O608" s="361"/>
      <c r="P608" s="361"/>
      <c r="Q608" s="361"/>
      <c r="R608" s="361"/>
      <c r="S608" s="361"/>
      <c r="T608" s="361"/>
      <c r="U608" s="361"/>
      <c r="V608" s="361"/>
    </row>
    <row r="609">
      <c r="A609" s="361"/>
      <c r="B609" s="326"/>
      <c r="C609" s="116"/>
      <c r="D609" s="326"/>
      <c r="E609" s="326"/>
      <c r="F609" s="326"/>
      <c r="G609" s="326"/>
      <c r="H609" s="326"/>
      <c r="I609" s="326"/>
      <c r="J609" s="326"/>
      <c r="K609" s="326"/>
      <c r="L609" s="326"/>
      <c r="M609" s="361"/>
      <c r="N609" s="361"/>
      <c r="O609" s="361"/>
      <c r="P609" s="361"/>
      <c r="Q609" s="361"/>
      <c r="R609" s="361"/>
      <c r="S609" s="361"/>
      <c r="T609" s="361"/>
      <c r="U609" s="361"/>
      <c r="V609" s="361"/>
    </row>
    <row r="610">
      <c r="A610" s="361"/>
      <c r="B610" s="326"/>
      <c r="C610" s="116"/>
      <c r="D610" s="326"/>
      <c r="E610" s="326"/>
      <c r="F610" s="326"/>
      <c r="G610" s="326"/>
      <c r="H610" s="326"/>
      <c r="I610" s="326"/>
      <c r="J610" s="326"/>
      <c r="K610" s="326"/>
      <c r="L610" s="326"/>
      <c r="M610" s="361"/>
      <c r="N610" s="361"/>
      <c r="O610" s="361"/>
      <c r="P610" s="361"/>
      <c r="Q610" s="361"/>
      <c r="R610" s="361"/>
      <c r="S610" s="361"/>
      <c r="T610" s="361"/>
      <c r="U610" s="361"/>
      <c r="V610" s="361"/>
    </row>
    <row r="611">
      <c r="A611" s="361"/>
      <c r="B611" s="326"/>
      <c r="C611" s="116"/>
      <c r="D611" s="326"/>
      <c r="E611" s="326"/>
      <c r="F611" s="326"/>
      <c r="G611" s="326"/>
      <c r="H611" s="326"/>
      <c r="I611" s="326"/>
      <c r="J611" s="326"/>
      <c r="K611" s="326"/>
      <c r="L611" s="326"/>
      <c r="M611" s="361"/>
      <c r="N611" s="361"/>
      <c r="O611" s="361"/>
      <c r="P611" s="361"/>
      <c r="Q611" s="361"/>
      <c r="R611" s="361"/>
      <c r="S611" s="361"/>
      <c r="T611" s="361"/>
      <c r="U611" s="361"/>
      <c r="V611" s="361"/>
    </row>
    <row r="612">
      <c r="A612" s="361"/>
      <c r="B612" s="326"/>
      <c r="C612" s="116"/>
      <c r="D612" s="326"/>
      <c r="E612" s="326"/>
      <c r="F612" s="326"/>
      <c r="G612" s="326"/>
      <c r="H612" s="326"/>
      <c r="I612" s="326"/>
      <c r="J612" s="326"/>
      <c r="K612" s="326"/>
      <c r="L612" s="326"/>
      <c r="M612" s="361"/>
      <c r="N612" s="361"/>
      <c r="O612" s="361"/>
      <c r="P612" s="361"/>
      <c r="Q612" s="361"/>
      <c r="R612" s="361"/>
      <c r="S612" s="361"/>
      <c r="T612" s="361"/>
      <c r="U612" s="361"/>
      <c r="V612" s="361"/>
    </row>
    <row r="613">
      <c r="A613" s="361"/>
      <c r="B613" s="326"/>
      <c r="C613" s="116"/>
      <c r="D613" s="326"/>
      <c r="E613" s="326"/>
      <c r="F613" s="326"/>
      <c r="G613" s="326"/>
      <c r="H613" s="326"/>
      <c r="I613" s="326"/>
      <c r="J613" s="326"/>
      <c r="K613" s="326"/>
      <c r="L613" s="326"/>
      <c r="M613" s="361"/>
      <c r="N613" s="361"/>
      <c r="O613" s="361"/>
      <c r="P613" s="361"/>
      <c r="Q613" s="361"/>
      <c r="R613" s="361"/>
      <c r="S613" s="361"/>
      <c r="T613" s="361"/>
      <c r="U613" s="361"/>
      <c r="V613" s="361"/>
    </row>
    <row r="614">
      <c r="A614" s="361"/>
      <c r="B614" s="326"/>
      <c r="C614" s="116"/>
      <c r="D614" s="326"/>
      <c r="E614" s="326"/>
      <c r="F614" s="326"/>
      <c r="G614" s="326"/>
      <c r="H614" s="326"/>
      <c r="I614" s="326"/>
      <c r="J614" s="326"/>
      <c r="K614" s="326"/>
      <c r="L614" s="326"/>
      <c r="M614" s="361"/>
      <c r="N614" s="361"/>
      <c r="O614" s="361"/>
      <c r="P614" s="361"/>
      <c r="Q614" s="361"/>
      <c r="R614" s="361"/>
      <c r="S614" s="361"/>
      <c r="T614" s="361"/>
      <c r="U614" s="361"/>
      <c r="V614" s="361"/>
    </row>
    <row r="615">
      <c r="A615" s="361"/>
      <c r="B615" s="326"/>
      <c r="C615" s="116"/>
      <c r="D615" s="326"/>
      <c r="E615" s="326"/>
      <c r="F615" s="326"/>
      <c r="G615" s="326"/>
      <c r="H615" s="326"/>
      <c r="I615" s="326"/>
      <c r="J615" s="326"/>
      <c r="K615" s="326"/>
      <c r="L615" s="326"/>
      <c r="M615" s="361"/>
      <c r="N615" s="361"/>
      <c r="O615" s="361"/>
      <c r="P615" s="361"/>
      <c r="Q615" s="361"/>
      <c r="R615" s="361"/>
      <c r="S615" s="361"/>
      <c r="T615" s="361"/>
      <c r="U615" s="361"/>
      <c r="V615" s="361"/>
    </row>
    <row r="616">
      <c r="A616" s="361"/>
      <c r="B616" s="326"/>
      <c r="C616" s="116"/>
      <c r="D616" s="326"/>
      <c r="E616" s="326"/>
      <c r="F616" s="326"/>
      <c r="G616" s="326"/>
      <c r="H616" s="326"/>
      <c r="I616" s="326"/>
      <c r="J616" s="326"/>
      <c r="K616" s="326"/>
      <c r="L616" s="326"/>
      <c r="M616" s="361"/>
      <c r="N616" s="361"/>
      <c r="O616" s="361"/>
      <c r="P616" s="361"/>
      <c r="Q616" s="361"/>
      <c r="R616" s="361"/>
      <c r="S616" s="361"/>
      <c r="T616" s="361"/>
      <c r="U616" s="361"/>
      <c r="V616" s="361"/>
    </row>
    <row r="617">
      <c r="A617" s="361"/>
      <c r="B617" s="326"/>
      <c r="C617" s="116"/>
      <c r="D617" s="326"/>
      <c r="E617" s="326"/>
      <c r="F617" s="326"/>
      <c r="G617" s="326"/>
      <c r="H617" s="326"/>
      <c r="I617" s="326"/>
      <c r="J617" s="326"/>
      <c r="K617" s="326"/>
      <c r="L617" s="326"/>
      <c r="M617" s="361"/>
      <c r="N617" s="361"/>
      <c r="O617" s="361"/>
      <c r="P617" s="361"/>
      <c r="Q617" s="361"/>
      <c r="R617" s="361"/>
      <c r="S617" s="361"/>
      <c r="T617" s="361"/>
      <c r="U617" s="361"/>
      <c r="V617" s="361"/>
    </row>
    <row r="618">
      <c r="A618" s="361"/>
      <c r="B618" s="326"/>
      <c r="C618" s="116"/>
      <c r="D618" s="326"/>
      <c r="E618" s="326"/>
      <c r="F618" s="326"/>
      <c r="G618" s="326"/>
      <c r="H618" s="326"/>
      <c r="I618" s="326"/>
      <c r="J618" s="326"/>
      <c r="K618" s="326"/>
      <c r="L618" s="326"/>
      <c r="M618" s="361"/>
      <c r="N618" s="361"/>
      <c r="O618" s="361"/>
      <c r="P618" s="361"/>
      <c r="Q618" s="361"/>
      <c r="R618" s="361"/>
      <c r="S618" s="361"/>
      <c r="T618" s="361"/>
      <c r="U618" s="361"/>
      <c r="V618" s="361"/>
    </row>
    <row r="619">
      <c r="A619" s="361"/>
      <c r="B619" s="326"/>
      <c r="C619" s="116"/>
      <c r="D619" s="326"/>
      <c r="E619" s="326"/>
      <c r="F619" s="326"/>
      <c r="G619" s="326"/>
      <c r="H619" s="326"/>
      <c r="I619" s="326"/>
      <c r="J619" s="326"/>
      <c r="K619" s="326"/>
      <c r="L619" s="326"/>
      <c r="M619" s="361"/>
      <c r="N619" s="361"/>
      <c r="O619" s="361"/>
      <c r="P619" s="361"/>
      <c r="Q619" s="361"/>
      <c r="R619" s="361"/>
      <c r="S619" s="361"/>
      <c r="T619" s="361"/>
      <c r="U619" s="361"/>
      <c r="V619" s="361"/>
    </row>
    <row r="620">
      <c r="A620" s="361"/>
      <c r="B620" s="326"/>
      <c r="C620" s="116"/>
      <c r="D620" s="326"/>
      <c r="E620" s="326"/>
      <c r="F620" s="326"/>
      <c r="G620" s="326"/>
      <c r="H620" s="326"/>
      <c r="I620" s="326"/>
      <c r="J620" s="326"/>
      <c r="K620" s="326"/>
      <c r="L620" s="326"/>
      <c r="M620" s="361"/>
      <c r="N620" s="361"/>
      <c r="O620" s="361"/>
      <c r="P620" s="361"/>
      <c r="Q620" s="361"/>
      <c r="R620" s="361"/>
      <c r="S620" s="361"/>
      <c r="T620" s="361"/>
      <c r="U620" s="361"/>
      <c r="V620" s="361"/>
    </row>
    <row r="621">
      <c r="A621" s="361"/>
      <c r="B621" s="326"/>
      <c r="C621" s="116"/>
      <c r="D621" s="326"/>
      <c r="E621" s="326"/>
      <c r="F621" s="326"/>
      <c r="G621" s="326"/>
      <c r="H621" s="326"/>
      <c r="I621" s="326"/>
      <c r="J621" s="326"/>
      <c r="K621" s="326"/>
      <c r="L621" s="326"/>
      <c r="M621" s="361"/>
      <c r="N621" s="361"/>
      <c r="O621" s="361"/>
      <c r="P621" s="361"/>
      <c r="Q621" s="361"/>
      <c r="R621" s="361"/>
      <c r="S621" s="361"/>
      <c r="T621" s="361"/>
      <c r="U621" s="361"/>
      <c r="V621" s="361"/>
    </row>
    <row r="622">
      <c r="A622" s="361"/>
      <c r="B622" s="326"/>
      <c r="C622" s="116"/>
      <c r="D622" s="326"/>
      <c r="E622" s="326"/>
      <c r="F622" s="326"/>
      <c r="G622" s="326"/>
      <c r="H622" s="326"/>
      <c r="I622" s="326"/>
      <c r="J622" s="326"/>
      <c r="K622" s="326"/>
      <c r="L622" s="326"/>
      <c r="M622" s="361"/>
      <c r="N622" s="361"/>
      <c r="O622" s="361"/>
      <c r="P622" s="361"/>
      <c r="Q622" s="361"/>
      <c r="R622" s="361"/>
      <c r="S622" s="361"/>
      <c r="T622" s="361"/>
      <c r="U622" s="361"/>
      <c r="V622" s="361"/>
    </row>
    <row r="623">
      <c r="A623" s="361"/>
      <c r="B623" s="326"/>
      <c r="C623" s="116"/>
      <c r="D623" s="326"/>
      <c r="E623" s="326"/>
      <c r="F623" s="326"/>
      <c r="G623" s="326"/>
      <c r="H623" s="326"/>
      <c r="I623" s="326"/>
      <c r="J623" s="326"/>
      <c r="K623" s="326"/>
      <c r="L623" s="326"/>
      <c r="M623" s="361"/>
      <c r="N623" s="361"/>
      <c r="O623" s="361"/>
      <c r="P623" s="361"/>
      <c r="Q623" s="361"/>
      <c r="R623" s="361"/>
      <c r="S623" s="361"/>
      <c r="T623" s="361"/>
      <c r="U623" s="361"/>
      <c r="V623" s="361"/>
    </row>
    <row r="624">
      <c r="A624" s="361"/>
      <c r="B624" s="326"/>
      <c r="C624" s="116"/>
      <c r="D624" s="326"/>
      <c r="E624" s="326"/>
      <c r="F624" s="326"/>
      <c r="G624" s="326"/>
      <c r="H624" s="326"/>
      <c r="I624" s="326"/>
      <c r="J624" s="326"/>
      <c r="K624" s="326"/>
      <c r="L624" s="326"/>
      <c r="M624" s="361"/>
      <c r="N624" s="361"/>
      <c r="O624" s="361"/>
      <c r="P624" s="361"/>
      <c r="Q624" s="361"/>
      <c r="R624" s="361"/>
      <c r="S624" s="361"/>
      <c r="T624" s="361"/>
      <c r="U624" s="361"/>
      <c r="V624" s="361"/>
    </row>
    <row r="625">
      <c r="A625" s="361"/>
      <c r="B625" s="326"/>
      <c r="C625" s="116"/>
      <c r="D625" s="326"/>
      <c r="E625" s="326"/>
      <c r="F625" s="326"/>
      <c r="G625" s="326"/>
      <c r="H625" s="326"/>
      <c r="I625" s="326"/>
      <c r="J625" s="326"/>
      <c r="K625" s="326"/>
      <c r="L625" s="326"/>
      <c r="M625" s="361"/>
      <c r="N625" s="361"/>
      <c r="O625" s="361"/>
      <c r="P625" s="361"/>
      <c r="Q625" s="361"/>
      <c r="R625" s="361"/>
      <c r="S625" s="361"/>
      <c r="T625" s="361"/>
      <c r="U625" s="361"/>
      <c r="V625" s="361"/>
    </row>
    <row r="626">
      <c r="A626" s="361"/>
      <c r="B626" s="326"/>
      <c r="C626" s="116"/>
      <c r="D626" s="326"/>
      <c r="E626" s="326"/>
      <c r="F626" s="326"/>
      <c r="G626" s="326"/>
      <c r="H626" s="326"/>
      <c r="I626" s="326"/>
      <c r="J626" s="326"/>
      <c r="K626" s="326"/>
      <c r="L626" s="326"/>
      <c r="M626" s="361"/>
      <c r="N626" s="361"/>
      <c r="O626" s="361"/>
      <c r="P626" s="361"/>
      <c r="Q626" s="361"/>
      <c r="R626" s="361"/>
      <c r="S626" s="361"/>
      <c r="T626" s="361"/>
      <c r="U626" s="361"/>
      <c r="V626" s="361"/>
    </row>
    <row r="627">
      <c r="A627" s="361"/>
      <c r="B627" s="326"/>
      <c r="C627" s="116"/>
      <c r="D627" s="326"/>
      <c r="E627" s="326"/>
      <c r="F627" s="326"/>
      <c r="G627" s="326"/>
      <c r="H627" s="326"/>
      <c r="I627" s="326"/>
      <c r="J627" s="326"/>
      <c r="K627" s="326"/>
      <c r="L627" s="326"/>
      <c r="M627" s="361"/>
      <c r="N627" s="361"/>
      <c r="O627" s="361"/>
      <c r="P627" s="361"/>
      <c r="Q627" s="361"/>
      <c r="R627" s="361"/>
      <c r="S627" s="361"/>
      <c r="T627" s="361"/>
      <c r="U627" s="361"/>
      <c r="V627" s="361"/>
    </row>
    <row r="628">
      <c r="A628" s="361"/>
      <c r="B628" s="326"/>
      <c r="C628" s="116"/>
      <c r="D628" s="326"/>
      <c r="E628" s="326"/>
      <c r="F628" s="326"/>
      <c r="G628" s="326"/>
      <c r="H628" s="326"/>
      <c r="I628" s="326"/>
      <c r="J628" s="326"/>
      <c r="K628" s="326"/>
      <c r="L628" s="326"/>
      <c r="M628" s="361"/>
      <c r="N628" s="361"/>
      <c r="O628" s="361"/>
      <c r="P628" s="361"/>
      <c r="Q628" s="361"/>
      <c r="R628" s="361"/>
      <c r="S628" s="361"/>
      <c r="T628" s="361"/>
      <c r="U628" s="361"/>
      <c r="V628" s="361"/>
    </row>
    <row r="629">
      <c r="A629" s="361"/>
      <c r="B629" s="326"/>
      <c r="C629" s="116"/>
      <c r="D629" s="326"/>
      <c r="E629" s="326"/>
      <c r="F629" s="326"/>
      <c r="G629" s="326"/>
      <c r="H629" s="326"/>
      <c r="I629" s="326"/>
      <c r="J629" s="326"/>
      <c r="K629" s="326"/>
      <c r="L629" s="326"/>
      <c r="M629" s="361"/>
      <c r="N629" s="361"/>
      <c r="O629" s="361"/>
      <c r="P629" s="361"/>
      <c r="Q629" s="361"/>
      <c r="R629" s="361"/>
      <c r="S629" s="361"/>
      <c r="T629" s="361"/>
      <c r="U629" s="361"/>
      <c r="V629" s="361"/>
    </row>
    <row r="630">
      <c r="A630" s="361"/>
      <c r="B630" s="326"/>
      <c r="C630" s="116"/>
      <c r="D630" s="326"/>
      <c r="E630" s="326"/>
      <c r="F630" s="326"/>
      <c r="G630" s="326"/>
      <c r="H630" s="326"/>
      <c r="I630" s="326"/>
      <c r="J630" s="326"/>
      <c r="K630" s="326"/>
      <c r="L630" s="326"/>
      <c r="M630" s="361"/>
      <c r="N630" s="361"/>
      <c r="O630" s="361"/>
      <c r="P630" s="361"/>
      <c r="Q630" s="361"/>
      <c r="R630" s="361"/>
      <c r="S630" s="361"/>
      <c r="T630" s="361"/>
      <c r="U630" s="361"/>
      <c r="V630" s="361"/>
    </row>
    <row r="631">
      <c r="A631" s="361"/>
      <c r="B631" s="326"/>
      <c r="C631" s="116"/>
      <c r="D631" s="326"/>
      <c r="E631" s="326"/>
      <c r="F631" s="326"/>
      <c r="G631" s="326"/>
      <c r="H631" s="326"/>
      <c r="I631" s="326"/>
      <c r="J631" s="326"/>
      <c r="K631" s="326"/>
      <c r="L631" s="326"/>
      <c r="M631" s="361"/>
      <c r="N631" s="361"/>
      <c r="O631" s="361"/>
      <c r="P631" s="361"/>
      <c r="Q631" s="361"/>
      <c r="R631" s="361"/>
      <c r="S631" s="361"/>
      <c r="T631" s="361"/>
      <c r="U631" s="361"/>
      <c r="V631" s="361"/>
    </row>
    <row r="632">
      <c r="A632" s="361"/>
      <c r="B632" s="326"/>
      <c r="C632" s="116"/>
      <c r="D632" s="326"/>
      <c r="E632" s="326"/>
      <c r="F632" s="326"/>
      <c r="G632" s="326"/>
      <c r="H632" s="326"/>
      <c r="I632" s="326"/>
      <c r="J632" s="326"/>
      <c r="K632" s="326"/>
      <c r="L632" s="326"/>
      <c r="M632" s="361"/>
      <c r="N632" s="361"/>
      <c r="O632" s="361"/>
      <c r="P632" s="361"/>
      <c r="Q632" s="361"/>
      <c r="R632" s="361"/>
      <c r="S632" s="361"/>
      <c r="T632" s="361"/>
      <c r="U632" s="361"/>
      <c r="V632" s="361"/>
    </row>
    <row r="633">
      <c r="A633" s="361"/>
      <c r="B633" s="326"/>
      <c r="C633" s="116"/>
      <c r="D633" s="326"/>
      <c r="E633" s="326"/>
      <c r="F633" s="326"/>
      <c r="G633" s="326"/>
      <c r="H633" s="326"/>
      <c r="I633" s="326"/>
      <c r="J633" s="326"/>
      <c r="K633" s="326"/>
      <c r="L633" s="326"/>
      <c r="M633" s="361"/>
      <c r="N633" s="361"/>
      <c r="O633" s="361"/>
      <c r="P633" s="361"/>
      <c r="Q633" s="361"/>
      <c r="R633" s="361"/>
      <c r="S633" s="361"/>
      <c r="T633" s="361"/>
      <c r="U633" s="361"/>
      <c r="V633" s="361"/>
    </row>
    <row r="634">
      <c r="A634" s="361"/>
      <c r="B634" s="326"/>
      <c r="C634" s="116"/>
      <c r="D634" s="326"/>
      <c r="E634" s="326"/>
      <c r="F634" s="326"/>
      <c r="G634" s="326"/>
      <c r="H634" s="326"/>
      <c r="I634" s="326"/>
      <c r="J634" s="326"/>
      <c r="K634" s="326"/>
      <c r="L634" s="326"/>
      <c r="M634" s="361"/>
      <c r="N634" s="361"/>
      <c r="O634" s="361"/>
      <c r="P634" s="361"/>
      <c r="Q634" s="361"/>
      <c r="R634" s="361"/>
      <c r="S634" s="361"/>
      <c r="T634" s="361"/>
      <c r="U634" s="361"/>
      <c r="V634" s="361"/>
    </row>
    <row r="635">
      <c r="A635" s="361"/>
      <c r="B635" s="326"/>
      <c r="C635" s="116"/>
      <c r="D635" s="326"/>
      <c r="E635" s="326"/>
      <c r="F635" s="326"/>
      <c r="G635" s="326"/>
      <c r="H635" s="326"/>
      <c r="I635" s="326"/>
      <c r="J635" s="326"/>
      <c r="K635" s="326"/>
      <c r="L635" s="326"/>
      <c r="M635" s="361"/>
      <c r="N635" s="361"/>
      <c r="O635" s="361"/>
      <c r="P635" s="361"/>
      <c r="Q635" s="361"/>
      <c r="R635" s="361"/>
      <c r="S635" s="361"/>
      <c r="T635" s="361"/>
      <c r="U635" s="361"/>
      <c r="V635" s="361"/>
    </row>
    <row r="636">
      <c r="A636" s="361"/>
      <c r="B636" s="326"/>
      <c r="C636" s="116"/>
      <c r="D636" s="326"/>
      <c r="E636" s="326"/>
      <c r="F636" s="326"/>
      <c r="G636" s="326"/>
      <c r="H636" s="326"/>
      <c r="I636" s="326"/>
      <c r="J636" s="326"/>
      <c r="K636" s="326"/>
      <c r="L636" s="326"/>
      <c r="M636" s="361"/>
      <c r="N636" s="361"/>
      <c r="O636" s="361"/>
      <c r="P636" s="361"/>
      <c r="Q636" s="361"/>
      <c r="R636" s="361"/>
      <c r="S636" s="361"/>
      <c r="T636" s="361"/>
      <c r="U636" s="361"/>
      <c r="V636" s="361"/>
    </row>
    <row r="637">
      <c r="A637" s="361"/>
      <c r="B637" s="326"/>
      <c r="C637" s="116"/>
      <c r="D637" s="326"/>
      <c r="E637" s="326"/>
      <c r="F637" s="326"/>
      <c r="G637" s="326"/>
      <c r="H637" s="326"/>
      <c r="I637" s="326"/>
      <c r="J637" s="326"/>
      <c r="K637" s="326"/>
      <c r="L637" s="326"/>
      <c r="M637" s="361"/>
      <c r="N637" s="361"/>
      <c r="O637" s="361"/>
      <c r="P637" s="361"/>
      <c r="Q637" s="361"/>
      <c r="R637" s="361"/>
      <c r="S637" s="361"/>
      <c r="T637" s="361"/>
      <c r="U637" s="361"/>
      <c r="V637" s="361"/>
    </row>
    <row r="638">
      <c r="A638" s="361"/>
      <c r="B638" s="326"/>
      <c r="C638" s="116"/>
      <c r="D638" s="326"/>
      <c r="E638" s="326"/>
      <c r="F638" s="326"/>
      <c r="G638" s="326"/>
      <c r="H638" s="326"/>
      <c r="I638" s="326"/>
      <c r="J638" s="326"/>
      <c r="K638" s="326"/>
      <c r="L638" s="326"/>
      <c r="M638" s="361"/>
      <c r="N638" s="361"/>
      <c r="O638" s="361"/>
      <c r="P638" s="361"/>
      <c r="Q638" s="361"/>
      <c r="R638" s="361"/>
      <c r="S638" s="361"/>
      <c r="T638" s="361"/>
      <c r="U638" s="361"/>
      <c r="V638" s="361"/>
    </row>
    <row r="639">
      <c r="A639" s="361"/>
      <c r="B639" s="326"/>
      <c r="C639" s="116"/>
      <c r="D639" s="326"/>
      <c r="E639" s="326"/>
      <c r="F639" s="326"/>
      <c r="G639" s="326"/>
      <c r="H639" s="326"/>
      <c r="I639" s="326"/>
      <c r="J639" s="326"/>
      <c r="K639" s="326"/>
      <c r="L639" s="326"/>
      <c r="M639" s="361"/>
      <c r="N639" s="361"/>
      <c r="O639" s="361"/>
      <c r="P639" s="361"/>
      <c r="Q639" s="361"/>
      <c r="R639" s="361"/>
      <c r="S639" s="361"/>
      <c r="T639" s="361"/>
      <c r="U639" s="361"/>
      <c r="V639" s="361"/>
    </row>
    <row r="640">
      <c r="A640" s="361"/>
      <c r="B640" s="326"/>
      <c r="C640" s="116"/>
      <c r="D640" s="326"/>
      <c r="E640" s="326"/>
      <c r="F640" s="326"/>
      <c r="G640" s="326"/>
      <c r="H640" s="326"/>
      <c r="I640" s="326"/>
      <c r="J640" s="326"/>
      <c r="K640" s="326"/>
      <c r="L640" s="326"/>
      <c r="M640" s="361"/>
      <c r="N640" s="361"/>
      <c r="O640" s="361"/>
      <c r="P640" s="361"/>
      <c r="Q640" s="361"/>
      <c r="R640" s="361"/>
      <c r="S640" s="361"/>
      <c r="T640" s="361"/>
      <c r="U640" s="361"/>
      <c r="V640" s="361"/>
    </row>
    <row r="641">
      <c r="A641" s="361"/>
      <c r="B641" s="326"/>
      <c r="C641" s="116"/>
      <c r="D641" s="326"/>
      <c r="E641" s="326"/>
      <c r="F641" s="326"/>
      <c r="G641" s="326"/>
      <c r="H641" s="326"/>
      <c r="I641" s="326"/>
      <c r="J641" s="326"/>
      <c r="K641" s="326"/>
      <c r="L641" s="326"/>
      <c r="M641" s="361"/>
      <c r="N641" s="361"/>
      <c r="O641" s="361"/>
      <c r="P641" s="361"/>
      <c r="Q641" s="361"/>
      <c r="R641" s="361"/>
      <c r="S641" s="361"/>
      <c r="T641" s="361"/>
      <c r="U641" s="361"/>
      <c r="V641" s="361"/>
    </row>
    <row r="642">
      <c r="A642" s="361"/>
      <c r="B642" s="326"/>
      <c r="C642" s="116"/>
      <c r="D642" s="326"/>
      <c r="E642" s="326"/>
      <c r="F642" s="326"/>
      <c r="G642" s="326"/>
      <c r="H642" s="326"/>
      <c r="I642" s="326"/>
      <c r="J642" s="326"/>
      <c r="K642" s="326"/>
      <c r="L642" s="326"/>
      <c r="M642" s="361"/>
      <c r="N642" s="361"/>
      <c r="O642" s="361"/>
      <c r="P642" s="361"/>
      <c r="Q642" s="361"/>
      <c r="R642" s="361"/>
      <c r="S642" s="361"/>
      <c r="T642" s="361"/>
      <c r="U642" s="361"/>
      <c r="V642" s="361"/>
    </row>
    <row r="643">
      <c r="A643" s="361"/>
      <c r="B643" s="326"/>
      <c r="C643" s="116"/>
      <c r="D643" s="326"/>
      <c r="E643" s="326"/>
      <c r="F643" s="326"/>
      <c r="G643" s="326"/>
      <c r="H643" s="326"/>
      <c r="I643" s="326"/>
      <c r="J643" s="326"/>
      <c r="K643" s="326"/>
      <c r="L643" s="326"/>
      <c r="M643" s="361"/>
      <c r="N643" s="361"/>
      <c r="O643" s="361"/>
      <c r="P643" s="361"/>
      <c r="Q643" s="361"/>
      <c r="R643" s="361"/>
      <c r="S643" s="361"/>
      <c r="T643" s="361"/>
      <c r="U643" s="361"/>
      <c r="V643" s="361"/>
    </row>
    <row r="644">
      <c r="A644" s="361"/>
      <c r="B644" s="326"/>
      <c r="C644" s="116"/>
      <c r="D644" s="326"/>
      <c r="E644" s="326"/>
      <c r="F644" s="326"/>
      <c r="G644" s="326"/>
      <c r="H644" s="326"/>
      <c r="I644" s="326"/>
      <c r="J644" s="326"/>
      <c r="K644" s="326"/>
      <c r="L644" s="326"/>
      <c r="M644" s="361"/>
      <c r="N644" s="361"/>
      <c r="O644" s="361"/>
      <c r="P644" s="361"/>
      <c r="Q644" s="361"/>
      <c r="R644" s="361"/>
      <c r="S644" s="361"/>
      <c r="T644" s="361"/>
      <c r="U644" s="361"/>
      <c r="V644" s="361"/>
    </row>
    <row r="645">
      <c r="A645" s="361"/>
      <c r="B645" s="326"/>
      <c r="C645" s="116"/>
      <c r="D645" s="326"/>
      <c r="E645" s="326"/>
      <c r="F645" s="326"/>
      <c r="G645" s="326"/>
      <c r="H645" s="326"/>
      <c r="I645" s="326"/>
      <c r="J645" s="326"/>
      <c r="K645" s="326"/>
      <c r="L645" s="326"/>
      <c r="M645" s="361"/>
      <c r="N645" s="361"/>
      <c r="O645" s="361"/>
      <c r="P645" s="361"/>
      <c r="Q645" s="361"/>
      <c r="R645" s="361"/>
      <c r="S645" s="361"/>
      <c r="T645" s="361"/>
      <c r="U645" s="361"/>
      <c r="V645" s="361"/>
    </row>
    <row r="646">
      <c r="A646" s="361"/>
      <c r="B646" s="326"/>
      <c r="C646" s="116"/>
      <c r="D646" s="326"/>
      <c r="E646" s="326"/>
      <c r="F646" s="326"/>
      <c r="G646" s="326"/>
      <c r="H646" s="326"/>
      <c r="I646" s="326"/>
      <c r="J646" s="326"/>
      <c r="K646" s="326"/>
      <c r="L646" s="326"/>
      <c r="M646" s="361"/>
      <c r="N646" s="361"/>
      <c r="O646" s="361"/>
      <c r="P646" s="361"/>
      <c r="Q646" s="361"/>
      <c r="R646" s="361"/>
      <c r="S646" s="361"/>
      <c r="T646" s="361"/>
      <c r="U646" s="361"/>
      <c r="V646" s="361"/>
    </row>
    <row r="647">
      <c r="A647" s="361"/>
      <c r="B647" s="326"/>
      <c r="C647" s="116"/>
      <c r="D647" s="326"/>
      <c r="E647" s="326"/>
      <c r="F647" s="326"/>
      <c r="G647" s="326"/>
      <c r="H647" s="326"/>
      <c r="I647" s="326"/>
      <c r="J647" s="326"/>
      <c r="K647" s="326"/>
      <c r="L647" s="326"/>
      <c r="M647" s="361"/>
      <c r="N647" s="361"/>
      <c r="O647" s="361"/>
      <c r="P647" s="361"/>
      <c r="Q647" s="361"/>
      <c r="R647" s="361"/>
      <c r="S647" s="361"/>
      <c r="T647" s="361"/>
      <c r="U647" s="361"/>
      <c r="V647" s="361"/>
    </row>
    <row r="648">
      <c r="A648" s="361"/>
      <c r="B648" s="326"/>
      <c r="C648" s="116"/>
      <c r="D648" s="326"/>
      <c r="E648" s="326"/>
      <c r="F648" s="326"/>
      <c r="G648" s="326"/>
      <c r="H648" s="326"/>
      <c r="I648" s="326"/>
      <c r="J648" s="326"/>
      <c r="K648" s="326"/>
      <c r="L648" s="326"/>
      <c r="M648" s="361"/>
      <c r="N648" s="361"/>
      <c r="O648" s="361"/>
      <c r="P648" s="361"/>
      <c r="Q648" s="361"/>
      <c r="R648" s="361"/>
      <c r="S648" s="361"/>
      <c r="T648" s="361"/>
      <c r="U648" s="361"/>
      <c r="V648" s="361"/>
    </row>
    <row r="649">
      <c r="A649" s="361"/>
      <c r="B649" s="326"/>
      <c r="C649" s="116"/>
      <c r="D649" s="326"/>
      <c r="E649" s="326"/>
      <c r="F649" s="326"/>
      <c r="G649" s="326"/>
      <c r="H649" s="326"/>
      <c r="I649" s="326"/>
      <c r="J649" s="326"/>
      <c r="K649" s="326"/>
      <c r="L649" s="326"/>
      <c r="M649" s="361"/>
      <c r="N649" s="361"/>
      <c r="O649" s="361"/>
      <c r="P649" s="361"/>
      <c r="Q649" s="361"/>
      <c r="R649" s="361"/>
      <c r="S649" s="361"/>
      <c r="T649" s="361"/>
      <c r="U649" s="361"/>
      <c r="V649" s="361"/>
    </row>
    <row r="650">
      <c r="A650" s="361"/>
      <c r="B650" s="326"/>
      <c r="C650" s="116"/>
      <c r="D650" s="326"/>
      <c r="E650" s="326"/>
      <c r="F650" s="326"/>
      <c r="G650" s="326"/>
      <c r="H650" s="326"/>
      <c r="I650" s="326"/>
      <c r="J650" s="326"/>
      <c r="K650" s="326"/>
      <c r="L650" s="326"/>
      <c r="M650" s="361"/>
      <c r="N650" s="361"/>
      <c r="O650" s="361"/>
      <c r="P650" s="361"/>
      <c r="Q650" s="361"/>
      <c r="R650" s="361"/>
      <c r="S650" s="361"/>
      <c r="T650" s="361"/>
      <c r="U650" s="361"/>
      <c r="V650" s="361"/>
    </row>
    <row r="651">
      <c r="A651" s="361"/>
      <c r="B651" s="326"/>
      <c r="C651" s="116"/>
      <c r="D651" s="326"/>
      <c r="E651" s="326"/>
      <c r="F651" s="326"/>
      <c r="G651" s="326"/>
      <c r="H651" s="326"/>
      <c r="I651" s="326"/>
      <c r="J651" s="326"/>
      <c r="K651" s="326"/>
      <c r="L651" s="326"/>
      <c r="M651" s="361"/>
      <c r="N651" s="361"/>
      <c r="O651" s="361"/>
      <c r="P651" s="361"/>
      <c r="Q651" s="361"/>
      <c r="R651" s="361"/>
      <c r="S651" s="361"/>
      <c r="T651" s="361"/>
      <c r="U651" s="361"/>
      <c r="V651" s="361"/>
    </row>
    <row r="652">
      <c r="A652" s="361"/>
      <c r="B652" s="326"/>
      <c r="C652" s="116"/>
      <c r="D652" s="326"/>
      <c r="E652" s="326"/>
      <c r="F652" s="326"/>
      <c r="G652" s="326"/>
      <c r="H652" s="326"/>
      <c r="I652" s="326"/>
      <c r="J652" s="326"/>
      <c r="K652" s="326"/>
      <c r="L652" s="326"/>
      <c r="M652" s="361"/>
      <c r="N652" s="361"/>
      <c r="O652" s="361"/>
      <c r="P652" s="361"/>
      <c r="Q652" s="361"/>
      <c r="R652" s="361"/>
      <c r="S652" s="361"/>
      <c r="T652" s="361"/>
      <c r="U652" s="361"/>
      <c r="V652" s="361"/>
    </row>
    <row r="653">
      <c r="A653" s="361"/>
      <c r="B653" s="326"/>
      <c r="C653" s="116"/>
      <c r="D653" s="326"/>
      <c r="E653" s="326"/>
      <c r="F653" s="326"/>
      <c r="G653" s="326"/>
      <c r="H653" s="326"/>
      <c r="I653" s="326"/>
      <c r="J653" s="326"/>
      <c r="K653" s="326"/>
      <c r="L653" s="326"/>
      <c r="M653" s="361"/>
      <c r="N653" s="361"/>
      <c r="O653" s="361"/>
      <c r="P653" s="361"/>
      <c r="Q653" s="361"/>
      <c r="R653" s="361"/>
      <c r="S653" s="361"/>
      <c r="T653" s="361"/>
      <c r="U653" s="361"/>
      <c r="V653" s="361"/>
    </row>
    <row r="654">
      <c r="A654" s="361"/>
      <c r="B654" s="326"/>
      <c r="C654" s="116"/>
      <c r="D654" s="326"/>
      <c r="E654" s="326"/>
      <c r="F654" s="326"/>
      <c r="G654" s="326"/>
      <c r="H654" s="326"/>
      <c r="I654" s="326"/>
      <c r="J654" s="326"/>
      <c r="K654" s="326"/>
      <c r="L654" s="326"/>
      <c r="M654" s="361"/>
      <c r="N654" s="361"/>
      <c r="O654" s="361"/>
      <c r="P654" s="361"/>
      <c r="Q654" s="361"/>
      <c r="R654" s="361"/>
      <c r="S654" s="361"/>
      <c r="T654" s="361"/>
      <c r="U654" s="361"/>
      <c r="V654" s="361"/>
    </row>
    <row r="655">
      <c r="A655" s="361"/>
      <c r="B655" s="326"/>
      <c r="C655" s="116"/>
      <c r="D655" s="326"/>
      <c r="E655" s="326"/>
      <c r="F655" s="326"/>
      <c r="G655" s="326"/>
      <c r="H655" s="326"/>
      <c r="I655" s="326"/>
      <c r="J655" s="326"/>
      <c r="K655" s="326"/>
      <c r="L655" s="326"/>
      <c r="M655" s="361"/>
      <c r="N655" s="361"/>
      <c r="O655" s="361"/>
      <c r="P655" s="361"/>
      <c r="Q655" s="361"/>
      <c r="R655" s="361"/>
      <c r="S655" s="361"/>
      <c r="T655" s="361"/>
      <c r="U655" s="361"/>
      <c r="V655" s="361"/>
    </row>
    <row r="656">
      <c r="A656" s="361"/>
      <c r="B656" s="326"/>
      <c r="C656" s="116"/>
      <c r="D656" s="326"/>
      <c r="E656" s="326"/>
      <c r="F656" s="326"/>
      <c r="G656" s="326"/>
      <c r="H656" s="326"/>
      <c r="I656" s="326"/>
      <c r="J656" s="326"/>
      <c r="K656" s="326"/>
      <c r="L656" s="326"/>
      <c r="M656" s="361"/>
      <c r="N656" s="361"/>
      <c r="O656" s="361"/>
      <c r="P656" s="361"/>
      <c r="Q656" s="361"/>
      <c r="R656" s="361"/>
      <c r="S656" s="361"/>
      <c r="T656" s="361"/>
      <c r="U656" s="361"/>
      <c r="V656" s="361"/>
    </row>
    <row r="657">
      <c r="A657" s="361"/>
      <c r="B657" s="326"/>
      <c r="C657" s="116"/>
      <c r="D657" s="326"/>
      <c r="E657" s="326"/>
      <c r="F657" s="326"/>
      <c r="G657" s="326"/>
      <c r="H657" s="326"/>
      <c r="I657" s="326"/>
      <c r="J657" s="326"/>
      <c r="K657" s="326"/>
      <c r="L657" s="326"/>
      <c r="M657" s="361"/>
      <c r="N657" s="361"/>
      <c r="O657" s="361"/>
      <c r="P657" s="361"/>
      <c r="Q657" s="361"/>
      <c r="R657" s="361"/>
      <c r="S657" s="361"/>
      <c r="T657" s="361"/>
      <c r="U657" s="361"/>
      <c r="V657" s="361"/>
    </row>
    <row r="658">
      <c r="A658" s="361"/>
      <c r="B658" s="326"/>
      <c r="C658" s="116"/>
      <c r="D658" s="326"/>
      <c r="E658" s="326"/>
      <c r="F658" s="326"/>
      <c r="G658" s="326"/>
      <c r="H658" s="326"/>
      <c r="I658" s="326"/>
      <c r="J658" s="326"/>
      <c r="K658" s="326"/>
      <c r="L658" s="326"/>
      <c r="M658" s="361"/>
      <c r="N658" s="361"/>
      <c r="O658" s="361"/>
      <c r="P658" s="361"/>
      <c r="Q658" s="361"/>
      <c r="R658" s="361"/>
      <c r="S658" s="361"/>
      <c r="T658" s="361"/>
      <c r="U658" s="361"/>
      <c r="V658" s="361"/>
    </row>
    <row r="659">
      <c r="A659" s="361"/>
      <c r="B659" s="326"/>
      <c r="C659" s="116"/>
      <c r="D659" s="326"/>
      <c r="E659" s="326"/>
      <c r="F659" s="326"/>
      <c r="G659" s="326"/>
      <c r="H659" s="326"/>
      <c r="I659" s="326"/>
      <c r="J659" s="326"/>
      <c r="K659" s="326"/>
      <c r="L659" s="326"/>
      <c r="M659" s="361"/>
      <c r="N659" s="361"/>
      <c r="O659" s="361"/>
      <c r="P659" s="361"/>
      <c r="Q659" s="361"/>
      <c r="R659" s="361"/>
      <c r="S659" s="361"/>
      <c r="T659" s="361"/>
      <c r="U659" s="361"/>
      <c r="V659" s="361"/>
    </row>
    <row r="660">
      <c r="A660" s="361"/>
      <c r="B660" s="326"/>
      <c r="C660" s="116"/>
      <c r="D660" s="326"/>
      <c r="E660" s="326"/>
      <c r="F660" s="326"/>
      <c r="G660" s="326"/>
      <c r="H660" s="326"/>
      <c r="I660" s="326"/>
      <c r="J660" s="326"/>
      <c r="K660" s="326"/>
      <c r="L660" s="326"/>
      <c r="M660" s="361"/>
      <c r="N660" s="361"/>
      <c r="O660" s="361"/>
      <c r="P660" s="361"/>
      <c r="Q660" s="361"/>
      <c r="R660" s="361"/>
      <c r="S660" s="361"/>
      <c r="T660" s="361"/>
      <c r="U660" s="361"/>
      <c r="V660" s="361"/>
    </row>
    <row r="661">
      <c r="A661" s="361"/>
      <c r="B661" s="326"/>
      <c r="C661" s="116"/>
      <c r="D661" s="326"/>
      <c r="E661" s="326"/>
      <c r="F661" s="326"/>
      <c r="G661" s="326"/>
      <c r="H661" s="326"/>
      <c r="I661" s="326"/>
      <c r="J661" s="326"/>
      <c r="K661" s="326"/>
      <c r="L661" s="326"/>
      <c r="M661" s="361"/>
      <c r="N661" s="361"/>
      <c r="O661" s="361"/>
      <c r="P661" s="361"/>
      <c r="Q661" s="361"/>
      <c r="R661" s="361"/>
      <c r="S661" s="361"/>
      <c r="T661" s="361"/>
      <c r="U661" s="361"/>
      <c r="V661" s="361"/>
    </row>
    <row r="662">
      <c r="A662" s="361"/>
      <c r="B662" s="326"/>
      <c r="C662" s="116"/>
      <c r="D662" s="326"/>
      <c r="E662" s="326"/>
      <c r="F662" s="326"/>
      <c r="G662" s="326"/>
      <c r="H662" s="326"/>
      <c r="I662" s="326"/>
      <c r="J662" s="326"/>
      <c r="K662" s="326"/>
      <c r="L662" s="326"/>
      <c r="M662" s="361"/>
      <c r="N662" s="361"/>
      <c r="O662" s="361"/>
      <c r="P662" s="361"/>
      <c r="Q662" s="361"/>
      <c r="R662" s="361"/>
      <c r="S662" s="361"/>
      <c r="T662" s="361"/>
      <c r="U662" s="361"/>
      <c r="V662" s="361"/>
    </row>
    <row r="663">
      <c r="A663" s="361"/>
      <c r="B663" s="326"/>
      <c r="C663" s="116"/>
      <c r="D663" s="326"/>
      <c r="E663" s="326"/>
      <c r="F663" s="326"/>
      <c r="G663" s="326"/>
      <c r="H663" s="326"/>
      <c r="I663" s="326"/>
      <c r="J663" s="326"/>
      <c r="K663" s="326"/>
      <c r="L663" s="326"/>
      <c r="M663" s="361"/>
      <c r="N663" s="361"/>
      <c r="O663" s="361"/>
      <c r="P663" s="361"/>
      <c r="Q663" s="361"/>
      <c r="R663" s="361"/>
      <c r="S663" s="361"/>
      <c r="T663" s="361"/>
      <c r="U663" s="361"/>
      <c r="V663" s="361"/>
    </row>
    <row r="664">
      <c r="A664" s="361"/>
      <c r="B664" s="326"/>
      <c r="C664" s="116"/>
      <c r="D664" s="326"/>
      <c r="E664" s="326"/>
      <c r="F664" s="326"/>
      <c r="G664" s="326"/>
      <c r="H664" s="326"/>
      <c r="I664" s="326"/>
      <c r="J664" s="326"/>
      <c r="K664" s="326"/>
      <c r="L664" s="326"/>
      <c r="M664" s="361"/>
      <c r="N664" s="361"/>
      <c r="O664" s="361"/>
      <c r="P664" s="361"/>
      <c r="Q664" s="361"/>
      <c r="R664" s="361"/>
      <c r="S664" s="361"/>
      <c r="T664" s="361"/>
      <c r="U664" s="361"/>
      <c r="V664" s="361"/>
    </row>
    <row r="665">
      <c r="A665" s="361"/>
      <c r="B665" s="326"/>
      <c r="C665" s="116"/>
      <c r="D665" s="326"/>
      <c r="E665" s="326"/>
      <c r="F665" s="326"/>
      <c r="G665" s="326"/>
      <c r="H665" s="326"/>
      <c r="I665" s="326"/>
      <c r="J665" s="326"/>
      <c r="K665" s="326"/>
      <c r="L665" s="326"/>
      <c r="M665" s="361"/>
      <c r="N665" s="361"/>
      <c r="O665" s="361"/>
      <c r="P665" s="361"/>
      <c r="Q665" s="361"/>
      <c r="R665" s="361"/>
      <c r="S665" s="361"/>
      <c r="T665" s="361"/>
      <c r="U665" s="361"/>
      <c r="V665" s="361"/>
    </row>
    <row r="666">
      <c r="A666" s="361"/>
      <c r="B666" s="326"/>
      <c r="C666" s="116"/>
      <c r="D666" s="326"/>
      <c r="E666" s="326"/>
      <c r="F666" s="326"/>
      <c r="G666" s="326"/>
      <c r="H666" s="326"/>
      <c r="I666" s="326"/>
      <c r="J666" s="326"/>
      <c r="K666" s="326"/>
      <c r="L666" s="326"/>
      <c r="M666" s="361"/>
      <c r="N666" s="361"/>
      <c r="O666" s="361"/>
      <c r="P666" s="361"/>
      <c r="Q666" s="361"/>
      <c r="R666" s="361"/>
      <c r="S666" s="361"/>
      <c r="T666" s="361"/>
      <c r="U666" s="361"/>
      <c r="V666" s="361"/>
    </row>
    <row r="667">
      <c r="A667" s="361"/>
      <c r="B667" s="326"/>
      <c r="C667" s="116"/>
      <c r="D667" s="326"/>
      <c r="E667" s="326"/>
      <c r="F667" s="326"/>
      <c r="G667" s="326"/>
      <c r="H667" s="326"/>
      <c r="I667" s="326"/>
      <c r="J667" s="326"/>
      <c r="K667" s="326"/>
      <c r="L667" s="326"/>
      <c r="M667" s="361"/>
      <c r="N667" s="361"/>
      <c r="O667" s="361"/>
      <c r="P667" s="361"/>
      <c r="Q667" s="361"/>
      <c r="R667" s="361"/>
      <c r="S667" s="361"/>
      <c r="T667" s="361"/>
      <c r="U667" s="361"/>
      <c r="V667" s="361"/>
    </row>
    <row r="668">
      <c r="A668" s="361"/>
      <c r="B668" s="326"/>
      <c r="C668" s="116"/>
      <c r="D668" s="326"/>
      <c r="E668" s="326"/>
      <c r="F668" s="326"/>
      <c r="G668" s="326"/>
      <c r="H668" s="326"/>
      <c r="I668" s="326"/>
      <c r="J668" s="326"/>
      <c r="K668" s="326"/>
      <c r="L668" s="326"/>
      <c r="M668" s="361"/>
      <c r="N668" s="361"/>
      <c r="O668" s="361"/>
      <c r="P668" s="361"/>
      <c r="Q668" s="361"/>
      <c r="R668" s="361"/>
      <c r="S668" s="361"/>
      <c r="T668" s="361"/>
      <c r="U668" s="361"/>
      <c r="V668" s="361"/>
    </row>
    <row r="669">
      <c r="A669" s="361"/>
      <c r="B669" s="326"/>
      <c r="C669" s="116"/>
      <c r="D669" s="326"/>
      <c r="E669" s="326"/>
      <c r="F669" s="326"/>
      <c r="G669" s="326"/>
      <c r="H669" s="326"/>
      <c r="I669" s="326"/>
      <c r="J669" s="326"/>
      <c r="K669" s="326"/>
      <c r="L669" s="326"/>
      <c r="M669" s="361"/>
      <c r="N669" s="361"/>
      <c r="O669" s="361"/>
      <c r="P669" s="361"/>
      <c r="Q669" s="361"/>
      <c r="R669" s="361"/>
      <c r="S669" s="361"/>
      <c r="T669" s="361"/>
      <c r="U669" s="361"/>
      <c r="V669" s="361"/>
    </row>
    <row r="670">
      <c r="A670" s="361"/>
      <c r="B670" s="326"/>
      <c r="C670" s="116"/>
      <c r="D670" s="326"/>
      <c r="E670" s="326"/>
      <c r="F670" s="326"/>
      <c r="G670" s="326"/>
      <c r="H670" s="326"/>
      <c r="I670" s="326"/>
      <c r="J670" s="326"/>
      <c r="K670" s="326"/>
      <c r="L670" s="326"/>
      <c r="M670" s="361"/>
      <c r="N670" s="361"/>
      <c r="O670" s="361"/>
      <c r="P670" s="361"/>
      <c r="Q670" s="361"/>
      <c r="R670" s="361"/>
      <c r="S670" s="361"/>
      <c r="T670" s="361"/>
      <c r="U670" s="361"/>
      <c r="V670" s="361"/>
    </row>
    <row r="671">
      <c r="A671" s="361"/>
      <c r="B671" s="326"/>
      <c r="C671" s="116"/>
      <c r="D671" s="326"/>
      <c r="E671" s="326"/>
      <c r="F671" s="326"/>
      <c r="G671" s="326"/>
      <c r="H671" s="326"/>
      <c r="I671" s="326"/>
      <c r="J671" s="326"/>
      <c r="K671" s="326"/>
      <c r="L671" s="326"/>
      <c r="M671" s="361"/>
      <c r="N671" s="361"/>
      <c r="O671" s="361"/>
      <c r="P671" s="361"/>
      <c r="Q671" s="361"/>
      <c r="R671" s="361"/>
      <c r="S671" s="361"/>
      <c r="T671" s="361"/>
      <c r="U671" s="361"/>
      <c r="V671" s="361"/>
    </row>
    <row r="672">
      <c r="A672" s="361"/>
      <c r="B672" s="326"/>
      <c r="C672" s="116"/>
      <c r="D672" s="326"/>
      <c r="E672" s="326"/>
      <c r="F672" s="326"/>
      <c r="G672" s="326"/>
      <c r="H672" s="326"/>
      <c r="I672" s="326"/>
      <c r="J672" s="326"/>
      <c r="K672" s="326"/>
      <c r="L672" s="326"/>
      <c r="M672" s="361"/>
      <c r="N672" s="361"/>
      <c r="O672" s="361"/>
      <c r="P672" s="361"/>
      <c r="Q672" s="361"/>
      <c r="R672" s="361"/>
      <c r="S672" s="361"/>
      <c r="T672" s="361"/>
      <c r="U672" s="361"/>
      <c r="V672" s="361"/>
    </row>
    <row r="673">
      <c r="A673" s="361"/>
      <c r="B673" s="326"/>
      <c r="C673" s="116"/>
      <c r="D673" s="326"/>
      <c r="E673" s="326"/>
      <c r="F673" s="326"/>
      <c r="G673" s="326"/>
      <c r="H673" s="326"/>
      <c r="I673" s="326"/>
      <c r="J673" s="326"/>
      <c r="K673" s="326"/>
      <c r="L673" s="326"/>
      <c r="M673" s="361"/>
      <c r="N673" s="361"/>
      <c r="O673" s="361"/>
      <c r="P673" s="361"/>
      <c r="Q673" s="361"/>
      <c r="R673" s="361"/>
      <c r="S673" s="361"/>
      <c r="T673" s="361"/>
      <c r="U673" s="361"/>
      <c r="V673" s="361"/>
    </row>
    <row r="674">
      <c r="A674" s="361"/>
      <c r="B674" s="326"/>
      <c r="C674" s="116"/>
      <c r="D674" s="326"/>
      <c r="E674" s="326"/>
      <c r="F674" s="326"/>
      <c r="G674" s="326"/>
      <c r="H674" s="326"/>
      <c r="I674" s="326"/>
      <c r="J674" s="326"/>
      <c r="K674" s="326"/>
      <c r="L674" s="326"/>
      <c r="M674" s="361"/>
      <c r="N674" s="361"/>
      <c r="O674" s="361"/>
      <c r="P674" s="361"/>
      <c r="Q674" s="361"/>
      <c r="R674" s="361"/>
      <c r="S674" s="361"/>
      <c r="T674" s="361"/>
      <c r="U674" s="361"/>
      <c r="V674" s="361"/>
    </row>
    <row r="675">
      <c r="A675" s="361"/>
      <c r="B675" s="326"/>
      <c r="C675" s="116"/>
      <c r="D675" s="326"/>
      <c r="E675" s="326"/>
      <c r="F675" s="326"/>
      <c r="G675" s="326"/>
      <c r="H675" s="326"/>
      <c r="I675" s="326"/>
      <c r="J675" s="326"/>
      <c r="K675" s="326"/>
      <c r="L675" s="326"/>
      <c r="M675" s="361"/>
      <c r="N675" s="361"/>
      <c r="O675" s="361"/>
      <c r="P675" s="361"/>
      <c r="Q675" s="361"/>
      <c r="R675" s="361"/>
      <c r="S675" s="361"/>
      <c r="T675" s="361"/>
      <c r="U675" s="361"/>
      <c r="V675" s="361"/>
    </row>
    <row r="676">
      <c r="A676" s="361"/>
      <c r="B676" s="326"/>
      <c r="C676" s="116"/>
      <c r="D676" s="326"/>
      <c r="E676" s="326"/>
      <c r="F676" s="326"/>
      <c r="G676" s="326"/>
      <c r="H676" s="326"/>
      <c r="I676" s="326"/>
      <c r="J676" s="326"/>
      <c r="K676" s="326"/>
      <c r="L676" s="326"/>
      <c r="M676" s="361"/>
      <c r="N676" s="361"/>
      <c r="O676" s="361"/>
      <c r="P676" s="361"/>
      <c r="Q676" s="361"/>
      <c r="R676" s="361"/>
      <c r="S676" s="361"/>
      <c r="T676" s="361"/>
      <c r="U676" s="361"/>
      <c r="V676" s="361"/>
    </row>
    <row r="677">
      <c r="A677" s="361"/>
      <c r="B677" s="326"/>
      <c r="C677" s="116"/>
      <c r="D677" s="326"/>
      <c r="E677" s="326"/>
      <c r="F677" s="326"/>
      <c r="G677" s="326"/>
      <c r="H677" s="326"/>
      <c r="I677" s="326"/>
      <c r="J677" s="326"/>
      <c r="K677" s="326"/>
      <c r="L677" s="326"/>
      <c r="M677" s="361"/>
      <c r="N677" s="361"/>
      <c r="O677" s="361"/>
      <c r="P677" s="361"/>
      <c r="Q677" s="361"/>
      <c r="R677" s="361"/>
      <c r="S677" s="361"/>
      <c r="T677" s="361"/>
      <c r="U677" s="361"/>
      <c r="V677" s="361"/>
    </row>
    <row r="678">
      <c r="A678" s="361"/>
      <c r="B678" s="326"/>
      <c r="C678" s="116"/>
      <c r="D678" s="326"/>
      <c r="E678" s="326"/>
      <c r="F678" s="326"/>
      <c r="G678" s="326"/>
      <c r="H678" s="326"/>
      <c r="I678" s="326"/>
      <c r="J678" s="326"/>
      <c r="K678" s="326"/>
      <c r="L678" s="326"/>
      <c r="M678" s="361"/>
      <c r="N678" s="361"/>
      <c r="O678" s="361"/>
      <c r="P678" s="361"/>
      <c r="Q678" s="361"/>
      <c r="R678" s="361"/>
      <c r="S678" s="361"/>
      <c r="T678" s="361"/>
      <c r="U678" s="361"/>
      <c r="V678" s="361"/>
    </row>
    <row r="679">
      <c r="A679" s="361"/>
      <c r="B679" s="326"/>
      <c r="C679" s="116"/>
      <c r="D679" s="326"/>
      <c r="E679" s="326"/>
      <c r="F679" s="326"/>
      <c r="G679" s="326"/>
      <c r="H679" s="326"/>
      <c r="I679" s="326"/>
      <c r="J679" s="326"/>
      <c r="K679" s="326"/>
      <c r="L679" s="326"/>
      <c r="M679" s="361"/>
      <c r="N679" s="361"/>
      <c r="O679" s="361"/>
      <c r="P679" s="361"/>
      <c r="Q679" s="361"/>
      <c r="R679" s="361"/>
      <c r="S679" s="361"/>
      <c r="T679" s="361"/>
      <c r="U679" s="361"/>
      <c r="V679" s="361"/>
    </row>
    <row r="680">
      <c r="A680" s="361"/>
      <c r="B680" s="326"/>
      <c r="C680" s="116"/>
      <c r="D680" s="326"/>
      <c r="E680" s="326"/>
      <c r="F680" s="326"/>
      <c r="G680" s="326"/>
      <c r="H680" s="326"/>
      <c r="I680" s="326"/>
      <c r="J680" s="326"/>
      <c r="K680" s="326"/>
      <c r="L680" s="326"/>
      <c r="M680" s="361"/>
      <c r="N680" s="361"/>
      <c r="O680" s="361"/>
      <c r="P680" s="361"/>
      <c r="Q680" s="361"/>
      <c r="R680" s="361"/>
      <c r="S680" s="361"/>
      <c r="T680" s="361"/>
      <c r="U680" s="361"/>
      <c r="V680" s="361"/>
    </row>
    <row r="681">
      <c r="A681" s="361"/>
      <c r="B681" s="326"/>
      <c r="C681" s="116"/>
      <c r="D681" s="326"/>
      <c r="E681" s="326"/>
      <c r="F681" s="326"/>
      <c r="G681" s="326"/>
      <c r="H681" s="326"/>
      <c r="I681" s="326"/>
      <c r="J681" s="326"/>
      <c r="K681" s="326"/>
      <c r="L681" s="326"/>
      <c r="M681" s="361"/>
      <c r="N681" s="361"/>
      <c r="O681" s="361"/>
      <c r="P681" s="361"/>
      <c r="Q681" s="361"/>
      <c r="R681" s="361"/>
      <c r="S681" s="361"/>
      <c r="T681" s="361"/>
      <c r="U681" s="361"/>
      <c r="V681" s="361"/>
    </row>
    <row r="682">
      <c r="A682" s="361"/>
      <c r="B682" s="326"/>
      <c r="C682" s="116"/>
      <c r="D682" s="326"/>
      <c r="E682" s="326"/>
      <c r="F682" s="326"/>
      <c r="G682" s="326"/>
      <c r="H682" s="326"/>
      <c r="I682" s="326"/>
      <c r="J682" s="326"/>
      <c r="K682" s="326"/>
      <c r="L682" s="326"/>
      <c r="M682" s="361"/>
      <c r="N682" s="361"/>
      <c r="O682" s="361"/>
      <c r="P682" s="361"/>
      <c r="Q682" s="361"/>
      <c r="R682" s="361"/>
      <c r="S682" s="361"/>
      <c r="T682" s="361"/>
      <c r="U682" s="361"/>
      <c r="V682" s="361"/>
    </row>
    <row r="683">
      <c r="A683" s="361"/>
      <c r="B683" s="326"/>
      <c r="C683" s="116"/>
      <c r="D683" s="326"/>
      <c r="E683" s="326"/>
      <c r="F683" s="326"/>
      <c r="G683" s="326"/>
      <c r="H683" s="326"/>
      <c r="I683" s="326"/>
      <c r="J683" s="326"/>
      <c r="K683" s="326"/>
      <c r="L683" s="326"/>
      <c r="M683" s="361"/>
      <c r="N683" s="361"/>
      <c r="O683" s="361"/>
      <c r="P683" s="361"/>
      <c r="Q683" s="361"/>
      <c r="R683" s="361"/>
      <c r="S683" s="361"/>
      <c r="T683" s="361"/>
      <c r="U683" s="361"/>
      <c r="V683" s="361"/>
    </row>
    <row r="684">
      <c r="A684" s="361"/>
      <c r="B684" s="326"/>
      <c r="C684" s="116"/>
      <c r="D684" s="326"/>
      <c r="E684" s="326"/>
      <c r="F684" s="326"/>
      <c r="G684" s="326"/>
      <c r="H684" s="326"/>
      <c r="I684" s="326"/>
      <c r="J684" s="326"/>
      <c r="K684" s="326"/>
      <c r="L684" s="326"/>
      <c r="M684" s="361"/>
      <c r="N684" s="361"/>
      <c r="O684" s="361"/>
      <c r="P684" s="361"/>
      <c r="Q684" s="361"/>
      <c r="R684" s="361"/>
      <c r="S684" s="361"/>
      <c r="T684" s="361"/>
      <c r="U684" s="361"/>
      <c r="V684" s="361"/>
    </row>
    <row r="685">
      <c r="A685" s="361"/>
      <c r="B685" s="326"/>
      <c r="C685" s="116"/>
      <c r="D685" s="326"/>
      <c r="E685" s="326"/>
      <c r="F685" s="326"/>
      <c r="G685" s="326"/>
      <c r="H685" s="326"/>
      <c r="I685" s="326"/>
      <c r="J685" s="326"/>
      <c r="K685" s="326"/>
      <c r="L685" s="326"/>
      <c r="M685" s="361"/>
      <c r="N685" s="361"/>
      <c r="O685" s="361"/>
      <c r="P685" s="361"/>
      <c r="Q685" s="361"/>
      <c r="R685" s="361"/>
      <c r="S685" s="361"/>
      <c r="T685" s="361"/>
      <c r="U685" s="361"/>
      <c r="V685" s="361"/>
    </row>
    <row r="686">
      <c r="A686" s="361"/>
      <c r="B686" s="326"/>
      <c r="C686" s="116"/>
      <c r="D686" s="326"/>
      <c r="E686" s="326"/>
      <c r="F686" s="326"/>
      <c r="G686" s="326"/>
      <c r="H686" s="326"/>
      <c r="I686" s="326"/>
      <c r="J686" s="326"/>
      <c r="K686" s="326"/>
      <c r="L686" s="326"/>
      <c r="M686" s="361"/>
      <c r="N686" s="361"/>
      <c r="O686" s="361"/>
      <c r="P686" s="361"/>
      <c r="Q686" s="361"/>
      <c r="R686" s="361"/>
      <c r="S686" s="361"/>
      <c r="T686" s="361"/>
      <c r="U686" s="361"/>
      <c r="V686" s="361"/>
    </row>
    <row r="687">
      <c r="A687" s="361"/>
      <c r="B687" s="326"/>
      <c r="C687" s="116"/>
      <c r="D687" s="326"/>
      <c r="E687" s="326"/>
      <c r="F687" s="326"/>
      <c r="G687" s="326"/>
      <c r="H687" s="326"/>
      <c r="I687" s="326"/>
      <c r="J687" s="326"/>
      <c r="K687" s="326"/>
      <c r="L687" s="326"/>
      <c r="M687" s="361"/>
      <c r="N687" s="361"/>
      <c r="O687" s="361"/>
      <c r="P687" s="361"/>
      <c r="Q687" s="361"/>
      <c r="R687" s="361"/>
      <c r="S687" s="361"/>
      <c r="T687" s="361"/>
      <c r="U687" s="361"/>
      <c r="V687" s="361"/>
    </row>
    <row r="688">
      <c r="A688" s="361"/>
      <c r="B688" s="326"/>
      <c r="C688" s="116"/>
      <c r="D688" s="326"/>
      <c r="E688" s="326"/>
      <c r="F688" s="326"/>
      <c r="G688" s="326"/>
      <c r="H688" s="326"/>
      <c r="I688" s="326"/>
      <c r="J688" s="326"/>
      <c r="K688" s="326"/>
      <c r="L688" s="326"/>
      <c r="M688" s="361"/>
      <c r="N688" s="361"/>
      <c r="O688" s="361"/>
      <c r="P688" s="361"/>
      <c r="Q688" s="361"/>
      <c r="R688" s="361"/>
      <c r="S688" s="361"/>
      <c r="T688" s="361"/>
      <c r="U688" s="361"/>
      <c r="V688" s="361"/>
    </row>
    <row r="689">
      <c r="A689" s="361"/>
      <c r="B689" s="326"/>
      <c r="C689" s="116"/>
      <c r="D689" s="326"/>
      <c r="E689" s="326"/>
      <c r="F689" s="326"/>
      <c r="G689" s="326"/>
      <c r="H689" s="326"/>
      <c r="I689" s="326"/>
      <c r="J689" s="326"/>
      <c r="K689" s="326"/>
      <c r="L689" s="326"/>
      <c r="M689" s="361"/>
      <c r="N689" s="361"/>
      <c r="O689" s="361"/>
      <c r="P689" s="361"/>
      <c r="Q689" s="361"/>
      <c r="R689" s="361"/>
      <c r="S689" s="361"/>
      <c r="T689" s="361"/>
      <c r="U689" s="361"/>
      <c r="V689" s="361"/>
    </row>
    <row r="690">
      <c r="A690" s="361"/>
      <c r="B690" s="326"/>
      <c r="C690" s="116"/>
      <c r="D690" s="326"/>
      <c r="E690" s="326"/>
      <c r="F690" s="326"/>
      <c r="G690" s="326"/>
      <c r="H690" s="326"/>
      <c r="I690" s="326"/>
      <c r="J690" s="326"/>
      <c r="K690" s="326"/>
      <c r="L690" s="326"/>
      <c r="M690" s="361"/>
      <c r="N690" s="361"/>
      <c r="O690" s="361"/>
      <c r="P690" s="361"/>
      <c r="Q690" s="361"/>
      <c r="R690" s="361"/>
      <c r="S690" s="361"/>
      <c r="T690" s="361"/>
      <c r="U690" s="361"/>
      <c r="V690" s="361"/>
    </row>
    <row r="691">
      <c r="A691" s="361"/>
      <c r="B691" s="326"/>
      <c r="C691" s="116"/>
      <c r="D691" s="326"/>
      <c r="E691" s="326"/>
      <c r="F691" s="326"/>
      <c r="G691" s="326"/>
      <c r="H691" s="326"/>
      <c r="I691" s="326"/>
      <c r="J691" s="326"/>
      <c r="K691" s="326"/>
      <c r="L691" s="326"/>
      <c r="M691" s="361"/>
      <c r="N691" s="361"/>
      <c r="O691" s="361"/>
      <c r="P691" s="361"/>
      <c r="Q691" s="361"/>
      <c r="R691" s="361"/>
      <c r="S691" s="361"/>
      <c r="T691" s="361"/>
      <c r="U691" s="361"/>
      <c r="V691" s="361"/>
    </row>
    <row r="692">
      <c r="A692" s="361"/>
      <c r="B692" s="326"/>
      <c r="C692" s="116"/>
      <c r="D692" s="326"/>
      <c r="E692" s="326"/>
      <c r="F692" s="326"/>
      <c r="G692" s="326"/>
      <c r="H692" s="326"/>
      <c r="I692" s="326"/>
      <c r="J692" s="326"/>
      <c r="K692" s="326"/>
      <c r="L692" s="326"/>
      <c r="M692" s="361"/>
      <c r="N692" s="361"/>
      <c r="O692" s="361"/>
      <c r="P692" s="361"/>
      <c r="Q692" s="361"/>
      <c r="R692" s="361"/>
      <c r="S692" s="361"/>
      <c r="T692" s="361"/>
      <c r="U692" s="361"/>
      <c r="V692" s="361"/>
    </row>
    <row r="693">
      <c r="A693" s="361"/>
      <c r="B693" s="326"/>
      <c r="C693" s="116"/>
      <c r="D693" s="326"/>
      <c r="E693" s="326"/>
      <c r="F693" s="326"/>
      <c r="G693" s="326"/>
      <c r="H693" s="326"/>
      <c r="I693" s="326"/>
      <c r="J693" s="326"/>
      <c r="K693" s="326"/>
      <c r="L693" s="326"/>
      <c r="M693" s="361"/>
      <c r="N693" s="361"/>
      <c r="O693" s="361"/>
      <c r="P693" s="361"/>
      <c r="Q693" s="361"/>
      <c r="R693" s="361"/>
      <c r="S693" s="361"/>
      <c r="T693" s="361"/>
      <c r="U693" s="361"/>
      <c r="V693" s="361"/>
    </row>
    <row r="694">
      <c r="A694" s="361"/>
      <c r="B694" s="326"/>
      <c r="C694" s="116"/>
      <c r="D694" s="326"/>
      <c r="E694" s="326"/>
      <c r="F694" s="326"/>
      <c r="G694" s="326"/>
      <c r="H694" s="326"/>
      <c r="I694" s="326"/>
      <c r="J694" s="326"/>
      <c r="K694" s="326"/>
      <c r="L694" s="326"/>
      <c r="M694" s="361"/>
      <c r="N694" s="361"/>
      <c r="O694" s="361"/>
      <c r="P694" s="361"/>
      <c r="Q694" s="361"/>
      <c r="R694" s="361"/>
      <c r="S694" s="361"/>
      <c r="T694" s="361"/>
      <c r="U694" s="361"/>
      <c r="V694" s="361"/>
    </row>
    <row r="695">
      <c r="A695" s="361"/>
      <c r="B695" s="326"/>
      <c r="C695" s="116"/>
      <c r="D695" s="326"/>
      <c r="E695" s="326"/>
      <c r="F695" s="326"/>
      <c r="G695" s="326"/>
      <c r="H695" s="326"/>
      <c r="I695" s="326"/>
      <c r="J695" s="326"/>
      <c r="K695" s="326"/>
      <c r="L695" s="326"/>
      <c r="M695" s="361"/>
      <c r="N695" s="361"/>
      <c r="O695" s="361"/>
      <c r="P695" s="361"/>
      <c r="Q695" s="361"/>
      <c r="R695" s="361"/>
      <c r="S695" s="361"/>
      <c r="T695" s="361"/>
      <c r="U695" s="361"/>
      <c r="V695" s="361"/>
    </row>
    <row r="696">
      <c r="A696" s="361"/>
      <c r="B696" s="326"/>
      <c r="C696" s="116"/>
      <c r="D696" s="326"/>
      <c r="E696" s="326"/>
      <c r="F696" s="326"/>
      <c r="G696" s="326"/>
      <c r="H696" s="326"/>
      <c r="I696" s="326"/>
      <c r="J696" s="326"/>
      <c r="K696" s="326"/>
      <c r="L696" s="326"/>
      <c r="M696" s="361"/>
      <c r="N696" s="361"/>
      <c r="O696" s="361"/>
      <c r="P696" s="361"/>
      <c r="Q696" s="361"/>
      <c r="R696" s="361"/>
      <c r="S696" s="361"/>
      <c r="T696" s="361"/>
      <c r="U696" s="361"/>
      <c r="V696" s="361"/>
    </row>
    <row r="697">
      <c r="A697" s="361"/>
      <c r="B697" s="326"/>
      <c r="C697" s="116"/>
      <c r="D697" s="326"/>
      <c r="E697" s="326"/>
      <c r="F697" s="326"/>
      <c r="G697" s="326"/>
      <c r="H697" s="326"/>
      <c r="I697" s="326"/>
      <c r="J697" s="326"/>
      <c r="K697" s="326"/>
      <c r="L697" s="326"/>
      <c r="M697" s="361"/>
      <c r="N697" s="361"/>
      <c r="O697" s="361"/>
      <c r="P697" s="361"/>
      <c r="Q697" s="361"/>
      <c r="R697" s="361"/>
      <c r="S697" s="361"/>
      <c r="T697" s="361"/>
      <c r="U697" s="361"/>
      <c r="V697" s="361"/>
    </row>
    <row r="698">
      <c r="A698" s="361"/>
      <c r="B698" s="326"/>
      <c r="C698" s="116"/>
      <c r="D698" s="326"/>
      <c r="E698" s="326"/>
      <c r="F698" s="326"/>
      <c r="G698" s="326"/>
      <c r="H698" s="326"/>
      <c r="I698" s="326"/>
      <c r="J698" s="326"/>
      <c r="K698" s="326"/>
      <c r="L698" s="326"/>
      <c r="M698" s="361"/>
      <c r="N698" s="361"/>
      <c r="O698" s="361"/>
      <c r="P698" s="361"/>
      <c r="Q698" s="361"/>
      <c r="R698" s="361"/>
      <c r="S698" s="361"/>
      <c r="T698" s="361"/>
      <c r="U698" s="361"/>
      <c r="V698" s="361"/>
    </row>
    <row r="699">
      <c r="A699" s="361"/>
      <c r="B699" s="326"/>
      <c r="C699" s="116"/>
      <c r="D699" s="326"/>
      <c r="E699" s="326"/>
      <c r="F699" s="326"/>
      <c r="G699" s="326"/>
      <c r="H699" s="326"/>
      <c r="I699" s="326"/>
      <c r="J699" s="326"/>
      <c r="K699" s="326"/>
      <c r="L699" s="326"/>
      <c r="M699" s="361"/>
      <c r="N699" s="361"/>
      <c r="O699" s="361"/>
      <c r="P699" s="361"/>
      <c r="Q699" s="361"/>
      <c r="R699" s="361"/>
      <c r="S699" s="361"/>
      <c r="T699" s="361"/>
      <c r="U699" s="361"/>
      <c r="V699" s="361"/>
    </row>
    <row r="700">
      <c r="A700" s="361"/>
      <c r="B700" s="326"/>
      <c r="C700" s="116"/>
      <c r="D700" s="326"/>
      <c r="E700" s="326"/>
      <c r="F700" s="326"/>
      <c r="G700" s="326"/>
      <c r="H700" s="326"/>
      <c r="I700" s="326"/>
      <c r="J700" s="326"/>
      <c r="K700" s="326"/>
      <c r="L700" s="326"/>
      <c r="M700" s="361"/>
      <c r="N700" s="361"/>
      <c r="O700" s="361"/>
      <c r="P700" s="361"/>
      <c r="Q700" s="361"/>
      <c r="R700" s="361"/>
      <c r="S700" s="361"/>
      <c r="T700" s="361"/>
      <c r="U700" s="361"/>
      <c r="V700" s="361"/>
    </row>
    <row r="701">
      <c r="A701" s="361"/>
      <c r="B701" s="326"/>
      <c r="C701" s="116"/>
      <c r="D701" s="326"/>
      <c r="E701" s="326"/>
      <c r="F701" s="326"/>
      <c r="G701" s="326"/>
      <c r="H701" s="326"/>
      <c r="I701" s="326"/>
      <c r="J701" s="326"/>
      <c r="K701" s="326"/>
      <c r="L701" s="326"/>
      <c r="M701" s="361"/>
      <c r="N701" s="361"/>
      <c r="O701" s="361"/>
      <c r="P701" s="361"/>
      <c r="Q701" s="361"/>
      <c r="R701" s="361"/>
      <c r="S701" s="361"/>
      <c r="T701" s="361"/>
      <c r="U701" s="361"/>
      <c r="V701" s="361"/>
    </row>
    <row r="702">
      <c r="A702" s="361"/>
      <c r="B702" s="326"/>
      <c r="C702" s="116"/>
      <c r="D702" s="326"/>
      <c r="E702" s="326"/>
      <c r="F702" s="326"/>
      <c r="G702" s="326"/>
      <c r="H702" s="326"/>
      <c r="I702" s="326"/>
      <c r="J702" s="326"/>
      <c r="K702" s="326"/>
      <c r="L702" s="326"/>
      <c r="M702" s="361"/>
      <c r="N702" s="361"/>
      <c r="O702" s="361"/>
      <c r="P702" s="361"/>
      <c r="Q702" s="361"/>
      <c r="R702" s="361"/>
      <c r="S702" s="361"/>
      <c r="T702" s="361"/>
      <c r="U702" s="361"/>
      <c r="V702" s="361"/>
    </row>
    <row r="703">
      <c r="A703" s="361"/>
      <c r="B703" s="326"/>
      <c r="C703" s="116"/>
      <c r="D703" s="326"/>
      <c r="E703" s="326"/>
      <c r="F703" s="326"/>
      <c r="G703" s="326"/>
      <c r="H703" s="326"/>
      <c r="I703" s="326"/>
      <c r="J703" s="326"/>
      <c r="K703" s="326"/>
      <c r="L703" s="326"/>
      <c r="M703" s="361"/>
      <c r="N703" s="361"/>
      <c r="O703" s="361"/>
      <c r="P703" s="361"/>
      <c r="Q703" s="361"/>
      <c r="R703" s="361"/>
      <c r="S703" s="361"/>
      <c r="T703" s="361"/>
      <c r="U703" s="361"/>
      <c r="V703" s="361"/>
    </row>
    <row r="704">
      <c r="A704" s="361"/>
      <c r="B704" s="326"/>
      <c r="C704" s="116"/>
      <c r="D704" s="326"/>
      <c r="E704" s="326"/>
      <c r="F704" s="326"/>
      <c r="G704" s="326"/>
      <c r="H704" s="326"/>
      <c r="I704" s="326"/>
      <c r="J704" s="326"/>
      <c r="K704" s="326"/>
      <c r="L704" s="326"/>
      <c r="M704" s="361"/>
      <c r="N704" s="361"/>
      <c r="O704" s="361"/>
      <c r="P704" s="361"/>
      <c r="Q704" s="361"/>
      <c r="R704" s="361"/>
      <c r="S704" s="361"/>
      <c r="T704" s="361"/>
      <c r="U704" s="361"/>
      <c r="V704" s="361"/>
    </row>
    <row r="705">
      <c r="A705" s="361"/>
      <c r="B705" s="326"/>
      <c r="C705" s="116"/>
      <c r="D705" s="326"/>
      <c r="E705" s="326"/>
      <c r="F705" s="326"/>
      <c r="G705" s="326"/>
      <c r="H705" s="326"/>
      <c r="I705" s="326"/>
      <c r="J705" s="326"/>
      <c r="K705" s="326"/>
      <c r="L705" s="326"/>
      <c r="M705" s="361"/>
      <c r="N705" s="361"/>
      <c r="O705" s="361"/>
      <c r="P705" s="361"/>
      <c r="Q705" s="361"/>
      <c r="R705" s="361"/>
      <c r="S705" s="361"/>
      <c r="T705" s="361"/>
      <c r="U705" s="361"/>
      <c r="V705" s="361"/>
    </row>
    <row r="706">
      <c r="A706" s="361"/>
      <c r="B706" s="326"/>
      <c r="C706" s="116"/>
      <c r="D706" s="326"/>
      <c r="E706" s="326"/>
      <c r="F706" s="326"/>
      <c r="G706" s="326"/>
      <c r="H706" s="326"/>
      <c r="I706" s="326"/>
      <c r="J706" s="326"/>
      <c r="K706" s="326"/>
      <c r="L706" s="326"/>
      <c r="M706" s="361"/>
      <c r="N706" s="361"/>
      <c r="O706" s="361"/>
      <c r="P706" s="361"/>
      <c r="Q706" s="361"/>
      <c r="R706" s="361"/>
      <c r="S706" s="361"/>
      <c r="T706" s="361"/>
      <c r="U706" s="361"/>
      <c r="V706" s="361"/>
    </row>
    <row r="707">
      <c r="A707" s="361"/>
      <c r="B707" s="326"/>
      <c r="C707" s="116"/>
      <c r="D707" s="326"/>
      <c r="E707" s="326"/>
      <c r="F707" s="326"/>
      <c r="G707" s="326"/>
      <c r="H707" s="326"/>
      <c r="I707" s="326"/>
      <c r="J707" s="326"/>
      <c r="K707" s="326"/>
      <c r="L707" s="326"/>
      <c r="M707" s="361"/>
      <c r="N707" s="361"/>
      <c r="O707" s="361"/>
      <c r="P707" s="361"/>
      <c r="Q707" s="361"/>
      <c r="R707" s="361"/>
      <c r="S707" s="361"/>
      <c r="T707" s="361"/>
      <c r="U707" s="361"/>
      <c r="V707" s="361"/>
    </row>
    <row r="708">
      <c r="A708" s="361"/>
      <c r="B708" s="326"/>
      <c r="C708" s="116"/>
      <c r="D708" s="326"/>
      <c r="E708" s="326"/>
      <c r="F708" s="326"/>
      <c r="G708" s="326"/>
      <c r="H708" s="326"/>
      <c r="I708" s="326"/>
      <c r="J708" s="326"/>
      <c r="K708" s="326"/>
      <c r="L708" s="326"/>
      <c r="M708" s="361"/>
      <c r="N708" s="361"/>
      <c r="O708" s="361"/>
      <c r="P708" s="361"/>
      <c r="Q708" s="361"/>
      <c r="R708" s="361"/>
      <c r="S708" s="361"/>
      <c r="T708" s="361"/>
      <c r="U708" s="361"/>
      <c r="V708" s="361"/>
    </row>
    <row r="709">
      <c r="A709" s="361"/>
      <c r="B709" s="326"/>
      <c r="C709" s="116"/>
      <c r="D709" s="326"/>
      <c r="E709" s="326"/>
      <c r="F709" s="326"/>
      <c r="G709" s="326"/>
      <c r="H709" s="326"/>
      <c r="I709" s="326"/>
      <c r="J709" s="326"/>
      <c r="K709" s="326"/>
      <c r="L709" s="326"/>
      <c r="M709" s="361"/>
      <c r="N709" s="361"/>
      <c r="O709" s="361"/>
      <c r="P709" s="361"/>
      <c r="Q709" s="361"/>
      <c r="R709" s="361"/>
      <c r="S709" s="361"/>
      <c r="T709" s="361"/>
      <c r="U709" s="361"/>
      <c r="V709" s="361"/>
    </row>
    <row r="710">
      <c r="A710" s="361"/>
      <c r="B710" s="326"/>
      <c r="C710" s="116"/>
      <c r="D710" s="326"/>
      <c r="E710" s="326"/>
      <c r="F710" s="326"/>
      <c r="G710" s="326"/>
      <c r="H710" s="326"/>
      <c r="I710" s="326"/>
      <c r="J710" s="326"/>
      <c r="K710" s="326"/>
      <c r="L710" s="326"/>
      <c r="M710" s="361"/>
      <c r="N710" s="361"/>
      <c r="O710" s="361"/>
      <c r="P710" s="361"/>
      <c r="Q710" s="361"/>
      <c r="R710" s="361"/>
      <c r="S710" s="361"/>
      <c r="T710" s="361"/>
      <c r="U710" s="361"/>
      <c r="V710" s="361"/>
    </row>
    <row r="711">
      <c r="A711" s="361"/>
      <c r="B711" s="326"/>
      <c r="C711" s="116"/>
      <c r="D711" s="326"/>
      <c r="E711" s="326"/>
      <c r="F711" s="326"/>
      <c r="G711" s="326"/>
      <c r="H711" s="326"/>
      <c r="I711" s="326"/>
      <c r="J711" s="326"/>
      <c r="K711" s="326"/>
      <c r="L711" s="326"/>
      <c r="M711" s="361"/>
      <c r="N711" s="361"/>
      <c r="O711" s="361"/>
      <c r="P711" s="361"/>
      <c r="Q711" s="361"/>
      <c r="R711" s="361"/>
      <c r="S711" s="361"/>
      <c r="T711" s="361"/>
      <c r="U711" s="361"/>
      <c r="V711" s="361"/>
    </row>
    <row r="712">
      <c r="A712" s="361"/>
      <c r="B712" s="326"/>
      <c r="C712" s="116"/>
      <c r="D712" s="326"/>
      <c r="E712" s="326"/>
      <c r="F712" s="326"/>
      <c r="G712" s="326"/>
      <c r="H712" s="326"/>
      <c r="I712" s="326"/>
      <c r="J712" s="326"/>
      <c r="K712" s="326"/>
      <c r="L712" s="326"/>
      <c r="M712" s="361"/>
      <c r="N712" s="361"/>
      <c r="O712" s="361"/>
      <c r="P712" s="361"/>
      <c r="Q712" s="361"/>
      <c r="R712" s="361"/>
      <c r="S712" s="361"/>
      <c r="T712" s="361"/>
      <c r="U712" s="361"/>
      <c r="V712" s="361"/>
    </row>
    <row r="713">
      <c r="A713" s="361"/>
      <c r="B713" s="326"/>
      <c r="C713" s="116"/>
      <c r="D713" s="326"/>
      <c r="E713" s="326"/>
      <c r="F713" s="326"/>
      <c r="G713" s="326"/>
      <c r="H713" s="326"/>
      <c r="I713" s="326"/>
      <c r="J713" s="326"/>
      <c r="K713" s="326"/>
      <c r="L713" s="326"/>
      <c r="M713" s="361"/>
      <c r="N713" s="361"/>
      <c r="O713" s="361"/>
      <c r="P713" s="361"/>
      <c r="Q713" s="361"/>
      <c r="R713" s="361"/>
      <c r="S713" s="361"/>
      <c r="T713" s="361"/>
      <c r="U713" s="361"/>
      <c r="V713" s="361"/>
    </row>
    <row r="714">
      <c r="A714" s="361"/>
      <c r="B714" s="326"/>
      <c r="C714" s="116"/>
      <c r="D714" s="326"/>
      <c r="E714" s="326"/>
      <c r="F714" s="326"/>
      <c r="G714" s="326"/>
      <c r="H714" s="326"/>
      <c r="I714" s="326"/>
      <c r="J714" s="326"/>
      <c r="K714" s="326"/>
      <c r="L714" s="326"/>
      <c r="M714" s="361"/>
      <c r="N714" s="361"/>
      <c r="O714" s="361"/>
      <c r="P714" s="361"/>
      <c r="Q714" s="361"/>
      <c r="R714" s="361"/>
      <c r="S714" s="361"/>
      <c r="T714" s="361"/>
      <c r="U714" s="361"/>
      <c r="V714" s="361"/>
    </row>
    <row r="715">
      <c r="A715" s="361"/>
      <c r="B715" s="326"/>
      <c r="C715" s="116"/>
      <c r="D715" s="326"/>
      <c r="E715" s="326"/>
      <c r="F715" s="326"/>
      <c r="G715" s="326"/>
      <c r="H715" s="326"/>
      <c r="I715" s="326"/>
      <c r="J715" s="326"/>
      <c r="K715" s="326"/>
      <c r="L715" s="326"/>
      <c r="M715" s="361"/>
      <c r="N715" s="361"/>
      <c r="O715" s="361"/>
      <c r="P715" s="361"/>
      <c r="Q715" s="361"/>
      <c r="R715" s="361"/>
      <c r="S715" s="361"/>
      <c r="T715" s="361"/>
      <c r="U715" s="361"/>
      <c r="V715" s="361"/>
    </row>
    <row r="716">
      <c r="A716" s="361"/>
      <c r="B716" s="326"/>
      <c r="C716" s="116"/>
      <c r="D716" s="326"/>
      <c r="E716" s="326"/>
      <c r="F716" s="326"/>
      <c r="G716" s="326"/>
      <c r="H716" s="326"/>
      <c r="I716" s="326"/>
      <c r="J716" s="326"/>
      <c r="K716" s="326"/>
      <c r="L716" s="326"/>
      <c r="M716" s="361"/>
      <c r="N716" s="361"/>
      <c r="O716" s="361"/>
      <c r="P716" s="361"/>
      <c r="Q716" s="361"/>
      <c r="R716" s="361"/>
      <c r="S716" s="361"/>
      <c r="T716" s="361"/>
      <c r="U716" s="361"/>
      <c r="V716" s="361"/>
    </row>
    <row r="717">
      <c r="A717" s="361"/>
      <c r="B717" s="326"/>
      <c r="C717" s="116"/>
      <c r="D717" s="326"/>
      <c r="E717" s="326"/>
      <c r="F717" s="326"/>
      <c r="G717" s="326"/>
      <c r="H717" s="326"/>
      <c r="I717" s="326"/>
      <c r="J717" s="326"/>
      <c r="K717" s="326"/>
      <c r="L717" s="326"/>
      <c r="M717" s="361"/>
      <c r="N717" s="361"/>
      <c r="O717" s="361"/>
      <c r="P717" s="361"/>
      <c r="Q717" s="361"/>
      <c r="R717" s="361"/>
      <c r="S717" s="361"/>
      <c r="T717" s="361"/>
      <c r="U717" s="361"/>
      <c r="V717" s="361"/>
    </row>
    <row r="718">
      <c r="A718" s="361"/>
      <c r="B718" s="326"/>
      <c r="C718" s="116"/>
      <c r="D718" s="326"/>
      <c r="E718" s="326"/>
      <c r="F718" s="326"/>
      <c r="G718" s="326"/>
      <c r="H718" s="326"/>
      <c r="I718" s="326"/>
      <c r="J718" s="326"/>
      <c r="K718" s="326"/>
      <c r="L718" s="326"/>
      <c r="M718" s="361"/>
      <c r="N718" s="361"/>
      <c r="O718" s="361"/>
      <c r="P718" s="361"/>
      <c r="Q718" s="361"/>
      <c r="R718" s="361"/>
      <c r="S718" s="361"/>
      <c r="T718" s="361"/>
      <c r="U718" s="361"/>
      <c r="V718" s="361"/>
    </row>
    <row r="719">
      <c r="A719" s="361"/>
      <c r="B719" s="326"/>
      <c r="C719" s="116"/>
      <c r="D719" s="326"/>
      <c r="E719" s="326"/>
      <c r="F719" s="326"/>
      <c r="G719" s="326"/>
      <c r="H719" s="326"/>
      <c r="I719" s="326"/>
      <c r="J719" s="326"/>
      <c r="K719" s="326"/>
      <c r="L719" s="326"/>
      <c r="M719" s="361"/>
      <c r="N719" s="361"/>
      <c r="O719" s="361"/>
      <c r="P719" s="361"/>
      <c r="Q719" s="361"/>
      <c r="R719" s="361"/>
      <c r="S719" s="361"/>
      <c r="T719" s="361"/>
      <c r="U719" s="361"/>
      <c r="V719" s="361"/>
    </row>
    <row r="720">
      <c r="A720" s="361"/>
      <c r="B720" s="326"/>
      <c r="C720" s="116"/>
      <c r="D720" s="326"/>
      <c r="E720" s="326"/>
      <c r="F720" s="326"/>
      <c r="G720" s="326"/>
      <c r="H720" s="326"/>
      <c r="I720" s="326"/>
      <c r="J720" s="326"/>
      <c r="K720" s="326"/>
      <c r="L720" s="326"/>
      <c r="M720" s="361"/>
      <c r="N720" s="361"/>
      <c r="O720" s="361"/>
      <c r="P720" s="361"/>
      <c r="Q720" s="361"/>
      <c r="R720" s="361"/>
      <c r="S720" s="361"/>
      <c r="T720" s="361"/>
      <c r="U720" s="361"/>
      <c r="V720" s="361"/>
    </row>
    <row r="721">
      <c r="A721" s="361"/>
      <c r="B721" s="326"/>
      <c r="C721" s="116"/>
      <c r="D721" s="326"/>
      <c r="E721" s="326"/>
      <c r="F721" s="326"/>
      <c r="G721" s="326"/>
      <c r="H721" s="326"/>
      <c r="I721" s="326"/>
      <c r="J721" s="326"/>
      <c r="K721" s="326"/>
      <c r="L721" s="326"/>
      <c r="M721" s="361"/>
      <c r="N721" s="361"/>
      <c r="O721" s="361"/>
      <c r="P721" s="361"/>
      <c r="Q721" s="361"/>
      <c r="R721" s="361"/>
      <c r="S721" s="361"/>
      <c r="T721" s="361"/>
      <c r="U721" s="361"/>
      <c r="V721" s="361"/>
    </row>
    <row r="722">
      <c r="A722" s="361"/>
      <c r="B722" s="326"/>
      <c r="C722" s="116"/>
      <c r="D722" s="326"/>
      <c r="E722" s="326"/>
      <c r="F722" s="326"/>
      <c r="G722" s="326"/>
      <c r="H722" s="326"/>
      <c r="I722" s="326"/>
      <c r="J722" s="326"/>
      <c r="K722" s="326"/>
      <c r="L722" s="326"/>
      <c r="M722" s="361"/>
      <c r="N722" s="361"/>
      <c r="O722" s="361"/>
      <c r="P722" s="361"/>
      <c r="Q722" s="361"/>
      <c r="R722" s="361"/>
      <c r="S722" s="361"/>
      <c r="T722" s="361"/>
      <c r="U722" s="361"/>
      <c r="V722" s="361"/>
    </row>
    <row r="723">
      <c r="A723" s="361"/>
      <c r="B723" s="326"/>
      <c r="C723" s="116"/>
      <c r="D723" s="326"/>
      <c r="E723" s="326"/>
      <c r="F723" s="326"/>
      <c r="G723" s="326"/>
      <c r="H723" s="326"/>
      <c r="I723" s="326"/>
      <c r="J723" s="326"/>
      <c r="K723" s="326"/>
      <c r="L723" s="326"/>
      <c r="M723" s="361"/>
      <c r="N723" s="361"/>
      <c r="O723" s="361"/>
      <c r="P723" s="361"/>
      <c r="Q723" s="361"/>
      <c r="R723" s="361"/>
      <c r="S723" s="361"/>
      <c r="T723" s="361"/>
      <c r="U723" s="361"/>
      <c r="V723" s="361"/>
    </row>
    <row r="724">
      <c r="A724" s="361"/>
      <c r="B724" s="326"/>
      <c r="C724" s="116"/>
      <c r="D724" s="326"/>
      <c r="E724" s="326"/>
      <c r="F724" s="326"/>
      <c r="G724" s="326"/>
      <c r="H724" s="326"/>
      <c r="I724" s="326"/>
      <c r="J724" s="326"/>
      <c r="K724" s="326"/>
      <c r="L724" s="326"/>
      <c r="M724" s="361"/>
      <c r="N724" s="361"/>
      <c r="O724" s="361"/>
      <c r="P724" s="361"/>
      <c r="Q724" s="361"/>
      <c r="R724" s="361"/>
      <c r="S724" s="361"/>
      <c r="T724" s="361"/>
      <c r="U724" s="361"/>
      <c r="V724" s="361"/>
    </row>
    <row r="725">
      <c r="A725" s="361"/>
      <c r="B725" s="326"/>
      <c r="C725" s="116"/>
      <c r="D725" s="326"/>
      <c r="E725" s="326"/>
      <c r="F725" s="326"/>
      <c r="G725" s="326"/>
      <c r="H725" s="326"/>
      <c r="I725" s="326"/>
      <c r="J725" s="326"/>
      <c r="K725" s="326"/>
      <c r="L725" s="326"/>
      <c r="M725" s="361"/>
      <c r="N725" s="361"/>
      <c r="O725" s="361"/>
      <c r="P725" s="361"/>
      <c r="Q725" s="361"/>
      <c r="R725" s="361"/>
      <c r="S725" s="361"/>
      <c r="T725" s="361"/>
      <c r="U725" s="361"/>
      <c r="V725" s="361"/>
    </row>
    <row r="726">
      <c r="A726" s="361"/>
      <c r="B726" s="326"/>
      <c r="C726" s="116"/>
      <c r="D726" s="326"/>
      <c r="E726" s="326"/>
      <c r="F726" s="326"/>
      <c r="G726" s="326"/>
      <c r="H726" s="326"/>
      <c r="I726" s="326"/>
      <c r="J726" s="326"/>
      <c r="K726" s="326"/>
      <c r="L726" s="326"/>
      <c r="M726" s="361"/>
      <c r="N726" s="361"/>
      <c r="O726" s="361"/>
      <c r="P726" s="361"/>
      <c r="Q726" s="361"/>
      <c r="R726" s="361"/>
      <c r="S726" s="361"/>
      <c r="T726" s="361"/>
      <c r="U726" s="361"/>
      <c r="V726" s="361"/>
    </row>
    <row r="727">
      <c r="A727" s="361"/>
      <c r="B727" s="326"/>
      <c r="C727" s="116"/>
      <c r="D727" s="326"/>
      <c r="E727" s="326"/>
      <c r="F727" s="326"/>
      <c r="G727" s="326"/>
      <c r="H727" s="326"/>
      <c r="I727" s="326"/>
      <c r="J727" s="326"/>
      <c r="K727" s="326"/>
      <c r="L727" s="326"/>
      <c r="M727" s="361"/>
      <c r="N727" s="361"/>
      <c r="O727" s="361"/>
      <c r="P727" s="361"/>
      <c r="Q727" s="361"/>
      <c r="R727" s="361"/>
      <c r="S727" s="361"/>
      <c r="T727" s="361"/>
      <c r="U727" s="361"/>
      <c r="V727" s="361"/>
    </row>
    <row r="728">
      <c r="A728" s="361"/>
      <c r="B728" s="326"/>
      <c r="C728" s="116"/>
      <c r="D728" s="326"/>
      <c r="E728" s="326"/>
      <c r="F728" s="326"/>
      <c r="G728" s="326"/>
      <c r="H728" s="326"/>
      <c r="I728" s="326"/>
      <c r="J728" s="326"/>
      <c r="K728" s="326"/>
      <c r="L728" s="326"/>
      <c r="M728" s="361"/>
      <c r="N728" s="361"/>
      <c r="O728" s="361"/>
      <c r="P728" s="361"/>
      <c r="Q728" s="361"/>
      <c r="R728" s="361"/>
      <c r="S728" s="361"/>
      <c r="T728" s="361"/>
      <c r="U728" s="361"/>
      <c r="V728" s="361"/>
    </row>
    <row r="729">
      <c r="A729" s="361"/>
      <c r="B729" s="326"/>
      <c r="C729" s="116"/>
      <c r="D729" s="326"/>
      <c r="E729" s="326"/>
      <c r="F729" s="326"/>
      <c r="G729" s="326"/>
      <c r="H729" s="326"/>
      <c r="I729" s="326"/>
      <c r="J729" s="326"/>
      <c r="K729" s="326"/>
      <c r="L729" s="326"/>
      <c r="M729" s="361"/>
      <c r="N729" s="361"/>
      <c r="O729" s="361"/>
      <c r="P729" s="361"/>
      <c r="Q729" s="361"/>
      <c r="R729" s="361"/>
      <c r="S729" s="361"/>
      <c r="T729" s="361"/>
      <c r="U729" s="361"/>
      <c r="V729" s="361"/>
    </row>
    <row r="730">
      <c r="A730" s="361"/>
      <c r="B730" s="326"/>
      <c r="C730" s="116"/>
      <c r="D730" s="326"/>
      <c r="E730" s="326"/>
      <c r="F730" s="326"/>
      <c r="G730" s="326"/>
      <c r="H730" s="326"/>
      <c r="I730" s="326"/>
      <c r="J730" s="326"/>
      <c r="K730" s="326"/>
      <c r="L730" s="326"/>
      <c r="M730" s="361"/>
      <c r="N730" s="361"/>
      <c r="O730" s="361"/>
      <c r="P730" s="361"/>
      <c r="Q730" s="361"/>
      <c r="R730" s="361"/>
      <c r="S730" s="361"/>
      <c r="T730" s="361"/>
      <c r="U730" s="361"/>
      <c r="V730" s="361"/>
    </row>
    <row r="731">
      <c r="A731" s="361"/>
      <c r="B731" s="326"/>
      <c r="C731" s="116"/>
      <c r="D731" s="326"/>
      <c r="E731" s="326"/>
      <c r="F731" s="326"/>
      <c r="G731" s="326"/>
      <c r="H731" s="326"/>
      <c r="I731" s="326"/>
      <c r="J731" s="326"/>
      <c r="K731" s="326"/>
      <c r="L731" s="326"/>
      <c r="M731" s="361"/>
      <c r="N731" s="361"/>
      <c r="O731" s="361"/>
      <c r="P731" s="361"/>
      <c r="Q731" s="361"/>
      <c r="R731" s="361"/>
      <c r="S731" s="361"/>
      <c r="T731" s="361"/>
      <c r="U731" s="361"/>
      <c r="V731" s="361"/>
    </row>
    <row r="732">
      <c r="A732" s="361"/>
      <c r="B732" s="326"/>
      <c r="C732" s="116"/>
      <c r="D732" s="326"/>
      <c r="E732" s="326"/>
      <c r="F732" s="326"/>
      <c r="G732" s="326"/>
      <c r="H732" s="326"/>
      <c r="I732" s="326"/>
      <c r="J732" s="326"/>
      <c r="K732" s="326"/>
      <c r="L732" s="326"/>
      <c r="M732" s="361"/>
      <c r="N732" s="361"/>
      <c r="O732" s="361"/>
      <c r="P732" s="361"/>
      <c r="Q732" s="361"/>
      <c r="R732" s="361"/>
      <c r="S732" s="361"/>
      <c r="T732" s="361"/>
      <c r="U732" s="361"/>
      <c r="V732" s="361"/>
    </row>
    <row r="733">
      <c r="A733" s="361"/>
      <c r="B733" s="326"/>
      <c r="C733" s="116"/>
      <c r="D733" s="326"/>
      <c r="E733" s="326"/>
      <c r="F733" s="326"/>
      <c r="G733" s="326"/>
      <c r="H733" s="326"/>
      <c r="I733" s="326"/>
      <c r="J733" s="326"/>
      <c r="K733" s="326"/>
      <c r="L733" s="326"/>
      <c r="M733" s="361"/>
      <c r="N733" s="361"/>
      <c r="O733" s="361"/>
      <c r="P733" s="361"/>
      <c r="Q733" s="361"/>
      <c r="R733" s="361"/>
      <c r="S733" s="361"/>
      <c r="T733" s="361"/>
      <c r="U733" s="361"/>
      <c r="V733" s="361"/>
    </row>
    <row r="734">
      <c r="A734" s="361"/>
      <c r="B734" s="326"/>
      <c r="C734" s="116"/>
      <c r="D734" s="326"/>
      <c r="E734" s="326"/>
      <c r="F734" s="326"/>
      <c r="G734" s="326"/>
      <c r="H734" s="326"/>
      <c r="I734" s="326"/>
      <c r="J734" s="326"/>
      <c r="K734" s="326"/>
      <c r="L734" s="326"/>
      <c r="M734" s="361"/>
      <c r="N734" s="361"/>
      <c r="O734" s="361"/>
      <c r="P734" s="361"/>
      <c r="Q734" s="361"/>
      <c r="R734" s="361"/>
      <c r="S734" s="361"/>
      <c r="T734" s="361"/>
      <c r="U734" s="361"/>
      <c r="V734" s="361"/>
    </row>
    <row r="735">
      <c r="A735" s="361"/>
      <c r="B735" s="326"/>
      <c r="C735" s="116"/>
      <c r="D735" s="326"/>
      <c r="E735" s="326"/>
      <c r="F735" s="326"/>
      <c r="G735" s="326"/>
      <c r="H735" s="326"/>
      <c r="I735" s="326"/>
      <c r="J735" s="326"/>
      <c r="K735" s="326"/>
      <c r="L735" s="326"/>
      <c r="M735" s="361"/>
      <c r="N735" s="361"/>
      <c r="O735" s="361"/>
      <c r="P735" s="361"/>
      <c r="Q735" s="361"/>
      <c r="R735" s="361"/>
      <c r="S735" s="361"/>
      <c r="T735" s="361"/>
      <c r="U735" s="361"/>
      <c r="V735" s="361"/>
    </row>
    <row r="736">
      <c r="A736" s="361"/>
      <c r="B736" s="326"/>
      <c r="C736" s="116"/>
      <c r="D736" s="326"/>
      <c r="E736" s="326"/>
      <c r="F736" s="326"/>
      <c r="G736" s="326"/>
      <c r="H736" s="326"/>
      <c r="I736" s="326"/>
      <c r="J736" s="326"/>
      <c r="K736" s="326"/>
      <c r="L736" s="326"/>
      <c r="M736" s="361"/>
      <c r="N736" s="361"/>
      <c r="O736" s="361"/>
      <c r="P736" s="361"/>
      <c r="Q736" s="361"/>
      <c r="R736" s="361"/>
      <c r="S736" s="361"/>
      <c r="T736" s="361"/>
      <c r="U736" s="361"/>
      <c r="V736" s="361"/>
    </row>
    <row r="737">
      <c r="A737" s="361"/>
      <c r="B737" s="326"/>
      <c r="C737" s="116"/>
      <c r="D737" s="326"/>
      <c r="E737" s="326"/>
      <c r="F737" s="326"/>
      <c r="G737" s="326"/>
      <c r="H737" s="326"/>
      <c r="I737" s="326"/>
      <c r="J737" s="326"/>
      <c r="K737" s="326"/>
      <c r="L737" s="326"/>
      <c r="M737" s="361"/>
      <c r="N737" s="361"/>
      <c r="O737" s="361"/>
      <c r="P737" s="361"/>
      <c r="Q737" s="361"/>
      <c r="R737" s="361"/>
      <c r="S737" s="361"/>
      <c r="T737" s="361"/>
      <c r="U737" s="361"/>
      <c r="V737" s="361"/>
    </row>
    <row r="738">
      <c r="A738" s="361"/>
      <c r="B738" s="326"/>
      <c r="C738" s="116"/>
      <c r="D738" s="326"/>
      <c r="E738" s="326"/>
      <c r="F738" s="326"/>
      <c r="G738" s="326"/>
      <c r="H738" s="326"/>
      <c r="I738" s="326"/>
      <c r="J738" s="326"/>
      <c r="K738" s="326"/>
      <c r="L738" s="326"/>
      <c r="M738" s="361"/>
      <c r="N738" s="361"/>
      <c r="O738" s="361"/>
      <c r="P738" s="361"/>
      <c r="Q738" s="361"/>
      <c r="R738" s="361"/>
      <c r="S738" s="361"/>
      <c r="T738" s="361"/>
      <c r="U738" s="361"/>
      <c r="V738" s="361"/>
    </row>
    <row r="739">
      <c r="A739" s="361"/>
      <c r="B739" s="326"/>
      <c r="C739" s="116"/>
      <c r="D739" s="326"/>
      <c r="E739" s="326"/>
      <c r="F739" s="326"/>
      <c r="G739" s="326"/>
      <c r="H739" s="326"/>
      <c r="I739" s="326"/>
      <c r="J739" s="326"/>
      <c r="K739" s="326"/>
      <c r="L739" s="326"/>
      <c r="M739" s="361"/>
      <c r="N739" s="361"/>
      <c r="O739" s="361"/>
      <c r="P739" s="361"/>
      <c r="Q739" s="361"/>
      <c r="R739" s="361"/>
      <c r="S739" s="361"/>
      <c r="T739" s="361"/>
      <c r="U739" s="361"/>
      <c r="V739" s="361"/>
    </row>
    <row r="740">
      <c r="A740" s="361"/>
      <c r="B740" s="326"/>
      <c r="C740" s="116"/>
      <c r="D740" s="326"/>
      <c r="E740" s="326"/>
      <c r="F740" s="326"/>
      <c r="G740" s="326"/>
      <c r="H740" s="326"/>
      <c r="I740" s="326"/>
      <c r="J740" s="326"/>
      <c r="K740" s="326"/>
      <c r="L740" s="326"/>
      <c r="M740" s="361"/>
      <c r="N740" s="361"/>
      <c r="O740" s="361"/>
      <c r="P740" s="361"/>
      <c r="Q740" s="361"/>
      <c r="R740" s="361"/>
      <c r="S740" s="361"/>
      <c r="T740" s="361"/>
      <c r="U740" s="361"/>
      <c r="V740" s="361"/>
    </row>
    <row r="741">
      <c r="A741" s="361"/>
      <c r="B741" s="326"/>
      <c r="C741" s="116"/>
      <c r="D741" s="326"/>
      <c r="E741" s="326"/>
      <c r="F741" s="326"/>
      <c r="G741" s="326"/>
      <c r="H741" s="326"/>
      <c r="I741" s="326"/>
      <c r="J741" s="326"/>
      <c r="K741" s="326"/>
      <c r="L741" s="326"/>
      <c r="M741" s="361"/>
      <c r="N741" s="361"/>
      <c r="O741" s="361"/>
      <c r="P741" s="361"/>
      <c r="Q741" s="361"/>
      <c r="R741" s="361"/>
      <c r="S741" s="361"/>
      <c r="T741" s="361"/>
      <c r="U741" s="361"/>
      <c r="V741" s="361"/>
    </row>
    <row r="742">
      <c r="A742" s="361"/>
      <c r="B742" s="326"/>
      <c r="C742" s="116"/>
      <c r="D742" s="326"/>
      <c r="E742" s="326"/>
      <c r="F742" s="326"/>
      <c r="G742" s="326"/>
      <c r="H742" s="326"/>
      <c r="I742" s="326"/>
      <c r="J742" s="326"/>
      <c r="K742" s="326"/>
      <c r="L742" s="326"/>
      <c r="M742" s="361"/>
      <c r="N742" s="361"/>
      <c r="O742" s="361"/>
      <c r="P742" s="361"/>
      <c r="Q742" s="361"/>
      <c r="R742" s="361"/>
      <c r="S742" s="361"/>
      <c r="T742" s="361"/>
      <c r="U742" s="361"/>
      <c r="V742" s="361"/>
    </row>
    <row r="743">
      <c r="A743" s="361"/>
      <c r="B743" s="326"/>
      <c r="C743" s="116"/>
      <c r="D743" s="326"/>
      <c r="E743" s="326"/>
      <c r="F743" s="326"/>
      <c r="G743" s="326"/>
      <c r="H743" s="326"/>
      <c r="I743" s="326"/>
      <c r="J743" s="326"/>
      <c r="K743" s="326"/>
      <c r="L743" s="326"/>
      <c r="M743" s="361"/>
      <c r="N743" s="361"/>
      <c r="O743" s="361"/>
      <c r="P743" s="361"/>
      <c r="Q743" s="361"/>
      <c r="R743" s="361"/>
      <c r="S743" s="361"/>
      <c r="T743" s="361"/>
      <c r="U743" s="361"/>
      <c r="V743" s="361"/>
    </row>
    <row r="744">
      <c r="A744" s="361"/>
      <c r="B744" s="326"/>
      <c r="C744" s="116"/>
      <c r="D744" s="326"/>
      <c r="E744" s="326"/>
      <c r="F744" s="326"/>
      <c r="G744" s="326"/>
      <c r="H744" s="326"/>
      <c r="I744" s="326"/>
      <c r="J744" s="326"/>
      <c r="K744" s="326"/>
      <c r="L744" s="326"/>
      <c r="M744" s="361"/>
      <c r="N744" s="361"/>
      <c r="O744" s="361"/>
      <c r="P744" s="361"/>
      <c r="Q744" s="361"/>
      <c r="R744" s="361"/>
      <c r="S744" s="361"/>
      <c r="T744" s="361"/>
      <c r="U744" s="361"/>
      <c r="V744" s="361"/>
    </row>
    <row r="745">
      <c r="A745" s="361"/>
      <c r="B745" s="326"/>
      <c r="C745" s="116"/>
      <c r="D745" s="326"/>
      <c r="E745" s="326"/>
      <c r="F745" s="326"/>
      <c r="G745" s="326"/>
      <c r="H745" s="326"/>
      <c r="I745" s="326"/>
      <c r="J745" s="326"/>
      <c r="K745" s="326"/>
      <c r="L745" s="326"/>
      <c r="M745" s="361"/>
      <c r="N745" s="361"/>
      <c r="O745" s="361"/>
      <c r="P745" s="361"/>
      <c r="Q745" s="361"/>
      <c r="R745" s="361"/>
      <c r="S745" s="361"/>
      <c r="T745" s="361"/>
      <c r="U745" s="361"/>
      <c r="V745" s="361"/>
    </row>
    <row r="746">
      <c r="A746" s="361"/>
      <c r="B746" s="326"/>
      <c r="C746" s="116"/>
      <c r="D746" s="326"/>
      <c r="E746" s="326"/>
      <c r="F746" s="326"/>
      <c r="G746" s="326"/>
      <c r="H746" s="326"/>
      <c r="I746" s="326"/>
      <c r="J746" s="326"/>
      <c r="K746" s="326"/>
      <c r="L746" s="326"/>
      <c r="M746" s="361"/>
      <c r="N746" s="361"/>
      <c r="O746" s="361"/>
      <c r="P746" s="361"/>
      <c r="Q746" s="361"/>
      <c r="R746" s="361"/>
      <c r="S746" s="361"/>
      <c r="T746" s="361"/>
      <c r="U746" s="361"/>
      <c r="V746" s="361"/>
    </row>
    <row r="747">
      <c r="A747" s="361"/>
      <c r="B747" s="326"/>
      <c r="C747" s="116"/>
      <c r="D747" s="326"/>
      <c r="E747" s="326"/>
      <c r="F747" s="326"/>
      <c r="G747" s="326"/>
      <c r="H747" s="326"/>
      <c r="I747" s="326"/>
      <c r="J747" s="326"/>
      <c r="K747" s="326"/>
      <c r="L747" s="326"/>
      <c r="M747" s="361"/>
      <c r="N747" s="361"/>
      <c r="O747" s="361"/>
      <c r="P747" s="361"/>
      <c r="Q747" s="361"/>
      <c r="R747" s="361"/>
      <c r="S747" s="361"/>
      <c r="T747" s="361"/>
      <c r="U747" s="361"/>
      <c r="V747" s="361"/>
    </row>
    <row r="748">
      <c r="A748" s="361"/>
      <c r="B748" s="326"/>
      <c r="C748" s="116"/>
      <c r="D748" s="326"/>
      <c r="E748" s="326"/>
      <c r="F748" s="326"/>
      <c r="G748" s="326"/>
      <c r="H748" s="326"/>
      <c r="I748" s="326"/>
      <c r="J748" s="326"/>
      <c r="K748" s="326"/>
      <c r="L748" s="326"/>
      <c r="M748" s="361"/>
      <c r="N748" s="361"/>
      <c r="O748" s="361"/>
      <c r="P748" s="361"/>
      <c r="Q748" s="361"/>
      <c r="R748" s="361"/>
      <c r="S748" s="361"/>
      <c r="T748" s="361"/>
      <c r="U748" s="361"/>
      <c r="V748" s="361"/>
    </row>
    <row r="749">
      <c r="A749" s="361"/>
      <c r="B749" s="326"/>
      <c r="C749" s="116"/>
      <c r="D749" s="326"/>
      <c r="E749" s="326"/>
      <c r="F749" s="326"/>
      <c r="G749" s="326"/>
      <c r="H749" s="326"/>
      <c r="I749" s="326"/>
      <c r="J749" s="326"/>
      <c r="K749" s="326"/>
      <c r="L749" s="326"/>
      <c r="M749" s="361"/>
      <c r="N749" s="361"/>
      <c r="O749" s="361"/>
      <c r="P749" s="361"/>
      <c r="Q749" s="361"/>
      <c r="R749" s="361"/>
      <c r="S749" s="361"/>
      <c r="T749" s="361"/>
      <c r="U749" s="361"/>
      <c r="V749" s="361"/>
    </row>
    <row r="750">
      <c r="A750" s="361"/>
      <c r="B750" s="326"/>
      <c r="C750" s="116"/>
      <c r="D750" s="326"/>
      <c r="E750" s="326"/>
      <c r="F750" s="326"/>
      <c r="G750" s="326"/>
      <c r="H750" s="326"/>
      <c r="I750" s="326"/>
      <c r="J750" s="326"/>
      <c r="K750" s="326"/>
      <c r="L750" s="326"/>
      <c r="M750" s="361"/>
      <c r="N750" s="361"/>
      <c r="O750" s="361"/>
      <c r="P750" s="361"/>
      <c r="Q750" s="361"/>
      <c r="R750" s="361"/>
      <c r="S750" s="361"/>
      <c r="T750" s="361"/>
      <c r="U750" s="361"/>
      <c r="V750" s="361"/>
    </row>
    <row r="751">
      <c r="A751" s="361"/>
      <c r="B751" s="326"/>
      <c r="C751" s="116"/>
      <c r="D751" s="326"/>
      <c r="E751" s="326"/>
      <c r="F751" s="326"/>
      <c r="G751" s="326"/>
      <c r="H751" s="326"/>
      <c r="I751" s="326"/>
      <c r="J751" s="326"/>
      <c r="K751" s="326"/>
      <c r="L751" s="326"/>
      <c r="M751" s="361"/>
      <c r="N751" s="361"/>
      <c r="O751" s="361"/>
      <c r="P751" s="361"/>
      <c r="Q751" s="361"/>
      <c r="R751" s="361"/>
      <c r="S751" s="361"/>
      <c r="T751" s="361"/>
      <c r="U751" s="361"/>
      <c r="V751" s="361"/>
    </row>
    <row r="752">
      <c r="A752" s="361"/>
      <c r="B752" s="326"/>
      <c r="C752" s="116"/>
      <c r="D752" s="326"/>
      <c r="E752" s="326"/>
      <c r="F752" s="326"/>
      <c r="G752" s="326"/>
      <c r="H752" s="326"/>
      <c r="I752" s="326"/>
      <c r="J752" s="326"/>
      <c r="K752" s="326"/>
      <c r="L752" s="326"/>
      <c r="M752" s="361"/>
      <c r="N752" s="361"/>
      <c r="O752" s="361"/>
      <c r="P752" s="361"/>
      <c r="Q752" s="361"/>
      <c r="R752" s="361"/>
      <c r="S752" s="361"/>
      <c r="T752" s="361"/>
      <c r="U752" s="361"/>
      <c r="V752" s="361"/>
    </row>
    <row r="753">
      <c r="A753" s="361"/>
      <c r="B753" s="326"/>
      <c r="C753" s="116"/>
      <c r="D753" s="326"/>
      <c r="E753" s="326"/>
      <c r="F753" s="326"/>
      <c r="G753" s="326"/>
      <c r="H753" s="326"/>
      <c r="I753" s="326"/>
      <c r="J753" s="326"/>
      <c r="K753" s="326"/>
      <c r="L753" s="326"/>
      <c r="M753" s="361"/>
      <c r="N753" s="361"/>
      <c r="O753" s="361"/>
      <c r="P753" s="361"/>
      <c r="Q753" s="361"/>
      <c r="R753" s="361"/>
      <c r="S753" s="361"/>
      <c r="T753" s="361"/>
      <c r="U753" s="361"/>
      <c r="V753" s="361"/>
    </row>
    <row r="754">
      <c r="A754" s="361"/>
      <c r="B754" s="326"/>
      <c r="C754" s="116"/>
      <c r="D754" s="326"/>
      <c r="E754" s="326"/>
      <c r="F754" s="326"/>
      <c r="G754" s="326"/>
      <c r="H754" s="326"/>
      <c r="I754" s="326"/>
      <c r="J754" s="326"/>
      <c r="K754" s="326"/>
      <c r="L754" s="326"/>
      <c r="M754" s="361"/>
      <c r="N754" s="361"/>
      <c r="O754" s="361"/>
      <c r="P754" s="361"/>
      <c r="Q754" s="361"/>
      <c r="R754" s="361"/>
      <c r="S754" s="361"/>
      <c r="T754" s="361"/>
      <c r="U754" s="361"/>
      <c r="V754" s="361"/>
    </row>
    <row r="755">
      <c r="A755" s="361"/>
      <c r="B755" s="326"/>
      <c r="C755" s="116"/>
      <c r="D755" s="326"/>
      <c r="E755" s="326"/>
      <c r="F755" s="326"/>
      <c r="G755" s="326"/>
      <c r="H755" s="326"/>
      <c r="I755" s="326"/>
      <c r="J755" s="326"/>
      <c r="K755" s="326"/>
      <c r="L755" s="326"/>
      <c r="M755" s="361"/>
      <c r="N755" s="361"/>
      <c r="O755" s="361"/>
      <c r="P755" s="361"/>
      <c r="Q755" s="361"/>
      <c r="R755" s="361"/>
      <c r="S755" s="361"/>
      <c r="T755" s="361"/>
      <c r="U755" s="361"/>
      <c r="V755" s="361"/>
    </row>
    <row r="756">
      <c r="A756" s="361"/>
      <c r="B756" s="326"/>
      <c r="C756" s="116"/>
      <c r="D756" s="326"/>
      <c r="E756" s="326"/>
      <c r="F756" s="326"/>
      <c r="G756" s="326"/>
      <c r="H756" s="326"/>
      <c r="I756" s="326"/>
      <c r="J756" s="326"/>
      <c r="K756" s="326"/>
      <c r="L756" s="326"/>
      <c r="M756" s="361"/>
      <c r="N756" s="361"/>
      <c r="O756" s="361"/>
      <c r="P756" s="361"/>
      <c r="Q756" s="361"/>
      <c r="R756" s="361"/>
      <c r="S756" s="361"/>
      <c r="T756" s="361"/>
      <c r="U756" s="361"/>
      <c r="V756" s="361"/>
    </row>
    <row r="757">
      <c r="A757" s="361"/>
      <c r="B757" s="326"/>
      <c r="C757" s="116"/>
      <c r="D757" s="326"/>
      <c r="E757" s="326"/>
      <c r="F757" s="326"/>
      <c r="G757" s="326"/>
      <c r="H757" s="326"/>
      <c r="I757" s="326"/>
      <c r="J757" s="326"/>
      <c r="K757" s="326"/>
      <c r="L757" s="326"/>
      <c r="M757" s="361"/>
      <c r="N757" s="361"/>
      <c r="O757" s="361"/>
      <c r="P757" s="361"/>
      <c r="Q757" s="361"/>
      <c r="R757" s="361"/>
      <c r="S757" s="361"/>
      <c r="T757" s="361"/>
      <c r="U757" s="361"/>
      <c r="V757" s="361"/>
    </row>
    <row r="758">
      <c r="A758" s="361"/>
      <c r="B758" s="326"/>
      <c r="C758" s="116"/>
      <c r="D758" s="326"/>
      <c r="E758" s="326"/>
      <c r="F758" s="326"/>
      <c r="G758" s="326"/>
      <c r="H758" s="326"/>
      <c r="I758" s="326"/>
      <c r="J758" s="326"/>
      <c r="K758" s="326"/>
      <c r="L758" s="326"/>
      <c r="M758" s="361"/>
      <c r="N758" s="361"/>
      <c r="O758" s="361"/>
      <c r="P758" s="361"/>
      <c r="Q758" s="361"/>
      <c r="R758" s="361"/>
      <c r="S758" s="361"/>
      <c r="T758" s="361"/>
      <c r="U758" s="361"/>
      <c r="V758" s="361"/>
    </row>
    <row r="759">
      <c r="A759" s="361"/>
      <c r="B759" s="326"/>
      <c r="C759" s="116"/>
      <c r="D759" s="326"/>
      <c r="E759" s="326"/>
      <c r="F759" s="326"/>
      <c r="G759" s="326"/>
      <c r="H759" s="326"/>
      <c r="I759" s="326"/>
      <c r="J759" s="326"/>
      <c r="K759" s="326"/>
      <c r="L759" s="326"/>
      <c r="M759" s="361"/>
      <c r="N759" s="361"/>
      <c r="O759" s="361"/>
      <c r="P759" s="361"/>
      <c r="Q759" s="361"/>
      <c r="R759" s="361"/>
      <c r="S759" s="361"/>
      <c r="T759" s="361"/>
      <c r="U759" s="361"/>
      <c r="V759" s="361"/>
    </row>
    <row r="760">
      <c r="A760" s="361"/>
      <c r="B760" s="326"/>
      <c r="C760" s="116"/>
      <c r="D760" s="326"/>
      <c r="E760" s="326"/>
      <c r="F760" s="326"/>
      <c r="G760" s="326"/>
      <c r="H760" s="326"/>
      <c r="I760" s="326"/>
      <c r="J760" s="326"/>
      <c r="K760" s="326"/>
      <c r="L760" s="326"/>
      <c r="M760" s="361"/>
      <c r="N760" s="361"/>
      <c r="O760" s="361"/>
      <c r="P760" s="361"/>
      <c r="Q760" s="361"/>
      <c r="R760" s="361"/>
      <c r="S760" s="361"/>
      <c r="T760" s="361"/>
      <c r="U760" s="361"/>
      <c r="V760" s="361"/>
    </row>
    <row r="761">
      <c r="A761" s="361"/>
      <c r="B761" s="326"/>
      <c r="C761" s="116"/>
      <c r="D761" s="326"/>
      <c r="E761" s="326"/>
      <c r="F761" s="326"/>
      <c r="G761" s="326"/>
      <c r="H761" s="326"/>
      <c r="I761" s="326"/>
      <c r="J761" s="326"/>
      <c r="K761" s="326"/>
      <c r="L761" s="326"/>
      <c r="M761" s="361"/>
      <c r="N761" s="361"/>
      <c r="O761" s="361"/>
      <c r="P761" s="361"/>
      <c r="Q761" s="361"/>
      <c r="R761" s="361"/>
      <c r="S761" s="361"/>
      <c r="T761" s="361"/>
      <c r="U761" s="361"/>
      <c r="V761" s="361"/>
    </row>
    <row r="762">
      <c r="A762" s="361"/>
      <c r="B762" s="326"/>
      <c r="C762" s="116"/>
      <c r="D762" s="326"/>
      <c r="E762" s="326"/>
      <c r="F762" s="326"/>
      <c r="G762" s="326"/>
      <c r="H762" s="326"/>
      <c r="I762" s="326"/>
      <c r="J762" s="326"/>
      <c r="K762" s="326"/>
      <c r="L762" s="326"/>
      <c r="M762" s="361"/>
      <c r="N762" s="361"/>
      <c r="O762" s="361"/>
      <c r="P762" s="361"/>
      <c r="Q762" s="361"/>
      <c r="R762" s="361"/>
      <c r="S762" s="361"/>
      <c r="T762" s="361"/>
      <c r="U762" s="361"/>
      <c r="V762" s="361"/>
    </row>
    <row r="763">
      <c r="A763" s="361"/>
      <c r="B763" s="326"/>
      <c r="C763" s="116"/>
      <c r="D763" s="326"/>
      <c r="E763" s="326"/>
      <c r="F763" s="326"/>
      <c r="G763" s="326"/>
      <c r="H763" s="326"/>
      <c r="I763" s="326"/>
      <c r="J763" s="326"/>
      <c r="K763" s="326"/>
      <c r="L763" s="326"/>
      <c r="M763" s="361"/>
      <c r="N763" s="361"/>
      <c r="O763" s="361"/>
      <c r="P763" s="361"/>
      <c r="Q763" s="361"/>
      <c r="R763" s="361"/>
      <c r="S763" s="361"/>
      <c r="T763" s="361"/>
      <c r="U763" s="361"/>
      <c r="V763" s="361"/>
    </row>
    <row r="764">
      <c r="A764" s="361"/>
      <c r="B764" s="326"/>
      <c r="C764" s="116"/>
      <c r="D764" s="326"/>
      <c r="E764" s="326"/>
      <c r="F764" s="326"/>
      <c r="G764" s="326"/>
      <c r="H764" s="326"/>
      <c r="I764" s="326"/>
      <c r="J764" s="326"/>
      <c r="K764" s="326"/>
      <c r="L764" s="326"/>
      <c r="M764" s="361"/>
      <c r="N764" s="361"/>
      <c r="O764" s="361"/>
      <c r="P764" s="361"/>
      <c r="Q764" s="361"/>
      <c r="R764" s="361"/>
      <c r="S764" s="361"/>
      <c r="T764" s="361"/>
      <c r="U764" s="361"/>
      <c r="V764" s="361"/>
    </row>
    <row r="765">
      <c r="A765" s="361"/>
      <c r="B765" s="326"/>
      <c r="C765" s="116"/>
      <c r="D765" s="326"/>
      <c r="E765" s="326"/>
      <c r="F765" s="326"/>
      <c r="G765" s="326"/>
      <c r="H765" s="326"/>
      <c r="I765" s="326"/>
      <c r="J765" s="326"/>
      <c r="K765" s="326"/>
      <c r="L765" s="326"/>
      <c r="M765" s="361"/>
      <c r="N765" s="361"/>
      <c r="O765" s="361"/>
      <c r="P765" s="361"/>
      <c r="Q765" s="361"/>
      <c r="R765" s="361"/>
      <c r="S765" s="361"/>
      <c r="T765" s="361"/>
      <c r="U765" s="361"/>
      <c r="V765" s="361"/>
    </row>
    <row r="766">
      <c r="A766" s="361"/>
      <c r="B766" s="326"/>
      <c r="C766" s="116"/>
      <c r="D766" s="326"/>
      <c r="E766" s="326"/>
      <c r="F766" s="326"/>
      <c r="G766" s="326"/>
      <c r="H766" s="326"/>
      <c r="I766" s="326"/>
      <c r="J766" s="326"/>
      <c r="K766" s="326"/>
      <c r="L766" s="326"/>
      <c r="M766" s="361"/>
      <c r="N766" s="361"/>
      <c r="O766" s="361"/>
      <c r="P766" s="361"/>
      <c r="Q766" s="361"/>
      <c r="R766" s="361"/>
      <c r="S766" s="361"/>
      <c r="T766" s="361"/>
      <c r="U766" s="361"/>
      <c r="V766" s="361"/>
    </row>
    <row r="767">
      <c r="A767" s="361"/>
      <c r="B767" s="326"/>
      <c r="C767" s="116"/>
      <c r="D767" s="326"/>
      <c r="E767" s="326"/>
      <c r="F767" s="326"/>
      <c r="G767" s="326"/>
      <c r="H767" s="326"/>
      <c r="I767" s="326"/>
      <c r="J767" s="326"/>
      <c r="K767" s="326"/>
      <c r="L767" s="326"/>
      <c r="M767" s="361"/>
      <c r="N767" s="361"/>
      <c r="O767" s="361"/>
      <c r="P767" s="361"/>
      <c r="Q767" s="361"/>
      <c r="R767" s="361"/>
      <c r="S767" s="361"/>
      <c r="T767" s="361"/>
      <c r="U767" s="361"/>
      <c r="V767" s="361"/>
    </row>
    <row r="768">
      <c r="A768" s="361"/>
      <c r="B768" s="326"/>
      <c r="C768" s="116"/>
      <c r="D768" s="326"/>
      <c r="E768" s="326"/>
      <c r="F768" s="326"/>
      <c r="G768" s="326"/>
      <c r="H768" s="326"/>
      <c r="I768" s="326"/>
      <c r="J768" s="326"/>
      <c r="K768" s="326"/>
      <c r="L768" s="326"/>
      <c r="M768" s="361"/>
      <c r="N768" s="361"/>
      <c r="O768" s="361"/>
      <c r="P768" s="361"/>
      <c r="Q768" s="361"/>
      <c r="R768" s="361"/>
      <c r="S768" s="361"/>
      <c r="T768" s="361"/>
      <c r="U768" s="361"/>
      <c r="V768" s="361"/>
    </row>
    <row r="769">
      <c r="A769" s="361"/>
      <c r="B769" s="326"/>
      <c r="C769" s="116"/>
      <c r="D769" s="326"/>
      <c r="E769" s="326"/>
      <c r="F769" s="326"/>
      <c r="G769" s="326"/>
      <c r="H769" s="326"/>
      <c r="I769" s="326"/>
      <c r="J769" s="326"/>
      <c r="K769" s="326"/>
      <c r="L769" s="326"/>
      <c r="M769" s="361"/>
      <c r="N769" s="361"/>
      <c r="O769" s="361"/>
      <c r="P769" s="361"/>
      <c r="Q769" s="361"/>
      <c r="R769" s="361"/>
      <c r="S769" s="361"/>
      <c r="T769" s="361"/>
      <c r="U769" s="361"/>
      <c r="V769" s="361"/>
    </row>
    <row r="770">
      <c r="A770" s="361"/>
      <c r="B770" s="326"/>
      <c r="C770" s="116"/>
      <c r="D770" s="326"/>
      <c r="E770" s="326"/>
      <c r="F770" s="326"/>
      <c r="G770" s="326"/>
      <c r="H770" s="326"/>
      <c r="I770" s="326"/>
      <c r="J770" s="326"/>
      <c r="K770" s="326"/>
      <c r="L770" s="326"/>
      <c r="M770" s="361"/>
      <c r="N770" s="361"/>
      <c r="O770" s="361"/>
      <c r="P770" s="361"/>
      <c r="Q770" s="361"/>
      <c r="R770" s="361"/>
      <c r="S770" s="361"/>
      <c r="T770" s="361"/>
      <c r="U770" s="361"/>
      <c r="V770" s="361"/>
    </row>
    <row r="771">
      <c r="A771" s="361"/>
      <c r="B771" s="326"/>
      <c r="C771" s="116"/>
      <c r="D771" s="326"/>
      <c r="E771" s="326"/>
      <c r="F771" s="326"/>
      <c r="G771" s="326"/>
      <c r="H771" s="326"/>
      <c r="I771" s="326"/>
      <c r="J771" s="326"/>
      <c r="K771" s="326"/>
      <c r="L771" s="326"/>
      <c r="M771" s="361"/>
      <c r="N771" s="361"/>
      <c r="O771" s="361"/>
      <c r="P771" s="361"/>
      <c r="Q771" s="361"/>
      <c r="R771" s="361"/>
      <c r="S771" s="361"/>
      <c r="T771" s="361"/>
      <c r="U771" s="361"/>
      <c r="V771" s="361"/>
    </row>
    <row r="772">
      <c r="A772" s="361"/>
      <c r="B772" s="326"/>
      <c r="C772" s="116"/>
      <c r="D772" s="326"/>
      <c r="E772" s="326"/>
      <c r="F772" s="326"/>
      <c r="G772" s="326"/>
      <c r="H772" s="326"/>
      <c r="I772" s="326"/>
      <c r="J772" s="326"/>
      <c r="K772" s="326"/>
      <c r="L772" s="326"/>
      <c r="M772" s="361"/>
      <c r="N772" s="361"/>
      <c r="O772" s="361"/>
      <c r="P772" s="361"/>
      <c r="Q772" s="361"/>
      <c r="R772" s="361"/>
      <c r="S772" s="361"/>
      <c r="T772" s="361"/>
      <c r="U772" s="361"/>
      <c r="V772" s="361"/>
    </row>
    <row r="773">
      <c r="A773" s="361"/>
      <c r="B773" s="326"/>
      <c r="C773" s="116"/>
      <c r="D773" s="326"/>
      <c r="E773" s="326"/>
      <c r="F773" s="326"/>
      <c r="G773" s="326"/>
      <c r="H773" s="326"/>
      <c r="I773" s="326"/>
      <c r="J773" s="326"/>
      <c r="K773" s="326"/>
      <c r="L773" s="326"/>
      <c r="M773" s="361"/>
      <c r="N773" s="361"/>
      <c r="O773" s="361"/>
      <c r="P773" s="361"/>
      <c r="Q773" s="361"/>
      <c r="R773" s="361"/>
      <c r="S773" s="361"/>
      <c r="T773" s="361"/>
      <c r="U773" s="361"/>
      <c r="V773" s="361"/>
    </row>
    <row r="774">
      <c r="A774" s="361"/>
      <c r="B774" s="326"/>
      <c r="C774" s="116"/>
      <c r="D774" s="326"/>
      <c r="E774" s="326"/>
      <c r="F774" s="326"/>
      <c r="G774" s="326"/>
      <c r="H774" s="326"/>
      <c r="I774" s="326"/>
      <c r="J774" s="326"/>
      <c r="K774" s="326"/>
      <c r="L774" s="326"/>
      <c r="M774" s="361"/>
      <c r="N774" s="361"/>
      <c r="O774" s="361"/>
      <c r="P774" s="361"/>
      <c r="Q774" s="361"/>
      <c r="R774" s="361"/>
      <c r="S774" s="361"/>
      <c r="T774" s="361"/>
      <c r="U774" s="361"/>
      <c r="V774" s="361"/>
    </row>
    <row r="775">
      <c r="A775" s="361"/>
      <c r="B775" s="326"/>
      <c r="C775" s="116"/>
      <c r="D775" s="326"/>
      <c r="E775" s="326"/>
      <c r="F775" s="326"/>
      <c r="G775" s="326"/>
      <c r="H775" s="326"/>
      <c r="I775" s="326"/>
      <c r="J775" s="326"/>
      <c r="K775" s="326"/>
      <c r="L775" s="326"/>
      <c r="M775" s="361"/>
      <c r="N775" s="361"/>
      <c r="O775" s="361"/>
      <c r="P775" s="361"/>
      <c r="Q775" s="361"/>
      <c r="R775" s="361"/>
      <c r="S775" s="361"/>
      <c r="T775" s="361"/>
      <c r="U775" s="361"/>
      <c r="V775" s="361"/>
    </row>
    <row r="776">
      <c r="A776" s="361"/>
      <c r="B776" s="326"/>
      <c r="C776" s="116"/>
      <c r="D776" s="326"/>
      <c r="E776" s="326"/>
      <c r="F776" s="326"/>
      <c r="G776" s="326"/>
      <c r="H776" s="326"/>
      <c r="I776" s="326"/>
      <c r="J776" s="326"/>
      <c r="K776" s="326"/>
      <c r="L776" s="326"/>
      <c r="M776" s="361"/>
      <c r="N776" s="361"/>
      <c r="O776" s="361"/>
      <c r="P776" s="361"/>
      <c r="Q776" s="361"/>
      <c r="R776" s="361"/>
      <c r="S776" s="361"/>
      <c r="T776" s="361"/>
      <c r="U776" s="361"/>
      <c r="V776" s="361"/>
    </row>
    <row r="777">
      <c r="A777" s="361"/>
      <c r="B777" s="326"/>
      <c r="C777" s="116"/>
      <c r="D777" s="326"/>
      <c r="E777" s="326"/>
      <c r="F777" s="326"/>
      <c r="G777" s="326"/>
      <c r="H777" s="326"/>
      <c r="I777" s="326"/>
      <c r="J777" s="326"/>
      <c r="K777" s="326"/>
      <c r="L777" s="326"/>
      <c r="M777" s="361"/>
      <c r="N777" s="361"/>
      <c r="O777" s="361"/>
      <c r="P777" s="361"/>
      <c r="Q777" s="361"/>
      <c r="R777" s="361"/>
      <c r="S777" s="361"/>
      <c r="T777" s="361"/>
      <c r="U777" s="361"/>
      <c r="V777" s="361"/>
    </row>
    <row r="778">
      <c r="A778" s="361"/>
      <c r="B778" s="326"/>
      <c r="C778" s="116"/>
      <c r="D778" s="326"/>
      <c r="E778" s="326"/>
      <c r="F778" s="326"/>
      <c r="G778" s="326"/>
      <c r="H778" s="326"/>
      <c r="I778" s="326"/>
      <c r="J778" s="326"/>
      <c r="K778" s="326"/>
      <c r="L778" s="326"/>
      <c r="M778" s="361"/>
      <c r="N778" s="361"/>
      <c r="O778" s="361"/>
      <c r="P778" s="361"/>
      <c r="Q778" s="361"/>
      <c r="R778" s="361"/>
      <c r="S778" s="361"/>
      <c r="T778" s="361"/>
      <c r="U778" s="361"/>
      <c r="V778" s="361"/>
    </row>
    <row r="779">
      <c r="A779" s="361"/>
      <c r="B779" s="326"/>
      <c r="C779" s="116"/>
      <c r="D779" s="326"/>
      <c r="E779" s="326"/>
      <c r="F779" s="326"/>
      <c r="G779" s="326"/>
      <c r="H779" s="326"/>
      <c r="I779" s="326"/>
      <c r="J779" s="326"/>
      <c r="K779" s="326"/>
      <c r="L779" s="326"/>
      <c r="M779" s="361"/>
      <c r="N779" s="361"/>
      <c r="O779" s="361"/>
      <c r="P779" s="361"/>
      <c r="Q779" s="361"/>
      <c r="R779" s="361"/>
      <c r="S779" s="361"/>
      <c r="T779" s="361"/>
      <c r="U779" s="361"/>
      <c r="V779" s="361"/>
    </row>
    <row r="780">
      <c r="A780" s="361"/>
      <c r="B780" s="326"/>
      <c r="C780" s="116"/>
      <c r="D780" s="326"/>
      <c r="E780" s="326"/>
      <c r="F780" s="326"/>
      <c r="G780" s="326"/>
      <c r="H780" s="326"/>
      <c r="I780" s="326"/>
      <c r="J780" s="326"/>
      <c r="K780" s="326"/>
      <c r="L780" s="326"/>
      <c r="M780" s="361"/>
      <c r="N780" s="361"/>
      <c r="O780" s="361"/>
      <c r="P780" s="361"/>
      <c r="Q780" s="361"/>
      <c r="R780" s="361"/>
      <c r="S780" s="361"/>
      <c r="T780" s="361"/>
      <c r="U780" s="361"/>
      <c r="V780" s="361"/>
    </row>
    <row r="781">
      <c r="A781" s="361"/>
      <c r="B781" s="326"/>
      <c r="C781" s="116"/>
      <c r="D781" s="326"/>
      <c r="E781" s="326"/>
      <c r="F781" s="326"/>
      <c r="G781" s="326"/>
      <c r="H781" s="326"/>
      <c r="I781" s="326"/>
      <c r="J781" s="326"/>
      <c r="K781" s="326"/>
      <c r="L781" s="326"/>
      <c r="M781" s="361"/>
      <c r="N781" s="361"/>
      <c r="O781" s="361"/>
      <c r="P781" s="361"/>
      <c r="Q781" s="361"/>
      <c r="R781" s="361"/>
      <c r="S781" s="361"/>
      <c r="T781" s="361"/>
      <c r="U781" s="361"/>
      <c r="V781" s="361"/>
    </row>
    <row r="782">
      <c r="A782" s="361"/>
      <c r="B782" s="326"/>
      <c r="C782" s="116"/>
      <c r="D782" s="326"/>
      <c r="E782" s="326"/>
      <c r="F782" s="326"/>
      <c r="G782" s="326"/>
      <c r="H782" s="326"/>
      <c r="I782" s="326"/>
      <c r="J782" s="326"/>
      <c r="K782" s="326"/>
      <c r="L782" s="326"/>
      <c r="M782" s="361"/>
      <c r="N782" s="361"/>
      <c r="O782" s="361"/>
      <c r="P782" s="361"/>
      <c r="Q782" s="361"/>
      <c r="R782" s="361"/>
      <c r="S782" s="361"/>
      <c r="T782" s="361"/>
      <c r="U782" s="361"/>
      <c r="V782" s="361"/>
    </row>
    <row r="783">
      <c r="A783" s="361"/>
      <c r="B783" s="326"/>
      <c r="C783" s="116"/>
      <c r="D783" s="326"/>
      <c r="E783" s="326"/>
      <c r="F783" s="326"/>
      <c r="G783" s="326"/>
      <c r="H783" s="326"/>
      <c r="I783" s="326"/>
      <c r="J783" s="326"/>
      <c r="K783" s="326"/>
      <c r="L783" s="326"/>
      <c r="M783" s="361"/>
      <c r="N783" s="361"/>
      <c r="O783" s="361"/>
      <c r="P783" s="361"/>
      <c r="Q783" s="361"/>
      <c r="R783" s="361"/>
      <c r="S783" s="361"/>
      <c r="T783" s="361"/>
      <c r="U783" s="361"/>
      <c r="V783" s="361"/>
    </row>
    <row r="784">
      <c r="A784" s="361"/>
      <c r="B784" s="326"/>
      <c r="C784" s="116"/>
      <c r="D784" s="326"/>
      <c r="E784" s="326"/>
      <c r="F784" s="326"/>
      <c r="G784" s="326"/>
      <c r="H784" s="326"/>
      <c r="I784" s="326"/>
      <c r="J784" s="326"/>
      <c r="K784" s="326"/>
      <c r="L784" s="326"/>
      <c r="M784" s="361"/>
      <c r="N784" s="361"/>
      <c r="O784" s="361"/>
      <c r="P784" s="361"/>
      <c r="Q784" s="361"/>
      <c r="R784" s="361"/>
      <c r="S784" s="361"/>
      <c r="T784" s="361"/>
      <c r="U784" s="361"/>
      <c r="V784" s="361"/>
    </row>
    <row r="785">
      <c r="A785" s="361"/>
      <c r="B785" s="326"/>
      <c r="C785" s="116"/>
      <c r="D785" s="326"/>
      <c r="E785" s="326"/>
      <c r="F785" s="326"/>
      <c r="G785" s="326"/>
      <c r="H785" s="326"/>
      <c r="I785" s="326"/>
      <c r="J785" s="326"/>
      <c r="K785" s="326"/>
      <c r="L785" s="326"/>
      <c r="M785" s="361"/>
      <c r="N785" s="361"/>
      <c r="O785" s="361"/>
      <c r="P785" s="361"/>
      <c r="Q785" s="361"/>
      <c r="R785" s="361"/>
      <c r="S785" s="361"/>
      <c r="T785" s="361"/>
      <c r="U785" s="361"/>
      <c r="V785" s="361"/>
    </row>
    <row r="786">
      <c r="A786" s="361"/>
      <c r="B786" s="326"/>
      <c r="C786" s="116"/>
      <c r="D786" s="326"/>
      <c r="E786" s="326"/>
      <c r="F786" s="326"/>
      <c r="G786" s="326"/>
      <c r="H786" s="326"/>
      <c r="I786" s="326"/>
      <c r="J786" s="326"/>
      <c r="K786" s="326"/>
      <c r="L786" s="326"/>
      <c r="M786" s="361"/>
      <c r="N786" s="361"/>
      <c r="O786" s="361"/>
      <c r="P786" s="361"/>
      <c r="Q786" s="361"/>
      <c r="R786" s="361"/>
      <c r="S786" s="361"/>
      <c r="T786" s="361"/>
      <c r="U786" s="361"/>
      <c r="V786" s="361"/>
    </row>
    <row r="787">
      <c r="A787" s="361"/>
      <c r="B787" s="326"/>
      <c r="C787" s="116"/>
      <c r="D787" s="326"/>
      <c r="E787" s="326"/>
      <c r="F787" s="326"/>
      <c r="G787" s="326"/>
      <c r="H787" s="326"/>
      <c r="I787" s="326"/>
      <c r="J787" s="326"/>
      <c r="K787" s="326"/>
      <c r="L787" s="326"/>
      <c r="M787" s="361"/>
      <c r="N787" s="361"/>
      <c r="O787" s="361"/>
      <c r="P787" s="361"/>
      <c r="Q787" s="361"/>
      <c r="R787" s="361"/>
      <c r="S787" s="361"/>
      <c r="T787" s="361"/>
      <c r="U787" s="361"/>
      <c r="V787" s="361"/>
    </row>
    <row r="788">
      <c r="A788" s="361"/>
      <c r="B788" s="326"/>
      <c r="C788" s="116"/>
      <c r="D788" s="326"/>
      <c r="E788" s="326"/>
      <c r="F788" s="326"/>
      <c r="G788" s="326"/>
      <c r="H788" s="326"/>
      <c r="I788" s="326"/>
      <c r="J788" s="326"/>
      <c r="K788" s="326"/>
      <c r="L788" s="326"/>
      <c r="M788" s="361"/>
      <c r="N788" s="361"/>
      <c r="O788" s="361"/>
      <c r="P788" s="361"/>
      <c r="Q788" s="361"/>
      <c r="R788" s="361"/>
      <c r="S788" s="361"/>
      <c r="T788" s="361"/>
      <c r="U788" s="361"/>
      <c r="V788" s="361"/>
    </row>
    <row r="789">
      <c r="A789" s="361"/>
      <c r="B789" s="326"/>
      <c r="C789" s="116"/>
      <c r="D789" s="326"/>
      <c r="E789" s="326"/>
      <c r="F789" s="326"/>
      <c r="G789" s="326"/>
      <c r="H789" s="326"/>
      <c r="I789" s="326"/>
      <c r="J789" s="326"/>
      <c r="K789" s="326"/>
      <c r="L789" s="326"/>
      <c r="M789" s="361"/>
      <c r="N789" s="361"/>
      <c r="O789" s="361"/>
      <c r="P789" s="361"/>
      <c r="Q789" s="361"/>
      <c r="R789" s="361"/>
      <c r="S789" s="361"/>
      <c r="T789" s="361"/>
      <c r="U789" s="361"/>
      <c r="V789" s="361"/>
    </row>
    <row r="790">
      <c r="A790" s="361"/>
      <c r="B790" s="326"/>
      <c r="C790" s="116"/>
      <c r="D790" s="326"/>
      <c r="E790" s="326"/>
      <c r="F790" s="326"/>
      <c r="G790" s="326"/>
      <c r="H790" s="326"/>
      <c r="I790" s="326"/>
      <c r="J790" s="326"/>
      <c r="K790" s="326"/>
      <c r="L790" s="326"/>
      <c r="M790" s="361"/>
      <c r="N790" s="361"/>
      <c r="O790" s="361"/>
      <c r="P790" s="361"/>
      <c r="Q790" s="361"/>
      <c r="R790" s="361"/>
      <c r="S790" s="361"/>
      <c r="T790" s="361"/>
      <c r="U790" s="361"/>
      <c r="V790" s="361"/>
    </row>
    <row r="791">
      <c r="A791" s="361"/>
      <c r="B791" s="326"/>
      <c r="C791" s="116"/>
      <c r="D791" s="326"/>
      <c r="E791" s="326"/>
      <c r="F791" s="326"/>
      <c r="G791" s="326"/>
      <c r="H791" s="326"/>
      <c r="I791" s="326"/>
      <c r="J791" s="326"/>
      <c r="K791" s="326"/>
      <c r="L791" s="326"/>
      <c r="M791" s="361"/>
      <c r="N791" s="361"/>
      <c r="O791" s="361"/>
      <c r="P791" s="361"/>
      <c r="Q791" s="361"/>
      <c r="R791" s="361"/>
      <c r="S791" s="361"/>
      <c r="T791" s="361"/>
      <c r="U791" s="361"/>
      <c r="V791" s="361"/>
    </row>
    <row r="792">
      <c r="A792" s="361"/>
      <c r="B792" s="326"/>
      <c r="C792" s="116"/>
      <c r="D792" s="326"/>
      <c r="E792" s="326"/>
      <c r="F792" s="326"/>
      <c r="G792" s="326"/>
      <c r="H792" s="326"/>
      <c r="I792" s="326"/>
      <c r="J792" s="326"/>
      <c r="K792" s="326"/>
      <c r="L792" s="326"/>
      <c r="M792" s="361"/>
      <c r="N792" s="361"/>
      <c r="O792" s="361"/>
      <c r="P792" s="361"/>
      <c r="Q792" s="361"/>
      <c r="R792" s="361"/>
      <c r="S792" s="361"/>
      <c r="T792" s="361"/>
      <c r="U792" s="361"/>
      <c r="V792" s="361"/>
    </row>
    <row r="793">
      <c r="A793" s="361"/>
      <c r="B793" s="326"/>
      <c r="C793" s="116"/>
      <c r="D793" s="326"/>
      <c r="E793" s="326"/>
      <c r="F793" s="326"/>
      <c r="G793" s="326"/>
      <c r="H793" s="326"/>
      <c r="I793" s="326"/>
      <c r="J793" s="326"/>
      <c r="K793" s="326"/>
      <c r="L793" s="326"/>
      <c r="M793" s="361"/>
      <c r="N793" s="361"/>
      <c r="O793" s="361"/>
      <c r="P793" s="361"/>
      <c r="Q793" s="361"/>
      <c r="R793" s="361"/>
      <c r="S793" s="361"/>
      <c r="T793" s="361"/>
      <c r="U793" s="361"/>
      <c r="V793" s="361"/>
    </row>
    <row r="794">
      <c r="A794" s="361"/>
      <c r="B794" s="326"/>
      <c r="C794" s="116"/>
      <c r="D794" s="326"/>
      <c r="E794" s="326"/>
      <c r="F794" s="326"/>
      <c r="G794" s="326"/>
      <c r="H794" s="326"/>
      <c r="I794" s="326"/>
      <c r="J794" s="326"/>
      <c r="K794" s="326"/>
      <c r="L794" s="326"/>
      <c r="M794" s="361"/>
      <c r="N794" s="361"/>
      <c r="O794" s="361"/>
      <c r="P794" s="361"/>
      <c r="Q794" s="361"/>
      <c r="R794" s="361"/>
      <c r="S794" s="361"/>
      <c r="T794" s="361"/>
      <c r="U794" s="361"/>
      <c r="V794" s="361"/>
    </row>
    <row r="795">
      <c r="A795" s="361"/>
      <c r="B795" s="326"/>
      <c r="C795" s="116"/>
      <c r="D795" s="326"/>
      <c r="E795" s="326"/>
      <c r="F795" s="326"/>
      <c r="G795" s="326"/>
      <c r="H795" s="326"/>
      <c r="I795" s="326"/>
      <c r="J795" s="326"/>
      <c r="K795" s="326"/>
      <c r="L795" s="326"/>
      <c r="M795" s="361"/>
      <c r="N795" s="361"/>
      <c r="O795" s="361"/>
      <c r="P795" s="361"/>
      <c r="Q795" s="361"/>
      <c r="R795" s="361"/>
      <c r="S795" s="361"/>
      <c r="T795" s="361"/>
      <c r="U795" s="361"/>
      <c r="V795" s="361"/>
    </row>
    <row r="796">
      <c r="A796" s="361"/>
      <c r="B796" s="326"/>
      <c r="C796" s="116"/>
      <c r="D796" s="326"/>
      <c r="E796" s="326"/>
      <c r="F796" s="326"/>
      <c r="G796" s="326"/>
      <c r="H796" s="326"/>
      <c r="I796" s="326"/>
      <c r="J796" s="326"/>
      <c r="K796" s="326"/>
      <c r="L796" s="326"/>
      <c r="M796" s="361"/>
      <c r="N796" s="361"/>
      <c r="O796" s="361"/>
      <c r="P796" s="361"/>
      <c r="Q796" s="361"/>
      <c r="R796" s="361"/>
      <c r="S796" s="361"/>
      <c r="T796" s="361"/>
      <c r="U796" s="361"/>
      <c r="V796" s="361"/>
    </row>
    <row r="797">
      <c r="A797" s="361"/>
      <c r="B797" s="326"/>
      <c r="C797" s="116"/>
      <c r="D797" s="326"/>
      <c r="E797" s="326"/>
      <c r="F797" s="326"/>
      <c r="G797" s="326"/>
      <c r="H797" s="326"/>
      <c r="I797" s="326"/>
      <c r="J797" s="326"/>
      <c r="K797" s="326"/>
      <c r="L797" s="326"/>
      <c r="M797" s="361"/>
      <c r="N797" s="361"/>
      <c r="O797" s="361"/>
      <c r="P797" s="361"/>
      <c r="Q797" s="361"/>
      <c r="R797" s="361"/>
      <c r="S797" s="361"/>
      <c r="T797" s="361"/>
      <c r="U797" s="361"/>
      <c r="V797" s="361"/>
    </row>
    <row r="798">
      <c r="A798" s="361"/>
      <c r="B798" s="326"/>
      <c r="C798" s="116"/>
      <c r="D798" s="326"/>
      <c r="E798" s="326"/>
      <c r="F798" s="326"/>
      <c r="G798" s="326"/>
      <c r="H798" s="326"/>
      <c r="I798" s="326"/>
      <c r="J798" s="326"/>
      <c r="K798" s="326"/>
      <c r="L798" s="326"/>
      <c r="M798" s="361"/>
      <c r="N798" s="361"/>
      <c r="O798" s="361"/>
      <c r="P798" s="361"/>
      <c r="Q798" s="361"/>
      <c r="R798" s="361"/>
      <c r="S798" s="361"/>
      <c r="T798" s="361"/>
      <c r="U798" s="361"/>
      <c r="V798" s="361"/>
    </row>
    <row r="799">
      <c r="A799" s="361"/>
      <c r="B799" s="326"/>
      <c r="C799" s="116"/>
      <c r="D799" s="326"/>
      <c r="E799" s="326"/>
      <c r="F799" s="326"/>
      <c r="G799" s="326"/>
      <c r="H799" s="326"/>
      <c r="I799" s="326"/>
      <c r="J799" s="326"/>
      <c r="K799" s="326"/>
      <c r="L799" s="326"/>
      <c r="M799" s="361"/>
      <c r="N799" s="361"/>
      <c r="O799" s="361"/>
      <c r="P799" s="361"/>
      <c r="Q799" s="361"/>
      <c r="R799" s="361"/>
      <c r="S799" s="361"/>
      <c r="T799" s="361"/>
      <c r="U799" s="361"/>
      <c r="V799" s="361"/>
    </row>
    <row r="800">
      <c r="A800" s="361"/>
      <c r="B800" s="326"/>
      <c r="C800" s="116"/>
      <c r="D800" s="326"/>
      <c r="E800" s="326"/>
      <c r="F800" s="326"/>
      <c r="G800" s="326"/>
      <c r="H800" s="326"/>
      <c r="I800" s="326"/>
      <c r="J800" s="326"/>
      <c r="K800" s="326"/>
      <c r="L800" s="326"/>
      <c r="M800" s="361"/>
      <c r="N800" s="361"/>
      <c r="O800" s="361"/>
      <c r="P800" s="361"/>
      <c r="Q800" s="361"/>
      <c r="R800" s="361"/>
      <c r="S800" s="361"/>
      <c r="T800" s="361"/>
      <c r="U800" s="361"/>
      <c r="V800" s="361"/>
    </row>
    <row r="801">
      <c r="A801" s="361"/>
      <c r="B801" s="326"/>
      <c r="C801" s="116"/>
      <c r="D801" s="326"/>
      <c r="E801" s="326"/>
      <c r="F801" s="326"/>
      <c r="G801" s="326"/>
      <c r="H801" s="326"/>
      <c r="I801" s="326"/>
      <c r="J801" s="326"/>
      <c r="K801" s="326"/>
      <c r="L801" s="326"/>
      <c r="M801" s="361"/>
      <c r="N801" s="361"/>
      <c r="O801" s="361"/>
      <c r="P801" s="361"/>
      <c r="Q801" s="361"/>
      <c r="R801" s="361"/>
      <c r="S801" s="361"/>
      <c r="T801" s="361"/>
      <c r="U801" s="361"/>
      <c r="V801" s="361"/>
    </row>
    <row r="802">
      <c r="A802" s="361"/>
      <c r="B802" s="326"/>
      <c r="C802" s="116"/>
      <c r="D802" s="326"/>
      <c r="E802" s="326"/>
      <c r="F802" s="326"/>
      <c r="G802" s="326"/>
      <c r="H802" s="326"/>
      <c r="I802" s="326"/>
      <c r="J802" s="326"/>
      <c r="K802" s="326"/>
      <c r="L802" s="326"/>
      <c r="M802" s="361"/>
      <c r="N802" s="361"/>
      <c r="O802" s="361"/>
      <c r="P802" s="361"/>
      <c r="Q802" s="361"/>
      <c r="R802" s="361"/>
      <c r="S802" s="361"/>
      <c r="T802" s="361"/>
      <c r="U802" s="361"/>
      <c r="V802" s="361"/>
    </row>
    <row r="803">
      <c r="A803" s="361"/>
      <c r="B803" s="326"/>
      <c r="C803" s="116"/>
      <c r="D803" s="326"/>
      <c r="E803" s="326"/>
      <c r="F803" s="326"/>
      <c r="G803" s="326"/>
      <c r="H803" s="326"/>
      <c r="I803" s="326"/>
      <c r="J803" s="326"/>
      <c r="K803" s="326"/>
      <c r="L803" s="326"/>
      <c r="M803" s="361"/>
      <c r="N803" s="361"/>
      <c r="O803" s="361"/>
      <c r="P803" s="361"/>
      <c r="Q803" s="361"/>
      <c r="R803" s="361"/>
      <c r="S803" s="361"/>
      <c r="T803" s="361"/>
      <c r="U803" s="361"/>
      <c r="V803" s="361"/>
    </row>
    <row r="804">
      <c r="A804" s="361"/>
      <c r="B804" s="326"/>
      <c r="C804" s="116"/>
      <c r="D804" s="326"/>
      <c r="E804" s="326"/>
      <c r="F804" s="326"/>
      <c r="G804" s="326"/>
      <c r="H804" s="326"/>
      <c r="I804" s="326"/>
      <c r="J804" s="326"/>
      <c r="K804" s="326"/>
      <c r="L804" s="326"/>
      <c r="M804" s="361"/>
      <c r="N804" s="361"/>
      <c r="O804" s="361"/>
      <c r="P804" s="361"/>
      <c r="Q804" s="361"/>
      <c r="R804" s="361"/>
      <c r="S804" s="361"/>
      <c r="T804" s="361"/>
      <c r="U804" s="361"/>
      <c r="V804" s="361"/>
    </row>
    <row r="805">
      <c r="A805" s="361"/>
      <c r="B805" s="326"/>
      <c r="C805" s="116"/>
      <c r="D805" s="326"/>
      <c r="E805" s="326"/>
      <c r="F805" s="326"/>
      <c r="G805" s="326"/>
      <c r="H805" s="326"/>
      <c r="I805" s="326"/>
      <c r="J805" s="326"/>
      <c r="K805" s="326"/>
      <c r="L805" s="326"/>
      <c r="M805" s="361"/>
      <c r="N805" s="361"/>
      <c r="O805" s="361"/>
      <c r="P805" s="361"/>
      <c r="Q805" s="361"/>
      <c r="R805" s="361"/>
      <c r="S805" s="361"/>
      <c r="T805" s="361"/>
      <c r="U805" s="361"/>
      <c r="V805" s="361"/>
    </row>
    <row r="806">
      <c r="A806" s="361"/>
      <c r="B806" s="326"/>
      <c r="C806" s="116"/>
      <c r="D806" s="326"/>
      <c r="E806" s="326"/>
      <c r="F806" s="326"/>
      <c r="G806" s="326"/>
      <c r="H806" s="326"/>
      <c r="I806" s="326"/>
      <c r="J806" s="326"/>
      <c r="K806" s="326"/>
      <c r="L806" s="326"/>
      <c r="M806" s="361"/>
      <c r="N806" s="361"/>
      <c r="O806" s="361"/>
      <c r="P806" s="361"/>
      <c r="Q806" s="361"/>
      <c r="R806" s="361"/>
      <c r="S806" s="361"/>
      <c r="T806" s="361"/>
      <c r="U806" s="361"/>
      <c r="V806" s="361"/>
    </row>
    <row r="807">
      <c r="A807" s="361"/>
      <c r="B807" s="326"/>
      <c r="C807" s="116"/>
      <c r="D807" s="326"/>
      <c r="E807" s="326"/>
      <c r="F807" s="326"/>
      <c r="G807" s="326"/>
      <c r="H807" s="326"/>
      <c r="I807" s="326"/>
      <c r="J807" s="326"/>
      <c r="K807" s="326"/>
      <c r="L807" s="326"/>
      <c r="M807" s="361"/>
      <c r="N807" s="361"/>
      <c r="O807" s="361"/>
      <c r="P807" s="361"/>
      <c r="Q807" s="361"/>
      <c r="R807" s="361"/>
      <c r="S807" s="361"/>
      <c r="T807" s="361"/>
      <c r="U807" s="361"/>
      <c r="V807" s="361"/>
    </row>
    <row r="808">
      <c r="A808" s="361"/>
      <c r="B808" s="326"/>
      <c r="C808" s="116"/>
      <c r="D808" s="326"/>
      <c r="E808" s="326"/>
      <c r="F808" s="326"/>
      <c r="G808" s="326"/>
      <c r="H808" s="326"/>
      <c r="I808" s="326"/>
      <c r="J808" s="326"/>
      <c r="K808" s="326"/>
      <c r="L808" s="326"/>
      <c r="M808" s="361"/>
      <c r="N808" s="361"/>
      <c r="O808" s="361"/>
      <c r="P808" s="361"/>
      <c r="Q808" s="361"/>
      <c r="R808" s="361"/>
      <c r="S808" s="361"/>
      <c r="T808" s="361"/>
      <c r="U808" s="361"/>
      <c r="V808" s="361"/>
    </row>
    <row r="809">
      <c r="A809" s="361"/>
      <c r="B809" s="326"/>
      <c r="C809" s="116"/>
      <c r="D809" s="326"/>
      <c r="E809" s="326"/>
      <c r="F809" s="326"/>
      <c r="G809" s="326"/>
      <c r="H809" s="326"/>
      <c r="I809" s="326"/>
      <c r="J809" s="326"/>
      <c r="K809" s="326"/>
      <c r="L809" s="326"/>
      <c r="M809" s="361"/>
      <c r="N809" s="361"/>
      <c r="O809" s="361"/>
      <c r="P809" s="361"/>
      <c r="Q809" s="361"/>
      <c r="R809" s="361"/>
      <c r="S809" s="361"/>
      <c r="T809" s="361"/>
      <c r="U809" s="361"/>
      <c r="V809" s="361"/>
    </row>
    <row r="810">
      <c r="A810" s="361"/>
      <c r="B810" s="326"/>
      <c r="C810" s="116"/>
      <c r="D810" s="326"/>
      <c r="E810" s="326"/>
      <c r="F810" s="326"/>
      <c r="G810" s="326"/>
      <c r="H810" s="326"/>
      <c r="I810" s="326"/>
      <c r="J810" s="326"/>
      <c r="K810" s="326"/>
      <c r="L810" s="326"/>
      <c r="M810" s="361"/>
      <c r="N810" s="361"/>
      <c r="O810" s="361"/>
      <c r="P810" s="361"/>
      <c r="Q810" s="361"/>
      <c r="R810" s="361"/>
      <c r="S810" s="361"/>
      <c r="T810" s="361"/>
      <c r="U810" s="361"/>
      <c r="V810" s="361"/>
    </row>
    <row r="811">
      <c r="A811" s="361"/>
      <c r="B811" s="326"/>
      <c r="C811" s="116"/>
      <c r="D811" s="326"/>
      <c r="E811" s="326"/>
      <c r="F811" s="326"/>
      <c r="G811" s="326"/>
      <c r="H811" s="326"/>
      <c r="I811" s="326"/>
      <c r="J811" s="326"/>
      <c r="K811" s="326"/>
      <c r="L811" s="326"/>
      <c r="M811" s="361"/>
      <c r="N811" s="361"/>
      <c r="O811" s="361"/>
      <c r="P811" s="361"/>
      <c r="Q811" s="361"/>
      <c r="R811" s="361"/>
      <c r="S811" s="361"/>
      <c r="T811" s="361"/>
      <c r="U811" s="361"/>
      <c r="V811" s="361"/>
    </row>
    <row r="812">
      <c r="A812" s="361"/>
      <c r="B812" s="326"/>
      <c r="C812" s="116"/>
      <c r="D812" s="326"/>
      <c r="E812" s="326"/>
      <c r="F812" s="326"/>
      <c r="G812" s="326"/>
      <c r="H812" s="326"/>
      <c r="I812" s="326"/>
      <c r="J812" s="326"/>
      <c r="K812" s="326"/>
      <c r="L812" s="326"/>
      <c r="M812" s="361"/>
      <c r="N812" s="361"/>
      <c r="O812" s="361"/>
      <c r="P812" s="361"/>
      <c r="Q812" s="361"/>
      <c r="R812" s="361"/>
      <c r="S812" s="361"/>
      <c r="T812" s="361"/>
      <c r="U812" s="361"/>
      <c r="V812" s="361"/>
    </row>
    <row r="813">
      <c r="A813" s="361"/>
      <c r="B813" s="326"/>
      <c r="C813" s="116"/>
      <c r="D813" s="326"/>
      <c r="E813" s="326"/>
      <c r="F813" s="326"/>
      <c r="G813" s="326"/>
      <c r="H813" s="326"/>
      <c r="I813" s="326"/>
      <c r="J813" s="326"/>
      <c r="K813" s="326"/>
      <c r="L813" s="326"/>
      <c r="M813" s="361"/>
      <c r="N813" s="361"/>
      <c r="O813" s="361"/>
      <c r="P813" s="361"/>
      <c r="Q813" s="361"/>
      <c r="R813" s="361"/>
      <c r="S813" s="361"/>
      <c r="T813" s="361"/>
      <c r="U813" s="361"/>
      <c r="V813" s="361"/>
    </row>
    <row r="814">
      <c r="A814" s="361"/>
      <c r="B814" s="326"/>
      <c r="C814" s="116"/>
      <c r="D814" s="326"/>
      <c r="E814" s="326"/>
      <c r="F814" s="326"/>
      <c r="G814" s="326"/>
      <c r="H814" s="326"/>
      <c r="I814" s="326"/>
      <c r="J814" s="326"/>
      <c r="K814" s="326"/>
      <c r="L814" s="326"/>
      <c r="M814" s="361"/>
      <c r="N814" s="361"/>
      <c r="O814" s="361"/>
      <c r="P814" s="361"/>
      <c r="Q814" s="361"/>
      <c r="R814" s="361"/>
      <c r="S814" s="361"/>
      <c r="T814" s="361"/>
      <c r="U814" s="361"/>
      <c r="V814" s="361"/>
    </row>
    <row r="815">
      <c r="A815" s="361"/>
      <c r="B815" s="326"/>
      <c r="C815" s="116"/>
      <c r="D815" s="326"/>
      <c r="E815" s="326"/>
      <c r="F815" s="326"/>
      <c r="G815" s="326"/>
      <c r="H815" s="326"/>
      <c r="I815" s="326"/>
      <c r="J815" s="326"/>
      <c r="K815" s="326"/>
      <c r="L815" s="326"/>
      <c r="M815" s="361"/>
      <c r="N815" s="361"/>
      <c r="O815" s="361"/>
      <c r="P815" s="361"/>
      <c r="Q815" s="361"/>
      <c r="R815" s="361"/>
      <c r="S815" s="361"/>
      <c r="T815" s="361"/>
      <c r="U815" s="361"/>
      <c r="V815" s="361"/>
    </row>
    <row r="816">
      <c r="A816" s="361"/>
      <c r="B816" s="326"/>
      <c r="C816" s="116"/>
      <c r="D816" s="326"/>
      <c r="E816" s="326"/>
      <c r="F816" s="326"/>
      <c r="G816" s="326"/>
      <c r="H816" s="326"/>
      <c r="I816" s="326"/>
      <c r="J816" s="326"/>
      <c r="K816" s="326"/>
      <c r="L816" s="326"/>
      <c r="M816" s="361"/>
      <c r="N816" s="361"/>
      <c r="O816" s="361"/>
      <c r="P816" s="361"/>
      <c r="Q816" s="361"/>
      <c r="R816" s="361"/>
      <c r="S816" s="361"/>
      <c r="T816" s="361"/>
      <c r="U816" s="361"/>
      <c r="V816" s="361"/>
    </row>
    <row r="817">
      <c r="A817" s="361"/>
      <c r="B817" s="326"/>
      <c r="C817" s="116"/>
      <c r="D817" s="326"/>
      <c r="E817" s="326"/>
      <c r="F817" s="326"/>
      <c r="G817" s="326"/>
      <c r="H817" s="326"/>
      <c r="I817" s="326"/>
      <c r="J817" s="326"/>
      <c r="K817" s="326"/>
      <c r="L817" s="326"/>
      <c r="M817" s="361"/>
      <c r="N817" s="361"/>
      <c r="O817" s="361"/>
      <c r="P817" s="361"/>
      <c r="Q817" s="361"/>
      <c r="R817" s="361"/>
      <c r="S817" s="361"/>
      <c r="T817" s="361"/>
      <c r="U817" s="361"/>
      <c r="V817" s="361"/>
    </row>
    <row r="818">
      <c r="A818" s="361"/>
      <c r="B818" s="326"/>
      <c r="C818" s="116"/>
      <c r="D818" s="326"/>
      <c r="E818" s="326"/>
      <c r="F818" s="326"/>
      <c r="G818" s="326"/>
      <c r="H818" s="326"/>
      <c r="I818" s="326"/>
      <c r="J818" s="326"/>
      <c r="K818" s="326"/>
      <c r="L818" s="326"/>
      <c r="M818" s="361"/>
      <c r="N818" s="361"/>
      <c r="O818" s="361"/>
      <c r="P818" s="361"/>
      <c r="Q818" s="361"/>
      <c r="R818" s="361"/>
      <c r="S818" s="361"/>
      <c r="T818" s="361"/>
      <c r="U818" s="361"/>
      <c r="V818" s="361"/>
    </row>
    <row r="819">
      <c r="A819" s="361"/>
      <c r="B819" s="326"/>
      <c r="C819" s="116"/>
      <c r="D819" s="326"/>
      <c r="E819" s="326"/>
      <c r="F819" s="326"/>
      <c r="G819" s="326"/>
      <c r="H819" s="326"/>
      <c r="I819" s="326"/>
      <c r="J819" s="326"/>
      <c r="K819" s="326"/>
      <c r="L819" s="326"/>
      <c r="M819" s="361"/>
      <c r="N819" s="361"/>
      <c r="O819" s="361"/>
      <c r="P819" s="361"/>
      <c r="Q819" s="361"/>
      <c r="R819" s="361"/>
      <c r="S819" s="361"/>
      <c r="T819" s="361"/>
      <c r="U819" s="361"/>
      <c r="V819" s="361"/>
    </row>
    <row r="820">
      <c r="A820" s="361"/>
      <c r="B820" s="326"/>
      <c r="C820" s="116"/>
      <c r="D820" s="326"/>
      <c r="E820" s="326"/>
      <c r="F820" s="326"/>
      <c r="G820" s="326"/>
      <c r="H820" s="326"/>
      <c r="I820" s="326"/>
      <c r="J820" s="326"/>
      <c r="K820" s="326"/>
      <c r="L820" s="326"/>
      <c r="M820" s="361"/>
      <c r="N820" s="361"/>
      <c r="O820" s="361"/>
      <c r="P820" s="361"/>
      <c r="Q820" s="361"/>
      <c r="R820" s="361"/>
      <c r="S820" s="361"/>
      <c r="T820" s="361"/>
      <c r="U820" s="361"/>
      <c r="V820" s="361"/>
    </row>
    <row r="821">
      <c r="A821" s="361"/>
      <c r="B821" s="326"/>
      <c r="C821" s="116"/>
      <c r="D821" s="326"/>
      <c r="E821" s="326"/>
      <c r="F821" s="326"/>
      <c r="G821" s="326"/>
      <c r="H821" s="326"/>
      <c r="I821" s="326"/>
      <c r="J821" s="326"/>
      <c r="K821" s="326"/>
      <c r="L821" s="326"/>
      <c r="M821" s="361"/>
      <c r="N821" s="361"/>
      <c r="O821" s="361"/>
      <c r="P821" s="361"/>
      <c r="Q821" s="361"/>
      <c r="R821" s="361"/>
      <c r="S821" s="361"/>
      <c r="T821" s="361"/>
      <c r="U821" s="361"/>
      <c r="V821" s="361"/>
    </row>
    <row r="822">
      <c r="A822" s="361"/>
      <c r="B822" s="326"/>
      <c r="C822" s="116"/>
      <c r="D822" s="326"/>
      <c r="E822" s="326"/>
      <c r="F822" s="326"/>
      <c r="G822" s="326"/>
      <c r="H822" s="326"/>
      <c r="I822" s="326"/>
      <c r="J822" s="326"/>
      <c r="K822" s="326"/>
      <c r="L822" s="326"/>
      <c r="M822" s="361"/>
      <c r="N822" s="361"/>
      <c r="O822" s="361"/>
      <c r="P822" s="361"/>
      <c r="Q822" s="361"/>
      <c r="R822" s="361"/>
      <c r="S822" s="361"/>
      <c r="T822" s="361"/>
      <c r="U822" s="361"/>
      <c r="V822" s="361"/>
    </row>
    <row r="823">
      <c r="A823" s="361"/>
      <c r="B823" s="326"/>
      <c r="C823" s="116"/>
      <c r="D823" s="326"/>
      <c r="E823" s="326"/>
      <c r="F823" s="326"/>
      <c r="G823" s="326"/>
      <c r="H823" s="326"/>
      <c r="I823" s="326"/>
      <c r="J823" s="326"/>
      <c r="K823" s="326"/>
      <c r="L823" s="326"/>
      <c r="M823" s="361"/>
      <c r="N823" s="361"/>
      <c r="O823" s="361"/>
      <c r="P823" s="361"/>
      <c r="Q823" s="361"/>
      <c r="R823" s="361"/>
      <c r="S823" s="361"/>
      <c r="T823" s="361"/>
      <c r="U823" s="361"/>
      <c r="V823" s="361"/>
    </row>
    <row r="824">
      <c r="A824" s="361"/>
      <c r="B824" s="326"/>
      <c r="C824" s="116"/>
      <c r="D824" s="326"/>
      <c r="E824" s="326"/>
      <c r="F824" s="326"/>
      <c r="G824" s="326"/>
      <c r="H824" s="326"/>
      <c r="I824" s="326"/>
      <c r="J824" s="326"/>
      <c r="K824" s="326"/>
      <c r="L824" s="326"/>
      <c r="M824" s="361"/>
      <c r="N824" s="361"/>
      <c r="O824" s="361"/>
      <c r="P824" s="361"/>
      <c r="Q824" s="361"/>
      <c r="R824" s="361"/>
      <c r="S824" s="361"/>
      <c r="T824" s="361"/>
      <c r="U824" s="361"/>
      <c r="V824" s="361"/>
    </row>
    <row r="825">
      <c r="A825" s="361"/>
      <c r="B825" s="326"/>
      <c r="C825" s="116"/>
      <c r="D825" s="326"/>
      <c r="E825" s="326"/>
      <c r="F825" s="326"/>
      <c r="G825" s="326"/>
      <c r="H825" s="326"/>
      <c r="I825" s="326"/>
      <c r="J825" s="326"/>
      <c r="K825" s="326"/>
      <c r="L825" s="326"/>
      <c r="M825" s="361"/>
      <c r="N825" s="361"/>
      <c r="O825" s="361"/>
      <c r="P825" s="361"/>
      <c r="Q825" s="361"/>
      <c r="R825" s="361"/>
      <c r="S825" s="361"/>
      <c r="T825" s="361"/>
      <c r="U825" s="361"/>
      <c r="V825" s="361"/>
    </row>
    <row r="826">
      <c r="A826" s="361"/>
      <c r="B826" s="326"/>
      <c r="C826" s="116"/>
      <c r="D826" s="326"/>
      <c r="E826" s="326"/>
      <c r="F826" s="326"/>
      <c r="G826" s="326"/>
      <c r="H826" s="326"/>
      <c r="I826" s="326"/>
      <c r="J826" s="326"/>
      <c r="K826" s="326"/>
      <c r="L826" s="326"/>
      <c r="M826" s="361"/>
      <c r="N826" s="361"/>
      <c r="O826" s="361"/>
      <c r="P826" s="361"/>
      <c r="Q826" s="361"/>
      <c r="R826" s="361"/>
      <c r="S826" s="361"/>
      <c r="T826" s="361"/>
      <c r="U826" s="361"/>
      <c r="V826" s="361"/>
    </row>
    <row r="827">
      <c r="A827" s="361"/>
      <c r="B827" s="326"/>
      <c r="C827" s="116"/>
      <c r="D827" s="326"/>
      <c r="E827" s="326"/>
      <c r="F827" s="326"/>
      <c r="G827" s="326"/>
      <c r="H827" s="326"/>
      <c r="I827" s="326"/>
      <c r="J827" s="326"/>
      <c r="K827" s="326"/>
      <c r="L827" s="326"/>
      <c r="M827" s="361"/>
      <c r="N827" s="361"/>
      <c r="O827" s="361"/>
      <c r="P827" s="361"/>
      <c r="Q827" s="361"/>
      <c r="R827" s="361"/>
      <c r="S827" s="361"/>
      <c r="T827" s="361"/>
      <c r="U827" s="361"/>
      <c r="V827" s="361"/>
    </row>
    <row r="828">
      <c r="A828" s="361"/>
      <c r="B828" s="326"/>
      <c r="C828" s="116"/>
      <c r="D828" s="326"/>
      <c r="E828" s="326"/>
      <c r="F828" s="326"/>
      <c r="G828" s="326"/>
      <c r="H828" s="326"/>
      <c r="I828" s="326"/>
      <c r="J828" s="326"/>
      <c r="K828" s="326"/>
      <c r="L828" s="326"/>
      <c r="M828" s="361"/>
      <c r="N828" s="361"/>
      <c r="O828" s="361"/>
      <c r="P828" s="361"/>
      <c r="Q828" s="361"/>
      <c r="R828" s="361"/>
      <c r="S828" s="361"/>
      <c r="T828" s="361"/>
      <c r="U828" s="361"/>
      <c r="V828" s="361"/>
    </row>
    <row r="829">
      <c r="A829" s="361"/>
      <c r="B829" s="326"/>
      <c r="C829" s="116"/>
      <c r="D829" s="326"/>
      <c r="E829" s="326"/>
      <c r="F829" s="326"/>
      <c r="G829" s="326"/>
      <c r="H829" s="326"/>
      <c r="I829" s="326"/>
      <c r="J829" s="326"/>
      <c r="K829" s="326"/>
      <c r="L829" s="326"/>
      <c r="M829" s="361"/>
      <c r="N829" s="361"/>
      <c r="O829" s="361"/>
      <c r="P829" s="361"/>
      <c r="Q829" s="361"/>
      <c r="R829" s="361"/>
      <c r="S829" s="361"/>
      <c r="T829" s="361"/>
      <c r="U829" s="361"/>
      <c r="V829" s="361"/>
    </row>
    <row r="830">
      <c r="A830" s="361"/>
      <c r="B830" s="326"/>
      <c r="C830" s="116"/>
      <c r="D830" s="326"/>
      <c r="E830" s="326"/>
      <c r="F830" s="326"/>
      <c r="G830" s="326"/>
      <c r="H830" s="326"/>
      <c r="I830" s="326"/>
      <c r="J830" s="326"/>
      <c r="K830" s="326"/>
      <c r="L830" s="326"/>
      <c r="M830" s="361"/>
      <c r="N830" s="361"/>
      <c r="O830" s="361"/>
      <c r="P830" s="361"/>
      <c r="Q830" s="361"/>
      <c r="R830" s="361"/>
      <c r="S830" s="361"/>
      <c r="T830" s="361"/>
      <c r="U830" s="361"/>
      <c r="V830" s="361"/>
    </row>
    <row r="831">
      <c r="A831" s="361"/>
      <c r="B831" s="326"/>
      <c r="C831" s="116"/>
      <c r="D831" s="326"/>
      <c r="E831" s="326"/>
      <c r="F831" s="326"/>
      <c r="G831" s="326"/>
      <c r="H831" s="326"/>
      <c r="I831" s="326"/>
      <c r="J831" s="326"/>
      <c r="K831" s="326"/>
      <c r="L831" s="326"/>
      <c r="M831" s="361"/>
      <c r="N831" s="361"/>
      <c r="O831" s="361"/>
      <c r="P831" s="361"/>
      <c r="Q831" s="361"/>
      <c r="R831" s="361"/>
      <c r="S831" s="361"/>
      <c r="T831" s="361"/>
      <c r="U831" s="361"/>
      <c r="V831" s="361"/>
    </row>
    <row r="832">
      <c r="A832" s="361"/>
      <c r="B832" s="326"/>
      <c r="C832" s="116"/>
      <c r="D832" s="326"/>
      <c r="E832" s="326"/>
      <c r="F832" s="326"/>
      <c r="G832" s="326"/>
      <c r="H832" s="326"/>
      <c r="I832" s="326"/>
      <c r="J832" s="326"/>
      <c r="K832" s="326"/>
      <c r="L832" s="326"/>
      <c r="M832" s="361"/>
      <c r="N832" s="361"/>
      <c r="O832" s="361"/>
      <c r="P832" s="361"/>
      <c r="Q832" s="361"/>
      <c r="R832" s="361"/>
      <c r="S832" s="361"/>
      <c r="T832" s="361"/>
      <c r="U832" s="361"/>
      <c r="V832" s="361"/>
    </row>
    <row r="833">
      <c r="A833" s="361"/>
      <c r="B833" s="326"/>
      <c r="C833" s="116"/>
      <c r="D833" s="326"/>
      <c r="E833" s="326"/>
      <c r="F833" s="326"/>
      <c r="G833" s="326"/>
      <c r="H833" s="326"/>
      <c r="I833" s="326"/>
      <c r="J833" s="326"/>
      <c r="K833" s="326"/>
      <c r="L833" s="326"/>
      <c r="M833" s="361"/>
      <c r="N833" s="361"/>
      <c r="O833" s="361"/>
      <c r="P833" s="361"/>
      <c r="Q833" s="361"/>
      <c r="R833" s="361"/>
      <c r="S833" s="361"/>
      <c r="T833" s="361"/>
      <c r="U833" s="361"/>
      <c r="V833" s="361"/>
    </row>
    <row r="834">
      <c r="A834" s="361"/>
      <c r="B834" s="326"/>
      <c r="C834" s="116"/>
      <c r="D834" s="326"/>
      <c r="E834" s="326"/>
      <c r="F834" s="326"/>
      <c r="G834" s="326"/>
      <c r="H834" s="326"/>
      <c r="I834" s="326"/>
      <c r="J834" s="326"/>
      <c r="K834" s="326"/>
      <c r="L834" s="326"/>
      <c r="M834" s="361"/>
      <c r="N834" s="361"/>
      <c r="O834" s="361"/>
      <c r="P834" s="361"/>
      <c r="Q834" s="361"/>
      <c r="R834" s="361"/>
      <c r="S834" s="361"/>
      <c r="T834" s="361"/>
      <c r="U834" s="361"/>
      <c r="V834" s="361"/>
    </row>
    <row r="835">
      <c r="A835" s="361"/>
      <c r="B835" s="326"/>
      <c r="C835" s="116"/>
      <c r="D835" s="326"/>
      <c r="E835" s="326"/>
      <c r="F835" s="326"/>
      <c r="G835" s="326"/>
      <c r="H835" s="326"/>
      <c r="I835" s="326"/>
      <c r="J835" s="326"/>
      <c r="K835" s="326"/>
      <c r="L835" s="326"/>
      <c r="M835" s="361"/>
      <c r="N835" s="361"/>
      <c r="O835" s="361"/>
      <c r="P835" s="361"/>
      <c r="Q835" s="361"/>
      <c r="R835" s="361"/>
      <c r="S835" s="361"/>
      <c r="T835" s="361"/>
      <c r="U835" s="361"/>
      <c r="V835" s="361"/>
    </row>
    <row r="836">
      <c r="A836" s="361"/>
      <c r="B836" s="326"/>
      <c r="C836" s="116"/>
      <c r="D836" s="326"/>
      <c r="E836" s="326"/>
      <c r="F836" s="326"/>
      <c r="G836" s="326"/>
      <c r="H836" s="326"/>
      <c r="I836" s="326"/>
      <c r="J836" s="326"/>
      <c r="K836" s="326"/>
      <c r="L836" s="326"/>
      <c r="M836" s="361"/>
      <c r="N836" s="361"/>
      <c r="O836" s="361"/>
      <c r="P836" s="361"/>
      <c r="Q836" s="361"/>
      <c r="R836" s="361"/>
      <c r="S836" s="361"/>
      <c r="T836" s="361"/>
      <c r="U836" s="361"/>
      <c r="V836" s="361"/>
    </row>
    <row r="837">
      <c r="A837" s="361"/>
      <c r="B837" s="326"/>
      <c r="C837" s="116"/>
      <c r="D837" s="326"/>
      <c r="E837" s="326"/>
      <c r="F837" s="326"/>
      <c r="G837" s="326"/>
      <c r="H837" s="326"/>
      <c r="I837" s="326"/>
      <c r="J837" s="326"/>
      <c r="K837" s="326"/>
      <c r="L837" s="326"/>
      <c r="M837" s="361"/>
      <c r="N837" s="361"/>
      <c r="O837" s="361"/>
      <c r="P837" s="361"/>
      <c r="Q837" s="361"/>
      <c r="R837" s="361"/>
      <c r="S837" s="361"/>
      <c r="T837" s="361"/>
      <c r="U837" s="361"/>
      <c r="V837" s="361"/>
    </row>
    <row r="838">
      <c r="A838" s="361"/>
      <c r="B838" s="326"/>
      <c r="C838" s="116"/>
      <c r="D838" s="326"/>
      <c r="E838" s="326"/>
      <c r="F838" s="326"/>
      <c r="G838" s="326"/>
      <c r="H838" s="326"/>
      <c r="I838" s="326"/>
      <c r="J838" s="326"/>
      <c r="K838" s="326"/>
      <c r="L838" s="326"/>
      <c r="M838" s="361"/>
      <c r="N838" s="361"/>
      <c r="O838" s="361"/>
      <c r="P838" s="361"/>
      <c r="Q838" s="361"/>
      <c r="R838" s="361"/>
      <c r="S838" s="361"/>
      <c r="T838" s="361"/>
      <c r="U838" s="361"/>
      <c r="V838" s="361"/>
    </row>
    <row r="839">
      <c r="A839" s="361"/>
      <c r="B839" s="326"/>
      <c r="C839" s="116"/>
      <c r="D839" s="326"/>
      <c r="E839" s="326"/>
      <c r="F839" s="326"/>
      <c r="G839" s="326"/>
      <c r="H839" s="326"/>
      <c r="I839" s="326"/>
      <c r="J839" s="326"/>
      <c r="K839" s="326"/>
      <c r="L839" s="326"/>
      <c r="M839" s="361"/>
      <c r="N839" s="361"/>
      <c r="O839" s="361"/>
      <c r="P839" s="361"/>
      <c r="Q839" s="361"/>
      <c r="R839" s="361"/>
      <c r="S839" s="361"/>
      <c r="T839" s="361"/>
      <c r="U839" s="361"/>
      <c r="V839" s="361"/>
    </row>
    <row r="840">
      <c r="A840" s="361"/>
      <c r="B840" s="326"/>
      <c r="C840" s="116"/>
      <c r="D840" s="326"/>
      <c r="E840" s="326"/>
      <c r="F840" s="326"/>
      <c r="G840" s="326"/>
      <c r="H840" s="326"/>
      <c r="I840" s="326"/>
      <c r="J840" s="326"/>
      <c r="K840" s="326"/>
      <c r="L840" s="326"/>
      <c r="M840" s="361"/>
      <c r="N840" s="361"/>
      <c r="O840" s="361"/>
      <c r="P840" s="361"/>
      <c r="Q840" s="361"/>
      <c r="R840" s="361"/>
      <c r="S840" s="361"/>
      <c r="T840" s="361"/>
      <c r="U840" s="361"/>
      <c r="V840" s="361"/>
    </row>
    <row r="841">
      <c r="A841" s="361"/>
      <c r="B841" s="326"/>
      <c r="C841" s="116"/>
      <c r="D841" s="326"/>
      <c r="E841" s="326"/>
      <c r="F841" s="326"/>
      <c r="G841" s="326"/>
      <c r="H841" s="326"/>
      <c r="I841" s="326"/>
      <c r="J841" s="326"/>
      <c r="K841" s="326"/>
      <c r="L841" s="326"/>
      <c r="M841" s="361"/>
      <c r="N841" s="361"/>
      <c r="O841" s="361"/>
      <c r="P841" s="361"/>
      <c r="Q841" s="361"/>
      <c r="R841" s="361"/>
      <c r="S841" s="361"/>
      <c r="T841" s="361"/>
      <c r="U841" s="361"/>
      <c r="V841" s="361"/>
    </row>
    <row r="842">
      <c r="A842" s="361"/>
      <c r="B842" s="326"/>
      <c r="C842" s="116"/>
      <c r="D842" s="326"/>
      <c r="E842" s="326"/>
      <c r="F842" s="326"/>
      <c r="G842" s="326"/>
      <c r="H842" s="326"/>
      <c r="I842" s="326"/>
      <c r="J842" s="326"/>
      <c r="K842" s="326"/>
      <c r="L842" s="326"/>
      <c r="M842" s="361"/>
      <c r="N842" s="361"/>
      <c r="O842" s="361"/>
      <c r="P842" s="361"/>
      <c r="Q842" s="361"/>
      <c r="R842" s="361"/>
      <c r="S842" s="361"/>
      <c r="T842" s="361"/>
      <c r="U842" s="361"/>
      <c r="V842" s="361"/>
    </row>
    <row r="843">
      <c r="A843" s="361"/>
      <c r="B843" s="326"/>
      <c r="C843" s="116"/>
      <c r="D843" s="326"/>
      <c r="E843" s="326"/>
      <c r="F843" s="326"/>
      <c r="G843" s="326"/>
      <c r="H843" s="326"/>
      <c r="I843" s="326"/>
      <c r="J843" s="326"/>
      <c r="K843" s="326"/>
      <c r="L843" s="326"/>
      <c r="M843" s="361"/>
      <c r="N843" s="361"/>
      <c r="O843" s="361"/>
      <c r="P843" s="361"/>
      <c r="Q843" s="361"/>
      <c r="R843" s="361"/>
      <c r="S843" s="361"/>
      <c r="T843" s="361"/>
      <c r="U843" s="361"/>
      <c r="V843" s="361"/>
    </row>
    <row r="844">
      <c r="A844" s="361"/>
      <c r="B844" s="326"/>
      <c r="C844" s="116"/>
      <c r="D844" s="326"/>
      <c r="E844" s="326"/>
      <c r="F844" s="326"/>
      <c r="G844" s="326"/>
      <c r="H844" s="326"/>
      <c r="I844" s="326"/>
      <c r="J844" s="326"/>
      <c r="K844" s="326"/>
      <c r="L844" s="326"/>
      <c r="M844" s="361"/>
      <c r="N844" s="361"/>
      <c r="O844" s="361"/>
      <c r="P844" s="361"/>
      <c r="Q844" s="361"/>
      <c r="R844" s="361"/>
      <c r="S844" s="361"/>
      <c r="T844" s="361"/>
      <c r="U844" s="361"/>
      <c r="V844" s="361"/>
    </row>
    <row r="845">
      <c r="A845" s="361"/>
      <c r="B845" s="326"/>
      <c r="C845" s="116"/>
      <c r="D845" s="326"/>
      <c r="E845" s="326"/>
      <c r="F845" s="326"/>
      <c r="G845" s="326"/>
      <c r="H845" s="326"/>
      <c r="I845" s="326"/>
      <c r="J845" s="326"/>
      <c r="K845" s="326"/>
      <c r="L845" s="326"/>
      <c r="M845" s="361"/>
      <c r="N845" s="361"/>
      <c r="O845" s="361"/>
      <c r="P845" s="361"/>
      <c r="Q845" s="361"/>
      <c r="R845" s="361"/>
      <c r="S845" s="361"/>
      <c r="T845" s="361"/>
      <c r="U845" s="361"/>
      <c r="V845" s="361"/>
    </row>
    <row r="846">
      <c r="A846" s="361"/>
      <c r="B846" s="326"/>
      <c r="C846" s="116"/>
      <c r="D846" s="326"/>
      <c r="E846" s="326"/>
      <c r="F846" s="326"/>
      <c r="G846" s="326"/>
      <c r="H846" s="326"/>
      <c r="I846" s="326"/>
      <c r="J846" s="326"/>
      <c r="K846" s="326"/>
      <c r="L846" s="326"/>
      <c r="M846" s="361"/>
      <c r="N846" s="361"/>
      <c r="O846" s="361"/>
      <c r="P846" s="361"/>
      <c r="Q846" s="361"/>
      <c r="R846" s="361"/>
      <c r="S846" s="361"/>
      <c r="T846" s="361"/>
      <c r="U846" s="361"/>
      <c r="V846" s="361"/>
    </row>
    <row r="847">
      <c r="A847" s="361"/>
      <c r="B847" s="326"/>
      <c r="C847" s="116"/>
      <c r="D847" s="326"/>
      <c r="E847" s="326"/>
      <c r="F847" s="326"/>
      <c r="G847" s="326"/>
      <c r="H847" s="326"/>
      <c r="I847" s="326"/>
      <c r="J847" s="326"/>
      <c r="K847" s="326"/>
      <c r="L847" s="326"/>
      <c r="M847" s="361"/>
      <c r="N847" s="361"/>
      <c r="O847" s="361"/>
      <c r="P847" s="361"/>
      <c r="Q847" s="361"/>
      <c r="R847" s="361"/>
      <c r="S847" s="361"/>
      <c r="T847" s="361"/>
      <c r="U847" s="361"/>
      <c r="V847" s="361"/>
    </row>
    <row r="848">
      <c r="A848" s="361"/>
      <c r="B848" s="326"/>
      <c r="C848" s="116"/>
      <c r="D848" s="326"/>
      <c r="E848" s="326"/>
      <c r="F848" s="326"/>
      <c r="G848" s="326"/>
      <c r="H848" s="326"/>
      <c r="I848" s="326"/>
      <c r="J848" s="326"/>
      <c r="K848" s="326"/>
      <c r="L848" s="326"/>
      <c r="M848" s="361"/>
      <c r="N848" s="361"/>
      <c r="O848" s="361"/>
      <c r="P848" s="361"/>
      <c r="Q848" s="361"/>
      <c r="R848" s="361"/>
      <c r="S848" s="361"/>
      <c r="T848" s="361"/>
      <c r="U848" s="361"/>
      <c r="V848" s="361"/>
    </row>
    <row r="849">
      <c r="A849" s="361"/>
      <c r="B849" s="326"/>
      <c r="C849" s="116"/>
      <c r="D849" s="326"/>
      <c r="E849" s="326"/>
      <c r="F849" s="326"/>
      <c r="G849" s="326"/>
      <c r="H849" s="326"/>
      <c r="I849" s="326"/>
      <c r="J849" s="326"/>
      <c r="K849" s="326"/>
      <c r="L849" s="326"/>
      <c r="M849" s="361"/>
      <c r="N849" s="361"/>
      <c r="O849" s="361"/>
      <c r="P849" s="361"/>
      <c r="Q849" s="361"/>
      <c r="R849" s="361"/>
      <c r="S849" s="361"/>
      <c r="T849" s="361"/>
      <c r="U849" s="361"/>
      <c r="V849" s="361"/>
    </row>
    <row r="850">
      <c r="A850" s="361"/>
      <c r="B850" s="326"/>
      <c r="C850" s="116"/>
      <c r="D850" s="326"/>
      <c r="E850" s="326"/>
      <c r="F850" s="326"/>
      <c r="G850" s="326"/>
      <c r="H850" s="326"/>
      <c r="I850" s="326"/>
      <c r="J850" s="326"/>
      <c r="K850" s="326"/>
      <c r="L850" s="326"/>
      <c r="M850" s="361"/>
      <c r="N850" s="361"/>
      <c r="O850" s="361"/>
      <c r="P850" s="361"/>
      <c r="Q850" s="361"/>
      <c r="R850" s="361"/>
      <c r="S850" s="361"/>
      <c r="T850" s="361"/>
      <c r="U850" s="361"/>
      <c r="V850" s="361"/>
    </row>
    <row r="851">
      <c r="A851" s="361"/>
      <c r="B851" s="326"/>
      <c r="C851" s="116"/>
      <c r="D851" s="326"/>
      <c r="E851" s="326"/>
      <c r="F851" s="326"/>
      <c r="G851" s="326"/>
      <c r="H851" s="326"/>
      <c r="I851" s="326"/>
      <c r="J851" s="326"/>
      <c r="K851" s="326"/>
      <c r="L851" s="326"/>
      <c r="M851" s="361"/>
      <c r="N851" s="361"/>
      <c r="O851" s="361"/>
      <c r="P851" s="361"/>
      <c r="Q851" s="361"/>
      <c r="R851" s="361"/>
      <c r="S851" s="361"/>
      <c r="T851" s="361"/>
      <c r="U851" s="361"/>
      <c r="V851" s="361"/>
    </row>
    <row r="852">
      <c r="A852" s="361"/>
      <c r="B852" s="326"/>
      <c r="C852" s="116"/>
      <c r="D852" s="326"/>
      <c r="E852" s="326"/>
      <c r="F852" s="326"/>
      <c r="G852" s="326"/>
      <c r="H852" s="326"/>
      <c r="I852" s="326"/>
      <c r="J852" s="326"/>
      <c r="K852" s="326"/>
      <c r="L852" s="326"/>
      <c r="M852" s="361"/>
      <c r="N852" s="361"/>
      <c r="O852" s="361"/>
      <c r="P852" s="361"/>
      <c r="Q852" s="361"/>
      <c r="R852" s="361"/>
      <c r="S852" s="361"/>
      <c r="T852" s="361"/>
      <c r="U852" s="361"/>
      <c r="V852" s="361"/>
    </row>
    <row r="853">
      <c r="A853" s="361"/>
      <c r="B853" s="326"/>
      <c r="C853" s="116"/>
      <c r="D853" s="326"/>
      <c r="E853" s="326"/>
      <c r="F853" s="326"/>
      <c r="G853" s="326"/>
      <c r="H853" s="326"/>
      <c r="I853" s="326"/>
      <c r="J853" s="326"/>
      <c r="K853" s="326"/>
      <c r="L853" s="326"/>
      <c r="M853" s="361"/>
      <c r="N853" s="361"/>
      <c r="O853" s="361"/>
      <c r="P853" s="361"/>
      <c r="Q853" s="361"/>
      <c r="R853" s="361"/>
      <c r="S853" s="361"/>
      <c r="T853" s="361"/>
      <c r="U853" s="361"/>
      <c r="V853" s="361"/>
    </row>
    <row r="854">
      <c r="A854" s="361"/>
      <c r="B854" s="326"/>
      <c r="C854" s="116"/>
      <c r="D854" s="326"/>
      <c r="E854" s="326"/>
      <c r="F854" s="326"/>
      <c r="G854" s="326"/>
      <c r="H854" s="326"/>
      <c r="I854" s="326"/>
      <c r="J854" s="326"/>
      <c r="K854" s="326"/>
      <c r="L854" s="326"/>
      <c r="M854" s="361"/>
      <c r="N854" s="361"/>
      <c r="O854" s="361"/>
      <c r="P854" s="361"/>
      <c r="Q854" s="361"/>
      <c r="R854" s="361"/>
      <c r="S854" s="361"/>
      <c r="T854" s="361"/>
      <c r="U854" s="361"/>
      <c r="V854" s="361"/>
    </row>
    <row r="855">
      <c r="A855" s="361"/>
      <c r="B855" s="326"/>
      <c r="C855" s="116"/>
      <c r="D855" s="326"/>
      <c r="E855" s="326"/>
      <c r="F855" s="326"/>
      <c r="G855" s="326"/>
      <c r="H855" s="326"/>
      <c r="I855" s="326"/>
      <c r="J855" s="326"/>
      <c r="K855" s="326"/>
      <c r="L855" s="326"/>
      <c r="M855" s="361"/>
      <c r="N855" s="361"/>
      <c r="O855" s="361"/>
      <c r="P855" s="361"/>
      <c r="Q855" s="361"/>
      <c r="R855" s="361"/>
      <c r="S855" s="361"/>
      <c r="T855" s="361"/>
      <c r="U855" s="361"/>
      <c r="V855" s="361"/>
    </row>
    <row r="856">
      <c r="A856" s="361"/>
      <c r="B856" s="326"/>
      <c r="C856" s="116"/>
      <c r="D856" s="326"/>
      <c r="E856" s="326"/>
      <c r="F856" s="326"/>
      <c r="G856" s="326"/>
      <c r="H856" s="326"/>
      <c r="I856" s="326"/>
      <c r="J856" s="326"/>
      <c r="K856" s="326"/>
      <c r="L856" s="326"/>
      <c r="M856" s="361"/>
      <c r="N856" s="361"/>
      <c r="O856" s="361"/>
      <c r="P856" s="361"/>
      <c r="Q856" s="361"/>
      <c r="R856" s="361"/>
      <c r="S856" s="361"/>
      <c r="T856" s="361"/>
      <c r="U856" s="361"/>
      <c r="V856" s="361"/>
    </row>
    <row r="857">
      <c r="A857" s="361"/>
      <c r="B857" s="326"/>
      <c r="C857" s="116"/>
      <c r="D857" s="326"/>
      <c r="E857" s="326"/>
      <c r="F857" s="326"/>
      <c r="G857" s="326"/>
      <c r="H857" s="326"/>
      <c r="I857" s="326"/>
      <c r="J857" s="326"/>
      <c r="K857" s="326"/>
      <c r="L857" s="326"/>
      <c r="M857" s="361"/>
      <c r="N857" s="361"/>
      <c r="O857" s="361"/>
      <c r="P857" s="361"/>
      <c r="Q857" s="361"/>
      <c r="R857" s="361"/>
      <c r="S857" s="361"/>
      <c r="T857" s="361"/>
      <c r="U857" s="361"/>
      <c r="V857" s="361"/>
    </row>
    <row r="858">
      <c r="A858" s="361"/>
      <c r="B858" s="326"/>
      <c r="C858" s="116"/>
      <c r="D858" s="326"/>
      <c r="E858" s="326"/>
      <c r="F858" s="326"/>
      <c r="G858" s="326"/>
      <c r="H858" s="326"/>
      <c r="I858" s="326"/>
      <c r="J858" s="326"/>
      <c r="K858" s="326"/>
      <c r="L858" s="326"/>
      <c r="M858" s="361"/>
      <c r="N858" s="361"/>
      <c r="O858" s="361"/>
      <c r="P858" s="361"/>
      <c r="Q858" s="361"/>
      <c r="R858" s="361"/>
      <c r="S858" s="361"/>
      <c r="T858" s="361"/>
      <c r="U858" s="361"/>
      <c r="V858" s="361"/>
    </row>
    <row r="859">
      <c r="A859" s="361"/>
      <c r="B859" s="326"/>
      <c r="C859" s="116"/>
      <c r="D859" s="326"/>
      <c r="E859" s="326"/>
      <c r="F859" s="326"/>
      <c r="G859" s="326"/>
      <c r="H859" s="326"/>
      <c r="I859" s="326"/>
      <c r="J859" s="326"/>
      <c r="K859" s="326"/>
      <c r="L859" s="326"/>
      <c r="M859" s="361"/>
      <c r="N859" s="361"/>
      <c r="O859" s="361"/>
      <c r="P859" s="361"/>
      <c r="Q859" s="361"/>
      <c r="R859" s="361"/>
      <c r="S859" s="361"/>
      <c r="T859" s="361"/>
      <c r="U859" s="361"/>
      <c r="V859" s="361"/>
    </row>
    <row r="860">
      <c r="A860" s="361"/>
      <c r="B860" s="326"/>
      <c r="C860" s="116"/>
      <c r="D860" s="326"/>
      <c r="E860" s="326"/>
      <c r="F860" s="326"/>
      <c r="G860" s="326"/>
      <c r="H860" s="326"/>
      <c r="I860" s="326"/>
      <c r="J860" s="326"/>
      <c r="K860" s="326"/>
      <c r="L860" s="326"/>
      <c r="M860" s="361"/>
      <c r="N860" s="361"/>
      <c r="O860" s="361"/>
      <c r="P860" s="361"/>
      <c r="Q860" s="361"/>
      <c r="R860" s="361"/>
      <c r="S860" s="361"/>
      <c r="T860" s="361"/>
      <c r="U860" s="361"/>
      <c r="V860" s="361"/>
    </row>
    <row r="861">
      <c r="A861" s="361"/>
      <c r="B861" s="326"/>
      <c r="C861" s="116"/>
      <c r="D861" s="326"/>
      <c r="E861" s="326"/>
      <c r="F861" s="326"/>
      <c r="G861" s="326"/>
      <c r="H861" s="326"/>
      <c r="I861" s="326"/>
      <c r="J861" s="326"/>
      <c r="K861" s="326"/>
      <c r="L861" s="326"/>
      <c r="M861" s="361"/>
      <c r="N861" s="361"/>
      <c r="O861" s="361"/>
      <c r="P861" s="361"/>
      <c r="Q861" s="361"/>
      <c r="R861" s="361"/>
      <c r="S861" s="361"/>
      <c r="T861" s="361"/>
      <c r="U861" s="361"/>
      <c r="V861" s="361"/>
    </row>
    <row r="862">
      <c r="A862" s="361"/>
      <c r="B862" s="326"/>
      <c r="C862" s="116"/>
      <c r="D862" s="326"/>
      <c r="E862" s="326"/>
      <c r="F862" s="326"/>
      <c r="G862" s="326"/>
      <c r="H862" s="326"/>
      <c r="I862" s="326"/>
      <c r="J862" s="326"/>
      <c r="K862" s="326"/>
      <c r="L862" s="326"/>
      <c r="M862" s="361"/>
      <c r="N862" s="361"/>
      <c r="O862" s="361"/>
      <c r="P862" s="361"/>
      <c r="Q862" s="361"/>
      <c r="R862" s="361"/>
      <c r="S862" s="361"/>
      <c r="T862" s="361"/>
      <c r="U862" s="361"/>
      <c r="V862" s="361"/>
    </row>
    <row r="863">
      <c r="A863" s="361"/>
      <c r="B863" s="326"/>
      <c r="C863" s="116"/>
      <c r="D863" s="326"/>
      <c r="E863" s="326"/>
      <c r="F863" s="326"/>
      <c r="G863" s="326"/>
      <c r="H863" s="326"/>
      <c r="I863" s="326"/>
      <c r="J863" s="326"/>
      <c r="K863" s="326"/>
      <c r="L863" s="326"/>
      <c r="M863" s="361"/>
      <c r="N863" s="361"/>
      <c r="O863" s="361"/>
      <c r="P863" s="361"/>
      <c r="Q863" s="361"/>
      <c r="R863" s="361"/>
      <c r="S863" s="361"/>
      <c r="T863" s="361"/>
      <c r="U863" s="361"/>
      <c r="V863" s="361"/>
    </row>
    <row r="864">
      <c r="A864" s="361"/>
      <c r="B864" s="326"/>
      <c r="C864" s="116"/>
      <c r="D864" s="326"/>
      <c r="E864" s="326"/>
      <c r="F864" s="326"/>
      <c r="G864" s="326"/>
      <c r="H864" s="326"/>
      <c r="I864" s="326"/>
      <c r="J864" s="326"/>
      <c r="K864" s="326"/>
      <c r="L864" s="326"/>
      <c r="M864" s="361"/>
      <c r="N864" s="361"/>
      <c r="O864" s="361"/>
      <c r="P864" s="361"/>
      <c r="Q864" s="361"/>
      <c r="R864" s="361"/>
      <c r="S864" s="361"/>
      <c r="T864" s="361"/>
      <c r="U864" s="361"/>
      <c r="V864" s="361"/>
    </row>
    <row r="865">
      <c r="A865" s="361"/>
      <c r="B865" s="326"/>
      <c r="C865" s="116"/>
      <c r="D865" s="326"/>
      <c r="E865" s="326"/>
      <c r="F865" s="326"/>
      <c r="G865" s="326"/>
      <c r="H865" s="326"/>
      <c r="I865" s="326"/>
      <c r="J865" s="326"/>
      <c r="K865" s="326"/>
      <c r="L865" s="326"/>
      <c r="M865" s="361"/>
      <c r="N865" s="361"/>
      <c r="O865" s="361"/>
      <c r="P865" s="361"/>
      <c r="Q865" s="361"/>
      <c r="R865" s="361"/>
      <c r="S865" s="361"/>
      <c r="T865" s="361"/>
      <c r="U865" s="361"/>
      <c r="V865" s="361"/>
    </row>
    <row r="866">
      <c r="A866" s="361"/>
      <c r="B866" s="326"/>
      <c r="C866" s="116"/>
      <c r="D866" s="326"/>
      <c r="E866" s="326"/>
      <c r="F866" s="326"/>
      <c r="G866" s="326"/>
      <c r="H866" s="326"/>
      <c r="I866" s="326"/>
      <c r="J866" s="326"/>
      <c r="K866" s="326"/>
      <c r="L866" s="326"/>
      <c r="M866" s="361"/>
      <c r="N866" s="361"/>
      <c r="O866" s="361"/>
      <c r="P866" s="361"/>
      <c r="Q866" s="361"/>
      <c r="R866" s="361"/>
      <c r="S866" s="361"/>
      <c r="T866" s="361"/>
      <c r="U866" s="361"/>
      <c r="V866" s="361"/>
    </row>
    <row r="867">
      <c r="A867" s="361"/>
      <c r="B867" s="326"/>
      <c r="C867" s="116"/>
      <c r="D867" s="326"/>
      <c r="E867" s="326"/>
      <c r="F867" s="326"/>
      <c r="G867" s="326"/>
      <c r="H867" s="326"/>
      <c r="I867" s="326"/>
      <c r="J867" s="326"/>
      <c r="K867" s="326"/>
      <c r="L867" s="326"/>
      <c r="M867" s="361"/>
      <c r="N867" s="361"/>
      <c r="O867" s="361"/>
      <c r="P867" s="361"/>
      <c r="Q867" s="361"/>
      <c r="R867" s="361"/>
      <c r="S867" s="361"/>
      <c r="T867" s="361"/>
      <c r="U867" s="361"/>
      <c r="V867" s="361"/>
    </row>
    <row r="868">
      <c r="A868" s="361"/>
      <c r="B868" s="326"/>
      <c r="C868" s="116"/>
      <c r="D868" s="326"/>
      <c r="E868" s="326"/>
      <c r="F868" s="326"/>
      <c r="G868" s="326"/>
      <c r="H868" s="326"/>
      <c r="I868" s="326"/>
      <c r="J868" s="326"/>
      <c r="K868" s="326"/>
      <c r="L868" s="326"/>
      <c r="M868" s="361"/>
      <c r="N868" s="361"/>
      <c r="O868" s="361"/>
      <c r="P868" s="361"/>
      <c r="Q868" s="361"/>
      <c r="R868" s="361"/>
      <c r="S868" s="361"/>
      <c r="T868" s="361"/>
      <c r="U868" s="361"/>
      <c r="V868" s="361"/>
    </row>
    <row r="869">
      <c r="A869" s="361"/>
      <c r="B869" s="326"/>
      <c r="C869" s="116"/>
      <c r="D869" s="326"/>
      <c r="E869" s="326"/>
      <c r="F869" s="326"/>
      <c r="G869" s="326"/>
      <c r="H869" s="326"/>
      <c r="I869" s="326"/>
      <c r="J869" s="326"/>
      <c r="K869" s="326"/>
      <c r="L869" s="326"/>
      <c r="M869" s="361"/>
      <c r="N869" s="361"/>
      <c r="O869" s="361"/>
      <c r="P869" s="361"/>
      <c r="Q869" s="361"/>
      <c r="R869" s="361"/>
      <c r="S869" s="361"/>
      <c r="T869" s="361"/>
      <c r="U869" s="361"/>
      <c r="V869" s="361"/>
    </row>
    <row r="870">
      <c r="A870" s="361"/>
      <c r="B870" s="326"/>
      <c r="C870" s="116"/>
      <c r="D870" s="326"/>
      <c r="E870" s="326"/>
      <c r="F870" s="326"/>
      <c r="G870" s="326"/>
      <c r="H870" s="326"/>
      <c r="I870" s="326"/>
      <c r="J870" s="326"/>
      <c r="K870" s="326"/>
      <c r="L870" s="326"/>
      <c r="M870" s="361"/>
      <c r="N870" s="361"/>
      <c r="O870" s="361"/>
      <c r="P870" s="361"/>
      <c r="Q870" s="361"/>
      <c r="R870" s="361"/>
      <c r="S870" s="361"/>
      <c r="T870" s="361"/>
      <c r="U870" s="361"/>
      <c r="V870" s="361"/>
    </row>
    <row r="871">
      <c r="A871" s="361"/>
      <c r="B871" s="326"/>
      <c r="C871" s="116"/>
      <c r="D871" s="326"/>
      <c r="E871" s="326"/>
      <c r="F871" s="326"/>
      <c r="G871" s="326"/>
      <c r="H871" s="326"/>
      <c r="I871" s="326"/>
      <c r="J871" s="326"/>
      <c r="K871" s="326"/>
      <c r="L871" s="326"/>
      <c r="M871" s="361"/>
      <c r="N871" s="361"/>
      <c r="O871" s="361"/>
      <c r="P871" s="361"/>
      <c r="Q871" s="361"/>
      <c r="R871" s="361"/>
      <c r="S871" s="361"/>
      <c r="T871" s="361"/>
      <c r="U871" s="361"/>
      <c r="V871" s="361"/>
    </row>
    <row r="872">
      <c r="A872" s="361"/>
      <c r="B872" s="326"/>
      <c r="C872" s="116"/>
      <c r="D872" s="326"/>
      <c r="E872" s="326"/>
      <c r="F872" s="326"/>
      <c r="G872" s="326"/>
      <c r="H872" s="326"/>
      <c r="I872" s="326"/>
      <c r="J872" s="326"/>
      <c r="K872" s="326"/>
      <c r="L872" s="326"/>
      <c r="M872" s="361"/>
      <c r="N872" s="361"/>
      <c r="O872" s="361"/>
      <c r="P872" s="361"/>
      <c r="Q872" s="361"/>
      <c r="R872" s="361"/>
      <c r="S872" s="361"/>
      <c r="T872" s="361"/>
      <c r="U872" s="361"/>
      <c r="V872" s="361"/>
    </row>
    <row r="873">
      <c r="A873" s="361"/>
      <c r="B873" s="326"/>
      <c r="C873" s="116"/>
      <c r="D873" s="326"/>
      <c r="E873" s="326"/>
      <c r="F873" s="326"/>
      <c r="G873" s="326"/>
      <c r="H873" s="326"/>
      <c r="I873" s="326"/>
      <c r="J873" s="326"/>
      <c r="K873" s="326"/>
      <c r="L873" s="326"/>
      <c r="M873" s="361"/>
      <c r="N873" s="361"/>
      <c r="O873" s="361"/>
      <c r="P873" s="361"/>
      <c r="Q873" s="361"/>
      <c r="R873" s="361"/>
      <c r="S873" s="361"/>
      <c r="T873" s="361"/>
      <c r="U873" s="361"/>
      <c r="V873" s="361"/>
    </row>
    <row r="874">
      <c r="A874" s="361"/>
      <c r="B874" s="326"/>
      <c r="C874" s="116"/>
      <c r="D874" s="326"/>
      <c r="E874" s="326"/>
      <c r="F874" s="326"/>
      <c r="G874" s="326"/>
      <c r="H874" s="326"/>
      <c r="I874" s="326"/>
      <c r="J874" s="326"/>
      <c r="K874" s="326"/>
      <c r="L874" s="326"/>
      <c r="M874" s="361"/>
      <c r="N874" s="361"/>
      <c r="O874" s="361"/>
      <c r="P874" s="361"/>
      <c r="Q874" s="361"/>
      <c r="R874" s="361"/>
      <c r="S874" s="361"/>
      <c r="T874" s="361"/>
      <c r="U874" s="361"/>
      <c r="V874" s="361"/>
    </row>
    <row r="875">
      <c r="A875" s="361"/>
      <c r="B875" s="326"/>
      <c r="C875" s="116"/>
      <c r="D875" s="326"/>
      <c r="E875" s="326"/>
      <c r="F875" s="326"/>
      <c r="G875" s="326"/>
      <c r="H875" s="326"/>
      <c r="I875" s="326"/>
      <c r="J875" s="326"/>
      <c r="K875" s="326"/>
      <c r="L875" s="326"/>
      <c r="M875" s="361"/>
      <c r="N875" s="361"/>
      <c r="O875" s="361"/>
      <c r="P875" s="361"/>
      <c r="Q875" s="361"/>
      <c r="R875" s="361"/>
      <c r="S875" s="361"/>
      <c r="T875" s="361"/>
      <c r="U875" s="361"/>
      <c r="V875" s="361"/>
    </row>
    <row r="876">
      <c r="A876" s="361"/>
      <c r="B876" s="326"/>
      <c r="C876" s="116"/>
      <c r="D876" s="326"/>
      <c r="E876" s="326"/>
      <c r="F876" s="326"/>
      <c r="G876" s="326"/>
      <c r="H876" s="326"/>
      <c r="I876" s="326"/>
      <c r="J876" s="326"/>
      <c r="K876" s="326"/>
      <c r="L876" s="326"/>
      <c r="M876" s="361"/>
      <c r="N876" s="361"/>
      <c r="O876" s="361"/>
      <c r="P876" s="361"/>
      <c r="Q876" s="361"/>
      <c r="R876" s="361"/>
      <c r="S876" s="361"/>
      <c r="T876" s="361"/>
      <c r="U876" s="361"/>
      <c r="V876" s="361"/>
    </row>
    <row r="877">
      <c r="A877" s="361"/>
      <c r="B877" s="326"/>
      <c r="C877" s="116"/>
      <c r="D877" s="326"/>
      <c r="E877" s="326"/>
      <c r="F877" s="326"/>
      <c r="G877" s="326"/>
      <c r="H877" s="326"/>
      <c r="I877" s="326"/>
      <c r="J877" s="326"/>
      <c r="K877" s="326"/>
      <c r="L877" s="326"/>
      <c r="M877" s="361"/>
      <c r="N877" s="361"/>
      <c r="O877" s="361"/>
      <c r="P877" s="361"/>
      <c r="Q877" s="361"/>
      <c r="R877" s="361"/>
      <c r="S877" s="361"/>
      <c r="T877" s="361"/>
      <c r="U877" s="361"/>
      <c r="V877" s="361"/>
    </row>
    <row r="878">
      <c r="A878" s="361"/>
      <c r="B878" s="326"/>
      <c r="C878" s="116"/>
      <c r="D878" s="326"/>
      <c r="E878" s="326"/>
      <c r="F878" s="326"/>
      <c r="G878" s="326"/>
      <c r="H878" s="326"/>
      <c r="I878" s="326"/>
      <c r="J878" s="326"/>
      <c r="K878" s="326"/>
      <c r="L878" s="326"/>
      <c r="M878" s="361"/>
      <c r="N878" s="361"/>
      <c r="O878" s="361"/>
      <c r="P878" s="361"/>
      <c r="Q878" s="361"/>
      <c r="R878" s="361"/>
      <c r="S878" s="361"/>
      <c r="T878" s="361"/>
      <c r="U878" s="361"/>
      <c r="V878" s="361"/>
    </row>
    <row r="879">
      <c r="A879" s="361"/>
      <c r="B879" s="326"/>
      <c r="C879" s="116"/>
      <c r="D879" s="326"/>
      <c r="E879" s="326"/>
      <c r="F879" s="326"/>
      <c r="G879" s="326"/>
      <c r="H879" s="326"/>
      <c r="I879" s="326"/>
      <c r="J879" s="326"/>
      <c r="K879" s="326"/>
      <c r="L879" s="326"/>
      <c r="M879" s="361"/>
      <c r="N879" s="361"/>
      <c r="O879" s="361"/>
      <c r="P879" s="361"/>
      <c r="Q879" s="361"/>
      <c r="R879" s="361"/>
      <c r="S879" s="361"/>
      <c r="T879" s="361"/>
      <c r="U879" s="361"/>
      <c r="V879" s="361"/>
    </row>
    <row r="880">
      <c r="A880" s="361"/>
      <c r="B880" s="326"/>
      <c r="C880" s="116"/>
      <c r="D880" s="326"/>
      <c r="E880" s="326"/>
      <c r="F880" s="326"/>
      <c r="G880" s="326"/>
      <c r="H880" s="326"/>
      <c r="I880" s="326"/>
      <c r="J880" s="326"/>
      <c r="K880" s="326"/>
      <c r="L880" s="326"/>
      <c r="M880" s="361"/>
      <c r="N880" s="361"/>
      <c r="O880" s="361"/>
      <c r="P880" s="361"/>
      <c r="Q880" s="361"/>
      <c r="R880" s="361"/>
      <c r="S880" s="361"/>
      <c r="T880" s="361"/>
      <c r="U880" s="361"/>
      <c r="V880" s="361"/>
    </row>
    <row r="881">
      <c r="A881" s="361"/>
      <c r="B881" s="326"/>
      <c r="C881" s="116"/>
      <c r="D881" s="326"/>
      <c r="E881" s="326"/>
      <c r="F881" s="326"/>
      <c r="G881" s="326"/>
      <c r="H881" s="326"/>
      <c r="I881" s="326"/>
      <c r="J881" s="326"/>
      <c r="K881" s="326"/>
      <c r="L881" s="326"/>
      <c r="M881" s="361"/>
      <c r="N881" s="361"/>
      <c r="O881" s="361"/>
      <c r="P881" s="361"/>
      <c r="Q881" s="361"/>
      <c r="R881" s="361"/>
      <c r="S881" s="361"/>
      <c r="T881" s="361"/>
      <c r="U881" s="361"/>
      <c r="V881" s="361"/>
    </row>
    <row r="882">
      <c r="A882" s="361"/>
      <c r="B882" s="326"/>
      <c r="C882" s="116"/>
      <c r="D882" s="326"/>
      <c r="E882" s="326"/>
      <c r="F882" s="326"/>
      <c r="G882" s="326"/>
      <c r="H882" s="326"/>
      <c r="I882" s="326"/>
      <c r="J882" s="326"/>
      <c r="K882" s="326"/>
      <c r="L882" s="326"/>
      <c r="M882" s="361"/>
      <c r="N882" s="361"/>
      <c r="O882" s="361"/>
      <c r="P882" s="361"/>
      <c r="Q882" s="361"/>
      <c r="R882" s="361"/>
      <c r="S882" s="361"/>
      <c r="T882" s="361"/>
      <c r="U882" s="361"/>
      <c r="V882" s="361"/>
    </row>
    <row r="883">
      <c r="A883" s="361"/>
      <c r="B883" s="326"/>
      <c r="C883" s="116"/>
      <c r="D883" s="326"/>
      <c r="E883" s="326"/>
      <c r="F883" s="326"/>
      <c r="G883" s="326"/>
      <c r="H883" s="326"/>
      <c r="I883" s="326"/>
      <c r="J883" s="326"/>
      <c r="K883" s="326"/>
      <c r="L883" s="326"/>
      <c r="M883" s="361"/>
      <c r="N883" s="361"/>
      <c r="O883" s="361"/>
      <c r="P883" s="361"/>
      <c r="Q883" s="361"/>
      <c r="R883" s="361"/>
      <c r="S883" s="361"/>
      <c r="T883" s="361"/>
      <c r="U883" s="361"/>
      <c r="V883" s="361"/>
    </row>
    <row r="884">
      <c r="A884" s="361"/>
      <c r="B884" s="326"/>
      <c r="C884" s="116"/>
      <c r="D884" s="326"/>
      <c r="E884" s="326"/>
      <c r="F884" s="326"/>
      <c r="G884" s="326"/>
      <c r="H884" s="326"/>
      <c r="I884" s="326"/>
      <c r="J884" s="326"/>
      <c r="K884" s="326"/>
      <c r="L884" s="326"/>
      <c r="M884" s="361"/>
      <c r="N884" s="361"/>
      <c r="O884" s="361"/>
      <c r="P884" s="361"/>
      <c r="Q884" s="361"/>
      <c r="R884" s="361"/>
      <c r="S884" s="361"/>
      <c r="T884" s="361"/>
      <c r="U884" s="361"/>
      <c r="V884" s="361"/>
    </row>
    <row r="885">
      <c r="A885" s="361"/>
      <c r="B885" s="326"/>
      <c r="C885" s="116"/>
      <c r="D885" s="326"/>
      <c r="E885" s="326"/>
      <c r="F885" s="326"/>
      <c r="G885" s="326"/>
      <c r="H885" s="326"/>
      <c r="I885" s="326"/>
      <c r="J885" s="326"/>
      <c r="K885" s="326"/>
      <c r="L885" s="326"/>
      <c r="M885" s="361"/>
      <c r="N885" s="361"/>
      <c r="O885" s="361"/>
      <c r="P885" s="361"/>
      <c r="Q885" s="361"/>
      <c r="R885" s="361"/>
      <c r="S885" s="361"/>
      <c r="T885" s="361"/>
      <c r="U885" s="361"/>
      <c r="V885" s="361"/>
    </row>
    <row r="886">
      <c r="A886" s="361"/>
      <c r="B886" s="326"/>
      <c r="C886" s="116"/>
      <c r="D886" s="326"/>
      <c r="E886" s="326"/>
      <c r="F886" s="326"/>
      <c r="G886" s="326"/>
      <c r="H886" s="326"/>
      <c r="I886" s="326"/>
      <c r="J886" s="326"/>
      <c r="K886" s="326"/>
      <c r="L886" s="326"/>
      <c r="M886" s="361"/>
      <c r="N886" s="361"/>
      <c r="O886" s="361"/>
      <c r="P886" s="361"/>
      <c r="Q886" s="361"/>
      <c r="R886" s="361"/>
      <c r="S886" s="361"/>
      <c r="T886" s="361"/>
      <c r="U886" s="361"/>
      <c r="V886" s="361"/>
    </row>
    <row r="887">
      <c r="A887" s="361"/>
      <c r="B887" s="326"/>
      <c r="C887" s="116"/>
      <c r="D887" s="326"/>
      <c r="E887" s="326"/>
      <c r="F887" s="326"/>
      <c r="G887" s="326"/>
      <c r="H887" s="326"/>
      <c r="I887" s="326"/>
      <c r="J887" s="326"/>
      <c r="K887" s="326"/>
      <c r="L887" s="326"/>
      <c r="M887" s="361"/>
      <c r="N887" s="361"/>
      <c r="O887" s="361"/>
      <c r="P887" s="361"/>
      <c r="Q887" s="361"/>
      <c r="R887" s="361"/>
      <c r="S887" s="361"/>
      <c r="T887" s="361"/>
      <c r="U887" s="361"/>
      <c r="V887" s="361"/>
    </row>
    <row r="888">
      <c r="A888" s="361"/>
      <c r="B888" s="326"/>
      <c r="C888" s="116"/>
      <c r="D888" s="326"/>
      <c r="E888" s="326"/>
      <c r="F888" s="326"/>
      <c r="G888" s="326"/>
      <c r="H888" s="326"/>
      <c r="I888" s="326"/>
      <c r="J888" s="326"/>
      <c r="K888" s="326"/>
      <c r="L888" s="326"/>
      <c r="M888" s="361"/>
      <c r="N888" s="361"/>
      <c r="O888" s="361"/>
      <c r="P888" s="361"/>
      <c r="Q888" s="361"/>
      <c r="R888" s="361"/>
      <c r="S888" s="361"/>
      <c r="T888" s="361"/>
      <c r="U888" s="361"/>
      <c r="V888" s="361"/>
    </row>
    <row r="889">
      <c r="A889" s="361"/>
      <c r="B889" s="326"/>
      <c r="C889" s="116"/>
      <c r="D889" s="326"/>
      <c r="E889" s="326"/>
      <c r="F889" s="326"/>
      <c r="G889" s="326"/>
      <c r="H889" s="326"/>
      <c r="I889" s="326"/>
      <c r="J889" s="326"/>
      <c r="K889" s="326"/>
      <c r="L889" s="326"/>
      <c r="M889" s="361"/>
      <c r="N889" s="361"/>
      <c r="O889" s="361"/>
      <c r="P889" s="361"/>
      <c r="Q889" s="361"/>
      <c r="R889" s="361"/>
      <c r="S889" s="361"/>
      <c r="T889" s="361"/>
      <c r="U889" s="361"/>
      <c r="V889" s="361"/>
    </row>
    <row r="890">
      <c r="A890" s="361"/>
      <c r="B890" s="326"/>
      <c r="C890" s="116"/>
      <c r="D890" s="326"/>
      <c r="E890" s="326"/>
      <c r="F890" s="326"/>
      <c r="G890" s="326"/>
      <c r="H890" s="326"/>
      <c r="I890" s="326"/>
      <c r="J890" s="326"/>
      <c r="K890" s="326"/>
      <c r="L890" s="326"/>
      <c r="M890" s="361"/>
      <c r="N890" s="361"/>
      <c r="O890" s="361"/>
      <c r="P890" s="361"/>
      <c r="Q890" s="361"/>
      <c r="R890" s="361"/>
      <c r="S890" s="361"/>
      <c r="T890" s="361"/>
      <c r="U890" s="361"/>
      <c r="V890" s="361"/>
    </row>
    <row r="891">
      <c r="A891" s="361"/>
      <c r="B891" s="326"/>
      <c r="C891" s="116"/>
      <c r="D891" s="326"/>
      <c r="E891" s="326"/>
      <c r="F891" s="326"/>
      <c r="G891" s="326"/>
      <c r="H891" s="326"/>
      <c r="I891" s="326"/>
      <c r="J891" s="326"/>
      <c r="K891" s="326"/>
      <c r="L891" s="326"/>
      <c r="M891" s="361"/>
      <c r="N891" s="361"/>
      <c r="O891" s="361"/>
      <c r="P891" s="361"/>
      <c r="Q891" s="361"/>
      <c r="R891" s="361"/>
      <c r="S891" s="361"/>
      <c r="T891" s="361"/>
      <c r="U891" s="361"/>
      <c r="V891" s="361"/>
    </row>
    <row r="892">
      <c r="A892" s="361"/>
      <c r="B892" s="326"/>
      <c r="C892" s="116"/>
      <c r="D892" s="326"/>
      <c r="E892" s="326"/>
      <c r="F892" s="326"/>
      <c r="G892" s="326"/>
      <c r="H892" s="326"/>
      <c r="I892" s="326"/>
      <c r="J892" s="326"/>
      <c r="K892" s="326"/>
      <c r="L892" s="326"/>
      <c r="M892" s="361"/>
      <c r="N892" s="361"/>
      <c r="O892" s="361"/>
      <c r="P892" s="361"/>
      <c r="Q892" s="361"/>
      <c r="R892" s="361"/>
      <c r="S892" s="361"/>
      <c r="T892" s="361"/>
      <c r="U892" s="361"/>
      <c r="V892" s="361"/>
    </row>
    <row r="893">
      <c r="A893" s="361"/>
      <c r="B893" s="326"/>
      <c r="C893" s="116"/>
      <c r="D893" s="326"/>
      <c r="E893" s="326"/>
      <c r="F893" s="326"/>
      <c r="G893" s="326"/>
      <c r="H893" s="326"/>
      <c r="I893" s="326"/>
      <c r="J893" s="326"/>
      <c r="K893" s="326"/>
      <c r="L893" s="326"/>
      <c r="M893" s="361"/>
      <c r="N893" s="361"/>
      <c r="O893" s="361"/>
      <c r="P893" s="361"/>
      <c r="Q893" s="361"/>
      <c r="R893" s="361"/>
      <c r="S893" s="361"/>
      <c r="T893" s="361"/>
      <c r="U893" s="361"/>
      <c r="V893" s="361"/>
    </row>
    <row r="894">
      <c r="A894" s="361"/>
      <c r="B894" s="326"/>
      <c r="C894" s="116"/>
      <c r="D894" s="326"/>
      <c r="E894" s="326"/>
      <c r="F894" s="326"/>
      <c r="G894" s="326"/>
      <c r="H894" s="326"/>
      <c r="I894" s="326"/>
      <c r="J894" s="326"/>
      <c r="K894" s="326"/>
      <c r="L894" s="326"/>
      <c r="M894" s="361"/>
      <c r="N894" s="361"/>
      <c r="O894" s="361"/>
      <c r="P894" s="361"/>
      <c r="Q894" s="361"/>
      <c r="R894" s="361"/>
      <c r="S894" s="361"/>
      <c r="T894" s="361"/>
      <c r="U894" s="361"/>
      <c r="V894" s="361"/>
    </row>
    <row r="895">
      <c r="A895" s="361"/>
      <c r="B895" s="326"/>
      <c r="C895" s="116"/>
      <c r="D895" s="326"/>
      <c r="E895" s="326"/>
      <c r="F895" s="326"/>
      <c r="G895" s="326"/>
      <c r="H895" s="326"/>
      <c r="I895" s="326"/>
      <c r="J895" s="326"/>
      <c r="K895" s="326"/>
      <c r="L895" s="326"/>
      <c r="M895" s="361"/>
      <c r="N895" s="361"/>
      <c r="O895" s="361"/>
      <c r="P895" s="361"/>
      <c r="Q895" s="361"/>
      <c r="R895" s="361"/>
      <c r="S895" s="361"/>
      <c r="T895" s="361"/>
      <c r="U895" s="361"/>
      <c r="V895" s="361"/>
    </row>
    <row r="896">
      <c r="A896" s="361"/>
      <c r="B896" s="326"/>
      <c r="C896" s="116"/>
      <c r="D896" s="326"/>
      <c r="E896" s="326"/>
      <c r="F896" s="326"/>
      <c r="G896" s="326"/>
      <c r="H896" s="326"/>
      <c r="I896" s="326"/>
      <c r="J896" s="326"/>
      <c r="K896" s="326"/>
      <c r="L896" s="326"/>
      <c r="M896" s="361"/>
      <c r="N896" s="361"/>
      <c r="O896" s="361"/>
      <c r="P896" s="361"/>
      <c r="Q896" s="361"/>
      <c r="R896" s="361"/>
      <c r="S896" s="361"/>
      <c r="T896" s="361"/>
      <c r="U896" s="361"/>
      <c r="V896" s="361"/>
    </row>
    <row r="897">
      <c r="A897" s="361"/>
      <c r="B897" s="326"/>
      <c r="C897" s="116"/>
      <c r="D897" s="326"/>
      <c r="E897" s="326"/>
      <c r="F897" s="326"/>
      <c r="G897" s="326"/>
      <c r="H897" s="326"/>
      <c r="I897" s="326"/>
      <c r="J897" s="326"/>
      <c r="K897" s="326"/>
      <c r="L897" s="326"/>
      <c r="M897" s="361"/>
      <c r="N897" s="361"/>
      <c r="O897" s="361"/>
      <c r="P897" s="361"/>
      <c r="Q897" s="361"/>
      <c r="R897" s="361"/>
      <c r="S897" s="361"/>
      <c r="T897" s="361"/>
      <c r="U897" s="361"/>
      <c r="V897" s="361"/>
    </row>
    <row r="898">
      <c r="A898" s="361"/>
      <c r="B898" s="326"/>
      <c r="C898" s="116"/>
      <c r="D898" s="326"/>
      <c r="E898" s="326"/>
      <c r="F898" s="326"/>
      <c r="G898" s="326"/>
      <c r="H898" s="326"/>
      <c r="I898" s="326"/>
      <c r="J898" s="326"/>
      <c r="K898" s="326"/>
      <c r="L898" s="326"/>
      <c r="M898" s="361"/>
      <c r="N898" s="361"/>
      <c r="O898" s="361"/>
      <c r="P898" s="361"/>
      <c r="Q898" s="361"/>
      <c r="R898" s="361"/>
      <c r="S898" s="361"/>
      <c r="T898" s="361"/>
      <c r="U898" s="361"/>
      <c r="V898" s="361"/>
    </row>
    <row r="899">
      <c r="A899" s="361"/>
      <c r="B899" s="326"/>
      <c r="C899" s="116"/>
      <c r="D899" s="326"/>
      <c r="E899" s="326"/>
      <c r="F899" s="326"/>
      <c r="G899" s="326"/>
      <c r="H899" s="326"/>
      <c r="I899" s="326"/>
      <c r="J899" s="326"/>
      <c r="K899" s="326"/>
      <c r="L899" s="326"/>
      <c r="M899" s="361"/>
      <c r="N899" s="361"/>
      <c r="O899" s="361"/>
      <c r="P899" s="361"/>
      <c r="Q899" s="361"/>
      <c r="R899" s="361"/>
      <c r="S899" s="361"/>
      <c r="T899" s="361"/>
      <c r="U899" s="361"/>
      <c r="V899" s="361"/>
    </row>
    <row r="900">
      <c r="A900" s="361"/>
      <c r="B900" s="326"/>
      <c r="C900" s="116"/>
      <c r="D900" s="326"/>
      <c r="E900" s="326"/>
      <c r="F900" s="326"/>
      <c r="G900" s="326"/>
      <c r="H900" s="326"/>
      <c r="I900" s="326"/>
      <c r="J900" s="326"/>
      <c r="K900" s="326"/>
      <c r="L900" s="326"/>
      <c r="M900" s="361"/>
      <c r="N900" s="361"/>
      <c r="O900" s="361"/>
      <c r="P900" s="361"/>
      <c r="Q900" s="361"/>
      <c r="R900" s="361"/>
      <c r="S900" s="361"/>
      <c r="T900" s="361"/>
      <c r="U900" s="361"/>
      <c r="V900" s="361"/>
    </row>
    <row r="901">
      <c r="A901" s="361"/>
      <c r="B901" s="326"/>
      <c r="C901" s="116"/>
      <c r="D901" s="326"/>
      <c r="E901" s="326"/>
      <c r="F901" s="326"/>
      <c r="G901" s="326"/>
      <c r="H901" s="326"/>
      <c r="I901" s="326"/>
      <c r="J901" s="326"/>
      <c r="K901" s="326"/>
      <c r="L901" s="326"/>
      <c r="M901" s="361"/>
      <c r="N901" s="361"/>
      <c r="O901" s="361"/>
      <c r="P901" s="361"/>
      <c r="Q901" s="361"/>
      <c r="R901" s="361"/>
      <c r="S901" s="361"/>
      <c r="T901" s="361"/>
      <c r="U901" s="361"/>
      <c r="V901" s="361"/>
    </row>
    <row r="902">
      <c r="A902" s="361"/>
      <c r="B902" s="326"/>
      <c r="C902" s="116"/>
      <c r="D902" s="326"/>
      <c r="E902" s="326"/>
      <c r="F902" s="326"/>
      <c r="G902" s="326"/>
      <c r="H902" s="326"/>
      <c r="I902" s="326"/>
      <c r="J902" s="326"/>
      <c r="K902" s="326"/>
      <c r="L902" s="326"/>
      <c r="M902" s="361"/>
      <c r="N902" s="361"/>
      <c r="O902" s="361"/>
      <c r="P902" s="361"/>
      <c r="Q902" s="361"/>
      <c r="R902" s="361"/>
      <c r="S902" s="361"/>
      <c r="T902" s="361"/>
      <c r="U902" s="361"/>
      <c r="V902" s="361"/>
    </row>
    <row r="903">
      <c r="A903" s="361"/>
      <c r="B903" s="326"/>
      <c r="C903" s="116"/>
      <c r="D903" s="326"/>
      <c r="E903" s="326"/>
      <c r="F903" s="326"/>
      <c r="G903" s="326"/>
      <c r="H903" s="326"/>
      <c r="I903" s="326"/>
      <c r="J903" s="326"/>
      <c r="K903" s="326"/>
      <c r="L903" s="326"/>
      <c r="M903" s="361"/>
      <c r="N903" s="361"/>
      <c r="O903" s="361"/>
      <c r="P903" s="361"/>
      <c r="Q903" s="361"/>
      <c r="R903" s="361"/>
      <c r="S903" s="361"/>
      <c r="T903" s="361"/>
      <c r="U903" s="361"/>
      <c r="V903" s="361"/>
    </row>
    <row r="904">
      <c r="A904" s="361"/>
      <c r="B904" s="326"/>
      <c r="C904" s="116"/>
      <c r="D904" s="326"/>
      <c r="E904" s="326"/>
      <c r="F904" s="326"/>
      <c r="G904" s="326"/>
      <c r="H904" s="326"/>
      <c r="I904" s="326"/>
      <c r="J904" s="326"/>
      <c r="K904" s="326"/>
      <c r="L904" s="326"/>
      <c r="M904" s="361"/>
      <c r="N904" s="361"/>
      <c r="O904" s="361"/>
      <c r="P904" s="361"/>
      <c r="Q904" s="361"/>
      <c r="R904" s="361"/>
      <c r="S904" s="361"/>
      <c r="T904" s="361"/>
      <c r="U904" s="361"/>
      <c r="V904" s="361"/>
    </row>
    <row r="905">
      <c r="A905" s="361"/>
      <c r="B905" s="326"/>
      <c r="C905" s="116"/>
      <c r="D905" s="326"/>
      <c r="E905" s="326"/>
      <c r="F905" s="326"/>
      <c r="G905" s="326"/>
      <c r="H905" s="326"/>
      <c r="I905" s="326"/>
      <c r="J905" s="326"/>
      <c r="K905" s="326"/>
      <c r="L905" s="326"/>
      <c r="M905" s="361"/>
      <c r="N905" s="361"/>
      <c r="O905" s="361"/>
      <c r="P905" s="361"/>
      <c r="Q905" s="361"/>
      <c r="R905" s="361"/>
      <c r="S905" s="361"/>
      <c r="T905" s="361"/>
      <c r="U905" s="361"/>
      <c r="V905" s="361"/>
    </row>
    <row r="906">
      <c r="A906" s="361"/>
      <c r="B906" s="326"/>
      <c r="C906" s="116"/>
      <c r="D906" s="326"/>
      <c r="E906" s="326"/>
      <c r="F906" s="326"/>
      <c r="G906" s="326"/>
      <c r="H906" s="326"/>
      <c r="I906" s="326"/>
      <c r="J906" s="326"/>
      <c r="K906" s="326"/>
      <c r="L906" s="326"/>
      <c r="M906" s="361"/>
      <c r="N906" s="361"/>
      <c r="O906" s="361"/>
      <c r="P906" s="361"/>
      <c r="Q906" s="361"/>
      <c r="R906" s="361"/>
      <c r="S906" s="361"/>
      <c r="T906" s="361"/>
      <c r="U906" s="361"/>
      <c r="V906" s="361"/>
    </row>
    <row r="907">
      <c r="A907" s="361"/>
      <c r="B907" s="326"/>
      <c r="C907" s="116"/>
      <c r="D907" s="326"/>
      <c r="E907" s="326"/>
      <c r="F907" s="326"/>
      <c r="G907" s="326"/>
      <c r="H907" s="326"/>
      <c r="I907" s="326"/>
      <c r="J907" s="326"/>
      <c r="K907" s="326"/>
      <c r="L907" s="326"/>
      <c r="M907" s="361"/>
      <c r="N907" s="361"/>
      <c r="O907" s="361"/>
      <c r="P907" s="361"/>
      <c r="Q907" s="361"/>
      <c r="R907" s="361"/>
      <c r="S907" s="361"/>
      <c r="T907" s="361"/>
      <c r="U907" s="361"/>
      <c r="V907" s="361"/>
    </row>
    <row r="908">
      <c r="A908" s="361"/>
      <c r="B908" s="326"/>
      <c r="C908" s="116"/>
      <c r="D908" s="326"/>
      <c r="E908" s="326"/>
      <c r="F908" s="326"/>
      <c r="G908" s="326"/>
      <c r="H908" s="326"/>
      <c r="I908" s="326"/>
      <c r="J908" s="326"/>
      <c r="K908" s="326"/>
      <c r="L908" s="326"/>
      <c r="M908" s="361"/>
      <c r="N908" s="361"/>
      <c r="O908" s="361"/>
      <c r="P908" s="361"/>
      <c r="Q908" s="361"/>
      <c r="R908" s="361"/>
      <c r="S908" s="361"/>
      <c r="T908" s="361"/>
      <c r="U908" s="361"/>
      <c r="V908" s="361"/>
    </row>
    <row r="909">
      <c r="A909" s="361"/>
      <c r="B909" s="326"/>
      <c r="C909" s="116"/>
      <c r="D909" s="326"/>
      <c r="E909" s="326"/>
      <c r="F909" s="326"/>
      <c r="G909" s="326"/>
      <c r="H909" s="326"/>
      <c r="I909" s="326"/>
      <c r="J909" s="326"/>
      <c r="K909" s="326"/>
      <c r="L909" s="326"/>
      <c r="M909" s="361"/>
      <c r="N909" s="361"/>
      <c r="O909" s="361"/>
      <c r="P909" s="361"/>
      <c r="Q909" s="361"/>
      <c r="R909" s="361"/>
      <c r="S909" s="361"/>
      <c r="T909" s="361"/>
      <c r="U909" s="361"/>
      <c r="V909" s="361"/>
    </row>
    <row r="910">
      <c r="A910" s="361"/>
      <c r="B910" s="326"/>
      <c r="C910" s="116"/>
      <c r="D910" s="326"/>
      <c r="E910" s="326"/>
      <c r="F910" s="326"/>
      <c r="G910" s="326"/>
      <c r="H910" s="326"/>
      <c r="I910" s="326"/>
      <c r="J910" s="326"/>
      <c r="K910" s="326"/>
      <c r="L910" s="326"/>
      <c r="M910" s="361"/>
      <c r="N910" s="361"/>
      <c r="O910" s="361"/>
      <c r="P910" s="361"/>
      <c r="Q910" s="361"/>
      <c r="R910" s="361"/>
      <c r="S910" s="361"/>
      <c r="T910" s="361"/>
      <c r="U910" s="361"/>
      <c r="V910" s="361"/>
    </row>
    <row r="911">
      <c r="A911" s="361"/>
      <c r="B911" s="326"/>
      <c r="C911" s="116"/>
      <c r="D911" s="326"/>
      <c r="E911" s="326"/>
      <c r="F911" s="326"/>
      <c r="G911" s="326"/>
      <c r="H911" s="326"/>
      <c r="I911" s="326"/>
      <c r="J911" s="326"/>
      <c r="K911" s="326"/>
      <c r="L911" s="326"/>
      <c r="M911" s="361"/>
      <c r="N911" s="361"/>
      <c r="O911" s="361"/>
      <c r="P911" s="361"/>
      <c r="Q911" s="361"/>
      <c r="R911" s="361"/>
      <c r="S911" s="361"/>
      <c r="T911" s="361"/>
      <c r="U911" s="361"/>
      <c r="V911" s="361"/>
    </row>
    <row r="912">
      <c r="A912" s="361"/>
      <c r="B912" s="326"/>
      <c r="C912" s="116"/>
      <c r="D912" s="326"/>
      <c r="E912" s="326"/>
      <c r="F912" s="326"/>
      <c r="G912" s="326"/>
      <c r="H912" s="326"/>
      <c r="I912" s="326"/>
      <c r="J912" s="326"/>
      <c r="K912" s="326"/>
      <c r="L912" s="326"/>
      <c r="M912" s="361"/>
      <c r="N912" s="361"/>
      <c r="O912" s="361"/>
      <c r="P912" s="361"/>
      <c r="Q912" s="361"/>
      <c r="R912" s="361"/>
      <c r="S912" s="361"/>
      <c r="T912" s="361"/>
      <c r="U912" s="361"/>
      <c r="V912" s="361"/>
    </row>
    <row r="913">
      <c r="A913" s="361"/>
      <c r="B913" s="326"/>
      <c r="C913" s="116"/>
      <c r="D913" s="326"/>
      <c r="E913" s="326"/>
      <c r="F913" s="326"/>
      <c r="G913" s="326"/>
      <c r="H913" s="326"/>
      <c r="I913" s="326"/>
      <c r="J913" s="326"/>
      <c r="K913" s="326"/>
      <c r="L913" s="326"/>
      <c r="M913" s="361"/>
      <c r="N913" s="361"/>
      <c r="O913" s="361"/>
      <c r="P913" s="361"/>
      <c r="Q913" s="361"/>
      <c r="R913" s="361"/>
      <c r="S913" s="361"/>
      <c r="T913" s="361"/>
      <c r="U913" s="361"/>
      <c r="V913" s="361"/>
    </row>
    <row r="914">
      <c r="A914" s="361"/>
      <c r="B914" s="326"/>
      <c r="C914" s="116"/>
      <c r="D914" s="326"/>
      <c r="E914" s="326"/>
      <c r="F914" s="326"/>
      <c r="G914" s="326"/>
      <c r="H914" s="326"/>
      <c r="I914" s="326"/>
      <c r="J914" s="326"/>
      <c r="K914" s="326"/>
      <c r="L914" s="326"/>
      <c r="M914" s="361"/>
      <c r="N914" s="361"/>
      <c r="O914" s="361"/>
      <c r="P914" s="361"/>
      <c r="Q914" s="361"/>
      <c r="R914" s="361"/>
      <c r="S914" s="361"/>
      <c r="T914" s="361"/>
      <c r="U914" s="361"/>
      <c r="V914" s="361"/>
    </row>
    <row r="915">
      <c r="A915" s="361"/>
      <c r="B915" s="326"/>
      <c r="C915" s="116"/>
      <c r="D915" s="326"/>
      <c r="E915" s="326"/>
      <c r="F915" s="326"/>
      <c r="G915" s="326"/>
      <c r="H915" s="326"/>
      <c r="I915" s="326"/>
      <c r="J915" s="326"/>
      <c r="K915" s="326"/>
      <c r="L915" s="326"/>
      <c r="M915" s="361"/>
      <c r="N915" s="361"/>
      <c r="O915" s="361"/>
      <c r="P915" s="361"/>
      <c r="Q915" s="361"/>
      <c r="R915" s="361"/>
      <c r="S915" s="361"/>
      <c r="T915" s="361"/>
      <c r="U915" s="361"/>
      <c r="V915" s="361"/>
    </row>
    <row r="916">
      <c r="A916" s="361"/>
      <c r="B916" s="326"/>
      <c r="C916" s="116"/>
      <c r="D916" s="326"/>
      <c r="E916" s="326"/>
      <c r="F916" s="326"/>
      <c r="G916" s="326"/>
      <c r="H916" s="326"/>
      <c r="I916" s="326"/>
      <c r="J916" s="326"/>
      <c r="K916" s="326"/>
      <c r="L916" s="326"/>
      <c r="M916" s="361"/>
      <c r="N916" s="361"/>
      <c r="O916" s="361"/>
      <c r="P916" s="361"/>
      <c r="Q916" s="361"/>
      <c r="R916" s="361"/>
      <c r="S916" s="361"/>
      <c r="T916" s="361"/>
      <c r="U916" s="361"/>
      <c r="V916" s="361"/>
    </row>
    <row r="917">
      <c r="A917" s="361"/>
      <c r="B917" s="326"/>
      <c r="C917" s="116"/>
      <c r="D917" s="326"/>
      <c r="E917" s="326"/>
      <c r="F917" s="326"/>
      <c r="G917" s="326"/>
      <c r="H917" s="326"/>
      <c r="I917" s="326"/>
      <c r="J917" s="326"/>
      <c r="K917" s="326"/>
      <c r="L917" s="326"/>
      <c r="M917" s="361"/>
      <c r="N917" s="361"/>
      <c r="O917" s="361"/>
      <c r="P917" s="361"/>
      <c r="Q917" s="361"/>
      <c r="R917" s="361"/>
      <c r="S917" s="361"/>
      <c r="T917" s="361"/>
      <c r="U917" s="361"/>
      <c r="V917" s="361"/>
    </row>
    <row r="918">
      <c r="A918" s="361"/>
      <c r="B918" s="326"/>
      <c r="C918" s="116"/>
      <c r="D918" s="326"/>
      <c r="E918" s="326"/>
      <c r="F918" s="326"/>
      <c r="G918" s="326"/>
      <c r="H918" s="326"/>
      <c r="I918" s="326"/>
      <c r="J918" s="326"/>
      <c r="K918" s="326"/>
      <c r="L918" s="326"/>
      <c r="M918" s="361"/>
      <c r="N918" s="361"/>
      <c r="O918" s="361"/>
      <c r="P918" s="361"/>
      <c r="Q918" s="361"/>
      <c r="R918" s="361"/>
      <c r="S918" s="361"/>
      <c r="T918" s="361"/>
      <c r="U918" s="361"/>
      <c r="V918" s="361"/>
    </row>
    <row r="919">
      <c r="A919" s="361"/>
      <c r="B919" s="326"/>
      <c r="C919" s="116"/>
      <c r="D919" s="326"/>
      <c r="E919" s="326"/>
      <c r="F919" s="326"/>
      <c r="G919" s="326"/>
      <c r="H919" s="326"/>
      <c r="I919" s="326"/>
      <c r="J919" s="326"/>
      <c r="K919" s="326"/>
      <c r="L919" s="326"/>
      <c r="M919" s="361"/>
      <c r="N919" s="361"/>
      <c r="O919" s="361"/>
      <c r="P919" s="361"/>
      <c r="Q919" s="361"/>
      <c r="R919" s="361"/>
      <c r="S919" s="361"/>
      <c r="T919" s="361"/>
      <c r="U919" s="361"/>
      <c r="V919" s="361"/>
    </row>
    <row r="920">
      <c r="A920" s="361"/>
      <c r="B920" s="326"/>
      <c r="C920" s="116"/>
      <c r="D920" s="326"/>
      <c r="E920" s="326"/>
      <c r="F920" s="326"/>
      <c r="G920" s="326"/>
      <c r="H920" s="326"/>
      <c r="I920" s="326"/>
      <c r="J920" s="326"/>
      <c r="K920" s="326"/>
      <c r="L920" s="326"/>
      <c r="M920" s="361"/>
      <c r="N920" s="361"/>
      <c r="O920" s="361"/>
      <c r="P920" s="361"/>
      <c r="Q920" s="361"/>
      <c r="R920" s="361"/>
      <c r="S920" s="361"/>
      <c r="T920" s="361"/>
      <c r="U920" s="361"/>
      <c r="V920" s="361"/>
    </row>
    <row r="921">
      <c r="A921" s="361"/>
      <c r="B921" s="326"/>
      <c r="C921" s="116"/>
      <c r="D921" s="326"/>
      <c r="E921" s="326"/>
      <c r="F921" s="326"/>
      <c r="G921" s="326"/>
      <c r="H921" s="326"/>
      <c r="I921" s="326"/>
      <c r="J921" s="326"/>
      <c r="K921" s="326"/>
      <c r="L921" s="326"/>
      <c r="M921" s="361"/>
      <c r="N921" s="361"/>
      <c r="O921" s="361"/>
      <c r="P921" s="361"/>
      <c r="Q921" s="361"/>
      <c r="R921" s="361"/>
      <c r="S921" s="361"/>
      <c r="T921" s="361"/>
      <c r="U921" s="361"/>
      <c r="V921" s="361"/>
    </row>
    <row r="922">
      <c r="A922" s="361"/>
      <c r="B922" s="326"/>
      <c r="C922" s="116"/>
      <c r="D922" s="326"/>
      <c r="E922" s="326"/>
      <c r="F922" s="326"/>
      <c r="G922" s="326"/>
      <c r="H922" s="326"/>
      <c r="I922" s="326"/>
      <c r="J922" s="326"/>
      <c r="K922" s="326"/>
      <c r="L922" s="326"/>
      <c r="M922" s="361"/>
      <c r="N922" s="361"/>
      <c r="O922" s="361"/>
      <c r="P922" s="361"/>
      <c r="Q922" s="361"/>
      <c r="R922" s="361"/>
      <c r="S922" s="361"/>
      <c r="T922" s="361"/>
      <c r="U922" s="361"/>
      <c r="V922" s="361"/>
    </row>
    <row r="923">
      <c r="A923" s="361"/>
      <c r="B923" s="326"/>
      <c r="C923" s="116"/>
      <c r="D923" s="326"/>
      <c r="E923" s="326"/>
      <c r="F923" s="326"/>
      <c r="G923" s="326"/>
      <c r="H923" s="326"/>
      <c r="I923" s="326"/>
      <c r="J923" s="326"/>
      <c r="K923" s="326"/>
      <c r="L923" s="326"/>
      <c r="M923" s="361"/>
      <c r="N923" s="361"/>
      <c r="O923" s="361"/>
      <c r="P923" s="361"/>
      <c r="Q923" s="361"/>
      <c r="R923" s="361"/>
      <c r="S923" s="361"/>
      <c r="T923" s="361"/>
      <c r="U923" s="361"/>
      <c r="V923" s="361"/>
    </row>
    <row r="924">
      <c r="A924" s="361"/>
      <c r="B924" s="326"/>
      <c r="C924" s="116"/>
      <c r="D924" s="326"/>
      <c r="E924" s="326"/>
      <c r="F924" s="326"/>
      <c r="G924" s="326"/>
      <c r="H924" s="326"/>
      <c r="I924" s="326"/>
      <c r="J924" s="326"/>
      <c r="K924" s="326"/>
      <c r="L924" s="326"/>
      <c r="M924" s="361"/>
      <c r="N924" s="361"/>
      <c r="O924" s="361"/>
      <c r="P924" s="361"/>
      <c r="Q924" s="361"/>
      <c r="R924" s="361"/>
      <c r="S924" s="361"/>
      <c r="T924" s="361"/>
      <c r="U924" s="361"/>
      <c r="V924" s="361"/>
    </row>
    <row r="925">
      <c r="A925" s="361"/>
      <c r="B925" s="326"/>
      <c r="C925" s="116"/>
      <c r="D925" s="326"/>
      <c r="E925" s="326"/>
      <c r="F925" s="326"/>
      <c r="G925" s="326"/>
      <c r="H925" s="326"/>
      <c r="I925" s="326"/>
      <c r="J925" s="326"/>
      <c r="K925" s="326"/>
      <c r="L925" s="326"/>
      <c r="M925" s="361"/>
      <c r="N925" s="361"/>
      <c r="O925" s="361"/>
      <c r="P925" s="361"/>
      <c r="Q925" s="361"/>
      <c r="R925" s="361"/>
      <c r="S925" s="361"/>
      <c r="T925" s="361"/>
      <c r="U925" s="361"/>
      <c r="V925" s="361"/>
    </row>
    <row r="926">
      <c r="A926" s="361"/>
      <c r="B926" s="326"/>
      <c r="C926" s="116"/>
      <c r="D926" s="326"/>
      <c r="E926" s="326"/>
      <c r="F926" s="326"/>
      <c r="G926" s="326"/>
      <c r="H926" s="326"/>
      <c r="I926" s="326"/>
      <c r="J926" s="326"/>
      <c r="K926" s="326"/>
      <c r="L926" s="326"/>
      <c r="M926" s="361"/>
      <c r="N926" s="361"/>
      <c r="O926" s="361"/>
      <c r="P926" s="361"/>
      <c r="Q926" s="361"/>
      <c r="R926" s="361"/>
      <c r="S926" s="361"/>
      <c r="T926" s="361"/>
      <c r="U926" s="361"/>
      <c r="V926" s="361"/>
    </row>
    <row r="927">
      <c r="A927" s="361"/>
      <c r="B927" s="326"/>
      <c r="C927" s="116"/>
      <c r="D927" s="326"/>
      <c r="E927" s="326"/>
      <c r="F927" s="326"/>
      <c r="G927" s="326"/>
      <c r="H927" s="326"/>
      <c r="I927" s="326"/>
      <c r="J927" s="326"/>
      <c r="K927" s="326"/>
      <c r="L927" s="326"/>
      <c r="M927" s="361"/>
      <c r="N927" s="361"/>
      <c r="O927" s="361"/>
      <c r="P927" s="361"/>
      <c r="Q927" s="361"/>
      <c r="R927" s="361"/>
      <c r="S927" s="361"/>
      <c r="T927" s="361"/>
      <c r="U927" s="361"/>
      <c r="V927" s="361"/>
    </row>
    <row r="928">
      <c r="A928" s="361"/>
      <c r="B928" s="326"/>
      <c r="C928" s="116"/>
      <c r="D928" s="326"/>
      <c r="E928" s="326"/>
      <c r="F928" s="326"/>
      <c r="G928" s="326"/>
      <c r="H928" s="326"/>
      <c r="I928" s="326"/>
      <c r="J928" s="326"/>
      <c r="K928" s="326"/>
      <c r="L928" s="326"/>
      <c r="M928" s="361"/>
      <c r="N928" s="361"/>
      <c r="O928" s="361"/>
      <c r="P928" s="361"/>
      <c r="Q928" s="361"/>
      <c r="R928" s="361"/>
      <c r="S928" s="361"/>
      <c r="T928" s="361"/>
      <c r="U928" s="361"/>
      <c r="V928" s="361"/>
    </row>
    <row r="929">
      <c r="A929" s="361"/>
      <c r="B929" s="326"/>
      <c r="C929" s="116"/>
      <c r="D929" s="326"/>
      <c r="E929" s="326"/>
      <c r="F929" s="326"/>
      <c r="G929" s="326"/>
      <c r="H929" s="326"/>
      <c r="I929" s="326"/>
      <c r="J929" s="326"/>
      <c r="K929" s="326"/>
      <c r="L929" s="326"/>
      <c r="M929" s="361"/>
      <c r="N929" s="361"/>
      <c r="O929" s="361"/>
      <c r="P929" s="361"/>
      <c r="Q929" s="361"/>
      <c r="R929" s="361"/>
      <c r="S929" s="361"/>
      <c r="T929" s="361"/>
      <c r="U929" s="361"/>
      <c r="V929" s="361"/>
    </row>
    <row r="930">
      <c r="A930" s="361"/>
      <c r="B930" s="326"/>
      <c r="C930" s="116"/>
      <c r="D930" s="326"/>
      <c r="E930" s="326"/>
      <c r="F930" s="326"/>
      <c r="G930" s="326"/>
      <c r="H930" s="326"/>
      <c r="I930" s="326"/>
      <c r="J930" s="326"/>
      <c r="K930" s="326"/>
      <c r="L930" s="326"/>
      <c r="M930" s="361"/>
      <c r="N930" s="361"/>
      <c r="O930" s="361"/>
      <c r="P930" s="361"/>
      <c r="Q930" s="361"/>
      <c r="R930" s="361"/>
      <c r="S930" s="361"/>
      <c r="T930" s="361"/>
      <c r="U930" s="361"/>
      <c r="V930" s="361"/>
    </row>
    <row r="931">
      <c r="A931" s="361"/>
      <c r="B931" s="326"/>
      <c r="C931" s="116"/>
      <c r="D931" s="326"/>
      <c r="E931" s="326"/>
      <c r="F931" s="326"/>
      <c r="G931" s="326"/>
      <c r="H931" s="326"/>
      <c r="I931" s="326"/>
      <c r="J931" s="326"/>
      <c r="K931" s="326"/>
      <c r="L931" s="326"/>
      <c r="M931" s="361"/>
      <c r="N931" s="361"/>
      <c r="O931" s="361"/>
      <c r="P931" s="361"/>
      <c r="Q931" s="361"/>
      <c r="R931" s="361"/>
      <c r="S931" s="361"/>
      <c r="T931" s="361"/>
      <c r="U931" s="361"/>
      <c r="V931" s="361"/>
    </row>
    <row r="932">
      <c r="A932" s="361"/>
      <c r="B932" s="326"/>
      <c r="C932" s="116"/>
      <c r="D932" s="326"/>
      <c r="E932" s="326"/>
      <c r="F932" s="326"/>
      <c r="G932" s="326"/>
      <c r="H932" s="326"/>
      <c r="I932" s="326"/>
      <c r="J932" s="326"/>
      <c r="K932" s="326"/>
      <c r="L932" s="326"/>
      <c r="M932" s="361"/>
      <c r="N932" s="361"/>
      <c r="O932" s="361"/>
      <c r="P932" s="361"/>
      <c r="Q932" s="361"/>
      <c r="R932" s="361"/>
      <c r="S932" s="361"/>
      <c r="T932" s="361"/>
      <c r="U932" s="361"/>
      <c r="V932" s="361"/>
    </row>
    <row r="933">
      <c r="A933" s="361"/>
      <c r="B933" s="326"/>
      <c r="C933" s="116"/>
      <c r="D933" s="326"/>
      <c r="E933" s="326"/>
      <c r="F933" s="326"/>
      <c r="G933" s="326"/>
      <c r="H933" s="326"/>
      <c r="I933" s="326"/>
      <c r="J933" s="326"/>
      <c r="K933" s="326"/>
      <c r="L933" s="326"/>
      <c r="M933" s="361"/>
      <c r="N933" s="361"/>
      <c r="O933" s="361"/>
      <c r="P933" s="361"/>
      <c r="Q933" s="361"/>
      <c r="R933" s="361"/>
      <c r="S933" s="361"/>
      <c r="T933" s="361"/>
      <c r="U933" s="361"/>
      <c r="V933" s="361"/>
    </row>
    <row r="934">
      <c r="A934" s="361"/>
      <c r="B934" s="326"/>
      <c r="C934" s="116"/>
      <c r="D934" s="326"/>
      <c r="E934" s="326"/>
      <c r="F934" s="326"/>
      <c r="G934" s="326"/>
      <c r="H934" s="326"/>
      <c r="I934" s="326"/>
      <c r="J934" s="326"/>
      <c r="K934" s="326"/>
      <c r="L934" s="326"/>
      <c r="M934" s="361"/>
      <c r="N934" s="361"/>
      <c r="O934" s="361"/>
      <c r="P934" s="361"/>
      <c r="Q934" s="361"/>
      <c r="R934" s="361"/>
      <c r="S934" s="361"/>
      <c r="T934" s="361"/>
      <c r="U934" s="361"/>
      <c r="V934" s="361"/>
    </row>
    <row r="935">
      <c r="A935" s="361"/>
      <c r="B935" s="326"/>
      <c r="C935" s="116"/>
      <c r="D935" s="326"/>
      <c r="E935" s="326"/>
      <c r="F935" s="326"/>
      <c r="G935" s="326"/>
      <c r="H935" s="326"/>
      <c r="I935" s="326"/>
      <c r="J935" s="326"/>
      <c r="K935" s="326"/>
      <c r="L935" s="326"/>
      <c r="M935" s="361"/>
      <c r="N935" s="361"/>
      <c r="O935" s="361"/>
      <c r="P935" s="361"/>
      <c r="Q935" s="361"/>
      <c r="R935" s="361"/>
      <c r="S935" s="361"/>
      <c r="T935" s="361"/>
      <c r="U935" s="361"/>
      <c r="V935" s="361"/>
    </row>
    <row r="936">
      <c r="A936" s="361"/>
      <c r="B936" s="326"/>
      <c r="C936" s="116"/>
      <c r="D936" s="326"/>
      <c r="E936" s="326"/>
      <c r="F936" s="326"/>
      <c r="G936" s="326"/>
      <c r="H936" s="326"/>
      <c r="I936" s="326"/>
      <c r="J936" s="326"/>
      <c r="K936" s="326"/>
      <c r="L936" s="326"/>
      <c r="M936" s="361"/>
      <c r="N936" s="361"/>
      <c r="O936" s="361"/>
      <c r="P936" s="361"/>
      <c r="Q936" s="361"/>
      <c r="R936" s="361"/>
      <c r="S936" s="361"/>
      <c r="T936" s="361"/>
      <c r="U936" s="361"/>
      <c r="V936" s="361"/>
    </row>
    <row r="937">
      <c r="A937" s="361"/>
      <c r="B937" s="326"/>
      <c r="C937" s="116"/>
      <c r="D937" s="326"/>
      <c r="E937" s="326"/>
      <c r="F937" s="326"/>
      <c r="G937" s="326"/>
      <c r="H937" s="326"/>
      <c r="I937" s="326"/>
      <c r="J937" s="326"/>
      <c r="K937" s="326"/>
      <c r="L937" s="326"/>
      <c r="M937" s="361"/>
      <c r="N937" s="361"/>
      <c r="O937" s="361"/>
      <c r="P937" s="361"/>
      <c r="Q937" s="361"/>
      <c r="R937" s="361"/>
      <c r="S937" s="361"/>
      <c r="T937" s="361"/>
      <c r="U937" s="361"/>
      <c r="V937" s="361"/>
    </row>
    <row r="938">
      <c r="A938" s="361"/>
      <c r="B938" s="326"/>
      <c r="C938" s="116"/>
      <c r="D938" s="326"/>
      <c r="E938" s="326"/>
      <c r="F938" s="326"/>
      <c r="G938" s="326"/>
      <c r="H938" s="326"/>
      <c r="I938" s="326"/>
      <c r="J938" s="326"/>
      <c r="K938" s="326"/>
      <c r="L938" s="326"/>
      <c r="M938" s="361"/>
      <c r="N938" s="361"/>
      <c r="O938" s="361"/>
      <c r="P938" s="361"/>
      <c r="Q938" s="361"/>
      <c r="R938" s="361"/>
      <c r="S938" s="361"/>
      <c r="T938" s="361"/>
      <c r="U938" s="361"/>
      <c r="V938" s="361"/>
    </row>
    <row r="939">
      <c r="A939" s="361"/>
      <c r="B939" s="326"/>
      <c r="C939" s="116"/>
      <c r="D939" s="326"/>
      <c r="E939" s="326"/>
      <c r="F939" s="326"/>
      <c r="G939" s="326"/>
      <c r="H939" s="326"/>
      <c r="I939" s="326"/>
      <c r="J939" s="326"/>
      <c r="K939" s="326"/>
      <c r="L939" s="326"/>
      <c r="M939" s="361"/>
      <c r="N939" s="361"/>
      <c r="O939" s="361"/>
      <c r="P939" s="361"/>
      <c r="Q939" s="361"/>
      <c r="R939" s="361"/>
      <c r="S939" s="361"/>
      <c r="T939" s="361"/>
      <c r="U939" s="361"/>
      <c r="V939" s="361"/>
    </row>
    <row r="940">
      <c r="A940" s="361"/>
      <c r="B940" s="326"/>
      <c r="C940" s="116"/>
      <c r="D940" s="326"/>
      <c r="E940" s="326"/>
      <c r="F940" s="326"/>
      <c r="G940" s="326"/>
      <c r="H940" s="326"/>
      <c r="I940" s="326"/>
      <c r="J940" s="326"/>
      <c r="K940" s="326"/>
      <c r="L940" s="326"/>
      <c r="M940" s="361"/>
      <c r="N940" s="361"/>
      <c r="O940" s="361"/>
      <c r="P940" s="361"/>
      <c r="Q940" s="361"/>
      <c r="R940" s="361"/>
      <c r="S940" s="361"/>
      <c r="T940" s="361"/>
      <c r="U940" s="361"/>
      <c r="V940" s="361"/>
    </row>
    <row r="941">
      <c r="A941" s="361"/>
      <c r="B941" s="326"/>
      <c r="C941" s="116"/>
      <c r="D941" s="326"/>
      <c r="E941" s="326"/>
      <c r="F941" s="326"/>
      <c r="G941" s="326"/>
      <c r="H941" s="326"/>
      <c r="I941" s="326"/>
      <c r="J941" s="326"/>
      <c r="K941" s="326"/>
      <c r="L941" s="326"/>
      <c r="M941" s="361"/>
      <c r="N941" s="361"/>
      <c r="O941" s="361"/>
      <c r="P941" s="361"/>
      <c r="Q941" s="361"/>
      <c r="R941" s="361"/>
      <c r="S941" s="361"/>
      <c r="T941" s="361"/>
      <c r="U941" s="361"/>
      <c r="V941" s="361"/>
    </row>
    <row r="942">
      <c r="A942" s="361"/>
      <c r="B942" s="326"/>
      <c r="C942" s="116"/>
      <c r="D942" s="326"/>
      <c r="E942" s="326"/>
      <c r="F942" s="326"/>
      <c r="G942" s="326"/>
      <c r="H942" s="326"/>
      <c r="I942" s="326"/>
      <c r="J942" s="326"/>
      <c r="K942" s="326"/>
      <c r="L942" s="326"/>
      <c r="M942" s="361"/>
      <c r="N942" s="361"/>
      <c r="O942" s="361"/>
      <c r="P942" s="361"/>
      <c r="Q942" s="361"/>
      <c r="R942" s="361"/>
      <c r="S942" s="361"/>
      <c r="T942" s="361"/>
      <c r="U942" s="361"/>
      <c r="V942" s="361"/>
    </row>
    <row r="943">
      <c r="A943" s="361"/>
      <c r="B943" s="326"/>
      <c r="C943" s="116"/>
      <c r="D943" s="326"/>
      <c r="E943" s="326"/>
      <c r="F943" s="326"/>
      <c r="G943" s="326"/>
      <c r="H943" s="326"/>
      <c r="I943" s="326"/>
      <c r="J943" s="326"/>
      <c r="K943" s="326"/>
      <c r="L943" s="326"/>
      <c r="M943" s="361"/>
      <c r="N943" s="361"/>
      <c r="O943" s="361"/>
      <c r="P943" s="361"/>
      <c r="Q943" s="361"/>
      <c r="R943" s="361"/>
      <c r="S943" s="361"/>
      <c r="T943" s="361"/>
      <c r="U943" s="361"/>
      <c r="V943" s="361"/>
    </row>
    <row r="944">
      <c r="A944" s="361"/>
      <c r="B944" s="326"/>
      <c r="C944" s="116"/>
      <c r="D944" s="326"/>
      <c r="E944" s="326"/>
      <c r="F944" s="326"/>
      <c r="G944" s="326"/>
      <c r="H944" s="326"/>
      <c r="I944" s="326"/>
      <c r="J944" s="326"/>
      <c r="K944" s="326"/>
      <c r="L944" s="326"/>
      <c r="M944" s="361"/>
      <c r="N944" s="361"/>
      <c r="O944" s="361"/>
      <c r="P944" s="361"/>
      <c r="Q944" s="361"/>
      <c r="R944" s="361"/>
      <c r="S944" s="361"/>
      <c r="T944" s="361"/>
      <c r="U944" s="361"/>
      <c r="V944" s="361"/>
    </row>
    <row r="945">
      <c r="A945" s="361"/>
      <c r="B945" s="326"/>
      <c r="C945" s="116"/>
      <c r="D945" s="326"/>
      <c r="E945" s="326"/>
      <c r="F945" s="326"/>
      <c r="G945" s="326"/>
      <c r="H945" s="326"/>
      <c r="I945" s="326"/>
      <c r="J945" s="326"/>
      <c r="K945" s="326"/>
      <c r="L945" s="326"/>
      <c r="M945" s="361"/>
      <c r="N945" s="361"/>
      <c r="O945" s="361"/>
      <c r="P945" s="361"/>
      <c r="Q945" s="361"/>
      <c r="R945" s="361"/>
      <c r="S945" s="361"/>
      <c r="T945" s="361"/>
      <c r="U945" s="361"/>
      <c r="V945" s="361"/>
    </row>
    <row r="946">
      <c r="A946" s="361"/>
      <c r="B946" s="326"/>
      <c r="C946" s="116"/>
      <c r="D946" s="326"/>
      <c r="E946" s="326"/>
      <c r="F946" s="326"/>
      <c r="G946" s="326"/>
      <c r="H946" s="326"/>
      <c r="I946" s="326"/>
      <c r="J946" s="326"/>
      <c r="K946" s="326"/>
      <c r="L946" s="326"/>
      <c r="M946" s="361"/>
      <c r="N946" s="361"/>
      <c r="O946" s="361"/>
      <c r="P946" s="361"/>
      <c r="Q946" s="361"/>
      <c r="R946" s="361"/>
      <c r="S946" s="361"/>
      <c r="T946" s="361"/>
      <c r="U946" s="361"/>
      <c r="V946" s="361"/>
    </row>
    <row r="947">
      <c r="A947" s="361"/>
      <c r="B947" s="326"/>
      <c r="C947" s="116"/>
      <c r="D947" s="326"/>
      <c r="E947" s="326"/>
      <c r="F947" s="326"/>
      <c r="G947" s="326"/>
      <c r="H947" s="326"/>
      <c r="I947" s="326"/>
      <c r="J947" s="326"/>
      <c r="K947" s="326"/>
      <c r="L947" s="326"/>
      <c r="M947" s="361"/>
      <c r="N947" s="361"/>
      <c r="O947" s="361"/>
      <c r="P947" s="361"/>
      <c r="Q947" s="361"/>
      <c r="R947" s="361"/>
      <c r="S947" s="361"/>
      <c r="T947" s="361"/>
      <c r="U947" s="361"/>
      <c r="V947" s="361"/>
    </row>
    <row r="948">
      <c r="A948" s="361"/>
      <c r="B948" s="326"/>
      <c r="C948" s="116"/>
      <c r="D948" s="326"/>
      <c r="E948" s="326"/>
      <c r="F948" s="326"/>
      <c r="G948" s="326"/>
      <c r="H948" s="326"/>
      <c r="I948" s="326"/>
      <c r="J948" s="326"/>
      <c r="K948" s="326"/>
      <c r="L948" s="326"/>
      <c r="M948" s="361"/>
      <c r="N948" s="361"/>
      <c r="O948" s="361"/>
      <c r="P948" s="361"/>
      <c r="Q948" s="361"/>
      <c r="R948" s="361"/>
      <c r="S948" s="361"/>
      <c r="T948" s="361"/>
      <c r="U948" s="361"/>
      <c r="V948" s="361"/>
    </row>
    <row r="949">
      <c r="A949" s="361"/>
      <c r="B949" s="326"/>
      <c r="C949" s="116"/>
      <c r="D949" s="326"/>
      <c r="E949" s="326"/>
      <c r="F949" s="326"/>
      <c r="G949" s="326"/>
      <c r="H949" s="326"/>
      <c r="I949" s="326"/>
      <c r="J949" s="326"/>
      <c r="K949" s="326"/>
      <c r="L949" s="326"/>
      <c r="M949" s="361"/>
      <c r="N949" s="361"/>
      <c r="O949" s="361"/>
      <c r="P949" s="361"/>
      <c r="Q949" s="361"/>
      <c r="R949" s="361"/>
      <c r="S949" s="361"/>
      <c r="T949" s="361"/>
      <c r="U949" s="361"/>
      <c r="V949" s="361"/>
    </row>
    <row r="950">
      <c r="A950" s="361"/>
      <c r="B950" s="326"/>
      <c r="C950" s="116"/>
      <c r="D950" s="326"/>
      <c r="E950" s="326"/>
      <c r="F950" s="326"/>
      <c r="G950" s="326"/>
      <c r="H950" s="326"/>
      <c r="I950" s="326"/>
      <c r="J950" s="326"/>
      <c r="K950" s="326"/>
      <c r="L950" s="326"/>
      <c r="M950" s="361"/>
      <c r="N950" s="361"/>
      <c r="O950" s="361"/>
      <c r="P950" s="361"/>
      <c r="Q950" s="361"/>
      <c r="R950" s="361"/>
      <c r="S950" s="361"/>
      <c r="T950" s="361"/>
      <c r="U950" s="361"/>
      <c r="V950" s="361"/>
    </row>
    <row r="951">
      <c r="A951" s="361"/>
      <c r="B951" s="326"/>
      <c r="C951" s="116"/>
      <c r="D951" s="326"/>
      <c r="E951" s="326"/>
      <c r="F951" s="326"/>
      <c r="G951" s="326"/>
      <c r="H951" s="326"/>
      <c r="I951" s="326"/>
      <c r="J951" s="326"/>
      <c r="K951" s="326"/>
      <c r="L951" s="326"/>
      <c r="M951" s="361"/>
      <c r="N951" s="361"/>
      <c r="O951" s="361"/>
      <c r="P951" s="361"/>
      <c r="Q951" s="361"/>
      <c r="R951" s="361"/>
      <c r="S951" s="361"/>
      <c r="T951" s="361"/>
      <c r="U951" s="361"/>
      <c r="V951" s="361"/>
    </row>
    <row r="952">
      <c r="A952" s="361"/>
      <c r="B952" s="326"/>
      <c r="C952" s="116"/>
      <c r="D952" s="326"/>
      <c r="E952" s="326"/>
      <c r="F952" s="326"/>
      <c r="G952" s="326"/>
      <c r="H952" s="326"/>
      <c r="I952" s="326"/>
      <c r="J952" s="326"/>
      <c r="K952" s="326"/>
      <c r="L952" s="326"/>
      <c r="M952" s="361"/>
      <c r="N952" s="361"/>
      <c r="O952" s="361"/>
      <c r="P952" s="361"/>
      <c r="Q952" s="361"/>
      <c r="R952" s="361"/>
      <c r="S952" s="361"/>
      <c r="T952" s="361"/>
      <c r="U952" s="361"/>
      <c r="V952" s="361"/>
    </row>
    <row r="953">
      <c r="A953" s="361"/>
      <c r="B953" s="326"/>
      <c r="C953" s="116"/>
      <c r="D953" s="326"/>
      <c r="E953" s="326"/>
      <c r="F953" s="326"/>
      <c r="G953" s="326"/>
      <c r="H953" s="326"/>
      <c r="I953" s="326"/>
      <c r="J953" s="326"/>
      <c r="K953" s="326"/>
      <c r="L953" s="326"/>
      <c r="M953" s="361"/>
      <c r="N953" s="361"/>
      <c r="O953" s="361"/>
      <c r="P953" s="361"/>
      <c r="Q953" s="361"/>
      <c r="R953" s="361"/>
      <c r="S953" s="361"/>
      <c r="T953" s="361"/>
      <c r="U953" s="361"/>
      <c r="V953" s="361"/>
    </row>
    <row r="954">
      <c r="A954" s="361"/>
      <c r="B954" s="326"/>
      <c r="C954" s="116"/>
      <c r="D954" s="326"/>
      <c r="E954" s="326"/>
      <c r="F954" s="326"/>
      <c r="G954" s="326"/>
      <c r="H954" s="326"/>
      <c r="I954" s="326"/>
      <c r="J954" s="326"/>
      <c r="K954" s="326"/>
      <c r="L954" s="326"/>
      <c r="M954" s="361"/>
      <c r="N954" s="361"/>
      <c r="O954" s="361"/>
      <c r="P954" s="361"/>
      <c r="Q954" s="361"/>
      <c r="R954" s="361"/>
      <c r="S954" s="361"/>
      <c r="T954" s="361"/>
      <c r="U954" s="361"/>
      <c r="V954" s="361"/>
    </row>
    <row r="955">
      <c r="A955" s="361"/>
      <c r="B955" s="326"/>
      <c r="C955" s="116"/>
      <c r="D955" s="326"/>
      <c r="E955" s="326"/>
      <c r="F955" s="326"/>
      <c r="G955" s="326"/>
      <c r="H955" s="326"/>
      <c r="I955" s="326"/>
      <c r="J955" s="326"/>
      <c r="K955" s="326"/>
      <c r="L955" s="326"/>
      <c r="M955" s="361"/>
      <c r="N955" s="361"/>
      <c r="O955" s="361"/>
      <c r="P955" s="361"/>
      <c r="Q955" s="361"/>
      <c r="R955" s="361"/>
      <c r="S955" s="361"/>
      <c r="T955" s="361"/>
      <c r="U955" s="361"/>
      <c r="V955" s="361"/>
    </row>
    <row r="956">
      <c r="A956" s="361"/>
      <c r="B956" s="326"/>
      <c r="C956" s="116"/>
      <c r="D956" s="326"/>
      <c r="E956" s="326"/>
      <c r="F956" s="326"/>
      <c r="G956" s="326"/>
      <c r="H956" s="326"/>
      <c r="I956" s="326"/>
      <c r="J956" s="326"/>
      <c r="K956" s="326"/>
      <c r="L956" s="326"/>
      <c r="M956" s="361"/>
      <c r="N956" s="361"/>
      <c r="O956" s="361"/>
      <c r="P956" s="361"/>
      <c r="Q956" s="361"/>
      <c r="R956" s="361"/>
      <c r="S956" s="361"/>
      <c r="T956" s="361"/>
      <c r="U956" s="361"/>
      <c r="V956" s="361"/>
    </row>
    <row r="957">
      <c r="A957" s="361"/>
      <c r="B957" s="326"/>
      <c r="C957" s="116"/>
      <c r="D957" s="326"/>
      <c r="E957" s="326"/>
      <c r="F957" s="326"/>
      <c r="G957" s="326"/>
      <c r="H957" s="326"/>
      <c r="I957" s="326"/>
      <c r="J957" s="326"/>
      <c r="K957" s="326"/>
      <c r="L957" s="326"/>
      <c r="M957" s="361"/>
      <c r="N957" s="361"/>
      <c r="O957" s="361"/>
      <c r="P957" s="361"/>
      <c r="Q957" s="361"/>
      <c r="R957" s="361"/>
      <c r="S957" s="361"/>
      <c r="T957" s="361"/>
      <c r="U957" s="361"/>
      <c r="V957" s="361"/>
    </row>
    <row r="958">
      <c r="A958" s="361"/>
      <c r="B958" s="326"/>
      <c r="C958" s="116"/>
      <c r="D958" s="326"/>
      <c r="E958" s="326"/>
      <c r="F958" s="326"/>
      <c r="G958" s="326"/>
      <c r="H958" s="326"/>
      <c r="I958" s="326"/>
      <c r="J958" s="326"/>
      <c r="K958" s="326"/>
      <c r="L958" s="326"/>
      <c r="M958" s="361"/>
      <c r="N958" s="361"/>
      <c r="O958" s="361"/>
      <c r="P958" s="361"/>
      <c r="Q958" s="361"/>
      <c r="R958" s="361"/>
      <c r="S958" s="361"/>
      <c r="T958" s="361"/>
      <c r="U958" s="361"/>
      <c r="V958" s="361"/>
    </row>
    <row r="959">
      <c r="A959" s="361"/>
      <c r="B959" s="326"/>
      <c r="C959" s="116"/>
      <c r="D959" s="326"/>
      <c r="E959" s="326"/>
      <c r="F959" s="326"/>
      <c r="G959" s="326"/>
      <c r="H959" s="326"/>
      <c r="I959" s="326"/>
      <c r="J959" s="326"/>
      <c r="K959" s="326"/>
      <c r="L959" s="326"/>
      <c r="M959" s="361"/>
      <c r="N959" s="361"/>
      <c r="O959" s="361"/>
      <c r="P959" s="361"/>
      <c r="Q959" s="361"/>
      <c r="R959" s="361"/>
      <c r="S959" s="361"/>
      <c r="T959" s="361"/>
      <c r="U959" s="361"/>
      <c r="V959" s="361"/>
    </row>
    <row r="960">
      <c r="A960" s="361"/>
      <c r="B960" s="326"/>
      <c r="C960" s="116"/>
      <c r="D960" s="326"/>
      <c r="E960" s="326"/>
      <c r="F960" s="326"/>
      <c r="G960" s="326"/>
      <c r="H960" s="326"/>
      <c r="I960" s="326"/>
      <c r="J960" s="326"/>
      <c r="K960" s="326"/>
      <c r="L960" s="326"/>
      <c r="M960" s="361"/>
      <c r="N960" s="361"/>
      <c r="O960" s="361"/>
      <c r="P960" s="361"/>
      <c r="Q960" s="361"/>
      <c r="R960" s="361"/>
      <c r="S960" s="361"/>
      <c r="T960" s="361"/>
      <c r="U960" s="361"/>
      <c r="V960" s="361"/>
    </row>
  </sheetData>
  <mergeCells count="17">
    <mergeCell ref="B2:C2"/>
    <mergeCell ref="B3:C3"/>
    <mergeCell ref="B4:B6"/>
    <mergeCell ref="B7:B11"/>
    <mergeCell ref="B12:B14"/>
    <mergeCell ref="B15:B18"/>
    <mergeCell ref="B20:B22"/>
    <mergeCell ref="B45:B46"/>
    <mergeCell ref="B47:B49"/>
    <mergeCell ref="B50:B53"/>
    <mergeCell ref="B23:B25"/>
    <mergeCell ref="B26:B29"/>
    <mergeCell ref="B30:B32"/>
    <mergeCell ref="B33:B35"/>
    <mergeCell ref="B36:B38"/>
    <mergeCell ref="B39:B41"/>
    <mergeCell ref="B42:B44"/>
  </mergeCells>
  <hyperlinks>
    <hyperlink r:id="rId1" ref="D2"/>
    <hyperlink r:id="rId2" ref="E2"/>
    <hyperlink r:id="rId3" ref="F2"/>
    <hyperlink r:id="rId4" ref="G2"/>
    <hyperlink r:id="rId5" ref="H2"/>
  </hyperlinks>
  <printOptions gridLines="1" horizontalCentered="1"/>
  <pageMargins bottom="0.75" footer="0.0" header="0.0" left="0.7" right="0.7" top="0.75"/>
  <pageSetup fitToHeight="0" paperSize="9" cellComments="atEnd" orientation="landscape" pageOrder="overThenDown"/>
  <drawing r:id="rId6"/>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2.0"/>
    <col customWidth="1" min="2" max="2" width="58.63"/>
  </cols>
  <sheetData>
    <row r="1">
      <c r="A1" s="663" t="s">
        <v>2601</v>
      </c>
      <c r="B1" s="964" t="s">
        <v>1731</v>
      </c>
    </row>
    <row r="2">
      <c r="A2" s="965">
        <v>45880.0</v>
      </c>
      <c r="B2" s="966" t="s">
        <v>2602</v>
      </c>
    </row>
    <row r="3">
      <c r="A3" s="965">
        <v>45884.0</v>
      </c>
      <c r="B3" s="966" t="s">
        <v>2603</v>
      </c>
    </row>
    <row r="4">
      <c r="A4" s="965">
        <v>45888.0</v>
      </c>
      <c r="B4" s="966" t="s">
        <v>2604</v>
      </c>
    </row>
    <row r="5">
      <c r="A5" s="965">
        <v>45889.0</v>
      </c>
      <c r="B5" s="966" t="s">
        <v>2605</v>
      </c>
    </row>
    <row r="6">
      <c r="A6" s="965">
        <v>45889.0</v>
      </c>
      <c r="B6" s="966" t="s">
        <v>2606</v>
      </c>
    </row>
    <row r="7">
      <c r="A7" s="965">
        <v>45889.0</v>
      </c>
      <c r="B7" s="966" t="s">
        <v>2607</v>
      </c>
    </row>
    <row r="8">
      <c r="A8" s="965">
        <v>45894.0</v>
      </c>
      <c r="B8" s="966" t="s">
        <v>2608</v>
      </c>
    </row>
    <row r="9">
      <c r="A9" s="965">
        <v>45895.0</v>
      </c>
      <c r="B9" s="966" t="s">
        <v>2609</v>
      </c>
    </row>
    <row r="10">
      <c r="A10" s="965">
        <v>45895.0</v>
      </c>
      <c r="B10" s="966" t="s">
        <v>2610</v>
      </c>
    </row>
    <row r="11">
      <c r="A11" s="965">
        <v>45896.0</v>
      </c>
      <c r="B11" s="966" t="s">
        <v>2611</v>
      </c>
    </row>
    <row r="12">
      <c r="A12" s="965">
        <v>45898.0</v>
      </c>
      <c r="B12" s="966" t="s">
        <v>2612</v>
      </c>
    </row>
    <row r="13">
      <c r="A13" s="965">
        <v>45898.0</v>
      </c>
      <c r="B13" s="966" t="s">
        <v>2613</v>
      </c>
    </row>
    <row r="14">
      <c r="A14" s="965">
        <v>45901.0</v>
      </c>
      <c r="B14" s="966" t="s">
        <v>2614</v>
      </c>
    </row>
    <row r="15">
      <c r="A15" s="965">
        <v>45915.0</v>
      </c>
      <c r="B15" s="966" t="s">
        <v>2615</v>
      </c>
    </row>
    <row r="16">
      <c r="A16" s="965">
        <v>45915.0</v>
      </c>
      <c r="B16" s="966" t="s">
        <v>2616</v>
      </c>
    </row>
  </sheetData>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4.0"/>
    <col customWidth="1" min="2" max="2" width="60.75"/>
  </cols>
  <sheetData>
    <row r="1">
      <c r="A1" s="967" t="s">
        <v>216</v>
      </c>
      <c r="B1" s="967" t="s">
        <v>2617</v>
      </c>
      <c r="C1" s="968">
        <v>1.0</v>
      </c>
      <c r="D1" s="968">
        <v>2.0</v>
      </c>
      <c r="E1" s="968">
        <v>3.0</v>
      </c>
      <c r="F1" s="968">
        <v>4.0</v>
      </c>
      <c r="G1" s="968">
        <v>5.0</v>
      </c>
      <c r="H1" s="968">
        <v>6.0</v>
      </c>
    </row>
    <row r="2">
      <c r="A2" s="23"/>
      <c r="B2" s="23"/>
      <c r="C2" s="969" t="s">
        <v>2618</v>
      </c>
      <c r="D2" s="969" t="s">
        <v>2619</v>
      </c>
      <c r="E2" s="970" t="s">
        <v>2620</v>
      </c>
      <c r="F2" s="970" t="s">
        <v>2621</v>
      </c>
      <c r="G2" s="970" t="s">
        <v>2622</v>
      </c>
      <c r="H2" s="970" t="s">
        <v>2623</v>
      </c>
    </row>
    <row r="3" ht="25.5" customHeight="1">
      <c r="A3" s="971" t="s">
        <v>2624</v>
      </c>
      <c r="B3" s="25"/>
      <c r="C3" s="25"/>
      <c r="D3" s="25"/>
      <c r="E3" s="25"/>
      <c r="F3" s="25"/>
      <c r="G3" s="25"/>
      <c r="H3" s="26"/>
      <c r="I3" s="972"/>
      <c r="J3" s="972"/>
      <c r="K3" s="972"/>
      <c r="L3" s="972"/>
      <c r="M3" s="972"/>
      <c r="N3" s="972"/>
      <c r="O3" s="972"/>
      <c r="P3" s="972"/>
      <c r="Q3" s="972"/>
      <c r="R3" s="972"/>
      <c r="S3" s="972"/>
      <c r="T3" s="972"/>
      <c r="U3" s="972"/>
      <c r="V3" s="972"/>
      <c r="W3" s="972"/>
      <c r="X3" s="972"/>
      <c r="Y3" s="972"/>
      <c r="Z3" s="972"/>
    </row>
    <row r="4">
      <c r="A4" s="968">
        <v>1.0</v>
      </c>
      <c r="B4" s="973" t="s">
        <v>2625</v>
      </c>
      <c r="C4" s="974"/>
      <c r="D4" s="974"/>
      <c r="E4" s="974"/>
      <c r="F4" s="974"/>
      <c r="G4" s="974"/>
      <c r="H4" s="974"/>
    </row>
    <row r="5">
      <c r="A5" s="968">
        <v>2.0</v>
      </c>
      <c r="B5" s="973" t="s">
        <v>2626</v>
      </c>
      <c r="C5" s="974"/>
      <c r="D5" s="974"/>
      <c r="E5" s="974"/>
      <c r="F5" s="974"/>
      <c r="G5" s="974"/>
      <c r="H5" s="974"/>
    </row>
    <row r="6">
      <c r="A6" s="968">
        <v>3.0</v>
      </c>
      <c r="B6" s="973" t="s">
        <v>2627</v>
      </c>
      <c r="C6" s="974"/>
      <c r="D6" s="974"/>
      <c r="E6" s="974"/>
      <c r="F6" s="974"/>
      <c r="G6" s="974"/>
      <c r="H6" s="974"/>
    </row>
    <row r="7">
      <c r="A7" s="968">
        <v>4.0</v>
      </c>
      <c r="B7" s="973" t="s">
        <v>2628</v>
      </c>
      <c r="C7" s="974"/>
      <c r="D7" s="974"/>
      <c r="E7" s="974"/>
      <c r="F7" s="974"/>
      <c r="G7" s="974"/>
      <c r="H7" s="974"/>
    </row>
    <row r="8">
      <c r="A8" s="968">
        <v>5.0</v>
      </c>
      <c r="B8" s="973" t="s">
        <v>2629</v>
      </c>
      <c r="C8" s="974"/>
      <c r="D8" s="974"/>
      <c r="E8" s="974"/>
      <c r="F8" s="974"/>
      <c r="G8" s="974"/>
      <c r="H8" s="974"/>
    </row>
    <row r="9" ht="25.5" customHeight="1">
      <c r="A9" s="975" t="s">
        <v>2630</v>
      </c>
      <c r="B9" s="25"/>
      <c r="C9" s="25"/>
      <c r="D9" s="25"/>
      <c r="E9" s="25"/>
      <c r="F9" s="25"/>
      <c r="G9" s="25"/>
      <c r="H9" s="26"/>
      <c r="I9" s="972"/>
      <c r="J9" s="972"/>
      <c r="K9" s="972"/>
      <c r="L9" s="972"/>
      <c r="M9" s="972"/>
      <c r="N9" s="972"/>
      <c r="O9" s="972"/>
      <c r="P9" s="972"/>
      <c r="Q9" s="972"/>
      <c r="R9" s="972"/>
      <c r="S9" s="972"/>
      <c r="T9" s="972"/>
      <c r="U9" s="972"/>
      <c r="V9" s="972"/>
      <c r="W9" s="972"/>
      <c r="X9" s="972"/>
      <c r="Y9" s="972"/>
      <c r="Z9" s="972"/>
    </row>
    <row r="10" ht="21.75" customHeight="1">
      <c r="A10" s="976">
        <v>6.0</v>
      </c>
      <c r="B10" s="973" t="s">
        <v>2631</v>
      </c>
      <c r="C10" s="974"/>
      <c r="D10" s="974"/>
      <c r="E10" s="974"/>
      <c r="F10" s="974"/>
      <c r="G10" s="974"/>
      <c r="H10" s="974"/>
    </row>
    <row r="11">
      <c r="A11" s="976">
        <v>7.0</v>
      </c>
      <c r="B11" s="973" t="s">
        <v>2632</v>
      </c>
      <c r="C11" s="974"/>
      <c r="D11" s="974"/>
      <c r="E11" s="974"/>
      <c r="F11" s="974"/>
      <c r="G11" s="974"/>
      <c r="H11" s="974"/>
    </row>
    <row r="12">
      <c r="A12" s="976">
        <v>8.0</v>
      </c>
      <c r="B12" s="973" t="s">
        <v>2633</v>
      </c>
      <c r="C12" s="974"/>
      <c r="D12" s="974"/>
      <c r="E12" s="974"/>
      <c r="F12" s="974"/>
      <c r="G12" s="974"/>
      <c r="H12" s="974"/>
    </row>
    <row r="13">
      <c r="A13" s="976">
        <v>9.0</v>
      </c>
      <c r="B13" s="973" t="s">
        <v>2634</v>
      </c>
      <c r="C13" s="974"/>
      <c r="D13" s="974"/>
      <c r="E13" s="974"/>
      <c r="F13" s="974"/>
      <c r="G13" s="974"/>
      <c r="H13" s="974"/>
    </row>
    <row r="14">
      <c r="A14" s="977" t="s">
        <v>2635</v>
      </c>
      <c r="B14" s="26"/>
      <c r="C14" s="978"/>
      <c r="D14" s="978"/>
      <c r="E14" s="978"/>
      <c r="F14" s="978"/>
      <c r="G14" s="978"/>
      <c r="H14" s="978"/>
    </row>
    <row r="15">
      <c r="A15" s="979">
        <v>10.0</v>
      </c>
      <c r="B15" s="978" t="s">
        <v>2636</v>
      </c>
      <c r="C15" s="978"/>
      <c r="D15" s="978"/>
      <c r="E15" s="978"/>
      <c r="F15" s="978"/>
      <c r="G15" s="978"/>
      <c r="H15" s="978"/>
    </row>
    <row r="16">
      <c r="A16" s="979">
        <v>11.0</v>
      </c>
      <c r="B16" s="978" t="s">
        <v>2637</v>
      </c>
      <c r="C16" s="978"/>
      <c r="D16" s="978"/>
      <c r="E16" s="978"/>
      <c r="F16" s="978"/>
      <c r="G16" s="978"/>
      <c r="H16" s="978"/>
    </row>
    <row r="17">
      <c r="A17" s="979">
        <v>12.0</v>
      </c>
      <c r="B17" s="978" t="s">
        <v>2638</v>
      </c>
      <c r="C17" s="978"/>
      <c r="D17" s="978"/>
      <c r="E17" s="978"/>
      <c r="F17" s="978"/>
      <c r="G17" s="978"/>
      <c r="H17" s="978"/>
    </row>
    <row r="18">
      <c r="A18" s="980"/>
    </row>
    <row r="19">
      <c r="A19" s="980"/>
      <c r="B19" s="981" t="s">
        <v>2639</v>
      </c>
      <c r="C19" s="982"/>
      <c r="D19" s="982"/>
      <c r="E19" s="982"/>
      <c r="F19" s="982"/>
      <c r="G19" s="982"/>
      <c r="H19" s="982"/>
      <c r="I19" s="982"/>
      <c r="J19" s="982"/>
    </row>
    <row r="20">
      <c r="A20" s="980"/>
    </row>
    <row r="21">
      <c r="A21" s="980"/>
    </row>
    <row r="22">
      <c r="A22" s="980"/>
    </row>
    <row r="23">
      <c r="A23" s="980"/>
    </row>
    <row r="24">
      <c r="A24" s="980"/>
    </row>
    <row r="25">
      <c r="A25" s="980"/>
    </row>
    <row r="26">
      <c r="A26" s="980"/>
    </row>
    <row r="27">
      <c r="A27" s="980"/>
    </row>
    <row r="28">
      <c r="A28" s="980"/>
    </row>
    <row r="29">
      <c r="A29" s="980"/>
    </row>
    <row r="30">
      <c r="A30" s="980"/>
    </row>
    <row r="31">
      <c r="A31" s="980"/>
    </row>
    <row r="32">
      <c r="A32" s="980"/>
    </row>
    <row r="33">
      <c r="A33" s="980"/>
    </row>
    <row r="34">
      <c r="A34" s="980"/>
    </row>
    <row r="35">
      <c r="A35" s="980"/>
    </row>
    <row r="36">
      <c r="A36" s="980"/>
    </row>
    <row r="37">
      <c r="A37" s="980"/>
    </row>
    <row r="38">
      <c r="A38" s="980"/>
    </row>
    <row r="39">
      <c r="A39" s="980"/>
    </row>
    <row r="40">
      <c r="A40" s="980"/>
    </row>
    <row r="41">
      <c r="A41" s="980"/>
    </row>
    <row r="42">
      <c r="A42" s="980"/>
    </row>
    <row r="43">
      <c r="A43" s="980"/>
    </row>
    <row r="44">
      <c r="A44" s="980"/>
    </row>
    <row r="45">
      <c r="A45" s="980"/>
    </row>
    <row r="46">
      <c r="A46" s="980"/>
    </row>
    <row r="47">
      <c r="A47" s="980"/>
    </row>
    <row r="48">
      <c r="A48" s="980"/>
    </row>
    <row r="49">
      <c r="A49" s="980"/>
    </row>
    <row r="50">
      <c r="A50" s="980"/>
    </row>
    <row r="51">
      <c r="A51" s="980"/>
    </row>
    <row r="52">
      <c r="A52" s="980"/>
    </row>
    <row r="53">
      <c r="A53" s="980"/>
    </row>
    <row r="54">
      <c r="A54" s="980"/>
    </row>
    <row r="55">
      <c r="A55" s="980"/>
    </row>
    <row r="56">
      <c r="A56" s="980"/>
    </row>
    <row r="57">
      <c r="A57" s="980"/>
    </row>
    <row r="58">
      <c r="A58" s="980"/>
    </row>
    <row r="59">
      <c r="A59" s="980"/>
    </row>
    <row r="60">
      <c r="A60" s="980"/>
    </row>
    <row r="61">
      <c r="A61" s="980"/>
    </row>
    <row r="62">
      <c r="A62" s="980"/>
    </row>
    <row r="63">
      <c r="A63" s="980"/>
    </row>
    <row r="64">
      <c r="A64" s="980"/>
    </row>
    <row r="65">
      <c r="A65" s="980"/>
    </row>
    <row r="66">
      <c r="A66" s="980"/>
    </row>
    <row r="67">
      <c r="A67" s="980"/>
    </row>
    <row r="68">
      <c r="A68" s="980"/>
    </row>
    <row r="69">
      <c r="A69" s="980"/>
    </row>
    <row r="70">
      <c r="A70" s="980"/>
    </row>
    <row r="71">
      <c r="A71" s="980"/>
    </row>
    <row r="72">
      <c r="A72" s="980"/>
    </row>
    <row r="73">
      <c r="A73" s="980"/>
    </row>
    <row r="74">
      <c r="A74" s="980"/>
    </row>
    <row r="75">
      <c r="A75" s="980"/>
    </row>
    <row r="76">
      <c r="A76" s="980"/>
    </row>
    <row r="77">
      <c r="A77" s="980"/>
    </row>
    <row r="78">
      <c r="A78" s="980"/>
    </row>
    <row r="79">
      <c r="A79" s="980"/>
    </row>
    <row r="80">
      <c r="A80" s="980"/>
    </row>
    <row r="81">
      <c r="A81" s="980"/>
    </row>
    <row r="82">
      <c r="A82" s="980"/>
    </row>
    <row r="83">
      <c r="A83" s="980"/>
    </row>
    <row r="84">
      <c r="A84" s="980"/>
    </row>
    <row r="85">
      <c r="A85" s="980"/>
    </row>
    <row r="86">
      <c r="A86" s="980"/>
    </row>
    <row r="87">
      <c r="A87" s="980"/>
    </row>
    <row r="88">
      <c r="A88" s="980"/>
    </row>
    <row r="89">
      <c r="A89" s="980"/>
    </row>
    <row r="90">
      <c r="A90" s="980"/>
    </row>
    <row r="91">
      <c r="A91" s="980"/>
    </row>
    <row r="92">
      <c r="A92" s="980"/>
    </row>
    <row r="93">
      <c r="A93" s="980"/>
    </row>
    <row r="94">
      <c r="A94" s="980"/>
    </row>
    <row r="95">
      <c r="A95" s="980"/>
    </row>
    <row r="96">
      <c r="A96" s="980"/>
    </row>
    <row r="97">
      <c r="A97" s="980"/>
    </row>
    <row r="98">
      <c r="A98" s="980"/>
    </row>
    <row r="99">
      <c r="A99" s="980"/>
    </row>
    <row r="100">
      <c r="A100" s="980"/>
    </row>
    <row r="101">
      <c r="A101" s="980"/>
    </row>
    <row r="102">
      <c r="A102" s="980"/>
    </row>
    <row r="103">
      <c r="A103" s="980"/>
    </row>
    <row r="104">
      <c r="A104" s="980"/>
    </row>
    <row r="105">
      <c r="A105" s="980"/>
    </row>
    <row r="106">
      <c r="A106" s="980"/>
    </row>
    <row r="107">
      <c r="A107" s="980"/>
    </row>
    <row r="108">
      <c r="A108" s="980"/>
    </row>
    <row r="109">
      <c r="A109" s="980"/>
    </row>
    <row r="110">
      <c r="A110" s="980"/>
    </row>
    <row r="111">
      <c r="A111" s="980"/>
    </row>
    <row r="112">
      <c r="A112" s="980"/>
    </row>
    <row r="113">
      <c r="A113" s="980"/>
    </row>
    <row r="114">
      <c r="A114" s="980"/>
    </row>
    <row r="115">
      <c r="A115" s="980"/>
    </row>
    <row r="116">
      <c r="A116" s="980"/>
    </row>
    <row r="117">
      <c r="A117" s="980"/>
    </row>
    <row r="118">
      <c r="A118" s="980"/>
    </row>
    <row r="119">
      <c r="A119" s="980"/>
    </row>
    <row r="120">
      <c r="A120" s="980"/>
    </row>
    <row r="121">
      <c r="A121" s="980"/>
    </row>
    <row r="122">
      <c r="A122" s="980"/>
    </row>
    <row r="123">
      <c r="A123" s="980"/>
    </row>
    <row r="124">
      <c r="A124" s="980"/>
    </row>
    <row r="125">
      <c r="A125" s="980"/>
    </row>
    <row r="126">
      <c r="A126" s="980"/>
    </row>
    <row r="127">
      <c r="A127" s="980"/>
    </row>
    <row r="128">
      <c r="A128" s="980"/>
    </row>
    <row r="129">
      <c r="A129" s="980"/>
    </row>
    <row r="130">
      <c r="A130" s="980"/>
    </row>
    <row r="131">
      <c r="A131" s="980"/>
    </row>
    <row r="132">
      <c r="A132" s="980"/>
    </row>
    <row r="133">
      <c r="A133" s="980"/>
    </row>
    <row r="134">
      <c r="A134" s="980"/>
    </row>
    <row r="135">
      <c r="A135" s="980"/>
    </row>
    <row r="136">
      <c r="A136" s="980"/>
    </row>
    <row r="137">
      <c r="A137" s="980"/>
    </row>
    <row r="138">
      <c r="A138" s="980"/>
    </row>
    <row r="139">
      <c r="A139" s="980"/>
    </row>
    <row r="140">
      <c r="A140" s="980"/>
    </row>
    <row r="141">
      <c r="A141" s="980"/>
    </row>
    <row r="142">
      <c r="A142" s="980"/>
    </row>
    <row r="143">
      <c r="A143" s="980"/>
    </row>
    <row r="144">
      <c r="A144" s="980"/>
    </row>
    <row r="145">
      <c r="A145" s="980"/>
    </row>
    <row r="146">
      <c r="A146" s="980"/>
    </row>
    <row r="147">
      <c r="A147" s="980"/>
    </row>
    <row r="148">
      <c r="A148" s="980"/>
    </row>
    <row r="149">
      <c r="A149" s="980"/>
    </row>
    <row r="150">
      <c r="A150" s="980"/>
    </row>
    <row r="151">
      <c r="A151" s="980"/>
    </row>
    <row r="152">
      <c r="A152" s="980"/>
    </row>
    <row r="153">
      <c r="A153" s="980"/>
    </row>
    <row r="154">
      <c r="A154" s="980"/>
    </row>
    <row r="155">
      <c r="A155" s="980"/>
    </row>
    <row r="156">
      <c r="A156" s="980"/>
    </row>
    <row r="157">
      <c r="A157" s="980"/>
    </row>
    <row r="158">
      <c r="A158" s="980"/>
    </row>
    <row r="159">
      <c r="A159" s="980"/>
    </row>
    <row r="160">
      <c r="A160" s="980"/>
    </row>
    <row r="161">
      <c r="A161" s="980"/>
    </row>
    <row r="162">
      <c r="A162" s="980"/>
    </row>
    <row r="163">
      <c r="A163" s="980"/>
    </row>
    <row r="164">
      <c r="A164" s="980"/>
    </row>
    <row r="165">
      <c r="A165" s="980"/>
    </row>
    <row r="166">
      <c r="A166" s="980"/>
    </row>
    <row r="167">
      <c r="A167" s="980"/>
    </row>
    <row r="168">
      <c r="A168" s="980"/>
    </row>
    <row r="169">
      <c r="A169" s="980"/>
    </row>
    <row r="170">
      <c r="A170" s="980"/>
    </row>
    <row r="171">
      <c r="A171" s="980"/>
    </row>
    <row r="172">
      <c r="A172" s="980"/>
    </row>
    <row r="173">
      <c r="A173" s="980"/>
    </row>
    <row r="174">
      <c r="A174" s="980"/>
    </row>
    <row r="175">
      <c r="A175" s="980"/>
    </row>
    <row r="176">
      <c r="A176" s="980"/>
    </row>
    <row r="177">
      <c r="A177" s="980"/>
    </row>
    <row r="178">
      <c r="A178" s="980"/>
    </row>
    <row r="179">
      <c r="A179" s="980"/>
    </row>
    <row r="180">
      <c r="A180" s="980"/>
    </row>
    <row r="181">
      <c r="A181" s="980"/>
    </row>
    <row r="182">
      <c r="A182" s="980"/>
    </row>
    <row r="183">
      <c r="A183" s="980"/>
    </row>
    <row r="184">
      <c r="A184" s="980"/>
    </row>
    <row r="185">
      <c r="A185" s="980"/>
    </row>
    <row r="186">
      <c r="A186" s="980"/>
    </row>
    <row r="187">
      <c r="A187" s="980"/>
    </row>
    <row r="188">
      <c r="A188" s="980"/>
    </row>
    <row r="189">
      <c r="A189" s="980"/>
    </row>
    <row r="190">
      <c r="A190" s="980"/>
    </row>
    <row r="191">
      <c r="A191" s="980"/>
    </row>
    <row r="192">
      <c r="A192" s="980"/>
    </row>
    <row r="193">
      <c r="A193" s="980"/>
    </row>
    <row r="194">
      <c r="A194" s="980"/>
    </row>
    <row r="195">
      <c r="A195" s="980"/>
    </row>
    <row r="196">
      <c r="A196" s="980"/>
    </row>
    <row r="197">
      <c r="A197" s="980"/>
    </row>
    <row r="198">
      <c r="A198" s="980"/>
    </row>
    <row r="199">
      <c r="A199" s="980"/>
    </row>
    <row r="200">
      <c r="A200" s="980"/>
    </row>
    <row r="201">
      <c r="A201" s="980"/>
    </row>
    <row r="202">
      <c r="A202" s="980"/>
    </row>
    <row r="203">
      <c r="A203" s="980"/>
    </row>
    <row r="204">
      <c r="A204" s="980"/>
    </row>
    <row r="205">
      <c r="A205" s="980"/>
    </row>
    <row r="206">
      <c r="A206" s="980"/>
    </row>
    <row r="207">
      <c r="A207" s="980"/>
    </row>
    <row r="208">
      <c r="A208" s="980"/>
    </row>
    <row r="209">
      <c r="A209" s="980"/>
    </row>
    <row r="210">
      <c r="A210" s="980"/>
    </row>
    <row r="211">
      <c r="A211" s="980"/>
    </row>
    <row r="212">
      <c r="A212" s="980"/>
    </row>
    <row r="213">
      <c r="A213" s="980"/>
    </row>
    <row r="214">
      <c r="A214" s="980"/>
    </row>
    <row r="215">
      <c r="A215" s="980"/>
    </row>
    <row r="216">
      <c r="A216" s="980"/>
    </row>
    <row r="217">
      <c r="A217" s="980"/>
    </row>
    <row r="218">
      <c r="A218" s="980"/>
    </row>
    <row r="219">
      <c r="A219" s="980"/>
    </row>
    <row r="220">
      <c r="A220" s="980"/>
    </row>
    <row r="221">
      <c r="A221" s="980"/>
    </row>
    <row r="222">
      <c r="A222" s="980"/>
    </row>
    <row r="223">
      <c r="A223" s="980"/>
    </row>
    <row r="224">
      <c r="A224" s="980"/>
    </row>
    <row r="225">
      <c r="A225" s="980"/>
    </row>
    <row r="226">
      <c r="A226" s="980"/>
    </row>
    <row r="227">
      <c r="A227" s="980"/>
    </row>
    <row r="228">
      <c r="A228" s="980"/>
    </row>
    <row r="229">
      <c r="A229" s="980"/>
    </row>
    <row r="230">
      <c r="A230" s="980"/>
    </row>
    <row r="231">
      <c r="A231" s="980"/>
    </row>
    <row r="232">
      <c r="A232" s="980"/>
    </row>
    <row r="233">
      <c r="A233" s="980"/>
    </row>
    <row r="234">
      <c r="A234" s="980"/>
    </row>
    <row r="235">
      <c r="A235" s="980"/>
    </row>
    <row r="236">
      <c r="A236" s="980"/>
    </row>
    <row r="237">
      <c r="A237" s="980"/>
    </row>
    <row r="238">
      <c r="A238" s="980"/>
    </row>
    <row r="239">
      <c r="A239" s="980"/>
    </row>
    <row r="240">
      <c r="A240" s="980"/>
    </row>
    <row r="241">
      <c r="A241" s="980"/>
    </row>
    <row r="242">
      <c r="A242" s="980"/>
    </row>
    <row r="243">
      <c r="A243" s="980"/>
    </row>
    <row r="244">
      <c r="A244" s="980"/>
    </row>
    <row r="245">
      <c r="A245" s="980"/>
    </row>
    <row r="246">
      <c r="A246" s="980"/>
    </row>
    <row r="247">
      <c r="A247" s="980"/>
    </row>
    <row r="248">
      <c r="A248" s="980"/>
    </row>
    <row r="249">
      <c r="A249" s="980"/>
    </row>
    <row r="250">
      <c r="A250" s="980"/>
    </row>
    <row r="251">
      <c r="A251" s="980"/>
    </row>
    <row r="252">
      <c r="A252" s="980"/>
    </row>
    <row r="253">
      <c r="A253" s="980"/>
    </row>
    <row r="254">
      <c r="A254" s="980"/>
    </row>
    <row r="255">
      <c r="A255" s="980"/>
    </row>
    <row r="256">
      <c r="A256" s="980"/>
    </row>
    <row r="257">
      <c r="A257" s="980"/>
    </row>
    <row r="258">
      <c r="A258" s="980"/>
    </row>
    <row r="259">
      <c r="A259" s="980"/>
    </row>
    <row r="260">
      <c r="A260" s="980"/>
    </row>
    <row r="261">
      <c r="A261" s="980"/>
    </row>
    <row r="262">
      <c r="A262" s="980"/>
    </row>
    <row r="263">
      <c r="A263" s="980"/>
    </row>
    <row r="264">
      <c r="A264" s="980"/>
    </row>
    <row r="265">
      <c r="A265" s="980"/>
    </row>
    <row r="266">
      <c r="A266" s="980"/>
    </row>
    <row r="267">
      <c r="A267" s="980"/>
    </row>
    <row r="268">
      <c r="A268" s="980"/>
    </row>
    <row r="269">
      <c r="A269" s="980"/>
    </row>
    <row r="270">
      <c r="A270" s="980"/>
    </row>
    <row r="271">
      <c r="A271" s="980"/>
    </row>
    <row r="272">
      <c r="A272" s="980"/>
    </row>
    <row r="273">
      <c r="A273" s="980"/>
    </row>
    <row r="274">
      <c r="A274" s="980"/>
    </row>
    <row r="275">
      <c r="A275" s="980"/>
    </row>
    <row r="276">
      <c r="A276" s="980"/>
    </row>
    <row r="277">
      <c r="A277" s="980"/>
    </row>
    <row r="278">
      <c r="A278" s="980"/>
    </row>
    <row r="279">
      <c r="A279" s="980"/>
    </row>
    <row r="280">
      <c r="A280" s="980"/>
    </row>
    <row r="281">
      <c r="A281" s="980"/>
    </row>
    <row r="282">
      <c r="A282" s="980"/>
    </row>
    <row r="283">
      <c r="A283" s="980"/>
    </row>
    <row r="284">
      <c r="A284" s="980"/>
    </row>
    <row r="285">
      <c r="A285" s="980"/>
    </row>
    <row r="286">
      <c r="A286" s="980"/>
    </row>
    <row r="287">
      <c r="A287" s="980"/>
    </row>
    <row r="288">
      <c r="A288" s="980"/>
    </row>
    <row r="289">
      <c r="A289" s="980"/>
    </row>
    <row r="290">
      <c r="A290" s="980"/>
    </row>
    <row r="291">
      <c r="A291" s="980"/>
    </row>
    <row r="292">
      <c r="A292" s="980"/>
    </row>
    <row r="293">
      <c r="A293" s="980"/>
    </row>
    <row r="294">
      <c r="A294" s="980"/>
    </row>
    <row r="295">
      <c r="A295" s="980"/>
    </row>
    <row r="296">
      <c r="A296" s="980"/>
    </row>
    <row r="297">
      <c r="A297" s="980"/>
    </row>
    <row r="298">
      <c r="A298" s="980"/>
    </row>
    <row r="299">
      <c r="A299" s="980"/>
    </row>
    <row r="300">
      <c r="A300" s="980"/>
    </row>
    <row r="301">
      <c r="A301" s="980"/>
    </row>
    <row r="302">
      <c r="A302" s="980"/>
    </row>
    <row r="303">
      <c r="A303" s="980"/>
    </row>
    <row r="304">
      <c r="A304" s="980"/>
    </row>
    <row r="305">
      <c r="A305" s="980"/>
    </row>
    <row r="306">
      <c r="A306" s="980"/>
    </row>
    <row r="307">
      <c r="A307" s="980"/>
    </row>
    <row r="308">
      <c r="A308" s="980"/>
    </row>
    <row r="309">
      <c r="A309" s="980"/>
    </row>
    <row r="310">
      <c r="A310" s="980"/>
    </row>
    <row r="311">
      <c r="A311" s="980"/>
    </row>
    <row r="312">
      <c r="A312" s="980"/>
    </row>
    <row r="313">
      <c r="A313" s="980"/>
    </row>
    <row r="314">
      <c r="A314" s="980"/>
    </row>
    <row r="315">
      <c r="A315" s="980"/>
    </row>
    <row r="316">
      <c r="A316" s="980"/>
    </row>
    <row r="317">
      <c r="A317" s="980"/>
    </row>
    <row r="318">
      <c r="A318" s="980"/>
    </row>
    <row r="319">
      <c r="A319" s="980"/>
    </row>
    <row r="320">
      <c r="A320" s="980"/>
    </row>
    <row r="321">
      <c r="A321" s="980"/>
    </row>
    <row r="322">
      <c r="A322" s="980"/>
    </row>
    <row r="323">
      <c r="A323" s="980"/>
    </row>
    <row r="324">
      <c r="A324" s="980"/>
    </row>
    <row r="325">
      <c r="A325" s="980"/>
    </row>
    <row r="326">
      <c r="A326" s="980"/>
    </row>
    <row r="327">
      <c r="A327" s="980"/>
    </row>
    <row r="328">
      <c r="A328" s="980"/>
    </row>
    <row r="329">
      <c r="A329" s="980"/>
    </row>
    <row r="330">
      <c r="A330" s="980"/>
    </row>
    <row r="331">
      <c r="A331" s="980"/>
    </row>
    <row r="332">
      <c r="A332" s="980"/>
    </row>
    <row r="333">
      <c r="A333" s="980"/>
    </row>
    <row r="334">
      <c r="A334" s="980"/>
    </row>
    <row r="335">
      <c r="A335" s="980"/>
    </row>
    <row r="336">
      <c r="A336" s="980"/>
    </row>
    <row r="337">
      <c r="A337" s="980"/>
    </row>
    <row r="338">
      <c r="A338" s="980"/>
    </row>
    <row r="339">
      <c r="A339" s="980"/>
    </row>
    <row r="340">
      <c r="A340" s="980"/>
    </row>
    <row r="341">
      <c r="A341" s="980"/>
    </row>
    <row r="342">
      <c r="A342" s="980"/>
    </row>
    <row r="343">
      <c r="A343" s="980"/>
    </row>
    <row r="344">
      <c r="A344" s="980"/>
    </row>
    <row r="345">
      <c r="A345" s="980"/>
    </row>
    <row r="346">
      <c r="A346" s="980"/>
    </row>
    <row r="347">
      <c r="A347" s="980"/>
    </row>
    <row r="348">
      <c r="A348" s="980"/>
    </row>
    <row r="349">
      <c r="A349" s="980"/>
    </row>
    <row r="350">
      <c r="A350" s="980"/>
    </row>
    <row r="351">
      <c r="A351" s="980"/>
    </row>
    <row r="352">
      <c r="A352" s="980"/>
    </row>
    <row r="353">
      <c r="A353" s="980"/>
    </row>
    <row r="354">
      <c r="A354" s="980"/>
    </row>
    <row r="355">
      <c r="A355" s="980"/>
    </row>
    <row r="356">
      <c r="A356" s="980"/>
    </row>
    <row r="357">
      <c r="A357" s="980"/>
    </row>
    <row r="358">
      <c r="A358" s="980"/>
    </row>
    <row r="359">
      <c r="A359" s="980"/>
    </row>
    <row r="360">
      <c r="A360" s="980"/>
    </row>
    <row r="361">
      <c r="A361" s="980"/>
    </row>
    <row r="362">
      <c r="A362" s="980"/>
    </row>
    <row r="363">
      <c r="A363" s="980"/>
    </row>
    <row r="364">
      <c r="A364" s="980"/>
    </row>
    <row r="365">
      <c r="A365" s="980"/>
    </row>
    <row r="366">
      <c r="A366" s="980"/>
    </row>
    <row r="367">
      <c r="A367" s="980"/>
    </row>
    <row r="368">
      <c r="A368" s="980"/>
    </row>
    <row r="369">
      <c r="A369" s="980"/>
    </row>
    <row r="370">
      <c r="A370" s="980"/>
    </row>
    <row r="371">
      <c r="A371" s="980"/>
    </row>
    <row r="372">
      <c r="A372" s="980"/>
    </row>
    <row r="373">
      <c r="A373" s="980"/>
    </row>
    <row r="374">
      <c r="A374" s="980"/>
    </row>
    <row r="375">
      <c r="A375" s="980"/>
    </row>
    <row r="376">
      <c r="A376" s="980"/>
    </row>
    <row r="377">
      <c r="A377" s="980"/>
    </row>
    <row r="378">
      <c r="A378" s="980"/>
    </row>
    <row r="379">
      <c r="A379" s="980"/>
    </row>
    <row r="380">
      <c r="A380" s="980"/>
    </row>
    <row r="381">
      <c r="A381" s="980"/>
    </row>
    <row r="382">
      <c r="A382" s="980"/>
    </row>
    <row r="383">
      <c r="A383" s="980"/>
    </row>
    <row r="384">
      <c r="A384" s="980"/>
    </row>
    <row r="385">
      <c r="A385" s="980"/>
    </row>
    <row r="386">
      <c r="A386" s="980"/>
    </row>
    <row r="387">
      <c r="A387" s="980"/>
    </row>
    <row r="388">
      <c r="A388" s="980"/>
    </row>
    <row r="389">
      <c r="A389" s="980"/>
    </row>
    <row r="390">
      <c r="A390" s="980"/>
    </row>
    <row r="391">
      <c r="A391" s="980"/>
    </row>
    <row r="392">
      <c r="A392" s="980"/>
    </row>
    <row r="393">
      <c r="A393" s="980"/>
    </row>
    <row r="394">
      <c r="A394" s="980"/>
    </row>
    <row r="395">
      <c r="A395" s="980"/>
    </row>
    <row r="396">
      <c r="A396" s="980"/>
    </row>
    <row r="397">
      <c r="A397" s="980"/>
    </row>
    <row r="398">
      <c r="A398" s="980"/>
    </row>
    <row r="399">
      <c r="A399" s="980"/>
    </row>
    <row r="400">
      <c r="A400" s="980"/>
    </row>
    <row r="401">
      <c r="A401" s="980"/>
    </row>
    <row r="402">
      <c r="A402" s="980"/>
    </row>
    <row r="403">
      <c r="A403" s="980"/>
    </row>
    <row r="404">
      <c r="A404" s="980"/>
    </row>
    <row r="405">
      <c r="A405" s="980"/>
    </row>
    <row r="406">
      <c r="A406" s="980"/>
    </row>
    <row r="407">
      <c r="A407" s="980"/>
    </row>
    <row r="408">
      <c r="A408" s="980"/>
    </row>
    <row r="409">
      <c r="A409" s="980"/>
    </row>
    <row r="410">
      <c r="A410" s="980"/>
    </row>
    <row r="411">
      <c r="A411" s="980"/>
    </row>
    <row r="412">
      <c r="A412" s="980"/>
    </row>
    <row r="413">
      <c r="A413" s="980"/>
    </row>
    <row r="414">
      <c r="A414" s="980"/>
    </row>
    <row r="415">
      <c r="A415" s="980"/>
    </row>
    <row r="416">
      <c r="A416" s="980"/>
    </row>
    <row r="417">
      <c r="A417" s="980"/>
    </row>
    <row r="418">
      <c r="A418" s="980"/>
    </row>
    <row r="419">
      <c r="A419" s="980"/>
    </row>
    <row r="420">
      <c r="A420" s="980"/>
    </row>
    <row r="421">
      <c r="A421" s="980"/>
    </row>
    <row r="422">
      <c r="A422" s="980"/>
    </row>
    <row r="423">
      <c r="A423" s="980"/>
    </row>
    <row r="424">
      <c r="A424" s="980"/>
    </row>
    <row r="425">
      <c r="A425" s="980"/>
    </row>
    <row r="426">
      <c r="A426" s="980"/>
    </row>
    <row r="427">
      <c r="A427" s="980"/>
    </row>
    <row r="428">
      <c r="A428" s="980"/>
    </row>
    <row r="429">
      <c r="A429" s="980"/>
    </row>
    <row r="430">
      <c r="A430" s="980"/>
    </row>
    <row r="431">
      <c r="A431" s="980"/>
    </row>
    <row r="432">
      <c r="A432" s="980"/>
    </row>
    <row r="433">
      <c r="A433" s="980"/>
    </row>
    <row r="434">
      <c r="A434" s="980"/>
    </row>
    <row r="435">
      <c r="A435" s="980"/>
    </row>
    <row r="436">
      <c r="A436" s="980"/>
    </row>
    <row r="437">
      <c r="A437" s="980"/>
    </row>
    <row r="438">
      <c r="A438" s="980"/>
    </row>
    <row r="439">
      <c r="A439" s="980"/>
    </row>
    <row r="440">
      <c r="A440" s="980"/>
    </row>
    <row r="441">
      <c r="A441" s="980"/>
    </row>
    <row r="442">
      <c r="A442" s="980"/>
    </row>
    <row r="443">
      <c r="A443" s="980"/>
    </row>
    <row r="444">
      <c r="A444" s="980"/>
    </row>
    <row r="445">
      <c r="A445" s="980"/>
    </row>
    <row r="446">
      <c r="A446" s="980"/>
    </row>
    <row r="447">
      <c r="A447" s="980"/>
    </row>
    <row r="448">
      <c r="A448" s="980"/>
    </row>
    <row r="449">
      <c r="A449" s="980"/>
    </row>
    <row r="450">
      <c r="A450" s="980"/>
    </row>
    <row r="451">
      <c r="A451" s="980"/>
    </row>
    <row r="452">
      <c r="A452" s="980"/>
    </row>
    <row r="453">
      <c r="A453" s="980"/>
    </row>
    <row r="454">
      <c r="A454" s="980"/>
    </row>
    <row r="455">
      <c r="A455" s="980"/>
    </row>
    <row r="456">
      <c r="A456" s="980"/>
    </row>
    <row r="457">
      <c r="A457" s="980"/>
    </row>
    <row r="458">
      <c r="A458" s="980"/>
    </row>
    <row r="459">
      <c r="A459" s="980"/>
    </row>
    <row r="460">
      <c r="A460" s="980"/>
    </row>
    <row r="461">
      <c r="A461" s="980"/>
    </row>
    <row r="462">
      <c r="A462" s="980"/>
    </row>
    <row r="463">
      <c r="A463" s="980"/>
    </row>
    <row r="464">
      <c r="A464" s="980"/>
    </row>
    <row r="465">
      <c r="A465" s="980"/>
    </row>
    <row r="466">
      <c r="A466" s="980"/>
    </row>
    <row r="467">
      <c r="A467" s="980"/>
    </row>
    <row r="468">
      <c r="A468" s="980"/>
    </row>
    <row r="469">
      <c r="A469" s="980"/>
    </row>
    <row r="470">
      <c r="A470" s="980"/>
    </row>
    <row r="471">
      <c r="A471" s="980"/>
    </row>
    <row r="472">
      <c r="A472" s="980"/>
    </row>
    <row r="473">
      <c r="A473" s="980"/>
    </row>
    <row r="474">
      <c r="A474" s="980"/>
    </row>
    <row r="475">
      <c r="A475" s="980"/>
    </row>
    <row r="476">
      <c r="A476" s="980"/>
    </row>
    <row r="477">
      <c r="A477" s="980"/>
    </row>
    <row r="478">
      <c r="A478" s="980"/>
    </row>
    <row r="479">
      <c r="A479" s="980"/>
    </row>
    <row r="480">
      <c r="A480" s="980"/>
    </row>
    <row r="481">
      <c r="A481" s="980"/>
    </row>
    <row r="482">
      <c r="A482" s="980"/>
    </row>
    <row r="483">
      <c r="A483" s="980"/>
    </row>
    <row r="484">
      <c r="A484" s="980"/>
    </row>
    <row r="485">
      <c r="A485" s="980"/>
    </row>
    <row r="486">
      <c r="A486" s="980"/>
    </row>
    <row r="487">
      <c r="A487" s="980"/>
    </row>
    <row r="488">
      <c r="A488" s="980"/>
    </row>
    <row r="489">
      <c r="A489" s="980"/>
    </row>
    <row r="490">
      <c r="A490" s="980"/>
    </row>
    <row r="491">
      <c r="A491" s="980"/>
    </row>
    <row r="492">
      <c r="A492" s="980"/>
    </row>
    <row r="493">
      <c r="A493" s="980"/>
    </row>
    <row r="494">
      <c r="A494" s="980"/>
    </row>
    <row r="495">
      <c r="A495" s="980"/>
    </row>
    <row r="496">
      <c r="A496" s="980"/>
    </row>
    <row r="497">
      <c r="A497" s="980"/>
    </row>
    <row r="498">
      <c r="A498" s="980"/>
    </row>
    <row r="499">
      <c r="A499" s="980"/>
    </row>
    <row r="500">
      <c r="A500" s="980"/>
    </row>
    <row r="501">
      <c r="A501" s="980"/>
    </row>
    <row r="502">
      <c r="A502" s="980"/>
    </row>
    <row r="503">
      <c r="A503" s="980"/>
    </row>
    <row r="504">
      <c r="A504" s="980"/>
    </row>
    <row r="505">
      <c r="A505" s="980"/>
    </row>
    <row r="506">
      <c r="A506" s="980"/>
    </row>
    <row r="507">
      <c r="A507" s="980"/>
    </row>
    <row r="508">
      <c r="A508" s="980"/>
    </row>
    <row r="509">
      <c r="A509" s="980"/>
    </row>
    <row r="510">
      <c r="A510" s="980"/>
    </row>
    <row r="511">
      <c r="A511" s="980"/>
    </row>
    <row r="512">
      <c r="A512" s="980"/>
    </row>
    <row r="513">
      <c r="A513" s="980"/>
    </row>
    <row r="514">
      <c r="A514" s="980"/>
    </row>
    <row r="515">
      <c r="A515" s="980"/>
    </row>
    <row r="516">
      <c r="A516" s="980"/>
    </row>
    <row r="517">
      <c r="A517" s="980"/>
    </row>
    <row r="518">
      <c r="A518" s="980"/>
    </row>
    <row r="519">
      <c r="A519" s="980"/>
    </row>
    <row r="520">
      <c r="A520" s="980"/>
    </row>
    <row r="521">
      <c r="A521" s="980"/>
    </row>
    <row r="522">
      <c r="A522" s="980"/>
    </row>
    <row r="523">
      <c r="A523" s="980"/>
    </row>
    <row r="524">
      <c r="A524" s="980"/>
    </row>
    <row r="525">
      <c r="A525" s="980"/>
    </row>
    <row r="526">
      <c r="A526" s="980"/>
    </row>
    <row r="527">
      <c r="A527" s="980"/>
    </row>
    <row r="528">
      <c r="A528" s="980"/>
    </row>
    <row r="529">
      <c r="A529" s="980"/>
    </row>
    <row r="530">
      <c r="A530" s="980"/>
    </row>
    <row r="531">
      <c r="A531" s="980"/>
    </row>
    <row r="532">
      <c r="A532" s="980"/>
    </row>
    <row r="533">
      <c r="A533" s="980"/>
    </row>
    <row r="534">
      <c r="A534" s="980"/>
    </row>
    <row r="535">
      <c r="A535" s="980"/>
    </row>
    <row r="536">
      <c r="A536" s="980"/>
    </row>
    <row r="537">
      <c r="A537" s="980"/>
    </row>
    <row r="538">
      <c r="A538" s="980"/>
    </row>
    <row r="539">
      <c r="A539" s="980"/>
    </row>
    <row r="540">
      <c r="A540" s="980"/>
    </row>
    <row r="541">
      <c r="A541" s="980"/>
    </row>
    <row r="542">
      <c r="A542" s="980"/>
    </row>
    <row r="543">
      <c r="A543" s="980"/>
    </row>
    <row r="544">
      <c r="A544" s="980"/>
    </row>
    <row r="545">
      <c r="A545" s="980"/>
    </row>
    <row r="546">
      <c r="A546" s="980"/>
    </row>
    <row r="547">
      <c r="A547" s="980"/>
    </row>
    <row r="548">
      <c r="A548" s="980"/>
    </row>
    <row r="549">
      <c r="A549" s="980"/>
    </row>
    <row r="550">
      <c r="A550" s="980"/>
    </row>
    <row r="551">
      <c r="A551" s="980"/>
    </row>
    <row r="552">
      <c r="A552" s="980"/>
    </row>
    <row r="553">
      <c r="A553" s="980"/>
    </row>
    <row r="554">
      <c r="A554" s="980"/>
    </row>
    <row r="555">
      <c r="A555" s="980"/>
    </row>
    <row r="556">
      <c r="A556" s="980"/>
    </row>
    <row r="557">
      <c r="A557" s="980"/>
    </row>
    <row r="558">
      <c r="A558" s="980"/>
    </row>
    <row r="559">
      <c r="A559" s="980"/>
    </row>
    <row r="560">
      <c r="A560" s="980"/>
    </row>
    <row r="561">
      <c r="A561" s="980"/>
    </row>
    <row r="562">
      <c r="A562" s="980"/>
    </row>
    <row r="563">
      <c r="A563" s="980"/>
    </row>
    <row r="564">
      <c r="A564" s="980"/>
    </row>
    <row r="565">
      <c r="A565" s="980"/>
    </row>
    <row r="566">
      <c r="A566" s="980"/>
    </row>
    <row r="567">
      <c r="A567" s="980"/>
    </row>
    <row r="568">
      <c r="A568" s="980"/>
    </row>
    <row r="569">
      <c r="A569" s="980"/>
    </row>
    <row r="570">
      <c r="A570" s="980"/>
    </row>
    <row r="571">
      <c r="A571" s="980"/>
    </row>
    <row r="572">
      <c r="A572" s="980"/>
    </row>
    <row r="573">
      <c r="A573" s="980"/>
    </row>
    <row r="574">
      <c r="A574" s="980"/>
    </row>
    <row r="575">
      <c r="A575" s="980"/>
    </row>
    <row r="576">
      <c r="A576" s="980"/>
    </row>
    <row r="577">
      <c r="A577" s="980"/>
    </row>
    <row r="578">
      <c r="A578" s="980"/>
    </row>
    <row r="579">
      <c r="A579" s="980"/>
    </row>
    <row r="580">
      <c r="A580" s="980"/>
    </row>
    <row r="581">
      <c r="A581" s="980"/>
    </row>
    <row r="582">
      <c r="A582" s="980"/>
    </row>
    <row r="583">
      <c r="A583" s="980"/>
    </row>
    <row r="584">
      <c r="A584" s="980"/>
    </row>
    <row r="585">
      <c r="A585" s="980"/>
    </row>
    <row r="586">
      <c r="A586" s="980"/>
    </row>
    <row r="587">
      <c r="A587" s="980"/>
    </row>
    <row r="588">
      <c r="A588" s="980"/>
    </row>
    <row r="589">
      <c r="A589" s="980"/>
    </row>
    <row r="590">
      <c r="A590" s="980"/>
    </row>
    <row r="591">
      <c r="A591" s="980"/>
    </row>
    <row r="592">
      <c r="A592" s="980"/>
    </row>
    <row r="593">
      <c r="A593" s="980"/>
    </row>
    <row r="594">
      <c r="A594" s="980"/>
    </row>
    <row r="595">
      <c r="A595" s="980"/>
    </row>
    <row r="596">
      <c r="A596" s="980"/>
    </row>
    <row r="597">
      <c r="A597" s="980"/>
    </row>
    <row r="598">
      <c r="A598" s="980"/>
    </row>
    <row r="599">
      <c r="A599" s="980"/>
    </row>
    <row r="600">
      <c r="A600" s="980"/>
    </row>
    <row r="601">
      <c r="A601" s="980"/>
    </row>
    <row r="602">
      <c r="A602" s="980"/>
    </row>
    <row r="603">
      <c r="A603" s="980"/>
    </row>
    <row r="604">
      <c r="A604" s="980"/>
    </row>
    <row r="605">
      <c r="A605" s="980"/>
    </row>
    <row r="606">
      <c r="A606" s="980"/>
    </row>
    <row r="607">
      <c r="A607" s="980"/>
    </row>
    <row r="608">
      <c r="A608" s="980"/>
    </row>
    <row r="609">
      <c r="A609" s="980"/>
    </row>
    <row r="610">
      <c r="A610" s="980"/>
    </row>
    <row r="611">
      <c r="A611" s="980"/>
    </row>
    <row r="612">
      <c r="A612" s="980"/>
    </row>
    <row r="613">
      <c r="A613" s="980"/>
    </row>
    <row r="614">
      <c r="A614" s="980"/>
    </row>
    <row r="615">
      <c r="A615" s="980"/>
    </row>
    <row r="616">
      <c r="A616" s="980"/>
    </row>
    <row r="617">
      <c r="A617" s="980"/>
    </row>
    <row r="618">
      <c r="A618" s="980"/>
    </row>
    <row r="619">
      <c r="A619" s="980"/>
    </row>
    <row r="620">
      <c r="A620" s="980"/>
    </row>
    <row r="621">
      <c r="A621" s="980"/>
    </row>
    <row r="622">
      <c r="A622" s="980"/>
    </row>
    <row r="623">
      <c r="A623" s="980"/>
    </row>
    <row r="624">
      <c r="A624" s="980"/>
    </row>
    <row r="625">
      <c r="A625" s="980"/>
    </row>
    <row r="626">
      <c r="A626" s="980"/>
    </row>
    <row r="627">
      <c r="A627" s="980"/>
    </row>
    <row r="628">
      <c r="A628" s="980"/>
    </row>
    <row r="629">
      <c r="A629" s="980"/>
    </row>
    <row r="630">
      <c r="A630" s="980"/>
    </row>
    <row r="631">
      <c r="A631" s="980"/>
    </row>
    <row r="632">
      <c r="A632" s="980"/>
    </row>
    <row r="633">
      <c r="A633" s="980"/>
    </row>
    <row r="634">
      <c r="A634" s="980"/>
    </row>
    <row r="635">
      <c r="A635" s="980"/>
    </row>
    <row r="636">
      <c r="A636" s="980"/>
    </row>
    <row r="637">
      <c r="A637" s="980"/>
    </row>
    <row r="638">
      <c r="A638" s="980"/>
    </row>
    <row r="639">
      <c r="A639" s="980"/>
    </row>
    <row r="640">
      <c r="A640" s="980"/>
    </row>
    <row r="641">
      <c r="A641" s="980"/>
    </row>
    <row r="642">
      <c r="A642" s="980"/>
    </row>
    <row r="643">
      <c r="A643" s="980"/>
    </row>
    <row r="644">
      <c r="A644" s="980"/>
    </row>
    <row r="645">
      <c r="A645" s="980"/>
    </row>
    <row r="646">
      <c r="A646" s="980"/>
    </row>
    <row r="647">
      <c r="A647" s="980"/>
    </row>
    <row r="648">
      <c r="A648" s="980"/>
    </row>
    <row r="649">
      <c r="A649" s="980"/>
    </row>
    <row r="650">
      <c r="A650" s="980"/>
    </row>
    <row r="651">
      <c r="A651" s="980"/>
    </row>
    <row r="652">
      <c r="A652" s="980"/>
    </row>
    <row r="653">
      <c r="A653" s="980"/>
    </row>
    <row r="654">
      <c r="A654" s="980"/>
    </row>
    <row r="655">
      <c r="A655" s="980"/>
    </row>
    <row r="656">
      <c r="A656" s="980"/>
    </row>
    <row r="657">
      <c r="A657" s="980"/>
    </row>
    <row r="658">
      <c r="A658" s="980"/>
    </row>
    <row r="659">
      <c r="A659" s="980"/>
    </row>
    <row r="660">
      <c r="A660" s="980"/>
    </row>
    <row r="661">
      <c r="A661" s="980"/>
    </row>
    <row r="662">
      <c r="A662" s="980"/>
    </row>
    <row r="663">
      <c r="A663" s="980"/>
    </row>
    <row r="664">
      <c r="A664" s="980"/>
    </row>
    <row r="665">
      <c r="A665" s="980"/>
    </row>
    <row r="666">
      <c r="A666" s="980"/>
    </row>
    <row r="667">
      <c r="A667" s="980"/>
    </row>
    <row r="668">
      <c r="A668" s="980"/>
    </row>
    <row r="669">
      <c r="A669" s="980"/>
    </row>
    <row r="670">
      <c r="A670" s="980"/>
    </row>
    <row r="671">
      <c r="A671" s="980"/>
    </row>
    <row r="672">
      <c r="A672" s="980"/>
    </row>
    <row r="673">
      <c r="A673" s="980"/>
    </row>
    <row r="674">
      <c r="A674" s="980"/>
    </row>
    <row r="675">
      <c r="A675" s="980"/>
    </row>
    <row r="676">
      <c r="A676" s="980"/>
    </row>
    <row r="677">
      <c r="A677" s="980"/>
    </row>
    <row r="678">
      <c r="A678" s="980"/>
    </row>
    <row r="679">
      <c r="A679" s="980"/>
    </row>
    <row r="680">
      <c r="A680" s="980"/>
    </row>
    <row r="681">
      <c r="A681" s="980"/>
    </row>
    <row r="682">
      <c r="A682" s="980"/>
    </row>
    <row r="683">
      <c r="A683" s="980"/>
    </row>
    <row r="684">
      <c r="A684" s="980"/>
    </row>
    <row r="685">
      <c r="A685" s="980"/>
    </row>
    <row r="686">
      <c r="A686" s="980"/>
    </row>
    <row r="687">
      <c r="A687" s="980"/>
    </row>
    <row r="688">
      <c r="A688" s="980"/>
    </row>
    <row r="689">
      <c r="A689" s="980"/>
    </row>
    <row r="690">
      <c r="A690" s="980"/>
    </row>
    <row r="691">
      <c r="A691" s="980"/>
    </row>
    <row r="692">
      <c r="A692" s="980"/>
    </row>
    <row r="693">
      <c r="A693" s="980"/>
    </row>
    <row r="694">
      <c r="A694" s="980"/>
    </row>
    <row r="695">
      <c r="A695" s="980"/>
    </row>
    <row r="696">
      <c r="A696" s="980"/>
    </row>
    <row r="697">
      <c r="A697" s="980"/>
    </row>
    <row r="698">
      <c r="A698" s="980"/>
    </row>
    <row r="699">
      <c r="A699" s="980"/>
    </row>
    <row r="700">
      <c r="A700" s="980"/>
    </row>
    <row r="701">
      <c r="A701" s="980"/>
    </row>
    <row r="702">
      <c r="A702" s="980"/>
    </row>
    <row r="703">
      <c r="A703" s="980"/>
    </row>
    <row r="704">
      <c r="A704" s="980"/>
    </row>
    <row r="705">
      <c r="A705" s="980"/>
    </row>
    <row r="706">
      <c r="A706" s="980"/>
    </row>
    <row r="707">
      <c r="A707" s="980"/>
    </row>
    <row r="708">
      <c r="A708" s="980"/>
    </row>
    <row r="709">
      <c r="A709" s="980"/>
    </row>
    <row r="710">
      <c r="A710" s="980"/>
    </row>
    <row r="711">
      <c r="A711" s="980"/>
    </row>
    <row r="712">
      <c r="A712" s="980"/>
    </row>
    <row r="713">
      <c r="A713" s="980"/>
    </row>
    <row r="714">
      <c r="A714" s="980"/>
    </row>
    <row r="715">
      <c r="A715" s="980"/>
    </row>
    <row r="716">
      <c r="A716" s="980"/>
    </row>
    <row r="717">
      <c r="A717" s="980"/>
    </row>
    <row r="718">
      <c r="A718" s="980"/>
    </row>
    <row r="719">
      <c r="A719" s="980"/>
    </row>
    <row r="720">
      <c r="A720" s="980"/>
    </row>
    <row r="721">
      <c r="A721" s="980"/>
    </row>
    <row r="722">
      <c r="A722" s="980"/>
    </row>
    <row r="723">
      <c r="A723" s="980"/>
    </row>
    <row r="724">
      <c r="A724" s="980"/>
    </row>
    <row r="725">
      <c r="A725" s="980"/>
    </row>
    <row r="726">
      <c r="A726" s="980"/>
    </row>
    <row r="727">
      <c r="A727" s="980"/>
    </row>
    <row r="728">
      <c r="A728" s="980"/>
    </row>
    <row r="729">
      <c r="A729" s="980"/>
    </row>
    <row r="730">
      <c r="A730" s="980"/>
    </row>
    <row r="731">
      <c r="A731" s="980"/>
    </row>
    <row r="732">
      <c r="A732" s="980"/>
    </row>
    <row r="733">
      <c r="A733" s="980"/>
    </row>
    <row r="734">
      <c r="A734" s="980"/>
    </row>
    <row r="735">
      <c r="A735" s="980"/>
    </row>
    <row r="736">
      <c r="A736" s="980"/>
    </row>
    <row r="737">
      <c r="A737" s="980"/>
    </row>
    <row r="738">
      <c r="A738" s="980"/>
    </row>
    <row r="739">
      <c r="A739" s="980"/>
    </row>
    <row r="740">
      <c r="A740" s="980"/>
    </row>
    <row r="741">
      <c r="A741" s="980"/>
    </row>
    <row r="742">
      <c r="A742" s="980"/>
    </row>
    <row r="743">
      <c r="A743" s="980"/>
    </row>
    <row r="744">
      <c r="A744" s="980"/>
    </row>
    <row r="745">
      <c r="A745" s="980"/>
    </row>
    <row r="746">
      <c r="A746" s="980"/>
    </row>
    <row r="747">
      <c r="A747" s="980"/>
    </row>
    <row r="748">
      <c r="A748" s="980"/>
    </row>
    <row r="749">
      <c r="A749" s="980"/>
    </row>
    <row r="750">
      <c r="A750" s="980"/>
    </row>
    <row r="751">
      <c r="A751" s="980"/>
    </row>
    <row r="752">
      <c r="A752" s="980"/>
    </row>
    <row r="753">
      <c r="A753" s="980"/>
    </row>
    <row r="754">
      <c r="A754" s="980"/>
    </row>
    <row r="755">
      <c r="A755" s="980"/>
    </row>
    <row r="756">
      <c r="A756" s="980"/>
    </row>
    <row r="757">
      <c r="A757" s="980"/>
    </row>
    <row r="758">
      <c r="A758" s="980"/>
    </row>
    <row r="759">
      <c r="A759" s="980"/>
    </row>
    <row r="760">
      <c r="A760" s="980"/>
    </row>
    <row r="761">
      <c r="A761" s="980"/>
    </row>
    <row r="762">
      <c r="A762" s="980"/>
    </row>
    <row r="763">
      <c r="A763" s="980"/>
    </row>
    <row r="764">
      <c r="A764" s="980"/>
    </row>
    <row r="765">
      <c r="A765" s="980"/>
    </row>
    <row r="766">
      <c r="A766" s="980"/>
    </row>
    <row r="767">
      <c r="A767" s="980"/>
    </row>
    <row r="768">
      <c r="A768" s="980"/>
    </row>
    <row r="769">
      <c r="A769" s="980"/>
    </row>
    <row r="770">
      <c r="A770" s="980"/>
    </row>
    <row r="771">
      <c r="A771" s="980"/>
    </row>
    <row r="772">
      <c r="A772" s="980"/>
    </row>
    <row r="773">
      <c r="A773" s="980"/>
    </row>
    <row r="774">
      <c r="A774" s="980"/>
    </row>
    <row r="775">
      <c r="A775" s="980"/>
    </row>
    <row r="776">
      <c r="A776" s="980"/>
    </row>
    <row r="777">
      <c r="A777" s="980"/>
    </row>
    <row r="778">
      <c r="A778" s="980"/>
    </row>
    <row r="779">
      <c r="A779" s="980"/>
    </row>
    <row r="780">
      <c r="A780" s="980"/>
    </row>
    <row r="781">
      <c r="A781" s="980"/>
    </row>
    <row r="782">
      <c r="A782" s="980"/>
    </row>
    <row r="783">
      <c r="A783" s="980"/>
    </row>
    <row r="784">
      <c r="A784" s="980"/>
    </row>
    <row r="785">
      <c r="A785" s="980"/>
    </row>
    <row r="786">
      <c r="A786" s="980"/>
    </row>
    <row r="787">
      <c r="A787" s="980"/>
    </row>
    <row r="788">
      <c r="A788" s="980"/>
    </row>
    <row r="789">
      <c r="A789" s="980"/>
    </row>
    <row r="790">
      <c r="A790" s="980"/>
    </row>
    <row r="791">
      <c r="A791" s="980"/>
    </row>
    <row r="792">
      <c r="A792" s="980"/>
    </row>
    <row r="793">
      <c r="A793" s="980"/>
    </row>
    <row r="794">
      <c r="A794" s="980"/>
    </row>
    <row r="795">
      <c r="A795" s="980"/>
    </row>
    <row r="796">
      <c r="A796" s="980"/>
    </row>
    <row r="797">
      <c r="A797" s="980"/>
    </row>
    <row r="798">
      <c r="A798" s="980"/>
    </row>
    <row r="799">
      <c r="A799" s="980"/>
    </row>
    <row r="800">
      <c r="A800" s="980"/>
    </row>
    <row r="801">
      <c r="A801" s="980"/>
    </row>
    <row r="802">
      <c r="A802" s="980"/>
    </row>
    <row r="803">
      <c r="A803" s="980"/>
    </row>
    <row r="804">
      <c r="A804" s="980"/>
    </row>
    <row r="805">
      <c r="A805" s="980"/>
    </row>
    <row r="806">
      <c r="A806" s="980"/>
    </row>
    <row r="807">
      <c r="A807" s="980"/>
    </row>
    <row r="808">
      <c r="A808" s="980"/>
    </row>
    <row r="809">
      <c r="A809" s="980"/>
    </row>
    <row r="810">
      <c r="A810" s="980"/>
    </row>
    <row r="811">
      <c r="A811" s="980"/>
    </row>
    <row r="812">
      <c r="A812" s="980"/>
    </row>
    <row r="813">
      <c r="A813" s="980"/>
    </row>
    <row r="814">
      <c r="A814" s="980"/>
    </row>
    <row r="815">
      <c r="A815" s="980"/>
    </row>
    <row r="816">
      <c r="A816" s="980"/>
    </row>
    <row r="817">
      <c r="A817" s="980"/>
    </row>
    <row r="818">
      <c r="A818" s="980"/>
    </row>
    <row r="819">
      <c r="A819" s="980"/>
    </row>
    <row r="820">
      <c r="A820" s="980"/>
    </row>
    <row r="821">
      <c r="A821" s="980"/>
    </row>
    <row r="822">
      <c r="A822" s="980"/>
    </row>
    <row r="823">
      <c r="A823" s="980"/>
    </row>
    <row r="824">
      <c r="A824" s="980"/>
    </row>
    <row r="825">
      <c r="A825" s="980"/>
    </row>
    <row r="826">
      <c r="A826" s="980"/>
    </row>
    <row r="827">
      <c r="A827" s="980"/>
    </row>
    <row r="828">
      <c r="A828" s="980"/>
    </row>
    <row r="829">
      <c r="A829" s="980"/>
    </row>
    <row r="830">
      <c r="A830" s="980"/>
    </row>
    <row r="831">
      <c r="A831" s="980"/>
    </row>
    <row r="832">
      <c r="A832" s="980"/>
    </row>
    <row r="833">
      <c r="A833" s="980"/>
    </row>
    <row r="834">
      <c r="A834" s="980"/>
    </row>
    <row r="835">
      <c r="A835" s="980"/>
    </row>
    <row r="836">
      <c r="A836" s="980"/>
    </row>
    <row r="837">
      <c r="A837" s="980"/>
    </row>
    <row r="838">
      <c r="A838" s="980"/>
    </row>
    <row r="839">
      <c r="A839" s="980"/>
    </row>
    <row r="840">
      <c r="A840" s="980"/>
    </row>
    <row r="841">
      <c r="A841" s="980"/>
    </row>
    <row r="842">
      <c r="A842" s="980"/>
    </row>
    <row r="843">
      <c r="A843" s="980"/>
    </row>
    <row r="844">
      <c r="A844" s="980"/>
    </row>
    <row r="845">
      <c r="A845" s="980"/>
    </row>
    <row r="846">
      <c r="A846" s="980"/>
    </row>
    <row r="847">
      <c r="A847" s="980"/>
    </row>
    <row r="848">
      <c r="A848" s="980"/>
    </row>
    <row r="849">
      <c r="A849" s="980"/>
    </row>
    <row r="850">
      <c r="A850" s="980"/>
    </row>
    <row r="851">
      <c r="A851" s="980"/>
    </row>
    <row r="852">
      <c r="A852" s="980"/>
    </row>
    <row r="853">
      <c r="A853" s="980"/>
    </row>
    <row r="854">
      <c r="A854" s="980"/>
    </row>
    <row r="855">
      <c r="A855" s="980"/>
    </row>
    <row r="856">
      <c r="A856" s="980"/>
    </row>
    <row r="857">
      <c r="A857" s="980"/>
    </row>
    <row r="858">
      <c r="A858" s="980"/>
    </row>
    <row r="859">
      <c r="A859" s="980"/>
    </row>
    <row r="860">
      <c r="A860" s="980"/>
    </row>
    <row r="861">
      <c r="A861" s="980"/>
    </row>
    <row r="862">
      <c r="A862" s="980"/>
    </row>
    <row r="863">
      <c r="A863" s="980"/>
    </row>
    <row r="864">
      <c r="A864" s="980"/>
    </row>
    <row r="865">
      <c r="A865" s="980"/>
    </row>
    <row r="866">
      <c r="A866" s="980"/>
    </row>
    <row r="867">
      <c r="A867" s="980"/>
    </row>
    <row r="868">
      <c r="A868" s="980"/>
    </row>
    <row r="869">
      <c r="A869" s="980"/>
    </row>
    <row r="870">
      <c r="A870" s="980"/>
    </row>
    <row r="871">
      <c r="A871" s="980"/>
    </row>
    <row r="872">
      <c r="A872" s="980"/>
    </row>
    <row r="873">
      <c r="A873" s="980"/>
    </row>
    <row r="874">
      <c r="A874" s="980"/>
    </row>
    <row r="875">
      <c r="A875" s="980"/>
    </row>
    <row r="876">
      <c r="A876" s="980"/>
    </row>
    <row r="877">
      <c r="A877" s="980"/>
    </row>
    <row r="878">
      <c r="A878" s="980"/>
    </row>
    <row r="879">
      <c r="A879" s="980"/>
    </row>
    <row r="880">
      <c r="A880" s="980"/>
    </row>
    <row r="881">
      <c r="A881" s="980"/>
    </row>
    <row r="882">
      <c r="A882" s="980"/>
    </row>
    <row r="883">
      <c r="A883" s="980"/>
    </row>
    <row r="884">
      <c r="A884" s="980"/>
    </row>
    <row r="885">
      <c r="A885" s="980"/>
    </row>
    <row r="886">
      <c r="A886" s="980"/>
    </row>
    <row r="887">
      <c r="A887" s="980"/>
    </row>
    <row r="888">
      <c r="A888" s="980"/>
    </row>
    <row r="889">
      <c r="A889" s="980"/>
    </row>
    <row r="890">
      <c r="A890" s="980"/>
    </row>
    <row r="891">
      <c r="A891" s="980"/>
    </row>
    <row r="892">
      <c r="A892" s="980"/>
    </row>
    <row r="893">
      <c r="A893" s="980"/>
    </row>
    <row r="894">
      <c r="A894" s="980"/>
    </row>
    <row r="895">
      <c r="A895" s="980"/>
    </row>
    <row r="896">
      <c r="A896" s="980"/>
    </row>
    <row r="897">
      <c r="A897" s="980"/>
    </row>
    <row r="898">
      <c r="A898" s="980"/>
    </row>
    <row r="899">
      <c r="A899" s="980"/>
    </row>
    <row r="900">
      <c r="A900" s="980"/>
    </row>
    <row r="901">
      <c r="A901" s="980"/>
    </row>
    <row r="902">
      <c r="A902" s="980"/>
    </row>
    <row r="903">
      <c r="A903" s="980"/>
    </row>
    <row r="904">
      <c r="A904" s="980"/>
    </row>
    <row r="905">
      <c r="A905" s="980"/>
    </row>
    <row r="906">
      <c r="A906" s="980"/>
    </row>
    <row r="907">
      <c r="A907" s="980"/>
    </row>
    <row r="908">
      <c r="A908" s="980"/>
    </row>
    <row r="909">
      <c r="A909" s="980"/>
    </row>
    <row r="910">
      <c r="A910" s="980"/>
    </row>
    <row r="911">
      <c r="A911" s="980"/>
    </row>
    <row r="912">
      <c r="A912" s="980"/>
    </row>
    <row r="913">
      <c r="A913" s="980"/>
    </row>
    <row r="914">
      <c r="A914" s="980"/>
    </row>
    <row r="915">
      <c r="A915" s="980"/>
    </row>
    <row r="916">
      <c r="A916" s="980"/>
    </row>
    <row r="917">
      <c r="A917" s="980"/>
    </row>
    <row r="918">
      <c r="A918" s="980"/>
    </row>
    <row r="919">
      <c r="A919" s="980"/>
    </row>
    <row r="920">
      <c r="A920" s="980"/>
    </row>
    <row r="921">
      <c r="A921" s="980"/>
    </row>
    <row r="922">
      <c r="A922" s="980"/>
    </row>
    <row r="923">
      <c r="A923" s="980"/>
    </row>
    <row r="924">
      <c r="A924" s="980"/>
    </row>
    <row r="925">
      <c r="A925" s="980"/>
    </row>
    <row r="926">
      <c r="A926" s="980"/>
    </row>
    <row r="927">
      <c r="A927" s="980"/>
    </row>
    <row r="928">
      <c r="A928" s="980"/>
    </row>
    <row r="929">
      <c r="A929" s="980"/>
    </row>
    <row r="930">
      <c r="A930" s="980"/>
    </row>
    <row r="931">
      <c r="A931" s="980"/>
    </row>
    <row r="932">
      <c r="A932" s="980"/>
    </row>
    <row r="933">
      <c r="A933" s="980"/>
    </row>
    <row r="934">
      <c r="A934" s="980"/>
    </row>
    <row r="935">
      <c r="A935" s="980"/>
    </row>
    <row r="936">
      <c r="A936" s="980"/>
    </row>
    <row r="937">
      <c r="A937" s="980"/>
    </row>
    <row r="938">
      <c r="A938" s="980"/>
    </row>
    <row r="939">
      <c r="A939" s="980"/>
    </row>
    <row r="940">
      <c r="A940" s="980"/>
    </row>
    <row r="941">
      <c r="A941" s="980"/>
    </row>
    <row r="942">
      <c r="A942" s="980"/>
    </row>
    <row r="943">
      <c r="A943" s="980"/>
    </row>
    <row r="944">
      <c r="A944" s="980"/>
    </row>
    <row r="945">
      <c r="A945" s="980"/>
    </row>
    <row r="946">
      <c r="A946" s="980"/>
    </row>
    <row r="947">
      <c r="A947" s="980"/>
    </row>
    <row r="948">
      <c r="A948" s="980"/>
    </row>
    <row r="949">
      <c r="A949" s="980"/>
    </row>
    <row r="950">
      <c r="A950" s="980"/>
    </row>
    <row r="951">
      <c r="A951" s="980"/>
    </row>
    <row r="952">
      <c r="A952" s="980"/>
    </row>
    <row r="953">
      <c r="A953" s="980"/>
    </row>
    <row r="954">
      <c r="A954" s="980"/>
    </row>
    <row r="955">
      <c r="A955" s="980"/>
    </row>
    <row r="956">
      <c r="A956" s="980"/>
    </row>
    <row r="957">
      <c r="A957" s="980"/>
    </row>
    <row r="958">
      <c r="A958" s="980"/>
    </row>
    <row r="959">
      <c r="A959" s="980"/>
    </row>
    <row r="960">
      <c r="A960" s="980"/>
    </row>
    <row r="961">
      <c r="A961" s="980"/>
    </row>
    <row r="962">
      <c r="A962" s="980"/>
    </row>
    <row r="963">
      <c r="A963" s="980"/>
    </row>
    <row r="964">
      <c r="A964" s="980"/>
    </row>
    <row r="965">
      <c r="A965" s="980"/>
    </row>
    <row r="966">
      <c r="A966" s="980"/>
    </row>
    <row r="967">
      <c r="A967" s="980"/>
    </row>
    <row r="968">
      <c r="A968" s="980"/>
    </row>
    <row r="969">
      <c r="A969" s="980"/>
    </row>
    <row r="970">
      <c r="A970" s="980"/>
    </row>
    <row r="971">
      <c r="A971" s="980"/>
    </row>
    <row r="972">
      <c r="A972" s="980"/>
    </row>
    <row r="973">
      <c r="A973" s="980"/>
    </row>
    <row r="974">
      <c r="A974" s="980"/>
    </row>
    <row r="975">
      <c r="A975" s="980"/>
    </row>
    <row r="976">
      <c r="A976" s="980"/>
    </row>
    <row r="977">
      <c r="A977" s="980"/>
    </row>
    <row r="978">
      <c r="A978" s="980"/>
    </row>
    <row r="979">
      <c r="A979" s="980"/>
    </row>
    <row r="980">
      <c r="A980" s="980"/>
    </row>
    <row r="981">
      <c r="A981" s="980"/>
    </row>
    <row r="982">
      <c r="A982" s="980"/>
    </row>
    <row r="983">
      <c r="A983" s="980"/>
    </row>
    <row r="984">
      <c r="A984" s="980"/>
    </row>
    <row r="985">
      <c r="A985" s="980"/>
    </row>
    <row r="986">
      <c r="A986" s="980"/>
    </row>
    <row r="987">
      <c r="A987" s="980"/>
    </row>
    <row r="988">
      <c r="A988" s="980"/>
    </row>
    <row r="989">
      <c r="A989" s="980"/>
    </row>
    <row r="990">
      <c r="A990" s="980"/>
    </row>
    <row r="991">
      <c r="A991" s="980"/>
    </row>
    <row r="992">
      <c r="A992" s="980"/>
    </row>
    <row r="993">
      <c r="A993" s="980"/>
    </row>
    <row r="994">
      <c r="A994" s="980"/>
    </row>
    <row r="995">
      <c r="A995" s="980"/>
    </row>
    <row r="996">
      <c r="A996" s="980"/>
    </row>
    <row r="997">
      <c r="A997" s="980"/>
    </row>
    <row r="998">
      <c r="A998" s="980"/>
    </row>
    <row r="999">
      <c r="A999" s="980"/>
    </row>
    <row r="1000">
      <c r="A1000" s="980"/>
    </row>
  </sheetData>
  <mergeCells count="5">
    <mergeCell ref="A1:A2"/>
    <mergeCell ref="B1:B2"/>
    <mergeCell ref="A3:H3"/>
    <mergeCell ref="A9:H9"/>
    <mergeCell ref="A14:B14"/>
  </mergeCells>
  <hyperlinks>
    <hyperlink r:id="rId1" ref="B19"/>
  </hyperlinks>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2.0" topLeftCell="A3" activePane="bottomLeft" state="frozen"/>
      <selection activeCell="B4" sqref="B4" pane="bottomLeft"/>
    </sheetView>
  </sheetViews>
  <sheetFormatPr customHeight="1" defaultColWidth="12.63" defaultRowHeight="15.0"/>
  <cols>
    <col customWidth="1" min="1" max="1" width="6.75"/>
    <col customWidth="1" min="2" max="2" width="45.13"/>
    <col customWidth="1" min="3" max="3" width="15.88"/>
    <col customWidth="1" min="4" max="21" width="2.63"/>
    <col customWidth="1" min="22" max="29" width="3.88"/>
    <col customWidth="1" min="30" max="30" width="88.0"/>
  </cols>
  <sheetData>
    <row r="1">
      <c r="A1" s="39" t="s">
        <v>290</v>
      </c>
      <c r="B1" s="39" t="s">
        <v>157</v>
      </c>
      <c r="C1" s="39" t="s">
        <v>220</v>
      </c>
      <c r="D1" s="40" t="s">
        <v>291</v>
      </c>
      <c r="I1" s="40" t="s">
        <v>292</v>
      </c>
      <c r="M1" s="40" t="s">
        <v>293</v>
      </c>
      <c r="Q1" s="40" t="s">
        <v>294</v>
      </c>
      <c r="V1" s="40" t="s">
        <v>295</v>
      </c>
      <c r="Z1" s="40" t="s">
        <v>296</v>
      </c>
      <c r="AD1" s="13" t="s">
        <v>297</v>
      </c>
    </row>
    <row r="2">
      <c r="D2" s="41" t="s">
        <v>298</v>
      </c>
      <c r="E2" s="41" t="s">
        <v>299</v>
      </c>
      <c r="F2" s="41" t="s">
        <v>300</v>
      </c>
      <c r="G2" s="41" t="s">
        <v>301</v>
      </c>
      <c r="H2" s="41" t="s">
        <v>302</v>
      </c>
      <c r="I2" s="41" t="s">
        <v>298</v>
      </c>
      <c r="J2" s="41" t="s">
        <v>299</v>
      </c>
      <c r="K2" s="41" t="s">
        <v>300</v>
      </c>
      <c r="L2" s="41" t="s">
        <v>301</v>
      </c>
      <c r="M2" s="41" t="s">
        <v>298</v>
      </c>
      <c r="N2" s="41" t="s">
        <v>299</v>
      </c>
      <c r="O2" s="41" t="s">
        <v>300</v>
      </c>
      <c r="P2" s="41" t="s">
        <v>301</v>
      </c>
      <c r="Q2" s="41" t="s">
        <v>298</v>
      </c>
      <c r="R2" s="41" t="s">
        <v>299</v>
      </c>
      <c r="S2" s="41" t="s">
        <v>300</v>
      </c>
      <c r="T2" s="41" t="s">
        <v>301</v>
      </c>
      <c r="U2" s="41" t="s">
        <v>302</v>
      </c>
      <c r="V2" s="30" t="s">
        <v>298</v>
      </c>
      <c r="W2" s="30" t="s">
        <v>299</v>
      </c>
      <c r="X2" s="30" t="s">
        <v>300</v>
      </c>
      <c r="Y2" s="30" t="s">
        <v>301</v>
      </c>
      <c r="Z2" s="30" t="s">
        <v>298</v>
      </c>
      <c r="AA2" s="42" t="s">
        <v>299</v>
      </c>
      <c r="AB2" s="30" t="s">
        <v>300</v>
      </c>
      <c r="AC2" s="30" t="s">
        <v>301</v>
      </c>
      <c r="AD2" s="43"/>
    </row>
    <row r="3" ht="22.5" customHeight="1">
      <c r="A3" s="44"/>
      <c r="B3" s="44" t="s">
        <v>303</v>
      </c>
    </row>
    <row r="4" ht="22.5" customHeight="1">
      <c r="A4" s="45"/>
      <c r="B4" s="45" t="s">
        <v>304</v>
      </c>
    </row>
    <row r="5" ht="17.25" customHeight="1">
      <c r="A5" s="46"/>
      <c r="B5" s="46" t="s">
        <v>305</v>
      </c>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row>
    <row r="6">
      <c r="A6" s="47"/>
      <c r="B6" s="47" t="s">
        <v>306</v>
      </c>
      <c r="C6" s="48" t="s">
        <v>307</v>
      </c>
      <c r="D6" s="49"/>
      <c r="E6" s="50"/>
      <c r="F6" s="50"/>
      <c r="G6" s="50"/>
      <c r="H6" s="50"/>
      <c r="I6" s="50"/>
      <c r="J6" s="50"/>
      <c r="K6" s="50"/>
      <c r="L6" s="50"/>
      <c r="M6" s="50"/>
      <c r="N6" s="50"/>
      <c r="O6" s="50"/>
      <c r="P6" s="50"/>
      <c r="Q6" s="50"/>
      <c r="R6" s="50"/>
      <c r="S6" s="50"/>
      <c r="T6" s="50"/>
      <c r="U6" s="50"/>
      <c r="V6" s="50"/>
      <c r="W6" s="50"/>
      <c r="X6" s="50"/>
      <c r="Y6" s="50"/>
      <c r="Z6" s="50"/>
      <c r="AA6" s="51"/>
      <c r="AB6" s="50"/>
      <c r="AC6" s="50"/>
      <c r="AD6" s="50"/>
    </row>
    <row r="7">
      <c r="A7" s="52"/>
      <c r="B7" s="53" t="s">
        <v>308</v>
      </c>
      <c r="C7" s="54" t="s">
        <v>307</v>
      </c>
      <c r="D7" s="55"/>
      <c r="E7" s="50"/>
      <c r="F7" s="50"/>
      <c r="G7" s="49"/>
      <c r="H7" s="50"/>
      <c r="I7" s="50"/>
      <c r="J7" s="50"/>
      <c r="K7" s="50"/>
      <c r="L7" s="50"/>
      <c r="M7" s="50"/>
      <c r="N7" s="50"/>
      <c r="O7" s="50"/>
      <c r="P7" s="50"/>
      <c r="Q7" s="50"/>
      <c r="R7" s="50"/>
      <c r="S7" s="50"/>
      <c r="T7" s="50"/>
      <c r="U7" s="50"/>
      <c r="V7" s="50"/>
      <c r="W7" s="50"/>
      <c r="X7" s="50"/>
      <c r="Y7" s="50"/>
      <c r="Z7" s="50"/>
      <c r="AA7" s="51"/>
      <c r="AB7" s="50"/>
      <c r="AC7" s="50"/>
      <c r="AD7" s="50"/>
    </row>
    <row r="8">
      <c r="A8" s="56"/>
      <c r="B8" s="57" t="s">
        <v>309</v>
      </c>
      <c r="C8" s="48" t="s">
        <v>307</v>
      </c>
      <c r="D8" s="55"/>
      <c r="E8" s="50"/>
      <c r="F8" s="50"/>
      <c r="G8" s="58"/>
      <c r="H8" s="50"/>
      <c r="I8" s="50"/>
      <c r="J8" s="50"/>
      <c r="K8" s="50"/>
      <c r="L8" s="50"/>
      <c r="M8" s="50"/>
      <c r="N8" s="50"/>
      <c r="O8" s="50"/>
      <c r="P8" s="50"/>
      <c r="Q8" s="50"/>
      <c r="R8" s="50"/>
      <c r="S8" s="50"/>
      <c r="T8" s="50"/>
      <c r="U8" s="50"/>
      <c r="V8" s="50"/>
      <c r="W8" s="50"/>
      <c r="X8" s="50"/>
      <c r="Y8" s="50"/>
      <c r="Z8" s="50"/>
      <c r="AA8" s="51"/>
      <c r="AB8" s="50"/>
      <c r="AC8" s="50"/>
      <c r="AD8" s="50"/>
    </row>
    <row r="9">
      <c r="A9" s="59"/>
      <c r="B9" s="59" t="s">
        <v>310</v>
      </c>
      <c r="C9" s="54" t="s">
        <v>311</v>
      </c>
      <c r="D9" s="50"/>
      <c r="E9" s="50"/>
      <c r="F9" s="50"/>
      <c r="G9" s="58"/>
      <c r="H9" s="50"/>
      <c r="I9" s="50"/>
      <c r="J9" s="50"/>
      <c r="K9" s="50"/>
      <c r="L9" s="50"/>
      <c r="M9" s="50"/>
      <c r="N9" s="50"/>
      <c r="O9" s="50"/>
      <c r="P9" s="50"/>
      <c r="Q9" s="50"/>
      <c r="R9" s="50"/>
      <c r="S9" s="50"/>
      <c r="T9" s="50"/>
      <c r="U9" s="50"/>
      <c r="V9" s="50"/>
      <c r="W9" s="50"/>
      <c r="X9" s="50"/>
      <c r="Y9" s="50"/>
      <c r="Z9" s="50"/>
      <c r="AA9" s="51"/>
      <c r="AB9" s="50"/>
      <c r="AC9" s="50"/>
      <c r="AD9" s="50"/>
    </row>
    <row r="10">
      <c r="A10" s="47"/>
      <c r="B10" s="47" t="s">
        <v>312</v>
      </c>
      <c r="C10" s="48" t="s">
        <v>313</v>
      </c>
      <c r="D10" s="55"/>
      <c r="E10" s="50"/>
      <c r="F10" s="50"/>
      <c r="G10" s="49"/>
      <c r="H10" s="49"/>
      <c r="I10" s="50"/>
      <c r="J10" s="50"/>
      <c r="K10" s="50"/>
      <c r="L10" s="50"/>
      <c r="M10" s="50"/>
      <c r="N10" s="50"/>
      <c r="O10" s="50"/>
      <c r="P10" s="50"/>
      <c r="Q10" s="50"/>
      <c r="R10" s="50"/>
      <c r="S10" s="50"/>
      <c r="T10" s="50"/>
      <c r="U10" s="50"/>
      <c r="V10" s="50"/>
      <c r="W10" s="50"/>
      <c r="X10" s="50"/>
      <c r="Y10" s="50"/>
      <c r="Z10" s="50"/>
      <c r="AA10" s="51"/>
      <c r="AB10" s="50"/>
      <c r="AC10" s="50"/>
      <c r="AD10" s="50"/>
    </row>
    <row r="11">
      <c r="A11" s="60"/>
      <c r="B11" s="61" t="s">
        <v>314</v>
      </c>
      <c r="C11" s="54" t="s">
        <v>313</v>
      </c>
      <c r="D11" s="55"/>
      <c r="E11" s="50"/>
      <c r="F11" s="50"/>
      <c r="G11" s="49"/>
      <c r="H11" s="50"/>
      <c r="I11" s="50"/>
      <c r="J11" s="50"/>
      <c r="K11" s="50"/>
      <c r="L11" s="50"/>
      <c r="M11" s="50"/>
      <c r="N11" s="50"/>
      <c r="O11" s="50"/>
      <c r="P11" s="50"/>
      <c r="Q11" s="50"/>
      <c r="R11" s="50"/>
      <c r="S11" s="50"/>
      <c r="T11" s="50"/>
      <c r="U11" s="50"/>
      <c r="V11" s="50"/>
      <c r="W11" s="50"/>
      <c r="X11" s="50"/>
      <c r="Y11" s="50"/>
      <c r="Z11" s="50"/>
      <c r="AA11" s="51"/>
      <c r="AB11" s="50"/>
      <c r="AC11" s="50"/>
      <c r="AD11" s="50"/>
    </row>
    <row r="12">
      <c r="A12" s="47"/>
      <c r="B12" s="47" t="s">
        <v>315</v>
      </c>
      <c r="C12" s="48" t="s">
        <v>313</v>
      </c>
      <c r="D12" s="50"/>
      <c r="E12" s="50"/>
      <c r="F12" s="50"/>
      <c r="G12" s="49"/>
      <c r="H12" s="49"/>
      <c r="I12" s="50"/>
      <c r="J12" s="50"/>
      <c r="K12" s="50"/>
      <c r="L12" s="50"/>
      <c r="M12" s="50"/>
      <c r="N12" s="50"/>
      <c r="O12" s="50"/>
      <c r="P12" s="50"/>
      <c r="Q12" s="50"/>
      <c r="R12" s="50"/>
      <c r="S12" s="50"/>
      <c r="T12" s="50"/>
      <c r="U12" s="50"/>
      <c r="V12" s="50"/>
      <c r="W12" s="50"/>
      <c r="X12" s="50"/>
      <c r="Y12" s="50"/>
      <c r="Z12" s="50"/>
      <c r="AA12" s="51"/>
      <c r="AB12" s="50"/>
      <c r="AC12" s="50"/>
      <c r="AD12" s="50"/>
    </row>
    <row r="13">
      <c r="A13" s="61"/>
      <c r="B13" s="61" t="s">
        <v>316</v>
      </c>
      <c r="C13" s="54" t="s">
        <v>317</v>
      </c>
      <c r="D13" s="55"/>
      <c r="E13" s="50"/>
      <c r="F13" s="50"/>
      <c r="G13" s="49"/>
      <c r="H13" s="50"/>
      <c r="I13" s="50"/>
      <c r="J13" s="50"/>
      <c r="K13" s="50"/>
      <c r="L13" s="50"/>
      <c r="M13" s="50"/>
      <c r="N13" s="50"/>
      <c r="O13" s="50"/>
      <c r="P13" s="50"/>
      <c r="Q13" s="50"/>
      <c r="R13" s="50"/>
      <c r="S13" s="50"/>
      <c r="T13" s="50"/>
      <c r="U13" s="50"/>
      <c r="V13" s="50"/>
      <c r="W13" s="50"/>
      <c r="X13" s="50"/>
      <c r="Y13" s="50"/>
      <c r="Z13" s="50"/>
      <c r="AA13" s="51"/>
      <c r="AB13" s="50"/>
      <c r="AC13" s="50"/>
      <c r="AD13" s="50"/>
    </row>
    <row r="14">
      <c r="A14" s="47"/>
      <c r="B14" s="47" t="s">
        <v>318</v>
      </c>
      <c r="C14" s="48" t="s">
        <v>319</v>
      </c>
      <c r="D14" s="55"/>
      <c r="E14" s="50"/>
      <c r="F14" s="50"/>
      <c r="G14" s="49"/>
      <c r="H14" s="50"/>
      <c r="I14" s="50"/>
      <c r="J14" s="50"/>
      <c r="K14" s="50"/>
      <c r="L14" s="50"/>
      <c r="M14" s="50"/>
      <c r="N14" s="50"/>
      <c r="O14" s="50"/>
      <c r="P14" s="50"/>
      <c r="Q14" s="50"/>
      <c r="R14" s="50"/>
      <c r="S14" s="50"/>
      <c r="T14" s="50"/>
      <c r="U14" s="50"/>
      <c r="V14" s="50"/>
      <c r="W14" s="50"/>
      <c r="X14" s="50"/>
      <c r="Y14" s="50"/>
      <c r="Z14" s="50"/>
      <c r="AA14" s="51"/>
      <c r="AB14" s="50"/>
      <c r="AC14" s="50"/>
      <c r="AD14" s="50"/>
    </row>
    <row r="15">
      <c r="A15" s="61"/>
      <c r="B15" s="61" t="s">
        <v>320</v>
      </c>
      <c r="C15" s="54" t="s">
        <v>321</v>
      </c>
      <c r="D15" s="55"/>
      <c r="E15" s="50"/>
      <c r="F15" s="50"/>
      <c r="G15" s="49"/>
      <c r="H15" s="49"/>
      <c r="I15" s="50"/>
      <c r="J15" s="50"/>
      <c r="K15" s="50"/>
      <c r="L15" s="50"/>
      <c r="M15" s="50"/>
      <c r="N15" s="50"/>
      <c r="O15" s="50"/>
      <c r="P15" s="50"/>
      <c r="Q15" s="50"/>
      <c r="R15" s="50"/>
      <c r="S15" s="50"/>
      <c r="T15" s="50"/>
      <c r="U15" s="50"/>
      <c r="V15" s="50"/>
      <c r="W15" s="50"/>
      <c r="X15" s="50"/>
      <c r="Y15" s="50"/>
      <c r="Z15" s="50"/>
      <c r="AA15" s="51"/>
      <c r="AB15" s="50"/>
      <c r="AC15" s="50"/>
      <c r="AD15" s="50"/>
    </row>
    <row r="16">
      <c r="A16" s="47"/>
      <c r="B16" s="47" t="s">
        <v>322</v>
      </c>
      <c r="C16" s="48" t="s">
        <v>323</v>
      </c>
      <c r="D16" s="55"/>
      <c r="E16" s="50"/>
      <c r="F16" s="50"/>
      <c r="G16" s="49"/>
      <c r="H16" s="49"/>
      <c r="I16" s="49"/>
      <c r="J16" s="50"/>
      <c r="K16" s="50"/>
      <c r="L16" s="50"/>
      <c r="M16" s="50"/>
      <c r="N16" s="50"/>
      <c r="O16" s="50"/>
      <c r="P16" s="50"/>
      <c r="Q16" s="50"/>
      <c r="R16" s="50"/>
      <c r="S16" s="50"/>
      <c r="T16" s="50"/>
      <c r="U16" s="50"/>
      <c r="V16" s="50"/>
      <c r="W16" s="50"/>
      <c r="X16" s="50"/>
      <c r="Y16" s="50"/>
      <c r="Z16" s="50"/>
      <c r="AA16" s="51"/>
      <c r="AB16" s="50"/>
      <c r="AC16" s="50"/>
      <c r="AD16" s="50"/>
    </row>
    <row r="17">
      <c r="A17" s="59"/>
      <c r="B17" s="59" t="s">
        <v>324</v>
      </c>
      <c r="C17" s="54" t="s">
        <v>325</v>
      </c>
      <c r="D17" s="55"/>
      <c r="E17" s="50"/>
      <c r="F17" s="50"/>
      <c r="G17" s="49"/>
      <c r="H17" s="49"/>
      <c r="I17" s="49"/>
      <c r="J17" s="50"/>
      <c r="K17" s="50"/>
      <c r="L17" s="50"/>
      <c r="M17" s="50"/>
      <c r="N17" s="50"/>
      <c r="O17" s="50"/>
      <c r="P17" s="50"/>
      <c r="Q17" s="50"/>
      <c r="R17" s="50"/>
      <c r="S17" s="50"/>
      <c r="T17" s="50"/>
      <c r="U17" s="50"/>
      <c r="V17" s="50"/>
      <c r="W17" s="50"/>
      <c r="X17" s="50"/>
      <c r="Y17" s="50"/>
      <c r="Z17" s="50"/>
      <c r="AA17" s="51"/>
      <c r="AB17" s="50"/>
      <c r="AC17" s="50"/>
      <c r="AD17" s="50"/>
    </row>
    <row r="18">
      <c r="A18" s="47"/>
      <c r="B18" s="47" t="s">
        <v>326</v>
      </c>
      <c r="C18" s="48" t="s">
        <v>327</v>
      </c>
      <c r="D18" s="55"/>
      <c r="E18" s="50"/>
      <c r="F18" s="50"/>
      <c r="G18" s="62"/>
      <c r="H18" s="62"/>
      <c r="I18" s="62"/>
      <c r="J18" s="62"/>
      <c r="K18" s="62"/>
      <c r="L18" s="62"/>
      <c r="M18" s="62"/>
      <c r="N18" s="62"/>
      <c r="O18" s="50"/>
      <c r="P18" s="50"/>
      <c r="Q18" s="50"/>
      <c r="R18" s="50"/>
      <c r="S18" s="50"/>
      <c r="T18" s="50"/>
      <c r="U18" s="50"/>
      <c r="V18" s="50"/>
      <c r="W18" s="50"/>
      <c r="X18" s="50"/>
      <c r="Y18" s="50"/>
      <c r="Z18" s="50"/>
      <c r="AA18" s="51"/>
      <c r="AB18" s="50"/>
      <c r="AC18" s="50"/>
      <c r="AD18" s="50"/>
    </row>
    <row r="19">
      <c r="A19" s="59"/>
      <c r="B19" s="59" t="s">
        <v>328</v>
      </c>
      <c r="C19" s="54" t="s">
        <v>329</v>
      </c>
      <c r="D19" s="55"/>
      <c r="E19" s="50"/>
      <c r="F19" s="50"/>
      <c r="G19" s="50"/>
      <c r="H19" s="49"/>
      <c r="I19" s="49"/>
      <c r="J19" s="50"/>
      <c r="K19" s="50"/>
      <c r="L19" s="50"/>
      <c r="M19" s="50"/>
      <c r="N19" s="50"/>
      <c r="O19" s="50"/>
      <c r="P19" s="50"/>
      <c r="Q19" s="50"/>
      <c r="R19" s="50"/>
      <c r="S19" s="50"/>
      <c r="T19" s="50"/>
      <c r="U19" s="50"/>
      <c r="V19" s="50"/>
      <c r="W19" s="50"/>
      <c r="X19" s="50"/>
      <c r="Y19" s="50"/>
      <c r="Z19" s="50"/>
      <c r="AA19" s="51"/>
      <c r="AB19" s="50"/>
      <c r="AC19" s="50"/>
      <c r="AD19" s="50"/>
    </row>
    <row r="20">
      <c r="A20" s="47"/>
      <c r="B20" s="47" t="s">
        <v>330</v>
      </c>
      <c r="C20" s="48" t="s">
        <v>325</v>
      </c>
      <c r="D20" s="55"/>
      <c r="E20" s="50"/>
      <c r="F20" s="50"/>
      <c r="G20" s="50"/>
      <c r="H20" s="63"/>
      <c r="I20" s="63"/>
      <c r="J20" s="63"/>
      <c r="K20" s="63"/>
      <c r="L20" s="63"/>
      <c r="M20" s="63"/>
      <c r="N20" s="50"/>
      <c r="O20" s="50"/>
      <c r="P20" s="50"/>
      <c r="Q20" s="50"/>
      <c r="R20" s="50"/>
      <c r="S20" s="50"/>
      <c r="T20" s="50"/>
      <c r="U20" s="50"/>
      <c r="V20" s="50"/>
      <c r="W20" s="50"/>
      <c r="X20" s="50"/>
      <c r="Y20" s="50"/>
      <c r="Z20" s="50"/>
      <c r="AA20" s="51"/>
      <c r="AB20" s="50"/>
      <c r="AC20" s="50"/>
      <c r="AD20" s="50"/>
    </row>
    <row r="21" ht="22.5" customHeight="1">
      <c r="A21" s="64"/>
      <c r="B21" s="65" t="s">
        <v>245</v>
      </c>
      <c r="C21" s="66"/>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6"/>
    </row>
    <row r="22" ht="64.5" customHeight="1">
      <c r="A22" s="67"/>
      <c r="B22" s="67" t="s">
        <v>331</v>
      </c>
      <c r="C22" s="68" t="s">
        <v>332</v>
      </c>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row>
    <row r="23" ht="17.25" customHeight="1">
      <c r="A23" s="46"/>
      <c r="B23" s="46" t="s">
        <v>305</v>
      </c>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row>
    <row r="24">
      <c r="A24" s="68"/>
      <c r="B24" s="68" t="s">
        <v>333</v>
      </c>
      <c r="C24" s="48" t="s">
        <v>334</v>
      </c>
      <c r="D24" s="50"/>
      <c r="E24" s="50"/>
      <c r="F24" s="50"/>
      <c r="G24" s="50"/>
      <c r="H24" s="49"/>
      <c r="I24" s="49"/>
      <c r="J24" s="70"/>
      <c r="K24" s="50"/>
      <c r="L24" s="50"/>
      <c r="M24" s="50"/>
      <c r="N24" s="50"/>
      <c r="O24" s="50"/>
      <c r="P24" s="50"/>
      <c r="Q24" s="50"/>
      <c r="R24" s="50"/>
      <c r="S24" s="50"/>
      <c r="T24" s="50"/>
      <c r="U24" s="50"/>
      <c r="V24" s="50"/>
      <c r="W24" s="50"/>
      <c r="X24" s="50"/>
      <c r="Y24" s="50"/>
      <c r="Z24" s="50"/>
      <c r="AA24" s="51"/>
      <c r="AB24" s="50"/>
      <c r="AC24" s="50"/>
      <c r="AD24" s="50"/>
    </row>
    <row r="25">
      <c r="A25" s="61"/>
      <c r="B25" s="61" t="s">
        <v>335</v>
      </c>
      <c r="C25" s="54" t="s">
        <v>334</v>
      </c>
      <c r="D25" s="50"/>
      <c r="E25" s="50"/>
      <c r="F25" s="50"/>
      <c r="G25" s="50"/>
      <c r="H25" s="50"/>
      <c r="I25" s="50"/>
      <c r="J25" s="58">
        <v>11.0</v>
      </c>
      <c r="K25" s="49"/>
      <c r="L25" s="49"/>
      <c r="M25" s="49"/>
      <c r="N25" s="49"/>
      <c r="O25" s="49"/>
      <c r="P25" s="49"/>
      <c r="Q25" s="49"/>
      <c r="R25" s="49"/>
      <c r="S25" s="49"/>
      <c r="T25" s="49"/>
      <c r="U25" s="58">
        <v>27.0</v>
      </c>
      <c r="V25" s="71"/>
      <c r="W25" s="71"/>
      <c r="X25" s="71"/>
      <c r="Y25" s="50"/>
      <c r="Z25" s="50"/>
      <c r="AA25" s="51"/>
      <c r="AB25" s="50"/>
      <c r="AC25" s="50"/>
      <c r="AD25" s="50"/>
    </row>
    <row r="26">
      <c r="A26" s="68"/>
      <c r="B26" s="68" t="s">
        <v>336</v>
      </c>
      <c r="C26" s="48" t="s">
        <v>337</v>
      </c>
      <c r="D26" s="50"/>
      <c r="E26" s="50"/>
      <c r="F26" s="50"/>
      <c r="G26" s="50"/>
      <c r="H26" s="50"/>
      <c r="I26" s="50"/>
      <c r="J26" s="49"/>
      <c r="K26" s="49"/>
      <c r="L26" s="49"/>
      <c r="M26" s="49"/>
      <c r="N26" s="49"/>
      <c r="O26" s="49"/>
      <c r="P26" s="49"/>
      <c r="Q26" s="49"/>
      <c r="R26" s="49"/>
      <c r="S26" s="49"/>
      <c r="T26" s="49"/>
      <c r="U26" s="72"/>
      <c r="V26" s="72"/>
      <c r="W26" s="72"/>
      <c r="X26" s="58">
        <v>21.0</v>
      </c>
      <c r="Y26" s="50"/>
      <c r="Z26" s="50"/>
      <c r="AA26" s="51"/>
      <c r="AB26" s="50"/>
      <c r="AC26" s="50"/>
      <c r="AD26" s="50"/>
    </row>
    <row r="27">
      <c r="A27" s="61"/>
      <c r="B27" s="61" t="s">
        <v>338</v>
      </c>
      <c r="C27" s="54" t="s">
        <v>337</v>
      </c>
      <c r="D27" s="50"/>
      <c r="E27" s="50"/>
      <c r="F27" s="50"/>
      <c r="G27" s="50"/>
      <c r="H27" s="50"/>
      <c r="I27" s="50"/>
      <c r="J27" s="50"/>
      <c r="K27" s="50"/>
      <c r="L27" s="50"/>
      <c r="M27" s="50"/>
      <c r="N27" s="50"/>
      <c r="O27" s="50"/>
      <c r="P27" s="50"/>
      <c r="Q27" s="50"/>
      <c r="R27" s="50"/>
      <c r="S27" s="50"/>
      <c r="T27" s="50"/>
      <c r="U27" s="72"/>
      <c r="V27" s="72"/>
      <c r="W27" s="72"/>
      <c r="X27" s="58">
        <v>23.0</v>
      </c>
      <c r="Y27" s="50"/>
      <c r="Z27" s="50"/>
      <c r="AA27" s="51"/>
      <c r="AB27" s="50"/>
      <c r="AC27" s="50"/>
      <c r="AD27" s="50"/>
    </row>
    <row r="28">
      <c r="A28" s="68"/>
      <c r="B28" s="68" t="s">
        <v>339</v>
      </c>
      <c r="C28" s="48" t="s">
        <v>340</v>
      </c>
      <c r="D28" s="50"/>
      <c r="E28" s="50"/>
      <c r="F28" s="50"/>
      <c r="G28" s="50"/>
      <c r="H28" s="50"/>
      <c r="I28" s="50"/>
      <c r="J28" s="50"/>
      <c r="K28" s="50"/>
      <c r="L28" s="50"/>
      <c r="M28" s="50"/>
      <c r="N28" s="50"/>
      <c r="O28" s="50"/>
      <c r="P28" s="50"/>
      <c r="Q28" s="50"/>
      <c r="R28" s="50"/>
      <c r="S28" s="50"/>
      <c r="T28" s="50"/>
      <c r="U28" s="72"/>
      <c r="V28" s="72"/>
      <c r="W28" s="72"/>
      <c r="X28" s="58"/>
      <c r="Y28" s="50"/>
      <c r="Z28" s="50"/>
      <c r="AA28" s="51"/>
      <c r="AB28" s="50"/>
      <c r="AC28" s="50"/>
      <c r="AD28" s="50"/>
    </row>
    <row r="29">
      <c r="A29" s="61"/>
      <c r="B29" s="73" t="s">
        <v>341</v>
      </c>
      <c r="C29" s="54" t="s">
        <v>340</v>
      </c>
      <c r="D29" s="50"/>
      <c r="E29" s="50"/>
      <c r="F29" s="50"/>
      <c r="G29" s="50"/>
      <c r="H29" s="50"/>
      <c r="I29" s="50"/>
      <c r="J29" s="50"/>
      <c r="K29" s="50"/>
      <c r="L29" s="50"/>
      <c r="M29" s="50"/>
      <c r="N29" s="50"/>
      <c r="O29" s="50"/>
      <c r="P29" s="50"/>
      <c r="Q29" s="50"/>
      <c r="R29" s="50"/>
      <c r="S29" s="50"/>
      <c r="T29" s="50"/>
      <c r="U29" s="72"/>
      <c r="V29" s="72"/>
      <c r="W29" s="72"/>
      <c r="X29" s="58"/>
      <c r="Y29" s="50"/>
      <c r="Z29" s="50"/>
      <c r="AA29" s="51"/>
      <c r="AB29" s="50"/>
      <c r="AC29" s="50"/>
      <c r="AD29" s="50"/>
    </row>
    <row r="30">
      <c r="A30" s="46"/>
      <c r="B30" s="46" t="s">
        <v>341</v>
      </c>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row>
    <row r="31">
      <c r="A31" s="61"/>
      <c r="B31" s="61" t="s">
        <v>342</v>
      </c>
      <c r="C31" s="54" t="s">
        <v>307</v>
      </c>
      <c r="D31" s="50"/>
      <c r="E31" s="50"/>
      <c r="F31" s="50"/>
      <c r="G31" s="50"/>
      <c r="H31" s="50"/>
      <c r="I31" s="50"/>
      <c r="J31" s="50"/>
      <c r="K31" s="50"/>
      <c r="L31" s="50"/>
      <c r="M31" s="50"/>
      <c r="N31" s="50"/>
      <c r="O31" s="50"/>
      <c r="P31" s="50"/>
      <c r="Q31" s="50"/>
      <c r="R31" s="50"/>
      <c r="S31" s="50"/>
      <c r="T31" s="50"/>
      <c r="U31" s="72"/>
      <c r="V31" s="72"/>
      <c r="W31" s="72"/>
      <c r="X31" s="58"/>
      <c r="Y31" s="50"/>
      <c r="Z31" s="50"/>
      <c r="AA31" s="51"/>
      <c r="AB31" s="50"/>
      <c r="AC31" s="50"/>
      <c r="AD31" s="50"/>
    </row>
    <row r="32">
      <c r="A32" s="74"/>
      <c r="B32" s="46" t="s">
        <v>343</v>
      </c>
      <c r="C32" s="75"/>
      <c r="D32" s="76"/>
      <c r="E32" s="76"/>
      <c r="F32" s="76"/>
      <c r="G32" s="76"/>
      <c r="H32" s="76"/>
      <c r="I32" s="76"/>
      <c r="J32" s="76"/>
      <c r="K32" s="76"/>
      <c r="L32" s="76"/>
      <c r="M32" s="76"/>
      <c r="N32" s="76"/>
      <c r="O32" s="76"/>
      <c r="P32" s="76"/>
      <c r="Q32" s="76"/>
      <c r="R32" s="76"/>
      <c r="S32" s="76"/>
      <c r="T32" s="76"/>
      <c r="U32" s="76"/>
      <c r="V32" s="76"/>
      <c r="W32" s="76"/>
      <c r="X32" s="75"/>
      <c r="Y32" s="76"/>
      <c r="Z32" s="76"/>
      <c r="AA32" s="76"/>
      <c r="AB32" s="76"/>
      <c r="AC32" s="76"/>
      <c r="AD32" s="76"/>
    </row>
    <row r="33">
      <c r="A33" s="77"/>
      <c r="B33" s="61" t="s">
        <v>344</v>
      </c>
      <c r="C33" s="61" t="s">
        <v>345</v>
      </c>
      <c r="D33" s="50"/>
      <c r="E33" s="50"/>
      <c r="F33" s="50"/>
      <c r="G33" s="50"/>
      <c r="H33" s="50"/>
      <c r="I33" s="50"/>
      <c r="J33" s="50"/>
      <c r="K33" s="50"/>
      <c r="L33" s="50"/>
      <c r="M33" s="50"/>
      <c r="N33" s="50"/>
      <c r="O33" s="50"/>
      <c r="P33" s="50"/>
      <c r="Q33" s="50"/>
      <c r="R33" s="50"/>
      <c r="S33" s="50"/>
      <c r="T33" s="50"/>
      <c r="U33" s="49"/>
      <c r="V33" s="49"/>
      <c r="W33" s="49"/>
      <c r="X33" s="78"/>
      <c r="Y33" s="50"/>
      <c r="Z33" s="50"/>
      <c r="AA33" s="51"/>
      <c r="AB33" s="50"/>
      <c r="AC33" s="50"/>
      <c r="AD33" s="50"/>
    </row>
    <row r="34">
      <c r="A34" s="46"/>
      <c r="B34" s="46" t="s">
        <v>346</v>
      </c>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row>
    <row r="35">
      <c r="A35" s="61"/>
      <c r="B35" s="61" t="s">
        <v>347</v>
      </c>
      <c r="C35" s="54" t="s">
        <v>348</v>
      </c>
      <c r="D35" s="55"/>
      <c r="E35" s="50"/>
      <c r="F35" s="50"/>
      <c r="G35" s="50"/>
      <c r="H35" s="49"/>
      <c r="I35" s="49"/>
      <c r="J35" s="70"/>
      <c r="K35" s="50"/>
      <c r="L35" s="50"/>
      <c r="M35" s="50"/>
      <c r="N35" s="50"/>
      <c r="O35" s="50"/>
      <c r="P35" s="50"/>
      <c r="Q35" s="50"/>
      <c r="R35" s="50"/>
      <c r="S35" s="50"/>
      <c r="T35" s="50"/>
      <c r="U35" s="50"/>
      <c r="V35" s="50"/>
      <c r="W35" s="50"/>
      <c r="X35" s="50"/>
      <c r="Y35" s="50"/>
      <c r="Z35" s="50"/>
      <c r="AA35" s="51"/>
      <c r="AB35" s="50"/>
      <c r="AC35" s="50"/>
      <c r="AD35" s="50"/>
    </row>
    <row r="36">
      <c r="A36" s="68"/>
      <c r="B36" s="68" t="s">
        <v>349</v>
      </c>
      <c r="C36" s="48" t="s">
        <v>350</v>
      </c>
      <c r="D36" s="55"/>
      <c r="E36" s="50"/>
      <c r="F36" s="50"/>
      <c r="G36" s="50"/>
      <c r="H36" s="49"/>
      <c r="I36" s="49"/>
      <c r="J36" s="70"/>
      <c r="K36" s="50"/>
      <c r="L36" s="50"/>
      <c r="M36" s="50"/>
      <c r="N36" s="50"/>
      <c r="O36" s="50"/>
      <c r="P36" s="50"/>
      <c r="Q36" s="50"/>
      <c r="R36" s="50"/>
      <c r="S36" s="50"/>
      <c r="T36" s="50"/>
      <c r="U36" s="50"/>
      <c r="V36" s="50"/>
      <c r="W36" s="50"/>
      <c r="X36" s="50"/>
      <c r="Y36" s="50"/>
      <c r="Z36" s="50"/>
      <c r="AA36" s="51"/>
      <c r="AB36" s="50"/>
      <c r="AC36" s="50"/>
      <c r="AD36" s="50"/>
    </row>
    <row r="37">
      <c r="A37" s="59"/>
      <c r="B37" s="59" t="s">
        <v>351</v>
      </c>
      <c r="C37" s="54" t="s">
        <v>352</v>
      </c>
      <c r="D37" s="55"/>
      <c r="E37" s="50"/>
      <c r="F37" s="50"/>
      <c r="G37" s="50"/>
      <c r="H37" s="50"/>
      <c r="I37" s="50"/>
      <c r="J37" s="49"/>
      <c r="K37" s="49"/>
      <c r="L37" s="49"/>
      <c r="M37" s="49"/>
      <c r="N37" s="49"/>
      <c r="O37" s="49"/>
      <c r="P37" s="49"/>
      <c r="Q37" s="49"/>
      <c r="R37" s="49"/>
      <c r="S37" s="49"/>
      <c r="T37" s="49"/>
      <c r="U37" s="49"/>
      <c r="V37" s="49"/>
      <c r="W37" s="49"/>
      <c r="X37" s="49"/>
      <c r="Y37" s="49"/>
      <c r="Z37" s="49"/>
      <c r="AA37" s="49"/>
      <c r="AB37" s="50"/>
      <c r="AC37" s="50"/>
      <c r="AD37" s="50"/>
    </row>
    <row r="38">
      <c r="A38" s="79"/>
      <c r="B38" s="57" t="s">
        <v>353</v>
      </c>
      <c r="C38" s="80" t="s">
        <v>354</v>
      </c>
      <c r="D38" s="81"/>
      <c r="E38" s="50"/>
      <c r="F38" s="50"/>
      <c r="G38" s="50"/>
      <c r="H38" s="50"/>
      <c r="I38" s="50"/>
      <c r="J38" s="49"/>
      <c r="K38" s="49"/>
      <c r="L38" s="49"/>
      <c r="M38" s="49"/>
      <c r="N38" s="49"/>
      <c r="O38" s="49"/>
      <c r="P38" s="49"/>
      <c r="Q38" s="49"/>
      <c r="R38" s="49"/>
      <c r="S38" s="49"/>
      <c r="T38" s="49"/>
      <c r="U38" s="49"/>
      <c r="V38" s="49"/>
      <c r="W38" s="49"/>
      <c r="X38" s="49"/>
      <c r="Y38" s="49"/>
      <c r="Z38" s="49"/>
      <c r="AA38" s="49"/>
      <c r="AB38" s="50"/>
      <c r="AC38" s="50"/>
      <c r="AD38" s="50"/>
    </row>
    <row r="39">
      <c r="A39" s="52"/>
      <c r="B39" s="53" t="s">
        <v>355</v>
      </c>
      <c r="C39" s="82" t="s">
        <v>356</v>
      </c>
      <c r="D39" s="81"/>
      <c r="E39" s="50"/>
      <c r="F39" s="50"/>
      <c r="G39" s="50"/>
      <c r="H39" s="50"/>
      <c r="I39" s="50"/>
      <c r="J39" s="49"/>
      <c r="K39" s="49"/>
      <c r="L39" s="49"/>
      <c r="M39" s="49"/>
      <c r="N39" s="49"/>
      <c r="O39" s="49"/>
      <c r="P39" s="49"/>
      <c r="Q39" s="49"/>
      <c r="R39" s="49"/>
      <c r="S39" s="49"/>
      <c r="T39" s="49"/>
      <c r="U39" s="49"/>
      <c r="V39" s="49"/>
      <c r="W39" s="49"/>
      <c r="X39" s="49"/>
      <c r="Y39" s="49"/>
      <c r="Z39" s="49"/>
      <c r="AA39" s="49"/>
      <c r="AB39" s="50"/>
      <c r="AC39" s="50"/>
      <c r="AD39" s="50"/>
    </row>
    <row r="40">
      <c r="A40" s="83"/>
      <c r="B40" s="68" t="s">
        <v>357</v>
      </c>
      <c r="C40" s="80" t="s">
        <v>358</v>
      </c>
      <c r="D40" s="81"/>
      <c r="E40" s="50"/>
      <c r="F40" s="50"/>
      <c r="G40" s="50"/>
      <c r="H40" s="50"/>
      <c r="I40" s="50"/>
      <c r="J40" s="50"/>
      <c r="K40" s="50"/>
      <c r="L40" s="50"/>
      <c r="M40" s="50"/>
      <c r="N40" s="50"/>
      <c r="O40" s="50"/>
      <c r="P40" s="50"/>
      <c r="Q40" s="50"/>
      <c r="R40" s="50"/>
      <c r="S40" s="50"/>
      <c r="T40" s="50"/>
      <c r="U40" s="50"/>
      <c r="V40" s="50"/>
      <c r="W40" s="50"/>
      <c r="X40" s="49"/>
      <c r="Y40" s="49"/>
      <c r="Z40" s="49"/>
      <c r="AA40" s="51"/>
      <c r="AB40" s="50"/>
      <c r="AC40" s="50"/>
      <c r="AD40" s="50"/>
    </row>
    <row r="41">
      <c r="A41" s="84"/>
      <c r="B41" s="53" t="s">
        <v>359</v>
      </c>
      <c r="C41" s="82" t="s">
        <v>360</v>
      </c>
      <c r="D41" s="81"/>
      <c r="E41" s="50"/>
      <c r="F41" s="50"/>
      <c r="G41" s="50"/>
      <c r="H41" s="50"/>
      <c r="I41" s="50"/>
      <c r="J41" s="50"/>
      <c r="K41" s="50"/>
      <c r="L41" s="50"/>
      <c r="M41" s="50"/>
      <c r="N41" s="50"/>
      <c r="O41" s="50"/>
      <c r="P41" s="50"/>
      <c r="Q41" s="50"/>
      <c r="R41" s="50"/>
      <c r="S41" s="50"/>
      <c r="T41" s="50"/>
      <c r="U41" s="50"/>
      <c r="V41" s="50"/>
      <c r="W41" s="50"/>
      <c r="X41" s="50"/>
      <c r="Y41" s="49"/>
      <c r="Z41" s="49"/>
      <c r="AA41" s="51"/>
      <c r="AB41" s="50"/>
      <c r="AC41" s="50"/>
      <c r="AD41" s="50"/>
    </row>
    <row r="42">
      <c r="A42" s="83"/>
      <c r="B42" s="68" t="s">
        <v>361</v>
      </c>
      <c r="C42" s="80" t="s">
        <v>360</v>
      </c>
      <c r="D42" s="81"/>
      <c r="E42" s="50"/>
      <c r="F42" s="50"/>
      <c r="G42" s="50"/>
      <c r="H42" s="50"/>
      <c r="I42" s="50"/>
      <c r="J42" s="50"/>
      <c r="K42" s="50"/>
      <c r="L42" s="50"/>
      <c r="M42" s="50"/>
      <c r="N42" s="50"/>
      <c r="O42" s="50"/>
      <c r="P42" s="50"/>
      <c r="Q42" s="50"/>
      <c r="R42" s="50"/>
      <c r="S42" s="50"/>
      <c r="T42" s="50"/>
      <c r="U42" s="50"/>
      <c r="V42" s="50"/>
      <c r="W42" s="50"/>
      <c r="X42" s="50"/>
      <c r="Y42" s="49"/>
      <c r="Z42" s="49"/>
      <c r="AA42" s="51"/>
      <c r="AB42" s="50"/>
      <c r="AC42" s="50"/>
      <c r="AD42" s="50"/>
    </row>
    <row r="43">
      <c r="A43" s="85"/>
      <c r="B43" s="46" t="s">
        <v>362</v>
      </c>
      <c r="C43" s="75"/>
      <c r="D43" s="8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row>
    <row r="44">
      <c r="A44" s="47"/>
      <c r="B44" s="47" t="s">
        <v>363</v>
      </c>
      <c r="C44" s="48" t="s">
        <v>364</v>
      </c>
      <c r="D44" s="55"/>
      <c r="E44" s="50"/>
      <c r="F44" s="50"/>
      <c r="G44" s="50"/>
      <c r="H44" s="50"/>
      <c r="I44" s="49"/>
      <c r="J44" s="49"/>
      <c r="K44" s="50"/>
      <c r="L44" s="50"/>
      <c r="M44" s="50"/>
      <c r="N44" s="50"/>
      <c r="O44" s="50"/>
      <c r="P44" s="50"/>
      <c r="Q44" s="50"/>
      <c r="R44" s="50"/>
      <c r="S44" s="50"/>
      <c r="T44" s="50"/>
      <c r="U44" s="50"/>
      <c r="V44" s="50"/>
      <c r="W44" s="50"/>
      <c r="X44" s="50"/>
      <c r="Y44" s="50"/>
      <c r="Z44" s="50"/>
      <c r="AA44" s="51"/>
      <c r="AB44" s="50"/>
      <c r="AC44" s="50"/>
      <c r="AD44" s="50"/>
    </row>
    <row r="45">
      <c r="A45" s="59"/>
      <c r="B45" s="59" t="s">
        <v>365</v>
      </c>
      <c r="C45" s="54" t="s">
        <v>366</v>
      </c>
      <c r="D45" s="55"/>
      <c r="E45" s="50"/>
      <c r="F45" s="50"/>
      <c r="G45" s="50"/>
      <c r="H45" s="50"/>
      <c r="I45" s="49"/>
      <c r="J45" s="49"/>
      <c r="K45" s="49"/>
      <c r="L45" s="49"/>
      <c r="M45" s="49"/>
      <c r="N45" s="49"/>
      <c r="O45" s="49"/>
      <c r="P45" s="49"/>
      <c r="Q45" s="49"/>
      <c r="R45" s="49"/>
      <c r="S45" s="49"/>
      <c r="T45" s="49"/>
      <c r="U45" s="49"/>
      <c r="V45" s="49"/>
      <c r="W45" s="49"/>
      <c r="X45" s="49"/>
      <c r="Y45" s="49"/>
      <c r="Z45" s="49"/>
      <c r="AA45" s="49"/>
      <c r="AB45" s="50"/>
      <c r="AC45" s="50"/>
      <c r="AD45" s="50"/>
    </row>
    <row r="46">
      <c r="A46" s="47"/>
      <c r="B46" s="47" t="s">
        <v>367</v>
      </c>
      <c r="C46" s="48" t="s">
        <v>366</v>
      </c>
      <c r="D46" s="55"/>
      <c r="E46" s="50"/>
      <c r="F46" s="50"/>
      <c r="G46" s="50"/>
      <c r="H46" s="50"/>
      <c r="I46" s="50"/>
      <c r="J46" s="49"/>
      <c r="K46" s="49"/>
      <c r="L46" s="49"/>
      <c r="M46" s="49"/>
      <c r="N46" s="49"/>
      <c r="O46" s="49"/>
      <c r="P46" s="49"/>
      <c r="Q46" s="49"/>
      <c r="R46" s="49"/>
      <c r="S46" s="49"/>
      <c r="T46" s="49"/>
      <c r="U46" s="49"/>
      <c r="V46" s="50"/>
      <c r="W46" s="50"/>
      <c r="X46" s="50"/>
      <c r="Y46" s="50"/>
      <c r="Z46" s="50"/>
      <c r="AA46" s="51"/>
      <c r="AB46" s="50"/>
      <c r="AC46" s="50"/>
      <c r="AD46" s="50"/>
    </row>
    <row r="47">
      <c r="A47" s="87"/>
      <c r="B47" s="53" t="s">
        <v>368</v>
      </c>
      <c r="C47" s="82" t="s">
        <v>369</v>
      </c>
      <c r="D47" s="81"/>
      <c r="E47" s="50"/>
      <c r="F47" s="50"/>
      <c r="G47" s="50"/>
      <c r="H47" s="50"/>
      <c r="I47" s="50"/>
      <c r="J47" s="50"/>
      <c r="K47" s="50"/>
      <c r="L47" s="50"/>
      <c r="M47" s="50"/>
      <c r="N47" s="50"/>
      <c r="O47" s="50"/>
      <c r="P47" s="50"/>
      <c r="Q47" s="50"/>
      <c r="R47" s="50"/>
      <c r="S47" s="50"/>
      <c r="T47" s="50"/>
      <c r="U47" s="50"/>
      <c r="V47" s="50"/>
      <c r="W47" s="50"/>
      <c r="X47" s="50"/>
      <c r="Y47" s="50"/>
      <c r="Z47" s="49"/>
      <c r="AA47" s="51"/>
      <c r="AB47" s="50"/>
      <c r="AC47" s="50"/>
      <c r="AD47" s="50"/>
    </row>
    <row r="48">
      <c r="A48" s="88"/>
      <c r="B48" s="68" t="s">
        <v>370</v>
      </c>
      <c r="C48" s="80" t="s">
        <v>369</v>
      </c>
      <c r="D48" s="81"/>
      <c r="E48" s="50"/>
      <c r="F48" s="50"/>
      <c r="G48" s="50"/>
      <c r="H48" s="50"/>
      <c r="I48" s="50"/>
      <c r="J48" s="50"/>
      <c r="K48" s="50"/>
      <c r="L48" s="50"/>
      <c r="M48" s="50"/>
      <c r="N48" s="50"/>
      <c r="O48" s="50"/>
      <c r="P48" s="50"/>
      <c r="Q48" s="50"/>
      <c r="R48" s="50"/>
      <c r="S48" s="50"/>
      <c r="T48" s="50"/>
      <c r="U48" s="50"/>
      <c r="V48" s="50"/>
      <c r="W48" s="50"/>
      <c r="X48" s="50"/>
      <c r="Y48" s="50"/>
      <c r="Z48" s="49"/>
      <c r="AA48" s="51"/>
      <c r="AB48" s="50"/>
      <c r="AC48" s="50"/>
      <c r="AD48" s="50"/>
    </row>
    <row r="49">
      <c r="A49" s="87"/>
      <c r="B49" s="61" t="s">
        <v>371</v>
      </c>
      <c r="C49" s="82" t="s">
        <v>369</v>
      </c>
      <c r="D49" s="81"/>
      <c r="E49" s="50"/>
      <c r="F49" s="50"/>
      <c r="G49" s="50"/>
      <c r="H49" s="50"/>
      <c r="I49" s="50"/>
      <c r="J49" s="50"/>
      <c r="K49" s="50"/>
      <c r="L49" s="50"/>
      <c r="M49" s="50"/>
      <c r="N49" s="50"/>
      <c r="O49" s="50"/>
      <c r="P49" s="50"/>
      <c r="Q49" s="50"/>
      <c r="R49" s="50"/>
      <c r="S49" s="50"/>
      <c r="T49" s="50"/>
      <c r="U49" s="50"/>
      <c r="V49" s="50"/>
      <c r="W49" s="50"/>
      <c r="X49" s="50"/>
      <c r="Y49" s="50"/>
      <c r="Z49" s="49"/>
      <c r="AA49" s="51"/>
      <c r="AB49" s="50"/>
      <c r="AC49" s="50"/>
      <c r="AD49" s="50"/>
    </row>
    <row r="50">
      <c r="A50" s="85"/>
      <c r="B50" s="46" t="s">
        <v>372</v>
      </c>
      <c r="C50" s="89"/>
      <c r="D50" s="8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row>
    <row r="51">
      <c r="A51" s="61"/>
      <c r="B51" s="61" t="s">
        <v>373</v>
      </c>
      <c r="C51" s="68" t="s">
        <v>374</v>
      </c>
      <c r="D51" s="50"/>
      <c r="E51" s="50"/>
      <c r="F51" s="50"/>
      <c r="G51" s="50"/>
      <c r="H51" s="50"/>
      <c r="I51" s="50"/>
      <c r="J51" s="49"/>
      <c r="K51" s="50"/>
      <c r="L51" s="50"/>
      <c r="M51" s="50"/>
      <c r="N51" s="50"/>
      <c r="O51" s="50"/>
      <c r="P51" s="50"/>
      <c r="Q51" s="50"/>
      <c r="R51" s="50"/>
      <c r="S51" s="50"/>
      <c r="T51" s="50"/>
      <c r="U51" s="50"/>
      <c r="V51" s="50"/>
      <c r="W51" s="50"/>
      <c r="X51" s="50"/>
      <c r="Y51" s="50"/>
      <c r="Z51" s="50"/>
      <c r="AA51" s="51"/>
      <c r="AB51" s="50"/>
      <c r="AC51" s="50"/>
      <c r="AD51" s="50"/>
    </row>
    <row r="52">
      <c r="A52" s="68"/>
      <c r="B52" s="68" t="s">
        <v>375</v>
      </c>
      <c r="D52" s="50"/>
      <c r="E52" s="50"/>
      <c r="F52" s="50"/>
      <c r="G52" s="50"/>
      <c r="H52" s="50"/>
      <c r="I52" s="50"/>
      <c r="J52" s="49"/>
      <c r="K52" s="50"/>
      <c r="L52" s="50"/>
      <c r="M52" s="50"/>
      <c r="N52" s="50"/>
      <c r="O52" s="50"/>
      <c r="P52" s="50"/>
      <c r="Q52" s="50"/>
      <c r="R52" s="50"/>
      <c r="S52" s="50"/>
      <c r="T52" s="50"/>
      <c r="U52" s="50"/>
      <c r="V52" s="50"/>
      <c r="W52" s="50"/>
      <c r="X52" s="50"/>
      <c r="Y52" s="50"/>
      <c r="Z52" s="50"/>
      <c r="AA52" s="51"/>
      <c r="AB52" s="50"/>
      <c r="AC52" s="50"/>
      <c r="AD52" s="50"/>
    </row>
    <row r="53">
      <c r="A53" s="61"/>
      <c r="B53" s="61" t="s">
        <v>376</v>
      </c>
      <c r="D53" s="50"/>
      <c r="E53" s="50"/>
      <c r="F53" s="50"/>
      <c r="G53" s="50"/>
      <c r="H53" s="50"/>
      <c r="I53" s="50"/>
      <c r="J53" s="49"/>
      <c r="K53" s="50"/>
      <c r="L53" s="50"/>
      <c r="M53" s="50"/>
      <c r="N53" s="50"/>
      <c r="O53" s="50"/>
      <c r="P53" s="50"/>
      <c r="Q53" s="50"/>
      <c r="R53" s="50"/>
      <c r="S53" s="50"/>
      <c r="T53" s="50"/>
      <c r="U53" s="50"/>
      <c r="V53" s="50"/>
      <c r="W53" s="50"/>
      <c r="X53" s="50"/>
      <c r="Y53" s="50"/>
      <c r="Z53" s="50"/>
      <c r="AA53" s="51"/>
      <c r="AB53" s="50"/>
      <c r="AC53" s="50"/>
      <c r="AD53" s="50"/>
    </row>
    <row r="54">
      <c r="A54" s="68"/>
      <c r="B54" s="68" t="s">
        <v>377</v>
      </c>
      <c r="C54" s="48" t="s">
        <v>378</v>
      </c>
      <c r="D54" s="55"/>
      <c r="E54" s="50"/>
      <c r="F54" s="50"/>
      <c r="G54" s="50"/>
      <c r="H54" s="50"/>
      <c r="I54" s="50"/>
      <c r="J54" s="50"/>
      <c r="K54" s="50"/>
      <c r="L54" s="50"/>
      <c r="M54" s="50"/>
      <c r="N54" s="50"/>
      <c r="O54" s="50"/>
      <c r="P54" s="50"/>
      <c r="Q54" s="50"/>
      <c r="R54" s="50"/>
      <c r="S54" s="50"/>
      <c r="T54" s="50"/>
      <c r="U54" s="50"/>
      <c r="V54" s="50"/>
      <c r="W54" s="50"/>
      <c r="X54" s="49"/>
      <c r="Y54" s="49"/>
      <c r="Z54" s="49"/>
      <c r="AA54" s="51"/>
      <c r="AB54" s="50"/>
      <c r="AC54" s="50"/>
      <c r="AD54" s="50"/>
    </row>
    <row r="55">
      <c r="A55" s="61"/>
      <c r="B55" s="61" t="s">
        <v>379</v>
      </c>
      <c r="C55" s="54" t="s">
        <v>380</v>
      </c>
      <c r="D55" s="55"/>
      <c r="E55" s="50"/>
      <c r="F55" s="50"/>
      <c r="G55" s="50"/>
      <c r="H55" s="50"/>
      <c r="I55" s="50"/>
      <c r="J55" s="50"/>
      <c r="K55" s="50"/>
      <c r="L55" s="50"/>
      <c r="M55" s="50"/>
      <c r="N55" s="50"/>
      <c r="O55" s="50"/>
      <c r="P55" s="50"/>
      <c r="Q55" s="50"/>
      <c r="R55" s="50"/>
      <c r="S55" s="50"/>
      <c r="T55" s="50"/>
      <c r="U55" s="50"/>
      <c r="V55" s="50"/>
      <c r="W55" s="50"/>
      <c r="X55" s="50"/>
      <c r="Y55" s="49"/>
      <c r="Z55" s="49"/>
      <c r="AA55" s="49"/>
      <c r="AB55" s="50"/>
      <c r="AC55" s="50"/>
      <c r="AD55" s="50"/>
    </row>
    <row r="56">
      <c r="A56" s="90"/>
      <c r="B56" s="68" t="s">
        <v>381</v>
      </c>
      <c r="C56" s="48" t="s">
        <v>382</v>
      </c>
      <c r="D56" s="55"/>
      <c r="E56" s="50"/>
      <c r="F56" s="50"/>
      <c r="G56" s="50"/>
      <c r="H56" s="50"/>
      <c r="I56" s="50"/>
      <c r="J56" s="50"/>
      <c r="K56" s="50"/>
      <c r="L56" s="50"/>
      <c r="M56" s="50"/>
      <c r="N56" s="50"/>
      <c r="O56" s="50"/>
      <c r="P56" s="50"/>
      <c r="Q56" s="50"/>
      <c r="R56" s="50"/>
      <c r="S56" s="50"/>
      <c r="T56" s="50"/>
      <c r="U56" s="50"/>
      <c r="V56" s="50"/>
      <c r="W56" s="50"/>
      <c r="X56" s="50"/>
      <c r="Y56" s="49"/>
      <c r="Z56" s="49"/>
      <c r="AA56" s="51"/>
      <c r="AB56" s="50"/>
      <c r="AC56" s="50"/>
      <c r="AD56" s="50"/>
    </row>
    <row r="57">
      <c r="A57" s="60"/>
      <c r="B57" s="61" t="s">
        <v>383</v>
      </c>
      <c r="C57" s="54" t="s">
        <v>384</v>
      </c>
      <c r="D57" s="55"/>
      <c r="E57" s="50"/>
      <c r="F57" s="50"/>
      <c r="G57" s="50"/>
      <c r="H57" s="50"/>
      <c r="I57" s="50"/>
      <c r="J57" s="50"/>
      <c r="K57" s="50"/>
      <c r="L57" s="50"/>
      <c r="M57" s="50"/>
      <c r="N57" s="50"/>
      <c r="O57" s="50"/>
      <c r="P57" s="50"/>
      <c r="Q57" s="50"/>
      <c r="R57" s="50"/>
      <c r="S57" s="50"/>
      <c r="T57" s="50"/>
      <c r="U57" s="50"/>
      <c r="V57" s="50"/>
      <c r="W57" s="50"/>
      <c r="X57" s="50"/>
      <c r="Y57" s="50"/>
      <c r="Z57" s="49"/>
      <c r="AA57" s="49"/>
      <c r="AB57" s="50"/>
      <c r="AC57" s="50"/>
      <c r="AD57" s="50"/>
    </row>
    <row r="58">
      <c r="A58" s="90"/>
      <c r="B58" s="68" t="s">
        <v>385</v>
      </c>
      <c r="C58" s="48" t="s">
        <v>384</v>
      </c>
      <c r="D58" s="55"/>
      <c r="E58" s="50"/>
      <c r="F58" s="50"/>
      <c r="G58" s="50"/>
      <c r="H58" s="50"/>
      <c r="I58" s="50"/>
      <c r="J58" s="50"/>
      <c r="K58" s="50"/>
      <c r="L58" s="50"/>
      <c r="M58" s="50"/>
      <c r="N58" s="50"/>
      <c r="O58" s="50"/>
      <c r="P58" s="50"/>
      <c r="Q58" s="50"/>
      <c r="R58" s="50"/>
      <c r="S58" s="50"/>
      <c r="T58" s="50"/>
      <c r="U58" s="50"/>
      <c r="V58" s="50"/>
      <c r="W58" s="50"/>
      <c r="X58" s="50"/>
      <c r="Y58" s="50"/>
      <c r="Z58" s="49"/>
      <c r="AA58" s="49"/>
      <c r="AB58" s="50"/>
      <c r="AC58" s="50"/>
      <c r="AD58" s="50"/>
    </row>
    <row r="59">
      <c r="A59" s="61"/>
      <c r="B59" s="61" t="s">
        <v>386</v>
      </c>
      <c r="C59" s="54" t="s">
        <v>387</v>
      </c>
      <c r="D59" s="55"/>
      <c r="E59" s="50"/>
      <c r="F59" s="50"/>
      <c r="G59" s="50"/>
      <c r="H59" s="50"/>
      <c r="I59" s="50"/>
      <c r="J59" s="50"/>
      <c r="K59" s="50"/>
      <c r="L59" s="50"/>
      <c r="M59" s="50"/>
      <c r="N59" s="50"/>
      <c r="O59" s="50"/>
      <c r="P59" s="50"/>
      <c r="Q59" s="50"/>
      <c r="R59" s="50"/>
      <c r="S59" s="50"/>
      <c r="T59" s="50"/>
      <c r="U59" s="50"/>
      <c r="V59" s="50"/>
      <c r="W59" s="50"/>
      <c r="X59" s="50"/>
      <c r="Y59" s="50"/>
      <c r="Z59" s="49"/>
      <c r="AA59" s="49"/>
      <c r="AB59" s="50"/>
      <c r="AC59" s="50"/>
      <c r="AD59" s="50"/>
    </row>
    <row r="60">
      <c r="A60" s="91"/>
      <c r="B60" s="92" t="s">
        <v>388</v>
      </c>
      <c r="C60" s="89"/>
      <c r="D60" s="93"/>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row>
    <row r="61">
      <c r="A61" s="61"/>
      <c r="B61" s="61" t="s">
        <v>389</v>
      </c>
      <c r="C61" s="54" t="s">
        <v>390</v>
      </c>
      <c r="D61" s="55"/>
      <c r="E61" s="50"/>
      <c r="F61" s="50"/>
      <c r="G61" s="50"/>
      <c r="H61" s="50"/>
      <c r="I61" s="50"/>
      <c r="J61" s="50"/>
      <c r="K61" s="50"/>
      <c r="L61" s="50"/>
      <c r="M61" s="50"/>
      <c r="N61" s="50"/>
      <c r="O61" s="50"/>
      <c r="P61" s="50"/>
      <c r="Q61" s="50"/>
      <c r="R61" s="50"/>
      <c r="S61" s="50"/>
      <c r="T61" s="50"/>
      <c r="U61" s="50"/>
      <c r="V61" s="50"/>
      <c r="W61" s="50"/>
      <c r="X61" s="50"/>
      <c r="Y61" s="50"/>
      <c r="Z61" s="49"/>
      <c r="AA61" s="49"/>
      <c r="AB61" s="50"/>
      <c r="AC61" s="50"/>
      <c r="AD61" s="50"/>
    </row>
    <row r="62">
      <c r="A62" s="85"/>
      <c r="B62" s="46" t="s">
        <v>391</v>
      </c>
      <c r="C62" s="89"/>
      <c r="D62" s="8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row>
    <row r="63">
      <c r="A63" s="61"/>
      <c r="B63" s="61" t="s">
        <v>392</v>
      </c>
      <c r="C63" s="54" t="s">
        <v>393</v>
      </c>
      <c r="D63" s="55"/>
      <c r="E63" s="50"/>
      <c r="F63" s="50"/>
      <c r="G63" s="50"/>
      <c r="H63" s="50"/>
      <c r="I63" s="50"/>
      <c r="J63" s="50"/>
      <c r="K63" s="50"/>
      <c r="L63" s="50"/>
      <c r="M63" s="50"/>
      <c r="N63" s="50"/>
      <c r="O63" s="50"/>
      <c r="P63" s="50"/>
      <c r="Q63" s="50"/>
      <c r="R63" s="50"/>
      <c r="S63" s="50"/>
      <c r="T63" s="50"/>
      <c r="U63" s="50"/>
      <c r="V63" s="50"/>
      <c r="W63" s="50"/>
      <c r="X63" s="49"/>
      <c r="Y63" s="50"/>
      <c r="Z63" s="50"/>
      <c r="AA63" s="51"/>
      <c r="AB63" s="50"/>
      <c r="AC63" s="50"/>
      <c r="AD63" s="50"/>
    </row>
    <row r="64">
      <c r="A64" s="94"/>
      <c r="B64" s="68" t="s">
        <v>394</v>
      </c>
      <c r="C64" s="80" t="s">
        <v>395</v>
      </c>
      <c r="D64" s="81"/>
      <c r="E64" s="50"/>
      <c r="F64" s="50"/>
      <c r="G64" s="50"/>
      <c r="H64" s="50"/>
      <c r="I64" s="50"/>
      <c r="J64" s="50"/>
      <c r="K64" s="50"/>
      <c r="L64" s="50"/>
      <c r="M64" s="50"/>
      <c r="N64" s="50"/>
      <c r="O64" s="50"/>
      <c r="P64" s="50"/>
      <c r="Q64" s="50"/>
      <c r="R64" s="50"/>
      <c r="S64" s="50"/>
      <c r="T64" s="50"/>
      <c r="U64" s="50"/>
      <c r="V64" s="50"/>
      <c r="W64" s="50"/>
      <c r="X64" s="50"/>
      <c r="Y64" s="49"/>
      <c r="Z64" s="49"/>
      <c r="AA64" s="51"/>
      <c r="AB64" s="50"/>
      <c r="AC64" s="50"/>
      <c r="AD64" s="50"/>
    </row>
    <row r="65">
      <c r="A65" s="95"/>
      <c r="B65" s="82" t="s">
        <v>396</v>
      </c>
      <c r="C65" s="82" t="s">
        <v>397</v>
      </c>
      <c r="D65" s="81"/>
      <c r="E65" s="50"/>
      <c r="F65" s="50"/>
      <c r="G65" s="50"/>
      <c r="H65" s="50"/>
      <c r="I65" s="50"/>
      <c r="J65" s="50"/>
      <c r="K65" s="50"/>
      <c r="L65" s="50"/>
      <c r="M65" s="50"/>
      <c r="N65" s="50"/>
      <c r="O65" s="50"/>
      <c r="P65" s="50"/>
      <c r="Q65" s="50"/>
      <c r="R65" s="50"/>
      <c r="S65" s="50"/>
      <c r="T65" s="50"/>
      <c r="U65" s="50"/>
      <c r="V65" s="50"/>
      <c r="W65" s="50"/>
      <c r="X65" s="50"/>
      <c r="Y65" s="50"/>
      <c r="Z65" s="49"/>
      <c r="AA65" s="49"/>
      <c r="AB65" s="50"/>
      <c r="AC65" s="50"/>
      <c r="AD65" s="50"/>
    </row>
    <row r="66">
      <c r="A66" s="94"/>
      <c r="B66" s="80" t="s">
        <v>398</v>
      </c>
      <c r="C66" s="80" t="s">
        <v>395</v>
      </c>
      <c r="D66" s="81"/>
      <c r="E66" s="50"/>
      <c r="F66" s="50"/>
      <c r="G66" s="50"/>
      <c r="H66" s="50"/>
      <c r="I66" s="50"/>
      <c r="J66" s="50"/>
      <c r="K66" s="50"/>
      <c r="L66" s="50"/>
      <c r="M66" s="50"/>
      <c r="N66" s="50"/>
      <c r="O66" s="50"/>
      <c r="P66" s="50"/>
      <c r="Q66" s="50"/>
      <c r="R66" s="50"/>
      <c r="S66" s="50"/>
      <c r="T66" s="50"/>
      <c r="U66" s="50"/>
      <c r="V66" s="50"/>
      <c r="W66" s="50"/>
      <c r="X66" s="50"/>
      <c r="Y66" s="50"/>
      <c r="Z66" s="49"/>
      <c r="AA66" s="51"/>
      <c r="AB66" s="50"/>
      <c r="AC66" s="50"/>
      <c r="AD66" s="50"/>
    </row>
    <row r="67">
      <c r="A67" s="85"/>
      <c r="B67" s="46" t="s">
        <v>399</v>
      </c>
      <c r="C67" s="89"/>
      <c r="D67" s="86"/>
      <c r="E67" s="76"/>
      <c r="F67" s="76"/>
      <c r="G67" s="76"/>
      <c r="H67" s="76"/>
      <c r="I67" s="76"/>
      <c r="J67" s="76"/>
      <c r="K67" s="76"/>
      <c r="L67" s="76"/>
      <c r="M67" s="76"/>
      <c r="N67" s="76"/>
      <c r="O67" s="76"/>
      <c r="P67" s="76"/>
      <c r="Q67" s="76"/>
      <c r="R67" s="76"/>
      <c r="S67" s="76"/>
      <c r="T67" s="76"/>
      <c r="U67" s="76"/>
      <c r="V67" s="76"/>
      <c r="W67" s="76"/>
      <c r="X67" s="76"/>
      <c r="Y67" s="76"/>
      <c r="Z67" s="76"/>
      <c r="AA67" s="76"/>
      <c r="AB67" s="76"/>
      <c r="AC67" s="76"/>
      <c r="AD67" s="76"/>
    </row>
    <row r="68">
      <c r="A68" s="90"/>
      <c r="B68" s="68" t="s">
        <v>400</v>
      </c>
      <c r="C68" s="48" t="s">
        <v>401</v>
      </c>
      <c r="D68" s="55"/>
      <c r="E68" s="50"/>
      <c r="F68" s="50"/>
      <c r="G68" s="50"/>
      <c r="H68" s="50"/>
      <c r="I68" s="50"/>
      <c r="J68" s="50"/>
      <c r="K68" s="50"/>
      <c r="L68" s="50"/>
      <c r="M68" s="50"/>
      <c r="N68" s="50"/>
      <c r="O68" s="50"/>
      <c r="P68" s="50"/>
      <c r="Q68" s="50"/>
      <c r="R68" s="50"/>
      <c r="S68" s="50"/>
      <c r="T68" s="50"/>
      <c r="U68" s="50"/>
      <c r="V68" s="50"/>
      <c r="W68" s="50"/>
      <c r="X68" s="50"/>
      <c r="Y68" s="50"/>
      <c r="Z68" s="49"/>
      <c r="AA68" s="49"/>
      <c r="AB68" s="50"/>
      <c r="AC68" s="50"/>
      <c r="AD68" s="50"/>
    </row>
    <row r="69" ht="22.5" customHeight="1">
      <c r="A69" s="96"/>
      <c r="B69" s="97" t="s">
        <v>402</v>
      </c>
      <c r="C69" s="66"/>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6"/>
    </row>
    <row r="70">
      <c r="A70" s="98"/>
      <c r="B70" s="67" t="s">
        <v>403</v>
      </c>
      <c r="C70" s="99" t="s">
        <v>404</v>
      </c>
      <c r="D70" s="81"/>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row>
    <row r="71">
      <c r="A71" s="85"/>
      <c r="B71" s="46" t="s">
        <v>391</v>
      </c>
      <c r="C71" s="100"/>
      <c r="D71" s="8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row>
    <row r="72">
      <c r="A72" s="90"/>
      <c r="B72" s="68" t="s">
        <v>405</v>
      </c>
      <c r="C72" s="48" t="s">
        <v>406</v>
      </c>
      <c r="D72" s="55"/>
      <c r="E72" s="50"/>
      <c r="F72" s="50"/>
      <c r="G72" s="50"/>
      <c r="H72" s="50"/>
      <c r="I72" s="50"/>
      <c r="J72" s="50"/>
      <c r="K72" s="50"/>
      <c r="L72" s="50"/>
      <c r="M72" s="50"/>
      <c r="N72" s="50"/>
      <c r="O72" s="50"/>
      <c r="P72" s="50"/>
      <c r="Q72" s="50"/>
      <c r="R72" s="50"/>
      <c r="S72" s="50"/>
      <c r="T72" s="50"/>
      <c r="U72" s="50"/>
      <c r="V72" s="50"/>
      <c r="W72" s="50"/>
      <c r="X72" s="50"/>
      <c r="Y72" s="50"/>
      <c r="Z72" s="50"/>
      <c r="AA72" s="101"/>
      <c r="AB72" s="50"/>
      <c r="AC72" s="50"/>
      <c r="AD72" s="50"/>
    </row>
    <row r="73">
      <c r="A73" s="60"/>
      <c r="B73" s="61" t="s">
        <v>407</v>
      </c>
      <c r="C73" s="54" t="s">
        <v>408</v>
      </c>
      <c r="D73" s="55"/>
      <c r="E73" s="50"/>
      <c r="F73" s="50"/>
      <c r="G73" s="50"/>
      <c r="H73" s="50"/>
      <c r="I73" s="50"/>
      <c r="J73" s="50"/>
      <c r="K73" s="50"/>
      <c r="L73" s="50"/>
      <c r="M73" s="50"/>
      <c r="N73" s="50"/>
      <c r="O73" s="50"/>
      <c r="P73" s="50"/>
      <c r="Q73" s="50"/>
      <c r="R73" s="50"/>
      <c r="S73" s="50"/>
      <c r="T73" s="50"/>
      <c r="U73" s="50"/>
      <c r="V73" s="50"/>
      <c r="W73" s="50"/>
      <c r="X73" s="50"/>
      <c r="Y73" s="50"/>
      <c r="Z73" s="50"/>
      <c r="AA73" s="101"/>
      <c r="AB73" s="50"/>
      <c r="AC73" s="50"/>
      <c r="AD73" s="50"/>
    </row>
    <row r="74">
      <c r="A74" s="90"/>
      <c r="B74" s="68" t="s">
        <v>409</v>
      </c>
      <c r="C74" s="48" t="s">
        <v>410</v>
      </c>
      <c r="D74" s="55"/>
      <c r="E74" s="50"/>
      <c r="F74" s="50"/>
      <c r="G74" s="50"/>
      <c r="H74" s="50"/>
      <c r="I74" s="50"/>
      <c r="J74" s="50"/>
      <c r="K74" s="50"/>
      <c r="L74" s="50"/>
      <c r="M74" s="50"/>
      <c r="N74" s="50"/>
      <c r="O74" s="50"/>
      <c r="P74" s="50"/>
      <c r="Q74" s="50"/>
      <c r="R74" s="50"/>
      <c r="S74" s="50"/>
      <c r="T74" s="50"/>
      <c r="U74" s="50"/>
      <c r="V74" s="50"/>
      <c r="W74" s="50"/>
      <c r="X74" s="50"/>
      <c r="Y74" s="50"/>
      <c r="Z74" s="50"/>
      <c r="AA74" s="101"/>
      <c r="AB74" s="50"/>
      <c r="AC74" s="50"/>
      <c r="AD74" s="50"/>
    </row>
    <row r="75">
      <c r="A75" s="60"/>
      <c r="B75" s="61" t="s">
        <v>411</v>
      </c>
      <c r="C75" s="54" t="s">
        <v>412</v>
      </c>
      <c r="D75" s="55"/>
      <c r="E75" s="50"/>
      <c r="F75" s="50"/>
      <c r="G75" s="50"/>
      <c r="H75" s="50"/>
      <c r="I75" s="50"/>
      <c r="J75" s="50"/>
      <c r="K75" s="50"/>
      <c r="L75" s="50"/>
      <c r="M75" s="50"/>
      <c r="N75" s="50"/>
      <c r="O75" s="50"/>
      <c r="P75" s="50"/>
      <c r="Q75" s="50"/>
      <c r="R75" s="50"/>
      <c r="S75" s="50"/>
      <c r="T75" s="50"/>
      <c r="U75" s="50"/>
      <c r="V75" s="50"/>
      <c r="W75" s="50"/>
      <c r="X75" s="50"/>
      <c r="Y75" s="50"/>
      <c r="Z75" s="50"/>
      <c r="AA75" s="101"/>
      <c r="AB75" s="50"/>
      <c r="AC75" s="50"/>
      <c r="AD75" s="50"/>
    </row>
    <row r="76">
      <c r="A76" s="102"/>
      <c r="B76" s="46" t="s">
        <v>413</v>
      </c>
      <c r="C76" s="76"/>
      <c r="D76" s="8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row>
    <row r="77">
      <c r="A77" s="60"/>
      <c r="B77" s="61" t="s">
        <v>414</v>
      </c>
      <c r="C77" s="54" t="s">
        <v>415</v>
      </c>
      <c r="D77" s="55"/>
      <c r="E77" s="50"/>
      <c r="F77" s="50"/>
      <c r="G77" s="50"/>
      <c r="H77" s="50"/>
      <c r="I77" s="50"/>
      <c r="J77" s="50"/>
      <c r="K77" s="50"/>
      <c r="L77" s="50"/>
      <c r="M77" s="50"/>
      <c r="N77" s="50"/>
      <c r="O77" s="50"/>
      <c r="P77" s="50"/>
      <c r="Q77" s="50"/>
      <c r="R77" s="50"/>
      <c r="S77" s="50"/>
      <c r="T77" s="50"/>
      <c r="U77" s="50"/>
      <c r="V77" s="50"/>
      <c r="W77" s="50"/>
      <c r="X77" s="50"/>
      <c r="Y77" s="50"/>
      <c r="Z77" s="50"/>
      <c r="AA77" s="101"/>
      <c r="AB77" s="50"/>
      <c r="AC77" s="50"/>
      <c r="AD77" s="50"/>
    </row>
    <row r="78">
      <c r="A78" s="102"/>
      <c r="B78" s="46" t="s">
        <v>416</v>
      </c>
      <c r="C78" s="75"/>
      <c r="D78" s="8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row>
    <row r="79">
      <c r="A79" s="95"/>
      <c r="B79" s="61" t="s">
        <v>417</v>
      </c>
      <c r="C79" s="61" t="s">
        <v>418</v>
      </c>
      <c r="D79" s="81"/>
      <c r="E79" s="50"/>
      <c r="F79" s="50"/>
      <c r="G79" s="50"/>
      <c r="H79" s="50"/>
      <c r="I79" s="50"/>
      <c r="J79" s="50"/>
      <c r="K79" s="50"/>
      <c r="L79" s="50"/>
      <c r="M79" s="50"/>
      <c r="N79" s="50"/>
      <c r="O79" s="50"/>
      <c r="P79" s="50"/>
      <c r="Q79" s="50"/>
      <c r="R79" s="50"/>
      <c r="S79" s="50"/>
      <c r="T79" s="50"/>
      <c r="U79" s="50"/>
      <c r="V79" s="50"/>
      <c r="W79" s="50"/>
      <c r="X79" s="50"/>
      <c r="Y79" s="50"/>
      <c r="Z79" s="50"/>
      <c r="AA79" s="101"/>
      <c r="AB79" s="50"/>
      <c r="AC79" s="50"/>
      <c r="AD79" s="50"/>
    </row>
    <row r="80">
      <c r="A80" s="102"/>
      <c r="B80" s="46" t="s">
        <v>372</v>
      </c>
      <c r="C80" s="76"/>
      <c r="D80" s="8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row>
    <row r="81">
      <c r="A81" s="94"/>
      <c r="B81" s="103" t="s">
        <v>419</v>
      </c>
      <c r="C81" s="68" t="s">
        <v>420</v>
      </c>
      <c r="D81" s="104"/>
      <c r="E81" s="105"/>
      <c r="F81" s="105"/>
      <c r="G81" s="105"/>
      <c r="H81" s="105"/>
      <c r="I81" s="105"/>
      <c r="J81" s="105"/>
      <c r="K81" s="105"/>
      <c r="L81" s="105"/>
      <c r="M81" s="105"/>
      <c r="N81" s="105"/>
      <c r="O81" s="105"/>
      <c r="P81" s="105"/>
      <c r="Q81" s="105"/>
      <c r="R81" s="105"/>
      <c r="S81" s="105"/>
      <c r="T81" s="105"/>
      <c r="U81" s="105"/>
      <c r="V81" s="105"/>
      <c r="W81" s="105"/>
      <c r="X81" s="105"/>
      <c r="Y81" s="105"/>
      <c r="Z81" s="105"/>
      <c r="AA81" s="101"/>
      <c r="AB81" s="105"/>
      <c r="AC81" s="105"/>
      <c r="AD81" s="105"/>
    </row>
    <row r="82">
      <c r="A82" s="94"/>
      <c r="B82" s="68" t="s">
        <v>421</v>
      </c>
      <c r="C82" s="106" t="s">
        <v>422</v>
      </c>
      <c r="D82" s="104"/>
      <c r="E82" s="105"/>
      <c r="F82" s="105"/>
      <c r="G82" s="105"/>
      <c r="H82" s="105"/>
      <c r="I82" s="105"/>
      <c r="J82" s="105"/>
      <c r="K82" s="105"/>
      <c r="L82" s="105"/>
      <c r="M82" s="105"/>
      <c r="N82" s="105"/>
      <c r="O82" s="105"/>
      <c r="P82" s="105"/>
      <c r="Q82" s="105"/>
      <c r="R82" s="105"/>
      <c r="S82" s="105"/>
      <c r="T82" s="105"/>
      <c r="U82" s="105"/>
      <c r="V82" s="105"/>
      <c r="W82" s="105"/>
      <c r="X82" s="105"/>
      <c r="Y82" s="105"/>
      <c r="Z82" s="105"/>
      <c r="AA82" s="101"/>
      <c r="AB82" s="105"/>
      <c r="AC82" s="105"/>
      <c r="AD82" s="105"/>
    </row>
    <row r="83">
      <c r="A83" s="102"/>
      <c r="B83" s="46" t="s">
        <v>399</v>
      </c>
      <c r="C83" s="75"/>
      <c r="D83" s="8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row>
    <row r="84">
      <c r="A84" s="94"/>
      <c r="B84" s="103" t="s">
        <v>423</v>
      </c>
      <c r="C84" s="68" t="s">
        <v>424</v>
      </c>
      <c r="D84" s="104"/>
      <c r="E84" s="105"/>
      <c r="F84" s="105"/>
      <c r="G84" s="105"/>
      <c r="H84" s="105"/>
      <c r="I84" s="105"/>
      <c r="J84" s="105"/>
      <c r="K84" s="105"/>
      <c r="L84" s="105"/>
      <c r="M84" s="105"/>
      <c r="N84" s="105"/>
      <c r="O84" s="105"/>
      <c r="P84" s="105"/>
      <c r="Q84" s="105"/>
      <c r="R84" s="105"/>
      <c r="S84" s="105"/>
      <c r="T84" s="105"/>
      <c r="U84" s="105"/>
      <c r="V84" s="105"/>
      <c r="W84" s="105"/>
      <c r="X84" s="105"/>
      <c r="Y84" s="105"/>
      <c r="Z84" s="105"/>
      <c r="AA84" s="101"/>
      <c r="AB84" s="105"/>
      <c r="AC84" s="105"/>
      <c r="AD84" s="105"/>
    </row>
    <row r="85">
      <c r="A85" s="102"/>
      <c r="B85" s="46" t="s">
        <v>346</v>
      </c>
      <c r="C85" s="107"/>
      <c r="D85" s="8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row>
    <row r="86">
      <c r="A86" s="94"/>
      <c r="B86" s="103" t="s">
        <v>425</v>
      </c>
      <c r="C86" s="68" t="s">
        <v>426</v>
      </c>
      <c r="D86" s="104"/>
      <c r="E86" s="105"/>
      <c r="F86" s="105"/>
      <c r="G86" s="105"/>
      <c r="H86" s="105"/>
      <c r="I86" s="105"/>
      <c r="J86" s="105"/>
      <c r="K86" s="105"/>
      <c r="L86" s="105"/>
      <c r="M86" s="105"/>
      <c r="N86" s="105"/>
      <c r="O86" s="105"/>
      <c r="P86" s="105"/>
      <c r="Q86" s="105"/>
      <c r="R86" s="105"/>
      <c r="S86" s="105"/>
      <c r="T86" s="105"/>
      <c r="U86" s="105"/>
      <c r="V86" s="105"/>
      <c r="W86" s="105"/>
      <c r="X86" s="105"/>
      <c r="Y86" s="105"/>
      <c r="Z86" s="105"/>
      <c r="AA86" s="101"/>
      <c r="AB86" s="105"/>
      <c r="AC86" s="105"/>
      <c r="AD86" s="105"/>
    </row>
    <row r="87">
      <c r="A87" s="102"/>
      <c r="B87" s="46" t="s">
        <v>427</v>
      </c>
      <c r="C87" s="75"/>
      <c r="D87" s="8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row>
    <row r="88">
      <c r="A88" s="90"/>
      <c r="B88" s="68" t="s">
        <v>428</v>
      </c>
      <c r="C88" s="48" t="s">
        <v>429</v>
      </c>
      <c r="D88" s="55"/>
      <c r="E88" s="50"/>
      <c r="F88" s="50"/>
      <c r="G88" s="50"/>
      <c r="H88" s="50"/>
      <c r="I88" s="50"/>
      <c r="J88" s="50"/>
      <c r="K88" s="50"/>
      <c r="L88" s="50"/>
      <c r="M88" s="50"/>
      <c r="N88" s="50"/>
      <c r="O88" s="50"/>
      <c r="P88" s="50"/>
      <c r="Q88" s="50"/>
      <c r="R88" s="50"/>
      <c r="S88" s="50"/>
      <c r="T88" s="50"/>
      <c r="U88" s="50"/>
      <c r="V88" s="50"/>
      <c r="W88" s="50"/>
      <c r="X88" s="50"/>
      <c r="Y88" s="50"/>
      <c r="Z88" s="50"/>
      <c r="AA88" s="101"/>
      <c r="AB88" s="50"/>
      <c r="AC88" s="50"/>
      <c r="AD88" s="50"/>
    </row>
    <row r="89">
      <c r="A89" s="102"/>
      <c r="B89" s="46" t="s">
        <v>343</v>
      </c>
      <c r="C89" s="75"/>
      <c r="D89" s="8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row>
    <row r="90">
      <c r="A90" s="94"/>
      <c r="B90" s="68" t="s">
        <v>430</v>
      </c>
      <c r="C90" s="68" t="s">
        <v>431</v>
      </c>
      <c r="D90" s="81"/>
      <c r="E90" s="50"/>
      <c r="F90" s="50"/>
      <c r="G90" s="50"/>
      <c r="H90" s="50"/>
      <c r="I90" s="50"/>
      <c r="J90" s="108"/>
      <c r="K90" s="50"/>
      <c r="L90" s="50"/>
      <c r="M90" s="50"/>
      <c r="N90" s="50"/>
      <c r="O90" s="50"/>
      <c r="P90" s="50"/>
      <c r="Q90" s="50"/>
      <c r="R90" s="50"/>
      <c r="S90" s="50"/>
      <c r="T90" s="50"/>
      <c r="U90" s="50"/>
      <c r="V90" s="50"/>
      <c r="W90" s="50"/>
      <c r="X90" s="50"/>
      <c r="Y90" s="50"/>
      <c r="Z90" s="50"/>
      <c r="AA90" s="101"/>
      <c r="AB90" s="50"/>
      <c r="AC90" s="50"/>
      <c r="AD90" s="50"/>
    </row>
    <row r="91" ht="22.5" customHeight="1">
      <c r="A91" s="109"/>
      <c r="B91" s="110" t="s">
        <v>282</v>
      </c>
      <c r="C91" s="66"/>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6"/>
    </row>
    <row r="92" ht="22.5" customHeight="1">
      <c r="A92" s="102"/>
      <c r="B92" s="46" t="s">
        <v>305</v>
      </c>
      <c r="C92" s="75"/>
      <c r="D92" s="86"/>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row>
    <row r="93" ht="89.25" customHeight="1">
      <c r="A93" s="95"/>
      <c r="B93" s="61" t="s">
        <v>432</v>
      </c>
      <c r="C93" s="61" t="s">
        <v>433</v>
      </c>
      <c r="D93" s="104"/>
      <c r="E93" s="111"/>
      <c r="F93" s="111"/>
      <c r="G93" s="111"/>
      <c r="H93" s="111"/>
      <c r="I93" s="111"/>
      <c r="J93" s="111"/>
      <c r="K93" s="111"/>
      <c r="L93" s="111"/>
      <c r="M93" s="111"/>
      <c r="N93" s="111"/>
      <c r="O93" s="111"/>
      <c r="P93" s="111"/>
      <c r="Q93" s="111"/>
      <c r="R93" s="111"/>
      <c r="S93" s="111"/>
      <c r="T93" s="111"/>
      <c r="U93" s="111"/>
      <c r="V93" s="111"/>
      <c r="W93" s="111"/>
      <c r="X93" s="111"/>
      <c r="Y93" s="111"/>
      <c r="Z93" s="111"/>
      <c r="AA93" s="78"/>
      <c r="AB93" s="78"/>
      <c r="AC93" s="78"/>
      <c r="AD93" s="111"/>
    </row>
    <row r="94" ht="22.5" customHeight="1">
      <c r="A94" s="102"/>
      <c r="B94" s="46" t="s">
        <v>343</v>
      </c>
      <c r="C94" s="75"/>
      <c r="D94" s="86"/>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row>
    <row r="95" ht="89.25" customHeight="1">
      <c r="A95" s="112"/>
      <c r="B95" s="113" t="s">
        <v>434</v>
      </c>
      <c r="C95" s="5" t="s">
        <v>435</v>
      </c>
      <c r="D95" s="104"/>
      <c r="E95" s="111"/>
      <c r="F95" s="111"/>
      <c r="G95" s="111"/>
      <c r="H95" s="111"/>
      <c r="I95" s="111"/>
      <c r="J95" s="111"/>
      <c r="K95" s="111"/>
      <c r="L95" s="111"/>
      <c r="M95" s="111"/>
      <c r="N95" s="111"/>
      <c r="O95" s="111"/>
      <c r="P95" s="111"/>
      <c r="Q95" s="111"/>
      <c r="R95" s="111"/>
      <c r="S95" s="111"/>
      <c r="T95" s="111"/>
      <c r="U95" s="111"/>
      <c r="V95" s="111"/>
      <c r="W95" s="111"/>
      <c r="X95" s="111"/>
      <c r="Y95" s="111"/>
      <c r="Z95" s="111"/>
      <c r="AA95" s="78"/>
      <c r="AB95" s="78"/>
      <c r="AC95" s="78"/>
      <c r="AD95" s="111"/>
    </row>
    <row r="96" ht="22.5" customHeight="1">
      <c r="A96" s="102"/>
      <c r="B96" s="46" t="s">
        <v>436</v>
      </c>
      <c r="C96" s="75"/>
      <c r="D96" s="86"/>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row>
    <row r="97" ht="89.25" customHeight="1">
      <c r="A97" s="112"/>
      <c r="B97" s="113" t="s">
        <v>437</v>
      </c>
      <c r="C97" s="5" t="s">
        <v>438</v>
      </c>
      <c r="D97" s="104"/>
      <c r="E97" s="111"/>
      <c r="F97" s="111"/>
      <c r="G97" s="111"/>
      <c r="H97" s="111"/>
      <c r="I97" s="111"/>
      <c r="J97" s="111"/>
      <c r="K97" s="111"/>
      <c r="L97" s="111"/>
      <c r="M97" s="111"/>
      <c r="N97" s="111"/>
      <c r="O97" s="111"/>
      <c r="P97" s="111"/>
      <c r="Q97" s="111"/>
      <c r="R97" s="111"/>
      <c r="S97" s="111"/>
      <c r="T97" s="111"/>
      <c r="U97" s="111"/>
      <c r="V97" s="111"/>
      <c r="W97" s="111"/>
      <c r="X97" s="111"/>
      <c r="Y97" s="111"/>
      <c r="Z97" s="111"/>
      <c r="AA97" s="78"/>
      <c r="AB97" s="78"/>
      <c r="AC97" s="78"/>
      <c r="AD97" s="111"/>
    </row>
    <row r="98" ht="22.5" customHeight="1">
      <c r="A98" s="102"/>
      <c r="B98" s="46" t="s">
        <v>341</v>
      </c>
      <c r="C98" s="75"/>
      <c r="D98" s="86"/>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row>
    <row r="99" ht="89.25" customHeight="1">
      <c r="A99" s="112"/>
      <c r="B99" s="113" t="s">
        <v>439</v>
      </c>
      <c r="C99" s="5" t="s">
        <v>440</v>
      </c>
      <c r="D99" s="104"/>
      <c r="E99" s="111"/>
      <c r="F99" s="111"/>
      <c r="G99" s="111"/>
      <c r="H99" s="111"/>
      <c r="I99" s="111"/>
      <c r="J99" s="111"/>
      <c r="K99" s="111"/>
      <c r="L99" s="111"/>
      <c r="M99" s="111"/>
      <c r="N99" s="111"/>
      <c r="O99" s="111"/>
      <c r="P99" s="111"/>
      <c r="Q99" s="111"/>
      <c r="R99" s="111"/>
      <c r="S99" s="111"/>
      <c r="T99" s="111"/>
      <c r="U99" s="111"/>
      <c r="V99" s="111"/>
      <c r="W99" s="111"/>
      <c r="X99" s="111"/>
      <c r="Y99" s="111"/>
      <c r="Z99" s="111"/>
      <c r="AA99" s="78"/>
      <c r="AB99" s="78"/>
      <c r="AC99" s="78"/>
      <c r="AD99" s="111"/>
    </row>
    <row r="100" ht="22.5" customHeight="1">
      <c r="A100" s="102"/>
      <c r="B100" s="46" t="s">
        <v>441</v>
      </c>
      <c r="C100" s="75"/>
      <c r="D100" s="86"/>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row>
    <row r="101" ht="126.0" customHeight="1">
      <c r="A101" s="112"/>
      <c r="B101" s="113" t="s">
        <v>442</v>
      </c>
      <c r="C101" s="5" t="s">
        <v>443</v>
      </c>
      <c r="D101" s="104"/>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78"/>
      <c r="AB101" s="78"/>
      <c r="AC101" s="78"/>
      <c r="AD101" s="111"/>
    </row>
    <row r="102" ht="22.5" customHeight="1">
      <c r="A102" s="102"/>
      <c r="B102" s="46" t="s">
        <v>427</v>
      </c>
      <c r="C102" s="75"/>
      <c r="D102" s="86"/>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row>
    <row r="103" ht="126.0" customHeight="1">
      <c r="A103" s="112"/>
      <c r="B103" s="113" t="s">
        <v>444</v>
      </c>
      <c r="C103" s="4" t="s">
        <v>445</v>
      </c>
      <c r="D103" s="104"/>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78"/>
      <c r="AB103" s="78"/>
      <c r="AC103" s="78"/>
      <c r="AD103" s="111"/>
    </row>
    <row r="104" ht="22.5" customHeight="1">
      <c r="A104" s="102"/>
      <c r="B104" s="46" t="s">
        <v>391</v>
      </c>
      <c r="C104" s="75"/>
      <c r="D104" s="86"/>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row>
    <row r="105" ht="126.0" customHeight="1">
      <c r="A105" s="112"/>
      <c r="B105" s="113" t="s">
        <v>446</v>
      </c>
      <c r="C105" s="114" t="s">
        <v>447</v>
      </c>
      <c r="D105" s="104"/>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78"/>
      <c r="AB105" s="78"/>
      <c r="AC105" s="78"/>
      <c r="AD105" s="111"/>
    </row>
    <row r="106">
      <c r="A106" s="115"/>
      <c r="B106" s="115"/>
      <c r="C106" s="116"/>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row>
    <row r="107">
      <c r="A107" s="115"/>
      <c r="B107" s="115"/>
      <c r="C107" s="116"/>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row>
    <row r="108">
      <c r="A108" s="115"/>
      <c r="B108" s="115"/>
      <c r="C108" s="116"/>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row>
    <row r="109">
      <c r="A109" s="115"/>
      <c r="B109" s="115"/>
      <c r="C109" s="116"/>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row>
    <row r="110">
      <c r="A110" s="115"/>
      <c r="B110" s="115"/>
      <c r="C110" s="116"/>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row>
    <row r="111">
      <c r="A111" s="115"/>
      <c r="B111" s="115"/>
      <c r="C111" s="116"/>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row>
    <row r="112">
      <c r="A112" s="115"/>
      <c r="B112" s="115"/>
      <c r="C112" s="116"/>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row>
    <row r="113">
      <c r="A113" s="115"/>
      <c r="B113" s="115"/>
      <c r="C113" s="116"/>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row>
    <row r="114">
      <c r="A114" s="115"/>
      <c r="B114" s="115"/>
      <c r="C114" s="116"/>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row>
    <row r="115">
      <c r="A115" s="115"/>
      <c r="B115" s="115"/>
      <c r="C115" s="116"/>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c r="AC115" s="117"/>
      <c r="AD115" s="117"/>
    </row>
    <row r="116">
      <c r="A116" s="115"/>
      <c r="B116" s="115"/>
      <c r="C116" s="116"/>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c r="AC116" s="117"/>
      <c r="AD116" s="117"/>
    </row>
    <row r="117">
      <c r="A117" s="115"/>
      <c r="B117" s="115"/>
      <c r="C117" s="116"/>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c r="AC117" s="117"/>
      <c r="AD117" s="117"/>
    </row>
    <row r="118">
      <c r="A118" s="115"/>
      <c r="B118" s="115"/>
      <c r="C118" s="116"/>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c r="AC118" s="117"/>
      <c r="AD118" s="117"/>
    </row>
    <row r="119">
      <c r="A119" s="115"/>
      <c r="B119" s="115"/>
      <c r="C119" s="116"/>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row>
    <row r="120">
      <c r="A120" s="115"/>
      <c r="B120" s="115"/>
      <c r="C120" s="116"/>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row>
    <row r="121">
      <c r="A121" s="115"/>
      <c r="B121" s="115"/>
      <c r="C121" s="116"/>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c r="AC121" s="117"/>
      <c r="AD121" s="117"/>
    </row>
    <row r="122">
      <c r="A122" s="115"/>
      <c r="B122" s="115"/>
      <c r="C122" s="116"/>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c r="AC122" s="117"/>
      <c r="AD122" s="117"/>
    </row>
    <row r="123">
      <c r="A123" s="115"/>
      <c r="B123" s="115"/>
      <c r="C123" s="116"/>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c r="AC123" s="117"/>
      <c r="AD123" s="117"/>
    </row>
    <row r="124">
      <c r="A124" s="115"/>
      <c r="B124" s="115"/>
      <c r="C124" s="116"/>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17"/>
    </row>
    <row r="125">
      <c r="A125" s="115"/>
      <c r="B125" s="115"/>
      <c r="C125" s="116"/>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c r="AC125" s="117"/>
      <c r="AD125" s="117"/>
    </row>
    <row r="126">
      <c r="A126" s="115"/>
      <c r="B126" s="115"/>
      <c r="C126" s="116"/>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c r="AC126" s="117"/>
      <c r="AD126" s="117"/>
    </row>
    <row r="127">
      <c r="A127" s="115"/>
      <c r="B127" s="115"/>
      <c r="C127" s="116"/>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c r="AC127" s="117"/>
      <c r="AD127" s="117"/>
    </row>
    <row r="128">
      <c r="A128" s="115"/>
      <c r="B128" s="115"/>
      <c r="C128" s="116"/>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c r="AC128" s="117"/>
      <c r="AD128" s="117"/>
    </row>
    <row r="129">
      <c r="A129" s="115"/>
      <c r="B129" s="115"/>
      <c r="C129" s="116"/>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c r="AC129" s="117"/>
      <c r="AD129" s="117"/>
    </row>
    <row r="130">
      <c r="A130" s="115"/>
      <c r="B130" s="115"/>
      <c r="C130" s="116"/>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c r="AC130" s="117"/>
      <c r="AD130" s="117"/>
    </row>
    <row r="131">
      <c r="A131" s="115"/>
      <c r="B131" s="115"/>
      <c r="C131" s="116"/>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c r="AD131" s="117"/>
    </row>
    <row r="132">
      <c r="A132" s="115"/>
      <c r="B132" s="115"/>
      <c r="C132" s="116"/>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c r="AD132" s="117"/>
    </row>
    <row r="133">
      <c r="A133" s="115"/>
      <c r="B133" s="115"/>
      <c r="C133" s="116"/>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c r="AC133" s="117"/>
      <c r="AD133" s="117"/>
    </row>
    <row r="134">
      <c r="A134" s="115"/>
      <c r="B134" s="115"/>
      <c r="C134" s="116"/>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c r="AD134" s="117"/>
    </row>
    <row r="135">
      <c r="A135" s="115"/>
      <c r="B135" s="115"/>
      <c r="C135" s="116"/>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c r="AC135" s="117"/>
      <c r="AD135" s="117"/>
    </row>
    <row r="136">
      <c r="A136" s="115"/>
      <c r="B136" s="115"/>
      <c r="C136" s="116"/>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c r="AC136" s="117"/>
      <c r="AD136" s="117"/>
    </row>
    <row r="137">
      <c r="A137" s="115"/>
      <c r="B137" s="115"/>
      <c r="C137" s="116"/>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row>
    <row r="138">
      <c r="A138" s="115"/>
      <c r="B138" s="115"/>
      <c r="C138" s="116"/>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row>
    <row r="139">
      <c r="A139" s="115"/>
      <c r="B139" s="115"/>
      <c r="C139" s="116"/>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row>
    <row r="140">
      <c r="A140" s="115"/>
      <c r="B140" s="115"/>
      <c r="C140" s="116"/>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c r="AC140" s="117"/>
      <c r="AD140" s="117"/>
    </row>
    <row r="141">
      <c r="A141" s="115"/>
      <c r="B141" s="115"/>
      <c r="C141" s="116"/>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c r="AC141" s="117"/>
      <c r="AD141" s="117"/>
    </row>
    <row r="142">
      <c r="A142" s="115"/>
      <c r="B142" s="115"/>
      <c r="C142" s="116"/>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row>
    <row r="143">
      <c r="A143" s="115"/>
      <c r="B143" s="115"/>
      <c r="C143" s="116"/>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c r="AC143" s="117"/>
      <c r="AD143" s="117"/>
    </row>
    <row r="144">
      <c r="A144" s="115"/>
      <c r="B144" s="115"/>
      <c r="C144" s="116"/>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c r="AD144" s="117"/>
    </row>
    <row r="145">
      <c r="A145" s="115"/>
      <c r="B145" s="115"/>
      <c r="C145" s="116"/>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17"/>
    </row>
    <row r="146">
      <c r="A146" s="115"/>
      <c r="B146" s="115"/>
      <c r="C146" s="116"/>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row>
    <row r="147">
      <c r="A147" s="115"/>
      <c r="B147" s="115"/>
      <c r="C147" s="116"/>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c r="AD147" s="117"/>
    </row>
    <row r="148">
      <c r="A148" s="115"/>
      <c r="B148" s="115"/>
      <c r="C148" s="116"/>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c r="AC148" s="117"/>
      <c r="AD148" s="117"/>
    </row>
    <row r="149">
      <c r="A149" s="115"/>
      <c r="B149" s="115"/>
      <c r="C149" s="116"/>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c r="AC149" s="117"/>
      <c r="AD149" s="117"/>
    </row>
    <row r="150">
      <c r="A150" s="115"/>
      <c r="B150" s="115"/>
      <c r="C150" s="116"/>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c r="AC150" s="117"/>
      <c r="AD150" s="117"/>
    </row>
    <row r="151">
      <c r="A151" s="115"/>
      <c r="B151" s="115"/>
      <c r="C151" s="116"/>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c r="AC151" s="117"/>
      <c r="AD151" s="117"/>
    </row>
    <row r="152">
      <c r="A152" s="115"/>
      <c r="B152" s="115"/>
      <c r="C152" s="116"/>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c r="AC152" s="117"/>
      <c r="AD152" s="117"/>
    </row>
    <row r="153">
      <c r="A153" s="115"/>
      <c r="B153" s="115"/>
      <c r="C153" s="116"/>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c r="AD153" s="117"/>
    </row>
    <row r="154">
      <c r="A154" s="115"/>
      <c r="B154" s="115"/>
      <c r="C154" s="116"/>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row>
    <row r="155">
      <c r="A155" s="115"/>
      <c r="B155" s="115"/>
      <c r="C155" s="116"/>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c r="AC155" s="117"/>
      <c r="AD155" s="117"/>
    </row>
    <row r="156">
      <c r="A156" s="115"/>
      <c r="B156" s="115"/>
      <c r="C156" s="116"/>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row>
    <row r="157">
      <c r="A157" s="115"/>
      <c r="B157" s="115"/>
      <c r="C157" s="116"/>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c r="AC157" s="117"/>
      <c r="AD157" s="117"/>
    </row>
    <row r="158">
      <c r="A158" s="115"/>
      <c r="B158" s="115"/>
      <c r="C158" s="116"/>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row>
    <row r="159">
      <c r="A159" s="115"/>
      <c r="B159" s="115"/>
      <c r="C159" s="116"/>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c r="AC159" s="117"/>
      <c r="AD159" s="117"/>
    </row>
    <row r="160">
      <c r="A160" s="115"/>
      <c r="B160" s="115"/>
      <c r="C160" s="116"/>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row>
    <row r="161">
      <c r="A161" s="115"/>
      <c r="B161" s="115"/>
      <c r="C161" s="116"/>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c r="AC161" s="117"/>
      <c r="AD161" s="117"/>
    </row>
    <row r="162">
      <c r="A162" s="115"/>
      <c r="B162" s="115"/>
      <c r="C162" s="116"/>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row>
    <row r="163">
      <c r="A163" s="115"/>
      <c r="B163" s="115"/>
      <c r="C163" s="116"/>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row>
    <row r="164">
      <c r="A164" s="115"/>
      <c r="B164" s="115"/>
      <c r="C164" s="116"/>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c r="AD164" s="117"/>
    </row>
    <row r="165">
      <c r="A165" s="115"/>
      <c r="B165" s="115"/>
      <c r="C165" s="116"/>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c r="AC165" s="117"/>
      <c r="AD165" s="117"/>
    </row>
    <row r="166">
      <c r="A166" s="115"/>
      <c r="B166" s="115"/>
      <c r="C166" s="116"/>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c r="AC166" s="117"/>
      <c r="AD166" s="117"/>
    </row>
    <row r="167">
      <c r="A167" s="115"/>
      <c r="B167" s="115"/>
      <c r="C167" s="116"/>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c r="AC167" s="117"/>
      <c r="AD167" s="117"/>
    </row>
    <row r="168">
      <c r="A168" s="115"/>
      <c r="B168" s="115"/>
      <c r="C168" s="116"/>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c r="AD168" s="117"/>
    </row>
    <row r="169">
      <c r="A169" s="115"/>
      <c r="B169" s="115"/>
      <c r="C169" s="116"/>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row>
    <row r="170">
      <c r="A170" s="115"/>
      <c r="B170" s="115"/>
      <c r="C170" s="116"/>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c r="AD170" s="117"/>
    </row>
    <row r="171">
      <c r="A171" s="115"/>
      <c r="B171" s="115"/>
      <c r="C171" s="116"/>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c r="AC171" s="117"/>
      <c r="AD171" s="117"/>
    </row>
    <row r="172">
      <c r="A172" s="115"/>
      <c r="B172" s="115"/>
      <c r="C172" s="116"/>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c r="AC172" s="117"/>
      <c r="AD172" s="117"/>
    </row>
    <row r="173">
      <c r="A173" s="115"/>
      <c r="B173" s="115"/>
      <c r="C173" s="116"/>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row>
    <row r="174">
      <c r="A174" s="115"/>
      <c r="B174" s="115"/>
      <c r="C174" s="116"/>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c r="AC174" s="117"/>
      <c r="AD174" s="117"/>
    </row>
    <row r="175">
      <c r="A175" s="115"/>
      <c r="B175" s="115"/>
      <c r="C175" s="116"/>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c r="AC175" s="117"/>
      <c r="AD175" s="117"/>
    </row>
    <row r="176">
      <c r="A176" s="115"/>
      <c r="B176" s="115"/>
      <c r="C176" s="116"/>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row>
    <row r="177">
      <c r="A177" s="115"/>
      <c r="B177" s="115"/>
      <c r="C177" s="116"/>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c r="AC177" s="117"/>
      <c r="AD177" s="117"/>
    </row>
    <row r="178">
      <c r="A178" s="115"/>
      <c r="B178" s="115"/>
      <c r="C178" s="116"/>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c r="AC178" s="117"/>
      <c r="AD178" s="117"/>
    </row>
    <row r="179">
      <c r="A179" s="115"/>
      <c r="B179" s="115"/>
      <c r="C179" s="116"/>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c r="AC179" s="117"/>
      <c r="AD179" s="117"/>
    </row>
    <row r="180">
      <c r="A180" s="115"/>
      <c r="B180" s="115"/>
      <c r="C180" s="116"/>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c r="AC180" s="117"/>
      <c r="AD180" s="117"/>
    </row>
    <row r="181">
      <c r="A181" s="115"/>
      <c r="B181" s="115"/>
      <c r="C181" s="116"/>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c r="AC181" s="117"/>
      <c r="AD181" s="117"/>
    </row>
    <row r="182">
      <c r="A182" s="115"/>
      <c r="B182" s="115"/>
      <c r="C182" s="116"/>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row>
    <row r="183">
      <c r="A183" s="115"/>
      <c r="B183" s="115"/>
      <c r="C183" s="116"/>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c r="AC183" s="117"/>
      <c r="AD183" s="117"/>
    </row>
    <row r="184">
      <c r="A184" s="115"/>
      <c r="B184" s="115"/>
      <c r="C184" s="116"/>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c r="AC184" s="117"/>
      <c r="AD184" s="117"/>
    </row>
    <row r="185">
      <c r="A185" s="115"/>
      <c r="B185" s="115"/>
      <c r="C185" s="116"/>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c r="AB185" s="117"/>
      <c r="AC185" s="117"/>
      <c r="AD185" s="117"/>
    </row>
    <row r="186">
      <c r="A186" s="115"/>
      <c r="B186" s="115"/>
      <c r="C186" s="116"/>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c r="AC186" s="117"/>
      <c r="AD186" s="117"/>
    </row>
    <row r="187">
      <c r="A187" s="115"/>
      <c r="B187" s="115"/>
      <c r="C187" s="116"/>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row>
    <row r="188">
      <c r="A188" s="115"/>
      <c r="B188" s="115"/>
      <c r="C188" s="116"/>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c r="AC188" s="117"/>
      <c r="AD188" s="117"/>
    </row>
    <row r="189">
      <c r="A189" s="115"/>
      <c r="B189" s="115"/>
      <c r="C189" s="116"/>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row>
    <row r="190">
      <c r="A190" s="115"/>
      <c r="B190" s="115"/>
      <c r="C190" s="116"/>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row>
    <row r="191">
      <c r="A191" s="115"/>
      <c r="B191" s="115"/>
      <c r="C191" s="116"/>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row>
    <row r="192">
      <c r="A192" s="115"/>
      <c r="B192" s="115"/>
      <c r="C192" s="116"/>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row>
    <row r="193">
      <c r="A193" s="115"/>
      <c r="B193" s="115"/>
      <c r="C193" s="116"/>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row>
    <row r="194">
      <c r="A194" s="115"/>
      <c r="B194" s="115"/>
      <c r="C194" s="116"/>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c r="AC194" s="117"/>
      <c r="AD194" s="117"/>
    </row>
    <row r="195">
      <c r="A195" s="115"/>
      <c r="B195" s="115"/>
      <c r="C195" s="116"/>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row>
    <row r="196">
      <c r="A196" s="115"/>
      <c r="B196" s="115"/>
      <c r="C196" s="116"/>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c r="AC196" s="117"/>
      <c r="AD196" s="117"/>
    </row>
    <row r="197">
      <c r="A197" s="115"/>
      <c r="B197" s="115"/>
      <c r="C197" s="116"/>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c r="AC197" s="117"/>
      <c r="AD197" s="117"/>
    </row>
    <row r="198">
      <c r="A198" s="115"/>
      <c r="B198" s="115"/>
      <c r="C198" s="116"/>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c r="AC198" s="117"/>
      <c r="AD198" s="117"/>
    </row>
    <row r="199">
      <c r="A199" s="115"/>
      <c r="B199" s="115"/>
      <c r="C199" s="116"/>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c r="AC199" s="117"/>
      <c r="AD199" s="117"/>
    </row>
    <row r="200">
      <c r="A200" s="115"/>
      <c r="B200" s="115"/>
      <c r="C200" s="116"/>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c r="AC200" s="117"/>
      <c r="AD200" s="117"/>
    </row>
    <row r="201">
      <c r="A201" s="115"/>
      <c r="B201" s="115"/>
      <c r="C201" s="116"/>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c r="AC201" s="117"/>
      <c r="AD201" s="117"/>
    </row>
    <row r="202">
      <c r="A202" s="115"/>
      <c r="B202" s="115"/>
      <c r="C202" s="116"/>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c r="AC202" s="117"/>
      <c r="AD202" s="117"/>
    </row>
    <row r="203">
      <c r="A203" s="115"/>
      <c r="B203" s="115"/>
      <c r="C203" s="116"/>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c r="AC203" s="117"/>
      <c r="AD203" s="117"/>
    </row>
    <row r="204">
      <c r="A204" s="115"/>
      <c r="B204" s="115"/>
      <c r="C204" s="116"/>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c r="AC204" s="117"/>
      <c r="AD204" s="117"/>
    </row>
    <row r="205">
      <c r="A205" s="115"/>
      <c r="B205" s="115"/>
      <c r="C205" s="116"/>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c r="AC205" s="117"/>
      <c r="AD205" s="117"/>
    </row>
    <row r="206">
      <c r="A206" s="115"/>
      <c r="B206" s="115"/>
      <c r="C206" s="116"/>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c r="AC206" s="117"/>
      <c r="AD206" s="117"/>
    </row>
    <row r="207">
      <c r="A207" s="115"/>
      <c r="B207" s="115"/>
      <c r="C207" s="116"/>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c r="AC207" s="117"/>
      <c r="AD207" s="117"/>
    </row>
    <row r="208">
      <c r="A208" s="115"/>
      <c r="B208" s="115"/>
      <c r="C208" s="116"/>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c r="AC208" s="117"/>
      <c r="AD208" s="117"/>
    </row>
    <row r="209">
      <c r="A209" s="115"/>
      <c r="B209" s="115"/>
      <c r="C209" s="116"/>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row>
    <row r="210">
      <c r="A210" s="115"/>
      <c r="B210" s="115"/>
      <c r="C210" s="116"/>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row>
    <row r="211">
      <c r="A211" s="115"/>
      <c r="B211" s="115"/>
      <c r="C211" s="116"/>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row>
    <row r="212">
      <c r="A212" s="115"/>
      <c r="B212" s="115"/>
      <c r="C212" s="116"/>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row>
    <row r="213">
      <c r="A213" s="115"/>
      <c r="B213" s="115"/>
      <c r="C213" s="116"/>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row>
    <row r="214">
      <c r="A214" s="115"/>
      <c r="B214" s="115"/>
      <c r="C214" s="116"/>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row>
    <row r="215">
      <c r="A215" s="115"/>
      <c r="B215" s="115"/>
      <c r="C215" s="116"/>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row>
    <row r="216">
      <c r="A216" s="115"/>
      <c r="B216" s="115"/>
      <c r="C216" s="116"/>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row>
    <row r="217">
      <c r="A217" s="115"/>
      <c r="B217" s="115"/>
      <c r="C217" s="116"/>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row>
    <row r="218">
      <c r="A218" s="115"/>
      <c r="B218" s="115"/>
      <c r="C218" s="116"/>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row>
    <row r="219">
      <c r="A219" s="115"/>
      <c r="B219" s="115"/>
      <c r="C219" s="116"/>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row>
    <row r="220">
      <c r="A220" s="115"/>
      <c r="B220" s="115"/>
      <c r="C220" s="116"/>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row>
    <row r="221">
      <c r="A221" s="115"/>
      <c r="B221" s="115"/>
      <c r="C221" s="116"/>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row>
    <row r="222">
      <c r="A222" s="115"/>
      <c r="B222" s="115"/>
      <c r="C222" s="116"/>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row>
    <row r="223">
      <c r="A223" s="115"/>
      <c r="B223" s="115"/>
      <c r="C223" s="116"/>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row>
    <row r="224">
      <c r="A224" s="115"/>
      <c r="B224" s="115"/>
      <c r="C224" s="116"/>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row>
    <row r="225">
      <c r="A225" s="115"/>
      <c r="B225" s="115"/>
      <c r="C225" s="116"/>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row>
    <row r="226">
      <c r="A226" s="115"/>
      <c r="B226" s="115"/>
      <c r="C226" s="116"/>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row>
    <row r="227">
      <c r="A227" s="115"/>
      <c r="B227" s="115"/>
      <c r="C227" s="116"/>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row>
    <row r="228">
      <c r="A228" s="115"/>
      <c r="B228" s="115"/>
      <c r="C228" s="116"/>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row>
    <row r="229">
      <c r="A229" s="115"/>
      <c r="B229" s="115"/>
      <c r="C229" s="116"/>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row>
    <row r="230">
      <c r="A230" s="115"/>
      <c r="B230" s="115"/>
      <c r="C230" s="116"/>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row>
    <row r="231">
      <c r="A231" s="115"/>
      <c r="B231" s="115"/>
      <c r="C231" s="116"/>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row>
    <row r="232">
      <c r="A232" s="115"/>
      <c r="B232" s="115"/>
      <c r="C232" s="116"/>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row>
    <row r="233">
      <c r="A233" s="115"/>
      <c r="B233" s="115"/>
      <c r="C233" s="116"/>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row>
    <row r="234">
      <c r="A234" s="115"/>
      <c r="B234" s="115"/>
      <c r="C234" s="116"/>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row>
    <row r="235">
      <c r="A235" s="115"/>
      <c r="B235" s="115"/>
      <c r="C235" s="116"/>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row>
    <row r="236">
      <c r="A236" s="115"/>
      <c r="B236" s="115"/>
      <c r="C236" s="116"/>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row>
    <row r="237">
      <c r="A237" s="115"/>
      <c r="B237" s="115"/>
      <c r="C237" s="116"/>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row>
    <row r="238">
      <c r="A238" s="115"/>
      <c r="B238" s="115"/>
      <c r="C238" s="116"/>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row>
    <row r="239">
      <c r="A239" s="115"/>
      <c r="B239" s="115"/>
      <c r="C239" s="116"/>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row>
    <row r="240">
      <c r="A240" s="115"/>
      <c r="B240" s="115"/>
      <c r="C240" s="116"/>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row>
    <row r="241">
      <c r="A241" s="115"/>
      <c r="B241" s="115"/>
      <c r="C241" s="116"/>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row>
    <row r="242">
      <c r="A242" s="115"/>
      <c r="B242" s="115"/>
      <c r="C242" s="116"/>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row>
    <row r="243">
      <c r="A243" s="115"/>
      <c r="B243" s="115"/>
      <c r="C243" s="116"/>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row>
    <row r="244">
      <c r="A244" s="115"/>
      <c r="B244" s="115"/>
      <c r="C244" s="116"/>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row>
    <row r="245">
      <c r="A245" s="115"/>
      <c r="B245" s="115"/>
      <c r="C245" s="116"/>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row>
    <row r="246">
      <c r="A246" s="115"/>
      <c r="B246" s="115"/>
      <c r="C246" s="116"/>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row>
    <row r="247">
      <c r="A247" s="115"/>
      <c r="B247" s="115"/>
      <c r="C247" s="116"/>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row>
    <row r="248">
      <c r="A248" s="115"/>
      <c r="B248" s="115"/>
      <c r="C248" s="116"/>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row>
    <row r="249">
      <c r="A249" s="115"/>
      <c r="B249" s="115"/>
      <c r="C249" s="116"/>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row>
    <row r="250">
      <c r="A250" s="115"/>
      <c r="B250" s="115"/>
      <c r="C250" s="116"/>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row>
    <row r="251">
      <c r="A251" s="115"/>
      <c r="B251" s="115"/>
      <c r="C251" s="116"/>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row>
    <row r="252">
      <c r="A252" s="115"/>
      <c r="B252" s="115"/>
      <c r="C252" s="116"/>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row>
    <row r="253">
      <c r="A253" s="115"/>
      <c r="B253" s="115"/>
      <c r="C253" s="116"/>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row>
    <row r="254">
      <c r="A254" s="115"/>
      <c r="B254" s="115"/>
      <c r="C254" s="116"/>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row>
    <row r="255">
      <c r="A255" s="115"/>
      <c r="B255" s="115"/>
      <c r="C255" s="116"/>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row>
    <row r="256">
      <c r="A256" s="115"/>
      <c r="B256" s="115"/>
      <c r="C256" s="116"/>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row>
    <row r="257">
      <c r="A257" s="115"/>
      <c r="B257" s="115"/>
      <c r="C257" s="116"/>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row>
    <row r="258">
      <c r="A258" s="115"/>
      <c r="B258" s="115"/>
      <c r="C258" s="116"/>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row>
    <row r="259">
      <c r="A259" s="115"/>
      <c r="B259" s="115"/>
      <c r="C259" s="116"/>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row>
    <row r="260">
      <c r="A260" s="115"/>
      <c r="B260" s="115"/>
      <c r="C260" s="116"/>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row>
    <row r="261">
      <c r="A261" s="115"/>
      <c r="B261" s="115"/>
      <c r="C261" s="116"/>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row>
    <row r="262">
      <c r="A262" s="115"/>
      <c r="B262" s="115"/>
      <c r="C262" s="116"/>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row>
    <row r="263">
      <c r="A263" s="115"/>
      <c r="B263" s="115"/>
      <c r="C263" s="116"/>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row>
    <row r="264">
      <c r="A264" s="115"/>
      <c r="B264" s="115"/>
      <c r="C264" s="116"/>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row>
    <row r="265">
      <c r="A265" s="115"/>
      <c r="B265" s="115"/>
      <c r="C265" s="116"/>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row>
    <row r="266">
      <c r="A266" s="115"/>
      <c r="B266" s="115"/>
      <c r="C266" s="116"/>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row>
    <row r="267">
      <c r="A267" s="115"/>
      <c r="B267" s="115"/>
      <c r="C267" s="116"/>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row>
    <row r="268">
      <c r="A268" s="115"/>
      <c r="B268" s="115"/>
      <c r="C268" s="116"/>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row>
    <row r="269">
      <c r="A269" s="115"/>
      <c r="B269" s="115"/>
      <c r="C269" s="116"/>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row>
    <row r="270">
      <c r="A270" s="115"/>
      <c r="B270" s="115"/>
      <c r="C270" s="116"/>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row>
    <row r="271">
      <c r="A271" s="115"/>
      <c r="B271" s="115"/>
      <c r="C271" s="116"/>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row>
    <row r="272">
      <c r="A272" s="115"/>
      <c r="B272" s="115"/>
      <c r="C272" s="116"/>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row>
    <row r="273">
      <c r="A273" s="115"/>
      <c r="B273" s="115"/>
      <c r="C273" s="116"/>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row>
    <row r="274">
      <c r="A274" s="115"/>
      <c r="B274" s="115"/>
      <c r="C274" s="116"/>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row>
    <row r="275">
      <c r="A275" s="115"/>
      <c r="B275" s="115"/>
      <c r="C275" s="116"/>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row>
    <row r="276">
      <c r="A276" s="115"/>
      <c r="B276" s="115"/>
      <c r="C276" s="116"/>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row>
    <row r="277">
      <c r="A277" s="115"/>
      <c r="B277" s="115"/>
      <c r="C277" s="116"/>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row>
    <row r="278">
      <c r="A278" s="115"/>
      <c r="B278" s="115"/>
      <c r="C278" s="116"/>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row>
    <row r="279">
      <c r="A279" s="115"/>
      <c r="B279" s="115"/>
      <c r="C279" s="116"/>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row>
    <row r="280">
      <c r="A280" s="115"/>
      <c r="B280" s="115"/>
      <c r="C280" s="116"/>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row>
    <row r="281">
      <c r="A281" s="115"/>
      <c r="B281" s="115"/>
      <c r="C281" s="116"/>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row>
    <row r="282">
      <c r="A282" s="115"/>
      <c r="B282" s="115"/>
      <c r="C282" s="116"/>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row>
    <row r="283">
      <c r="A283" s="115"/>
      <c r="B283" s="115"/>
      <c r="C283" s="116"/>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row>
    <row r="284">
      <c r="A284" s="115"/>
      <c r="B284" s="115"/>
      <c r="C284" s="116"/>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row>
    <row r="285">
      <c r="A285" s="115"/>
      <c r="B285" s="115"/>
      <c r="C285" s="116"/>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row>
    <row r="286">
      <c r="A286" s="115"/>
      <c r="B286" s="115"/>
      <c r="C286" s="116"/>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row>
    <row r="287">
      <c r="A287" s="115"/>
      <c r="B287" s="115"/>
      <c r="C287" s="116"/>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row>
    <row r="288">
      <c r="A288" s="115"/>
      <c r="B288" s="115"/>
      <c r="C288" s="116"/>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row>
    <row r="289">
      <c r="A289" s="115"/>
      <c r="B289" s="115"/>
      <c r="C289" s="116"/>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row>
    <row r="290">
      <c r="A290" s="115"/>
      <c r="B290" s="115"/>
      <c r="C290" s="116"/>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row>
    <row r="291">
      <c r="A291" s="115"/>
      <c r="B291" s="115"/>
      <c r="C291" s="116"/>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row>
    <row r="292">
      <c r="A292" s="115"/>
      <c r="B292" s="115"/>
      <c r="C292" s="116"/>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row>
    <row r="293">
      <c r="A293" s="115"/>
      <c r="B293" s="115"/>
      <c r="C293" s="116"/>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row>
    <row r="294">
      <c r="A294" s="115"/>
      <c r="B294" s="115"/>
      <c r="C294" s="116"/>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row>
    <row r="295">
      <c r="A295" s="115"/>
      <c r="B295" s="115"/>
      <c r="C295" s="116"/>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row>
    <row r="296">
      <c r="A296" s="115"/>
      <c r="B296" s="115"/>
      <c r="C296" s="116"/>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row>
    <row r="297">
      <c r="A297" s="115"/>
      <c r="B297" s="115"/>
      <c r="C297" s="116"/>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row>
    <row r="298">
      <c r="A298" s="115"/>
      <c r="B298" s="115"/>
      <c r="C298" s="116"/>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row>
    <row r="299">
      <c r="A299" s="115"/>
      <c r="B299" s="115"/>
      <c r="C299" s="116"/>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row>
    <row r="300">
      <c r="A300" s="115"/>
      <c r="B300" s="115"/>
      <c r="C300" s="116"/>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row>
    <row r="301">
      <c r="A301" s="115"/>
      <c r="B301" s="115"/>
      <c r="C301" s="116"/>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row>
    <row r="302">
      <c r="A302" s="115"/>
      <c r="B302" s="115"/>
      <c r="C302" s="116"/>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row>
    <row r="303">
      <c r="A303" s="115"/>
      <c r="B303" s="115"/>
      <c r="C303" s="116"/>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row>
    <row r="304">
      <c r="A304" s="115"/>
      <c r="B304" s="115"/>
      <c r="C304" s="116"/>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row>
    <row r="305">
      <c r="A305" s="115"/>
      <c r="B305" s="115"/>
      <c r="C305" s="116"/>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row>
    <row r="306">
      <c r="A306" s="115"/>
      <c r="B306" s="115"/>
      <c r="C306" s="116"/>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row>
    <row r="307">
      <c r="A307" s="115"/>
      <c r="B307" s="115"/>
      <c r="C307" s="116"/>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row>
    <row r="308">
      <c r="A308" s="115"/>
      <c r="B308" s="115"/>
      <c r="C308" s="116"/>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row>
    <row r="309">
      <c r="A309" s="115"/>
      <c r="B309" s="115"/>
      <c r="C309" s="116"/>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row>
    <row r="310">
      <c r="A310" s="115"/>
      <c r="B310" s="115"/>
      <c r="C310" s="116"/>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row>
    <row r="311">
      <c r="A311" s="115"/>
      <c r="B311" s="115"/>
      <c r="C311" s="116"/>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row>
    <row r="312">
      <c r="A312" s="115"/>
      <c r="B312" s="115"/>
      <c r="C312" s="116"/>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row>
    <row r="313">
      <c r="A313" s="115"/>
      <c r="B313" s="115"/>
      <c r="C313" s="116"/>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row>
    <row r="314">
      <c r="A314" s="115"/>
      <c r="B314" s="115"/>
      <c r="C314" s="116"/>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row>
    <row r="315">
      <c r="A315" s="115"/>
      <c r="B315" s="115"/>
      <c r="C315" s="116"/>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row>
    <row r="316">
      <c r="A316" s="115"/>
      <c r="B316" s="115"/>
      <c r="C316" s="116"/>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row>
    <row r="317">
      <c r="A317" s="115"/>
      <c r="B317" s="115"/>
      <c r="C317" s="116"/>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row>
    <row r="318">
      <c r="A318" s="115"/>
      <c r="B318" s="115"/>
      <c r="C318" s="116"/>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row>
    <row r="319">
      <c r="A319" s="115"/>
      <c r="B319" s="115"/>
      <c r="C319" s="116"/>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row>
    <row r="320">
      <c r="A320" s="115"/>
      <c r="B320" s="115"/>
      <c r="C320" s="116"/>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row>
    <row r="321">
      <c r="A321" s="115"/>
      <c r="B321" s="115"/>
      <c r="C321" s="116"/>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row>
    <row r="322">
      <c r="A322" s="115"/>
      <c r="B322" s="115"/>
      <c r="C322" s="116"/>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row>
    <row r="323">
      <c r="A323" s="115"/>
      <c r="B323" s="115"/>
      <c r="C323" s="116"/>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row>
    <row r="324">
      <c r="A324" s="115"/>
      <c r="B324" s="115"/>
      <c r="C324" s="116"/>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row>
    <row r="325">
      <c r="A325" s="115"/>
      <c r="B325" s="115"/>
      <c r="C325" s="116"/>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row>
    <row r="326">
      <c r="A326" s="115"/>
      <c r="B326" s="115"/>
      <c r="C326" s="116"/>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row>
    <row r="327">
      <c r="A327" s="115"/>
      <c r="B327" s="115"/>
      <c r="C327" s="116"/>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row>
    <row r="328">
      <c r="A328" s="115"/>
      <c r="B328" s="115"/>
      <c r="C328" s="116"/>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row>
    <row r="329">
      <c r="A329" s="115"/>
      <c r="B329" s="115"/>
      <c r="C329" s="116"/>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row>
    <row r="330">
      <c r="A330" s="115"/>
      <c r="B330" s="115"/>
      <c r="C330" s="116"/>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row>
    <row r="331">
      <c r="A331" s="115"/>
      <c r="B331" s="115"/>
      <c r="C331" s="116"/>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row>
    <row r="332">
      <c r="A332" s="115"/>
      <c r="B332" s="115"/>
      <c r="C332" s="116"/>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row>
    <row r="333">
      <c r="A333" s="115"/>
      <c r="B333" s="115"/>
      <c r="C333" s="116"/>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row>
    <row r="334">
      <c r="A334" s="115"/>
      <c r="B334" s="115"/>
      <c r="C334" s="116"/>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row>
    <row r="335">
      <c r="A335" s="115"/>
      <c r="B335" s="115"/>
      <c r="C335" s="116"/>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row>
    <row r="336">
      <c r="A336" s="115"/>
      <c r="B336" s="115"/>
      <c r="C336" s="116"/>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row>
    <row r="337">
      <c r="A337" s="115"/>
      <c r="B337" s="115"/>
      <c r="C337" s="116"/>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row>
    <row r="338">
      <c r="A338" s="115"/>
      <c r="B338" s="115"/>
      <c r="C338" s="116"/>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row>
    <row r="339">
      <c r="A339" s="115"/>
      <c r="B339" s="115"/>
      <c r="C339" s="116"/>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row>
    <row r="340">
      <c r="A340" s="115"/>
      <c r="B340" s="115"/>
      <c r="C340" s="116"/>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row>
    <row r="341">
      <c r="A341" s="115"/>
      <c r="B341" s="115"/>
      <c r="C341" s="116"/>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row>
    <row r="342">
      <c r="A342" s="115"/>
      <c r="B342" s="115"/>
      <c r="C342" s="116"/>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row>
    <row r="343">
      <c r="A343" s="115"/>
      <c r="B343" s="115"/>
      <c r="C343" s="116"/>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row>
    <row r="344">
      <c r="A344" s="115"/>
      <c r="B344" s="115"/>
      <c r="C344" s="116"/>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row>
    <row r="345">
      <c r="A345" s="115"/>
      <c r="B345" s="115"/>
      <c r="C345" s="116"/>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row>
    <row r="346">
      <c r="A346" s="115"/>
      <c r="B346" s="115"/>
      <c r="C346" s="116"/>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row>
    <row r="347">
      <c r="A347" s="115"/>
      <c r="B347" s="115"/>
      <c r="C347" s="116"/>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row>
    <row r="348">
      <c r="A348" s="115"/>
      <c r="B348" s="115"/>
      <c r="C348" s="116"/>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row>
    <row r="349">
      <c r="A349" s="115"/>
      <c r="B349" s="115"/>
      <c r="C349" s="116"/>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row>
    <row r="350">
      <c r="A350" s="115"/>
      <c r="B350" s="115"/>
      <c r="C350" s="116"/>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row>
    <row r="351">
      <c r="A351" s="115"/>
      <c r="B351" s="115"/>
      <c r="C351" s="116"/>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row>
    <row r="352">
      <c r="A352" s="115"/>
      <c r="B352" s="115"/>
      <c r="C352" s="116"/>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row>
    <row r="353">
      <c r="A353" s="115"/>
      <c r="B353" s="115"/>
      <c r="C353" s="116"/>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row>
    <row r="354">
      <c r="A354" s="115"/>
      <c r="B354" s="115"/>
      <c r="C354" s="116"/>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row>
    <row r="355">
      <c r="A355" s="115"/>
      <c r="B355" s="115"/>
      <c r="C355" s="116"/>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row>
    <row r="356">
      <c r="A356" s="115"/>
      <c r="B356" s="115"/>
      <c r="C356" s="116"/>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row>
    <row r="357">
      <c r="A357" s="115"/>
      <c r="B357" s="115"/>
      <c r="C357" s="116"/>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row>
    <row r="358">
      <c r="A358" s="115"/>
      <c r="B358" s="115"/>
      <c r="C358" s="116"/>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row>
    <row r="359">
      <c r="A359" s="115"/>
      <c r="B359" s="115"/>
      <c r="C359" s="116"/>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row>
    <row r="360">
      <c r="A360" s="115"/>
      <c r="B360" s="115"/>
      <c r="C360" s="116"/>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row>
    <row r="361">
      <c r="A361" s="115"/>
      <c r="B361" s="115"/>
      <c r="C361" s="116"/>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row>
    <row r="362">
      <c r="A362" s="115"/>
      <c r="B362" s="115"/>
      <c r="C362" s="116"/>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row>
    <row r="363">
      <c r="A363" s="115"/>
      <c r="B363" s="115"/>
      <c r="C363" s="116"/>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row>
    <row r="364">
      <c r="A364" s="115"/>
      <c r="B364" s="115"/>
      <c r="C364" s="116"/>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row>
    <row r="365">
      <c r="A365" s="115"/>
      <c r="B365" s="115"/>
      <c r="C365" s="116"/>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row>
    <row r="366">
      <c r="A366" s="115"/>
      <c r="B366" s="115"/>
      <c r="C366" s="116"/>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row>
    <row r="367">
      <c r="A367" s="115"/>
      <c r="B367" s="115"/>
      <c r="C367" s="116"/>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row>
    <row r="368">
      <c r="A368" s="115"/>
      <c r="B368" s="115"/>
      <c r="C368" s="116"/>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row>
    <row r="369">
      <c r="A369" s="115"/>
      <c r="B369" s="115"/>
      <c r="C369" s="116"/>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row>
    <row r="370">
      <c r="A370" s="115"/>
      <c r="B370" s="115"/>
      <c r="C370" s="116"/>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row>
    <row r="371">
      <c r="A371" s="115"/>
      <c r="B371" s="115"/>
      <c r="C371" s="116"/>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row>
    <row r="372">
      <c r="A372" s="115"/>
      <c r="B372" s="115"/>
      <c r="C372" s="116"/>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row>
    <row r="373">
      <c r="A373" s="115"/>
      <c r="B373" s="115"/>
      <c r="C373" s="116"/>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row>
    <row r="374">
      <c r="A374" s="115"/>
      <c r="B374" s="115"/>
      <c r="C374" s="116"/>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row>
    <row r="375">
      <c r="A375" s="115"/>
      <c r="B375" s="115"/>
      <c r="C375" s="116"/>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row>
    <row r="376">
      <c r="A376" s="115"/>
      <c r="B376" s="115"/>
      <c r="C376" s="116"/>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row>
    <row r="377">
      <c r="A377" s="115"/>
      <c r="B377" s="115"/>
      <c r="C377" s="116"/>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row>
    <row r="378">
      <c r="A378" s="115"/>
      <c r="B378" s="115"/>
      <c r="C378" s="116"/>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row>
    <row r="379">
      <c r="A379" s="115"/>
      <c r="B379" s="115"/>
      <c r="C379" s="116"/>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row>
    <row r="380">
      <c r="A380" s="115"/>
      <c r="B380" s="115"/>
      <c r="C380" s="116"/>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row>
    <row r="381">
      <c r="A381" s="115"/>
      <c r="B381" s="115"/>
      <c r="C381" s="116"/>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row>
    <row r="382">
      <c r="A382" s="115"/>
      <c r="B382" s="115"/>
      <c r="C382" s="116"/>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row>
    <row r="383">
      <c r="A383" s="115"/>
      <c r="B383" s="115"/>
      <c r="C383" s="116"/>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row>
    <row r="384">
      <c r="A384" s="115"/>
      <c r="B384" s="115"/>
      <c r="C384" s="116"/>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row>
    <row r="385">
      <c r="A385" s="115"/>
      <c r="B385" s="115"/>
      <c r="C385" s="116"/>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row>
    <row r="386">
      <c r="A386" s="115"/>
      <c r="B386" s="115"/>
      <c r="C386" s="116"/>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row>
    <row r="387">
      <c r="A387" s="115"/>
      <c r="B387" s="115"/>
      <c r="C387" s="116"/>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row>
    <row r="388">
      <c r="A388" s="115"/>
      <c r="B388" s="115"/>
      <c r="C388" s="116"/>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row>
    <row r="389">
      <c r="A389" s="115"/>
      <c r="B389" s="115"/>
      <c r="C389" s="116"/>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c r="AB389" s="117"/>
      <c r="AC389" s="117"/>
      <c r="AD389" s="117"/>
    </row>
    <row r="390">
      <c r="A390" s="115"/>
      <c r="B390" s="115"/>
      <c r="C390" s="116"/>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c r="AB390" s="117"/>
      <c r="AC390" s="117"/>
      <c r="AD390" s="117"/>
    </row>
    <row r="391">
      <c r="A391" s="115"/>
      <c r="B391" s="115"/>
      <c r="C391" s="116"/>
      <c r="D391" s="117"/>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c r="AB391" s="117"/>
      <c r="AC391" s="117"/>
      <c r="AD391" s="117"/>
    </row>
    <row r="392">
      <c r="A392" s="115"/>
      <c r="B392" s="115"/>
      <c r="C392" s="116"/>
      <c r="D392" s="117"/>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c r="AB392" s="117"/>
      <c r="AC392" s="117"/>
      <c r="AD392" s="117"/>
    </row>
    <row r="393">
      <c r="A393" s="115"/>
      <c r="B393" s="115"/>
      <c r="C393" s="116"/>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c r="AB393" s="117"/>
      <c r="AC393" s="117"/>
      <c r="AD393" s="117"/>
    </row>
    <row r="394">
      <c r="A394" s="115"/>
      <c r="B394" s="115"/>
      <c r="C394" s="116"/>
      <c r="D394" s="117"/>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c r="AB394" s="117"/>
      <c r="AC394" s="117"/>
      <c r="AD394" s="117"/>
    </row>
    <row r="395">
      <c r="A395" s="115"/>
      <c r="B395" s="115"/>
      <c r="C395" s="116"/>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c r="AB395" s="117"/>
      <c r="AC395" s="117"/>
      <c r="AD395" s="117"/>
    </row>
    <row r="396">
      <c r="A396" s="115"/>
      <c r="B396" s="115"/>
      <c r="C396" s="116"/>
      <c r="D396" s="117"/>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c r="AB396" s="117"/>
      <c r="AC396" s="117"/>
      <c r="AD396" s="117"/>
    </row>
    <row r="397">
      <c r="A397" s="115"/>
      <c r="B397" s="115"/>
      <c r="C397" s="116"/>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c r="AB397" s="117"/>
      <c r="AC397" s="117"/>
      <c r="AD397" s="117"/>
    </row>
    <row r="398">
      <c r="A398" s="115"/>
      <c r="B398" s="115"/>
      <c r="C398" s="116"/>
      <c r="D398" s="117"/>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c r="AB398" s="117"/>
      <c r="AC398" s="117"/>
      <c r="AD398" s="117"/>
    </row>
    <row r="399">
      <c r="A399" s="115"/>
      <c r="B399" s="115"/>
      <c r="C399" s="116"/>
      <c r="D399" s="117"/>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c r="AB399" s="117"/>
      <c r="AC399" s="117"/>
      <c r="AD399" s="117"/>
    </row>
    <row r="400">
      <c r="A400" s="115"/>
      <c r="B400" s="115"/>
      <c r="C400" s="116"/>
      <c r="D400" s="117"/>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c r="AB400" s="117"/>
      <c r="AC400" s="117"/>
      <c r="AD400" s="117"/>
    </row>
    <row r="401">
      <c r="A401" s="115"/>
      <c r="B401" s="115"/>
      <c r="C401" s="116"/>
      <c r="D401" s="117"/>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c r="AB401" s="117"/>
      <c r="AC401" s="117"/>
      <c r="AD401" s="117"/>
    </row>
    <row r="402">
      <c r="A402" s="115"/>
      <c r="B402" s="115"/>
      <c r="C402" s="116"/>
      <c r="D402" s="117"/>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c r="AB402" s="117"/>
      <c r="AC402" s="117"/>
      <c r="AD402" s="117"/>
    </row>
    <row r="403">
      <c r="A403" s="115"/>
      <c r="B403" s="115"/>
      <c r="C403" s="116"/>
      <c r="D403" s="117"/>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c r="AB403" s="117"/>
      <c r="AC403" s="117"/>
      <c r="AD403" s="117"/>
    </row>
    <row r="404">
      <c r="A404" s="115"/>
      <c r="B404" s="115"/>
      <c r="C404" s="116"/>
      <c r="D404" s="117"/>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c r="AB404" s="117"/>
      <c r="AC404" s="117"/>
      <c r="AD404" s="117"/>
    </row>
    <row r="405">
      <c r="A405" s="115"/>
      <c r="B405" s="115"/>
      <c r="C405" s="116"/>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c r="AB405" s="117"/>
      <c r="AC405" s="117"/>
      <c r="AD405" s="117"/>
    </row>
    <row r="406">
      <c r="A406" s="115"/>
      <c r="B406" s="115"/>
      <c r="C406" s="116"/>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c r="AB406" s="117"/>
      <c r="AC406" s="117"/>
      <c r="AD406" s="117"/>
    </row>
    <row r="407">
      <c r="A407" s="115"/>
      <c r="B407" s="115"/>
      <c r="C407" s="116"/>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c r="AB407" s="117"/>
      <c r="AC407" s="117"/>
      <c r="AD407" s="117"/>
    </row>
    <row r="408">
      <c r="A408" s="115"/>
      <c r="B408" s="115"/>
      <c r="C408" s="116"/>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c r="AB408" s="117"/>
      <c r="AC408" s="117"/>
      <c r="AD408" s="117"/>
    </row>
    <row r="409">
      <c r="A409" s="115"/>
      <c r="B409" s="115"/>
      <c r="C409" s="116"/>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row>
    <row r="410">
      <c r="A410" s="115"/>
      <c r="B410" s="115"/>
      <c r="C410" s="116"/>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c r="AB410" s="117"/>
      <c r="AC410" s="117"/>
      <c r="AD410" s="117"/>
    </row>
    <row r="411">
      <c r="A411" s="115"/>
      <c r="B411" s="115"/>
      <c r="C411" s="116"/>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c r="AB411" s="117"/>
      <c r="AC411" s="117"/>
      <c r="AD411" s="117"/>
    </row>
    <row r="412">
      <c r="A412" s="115"/>
      <c r="B412" s="115"/>
      <c r="C412" s="116"/>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c r="AB412" s="117"/>
      <c r="AC412" s="117"/>
      <c r="AD412" s="117"/>
    </row>
    <row r="413">
      <c r="A413" s="115"/>
      <c r="B413" s="115"/>
      <c r="C413" s="116"/>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c r="AB413" s="117"/>
      <c r="AC413" s="117"/>
      <c r="AD413" s="117"/>
    </row>
    <row r="414">
      <c r="A414" s="115"/>
      <c r="B414" s="115"/>
      <c r="C414" s="116"/>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c r="AB414" s="117"/>
      <c r="AC414" s="117"/>
      <c r="AD414" s="117"/>
    </row>
    <row r="415">
      <c r="A415" s="115"/>
      <c r="B415" s="115"/>
      <c r="C415" s="116"/>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c r="AB415" s="117"/>
      <c r="AC415" s="117"/>
      <c r="AD415" s="117"/>
    </row>
    <row r="416">
      <c r="A416" s="115"/>
      <c r="B416" s="115"/>
      <c r="C416" s="116"/>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c r="AB416" s="117"/>
      <c r="AC416" s="117"/>
      <c r="AD416" s="117"/>
    </row>
    <row r="417">
      <c r="A417" s="115"/>
      <c r="B417" s="115"/>
      <c r="C417" s="116"/>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c r="AB417" s="117"/>
      <c r="AC417" s="117"/>
      <c r="AD417" s="117"/>
    </row>
    <row r="418">
      <c r="A418" s="115"/>
      <c r="B418" s="115"/>
      <c r="C418" s="116"/>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c r="AB418" s="117"/>
      <c r="AC418" s="117"/>
      <c r="AD418" s="117"/>
    </row>
    <row r="419">
      <c r="A419" s="115"/>
      <c r="B419" s="115"/>
      <c r="C419" s="116"/>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c r="AB419" s="117"/>
      <c r="AC419" s="117"/>
      <c r="AD419" s="117"/>
    </row>
    <row r="420">
      <c r="A420" s="115"/>
      <c r="B420" s="115"/>
      <c r="C420" s="116"/>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c r="AB420" s="117"/>
      <c r="AC420" s="117"/>
      <c r="AD420" s="117"/>
    </row>
    <row r="421">
      <c r="A421" s="115"/>
      <c r="B421" s="115"/>
      <c r="C421" s="116"/>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c r="AB421" s="117"/>
      <c r="AC421" s="117"/>
      <c r="AD421" s="117"/>
    </row>
    <row r="422">
      <c r="A422" s="115"/>
      <c r="B422" s="115"/>
      <c r="C422" s="116"/>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c r="AB422" s="117"/>
      <c r="AC422" s="117"/>
      <c r="AD422" s="117"/>
    </row>
    <row r="423">
      <c r="A423" s="115"/>
      <c r="B423" s="115"/>
      <c r="C423" s="116"/>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c r="AB423" s="117"/>
      <c r="AC423" s="117"/>
      <c r="AD423" s="117"/>
    </row>
    <row r="424">
      <c r="A424" s="115"/>
      <c r="B424" s="115"/>
      <c r="C424" s="116"/>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c r="AB424" s="117"/>
      <c r="AC424" s="117"/>
      <c r="AD424" s="117"/>
    </row>
    <row r="425">
      <c r="A425" s="115"/>
      <c r="B425" s="115"/>
      <c r="C425" s="116"/>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c r="AB425" s="117"/>
      <c r="AC425" s="117"/>
      <c r="AD425" s="117"/>
    </row>
    <row r="426">
      <c r="A426" s="115"/>
      <c r="B426" s="115"/>
      <c r="C426" s="116"/>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c r="AB426" s="117"/>
      <c r="AC426" s="117"/>
      <c r="AD426" s="117"/>
    </row>
    <row r="427">
      <c r="A427" s="115"/>
      <c r="B427" s="115"/>
      <c r="C427" s="116"/>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c r="AC427" s="117"/>
      <c r="AD427" s="117"/>
    </row>
    <row r="428">
      <c r="A428" s="115"/>
      <c r="B428" s="115"/>
      <c r="C428" s="116"/>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c r="AB428" s="117"/>
      <c r="AC428" s="117"/>
      <c r="AD428" s="117"/>
    </row>
    <row r="429">
      <c r="A429" s="115"/>
      <c r="B429" s="115"/>
      <c r="C429" s="116"/>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c r="AB429" s="117"/>
      <c r="AC429" s="117"/>
      <c r="AD429" s="117"/>
    </row>
    <row r="430">
      <c r="A430" s="115"/>
      <c r="B430" s="115"/>
      <c r="C430" s="116"/>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c r="AB430" s="117"/>
      <c r="AC430" s="117"/>
      <c r="AD430" s="117"/>
    </row>
    <row r="431">
      <c r="A431" s="115"/>
      <c r="B431" s="115"/>
      <c r="C431" s="116"/>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c r="AB431" s="117"/>
      <c r="AC431" s="117"/>
      <c r="AD431" s="117"/>
    </row>
    <row r="432">
      <c r="A432" s="115"/>
      <c r="B432" s="115"/>
      <c r="C432" s="116"/>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c r="AC432" s="117"/>
      <c r="AD432" s="117"/>
    </row>
    <row r="433">
      <c r="A433" s="115"/>
      <c r="B433" s="115"/>
      <c r="C433" s="116"/>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c r="AB433" s="117"/>
      <c r="AC433" s="117"/>
      <c r="AD433" s="117"/>
    </row>
    <row r="434">
      <c r="A434" s="115"/>
      <c r="B434" s="115"/>
      <c r="C434" s="116"/>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c r="AB434" s="117"/>
      <c r="AC434" s="117"/>
      <c r="AD434" s="117"/>
    </row>
    <row r="435">
      <c r="A435" s="115"/>
      <c r="B435" s="115"/>
      <c r="C435" s="116"/>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c r="AC435" s="117"/>
      <c r="AD435" s="117"/>
    </row>
    <row r="436">
      <c r="A436" s="115"/>
      <c r="B436" s="115"/>
      <c r="C436" s="116"/>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c r="AB436" s="117"/>
      <c r="AC436" s="117"/>
      <c r="AD436" s="117"/>
    </row>
    <row r="437">
      <c r="A437" s="115"/>
      <c r="B437" s="115"/>
      <c r="C437" s="116"/>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c r="AB437" s="117"/>
      <c r="AC437" s="117"/>
      <c r="AD437" s="117"/>
    </row>
    <row r="438">
      <c r="A438" s="115"/>
      <c r="B438" s="115"/>
      <c r="C438" s="116"/>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c r="AB438" s="117"/>
      <c r="AC438" s="117"/>
      <c r="AD438" s="117"/>
    </row>
    <row r="439">
      <c r="A439" s="115"/>
      <c r="B439" s="115"/>
      <c r="C439" s="116"/>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c r="AB439" s="117"/>
      <c r="AC439" s="117"/>
      <c r="AD439" s="117"/>
    </row>
    <row r="440">
      <c r="A440" s="115"/>
      <c r="B440" s="115"/>
      <c r="C440" s="116"/>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c r="AB440" s="117"/>
      <c r="AC440" s="117"/>
      <c r="AD440" s="117"/>
    </row>
    <row r="441">
      <c r="A441" s="115"/>
      <c r="B441" s="115"/>
      <c r="C441" s="116"/>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c r="AB441" s="117"/>
      <c r="AC441" s="117"/>
      <c r="AD441" s="117"/>
    </row>
    <row r="442">
      <c r="A442" s="115"/>
      <c r="B442" s="115"/>
      <c r="C442" s="116"/>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c r="AB442" s="117"/>
      <c r="AC442" s="117"/>
      <c r="AD442" s="117"/>
    </row>
    <row r="443">
      <c r="A443" s="115"/>
      <c r="B443" s="115"/>
      <c r="C443" s="116"/>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c r="AB443" s="117"/>
      <c r="AC443" s="117"/>
      <c r="AD443" s="117"/>
    </row>
    <row r="444">
      <c r="A444" s="115"/>
      <c r="B444" s="115"/>
      <c r="C444" s="116"/>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c r="AB444" s="117"/>
      <c r="AC444" s="117"/>
      <c r="AD444" s="117"/>
    </row>
    <row r="445">
      <c r="A445" s="115"/>
      <c r="B445" s="115"/>
      <c r="C445" s="116"/>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c r="AB445" s="117"/>
      <c r="AC445" s="117"/>
      <c r="AD445" s="117"/>
    </row>
    <row r="446">
      <c r="A446" s="115"/>
      <c r="B446" s="115"/>
      <c r="C446" s="116"/>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c r="AB446" s="117"/>
      <c r="AC446" s="117"/>
      <c r="AD446" s="117"/>
    </row>
    <row r="447">
      <c r="A447" s="115"/>
      <c r="B447" s="115"/>
      <c r="C447" s="116"/>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c r="AB447" s="117"/>
      <c r="AC447" s="117"/>
      <c r="AD447" s="117"/>
    </row>
    <row r="448">
      <c r="A448" s="115"/>
      <c r="B448" s="115"/>
      <c r="C448" s="116"/>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c r="AB448" s="117"/>
      <c r="AC448" s="117"/>
      <c r="AD448" s="117"/>
    </row>
    <row r="449">
      <c r="A449" s="115"/>
      <c r="B449" s="115"/>
      <c r="C449" s="116"/>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c r="AB449" s="117"/>
      <c r="AC449" s="117"/>
      <c r="AD449" s="117"/>
    </row>
    <row r="450">
      <c r="A450" s="115"/>
      <c r="B450" s="115"/>
      <c r="C450" s="116"/>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c r="AB450" s="117"/>
      <c r="AC450" s="117"/>
      <c r="AD450" s="117"/>
    </row>
    <row r="451">
      <c r="A451" s="115"/>
      <c r="B451" s="115"/>
      <c r="C451" s="116"/>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c r="AB451" s="117"/>
      <c r="AC451" s="117"/>
      <c r="AD451" s="117"/>
    </row>
    <row r="452">
      <c r="A452" s="115"/>
      <c r="B452" s="115"/>
      <c r="C452" s="116"/>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c r="AB452" s="117"/>
      <c r="AC452" s="117"/>
      <c r="AD452" s="117"/>
    </row>
    <row r="453">
      <c r="A453" s="115"/>
      <c r="B453" s="115"/>
      <c r="C453" s="116"/>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c r="AB453" s="117"/>
      <c r="AC453" s="117"/>
      <c r="AD453" s="117"/>
    </row>
    <row r="454">
      <c r="A454" s="115"/>
      <c r="B454" s="115"/>
      <c r="C454" s="116"/>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c r="AB454" s="117"/>
      <c r="AC454" s="117"/>
      <c r="AD454" s="117"/>
    </row>
    <row r="455">
      <c r="A455" s="115"/>
      <c r="B455" s="115"/>
      <c r="C455" s="116"/>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c r="AB455" s="117"/>
      <c r="AC455" s="117"/>
      <c r="AD455" s="117"/>
    </row>
    <row r="456">
      <c r="A456" s="115"/>
      <c r="B456" s="115"/>
      <c r="C456" s="116"/>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c r="AB456" s="117"/>
      <c r="AC456" s="117"/>
      <c r="AD456" s="117"/>
    </row>
    <row r="457">
      <c r="A457" s="115"/>
      <c r="B457" s="115"/>
      <c r="C457" s="116"/>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c r="AB457" s="117"/>
      <c r="AC457" s="117"/>
      <c r="AD457" s="117"/>
    </row>
    <row r="458">
      <c r="A458" s="115"/>
      <c r="B458" s="115"/>
      <c r="C458" s="116"/>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c r="AB458" s="117"/>
      <c r="AC458" s="117"/>
      <c r="AD458" s="117"/>
    </row>
    <row r="459">
      <c r="A459" s="115"/>
      <c r="B459" s="115"/>
      <c r="C459" s="116"/>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c r="AB459" s="117"/>
      <c r="AC459" s="117"/>
      <c r="AD459" s="117"/>
    </row>
    <row r="460">
      <c r="A460" s="115"/>
      <c r="B460" s="115"/>
      <c r="C460" s="116"/>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c r="AB460" s="117"/>
      <c r="AC460" s="117"/>
      <c r="AD460" s="117"/>
    </row>
    <row r="461">
      <c r="A461" s="115"/>
      <c r="B461" s="115"/>
      <c r="C461" s="116"/>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c r="AB461" s="117"/>
      <c r="AC461" s="117"/>
      <c r="AD461" s="117"/>
    </row>
    <row r="462">
      <c r="A462" s="115"/>
      <c r="B462" s="115"/>
      <c r="C462" s="116"/>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c r="AB462" s="117"/>
      <c r="AC462" s="117"/>
      <c r="AD462" s="117"/>
    </row>
    <row r="463">
      <c r="A463" s="115"/>
      <c r="B463" s="115"/>
      <c r="C463" s="116"/>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c r="AD463" s="117"/>
    </row>
    <row r="464">
      <c r="A464" s="115"/>
      <c r="B464" s="115"/>
      <c r="C464" s="116"/>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c r="AB464" s="117"/>
      <c r="AC464" s="117"/>
      <c r="AD464" s="117"/>
    </row>
    <row r="465">
      <c r="A465" s="115"/>
      <c r="B465" s="115"/>
      <c r="C465" s="116"/>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c r="AB465" s="117"/>
      <c r="AC465" s="117"/>
      <c r="AD465" s="117"/>
    </row>
    <row r="466">
      <c r="A466" s="115"/>
      <c r="B466" s="115"/>
      <c r="C466" s="116"/>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c r="AB466" s="117"/>
      <c r="AC466" s="117"/>
      <c r="AD466" s="117"/>
    </row>
    <row r="467">
      <c r="A467" s="115"/>
      <c r="B467" s="115"/>
      <c r="C467" s="116"/>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c r="AB467" s="117"/>
      <c r="AC467" s="117"/>
      <c r="AD467" s="117"/>
    </row>
    <row r="468">
      <c r="A468" s="115"/>
      <c r="B468" s="115"/>
      <c r="C468" s="116"/>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c r="AB468" s="117"/>
      <c r="AC468" s="117"/>
      <c r="AD468" s="117"/>
    </row>
    <row r="469">
      <c r="A469" s="115"/>
      <c r="B469" s="115"/>
      <c r="C469" s="116"/>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c r="AB469" s="117"/>
      <c r="AC469" s="117"/>
      <c r="AD469" s="117"/>
    </row>
    <row r="470">
      <c r="A470" s="115"/>
      <c r="B470" s="115"/>
      <c r="C470" s="116"/>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c r="AB470" s="117"/>
      <c r="AC470" s="117"/>
      <c r="AD470" s="117"/>
    </row>
    <row r="471">
      <c r="A471" s="115"/>
      <c r="B471" s="115"/>
      <c r="C471" s="116"/>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c r="AB471" s="117"/>
      <c r="AC471" s="117"/>
      <c r="AD471" s="117"/>
    </row>
    <row r="472">
      <c r="A472" s="115"/>
      <c r="B472" s="115"/>
      <c r="C472" s="116"/>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c r="AB472" s="117"/>
      <c r="AC472" s="117"/>
      <c r="AD472" s="117"/>
    </row>
    <row r="473">
      <c r="A473" s="115"/>
      <c r="B473" s="115"/>
      <c r="C473" s="116"/>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c r="AB473" s="117"/>
      <c r="AC473" s="117"/>
      <c r="AD473" s="117"/>
    </row>
    <row r="474">
      <c r="A474" s="115"/>
      <c r="B474" s="115"/>
      <c r="C474" s="116"/>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c r="AB474" s="117"/>
      <c r="AC474" s="117"/>
      <c r="AD474" s="117"/>
    </row>
    <row r="475">
      <c r="A475" s="115"/>
      <c r="B475" s="115"/>
      <c r="C475" s="116"/>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row>
    <row r="476">
      <c r="A476" s="115"/>
      <c r="B476" s="115"/>
      <c r="C476" s="116"/>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c r="AB476" s="117"/>
      <c r="AC476" s="117"/>
      <c r="AD476" s="117"/>
    </row>
    <row r="477">
      <c r="A477" s="115"/>
      <c r="B477" s="115"/>
      <c r="C477" s="116"/>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c r="AB477" s="117"/>
      <c r="AC477" s="117"/>
      <c r="AD477" s="117"/>
    </row>
    <row r="478">
      <c r="A478" s="115"/>
      <c r="B478" s="115"/>
      <c r="C478" s="116"/>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c r="AB478" s="117"/>
      <c r="AC478" s="117"/>
      <c r="AD478" s="117"/>
    </row>
    <row r="479">
      <c r="A479" s="115"/>
      <c r="B479" s="115"/>
      <c r="C479" s="116"/>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c r="AB479" s="117"/>
      <c r="AC479" s="117"/>
      <c r="AD479" s="117"/>
    </row>
    <row r="480">
      <c r="A480" s="115"/>
      <c r="B480" s="115"/>
      <c r="C480" s="116"/>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c r="AB480" s="117"/>
      <c r="AC480" s="117"/>
      <c r="AD480" s="117"/>
    </row>
    <row r="481">
      <c r="A481" s="115"/>
      <c r="B481" s="115"/>
      <c r="C481" s="116"/>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c r="AB481" s="117"/>
      <c r="AC481" s="117"/>
      <c r="AD481" s="117"/>
    </row>
    <row r="482">
      <c r="A482" s="115"/>
      <c r="B482" s="115"/>
      <c r="C482" s="116"/>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c r="AB482" s="117"/>
      <c r="AC482" s="117"/>
      <c r="AD482" s="117"/>
    </row>
    <row r="483">
      <c r="A483" s="115"/>
      <c r="B483" s="115"/>
      <c r="C483" s="116"/>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c r="AB483" s="117"/>
      <c r="AC483" s="117"/>
      <c r="AD483" s="117"/>
    </row>
    <row r="484">
      <c r="A484" s="115"/>
      <c r="B484" s="115"/>
      <c r="C484" s="116"/>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c r="AB484" s="117"/>
      <c r="AC484" s="117"/>
      <c r="AD484" s="117"/>
    </row>
    <row r="485">
      <c r="A485" s="115"/>
      <c r="B485" s="115"/>
      <c r="C485" s="116"/>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row>
    <row r="486">
      <c r="A486" s="115"/>
      <c r="B486" s="115"/>
      <c r="C486" s="116"/>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c r="AB486" s="117"/>
      <c r="AC486" s="117"/>
      <c r="AD486" s="117"/>
    </row>
    <row r="487">
      <c r="A487" s="115"/>
      <c r="B487" s="115"/>
      <c r="C487" s="116"/>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c r="AB487" s="117"/>
      <c r="AC487" s="117"/>
      <c r="AD487" s="117"/>
    </row>
    <row r="488">
      <c r="A488" s="115"/>
      <c r="B488" s="115"/>
      <c r="C488" s="116"/>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c r="AB488" s="117"/>
      <c r="AC488" s="117"/>
      <c r="AD488" s="117"/>
    </row>
    <row r="489">
      <c r="A489" s="115"/>
      <c r="B489" s="115"/>
      <c r="C489" s="116"/>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c r="AB489" s="117"/>
      <c r="AC489" s="117"/>
      <c r="AD489" s="117"/>
    </row>
    <row r="490">
      <c r="A490" s="115"/>
      <c r="B490" s="115"/>
      <c r="C490" s="116"/>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c r="AB490" s="117"/>
      <c r="AC490" s="117"/>
      <c r="AD490" s="117"/>
    </row>
    <row r="491">
      <c r="A491" s="115"/>
      <c r="B491" s="115"/>
      <c r="C491" s="116"/>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c r="AB491" s="117"/>
      <c r="AC491" s="117"/>
      <c r="AD491" s="117"/>
    </row>
    <row r="492">
      <c r="A492" s="115"/>
      <c r="B492" s="115"/>
      <c r="C492" s="116"/>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c r="AB492" s="117"/>
      <c r="AC492" s="117"/>
      <c r="AD492" s="117"/>
    </row>
    <row r="493">
      <c r="A493" s="115"/>
      <c r="B493" s="115"/>
      <c r="C493" s="116"/>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c r="AB493" s="117"/>
      <c r="AC493" s="117"/>
      <c r="AD493" s="117"/>
    </row>
    <row r="494">
      <c r="A494" s="115"/>
      <c r="B494" s="115"/>
      <c r="C494" s="116"/>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c r="AB494" s="117"/>
      <c r="AC494" s="117"/>
      <c r="AD494" s="117"/>
    </row>
    <row r="495">
      <c r="A495" s="115"/>
      <c r="B495" s="115"/>
      <c r="C495" s="116"/>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c r="AB495" s="117"/>
      <c r="AC495" s="117"/>
      <c r="AD495" s="117"/>
    </row>
    <row r="496">
      <c r="A496" s="115"/>
      <c r="B496" s="115"/>
      <c r="C496" s="116"/>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c r="AB496" s="117"/>
      <c r="AC496" s="117"/>
      <c r="AD496" s="117"/>
    </row>
    <row r="497">
      <c r="A497" s="115"/>
      <c r="B497" s="115"/>
      <c r="C497" s="116"/>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c r="AB497" s="117"/>
      <c r="AC497" s="117"/>
      <c r="AD497" s="117"/>
    </row>
    <row r="498">
      <c r="A498" s="115"/>
      <c r="B498" s="115"/>
      <c r="C498" s="116"/>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c r="AB498" s="117"/>
      <c r="AC498" s="117"/>
      <c r="AD498" s="117"/>
    </row>
    <row r="499">
      <c r="A499" s="115"/>
      <c r="B499" s="115"/>
      <c r="C499" s="116"/>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c r="AB499" s="117"/>
      <c r="AC499" s="117"/>
      <c r="AD499" s="117"/>
    </row>
    <row r="500">
      <c r="A500" s="115"/>
      <c r="B500" s="115"/>
      <c r="C500" s="116"/>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c r="AB500" s="117"/>
      <c r="AC500" s="117"/>
      <c r="AD500" s="117"/>
    </row>
    <row r="501">
      <c r="A501" s="115"/>
      <c r="B501" s="115"/>
      <c r="C501" s="116"/>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c r="AB501" s="117"/>
      <c r="AC501" s="117"/>
      <c r="AD501" s="117"/>
    </row>
    <row r="502">
      <c r="A502" s="115"/>
      <c r="B502" s="115"/>
      <c r="C502" s="116"/>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c r="AB502" s="117"/>
      <c r="AC502" s="117"/>
      <c r="AD502" s="117"/>
    </row>
    <row r="503">
      <c r="A503" s="115"/>
      <c r="B503" s="115"/>
      <c r="C503" s="116"/>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c r="AB503" s="117"/>
      <c r="AC503" s="117"/>
      <c r="AD503" s="117"/>
    </row>
    <row r="504">
      <c r="A504" s="115"/>
      <c r="B504" s="115"/>
      <c r="C504" s="116"/>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c r="AB504" s="117"/>
      <c r="AC504" s="117"/>
      <c r="AD504" s="117"/>
    </row>
    <row r="505">
      <c r="A505" s="115"/>
      <c r="B505" s="115"/>
      <c r="C505" s="116"/>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c r="AB505" s="117"/>
      <c r="AC505" s="117"/>
      <c r="AD505" s="117"/>
    </row>
    <row r="506">
      <c r="A506" s="115"/>
      <c r="B506" s="115"/>
      <c r="C506" s="116"/>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c r="AB506" s="117"/>
      <c r="AC506" s="117"/>
      <c r="AD506" s="117"/>
    </row>
    <row r="507">
      <c r="A507" s="115"/>
      <c r="B507" s="115"/>
      <c r="C507" s="116"/>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c r="AB507" s="117"/>
      <c r="AC507" s="117"/>
      <c r="AD507" s="117"/>
    </row>
    <row r="508">
      <c r="A508" s="115"/>
      <c r="B508" s="115"/>
      <c r="C508" s="116"/>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c r="AB508" s="117"/>
      <c r="AC508" s="117"/>
      <c r="AD508" s="117"/>
    </row>
    <row r="509">
      <c r="A509" s="115"/>
      <c r="B509" s="115"/>
      <c r="C509" s="116"/>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c r="AB509" s="117"/>
      <c r="AC509" s="117"/>
      <c r="AD509" s="117"/>
    </row>
    <row r="510">
      <c r="A510" s="115"/>
      <c r="B510" s="115"/>
      <c r="C510" s="116"/>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c r="AB510" s="117"/>
      <c r="AC510" s="117"/>
      <c r="AD510" s="117"/>
    </row>
    <row r="511">
      <c r="A511" s="115"/>
      <c r="B511" s="115"/>
      <c r="C511" s="116"/>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c r="AB511" s="117"/>
      <c r="AC511" s="117"/>
      <c r="AD511" s="117"/>
    </row>
    <row r="512">
      <c r="A512" s="115"/>
      <c r="B512" s="115"/>
      <c r="C512" s="116"/>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c r="AB512" s="117"/>
      <c r="AC512" s="117"/>
      <c r="AD512" s="117"/>
    </row>
    <row r="513">
      <c r="A513" s="115"/>
      <c r="B513" s="115"/>
      <c r="C513" s="116"/>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c r="AB513" s="117"/>
      <c r="AC513" s="117"/>
      <c r="AD513" s="117"/>
    </row>
    <row r="514">
      <c r="A514" s="115"/>
      <c r="B514" s="115"/>
      <c r="C514" s="116"/>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c r="AB514" s="117"/>
      <c r="AC514" s="117"/>
      <c r="AD514" s="117"/>
    </row>
    <row r="515">
      <c r="A515" s="115"/>
      <c r="B515" s="115"/>
      <c r="C515" s="116"/>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c r="AB515" s="117"/>
      <c r="AC515" s="117"/>
      <c r="AD515" s="117"/>
    </row>
    <row r="516">
      <c r="A516" s="115"/>
      <c r="B516" s="115"/>
      <c r="C516" s="116"/>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c r="AB516" s="117"/>
      <c r="AC516" s="117"/>
      <c r="AD516" s="117"/>
    </row>
    <row r="517">
      <c r="A517" s="115"/>
      <c r="B517" s="115"/>
      <c r="C517" s="116"/>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row>
    <row r="518">
      <c r="A518" s="115"/>
      <c r="B518" s="115"/>
      <c r="C518" s="116"/>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c r="AB518" s="117"/>
      <c r="AC518" s="117"/>
      <c r="AD518" s="117"/>
    </row>
    <row r="519">
      <c r="A519" s="115"/>
      <c r="B519" s="115"/>
      <c r="C519" s="116"/>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c r="AB519" s="117"/>
      <c r="AC519" s="117"/>
      <c r="AD519" s="117"/>
    </row>
    <row r="520">
      <c r="A520" s="115"/>
      <c r="B520" s="115"/>
      <c r="C520" s="116"/>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c r="AB520" s="117"/>
      <c r="AC520" s="117"/>
      <c r="AD520" s="117"/>
    </row>
    <row r="521">
      <c r="A521" s="115"/>
      <c r="B521" s="115"/>
      <c r="C521" s="116"/>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c r="AB521" s="117"/>
      <c r="AC521" s="117"/>
      <c r="AD521" s="117"/>
    </row>
    <row r="522">
      <c r="A522" s="115"/>
      <c r="B522" s="115"/>
      <c r="C522" s="116"/>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c r="AB522" s="117"/>
      <c r="AC522" s="117"/>
      <c r="AD522" s="117"/>
    </row>
    <row r="523">
      <c r="A523" s="115"/>
      <c r="B523" s="115"/>
      <c r="C523" s="116"/>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c r="AB523" s="117"/>
      <c r="AC523" s="117"/>
      <c r="AD523" s="117"/>
    </row>
    <row r="524">
      <c r="A524" s="115"/>
      <c r="B524" s="115"/>
      <c r="C524" s="116"/>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c r="AB524" s="117"/>
      <c r="AC524" s="117"/>
      <c r="AD524" s="117"/>
    </row>
    <row r="525">
      <c r="A525" s="115"/>
      <c r="B525" s="115"/>
      <c r="C525" s="116"/>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c r="AB525" s="117"/>
      <c r="AC525" s="117"/>
      <c r="AD525" s="117"/>
    </row>
    <row r="526">
      <c r="A526" s="115"/>
      <c r="B526" s="115"/>
      <c r="C526" s="116"/>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c r="AB526" s="117"/>
      <c r="AC526" s="117"/>
      <c r="AD526" s="117"/>
    </row>
    <row r="527">
      <c r="A527" s="115"/>
      <c r="B527" s="115"/>
      <c r="C527" s="116"/>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c r="AB527" s="117"/>
      <c r="AC527" s="117"/>
      <c r="AD527" s="117"/>
    </row>
    <row r="528">
      <c r="A528" s="115"/>
      <c r="B528" s="115"/>
      <c r="C528" s="116"/>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c r="AB528" s="117"/>
      <c r="AC528" s="117"/>
      <c r="AD528" s="117"/>
    </row>
    <row r="529">
      <c r="A529" s="115"/>
      <c r="B529" s="115"/>
      <c r="C529" s="116"/>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c r="AB529" s="117"/>
      <c r="AC529" s="117"/>
      <c r="AD529" s="117"/>
    </row>
    <row r="530">
      <c r="A530" s="115"/>
      <c r="B530" s="115"/>
      <c r="C530" s="116"/>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c r="AB530" s="117"/>
      <c r="AC530" s="117"/>
      <c r="AD530" s="117"/>
    </row>
    <row r="531">
      <c r="A531" s="115"/>
      <c r="B531" s="115"/>
      <c r="C531" s="116"/>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c r="AB531" s="117"/>
      <c r="AC531" s="117"/>
      <c r="AD531" s="117"/>
    </row>
    <row r="532">
      <c r="A532" s="115"/>
      <c r="B532" s="115"/>
      <c r="C532" s="116"/>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c r="AB532" s="117"/>
      <c r="AC532" s="117"/>
      <c r="AD532" s="117"/>
    </row>
    <row r="533">
      <c r="A533" s="115"/>
      <c r="B533" s="115"/>
      <c r="C533" s="116"/>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c r="AB533" s="117"/>
      <c r="AC533" s="117"/>
      <c r="AD533" s="117"/>
    </row>
    <row r="534">
      <c r="A534" s="115"/>
      <c r="B534" s="115"/>
      <c r="C534" s="116"/>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c r="AB534" s="117"/>
      <c r="AC534" s="117"/>
      <c r="AD534" s="117"/>
    </row>
    <row r="535">
      <c r="A535" s="115"/>
      <c r="B535" s="115"/>
      <c r="C535" s="116"/>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c r="AB535" s="117"/>
      <c r="AC535" s="117"/>
      <c r="AD535" s="117"/>
    </row>
    <row r="536">
      <c r="A536" s="115"/>
      <c r="B536" s="115"/>
      <c r="C536" s="116"/>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c r="AB536" s="117"/>
      <c r="AC536" s="117"/>
      <c r="AD536" s="117"/>
    </row>
    <row r="537">
      <c r="A537" s="115"/>
      <c r="B537" s="115"/>
      <c r="C537" s="116"/>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c r="AB537" s="117"/>
      <c r="AC537" s="117"/>
      <c r="AD537" s="117"/>
    </row>
    <row r="538">
      <c r="A538" s="115"/>
      <c r="B538" s="115"/>
      <c r="C538" s="116"/>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c r="AB538" s="117"/>
      <c r="AC538" s="117"/>
      <c r="AD538" s="117"/>
    </row>
    <row r="539">
      <c r="A539" s="115"/>
      <c r="B539" s="115"/>
      <c r="C539" s="116"/>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c r="AB539" s="117"/>
      <c r="AC539" s="117"/>
      <c r="AD539" s="117"/>
    </row>
    <row r="540">
      <c r="A540" s="115"/>
      <c r="B540" s="115"/>
      <c r="C540" s="116"/>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c r="AB540" s="117"/>
      <c r="AC540" s="117"/>
      <c r="AD540" s="117"/>
    </row>
    <row r="541">
      <c r="A541" s="115"/>
      <c r="B541" s="115"/>
      <c r="C541" s="116"/>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c r="AB541" s="117"/>
      <c r="AC541" s="117"/>
      <c r="AD541" s="117"/>
    </row>
    <row r="542">
      <c r="A542" s="115"/>
      <c r="B542" s="115"/>
      <c r="C542" s="116"/>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c r="AB542" s="117"/>
      <c r="AC542" s="117"/>
      <c r="AD542" s="117"/>
    </row>
    <row r="543">
      <c r="A543" s="115"/>
      <c r="B543" s="115"/>
      <c r="C543" s="116"/>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c r="AB543" s="117"/>
      <c r="AC543" s="117"/>
      <c r="AD543" s="117"/>
    </row>
    <row r="544">
      <c r="A544" s="115"/>
      <c r="B544" s="115"/>
      <c r="C544" s="116"/>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row>
    <row r="545">
      <c r="A545" s="115"/>
      <c r="B545" s="115"/>
      <c r="C545" s="116"/>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c r="AC545" s="117"/>
      <c r="AD545" s="117"/>
    </row>
    <row r="546">
      <c r="A546" s="115"/>
      <c r="B546" s="115"/>
      <c r="C546" s="116"/>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row>
    <row r="547">
      <c r="A547" s="115"/>
      <c r="B547" s="115"/>
      <c r="C547" s="116"/>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c r="AB547" s="117"/>
      <c r="AC547" s="117"/>
      <c r="AD547" s="117"/>
    </row>
    <row r="548">
      <c r="A548" s="115"/>
      <c r="B548" s="115"/>
      <c r="C548" s="116"/>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c r="AB548" s="117"/>
      <c r="AC548" s="117"/>
      <c r="AD548" s="117"/>
    </row>
    <row r="549">
      <c r="A549" s="115"/>
      <c r="B549" s="115"/>
      <c r="C549" s="116"/>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c r="AB549" s="117"/>
      <c r="AC549" s="117"/>
      <c r="AD549" s="117"/>
    </row>
    <row r="550">
      <c r="A550" s="115"/>
      <c r="B550" s="115"/>
      <c r="C550" s="116"/>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c r="AB550" s="117"/>
      <c r="AC550" s="117"/>
      <c r="AD550" s="117"/>
    </row>
    <row r="551">
      <c r="A551" s="115"/>
      <c r="B551" s="115"/>
      <c r="C551" s="116"/>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c r="AB551" s="117"/>
      <c r="AC551" s="117"/>
      <c r="AD551" s="117"/>
    </row>
    <row r="552">
      <c r="A552" s="115"/>
      <c r="B552" s="115"/>
      <c r="C552" s="116"/>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c r="AB552" s="117"/>
      <c r="AC552" s="117"/>
      <c r="AD552" s="117"/>
    </row>
    <row r="553">
      <c r="A553" s="115"/>
      <c r="B553" s="115"/>
      <c r="C553" s="116"/>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c r="AB553" s="117"/>
      <c r="AC553" s="117"/>
      <c r="AD553" s="117"/>
    </row>
    <row r="554">
      <c r="A554" s="115"/>
      <c r="B554" s="115"/>
      <c r="C554" s="116"/>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c r="AB554" s="117"/>
      <c r="AC554" s="117"/>
      <c r="AD554" s="117"/>
    </row>
    <row r="555">
      <c r="A555" s="115"/>
      <c r="B555" s="115"/>
      <c r="C555" s="116"/>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c r="AB555" s="117"/>
      <c r="AC555" s="117"/>
      <c r="AD555" s="117"/>
    </row>
    <row r="556">
      <c r="A556" s="115"/>
      <c r="B556" s="115"/>
      <c r="C556" s="116"/>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c r="AB556" s="117"/>
      <c r="AC556" s="117"/>
      <c r="AD556" s="117"/>
    </row>
    <row r="557">
      <c r="A557" s="115"/>
      <c r="B557" s="115"/>
      <c r="C557" s="116"/>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c r="AB557" s="117"/>
      <c r="AC557" s="117"/>
      <c r="AD557" s="117"/>
    </row>
    <row r="558">
      <c r="A558" s="115"/>
      <c r="B558" s="115"/>
      <c r="C558" s="116"/>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c r="AB558" s="117"/>
      <c r="AC558" s="117"/>
      <c r="AD558" s="117"/>
    </row>
    <row r="559">
      <c r="A559" s="115"/>
      <c r="B559" s="115"/>
      <c r="C559" s="116"/>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c r="AB559" s="117"/>
      <c r="AC559" s="117"/>
      <c r="AD559" s="117"/>
    </row>
    <row r="560">
      <c r="A560" s="115"/>
      <c r="B560" s="115"/>
      <c r="C560" s="116"/>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c r="AB560" s="117"/>
      <c r="AC560" s="117"/>
      <c r="AD560" s="117"/>
    </row>
    <row r="561">
      <c r="A561" s="115"/>
      <c r="B561" s="115"/>
      <c r="C561" s="116"/>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c r="AB561" s="117"/>
      <c r="AC561" s="117"/>
      <c r="AD561" s="117"/>
    </row>
    <row r="562">
      <c r="A562" s="115"/>
      <c r="B562" s="115"/>
      <c r="C562" s="116"/>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c r="AB562" s="117"/>
      <c r="AC562" s="117"/>
      <c r="AD562" s="117"/>
    </row>
    <row r="563">
      <c r="A563" s="115"/>
      <c r="B563" s="115"/>
      <c r="C563" s="116"/>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c r="AB563" s="117"/>
      <c r="AC563" s="117"/>
      <c r="AD563" s="117"/>
    </row>
    <row r="564">
      <c r="A564" s="115"/>
      <c r="B564" s="115"/>
      <c r="C564" s="116"/>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c r="AB564" s="117"/>
      <c r="AC564" s="117"/>
      <c r="AD564" s="117"/>
    </row>
    <row r="565">
      <c r="A565" s="115"/>
      <c r="B565" s="115"/>
      <c r="C565" s="116"/>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c r="AB565" s="117"/>
      <c r="AC565" s="117"/>
      <c r="AD565" s="117"/>
    </row>
    <row r="566">
      <c r="A566" s="115"/>
      <c r="B566" s="115"/>
      <c r="C566" s="116"/>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c r="AB566" s="117"/>
      <c r="AC566" s="117"/>
      <c r="AD566" s="117"/>
    </row>
    <row r="567">
      <c r="A567" s="115"/>
      <c r="B567" s="115"/>
      <c r="C567" s="116"/>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c r="AB567" s="117"/>
      <c r="AC567" s="117"/>
      <c r="AD567" s="117"/>
    </row>
    <row r="568">
      <c r="A568" s="115"/>
      <c r="B568" s="115"/>
      <c r="C568" s="116"/>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c r="AB568" s="117"/>
      <c r="AC568" s="117"/>
      <c r="AD568" s="117"/>
    </row>
    <row r="569">
      <c r="A569" s="115"/>
      <c r="B569" s="115"/>
      <c r="C569" s="116"/>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c r="AB569" s="117"/>
      <c r="AC569" s="117"/>
      <c r="AD569" s="117"/>
    </row>
    <row r="570">
      <c r="A570" s="115"/>
      <c r="B570" s="115"/>
      <c r="C570" s="116"/>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c r="AB570" s="117"/>
      <c r="AC570" s="117"/>
      <c r="AD570" s="117"/>
    </row>
    <row r="571">
      <c r="A571" s="115"/>
      <c r="B571" s="115"/>
      <c r="C571" s="116"/>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c r="AD571" s="117"/>
    </row>
    <row r="572">
      <c r="A572" s="115"/>
      <c r="B572" s="115"/>
      <c r="C572" s="116"/>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c r="AB572" s="117"/>
      <c r="AC572" s="117"/>
      <c r="AD572" s="117"/>
    </row>
    <row r="573">
      <c r="A573" s="115"/>
      <c r="B573" s="115"/>
      <c r="C573" s="116"/>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c r="AB573" s="117"/>
      <c r="AC573" s="117"/>
      <c r="AD573" s="117"/>
    </row>
    <row r="574">
      <c r="A574" s="115"/>
      <c r="B574" s="115"/>
      <c r="C574" s="116"/>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c r="AB574" s="117"/>
      <c r="AC574" s="117"/>
      <c r="AD574" s="117"/>
    </row>
    <row r="575">
      <c r="A575" s="115"/>
      <c r="B575" s="115"/>
      <c r="C575" s="116"/>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c r="AB575" s="117"/>
      <c r="AC575" s="117"/>
      <c r="AD575" s="117"/>
    </row>
    <row r="576">
      <c r="A576" s="115"/>
      <c r="B576" s="115"/>
      <c r="C576" s="116"/>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c r="AB576" s="117"/>
      <c r="AC576" s="117"/>
      <c r="AD576" s="117"/>
    </row>
    <row r="577">
      <c r="A577" s="115"/>
      <c r="B577" s="115"/>
      <c r="C577" s="116"/>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c r="AB577" s="117"/>
      <c r="AC577" s="117"/>
      <c r="AD577" s="117"/>
    </row>
    <row r="578">
      <c r="A578" s="115"/>
      <c r="B578" s="115"/>
      <c r="C578" s="116"/>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c r="AB578" s="117"/>
      <c r="AC578" s="117"/>
      <c r="AD578" s="117"/>
    </row>
    <row r="579">
      <c r="A579" s="115"/>
      <c r="B579" s="115"/>
      <c r="C579" s="116"/>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c r="AB579" s="117"/>
      <c r="AC579" s="117"/>
      <c r="AD579" s="117"/>
    </row>
    <row r="580">
      <c r="A580" s="115"/>
      <c r="B580" s="115"/>
      <c r="C580" s="116"/>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c r="AA580" s="117"/>
      <c r="AB580" s="117"/>
      <c r="AC580" s="117"/>
      <c r="AD580" s="117"/>
    </row>
    <row r="581">
      <c r="A581" s="115"/>
      <c r="B581" s="115"/>
      <c r="C581" s="116"/>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c r="AA581" s="117"/>
      <c r="AB581" s="117"/>
      <c r="AC581" s="117"/>
      <c r="AD581" s="117"/>
    </row>
    <row r="582">
      <c r="A582" s="115"/>
      <c r="B582" s="115"/>
      <c r="C582" s="116"/>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c r="AA582" s="117"/>
      <c r="AB582" s="117"/>
      <c r="AC582" s="117"/>
      <c r="AD582" s="117"/>
    </row>
    <row r="583">
      <c r="A583" s="115"/>
      <c r="B583" s="115"/>
      <c r="C583" s="116"/>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c r="AA583" s="117"/>
      <c r="AB583" s="117"/>
      <c r="AC583" s="117"/>
      <c r="AD583" s="117"/>
    </row>
    <row r="584">
      <c r="A584" s="115"/>
      <c r="B584" s="115"/>
      <c r="C584" s="116"/>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c r="AA584" s="117"/>
      <c r="AB584" s="117"/>
      <c r="AC584" s="117"/>
      <c r="AD584" s="117"/>
    </row>
    <row r="585">
      <c r="A585" s="115"/>
      <c r="B585" s="115"/>
      <c r="C585" s="116"/>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c r="AA585" s="117"/>
      <c r="AB585" s="117"/>
      <c r="AC585" s="117"/>
      <c r="AD585" s="117"/>
    </row>
    <row r="586">
      <c r="A586" s="115"/>
      <c r="B586" s="115"/>
      <c r="C586" s="116"/>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c r="AB586" s="117"/>
      <c r="AC586" s="117"/>
      <c r="AD586" s="117"/>
    </row>
    <row r="587">
      <c r="A587" s="115"/>
      <c r="B587" s="115"/>
      <c r="C587" s="116"/>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c r="AB587" s="117"/>
      <c r="AC587" s="117"/>
      <c r="AD587" s="117"/>
    </row>
    <row r="588">
      <c r="A588" s="115"/>
      <c r="B588" s="115"/>
      <c r="C588" s="116"/>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c r="AB588" s="117"/>
      <c r="AC588" s="117"/>
      <c r="AD588" s="117"/>
    </row>
    <row r="589">
      <c r="A589" s="115"/>
      <c r="B589" s="115"/>
      <c r="C589" s="116"/>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c r="AB589" s="117"/>
      <c r="AC589" s="117"/>
      <c r="AD589" s="117"/>
    </row>
    <row r="590">
      <c r="A590" s="115"/>
      <c r="B590" s="115"/>
      <c r="C590" s="116"/>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c r="AB590" s="117"/>
      <c r="AC590" s="117"/>
      <c r="AD590" s="117"/>
    </row>
    <row r="591">
      <c r="A591" s="115"/>
      <c r="B591" s="115"/>
      <c r="C591" s="116"/>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c r="AA591" s="117"/>
      <c r="AB591" s="117"/>
      <c r="AC591" s="117"/>
      <c r="AD591" s="117"/>
    </row>
    <row r="592">
      <c r="A592" s="115"/>
      <c r="B592" s="115"/>
      <c r="C592" s="116"/>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c r="AA592" s="117"/>
      <c r="AB592" s="117"/>
      <c r="AC592" s="117"/>
      <c r="AD592" s="117"/>
    </row>
    <row r="593">
      <c r="A593" s="115"/>
      <c r="B593" s="115"/>
      <c r="C593" s="116"/>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c r="AA593" s="117"/>
      <c r="AB593" s="117"/>
      <c r="AC593" s="117"/>
      <c r="AD593" s="117"/>
    </row>
    <row r="594">
      <c r="A594" s="115"/>
      <c r="B594" s="115"/>
      <c r="C594" s="116"/>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c r="AA594" s="117"/>
      <c r="AB594" s="117"/>
      <c r="AC594" s="117"/>
      <c r="AD594" s="117"/>
    </row>
    <row r="595">
      <c r="A595" s="115"/>
      <c r="B595" s="115"/>
      <c r="C595" s="116"/>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c r="AB595" s="117"/>
      <c r="AC595" s="117"/>
      <c r="AD595" s="117"/>
    </row>
    <row r="596">
      <c r="A596" s="115"/>
      <c r="B596" s="115"/>
      <c r="C596" s="116"/>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c r="AB596" s="117"/>
      <c r="AC596" s="117"/>
      <c r="AD596" s="117"/>
    </row>
    <row r="597">
      <c r="A597" s="115"/>
      <c r="B597" s="115"/>
      <c r="C597" s="116"/>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c r="AB597" s="117"/>
      <c r="AC597" s="117"/>
      <c r="AD597" s="117"/>
    </row>
    <row r="598">
      <c r="A598" s="115"/>
      <c r="B598" s="115"/>
      <c r="C598" s="116"/>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c r="AB598" s="117"/>
      <c r="AC598" s="117"/>
      <c r="AD598" s="117"/>
    </row>
    <row r="599">
      <c r="A599" s="115"/>
      <c r="B599" s="115"/>
      <c r="C599" s="116"/>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c r="AB599" s="117"/>
      <c r="AC599" s="117"/>
      <c r="AD599" s="117"/>
    </row>
    <row r="600">
      <c r="A600" s="115"/>
      <c r="B600" s="115"/>
      <c r="C600" s="116"/>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c r="AB600" s="117"/>
      <c r="AC600" s="117"/>
      <c r="AD600" s="117"/>
    </row>
    <row r="601">
      <c r="A601" s="115"/>
      <c r="B601" s="115"/>
      <c r="C601" s="116"/>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c r="AB601" s="117"/>
      <c r="AC601" s="117"/>
      <c r="AD601" s="117"/>
    </row>
    <row r="602">
      <c r="A602" s="115"/>
      <c r="B602" s="115"/>
      <c r="C602" s="116"/>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c r="AA602" s="117"/>
      <c r="AB602" s="117"/>
      <c r="AC602" s="117"/>
      <c r="AD602" s="117"/>
    </row>
    <row r="603">
      <c r="A603" s="115"/>
      <c r="B603" s="115"/>
      <c r="C603" s="116"/>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c r="AA603" s="117"/>
      <c r="AB603" s="117"/>
      <c r="AC603" s="117"/>
      <c r="AD603" s="117"/>
    </row>
    <row r="604">
      <c r="A604" s="115"/>
      <c r="B604" s="115"/>
      <c r="C604" s="116"/>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c r="AA604" s="117"/>
      <c r="AB604" s="117"/>
      <c r="AC604" s="117"/>
      <c r="AD604" s="117"/>
    </row>
    <row r="605">
      <c r="A605" s="115"/>
      <c r="B605" s="115"/>
      <c r="C605" s="116"/>
      <c r="D605" s="117"/>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c r="AA605" s="117"/>
      <c r="AB605" s="117"/>
      <c r="AC605" s="117"/>
      <c r="AD605" s="117"/>
    </row>
    <row r="606">
      <c r="A606" s="115"/>
      <c r="B606" s="115"/>
      <c r="C606" s="116"/>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c r="AB606" s="117"/>
      <c r="AC606" s="117"/>
      <c r="AD606" s="117"/>
    </row>
    <row r="607">
      <c r="A607" s="115"/>
      <c r="B607" s="115"/>
      <c r="C607" s="116"/>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c r="AA607" s="117"/>
      <c r="AB607" s="117"/>
      <c r="AC607" s="117"/>
      <c r="AD607" s="117"/>
    </row>
    <row r="608">
      <c r="A608" s="115"/>
      <c r="B608" s="115"/>
      <c r="C608" s="116"/>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c r="AB608" s="117"/>
      <c r="AC608" s="117"/>
      <c r="AD608" s="117"/>
    </row>
    <row r="609">
      <c r="A609" s="115"/>
      <c r="B609" s="115"/>
      <c r="C609" s="116"/>
      <c r="D609" s="117"/>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c r="AA609" s="117"/>
      <c r="AB609" s="117"/>
      <c r="AC609" s="117"/>
      <c r="AD609" s="117"/>
    </row>
    <row r="610">
      <c r="A610" s="115"/>
      <c r="B610" s="115"/>
      <c r="C610" s="116"/>
      <c r="D610" s="117"/>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c r="AA610" s="117"/>
      <c r="AB610" s="117"/>
      <c r="AC610" s="117"/>
      <c r="AD610" s="117"/>
    </row>
    <row r="611">
      <c r="A611" s="115"/>
      <c r="B611" s="115"/>
      <c r="C611" s="116"/>
      <c r="D611" s="117"/>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c r="AA611" s="117"/>
      <c r="AB611" s="117"/>
      <c r="AC611" s="117"/>
      <c r="AD611" s="117"/>
    </row>
    <row r="612">
      <c r="A612" s="115"/>
      <c r="B612" s="115"/>
      <c r="C612" s="116"/>
      <c r="D612" s="117"/>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c r="AA612" s="117"/>
      <c r="AB612" s="117"/>
      <c r="AC612" s="117"/>
      <c r="AD612" s="117"/>
    </row>
    <row r="613">
      <c r="A613" s="115"/>
      <c r="B613" s="115"/>
      <c r="C613" s="116"/>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c r="AB613" s="117"/>
      <c r="AC613" s="117"/>
      <c r="AD613" s="117"/>
    </row>
    <row r="614">
      <c r="A614" s="115"/>
      <c r="B614" s="115"/>
      <c r="C614" s="116"/>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c r="AA614" s="117"/>
      <c r="AB614" s="117"/>
      <c r="AC614" s="117"/>
      <c r="AD614" s="117"/>
    </row>
    <row r="615">
      <c r="A615" s="115"/>
      <c r="B615" s="115"/>
      <c r="C615" s="116"/>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c r="AA615" s="117"/>
      <c r="AB615" s="117"/>
      <c r="AC615" s="117"/>
      <c r="AD615" s="117"/>
    </row>
    <row r="616">
      <c r="A616" s="115"/>
      <c r="B616" s="115"/>
      <c r="C616" s="116"/>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row>
    <row r="617">
      <c r="A617" s="115"/>
      <c r="B617" s="115"/>
      <c r="C617" s="116"/>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c r="AA617" s="117"/>
      <c r="AB617" s="117"/>
      <c r="AC617" s="117"/>
      <c r="AD617" s="117"/>
    </row>
    <row r="618">
      <c r="A618" s="115"/>
      <c r="B618" s="115"/>
      <c r="C618" s="116"/>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c r="AA618" s="117"/>
      <c r="AB618" s="117"/>
      <c r="AC618" s="117"/>
      <c r="AD618" s="117"/>
    </row>
    <row r="619">
      <c r="A619" s="115"/>
      <c r="B619" s="115"/>
      <c r="C619" s="116"/>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c r="AA619" s="117"/>
      <c r="AB619" s="117"/>
      <c r="AC619" s="117"/>
      <c r="AD619" s="117"/>
    </row>
    <row r="620">
      <c r="A620" s="115"/>
      <c r="B620" s="115"/>
      <c r="C620" s="116"/>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c r="AA620" s="117"/>
      <c r="AB620" s="117"/>
      <c r="AC620" s="117"/>
      <c r="AD620" s="117"/>
    </row>
    <row r="621">
      <c r="A621" s="115"/>
      <c r="B621" s="115"/>
      <c r="C621" s="116"/>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c r="AA621" s="117"/>
      <c r="AB621" s="117"/>
      <c r="AC621" s="117"/>
      <c r="AD621" s="117"/>
    </row>
    <row r="622">
      <c r="A622" s="115"/>
      <c r="B622" s="115"/>
      <c r="C622" s="116"/>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c r="AA622" s="117"/>
      <c r="AB622" s="117"/>
      <c r="AC622" s="117"/>
      <c r="AD622" s="117"/>
    </row>
    <row r="623">
      <c r="A623" s="115"/>
      <c r="B623" s="115"/>
      <c r="C623" s="116"/>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c r="AA623" s="117"/>
      <c r="AB623" s="117"/>
      <c r="AC623" s="117"/>
      <c r="AD623" s="117"/>
    </row>
    <row r="624">
      <c r="A624" s="115"/>
      <c r="B624" s="115"/>
      <c r="C624" s="116"/>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c r="AA624" s="117"/>
      <c r="AB624" s="117"/>
      <c r="AC624" s="117"/>
      <c r="AD624" s="117"/>
    </row>
    <row r="625">
      <c r="A625" s="115"/>
      <c r="B625" s="115"/>
      <c r="C625" s="116"/>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c r="AD625" s="117"/>
    </row>
    <row r="626">
      <c r="A626" s="115"/>
      <c r="B626" s="115"/>
      <c r="C626" s="116"/>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c r="AA626" s="117"/>
      <c r="AB626" s="117"/>
      <c r="AC626" s="117"/>
      <c r="AD626" s="117"/>
    </row>
    <row r="627">
      <c r="A627" s="115"/>
      <c r="B627" s="115"/>
      <c r="C627" s="116"/>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c r="AA627" s="117"/>
      <c r="AB627" s="117"/>
      <c r="AC627" s="117"/>
      <c r="AD627" s="117"/>
    </row>
    <row r="628">
      <c r="A628" s="115"/>
      <c r="B628" s="115"/>
      <c r="C628" s="116"/>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c r="AA628" s="117"/>
      <c r="AB628" s="117"/>
      <c r="AC628" s="117"/>
      <c r="AD628" s="117"/>
    </row>
    <row r="629">
      <c r="A629" s="115"/>
      <c r="B629" s="115"/>
      <c r="C629" s="116"/>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c r="AA629" s="117"/>
      <c r="AB629" s="117"/>
      <c r="AC629" s="117"/>
      <c r="AD629" s="117"/>
    </row>
    <row r="630">
      <c r="A630" s="115"/>
      <c r="B630" s="115"/>
      <c r="C630" s="116"/>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c r="AA630" s="117"/>
      <c r="AB630" s="117"/>
      <c r="AC630" s="117"/>
      <c r="AD630" s="117"/>
    </row>
    <row r="631">
      <c r="A631" s="115"/>
      <c r="B631" s="115"/>
      <c r="C631" s="116"/>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c r="AB631" s="117"/>
      <c r="AC631" s="117"/>
      <c r="AD631" s="117"/>
    </row>
    <row r="632">
      <c r="A632" s="115"/>
      <c r="B632" s="115"/>
      <c r="C632" s="116"/>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c r="AB632" s="117"/>
      <c r="AC632" s="117"/>
      <c r="AD632" s="117"/>
    </row>
    <row r="633">
      <c r="A633" s="115"/>
      <c r="B633" s="115"/>
      <c r="C633" s="116"/>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c r="AB633" s="117"/>
      <c r="AC633" s="117"/>
      <c r="AD633" s="117"/>
    </row>
    <row r="634">
      <c r="A634" s="115"/>
      <c r="B634" s="115"/>
      <c r="C634" s="116"/>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c r="AB634" s="117"/>
      <c r="AC634" s="117"/>
      <c r="AD634" s="117"/>
    </row>
    <row r="635">
      <c r="A635" s="115"/>
      <c r="B635" s="115"/>
      <c r="C635" s="116"/>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c r="AA635" s="117"/>
      <c r="AB635" s="117"/>
      <c r="AC635" s="117"/>
      <c r="AD635" s="117"/>
    </row>
    <row r="636">
      <c r="A636" s="115"/>
      <c r="B636" s="115"/>
      <c r="C636" s="116"/>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c r="AA636" s="117"/>
      <c r="AB636" s="117"/>
      <c r="AC636" s="117"/>
      <c r="AD636" s="117"/>
    </row>
    <row r="637">
      <c r="A637" s="115"/>
      <c r="B637" s="115"/>
      <c r="C637" s="116"/>
      <c r="D637" s="117"/>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c r="AA637" s="117"/>
      <c r="AB637" s="117"/>
      <c r="AC637" s="117"/>
      <c r="AD637" s="117"/>
    </row>
    <row r="638">
      <c r="A638" s="115"/>
      <c r="B638" s="115"/>
      <c r="C638" s="116"/>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c r="AA638" s="117"/>
      <c r="AB638" s="117"/>
      <c r="AC638" s="117"/>
      <c r="AD638" s="117"/>
    </row>
    <row r="639">
      <c r="A639" s="115"/>
      <c r="B639" s="115"/>
      <c r="C639" s="116"/>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c r="AA639" s="117"/>
      <c r="AB639" s="117"/>
      <c r="AC639" s="117"/>
      <c r="AD639" s="117"/>
    </row>
    <row r="640">
      <c r="A640" s="115"/>
      <c r="B640" s="115"/>
      <c r="C640" s="116"/>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c r="AA640" s="117"/>
      <c r="AB640" s="117"/>
      <c r="AC640" s="117"/>
      <c r="AD640" s="117"/>
    </row>
    <row r="641">
      <c r="A641" s="115"/>
      <c r="B641" s="115"/>
      <c r="C641" s="116"/>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c r="AA641" s="117"/>
      <c r="AB641" s="117"/>
      <c r="AC641" s="117"/>
      <c r="AD641" s="117"/>
    </row>
    <row r="642">
      <c r="A642" s="115"/>
      <c r="B642" s="115"/>
      <c r="C642" s="116"/>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c r="AA642" s="117"/>
      <c r="AB642" s="117"/>
      <c r="AC642" s="117"/>
      <c r="AD642" s="117"/>
    </row>
    <row r="643">
      <c r="A643" s="115"/>
      <c r="B643" s="115"/>
      <c r="C643" s="116"/>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c r="AB643" s="117"/>
      <c r="AC643" s="117"/>
      <c r="AD643" s="117"/>
    </row>
    <row r="644">
      <c r="A644" s="115"/>
      <c r="B644" s="115"/>
      <c r="C644" s="116"/>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c r="AB644" s="117"/>
      <c r="AC644" s="117"/>
      <c r="AD644" s="117"/>
    </row>
    <row r="645">
      <c r="A645" s="115"/>
      <c r="B645" s="115"/>
      <c r="C645" s="116"/>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c r="AB645" s="117"/>
      <c r="AC645" s="117"/>
      <c r="AD645" s="117"/>
    </row>
    <row r="646">
      <c r="A646" s="115"/>
      <c r="B646" s="115"/>
      <c r="C646" s="116"/>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c r="AA646" s="117"/>
      <c r="AB646" s="117"/>
      <c r="AC646" s="117"/>
      <c r="AD646" s="117"/>
    </row>
    <row r="647">
      <c r="A647" s="115"/>
      <c r="B647" s="115"/>
      <c r="C647" s="116"/>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c r="AB647" s="117"/>
      <c r="AC647" s="117"/>
      <c r="AD647" s="117"/>
    </row>
    <row r="648">
      <c r="A648" s="115"/>
      <c r="B648" s="115"/>
      <c r="C648" s="116"/>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c r="AA648" s="117"/>
      <c r="AB648" s="117"/>
      <c r="AC648" s="117"/>
      <c r="AD648" s="117"/>
    </row>
    <row r="649">
      <c r="A649" s="115"/>
      <c r="B649" s="115"/>
      <c r="C649" s="116"/>
      <c r="D649" s="117"/>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c r="AA649" s="117"/>
      <c r="AB649" s="117"/>
      <c r="AC649" s="117"/>
      <c r="AD649" s="117"/>
    </row>
    <row r="650">
      <c r="A650" s="115"/>
      <c r="B650" s="115"/>
      <c r="C650" s="116"/>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c r="AB650" s="117"/>
      <c r="AC650" s="117"/>
      <c r="AD650" s="117"/>
    </row>
    <row r="651">
      <c r="A651" s="115"/>
      <c r="B651" s="115"/>
      <c r="C651" s="116"/>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c r="AA651" s="117"/>
      <c r="AB651" s="117"/>
      <c r="AC651" s="117"/>
      <c r="AD651" s="117"/>
    </row>
    <row r="652">
      <c r="A652" s="115"/>
      <c r="B652" s="115"/>
      <c r="C652" s="116"/>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c r="AB652" s="117"/>
      <c r="AC652" s="117"/>
      <c r="AD652" s="117"/>
    </row>
    <row r="653">
      <c r="A653" s="115"/>
      <c r="B653" s="115"/>
      <c r="C653" s="116"/>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c r="AB653" s="117"/>
      <c r="AC653" s="117"/>
      <c r="AD653" s="117"/>
    </row>
    <row r="654">
      <c r="A654" s="115"/>
      <c r="B654" s="115"/>
      <c r="C654" s="116"/>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c r="AB654" s="117"/>
      <c r="AC654" s="117"/>
      <c r="AD654" s="117"/>
    </row>
    <row r="655">
      <c r="A655" s="115"/>
      <c r="B655" s="115"/>
      <c r="C655" s="116"/>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c r="AA655" s="117"/>
      <c r="AB655" s="117"/>
      <c r="AC655" s="117"/>
      <c r="AD655" s="117"/>
    </row>
    <row r="656">
      <c r="A656" s="115"/>
      <c r="B656" s="115"/>
      <c r="C656" s="116"/>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c r="AB656" s="117"/>
      <c r="AC656" s="117"/>
      <c r="AD656" s="117"/>
    </row>
    <row r="657">
      <c r="A657" s="115"/>
      <c r="B657" s="115"/>
      <c r="C657" s="116"/>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c r="AA657" s="117"/>
      <c r="AB657" s="117"/>
      <c r="AC657" s="117"/>
      <c r="AD657" s="117"/>
    </row>
    <row r="658">
      <c r="A658" s="115"/>
      <c r="B658" s="115"/>
      <c r="C658" s="116"/>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c r="AA658" s="117"/>
      <c r="AB658" s="117"/>
      <c r="AC658" s="117"/>
      <c r="AD658" s="117"/>
    </row>
    <row r="659">
      <c r="A659" s="115"/>
      <c r="B659" s="115"/>
      <c r="C659" s="116"/>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c r="AA659" s="117"/>
      <c r="AB659" s="117"/>
      <c r="AC659" s="117"/>
      <c r="AD659" s="117"/>
    </row>
    <row r="660">
      <c r="A660" s="115"/>
      <c r="B660" s="115"/>
      <c r="C660" s="116"/>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c r="AA660" s="117"/>
      <c r="AB660" s="117"/>
      <c r="AC660" s="117"/>
      <c r="AD660" s="117"/>
    </row>
    <row r="661">
      <c r="A661" s="115"/>
      <c r="B661" s="115"/>
      <c r="C661" s="116"/>
      <c r="D661" s="117"/>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c r="AA661" s="117"/>
      <c r="AB661" s="117"/>
      <c r="AC661" s="117"/>
      <c r="AD661" s="117"/>
    </row>
    <row r="662">
      <c r="A662" s="115"/>
      <c r="B662" s="115"/>
      <c r="C662" s="116"/>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c r="AB662" s="117"/>
      <c r="AC662" s="117"/>
      <c r="AD662" s="117"/>
    </row>
    <row r="663">
      <c r="A663" s="115"/>
      <c r="B663" s="115"/>
      <c r="C663" s="116"/>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c r="AA663" s="117"/>
      <c r="AB663" s="117"/>
      <c r="AC663" s="117"/>
      <c r="AD663" s="117"/>
    </row>
    <row r="664">
      <c r="A664" s="115"/>
      <c r="B664" s="115"/>
      <c r="C664" s="116"/>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c r="AB664" s="117"/>
      <c r="AC664" s="117"/>
      <c r="AD664" s="117"/>
    </row>
    <row r="665">
      <c r="A665" s="115"/>
      <c r="B665" s="115"/>
      <c r="C665" s="116"/>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c r="AA665" s="117"/>
      <c r="AB665" s="117"/>
      <c r="AC665" s="117"/>
      <c r="AD665" s="117"/>
    </row>
    <row r="666">
      <c r="A666" s="115"/>
      <c r="B666" s="115"/>
      <c r="C666" s="116"/>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c r="AA666" s="117"/>
      <c r="AB666" s="117"/>
      <c r="AC666" s="117"/>
      <c r="AD666" s="117"/>
    </row>
    <row r="667">
      <c r="A667" s="115"/>
      <c r="B667" s="115"/>
      <c r="C667" s="116"/>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c r="AA667" s="117"/>
      <c r="AB667" s="117"/>
      <c r="AC667" s="117"/>
      <c r="AD667" s="117"/>
    </row>
    <row r="668">
      <c r="A668" s="115"/>
      <c r="B668" s="115"/>
      <c r="C668" s="116"/>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c r="AA668" s="117"/>
      <c r="AB668" s="117"/>
      <c r="AC668" s="117"/>
      <c r="AD668" s="117"/>
    </row>
    <row r="669">
      <c r="A669" s="115"/>
      <c r="B669" s="115"/>
      <c r="C669" s="116"/>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c r="AA669" s="117"/>
      <c r="AB669" s="117"/>
      <c r="AC669" s="117"/>
      <c r="AD669" s="117"/>
    </row>
    <row r="670">
      <c r="A670" s="115"/>
      <c r="B670" s="115"/>
      <c r="C670" s="116"/>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c r="AA670" s="117"/>
      <c r="AB670" s="117"/>
      <c r="AC670" s="117"/>
      <c r="AD670" s="117"/>
    </row>
    <row r="671">
      <c r="A671" s="115"/>
      <c r="B671" s="115"/>
      <c r="C671" s="116"/>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c r="AB671" s="117"/>
      <c r="AC671" s="117"/>
      <c r="AD671" s="117"/>
    </row>
    <row r="672">
      <c r="A672" s="115"/>
      <c r="B672" s="115"/>
      <c r="C672" s="116"/>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c r="AB672" s="117"/>
      <c r="AC672" s="117"/>
      <c r="AD672" s="117"/>
    </row>
    <row r="673">
      <c r="A673" s="115"/>
      <c r="B673" s="115"/>
      <c r="C673" s="116"/>
      <c r="D673" s="117"/>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c r="AA673" s="117"/>
      <c r="AB673" s="117"/>
      <c r="AC673" s="117"/>
      <c r="AD673" s="117"/>
    </row>
    <row r="674">
      <c r="A674" s="115"/>
      <c r="B674" s="115"/>
      <c r="C674" s="116"/>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c r="AA674" s="117"/>
      <c r="AB674" s="117"/>
      <c r="AC674" s="117"/>
      <c r="AD674" s="117"/>
    </row>
    <row r="675">
      <c r="A675" s="115"/>
      <c r="B675" s="115"/>
      <c r="C675" s="116"/>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c r="AA675" s="117"/>
      <c r="AB675" s="117"/>
      <c r="AC675" s="117"/>
      <c r="AD675" s="117"/>
    </row>
    <row r="676">
      <c r="A676" s="115"/>
      <c r="B676" s="115"/>
      <c r="C676" s="116"/>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c r="AA676" s="117"/>
      <c r="AB676" s="117"/>
      <c r="AC676" s="117"/>
      <c r="AD676" s="117"/>
    </row>
    <row r="677">
      <c r="A677" s="115"/>
      <c r="B677" s="115"/>
      <c r="C677" s="116"/>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c r="AA677" s="117"/>
      <c r="AB677" s="117"/>
      <c r="AC677" s="117"/>
      <c r="AD677" s="117"/>
    </row>
    <row r="678">
      <c r="A678" s="115"/>
      <c r="B678" s="115"/>
      <c r="C678" s="116"/>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c r="AA678" s="117"/>
      <c r="AB678" s="117"/>
      <c r="AC678" s="117"/>
      <c r="AD678" s="117"/>
    </row>
    <row r="679">
      <c r="A679" s="115"/>
      <c r="B679" s="115"/>
      <c r="C679" s="116"/>
      <c r="D679" s="117"/>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row>
    <row r="680">
      <c r="A680" s="115"/>
      <c r="B680" s="115"/>
      <c r="C680" s="116"/>
      <c r="D680" s="117"/>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c r="AB680" s="117"/>
      <c r="AC680" s="117"/>
      <c r="AD680" s="117"/>
    </row>
    <row r="681">
      <c r="A681" s="115"/>
      <c r="B681" s="115"/>
      <c r="C681" s="116"/>
      <c r="D681" s="117"/>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c r="AA681" s="117"/>
      <c r="AB681" s="117"/>
      <c r="AC681" s="117"/>
      <c r="AD681" s="117"/>
    </row>
    <row r="682">
      <c r="A682" s="115"/>
      <c r="B682" s="115"/>
      <c r="C682" s="116"/>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c r="AB682" s="117"/>
      <c r="AC682" s="117"/>
      <c r="AD682" s="117"/>
    </row>
    <row r="683">
      <c r="A683" s="115"/>
      <c r="B683" s="115"/>
      <c r="C683" s="116"/>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c r="AA683" s="117"/>
      <c r="AB683" s="117"/>
      <c r="AC683" s="117"/>
      <c r="AD683" s="117"/>
    </row>
    <row r="684">
      <c r="A684" s="115"/>
      <c r="B684" s="115"/>
      <c r="C684" s="116"/>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c r="AB684" s="117"/>
      <c r="AC684" s="117"/>
      <c r="AD684" s="117"/>
    </row>
    <row r="685">
      <c r="A685" s="115"/>
      <c r="B685" s="115"/>
      <c r="C685" s="116"/>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c r="AA685" s="117"/>
      <c r="AB685" s="117"/>
      <c r="AC685" s="117"/>
      <c r="AD685" s="117"/>
    </row>
    <row r="686">
      <c r="A686" s="115"/>
      <c r="B686" s="115"/>
      <c r="C686" s="116"/>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c r="AB686" s="117"/>
      <c r="AC686" s="117"/>
      <c r="AD686" s="117"/>
    </row>
    <row r="687">
      <c r="A687" s="115"/>
      <c r="B687" s="115"/>
      <c r="C687" s="116"/>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c r="AB687" s="117"/>
      <c r="AC687" s="117"/>
      <c r="AD687" s="117"/>
    </row>
    <row r="688">
      <c r="A688" s="115"/>
      <c r="B688" s="115"/>
      <c r="C688" s="116"/>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c r="AB688" s="117"/>
      <c r="AC688" s="117"/>
      <c r="AD688" s="117"/>
    </row>
    <row r="689">
      <c r="A689" s="115"/>
      <c r="B689" s="115"/>
      <c r="C689" s="116"/>
      <c r="D689" s="117"/>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c r="AA689" s="117"/>
      <c r="AB689" s="117"/>
      <c r="AC689" s="117"/>
      <c r="AD689" s="117"/>
    </row>
    <row r="690">
      <c r="A690" s="115"/>
      <c r="B690" s="115"/>
      <c r="C690" s="116"/>
      <c r="D690" s="117"/>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c r="AA690" s="117"/>
      <c r="AB690" s="117"/>
      <c r="AC690" s="117"/>
      <c r="AD690" s="117"/>
    </row>
    <row r="691">
      <c r="A691" s="115"/>
      <c r="B691" s="115"/>
      <c r="C691" s="116"/>
      <c r="D691" s="117"/>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c r="AA691" s="117"/>
      <c r="AB691" s="117"/>
      <c r="AC691" s="117"/>
      <c r="AD691" s="117"/>
    </row>
    <row r="692">
      <c r="A692" s="115"/>
      <c r="B692" s="115"/>
      <c r="C692" s="116"/>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c r="AA692" s="117"/>
      <c r="AB692" s="117"/>
      <c r="AC692" s="117"/>
      <c r="AD692" s="117"/>
    </row>
    <row r="693">
      <c r="A693" s="115"/>
      <c r="B693" s="115"/>
      <c r="C693" s="116"/>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c r="AA693" s="117"/>
      <c r="AB693" s="117"/>
      <c r="AC693" s="117"/>
      <c r="AD693" s="117"/>
    </row>
    <row r="694">
      <c r="A694" s="115"/>
      <c r="B694" s="115"/>
      <c r="C694" s="116"/>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c r="AB694" s="117"/>
      <c r="AC694" s="117"/>
      <c r="AD694" s="117"/>
    </row>
    <row r="695">
      <c r="A695" s="115"/>
      <c r="B695" s="115"/>
      <c r="C695" s="116"/>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c r="AA695" s="117"/>
      <c r="AB695" s="117"/>
      <c r="AC695" s="117"/>
      <c r="AD695" s="117"/>
    </row>
    <row r="696">
      <c r="A696" s="115"/>
      <c r="B696" s="115"/>
      <c r="C696" s="116"/>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c r="AA696" s="117"/>
      <c r="AB696" s="117"/>
      <c r="AC696" s="117"/>
      <c r="AD696" s="117"/>
    </row>
    <row r="697">
      <c r="A697" s="115"/>
      <c r="B697" s="115"/>
      <c r="C697" s="116"/>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c r="AB697" s="117"/>
      <c r="AC697" s="117"/>
      <c r="AD697" s="117"/>
    </row>
    <row r="698">
      <c r="A698" s="115"/>
      <c r="B698" s="115"/>
      <c r="C698" s="116"/>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c r="AA698" s="117"/>
      <c r="AB698" s="117"/>
      <c r="AC698" s="117"/>
      <c r="AD698" s="117"/>
    </row>
    <row r="699">
      <c r="A699" s="115"/>
      <c r="B699" s="115"/>
      <c r="C699" s="116"/>
      <c r="D699" s="117"/>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c r="AA699" s="117"/>
      <c r="AB699" s="117"/>
      <c r="AC699" s="117"/>
      <c r="AD699" s="117"/>
    </row>
    <row r="700">
      <c r="A700" s="115"/>
      <c r="B700" s="115"/>
      <c r="C700" s="116"/>
      <c r="D700" s="117"/>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c r="AA700" s="117"/>
      <c r="AB700" s="117"/>
      <c r="AC700" s="117"/>
      <c r="AD700" s="117"/>
    </row>
    <row r="701">
      <c r="A701" s="115"/>
      <c r="B701" s="115"/>
      <c r="C701" s="116"/>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c r="AA701" s="117"/>
      <c r="AB701" s="117"/>
      <c r="AC701" s="117"/>
      <c r="AD701" s="117"/>
    </row>
    <row r="702">
      <c r="A702" s="115"/>
      <c r="B702" s="115"/>
      <c r="C702" s="116"/>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c r="AB702" s="117"/>
      <c r="AC702" s="117"/>
      <c r="AD702" s="117"/>
    </row>
    <row r="703">
      <c r="A703" s="115"/>
      <c r="B703" s="115"/>
      <c r="C703" s="116"/>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c r="AA703" s="117"/>
      <c r="AB703" s="117"/>
      <c r="AC703" s="117"/>
      <c r="AD703" s="117"/>
    </row>
    <row r="704">
      <c r="A704" s="115"/>
      <c r="B704" s="115"/>
      <c r="C704" s="116"/>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c r="AA704" s="117"/>
      <c r="AB704" s="117"/>
      <c r="AC704" s="117"/>
      <c r="AD704" s="117"/>
    </row>
    <row r="705">
      <c r="A705" s="115"/>
      <c r="B705" s="115"/>
      <c r="C705" s="116"/>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c r="AA705" s="117"/>
      <c r="AB705" s="117"/>
      <c r="AC705" s="117"/>
      <c r="AD705" s="117"/>
    </row>
    <row r="706">
      <c r="A706" s="115"/>
      <c r="B706" s="115"/>
      <c r="C706" s="116"/>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c r="AB706" s="117"/>
      <c r="AC706" s="117"/>
      <c r="AD706" s="117"/>
    </row>
    <row r="707">
      <c r="A707" s="115"/>
      <c r="B707" s="115"/>
      <c r="C707" s="116"/>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c r="AA707" s="117"/>
      <c r="AB707" s="117"/>
      <c r="AC707" s="117"/>
      <c r="AD707" s="117"/>
    </row>
    <row r="708">
      <c r="A708" s="115"/>
      <c r="B708" s="115"/>
      <c r="C708" s="116"/>
      <c r="D708" s="117"/>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c r="AA708" s="117"/>
      <c r="AB708" s="117"/>
      <c r="AC708" s="117"/>
      <c r="AD708" s="117"/>
    </row>
    <row r="709">
      <c r="A709" s="115"/>
      <c r="B709" s="115"/>
      <c r="C709" s="116"/>
      <c r="D709" s="117"/>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c r="AA709" s="117"/>
      <c r="AB709" s="117"/>
      <c r="AC709" s="117"/>
      <c r="AD709" s="117"/>
    </row>
    <row r="710">
      <c r="A710" s="115"/>
      <c r="B710" s="115"/>
      <c r="C710" s="116"/>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c r="AA710" s="117"/>
      <c r="AB710" s="117"/>
      <c r="AC710" s="117"/>
      <c r="AD710" s="117"/>
    </row>
    <row r="711">
      <c r="A711" s="115"/>
      <c r="B711" s="115"/>
      <c r="C711" s="116"/>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c r="AA711" s="117"/>
      <c r="AB711" s="117"/>
      <c r="AC711" s="117"/>
      <c r="AD711" s="117"/>
    </row>
    <row r="712">
      <c r="A712" s="115"/>
      <c r="B712" s="115"/>
      <c r="C712" s="116"/>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c r="AA712" s="117"/>
      <c r="AB712" s="117"/>
      <c r="AC712" s="117"/>
      <c r="AD712" s="117"/>
    </row>
    <row r="713">
      <c r="A713" s="115"/>
      <c r="B713" s="115"/>
      <c r="C713" s="116"/>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c r="AA713" s="117"/>
      <c r="AB713" s="117"/>
      <c r="AC713" s="117"/>
      <c r="AD713" s="117"/>
    </row>
    <row r="714">
      <c r="A714" s="115"/>
      <c r="B714" s="115"/>
      <c r="C714" s="116"/>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c r="AB714" s="117"/>
      <c r="AC714" s="117"/>
      <c r="AD714" s="117"/>
    </row>
    <row r="715">
      <c r="A715" s="115"/>
      <c r="B715" s="115"/>
      <c r="C715" s="116"/>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c r="AA715" s="117"/>
      <c r="AB715" s="117"/>
      <c r="AC715" s="117"/>
      <c r="AD715" s="117"/>
    </row>
    <row r="716">
      <c r="A716" s="115"/>
      <c r="B716" s="115"/>
      <c r="C716" s="116"/>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c r="AB716" s="117"/>
      <c r="AC716" s="117"/>
      <c r="AD716" s="117"/>
    </row>
    <row r="717">
      <c r="A717" s="115"/>
      <c r="B717" s="115"/>
      <c r="C717" s="116"/>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c r="AB717" s="117"/>
      <c r="AC717" s="117"/>
      <c r="AD717" s="117"/>
    </row>
    <row r="718">
      <c r="A718" s="115"/>
      <c r="B718" s="115"/>
      <c r="C718" s="116"/>
      <c r="D718" s="117"/>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c r="AB718" s="117"/>
      <c r="AC718" s="117"/>
      <c r="AD718" s="117"/>
    </row>
    <row r="719">
      <c r="A719" s="115"/>
      <c r="B719" s="115"/>
      <c r="C719" s="116"/>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c r="AB719" s="117"/>
      <c r="AC719" s="117"/>
      <c r="AD719" s="117"/>
    </row>
    <row r="720">
      <c r="A720" s="115"/>
      <c r="B720" s="115"/>
      <c r="C720" s="116"/>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c r="AB720" s="117"/>
      <c r="AC720" s="117"/>
      <c r="AD720" s="117"/>
    </row>
    <row r="721">
      <c r="A721" s="115"/>
      <c r="B721" s="115"/>
      <c r="C721" s="116"/>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c r="AB721" s="117"/>
      <c r="AC721" s="117"/>
      <c r="AD721" s="117"/>
    </row>
    <row r="722">
      <c r="A722" s="115"/>
      <c r="B722" s="115"/>
      <c r="C722" s="116"/>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c r="AA722" s="117"/>
      <c r="AB722" s="117"/>
      <c r="AC722" s="117"/>
      <c r="AD722" s="117"/>
    </row>
    <row r="723">
      <c r="A723" s="115"/>
      <c r="B723" s="115"/>
      <c r="C723" s="116"/>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c r="AA723" s="117"/>
      <c r="AB723" s="117"/>
      <c r="AC723" s="117"/>
      <c r="AD723" s="117"/>
    </row>
    <row r="724">
      <c r="A724" s="115"/>
      <c r="B724" s="115"/>
      <c r="C724" s="116"/>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c r="AA724" s="117"/>
      <c r="AB724" s="117"/>
      <c r="AC724" s="117"/>
      <c r="AD724" s="117"/>
    </row>
    <row r="725">
      <c r="A725" s="115"/>
      <c r="B725" s="115"/>
      <c r="C725" s="116"/>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c r="AA725" s="117"/>
      <c r="AB725" s="117"/>
      <c r="AC725" s="117"/>
      <c r="AD725" s="117"/>
    </row>
    <row r="726">
      <c r="A726" s="115"/>
      <c r="B726" s="115"/>
      <c r="C726" s="116"/>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c r="AA726" s="117"/>
      <c r="AB726" s="117"/>
      <c r="AC726" s="117"/>
      <c r="AD726" s="117"/>
    </row>
    <row r="727">
      <c r="A727" s="115"/>
      <c r="B727" s="115"/>
      <c r="C727" s="116"/>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c r="AA727" s="117"/>
      <c r="AB727" s="117"/>
      <c r="AC727" s="117"/>
      <c r="AD727" s="117"/>
    </row>
    <row r="728">
      <c r="A728" s="115"/>
      <c r="B728" s="115"/>
      <c r="C728" s="116"/>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c r="AA728" s="117"/>
      <c r="AB728" s="117"/>
      <c r="AC728" s="117"/>
      <c r="AD728" s="117"/>
    </row>
    <row r="729">
      <c r="A729" s="115"/>
      <c r="B729" s="115"/>
      <c r="C729" s="116"/>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c r="AA729" s="117"/>
      <c r="AB729" s="117"/>
      <c r="AC729" s="117"/>
      <c r="AD729" s="117"/>
    </row>
    <row r="730">
      <c r="A730" s="115"/>
      <c r="B730" s="115"/>
      <c r="C730" s="116"/>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c r="AA730" s="117"/>
      <c r="AB730" s="117"/>
      <c r="AC730" s="117"/>
      <c r="AD730" s="117"/>
    </row>
    <row r="731">
      <c r="A731" s="115"/>
      <c r="B731" s="115"/>
      <c r="C731" s="116"/>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c r="AA731" s="117"/>
      <c r="AB731" s="117"/>
      <c r="AC731" s="117"/>
      <c r="AD731" s="117"/>
    </row>
    <row r="732">
      <c r="A732" s="115"/>
      <c r="B732" s="115"/>
      <c r="C732" s="116"/>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c r="AA732" s="117"/>
      <c r="AB732" s="117"/>
      <c r="AC732" s="117"/>
      <c r="AD732" s="117"/>
    </row>
    <row r="733">
      <c r="A733" s="115"/>
      <c r="B733" s="115"/>
      <c r="C733" s="116"/>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c r="AA733" s="117"/>
      <c r="AB733" s="117"/>
      <c r="AC733" s="117"/>
      <c r="AD733" s="117"/>
    </row>
    <row r="734">
      <c r="A734" s="115"/>
      <c r="B734" s="115"/>
      <c r="C734" s="116"/>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c r="AA734" s="117"/>
      <c r="AB734" s="117"/>
      <c r="AC734" s="117"/>
      <c r="AD734" s="117"/>
    </row>
    <row r="735">
      <c r="A735" s="115"/>
      <c r="B735" s="115"/>
      <c r="C735" s="116"/>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c r="AA735" s="117"/>
      <c r="AB735" s="117"/>
      <c r="AC735" s="117"/>
      <c r="AD735" s="117"/>
    </row>
    <row r="736">
      <c r="A736" s="115"/>
      <c r="B736" s="115"/>
      <c r="C736" s="116"/>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c r="AA736" s="117"/>
      <c r="AB736" s="117"/>
      <c r="AC736" s="117"/>
      <c r="AD736" s="117"/>
    </row>
    <row r="737">
      <c r="A737" s="115"/>
      <c r="B737" s="115"/>
      <c r="C737" s="116"/>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c r="AA737" s="117"/>
      <c r="AB737" s="117"/>
      <c r="AC737" s="117"/>
      <c r="AD737" s="117"/>
    </row>
    <row r="738">
      <c r="A738" s="115"/>
      <c r="B738" s="115"/>
      <c r="C738" s="116"/>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c r="AA738" s="117"/>
      <c r="AB738" s="117"/>
      <c r="AC738" s="117"/>
      <c r="AD738" s="117"/>
    </row>
    <row r="739">
      <c r="A739" s="115"/>
      <c r="B739" s="115"/>
      <c r="C739" s="116"/>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c r="AA739" s="117"/>
      <c r="AB739" s="117"/>
      <c r="AC739" s="117"/>
      <c r="AD739" s="117"/>
    </row>
    <row r="740">
      <c r="A740" s="115"/>
      <c r="B740" s="115"/>
      <c r="C740" s="116"/>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c r="AA740" s="117"/>
      <c r="AB740" s="117"/>
      <c r="AC740" s="117"/>
      <c r="AD740" s="117"/>
    </row>
    <row r="741">
      <c r="A741" s="115"/>
      <c r="B741" s="115"/>
      <c r="C741" s="116"/>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c r="AA741" s="117"/>
      <c r="AB741" s="117"/>
      <c r="AC741" s="117"/>
      <c r="AD741" s="117"/>
    </row>
    <row r="742">
      <c r="A742" s="115"/>
      <c r="B742" s="115"/>
      <c r="C742" s="116"/>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c r="AA742" s="117"/>
      <c r="AB742" s="117"/>
      <c r="AC742" s="117"/>
      <c r="AD742" s="117"/>
    </row>
    <row r="743">
      <c r="A743" s="115"/>
      <c r="B743" s="115"/>
      <c r="C743" s="116"/>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c r="AA743" s="117"/>
      <c r="AB743" s="117"/>
      <c r="AC743" s="117"/>
      <c r="AD743" s="117"/>
    </row>
    <row r="744">
      <c r="A744" s="115"/>
      <c r="B744" s="115"/>
      <c r="C744" s="116"/>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c r="AA744" s="117"/>
      <c r="AB744" s="117"/>
      <c r="AC744" s="117"/>
      <c r="AD744" s="117"/>
    </row>
    <row r="745">
      <c r="A745" s="115"/>
      <c r="B745" s="115"/>
      <c r="C745" s="116"/>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c r="AA745" s="117"/>
      <c r="AB745" s="117"/>
      <c r="AC745" s="117"/>
      <c r="AD745" s="117"/>
    </row>
    <row r="746">
      <c r="A746" s="115"/>
      <c r="B746" s="115"/>
      <c r="C746" s="116"/>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c r="AB746" s="117"/>
      <c r="AC746" s="117"/>
      <c r="AD746" s="117"/>
    </row>
    <row r="747">
      <c r="A747" s="115"/>
      <c r="B747" s="115"/>
      <c r="C747" s="116"/>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c r="AA747" s="117"/>
      <c r="AB747" s="117"/>
      <c r="AC747" s="117"/>
      <c r="AD747" s="117"/>
    </row>
    <row r="748">
      <c r="A748" s="115"/>
      <c r="B748" s="115"/>
      <c r="C748" s="116"/>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c r="AA748" s="117"/>
      <c r="AB748" s="117"/>
      <c r="AC748" s="117"/>
      <c r="AD748" s="117"/>
    </row>
    <row r="749">
      <c r="A749" s="115"/>
      <c r="B749" s="115"/>
      <c r="C749" s="116"/>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c r="AA749" s="117"/>
      <c r="AB749" s="117"/>
      <c r="AC749" s="117"/>
      <c r="AD749" s="117"/>
    </row>
    <row r="750">
      <c r="A750" s="115"/>
      <c r="B750" s="115"/>
      <c r="C750" s="116"/>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c r="AB750" s="117"/>
      <c r="AC750" s="117"/>
      <c r="AD750" s="117"/>
    </row>
    <row r="751">
      <c r="A751" s="115"/>
      <c r="B751" s="115"/>
      <c r="C751" s="116"/>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c r="AB751" s="117"/>
      <c r="AC751" s="117"/>
      <c r="AD751" s="117"/>
    </row>
    <row r="752">
      <c r="A752" s="115"/>
      <c r="B752" s="115"/>
      <c r="C752" s="116"/>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c r="AB752" s="117"/>
      <c r="AC752" s="117"/>
      <c r="AD752" s="117"/>
    </row>
    <row r="753">
      <c r="A753" s="115"/>
      <c r="B753" s="115"/>
      <c r="C753" s="116"/>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c r="AB753" s="117"/>
      <c r="AC753" s="117"/>
      <c r="AD753" s="117"/>
    </row>
    <row r="754">
      <c r="A754" s="115"/>
      <c r="B754" s="115"/>
      <c r="C754" s="116"/>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c r="AB754" s="117"/>
      <c r="AC754" s="117"/>
      <c r="AD754" s="117"/>
    </row>
    <row r="755">
      <c r="A755" s="115"/>
      <c r="B755" s="115"/>
      <c r="C755" s="116"/>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c r="AB755" s="117"/>
      <c r="AC755" s="117"/>
      <c r="AD755" s="117"/>
    </row>
    <row r="756">
      <c r="A756" s="115"/>
      <c r="B756" s="115"/>
      <c r="C756" s="116"/>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c r="AA756" s="117"/>
      <c r="AB756" s="117"/>
      <c r="AC756" s="117"/>
      <c r="AD756" s="117"/>
    </row>
    <row r="757">
      <c r="A757" s="115"/>
      <c r="B757" s="115"/>
      <c r="C757" s="116"/>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c r="AB757" s="117"/>
      <c r="AC757" s="117"/>
      <c r="AD757" s="117"/>
    </row>
    <row r="758">
      <c r="A758" s="115"/>
      <c r="B758" s="115"/>
      <c r="C758" s="116"/>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c r="AA758" s="117"/>
      <c r="AB758" s="117"/>
      <c r="AC758" s="117"/>
      <c r="AD758" s="117"/>
    </row>
    <row r="759">
      <c r="A759" s="115"/>
      <c r="B759" s="115"/>
      <c r="C759" s="116"/>
      <c r="D759" s="117"/>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c r="AA759" s="117"/>
      <c r="AB759" s="117"/>
      <c r="AC759" s="117"/>
      <c r="AD759" s="117"/>
    </row>
    <row r="760">
      <c r="A760" s="115"/>
      <c r="B760" s="115"/>
      <c r="C760" s="116"/>
      <c r="D760" s="117"/>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c r="AA760" s="117"/>
      <c r="AB760" s="117"/>
      <c r="AC760" s="117"/>
      <c r="AD760" s="117"/>
    </row>
    <row r="761">
      <c r="A761" s="115"/>
      <c r="B761" s="115"/>
      <c r="C761" s="116"/>
      <c r="D761" s="117"/>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c r="AA761" s="117"/>
      <c r="AB761" s="117"/>
      <c r="AC761" s="117"/>
      <c r="AD761" s="117"/>
    </row>
    <row r="762">
      <c r="A762" s="115"/>
      <c r="B762" s="115"/>
      <c r="C762" s="116"/>
      <c r="D762" s="117"/>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c r="AA762" s="117"/>
      <c r="AB762" s="117"/>
      <c r="AC762" s="117"/>
      <c r="AD762" s="117"/>
    </row>
    <row r="763">
      <c r="A763" s="115"/>
      <c r="B763" s="115"/>
      <c r="C763" s="116"/>
      <c r="D763" s="117"/>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c r="AA763" s="117"/>
      <c r="AB763" s="117"/>
      <c r="AC763" s="117"/>
      <c r="AD763" s="117"/>
    </row>
    <row r="764">
      <c r="A764" s="115"/>
      <c r="B764" s="115"/>
      <c r="C764" s="116"/>
      <c r="D764" s="117"/>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c r="AA764" s="117"/>
      <c r="AB764" s="117"/>
      <c r="AC764" s="117"/>
      <c r="AD764" s="117"/>
    </row>
    <row r="765">
      <c r="A765" s="115"/>
      <c r="B765" s="115"/>
      <c r="C765" s="116"/>
      <c r="D765" s="117"/>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c r="AA765" s="117"/>
      <c r="AB765" s="117"/>
      <c r="AC765" s="117"/>
      <c r="AD765" s="117"/>
    </row>
    <row r="766">
      <c r="A766" s="115"/>
      <c r="B766" s="115"/>
      <c r="C766" s="116"/>
      <c r="D766" s="117"/>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c r="AA766" s="117"/>
      <c r="AB766" s="117"/>
      <c r="AC766" s="117"/>
      <c r="AD766" s="117"/>
    </row>
    <row r="767">
      <c r="A767" s="115"/>
      <c r="B767" s="115"/>
      <c r="C767" s="116"/>
      <c r="D767" s="117"/>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c r="AA767" s="117"/>
      <c r="AB767" s="117"/>
      <c r="AC767" s="117"/>
      <c r="AD767" s="117"/>
    </row>
    <row r="768">
      <c r="A768" s="115"/>
      <c r="B768" s="115"/>
      <c r="C768" s="116"/>
      <c r="D768" s="117"/>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c r="AA768" s="117"/>
      <c r="AB768" s="117"/>
      <c r="AC768" s="117"/>
      <c r="AD768" s="117"/>
    </row>
    <row r="769">
      <c r="A769" s="115"/>
      <c r="B769" s="115"/>
      <c r="C769" s="116"/>
      <c r="D769" s="117"/>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c r="AA769" s="117"/>
      <c r="AB769" s="117"/>
      <c r="AC769" s="117"/>
      <c r="AD769" s="117"/>
    </row>
    <row r="770">
      <c r="A770" s="115"/>
      <c r="B770" s="115"/>
      <c r="C770" s="116"/>
      <c r="D770" s="117"/>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c r="AA770" s="117"/>
      <c r="AB770" s="117"/>
      <c r="AC770" s="117"/>
      <c r="AD770" s="117"/>
    </row>
    <row r="771">
      <c r="A771" s="115"/>
      <c r="B771" s="115"/>
      <c r="C771" s="116"/>
      <c r="D771" s="117"/>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c r="AA771" s="117"/>
      <c r="AB771" s="117"/>
      <c r="AC771" s="117"/>
      <c r="AD771" s="117"/>
    </row>
    <row r="772">
      <c r="A772" s="115"/>
      <c r="B772" s="115"/>
      <c r="C772" s="116"/>
      <c r="D772" s="117"/>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c r="AB772" s="117"/>
      <c r="AC772" s="117"/>
      <c r="AD772" s="117"/>
    </row>
    <row r="773">
      <c r="A773" s="115"/>
      <c r="B773" s="115"/>
      <c r="C773" s="116"/>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c r="AB773" s="117"/>
      <c r="AC773" s="117"/>
      <c r="AD773" s="117"/>
    </row>
    <row r="774">
      <c r="A774" s="115"/>
      <c r="B774" s="115"/>
      <c r="C774" s="116"/>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c r="AB774" s="117"/>
      <c r="AC774" s="117"/>
      <c r="AD774" s="117"/>
    </row>
    <row r="775">
      <c r="A775" s="115"/>
      <c r="B775" s="115"/>
      <c r="C775" s="116"/>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c r="AB775" s="117"/>
      <c r="AC775" s="117"/>
      <c r="AD775" s="117"/>
    </row>
    <row r="776">
      <c r="A776" s="115"/>
      <c r="B776" s="115"/>
      <c r="C776" s="116"/>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c r="AB776" s="117"/>
      <c r="AC776" s="117"/>
      <c r="AD776" s="117"/>
    </row>
    <row r="777">
      <c r="A777" s="115"/>
      <c r="B777" s="115"/>
      <c r="C777" s="116"/>
      <c r="D777" s="117"/>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c r="AB777" s="117"/>
      <c r="AC777" s="117"/>
      <c r="AD777" s="117"/>
    </row>
    <row r="778">
      <c r="A778" s="115"/>
      <c r="B778" s="115"/>
      <c r="C778" s="116"/>
      <c r="D778" s="117"/>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c r="AB778" s="117"/>
      <c r="AC778" s="117"/>
      <c r="AD778" s="117"/>
    </row>
    <row r="779">
      <c r="A779" s="115"/>
      <c r="B779" s="115"/>
      <c r="C779" s="116"/>
      <c r="D779" s="117"/>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c r="AA779" s="117"/>
      <c r="AB779" s="117"/>
      <c r="AC779" s="117"/>
      <c r="AD779" s="117"/>
    </row>
    <row r="780">
      <c r="A780" s="115"/>
      <c r="B780" s="115"/>
      <c r="C780" s="116"/>
      <c r="D780" s="117"/>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c r="AA780" s="117"/>
      <c r="AB780" s="117"/>
      <c r="AC780" s="117"/>
      <c r="AD780" s="117"/>
    </row>
    <row r="781">
      <c r="A781" s="115"/>
      <c r="B781" s="115"/>
      <c r="C781" s="116"/>
      <c r="D781" s="117"/>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c r="AA781" s="117"/>
      <c r="AB781" s="117"/>
      <c r="AC781" s="117"/>
      <c r="AD781" s="117"/>
    </row>
    <row r="782">
      <c r="A782" s="115"/>
      <c r="B782" s="115"/>
      <c r="C782" s="116"/>
      <c r="D782" s="117"/>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c r="AA782" s="117"/>
      <c r="AB782" s="117"/>
      <c r="AC782" s="117"/>
      <c r="AD782" s="117"/>
    </row>
    <row r="783">
      <c r="A783" s="115"/>
      <c r="B783" s="115"/>
      <c r="C783" s="116"/>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c r="AB783" s="117"/>
      <c r="AC783" s="117"/>
      <c r="AD783" s="117"/>
    </row>
    <row r="784">
      <c r="A784" s="115"/>
      <c r="B784" s="115"/>
      <c r="C784" s="116"/>
      <c r="D784" s="117"/>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c r="AB784" s="117"/>
      <c r="AC784" s="117"/>
      <c r="AD784" s="117"/>
    </row>
    <row r="785">
      <c r="A785" s="115"/>
      <c r="B785" s="115"/>
      <c r="C785" s="116"/>
      <c r="D785" s="117"/>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c r="AB785" s="117"/>
      <c r="AC785" s="117"/>
      <c r="AD785" s="117"/>
    </row>
    <row r="786">
      <c r="A786" s="115"/>
      <c r="B786" s="115"/>
      <c r="C786" s="116"/>
      <c r="D786" s="117"/>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c r="AB786" s="117"/>
      <c r="AC786" s="117"/>
      <c r="AD786" s="117"/>
    </row>
    <row r="787">
      <c r="A787" s="115"/>
      <c r="B787" s="115"/>
      <c r="C787" s="116"/>
      <c r="D787" s="117"/>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c r="AB787" s="117"/>
      <c r="AC787" s="117"/>
      <c r="AD787" s="117"/>
    </row>
    <row r="788">
      <c r="A788" s="115"/>
      <c r="B788" s="115"/>
      <c r="C788" s="116"/>
      <c r="D788" s="117"/>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c r="AA788" s="117"/>
      <c r="AB788" s="117"/>
      <c r="AC788" s="117"/>
      <c r="AD788" s="117"/>
    </row>
    <row r="789">
      <c r="A789" s="115"/>
      <c r="B789" s="115"/>
      <c r="C789" s="116"/>
      <c r="D789" s="117"/>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c r="AA789" s="117"/>
      <c r="AB789" s="117"/>
      <c r="AC789" s="117"/>
      <c r="AD789" s="117"/>
    </row>
    <row r="790">
      <c r="A790" s="115"/>
      <c r="B790" s="115"/>
      <c r="C790" s="116"/>
      <c r="D790" s="117"/>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c r="AA790" s="117"/>
      <c r="AB790" s="117"/>
      <c r="AC790" s="117"/>
      <c r="AD790" s="117"/>
    </row>
    <row r="791">
      <c r="A791" s="115"/>
      <c r="B791" s="115"/>
      <c r="C791" s="116"/>
      <c r="D791" s="117"/>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c r="AB791" s="117"/>
      <c r="AC791" s="117"/>
      <c r="AD791" s="117"/>
    </row>
    <row r="792">
      <c r="A792" s="115"/>
      <c r="B792" s="115"/>
      <c r="C792" s="116"/>
      <c r="D792" s="117"/>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c r="AB792" s="117"/>
      <c r="AC792" s="117"/>
      <c r="AD792" s="117"/>
    </row>
    <row r="793">
      <c r="A793" s="115"/>
      <c r="B793" s="115"/>
      <c r="C793" s="116"/>
      <c r="D793" s="117"/>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c r="AA793" s="117"/>
      <c r="AB793" s="117"/>
      <c r="AC793" s="117"/>
      <c r="AD793" s="117"/>
    </row>
    <row r="794">
      <c r="A794" s="115"/>
      <c r="B794" s="115"/>
      <c r="C794" s="116"/>
      <c r="D794" s="117"/>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c r="AA794" s="117"/>
      <c r="AB794" s="117"/>
      <c r="AC794" s="117"/>
      <c r="AD794" s="117"/>
    </row>
    <row r="795">
      <c r="A795" s="115"/>
      <c r="B795" s="115"/>
      <c r="C795" s="116"/>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c r="AB795" s="117"/>
      <c r="AC795" s="117"/>
      <c r="AD795" s="117"/>
    </row>
    <row r="796">
      <c r="A796" s="115"/>
      <c r="B796" s="115"/>
      <c r="C796" s="116"/>
      <c r="D796" s="117"/>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c r="AA796" s="117"/>
      <c r="AB796" s="117"/>
      <c r="AC796" s="117"/>
      <c r="AD796" s="117"/>
    </row>
    <row r="797">
      <c r="A797" s="115"/>
      <c r="B797" s="115"/>
      <c r="C797" s="116"/>
      <c r="D797" s="117"/>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c r="AA797" s="117"/>
      <c r="AB797" s="117"/>
      <c r="AC797" s="117"/>
      <c r="AD797" s="117"/>
    </row>
    <row r="798">
      <c r="A798" s="115"/>
      <c r="B798" s="115"/>
      <c r="C798" s="116"/>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c r="AA798" s="117"/>
      <c r="AB798" s="117"/>
      <c r="AC798" s="117"/>
      <c r="AD798" s="117"/>
    </row>
    <row r="799">
      <c r="A799" s="115"/>
      <c r="B799" s="115"/>
      <c r="C799" s="116"/>
      <c r="D799" s="117"/>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c r="AA799" s="117"/>
      <c r="AB799" s="117"/>
      <c r="AC799" s="117"/>
      <c r="AD799" s="117"/>
    </row>
    <row r="800">
      <c r="A800" s="115"/>
      <c r="B800" s="115"/>
      <c r="C800" s="116"/>
      <c r="D800" s="117"/>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c r="AB800" s="117"/>
      <c r="AC800" s="117"/>
      <c r="AD800" s="117"/>
    </row>
    <row r="801">
      <c r="A801" s="115"/>
      <c r="B801" s="115"/>
      <c r="C801" s="116"/>
      <c r="D801" s="117"/>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c r="AA801" s="117"/>
      <c r="AB801" s="117"/>
      <c r="AC801" s="117"/>
      <c r="AD801" s="117"/>
    </row>
    <row r="802">
      <c r="A802" s="115"/>
      <c r="B802" s="115"/>
      <c r="C802" s="116"/>
      <c r="D802" s="117"/>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c r="AA802" s="117"/>
      <c r="AB802" s="117"/>
      <c r="AC802" s="117"/>
      <c r="AD802" s="117"/>
    </row>
    <row r="803">
      <c r="A803" s="115"/>
      <c r="B803" s="115"/>
      <c r="C803" s="116"/>
      <c r="D803" s="117"/>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c r="AA803" s="117"/>
      <c r="AB803" s="117"/>
      <c r="AC803" s="117"/>
      <c r="AD803" s="117"/>
    </row>
    <row r="804">
      <c r="A804" s="115"/>
      <c r="B804" s="115"/>
      <c r="C804" s="116"/>
      <c r="D804" s="117"/>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c r="AA804" s="117"/>
      <c r="AB804" s="117"/>
      <c r="AC804" s="117"/>
      <c r="AD804" s="117"/>
    </row>
    <row r="805">
      <c r="A805" s="115"/>
      <c r="B805" s="115"/>
      <c r="C805" s="116"/>
      <c r="D805" s="117"/>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c r="AA805" s="117"/>
      <c r="AB805" s="117"/>
      <c r="AC805" s="117"/>
      <c r="AD805" s="117"/>
    </row>
    <row r="806">
      <c r="A806" s="115"/>
      <c r="B806" s="115"/>
      <c r="C806" s="116"/>
      <c r="D806" s="117"/>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c r="AA806" s="117"/>
      <c r="AB806" s="117"/>
      <c r="AC806" s="117"/>
      <c r="AD806" s="117"/>
    </row>
    <row r="807">
      <c r="A807" s="115"/>
      <c r="B807" s="115"/>
      <c r="C807" s="116"/>
      <c r="D807" s="117"/>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c r="AA807" s="117"/>
      <c r="AB807" s="117"/>
      <c r="AC807" s="117"/>
      <c r="AD807" s="117"/>
    </row>
    <row r="808">
      <c r="A808" s="115"/>
      <c r="B808" s="115"/>
      <c r="C808" s="116"/>
      <c r="D808" s="117"/>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c r="AA808" s="117"/>
      <c r="AB808" s="117"/>
      <c r="AC808" s="117"/>
      <c r="AD808" s="117"/>
    </row>
    <row r="809">
      <c r="A809" s="115"/>
      <c r="B809" s="115"/>
      <c r="C809" s="116"/>
      <c r="D809" s="117"/>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c r="AA809" s="117"/>
      <c r="AB809" s="117"/>
      <c r="AC809" s="117"/>
      <c r="AD809" s="117"/>
    </row>
    <row r="810">
      <c r="A810" s="115"/>
      <c r="B810" s="115"/>
      <c r="C810" s="116"/>
      <c r="D810" s="117"/>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c r="AA810" s="117"/>
      <c r="AB810" s="117"/>
      <c r="AC810" s="117"/>
      <c r="AD810" s="117"/>
    </row>
    <row r="811">
      <c r="A811" s="115"/>
      <c r="B811" s="115"/>
      <c r="C811" s="116"/>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c r="AB811" s="117"/>
      <c r="AC811" s="117"/>
      <c r="AD811" s="117"/>
    </row>
    <row r="812">
      <c r="A812" s="115"/>
      <c r="B812" s="115"/>
      <c r="C812" s="116"/>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c r="AB812" s="117"/>
      <c r="AC812" s="117"/>
      <c r="AD812" s="117"/>
    </row>
    <row r="813">
      <c r="A813" s="115"/>
      <c r="B813" s="115"/>
      <c r="C813" s="116"/>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c r="AB813" s="117"/>
      <c r="AC813" s="117"/>
      <c r="AD813" s="117"/>
    </row>
    <row r="814">
      <c r="A814" s="115"/>
      <c r="B814" s="115"/>
      <c r="C814" s="116"/>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c r="AB814" s="117"/>
      <c r="AC814" s="117"/>
      <c r="AD814" s="117"/>
    </row>
    <row r="815">
      <c r="A815" s="115"/>
      <c r="B815" s="115"/>
      <c r="C815" s="116"/>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c r="AB815" s="117"/>
      <c r="AC815" s="117"/>
      <c r="AD815" s="117"/>
    </row>
    <row r="816">
      <c r="A816" s="115"/>
      <c r="B816" s="115"/>
      <c r="C816" s="116"/>
      <c r="D816" s="117"/>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c r="AB816" s="117"/>
      <c r="AC816" s="117"/>
      <c r="AD816" s="117"/>
    </row>
    <row r="817">
      <c r="A817" s="115"/>
      <c r="B817" s="115"/>
      <c r="C817" s="116"/>
      <c r="D817" s="117"/>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c r="AB817" s="117"/>
      <c r="AC817" s="117"/>
      <c r="AD817" s="117"/>
    </row>
    <row r="818">
      <c r="A818" s="115"/>
      <c r="B818" s="115"/>
      <c r="C818" s="116"/>
      <c r="D818" s="117"/>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c r="AB818" s="117"/>
      <c r="AC818" s="117"/>
      <c r="AD818" s="117"/>
    </row>
    <row r="819">
      <c r="A819" s="115"/>
      <c r="B819" s="115"/>
      <c r="C819" s="116"/>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c r="AB819" s="117"/>
      <c r="AC819" s="117"/>
      <c r="AD819" s="117"/>
    </row>
    <row r="820">
      <c r="A820" s="115"/>
      <c r="B820" s="115"/>
      <c r="C820" s="116"/>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c r="AB820" s="117"/>
      <c r="AC820" s="117"/>
      <c r="AD820" s="117"/>
    </row>
    <row r="821">
      <c r="A821" s="115"/>
      <c r="B821" s="115"/>
      <c r="C821" s="116"/>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c r="AB821" s="117"/>
      <c r="AC821" s="117"/>
      <c r="AD821" s="117"/>
    </row>
    <row r="822">
      <c r="A822" s="115"/>
      <c r="B822" s="115"/>
      <c r="C822" s="116"/>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c r="AB822" s="117"/>
      <c r="AC822" s="117"/>
      <c r="AD822" s="117"/>
    </row>
    <row r="823">
      <c r="A823" s="115"/>
      <c r="B823" s="115"/>
      <c r="C823" s="116"/>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c r="AB823" s="117"/>
      <c r="AC823" s="117"/>
      <c r="AD823" s="117"/>
    </row>
    <row r="824">
      <c r="A824" s="115"/>
      <c r="B824" s="115"/>
      <c r="C824" s="116"/>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c r="AB824" s="117"/>
      <c r="AC824" s="117"/>
      <c r="AD824" s="117"/>
    </row>
    <row r="825">
      <c r="A825" s="115"/>
      <c r="B825" s="115"/>
      <c r="C825" s="116"/>
      <c r="D825" s="117"/>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c r="AA825" s="117"/>
      <c r="AB825" s="117"/>
      <c r="AC825" s="117"/>
      <c r="AD825" s="117"/>
    </row>
    <row r="826">
      <c r="A826" s="115"/>
      <c r="B826" s="115"/>
      <c r="C826" s="116"/>
      <c r="D826" s="117"/>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c r="AB826" s="117"/>
      <c r="AC826" s="117"/>
      <c r="AD826" s="117"/>
    </row>
    <row r="827">
      <c r="A827" s="115"/>
      <c r="B827" s="115"/>
      <c r="C827" s="116"/>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c r="AB827" s="117"/>
      <c r="AC827" s="117"/>
      <c r="AD827" s="117"/>
    </row>
    <row r="828">
      <c r="A828" s="115"/>
      <c r="B828" s="115"/>
      <c r="C828" s="116"/>
      <c r="D828" s="117"/>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c r="AB828" s="117"/>
      <c r="AC828" s="117"/>
      <c r="AD828" s="117"/>
    </row>
    <row r="829">
      <c r="A829" s="115"/>
      <c r="B829" s="115"/>
      <c r="C829" s="116"/>
      <c r="D829" s="117"/>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7"/>
      <c r="AB829" s="117"/>
      <c r="AC829" s="117"/>
      <c r="AD829" s="117"/>
    </row>
    <row r="830">
      <c r="A830" s="115"/>
      <c r="B830" s="115"/>
      <c r="C830" s="116"/>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c r="AB830" s="117"/>
      <c r="AC830" s="117"/>
      <c r="AD830" s="117"/>
    </row>
    <row r="831">
      <c r="A831" s="115"/>
      <c r="B831" s="115"/>
      <c r="C831" s="116"/>
      <c r="D831" s="117"/>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c r="AB831" s="117"/>
      <c r="AC831" s="117"/>
      <c r="AD831" s="117"/>
    </row>
    <row r="832">
      <c r="A832" s="115"/>
      <c r="B832" s="115"/>
      <c r="C832" s="116"/>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c r="AB832" s="117"/>
      <c r="AC832" s="117"/>
      <c r="AD832" s="117"/>
    </row>
    <row r="833">
      <c r="A833" s="115"/>
      <c r="B833" s="115"/>
      <c r="C833" s="116"/>
      <c r="D833" s="117"/>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c r="AB833" s="117"/>
      <c r="AC833" s="117"/>
      <c r="AD833" s="117"/>
    </row>
    <row r="834">
      <c r="A834" s="115"/>
      <c r="B834" s="115"/>
      <c r="C834" s="116"/>
      <c r="D834" s="117"/>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c r="AB834" s="117"/>
      <c r="AC834" s="117"/>
      <c r="AD834" s="117"/>
    </row>
    <row r="835">
      <c r="A835" s="115"/>
      <c r="B835" s="115"/>
      <c r="C835" s="116"/>
      <c r="D835" s="117"/>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c r="AB835" s="117"/>
      <c r="AC835" s="117"/>
      <c r="AD835" s="117"/>
    </row>
    <row r="836">
      <c r="A836" s="115"/>
      <c r="B836" s="115"/>
      <c r="C836" s="116"/>
      <c r="D836" s="117"/>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c r="AB836" s="117"/>
      <c r="AC836" s="117"/>
      <c r="AD836" s="117"/>
    </row>
    <row r="837">
      <c r="A837" s="115"/>
      <c r="B837" s="115"/>
      <c r="C837" s="116"/>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c r="AB837" s="117"/>
      <c r="AC837" s="117"/>
      <c r="AD837" s="117"/>
    </row>
    <row r="838">
      <c r="A838" s="115"/>
      <c r="B838" s="115"/>
      <c r="C838" s="116"/>
      <c r="D838" s="117"/>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c r="AB838" s="117"/>
      <c r="AC838" s="117"/>
      <c r="AD838" s="117"/>
    </row>
    <row r="839">
      <c r="A839" s="115"/>
      <c r="B839" s="115"/>
      <c r="C839" s="116"/>
      <c r="D839" s="117"/>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c r="AB839" s="117"/>
      <c r="AC839" s="117"/>
      <c r="AD839" s="117"/>
    </row>
    <row r="840">
      <c r="A840" s="115"/>
      <c r="B840" s="115"/>
      <c r="C840" s="116"/>
      <c r="D840" s="117"/>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c r="AB840" s="117"/>
      <c r="AC840" s="117"/>
      <c r="AD840" s="117"/>
    </row>
    <row r="841">
      <c r="A841" s="115"/>
      <c r="B841" s="115"/>
      <c r="C841" s="116"/>
      <c r="D841" s="117"/>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c r="AB841" s="117"/>
      <c r="AC841" s="117"/>
      <c r="AD841" s="117"/>
    </row>
    <row r="842">
      <c r="A842" s="115"/>
      <c r="B842" s="115"/>
      <c r="C842" s="116"/>
      <c r="D842" s="117"/>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c r="AB842" s="117"/>
      <c r="AC842" s="117"/>
      <c r="AD842" s="117"/>
    </row>
    <row r="843">
      <c r="A843" s="115"/>
      <c r="B843" s="115"/>
      <c r="C843" s="116"/>
      <c r="D843" s="117"/>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c r="AB843" s="117"/>
      <c r="AC843" s="117"/>
      <c r="AD843" s="117"/>
    </row>
    <row r="844">
      <c r="A844" s="115"/>
      <c r="B844" s="115"/>
      <c r="C844" s="116"/>
      <c r="D844" s="117"/>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c r="AB844" s="117"/>
      <c r="AC844" s="117"/>
      <c r="AD844" s="117"/>
    </row>
    <row r="845">
      <c r="A845" s="115"/>
      <c r="B845" s="115"/>
      <c r="C845" s="116"/>
      <c r="D845" s="117"/>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c r="AB845" s="117"/>
      <c r="AC845" s="117"/>
      <c r="AD845" s="117"/>
    </row>
    <row r="846">
      <c r="A846" s="115"/>
      <c r="B846" s="115"/>
      <c r="C846" s="116"/>
      <c r="D846" s="117"/>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c r="AB846" s="117"/>
      <c r="AC846" s="117"/>
      <c r="AD846" s="117"/>
    </row>
    <row r="847">
      <c r="A847" s="115"/>
      <c r="B847" s="115"/>
      <c r="C847" s="116"/>
      <c r="D847" s="117"/>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c r="AB847" s="117"/>
      <c r="AC847" s="117"/>
      <c r="AD847" s="117"/>
    </row>
    <row r="848">
      <c r="A848" s="115"/>
      <c r="B848" s="115"/>
      <c r="C848" s="116"/>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c r="AB848" s="117"/>
      <c r="AC848" s="117"/>
      <c r="AD848" s="117"/>
    </row>
    <row r="849">
      <c r="A849" s="115"/>
      <c r="B849" s="115"/>
      <c r="C849" s="116"/>
      <c r="D849" s="117"/>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c r="AB849" s="117"/>
      <c r="AC849" s="117"/>
      <c r="AD849" s="117"/>
    </row>
    <row r="850">
      <c r="A850" s="115"/>
      <c r="B850" s="115"/>
      <c r="C850" s="116"/>
      <c r="D850" s="117"/>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c r="AB850" s="117"/>
      <c r="AC850" s="117"/>
      <c r="AD850" s="117"/>
    </row>
    <row r="851">
      <c r="A851" s="115"/>
      <c r="B851" s="115"/>
      <c r="C851" s="116"/>
      <c r="D851" s="117"/>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c r="AB851" s="117"/>
      <c r="AC851" s="117"/>
      <c r="AD851" s="117"/>
    </row>
    <row r="852">
      <c r="A852" s="115"/>
      <c r="B852" s="115"/>
      <c r="C852" s="116"/>
      <c r="D852" s="117"/>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c r="AB852" s="117"/>
      <c r="AC852" s="117"/>
      <c r="AD852" s="117"/>
    </row>
    <row r="853">
      <c r="A853" s="115"/>
      <c r="B853" s="115"/>
      <c r="C853" s="116"/>
      <c r="D853" s="117"/>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c r="AB853" s="117"/>
      <c r="AC853" s="117"/>
      <c r="AD853" s="117"/>
    </row>
    <row r="854">
      <c r="A854" s="115"/>
      <c r="B854" s="115"/>
      <c r="C854" s="116"/>
      <c r="D854" s="117"/>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c r="AB854" s="117"/>
      <c r="AC854" s="117"/>
      <c r="AD854" s="117"/>
    </row>
    <row r="855">
      <c r="A855" s="115"/>
      <c r="B855" s="115"/>
      <c r="C855" s="116"/>
      <c r="D855" s="117"/>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c r="AB855" s="117"/>
      <c r="AC855" s="117"/>
      <c r="AD855" s="117"/>
    </row>
    <row r="856">
      <c r="A856" s="115"/>
      <c r="B856" s="115"/>
      <c r="C856" s="116"/>
      <c r="D856" s="117"/>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c r="AB856" s="117"/>
      <c r="AC856" s="117"/>
      <c r="AD856" s="117"/>
    </row>
    <row r="857">
      <c r="A857" s="115"/>
      <c r="B857" s="115"/>
      <c r="C857" s="116"/>
      <c r="D857" s="117"/>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c r="AB857" s="117"/>
      <c r="AC857" s="117"/>
      <c r="AD857" s="117"/>
    </row>
    <row r="858">
      <c r="A858" s="115"/>
      <c r="B858" s="115"/>
      <c r="C858" s="116"/>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c r="AB858" s="117"/>
      <c r="AC858" s="117"/>
      <c r="AD858" s="117"/>
    </row>
    <row r="859">
      <c r="A859" s="115"/>
      <c r="B859" s="115"/>
      <c r="C859" s="116"/>
      <c r="D859" s="117"/>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c r="AB859" s="117"/>
      <c r="AC859" s="117"/>
      <c r="AD859" s="117"/>
    </row>
    <row r="860">
      <c r="A860" s="115"/>
      <c r="B860" s="115"/>
      <c r="C860" s="116"/>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c r="AB860" s="117"/>
      <c r="AC860" s="117"/>
      <c r="AD860" s="117"/>
    </row>
    <row r="861">
      <c r="A861" s="115"/>
      <c r="B861" s="115"/>
      <c r="C861" s="116"/>
      <c r="D861" s="117"/>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c r="AB861" s="117"/>
      <c r="AC861" s="117"/>
      <c r="AD861" s="117"/>
    </row>
    <row r="862">
      <c r="A862" s="115"/>
      <c r="B862" s="115"/>
      <c r="C862" s="116"/>
      <c r="D862" s="117"/>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c r="AB862" s="117"/>
      <c r="AC862" s="117"/>
      <c r="AD862" s="117"/>
    </row>
    <row r="863">
      <c r="A863" s="115"/>
      <c r="B863" s="115"/>
      <c r="C863" s="116"/>
      <c r="D863" s="117"/>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c r="AB863" s="117"/>
      <c r="AC863" s="117"/>
      <c r="AD863" s="117"/>
    </row>
    <row r="864">
      <c r="A864" s="115"/>
      <c r="B864" s="115"/>
      <c r="C864" s="116"/>
      <c r="D864" s="117"/>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c r="AB864" s="117"/>
      <c r="AC864" s="117"/>
      <c r="AD864" s="117"/>
    </row>
    <row r="865">
      <c r="A865" s="115"/>
      <c r="B865" s="115"/>
      <c r="C865" s="116"/>
      <c r="D865" s="117"/>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c r="AB865" s="117"/>
      <c r="AC865" s="117"/>
      <c r="AD865" s="117"/>
    </row>
    <row r="866">
      <c r="A866" s="115"/>
      <c r="B866" s="115"/>
      <c r="C866" s="116"/>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c r="AB866" s="117"/>
      <c r="AC866" s="117"/>
      <c r="AD866" s="117"/>
    </row>
    <row r="867">
      <c r="A867" s="115"/>
      <c r="B867" s="115"/>
      <c r="C867" s="116"/>
      <c r="D867" s="117"/>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c r="AB867" s="117"/>
      <c r="AC867" s="117"/>
      <c r="AD867" s="117"/>
    </row>
    <row r="868">
      <c r="A868" s="115"/>
      <c r="B868" s="115"/>
      <c r="C868" s="116"/>
      <c r="D868" s="117"/>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c r="AB868" s="117"/>
      <c r="AC868" s="117"/>
      <c r="AD868" s="117"/>
    </row>
    <row r="869">
      <c r="A869" s="115"/>
      <c r="B869" s="115"/>
      <c r="C869" s="116"/>
      <c r="D869" s="117"/>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c r="AB869" s="117"/>
      <c r="AC869" s="117"/>
      <c r="AD869" s="117"/>
    </row>
    <row r="870">
      <c r="A870" s="115"/>
      <c r="B870" s="115"/>
      <c r="C870" s="116"/>
      <c r="D870" s="117"/>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c r="AB870" s="117"/>
      <c r="AC870" s="117"/>
      <c r="AD870" s="117"/>
    </row>
    <row r="871">
      <c r="A871" s="115"/>
      <c r="B871" s="115"/>
      <c r="C871" s="116"/>
      <c r="D871" s="117"/>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c r="AB871" s="117"/>
      <c r="AC871" s="117"/>
      <c r="AD871" s="117"/>
    </row>
    <row r="872">
      <c r="A872" s="115"/>
      <c r="B872" s="115"/>
      <c r="C872" s="116"/>
      <c r="D872" s="117"/>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c r="AB872" s="117"/>
      <c r="AC872" s="117"/>
      <c r="AD872" s="117"/>
    </row>
    <row r="873">
      <c r="A873" s="115"/>
      <c r="B873" s="115"/>
      <c r="C873" s="116"/>
      <c r="D873" s="117"/>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c r="AB873" s="117"/>
      <c r="AC873" s="117"/>
      <c r="AD873" s="117"/>
    </row>
    <row r="874">
      <c r="A874" s="115"/>
      <c r="B874" s="115"/>
      <c r="C874" s="116"/>
      <c r="D874" s="117"/>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c r="AB874" s="117"/>
      <c r="AC874" s="117"/>
      <c r="AD874" s="117"/>
    </row>
    <row r="875">
      <c r="A875" s="115"/>
      <c r="B875" s="115"/>
      <c r="C875" s="116"/>
      <c r="D875" s="117"/>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c r="AB875" s="117"/>
      <c r="AC875" s="117"/>
      <c r="AD875" s="117"/>
    </row>
    <row r="876">
      <c r="A876" s="115"/>
      <c r="B876" s="115"/>
      <c r="C876" s="116"/>
      <c r="D876" s="117"/>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c r="AB876" s="117"/>
      <c r="AC876" s="117"/>
      <c r="AD876" s="117"/>
    </row>
    <row r="877">
      <c r="A877" s="115"/>
      <c r="B877" s="115"/>
      <c r="C877" s="116"/>
      <c r="D877" s="117"/>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c r="AB877" s="117"/>
      <c r="AC877" s="117"/>
      <c r="AD877" s="117"/>
    </row>
    <row r="878">
      <c r="A878" s="115"/>
      <c r="B878" s="115"/>
      <c r="C878" s="116"/>
      <c r="D878" s="117"/>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c r="AB878" s="117"/>
      <c r="AC878" s="117"/>
      <c r="AD878" s="117"/>
    </row>
    <row r="879">
      <c r="A879" s="115"/>
      <c r="B879" s="115"/>
      <c r="C879" s="116"/>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c r="AC879" s="117"/>
      <c r="AD879" s="117"/>
    </row>
    <row r="880">
      <c r="A880" s="115"/>
      <c r="B880" s="115"/>
      <c r="C880" s="116"/>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c r="AC880" s="117"/>
      <c r="AD880" s="117"/>
    </row>
    <row r="881">
      <c r="A881" s="115"/>
      <c r="B881" s="115"/>
      <c r="C881" s="116"/>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c r="AC881" s="117"/>
      <c r="AD881" s="117"/>
    </row>
    <row r="882">
      <c r="A882" s="115"/>
      <c r="B882" s="115"/>
      <c r="C882" s="116"/>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c r="AC882" s="117"/>
      <c r="AD882" s="117"/>
    </row>
    <row r="883">
      <c r="A883" s="115"/>
      <c r="B883" s="115"/>
      <c r="C883" s="116"/>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c r="AC883" s="117"/>
      <c r="AD883" s="117"/>
    </row>
    <row r="884">
      <c r="A884" s="115"/>
      <c r="B884" s="115"/>
      <c r="C884" s="116"/>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c r="AC884" s="117"/>
      <c r="AD884" s="117"/>
    </row>
    <row r="885">
      <c r="A885" s="115"/>
      <c r="B885" s="115"/>
      <c r="C885" s="116"/>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c r="AC885" s="117"/>
      <c r="AD885" s="117"/>
    </row>
    <row r="886">
      <c r="A886" s="115"/>
      <c r="B886" s="115"/>
      <c r="C886" s="116"/>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c r="AC886" s="117"/>
      <c r="AD886" s="117"/>
    </row>
    <row r="887">
      <c r="A887" s="115"/>
      <c r="B887" s="115"/>
      <c r="C887" s="116"/>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c r="AC887" s="117"/>
      <c r="AD887" s="117"/>
    </row>
    <row r="888">
      <c r="A888" s="115"/>
      <c r="B888" s="115"/>
      <c r="C888" s="116"/>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c r="AB888" s="117"/>
      <c r="AC888" s="117"/>
      <c r="AD888" s="117"/>
    </row>
    <row r="889">
      <c r="A889" s="115"/>
      <c r="B889" s="115"/>
      <c r="C889" s="116"/>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c r="AB889" s="117"/>
      <c r="AC889" s="117"/>
      <c r="AD889" s="117"/>
    </row>
    <row r="890">
      <c r="A890" s="115"/>
      <c r="B890" s="115"/>
      <c r="C890" s="116"/>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c r="AB890" s="117"/>
      <c r="AC890" s="117"/>
      <c r="AD890" s="117"/>
    </row>
    <row r="891">
      <c r="A891" s="115"/>
      <c r="B891" s="115"/>
      <c r="C891" s="116"/>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c r="AB891" s="117"/>
      <c r="AC891" s="117"/>
      <c r="AD891" s="117"/>
    </row>
    <row r="892">
      <c r="A892" s="115"/>
      <c r="B892" s="115"/>
      <c r="C892" s="116"/>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c r="AB892" s="117"/>
      <c r="AC892" s="117"/>
      <c r="AD892" s="117"/>
    </row>
    <row r="893">
      <c r="A893" s="115"/>
      <c r="B893" s="115"/>
      <c r="C893" s="116"/>
      <c r="D893" s="117"/>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c r="AB893" s="117"/>
      <c r="AC893" s="117"/>
      <c r="AD893" s="117"/>
    </row>
    <row r="894">
      <c r="A894" s="115"/>
      <c r="B894" s="115"/>
      <c r="C894" s="116"/>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c r="AB894" s="117"/>
      <c r="AC894" s="117"/>
      <c r="AD894" s="117"/>
    </row>
    <row r="895">
      <c r="A895" s="115"/>
      <c r="B895" s="115"/>
      <c r="C895" s="116"/>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c r="AB895" s="117"/>
      <c r="AC895" s="117"/>
      <c r="AD895" s="117"/>
    </row>
    <row r="896">
      <c r="A896" s="115"/>
      <c r="B896" s="115"/>
      <c r="C896" s="116"/>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c r="AB896" s="117"/>
      <c r="AC896" s="117"/>
      <c r="AD896" s="117"/>
    </row>
    <row r="897">
      <c r="A897" s="115"/>
      <c r="B897" s="115"/>
      <c r="C897" s="116"/>
      <c r="D897" s="117"/>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c r="AB897" s="117"/>
      <c r="AC897" s="117"/>
      <c r="AD897" s="117"/>
    </row>
    <row r="898">
      <c r="A898" s="115"/>
      <c r="B898" s="115"/>
      <c r="C898" s="116"/>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c r="AB898" s="117"/>
      <c r="AC898" s="117"/>
      <c r="AD898" s="117"/>
    </row>
    <row r="899">
      <c r="A899" s="115"/>
      <c r="B899" s="115"/>
      <c r="C899" s="116"/>
      <c r="D899" s="117"/>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c r="AB899" s="117"/>
      <c r="AC899" s="117"/>
      <c r="AD899" s="117"/>
    </row>
    <row r="900">
      <c r="A900" s="115"/>
      <c r="B900" s="115"/>
      <c r="C900" s="116"/>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c r="AB900" s="117"/>
      <c r="AC900" s="117"/>
      <c r="AD900" s="117"/>
    </row>
    <row r="901">
      <c r="A901" s="115"/>
      <c r="B901" s="115"/>
      <c r="C901" s="116"/>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c r="AB901" s="117"/>
      <c r="AC901" s="117"/>
      <c r="AD901" s="117"/>
    </row>
    <row r="902">
      <c r="A902" s="115"/>
      <c r="B902" s="115"/>
      <c r="C902" s="116"/>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c r="AB902" s="117"/>
      <c r="AC902" s="117"/>
      <c r="AD902" s="117"/>
    </row>
    <row r="903">
      <c r="A903" s="115"/>
      <c r="B903" s="115"/>
      <c r="C903" s="116"/>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c r="AB903" s="117"/>
      <c r="AC903" s="117"/>
      <c r="AD903" s="117"/>
    </row>
    <row r="904">
      <c r="A904" s="115"/>
      <c r="B904" s="115"/>
      <c r="C904" s="116"/>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c r="AB904" s="117"/>
      <c r="AC904" s="117"/>
      <c r="AD904" s="117"/>
    </row>
    <row r="905">
      <c r="A905" s="115"/>
      <c r="B905" s="115"/>
      <c r="C905" s="116"/>
      <c r="D905" s="117"/>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c r="AB905" s="117"/>
      <c r="AC905" s="117"/>
      <c r="AD905" s="117"/>
    </row>
    <row r="906">
      <c r="A906" s="115"/>
      <c r="B906" s="115"/>
      <c r="C906" s="116"/>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c r="AB906" s="117"/>
      <c r="AC906" s="117"/>
      <c r="AD906" s="117"/>
    </row>
    <row r="907">
      <c r="A907" s="115"/>
      <c r="B907" s="115"/>
      <c r="C907" s="116"/>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c r="AB907" s="117"/>
      <c r="AC907" s="117"/>
      <c r="AD907" s="117"/>
    </row>
    <row r="908">
      <c r="A908" s="115"/>
      <c r="B908" s="115"/>
      <c r="C908" s="116"/>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c r="AB908" s="117"/>
      <c r="AC908" s="117"/>
      <c r="AD908" s="117"/>
    </row>
    <row r="909">
      <c r="A909" s="115"/>
      <c r="B909" s="115"/>
      <c r="C909" s="116"/>
      <c r="D909" s="117"/>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c r="AB909" s="117"/>
      <c r="AC909" s="117"/>
      <c r="AD909" s="117"/>
    </row>
    <row r="910">
      <c r="A910" s="115"/>
      <c r="B910" s="115"/>
      <c r="C910" s="116"/>
      <c r="D910" s="117"/>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c r="AA910" s="117"/>
      <c r="AB910" s="117"/>
      <c r="AC910" s="117"/>
      <c r="AD910" s="117"/>
    </row>
    <row r="911">
      <c r="A911" s="115"/>
      <c r="B911" s="115"/>
      <c r="C911" s="116"/>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c r="AB911" s="117"/>
      <c r="AC911" s="117"/>
      <c r="AD911" s="117"/>
    </row>
    <row r="912">
      <c r="A912" s="115"/>
      <c r="B912" s="115"/>
      <c r="C912" s="116"/>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c r="AB912" s="117"/>
      <c r="AC912" s="117"/>
      <c r="AD912" s="117"/>
    </row>
    <row r="913">
      <c r="A913" s="115"/>
      <c r="B913" s="115"/>
      <c r="C913" s="116"/>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c r="AB913" s="117"/>
      <c r="AC913" s="117"/>
      <c r="AD913" s="117"/>
    </row>
    <row r="914">
      <c r="A914" s="115"/>
      <c r="B914" s="115"/>
      <c r="C914" s="116"/>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c r="AB914" s="117"/>
      <c r="AC914" s="117"/>
      <c r="AD914" s="117"/>
    </row>
    <row r="915">
      <c r="A915" s="115"/>
      <c r="B915" s="115"/>
      <c r="C915" s="116"/>
      <c r="D915" s="117"/>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c r="AA915" s="117"/>
      <c r="AB915" s="117"/>
      <c r="AC915" s="117"/>
      <c r="AD915" s="117"/>
    </row>
    <row r="916">
      <c r="A916" s="115"/>
      <c r="B916" s="115"/>
      <c r="C916" s="116"/>
      <c r="D916" s="117"/>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c r="AA916" s="117"/>
      <c r="AB916" s="117"/>
      <c r="AC916" s="117"/>
      <c r="AD916" s="117"/>
    </row>
    <row r="917">
      <c r="A917" s="115"/>
      <c r="B917" s="115"/>
      <c r="C917" s="116"/>
      <c r="D917" s="117"/>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c r="AA917" s="117"/>
      <c r="AB917" s="117"/>
      <c r="AC917" s="117"/>
      <c r="AD917" s="117"/>
    </row>
    <row r="918">
      <c r="A918" s="115"/>
      <c r="B918" s="115"/>
      <c r="C918" s="116"/>
      <c r="D918" s="117"/>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c r="AA918" s="117"/>
      <c r="AB918" s="117"/>
      <c r="AC918" s="117"/>
      <c r="AD918" s="117"/>
    </row>
    <row r="919">
      <c r="A919" s="115"/>
      <c r="B919" s="115"/>
      <c r="C919" s="116"/>
      <c r="D919" s="117"/>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c r="AA919" s="117"/>
      <c r="AB919" s="117"/>
      <c r="AC919" s="117"/>
      <c r="AD919" s="117"/>
    </row>
    <row r="920">
      <c r="A920" s="115"/>
      <c r="B920" s="115"/>
      <c r="C920" s="116"/>
      <c r="D920" s="117"/>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c r="AA920" s="117"/>
      <c r="AB920" s="117"/>
      <c r="AC920" s="117"/>
      <c r="AD920" s="117"/>
    </row>
    <row r="921">
      <c r="A921" s="115"/>
      <c r="B921" s="115"/>
      <c r="C921" s="116"/>
      <c r="D921" s="117"/>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c r="AA921" s="117"/>
      <c r="AB921" s="117"/>
      <c r="AC921" s="117"/>
      <c r="AD921" s="117"/>
    </row>
    <row r="922">
      <c r="A922" s="115"/>
      <c r="B922" s="115"/>
      <c r="C922" s="116"/>
      <c r="D922" s="117"/>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c r="AA922" s="117"/>
      <c r="AB922" s="117"/>
      <c r="AC922" s="117"/>
      <c r="AD922" s="117"/>
    </row>
    <row r="923">
      <c r="A923" s="115"/>
      <c r="B923" s="115"/>
      <c r="C923" s="116"/>
      <c r="D923" s="117"/>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c r="AA923" s="117"/>
      <c r="AB923" s="117"/>
      <c r="AC923" s="117"/>
      <c r="AD923" s="117"/>
    </row>
    <row r="924">
      <c r="A924" s="115"/>
      <c r="B924" s="115"/>
      <c r="C924" s="116"/>
      <c r="D924" s="117"/>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c r="AA924" s="117"/>
      <c r="AB924" s="117"/>
      <c r="AC924" s="117"/>
      <c r="AD924" s="117"/>
    </row>
    <row r="925">
      <c r="A925" s="115"/>
      <c r="B925" s="115"/>
      <c r="C925" s="116"/>
      <c r="D925" s="117"/>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c r="AA925" s="117"/>
      <c r="AB925" s="117"/>
      <c r="AC925" s="117"/>
      <c r="AD925" s="117"/>
    </row>
    <row r="926">
      <c r="A926" s="115"/>
      <c r="B926" s="115"/>
      <c r="C926" s="116"/>
      <c r="D926" s="117"/>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c r="AA926" s="117"/>
      <c r="AB926" s="117"/>
      <c r="AC926" s="117"/>
      <c r="AD926" s="117"/>
    </row>
    <row r="927">
      <c r="A927" s="115"/>
      <c r="B927" s="115"/>
      <c r="C927" s="116"/>
      <c r="D927" s="117"/>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c r="AA927" s="117"/>
      <c r="AB927" s="117"/>
      <c r="AC927" s="117"/>
      <c r="AD927" s="117"/>
    </row>
    <row r="928">
      <c r="A928" s="115"/>
      <c r="B928" s="115"/>
      <c r="C928" s="116"/>
      <c r="D928" s="117"/>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c r="AA928" s="117"/>
      <c r="AB928" s="117"/>
      <c r="AC928" s="117"/>
      <c r="AD928" s="117"/>
    </row>
    <row r="929">
      <c r="A929" s="115"/>
      <c r="B929" s="115"/>
      <c r="C929" s="116"/>
      <c r="D929" s="117"/>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c r="AA929" s="117"/>
      <c r="AB929" s="117"/>
      <c r="AC929" s="117"/>
      <c r="AD929" s="117"/>
    </row>
    <row r="930">
      <c r="A930" s="115"/>
      <c r="B930" s="115"/>
      <c r="C930" s="116"/>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c r="AB930" s="117"/>
      <c r="AC930" s="117"/>
      <c r="AD930" s="117"/>
    </row>
    <row r="931">
      <c r="A931" s="115"/>
      <c r="B931" s="115"/>
      <c r="C931" s="116"/>
      <c r="D931" s="117"/>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c r="AA931" s="117"/>
      <c r="AB931" s="117"/>
      <c r="AC931" s="117"/>
      <c r="AD931" s="117"/>
    </row>
    <row r="932">
      <c r="A932" s="115"/>
      <c r="B932" s="115"/>
      <c r="C932" s="116"/>
      <c r="D932" s="117"/>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c r="AA932" s="117"/>
      <c r="AB932" s="117"/>
      <c r="AC932" s="117"/>
      <c r="AD932" s="117"/>
    </row>
    <row r="933">
      <c r="A933" s="115"/>
      <c r="B933" s="115"/>
      <c r="C933" s="116"/>
      <c r="D933" s="117"/>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c r="AA933" s="117"/>
      <c r="AB933" s="117"/>
      <c r="AC933" s="117"/>
      <c r="AD933" s="117"/>
    </row>
    <row r="934">
      <c r="A934" s="115"/>
      <c r="B934" s="115"/>
      <c r="C934" s="116"/>
      <c r="D934" s="117"/>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c r="AA934" s="117"/>
      <c r="AB934" s="117"/>
      <c r="AC934" s="117"/>
      <c r="AD934" s="117"/>
    </row>
    <row r="935">
      <c r="A935" s="115"/>
      <c r="B935" s="115"/>
      <c r="C935" s="116"/>
      <c r="D935" s="117"/>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c r="AA935" s="117"/>
      <c r="AB935" s="117"/>
      <c r="AC935" s="117"/>
      <c r="AD935" s="117"/>
    </row>
    <row r="936">
      <c r="A936" s="115"/>
      <c r="B936" s="115"/>
      <c r="C936" s="116"/>
      <c r="D936" s="117"/>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c r="AA936" s="117"/>
      <c r="AB936" s="117"/>
      <c r="AC936" s="117"/>
      <c r="AD936" s="117"/>
    </row>
    <row r="937">
      <c r="A937" s="115"/>
      <c r="B937" s="115"/>
      <c r="C937" s="116"/>
      <c r="D937" s="117"/>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c r="AA937" s="117"/>
      <c r="AB937" s="117"/>
      <c r="AC937" s="117"/>
      <c r="AD937" s="117"/>
    </row>
    <row r="938">
      <c r="A938" s="115"/>
      <c r="B938" s="115"/>
      <c r="C938" s="116"/>
      <c r="D938" s="117"/>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c r="AA938" s="117"/>
      <c r="AB938" s="117"/>
      <c r="AC938" s="117"/>
      <c r="AD938" s="117"/>
    </row>
    <row r="939">
      <c r="A939" s="115"/>
      <c r="B939" s="115"/>
      <c r="C939" s="116"/>
      <c r="D939" s="117"/>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c r="AA939" s="117"/>
      <c r="AB939" s="117"/>
      <c r="AC939" s="117"/>
      <c r="AD939" s="117"/>
    </row>
    <row r="940">
      <c r="A940" s="115"/>
      <c r="B940" s="115"/>
      <c r="C940" s="116"/>
      <c r="D940" s="117"/>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c r="AA940" s="117"/>
      <c r="AB940" s="117"/>
      <c r="AC940" s="117"/>
      <c r="AD940" s="117"/>
    </row>
    <row r="941">
      <c r="A941" s="115"/>
      <c r="B941" s="115"/>
      <c r="C941" s="116"/>
      <c r="D941" s="117"/>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c r="AB941" s="117"/>
      <c r="AC941" s="117"/>
      <c r="AD941" s="117"/>
    </row>
    <row r="942">
      <c r="A942" s="115"/>
      <c r="B942" s="115"/>
      <c r="C942" s="116"/>
      <c r="D942" s="117"/>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c r="AA942" s="117"/>
      <c r="AB942" s="117"/>
      <c r="AC942" s="117"/>
      <c r="AD942" s="117"/>
    </row>
    <row r="943">
      <c r="A943" s="115"/>
      <c r="B943" s="115"/>
      <c r="C943" s="116"/>
      <c r="D943" s="117"/>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c r="AA943" s="117"/>
      <c r="AB943" s="117"/>
      <c r="AC943" s="117"/>
      <c r="AD943" s="117"/>
    </row>
    <row r="944">
      <c r="A944" s="115"/>
      <c r="B944" s="115"/>
      <c r="C944" s="116"/>
      <c r="D944" s="117"/>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c r="AA944" s="117"/>
      <c r="AB944" s="117"/>
      <c r="AC944" s="117"/>
      <c r="AD944" s="117"/>
    </row>
    <row r="945">
      <c r="A945" s="115"/>
      <c r="B945" s="115"/>
      <c r="C945" s="116"/>
      <c r="D945" s="117"/>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c r="AA945" s="117"/>
      <c r="AB945" s="117"/>
      <c r="AC945" s="117"/>
      <c r="AD945" s="117"/>
    </row>
    <row r="946">
      <c r="A946" s="115"/>
      <c r="B946" s="115"/>
      <c r="C946" s="116"/>
      <c r="D946" s="117"/>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c r="AA946" s="117"/>
      <c r="AB946" s="117"/>
      <c r="AC946" s="117"/>
      <c r="AD946" s="117"/>
    </row>
    <row r="947">
      <c r="A947" s="115"/>
      <c r="B947" s="115"/>
      <c r="C947" s="116"/>
      <c r="D947" s="117"/>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c r="AA947" s="117"/>
      <c r="AB947" s="117"/>
      <c r="AC947" s="117"/>
      <c r="AD947" s="117"/>
    </row>
    <row r="948">
      <c r="A948" s="115"/>
      <c r="B948" s="115"/>
      <c r="C948" s="116"/>
      <c r="D948" s="117"/>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c r="AA948" s="117"/>
      <c r="AB948" s="117"/>
      <c r="AC948" s="117"/>
      <c r="AD948" s="117"/>
    </row>
    <row r="949">
      <c r="A949" s="115"/>
      <c r="B949" s="115"/>
      <c r="C949" s="116"/>
      <c r="D949" s="117"/>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c r="AB949" s="117"/>
      <c r="AC949" s="117"/>
      <c r="AD949" s="117"/>
    </row>
    <row r="950">
      <c r="A950" s="115"/>
      <c r="B950" s="115"/>
      <c r="C950" s="116"/>
      <c r="D950" s="117"/>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c r="AA950" s="117"/>
      <c r="AB950" s="117"/>
      <c r="AC950" s="117"/>
      <c r="AD950" s="117"/>
    </row>
    <row r="951">
      <c r="A951" s="115"/>
      <c r="B951" s="115"/>
      <c r="C951" s="116"/>
      <c r="D951" s="117"/>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c r="AA951" s="117"/>
      <c r="AB951" s="117"/>
      <c r="AC951" s="117"/>
      <c r="AD951" s="117"/>
    </row>
    <row r="952">
      <c r="A952" s="115"/>
      <c r="B952" s="115"/>
      <c r="C952" s="116"/>
      <c r="D952" s="117"/>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c r="AA952" s="117"/>
      <c r="AB952" s="117"/>
      <c r="AC952" s="117"/>
      <c r="AD952" s="117"/>
    </row>
    <row r="953">
      <c r="A953" s="115"/>
      <c r="B953" s="115"/>
      <c r="C953" s="116"/>
      <c r="D953" s="117"/>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c r="AA953" s="117"/>
      <c r="AB953" s="117"/>
      <c r="AC953" s="117"/>
      <c r="AD953" s="117"/>
    </row>
    <row r="954">
      <c r="A954" s="115"/>
      <c r="B954" s="115"/>
      <c r="C954" s="116"/>
      <c r="D954" s="117"/>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c r="AA954" s="117"/>
      <c r="AB954" s="117"/>
      <c r="AC954" s="117"/>
      <c r="AD954" s="117"/>
    </row>
    <row r="955">
      <c r="A955" s="115"/>
      <c r="B955" s="115"/>
      <c r="C955" s="116"/>
      <c r="D955" s="117"/>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c r="AA955" s="117"/>
      <c r="AB955" s="117"/>
      <c r="AC955" s="117"/>
      <c r="AD955" s="117"/>
    </row>
    <row r="956">
      <c r="A956" s="115"/>
      <c r="B956" s="115"/>
      <c r="C956" s="116"/>
      <c r="D956" s="117"/>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c r="AA956" s="117"/>
      <c r="AB956" s="117"/>
      <c r="AC956" s="117"/>
      <c r="AD956" s="117"/>
    </row>
    <row r="957">
      <c r="A957" s="115"/>
      <c r="B957" s="115"/>
      <c r="C957" s="116"/>
      <c r="D957" s="117"/>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c r="AA957" s="117"/>
      <c r="AB957" s="117"/>
      <c r="AC957" s="117"/>
      <c r="AD957" s="117"/>
    </row>
    <row r="958">
      <c r="A958" s="115"/>
      <c r="B958" s="115"/>
      <c r="C958" s="116"/>
      <c r="D958" s="117"/>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c r="AA958" s="117"/>
      <c r="AB958" s="117"/>
      <c r="AC958" s="117"/>
      <c r="AD958" s="117"/>
    </row>
    <row r="959">
      <c r="A959" s="115"/>
      <c r="B959" s="115"/>
      <c r="C959" s="116"/>
      <c r="D959" s="117"/>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c r="AA959" s="117"/>
      <c r="AB959" s="117"/>
      <c r="AC959" s="117"/>
      <c r="AD959" s="117"/>
    </row>
    <row r="960">
      <c r="A960" s="115"/>
      <c r="B960" s="115"/>
      <c r="C960" s="116"/>
      <c r="D960" s="117"/>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c r="AB960" s="117"/>
      <c r="AC960" s="117"/>
      <c r="AD960" s="117"/>
    </row>
    <row r="961">
      <c r="A961" s="115"/>
      <c r="B961" s="115"/>
      <c r="C961" s="116"/>
      <c r="D961" s="117"/>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c r="AB961" s="117"/>
      <c r="AC961" s="117"/>
      <c r="AD961" s="117"/>
    </row>
    <row r="962">
      <c r="A962" s="115"/>
      <c r="B962" s="115"/>
      <c r="C962" s="116"/>
      <c r="D962" s="117"/>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c r="AB962" s="117"/>
      <c r="AC962" s="117"/>
      <c r="AD962" s="117"/>
    </row>
    <row r="963">
      <c r="A963" s="115"/>
      <c r="B963" s="115"/>
      <c r="C963" s="116"/>
      <c r="D963" s="117"/>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c r="AB963" s="117"/>
      <c r="AC963" s="117"/>
      <c r="AD963" s="117"/>
    </row>
    <row r="964">
      <c r="A964" s="115"/>
      <c r="B964" s="115"/>
      <c r="C964" s="116"/>
      <c r="D964" s="117"/>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c r="AB964" s="117"/>
      <c r="AC964" s="117"/>
      <c r="AD964" s="117"/>
    </row>
    <row r="965">
      <c r="A965" s="115"/>
      <c r="B965" s="115"/>
      <c r="C965" s="116"/>
      <c r="D965" s="117"/>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c r="AA965" s="117"/>
      <c r="AB965" s="117"/>
      <c r="AC965" s="117"/>
      <c r="AD965" s="117"/>
    </row>
    <row r="966">
      <c r="A966" s="115"/>
      <c r="B966" s="115"/>
      <c r="C966" s="116"/>
      <c r="D966" s="117"/>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c r="AA966" s="117"/>
      <c r="AB966" s="117"/>
      <c r="AC966" s="117"/>
      <c r="AD966" s="117"/>
    </row>
    <row r="967">
      <c r="A967" s="115"/>
      <c r="B967" s="115"/>
      <c r="C967" s="116"/>
      <c r="D967" s="117"/>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c r="AA967" s="117"/>
      <c r="AB967" s="117"/>
      <c r="AC967" s="117"/>
      <c r="AD967" s="117"/>
    </row>
    <row r="968">
      <c r="A968" s="115"/>
      <c r="B968" s="115"/>
      <c r="C968" s="116"/>
      <c r="D968" s="117"/>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c r="AA968" s="117"/>
      <c r="AB968" s="117"/>
      <c r="AC968" s="117"/>
      <c r="AD968" s="117"/>
    </row>
    <row r="969">
      <c r="A969" s="115"/>
      <c r="B969" s="115"/>
      <c r="C969" s="116"/>
      <c r="D969" s="117"/>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c r="AA969" s="117"/>
      <c r="AB969" s="117"/>
      <c r="AC969" s="117"/>
      <c r="AD969" s="117"/>
    </row>
    <row r="970">
      <c r="A970" s="115"/>
      <c r="B970" s="115"/>
      <c r="C970" s="116"/>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c r="AB970" s="117"/>
      <c r="AC970" s="117"/>
      <c r="AD970" s="117"/>
    </row>
    <row r="971">
      <c r="A971" s="115"/>
      <c r="B971" s="115"/>
      <c r="C971" s="116"/>
      <c r="D971" s="117"/>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c r="AA971" s="117"/>
      <c r="AB971" s="117"/>
      <c r="AC971" s="117"/>
      <c r="AD971" s="117"/>
    </row>
    <row r="972">
      <c r="A972" s="115"/>
      <c r="B972" s="115"/>
      <c r="C972" s="116"/>
      <c r="D972" s="117"/>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c r="AA972" s="117"/>
      <c r="AB972" s="117"/>
      <c r="AC972" s="117"/>
      <c r="AD972" s="117"/>
    </row>
    <row r="973">
      <c r="A973" s="115"/>
      <c r="B973" s="115"/>
      <c r="C973" s="116"/>
      <c r="D973" s="117"/>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c r="AA973" s="117"/>
      <c r="AB973" s="117"/>
      <c r="AC973" s="117"/>
      <c r="AD973" s="117"/>
    </row>
    <row r="974">
      <c r="A974" s="115"/>
      <c r="B974" s="115"/>
      <c r="C974" s="116"/>
      <c r="D974" s="117"/>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c r="AA974" s="117"/>
      <c r="AB974" s="117"/>
      <c r="AC974" s="117"/>
      <c r="AD974" s="117"/>
    </row>
    <row r="975">
      <c r="A975" s="115"/>
      <c r="B975" s="115"/>
      <c r="C975" s="116"/>
      <c r="D975" s="117"/>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c r="AA975" s="117"/>
      <c r="AB975" s="117"/>
      <c r="AC975" s="117"/>
      <c r="AD975" s="117"/>
    </row>
    <row r="976">
      <c r="A976" s="115"/>
      <c r="B976" s="115"/>
      <c r="C976" s="116"/>
      <c r="D976" s="117"/>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c r="AA976" s="117"/>
      <c r="AB976" s="117"/>
      <c r="AC976" s="117"/>
      <c r="AD976" s="117"/>
    </row>
    <row r="977">
      <c r="A977" s="115"/>
      <c r="B977" s="115"/>
      <c r="C977" s="116"/>
      <c r="D977" s="117"/>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c r="AA977" s="117"/>
      <c r="AB977" s="117"/>
      <c r="AC977" s="117"/>
      <c r="AD977" s="117"/>
    </row>
    <row r="978">
      <c r="A978" s="115"/>
      <c r="B978" s="115"/>
      <c r="C978" s="116"/>
      <c r="D978" s="117"/>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c r="AA978" s="117"/>
      <c r="AB978" s="117"/>
      <c r="AC978" s="117"/>
      <c r="AD978" s="117"/>
    </row>
    <row r="979">
      <c r="A979" s="115"/>
      <c r="B979" s="115"/>
      <c r="C979" s="116"/>
      <c r="D979" s="117"/>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c r="AA979" s="117"/>
      <c r="AB979" s="117"/>
      <c r="AC979" s="117"/>
      <c r="AD979" s="117"/>
    </row>
    <row r="980">
      <c r="A980" s="115"/>
      <c r="B980" s="115"/>
      <c r="C980" s="116"/>
      <c r="D980" s="117"/>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c r="AA980" s="117"/>
      <c r="AB980" s="117"/>
      <c r="AC980" s="117"/>
      <c r="AD980" s="117"/>
    </row>
    <row r="981">
      <c r="A981" s="115"/>
      <c r="B981" s="115"/>
      <c r="C981" s="116"/>
      <c r="D981" s="117"/>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c r="AA981" s="117"/>
      <c r="AB981" s="117"/>
      <c r="AC981" s="117"/>
      <c r="AD981" s="117"/>
    </row>
    <row r="982">
      <c r="A982" s="115"/>
      <c r="B982" s="115"/>
      <c r="C982" s="116"/>
      <c r="D982" s="117"/>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c r="AA982" s="117"/>
      <c r="AB982" s="117"/>
      <c r="AC982" s="117"/>
      <c r="AD982" s="117"/>
    </row>
    <row r="983">
      <c r="A983" s="115"/>
      <c r="B983" s="115"/>
      <c r="C983" s="116"/>
      <c r="D983" s="117"/>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c r="AA983" s="117"/>
      <c r="AB983" s="117"/>
      <c r="AC983" s="117"/>
      <c r="AD983" s="117"/>
    </row>
    <row r="984">
      <c r="A984" s="115"/>
      <c r="B984" s="115"/>
      <c r="C984" s="116"/>
      <c r="D984" s="117"/>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c r="AA984" s="117"/>
      <c r="AB984" s="117"/>
      <c r="AC984" s="117"/>
      <c r="AD984" s="117"/>
    </row>
    <row r="985">
      <c r="A985" s="115"/>
      <c r="B985" s="115"/>
      <c r="C985" s="116"/>
      <c r="D985" s="117"/>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c r="AA985" s="117"/>
      <c r="AB985" s="117"/>
      <c r="AC985" s="117"/>
      <c r="AD985" s="117"/>
    </row>
    <row r="986">
      <c r="A986" s="115"/>
      <c r="B986" s="115"/>
      <c r="C986" s="116"/>
      <c r="D986" s="117"/>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c r="AA986" s="117"/>
      <c r="AB986" s="117"/>
      <c r="AC986" s="117"/>
      <c r="AD986" s="117"/>
    </row>
    <row r="987">
      <c r="A987" s="115"/>
      <c r="B987" s="115"/>
      <c r="C987" s="116"/>
      <c r="D987" s="117"/>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c r="AA987" s="117"/>
      <c r="AB987" s="117"/>
      <c r="AC987" s="117"/>
      <c r="AD987" s="117"/>
    </row>
    <row r="988">
      <c r="A988" s="115"/>
      <c r="B988" s="115"/>
      <c r="C988" s="116"/>
      <c r="D988" s="117"/>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c r="AA988" s="117"/>
      <c r="AB988" s="117"/>
      <c r="AC988" s="117"/>
      <c r="AD988" s="117"/>
    </row>
    <row r="989">
      <c r="A989" s="115"/>
      <c r="B989" s="115"/>
      <c r="C989" s="116"/>
      <c r="D989" s="117"/>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c r="AA989" s="117"/>
      <c r="AB989" s="117"/>
      <c r="AC989" s="117"/>
      <c r="AD989" s="117"/>
    </row>
    <row r="990">
      <c r="A990" s="115"/>
      <c r="B990" s="115"/>
      <c r="C990" s="116"/>
      <c r="D990" s="117"/>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c r="AA990" s="117"/>
      <c r="AB990" s="117"/>
      <c r="AC990" s="117"/>
      <c r="AD990" s="117"/>
    </row>
    <row r="991">
      <c r="A991" s="115"/>
      <c r="B991" s="115"/>
      <c r="C991" s="116"/>
      <c r="D991" s="117"/>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c r="AA991" s="117"/>
      <c r="AB991" s="117"/>
      <c r="AC991" s="117"/>
      <c r="AD991" s="117"/>
    </row>
    <row r="992">
      <c r="A992" s="115"/>
      <c r="B992" s="115"/>
      <c r="C992" s="116"/>
      <c r="D992" s="117"/>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c r="AA992" s="117"/>
      <c r="AB992" s="117"/>
      <c r="AC992" s="117"/>
      <c r="AD992" s="117"/>
    </row>
    <row r="993">
      <c r="A993" s="115"/>
      <c r="B993" s="115"/>
      <c r="C993" s="116"/>
      <c r="D993" s="117"/>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c r="AA993" s="117"/>
      <c r="AB993" s="117"/>
      <c r="AC993" s="117"/>
      <c r="AD993" s="117"/>
    </row>
    <row r="994">
      <c r="A994" s="115"/>
      <c r="B994" s="115"/>
      <c r="C994" s="116"/>
      <c r="D994" s="117"/>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c r="AA994" s="117"/>
      <c r="AB994" s="117"/>
      <c r="AC994" s="117"/>
      <c r="AD994" s="117"/>
    </row>
    <row r="995">
      <c r="A995" s="115"/>
      <c r="B995" s="115"/>
      <c r="C995" s="116"/>
      <c r="D995" s="117"/>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c r="AB995" s="117"/>
      <c r="AC995" s="117"/>
      <c r="AD995" s="117"/>
    </row>
    <row r="996">
      <c r="A996" s="115"/>
      <c r="B996" s="115"/>
      <c r="C996" s="116"/>
      <c r="D996" s="117"/>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c r="AA996" s="117"/>
      <c r="AB996" s="117"/>
      <c r="AC996" s="117"/>
      <c r="AD996" s="117"/>
    </row>
    <row r="997">
      <c r="A997" s="115"/>
      <c r="B997" s="115"/>
      <c r="C997" s="116"/>
      <c r="D997" s="117"/>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c r="AA997" s="117"/>
      <c r="AB997" s="117"/>
      <c r="AC997" s="117"/>
      <c r="AD997" s="117"/>
    </row>
    <row r="998">
      <c r="A998" s="115"/>
      <c r="B998" s="115"/>
      <c r="C998" s="116"/>
      <c r="D998" s="117"/>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c r="AA998" s="117"/>
      <c r="AB998" s="117"/>
      <c r="AC998" s="117"/>
      <c r="AD998" s="117"/>
    </row>
    <row r="999">
      <c r="A999" s="115"/>
      <c r="B999" s="115"/>
      <c r="C999" s="116"/>
      <c r="D999" s="117"/>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c r="AA999" s="117"/>
      <c r="AB999" s="117"/>
      <c r="AC999" s="117"/>
      <c r="AD999" s="117"/>
    </row>
    <row r="1000">
      <c r="A1000" s="115"/>
      <c r="B1000" s="115"/>
      <c r="C1000" s="116"/>
      <c r="D1000" s="117"/>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c r="AA1000" s="117"/>
      <c r="AB1000" s="117"/>
      <c r="AC1000" s="117"/>
      <c r="AD1000" s="117"/>
    </row>
    <row r="1001">
      <c r="A1001" s="115"/>
      <c r="B1001" s="115"/>
      <c r="C1001" s="116"/>
      <c r="D1001" s="117"/>
      <c r="E1001" s="117"/>
      <c r="F1001" s="117"/>
      <c r="G1001" s="117"/>
      <c r="H1001" s="117"/>
      <c r="I1001" s="117"/>
      <c r="J1001" s="117"/>
      <c r="K1001" s="117"/>
      <c r="L1001" s="117"/>
      <c r="M1001" s="117"/>
      <c r="N1001" s="117"/>
      <c r="O1001" s="117"/>
      <c r="P1001" s="117"/>
      <c r="Q1001" s="117"/>
      <c r="R1001" s="117"/>
      <c r="S1001" s="117"/>
      <c r="T1001" s="117"/>
      <c r="U1001" s="117"/>
      <c r="V1001" s="117"/>
      <c r="W1001" s="117"/>
      <c r="X1001" s="117"/>
      <c r="Y1001" s="117"/>
      <c r="Z1001" s="117"/>
      <c r="AA1001" s="117"/>
      <c r="AB1001" s="117"/>
      <c r="AC1001" s="117"/>
      <c r="AD1001" s="117"/>
    </row>
    <row r="1002">
      <c r="A1002" s="115"/>
      <c r="B1002" s="115"/>
      <c r="C1002" s="116"/>
      <c r="D1002" s="117"/>
      <c r="E1002" s="117"/>
      <c r="F1002" s="117"/>
      <c r="G1002" s="117"/>
      <c r="H1002" s="117"/>
      <c r="I1002" s="117"/>
      <c r="J1002" s="117"/>
      <c r="K1002" s="117"/>
      <c r="L1002" s="117"/>
      <c r="M1002" s="117"/>
      <c r="N1002" s="117"/>
      <c r="O1002" s="117"/>
      <c r="P1002" s="117"/>
      <c r="Q1002" s="117"/>
      <c r="R1002" s="117"/>
      <c r="S1002" s="117"/>
      <c r="T1002" s="117"/>
      <c r="U1002" s="117"/>
      <c r="V1002" s="117"/>
      <c r="W1002" s="117"/>
      <c r="X1002" s="117"/>
      <c r="Y1002" s="117"/>
      <c r="Z1002" s="117"/>
      <c r="AA1002" s="117"/>
      <c r="AB1002" s="117"/>
      <c r="AC1002" s="117"/>
      <c r="AD1002" s="117"/>
    </row>
    <row r="1003">
      <c r="A1003" s="115"/>
      <c r="B1003" s="115"/>
      <c r="C1003" s="116"/>
      <c r="D1003" s="117"/>
      <c r="E1003" s="117"/>
      <c r="F1003" s="117"/>
      <c r="G1003" s="117"/>
      <c r="H1003" s="117"/>
      <c r="I1003" s="117"/>
      <c r="J1003" s="117"/>
      <c r="K1003" s="117"/>
      <c r="L1003" s="117"/>
      <c r="M1003" s="117"/>
      <c r="N1003" s="117"/>
      <c r="O1003" s="117"/>
      <c r="P1003" s="117"/>
      <c r="Q1003" s="117"/>
      <c r="R1003" s="117"/>
      <c r="S1003" s="117"/>
      <c r="T1003" s="117"/>
      <c r="U1003" s="117"/>
      <c r="V1003" s="117"/>
      <c r="W1003" s="117"/>
      <c r="X1003" s="117"/>
      <c r="Y1003" s="117"/>
      <c r="Z1003" s="117"/>
      <c r="AA1003" s="117"/>
      <c r="AB1003" s="117"/>
      <c r="AC1003" s="117"/>
      <c r="AD1003" s="117"/>
    </row>
    <row r="1004">
      <c r="A1004" s="115"/>
      <c r="B1004" s="115"/>
      <c r="C1004" s="116"/>
      <c r="D1004" s="117"/>
      <c r="E1004" s="117"/>
      <c r="F1004" s="117"/>
      <c r="G1004" s="117"/>
      <c r="H1004" s="117"/>
      <c r="I1004" s="117"/>
      <c r="J1004" s="117"/>
      <c r="K1004" s="117"/>
      <c r="L1004" s="117"/>
      <c r="M1004" s="117"/>
      <c r="N1004" s="117"/>
      <c r="O1004" s="117"/>
      <c r="P1004" s="117"/>
      <c r="Q1004" s="117"/>
      <c r="R1004" s="117"/>
      <c r="S1004" s="117"/>
      <c r="T1004" s="117"/>
      <c r="U1004" s="117"/>
      <c r="V1004" s="117"/>
      <c r="W1004" s="117"/>
      <c r="X1004" s="117"/>
      <c r="Y1004" s="117"/>
      <c r="Z1004" s="117"/>
      <c r="AA1004" s="117"/>
      <c r="AB1004" s="117"/>
      <c r="AC1004" s="117"/>
      <c r="AD1004" s="117"/>
    </row>
    <row r="1005">
      <c r="A1005" s="115"/>
      <c r="B1005" s="115"/>
      <c r="C1005" s="116"/>
      <c r="D1005" s="117"/>
      <c r="E1005" s="117"/>
      <c r="F1005" s="117"/>
      <c r="G1005" s="117"/>
      <c r="H1005" s="117"/>
      <c r="I1005" s="117"/>
      <c r="J1005" s="117"/>
      <c r="K1005" s="117"/>
      <c r="L1005" s="117"/>
      <c r="M1005" s="117"/>
      <c r="N1005" s="117"/>
      <c r="O1005" s="117"/>
      <c r="P1005" s="117"/>
      <c r="Q1005" s="117"/>
      <c r="R1005" s="117"/>
      <c r="S1005" s="117"/>
      <c r="T1005" s="117"/>
      <c r="U1005" s="117"/>
      <c r="V1005" s="117"/>
      <c r="W1005" s="117"/>
      <c r="X1005" s="117"/>
      <c r="Y1005" s="117"/>
      <c r="Z1005" s="117"/>
      <c r="AA1005" s="117"/>
      <c r="AB1005" s="117"/>
      <c r="AC1005" s="117"/>
      <c r="AD1005" s="117"/>
    </row>
    <row r="1006">
      <c r="A1006" s="115"/>
      <c r="B1006" s="115"/>
      <c r="C1006" s="116"/>
      <c r="D1006" s="117"/>
      <c r="E1006" s="117"/>
      <c r="F1006" s="117"/>
      <c r="G1006" s="117"/>
      <c r="H1006" s="117"/>
      <c r="I1006" s="117"/>
      <c r="J1006" s="117"/>
      <c r="K1006" s="117"/>
      <c r="L1006" s="117"/>
      <c r="M1006" s="117"/>
      <c r="N1006" s="117"/>
      <c r="O1006" s="117"/>
      <c r="P1006" s="117"/>
      <c r="Q1006" s="117"/>
      <c r="R1006" s="117"/>
      <c r="S1006" s="117"/>
      <c r="T1006" s="117"/>
      <c r="U1006" s="117"/>
      <c r="V1006" s="117"/>
      <c r="W1006" s="117"/>
      <c r="X1006" s="117"/>
      <c r="Y1006" s="117"/>
      <c r="Z1006" s="117"/>
      <c r="AA1006" s="117"/>
      <c r="AB1006" s="117"/>
      <c r="AC1006" s="117"/>
      <c r="AD1006" s="117"/>
    </row>
    <row r="1007">
      <c r="A1007" s="115"/>
      <c r="B1007" s="115"/>
      <c r="C1007" s="116"/>
      <c r="D1007" s="117"/>
      <c r="E1007" s="117"/>
      <c r="F1007" s="117"/>
      <c r="G1007" s="117"/>
      <c r="H1007" s="117"/>
      <c r="I1007" s="117"/>
      <c r="J1007" s="117"/>
      <c r="K1007" s="117"/>
      <c r="L1007" s="117"/>
      <c r="M1007" s="117"/>
      <c r="N1007" s="117"/>
      <c r="O1007" s="117"/>
      <c r="P1007" s="117"/>
      <c r="Q1007" s="117"/>
      <c r="R1007" s="117"/>
      <c r="S1007" s="117"/>
      <c r="T1007" s="117"/>
      <c r="U1007" s="117"/>
      <c r="V1007" s="117"/>
      <c r="W1007" s="117"/>
      <c r="X1007" s="117"/>
      <c r="Y1007" s="117"/>
      <c r="Z1007" s="117"/>
      <c r="AA1007" s="117"/>
      <c r="AB1007" s="117"/>
      <c r="AC1007" s="117"/>
      <c r="AD1007" s="117"/>
    </row>
    <row r="1008">
      <c r="A1008" s="115"/>
      <c r="B1008" s="115"/>
      <c r="C1008" s="116"/>
      <c r="D1008" s="117"/>
      <c r="E1008" s="117"/>
      <c r="F1008" s="117"/>
      <c r="G1008" s="117"/>
      <c r="H1008" s="117"/>
      <c r="I1008" s="117"/>
      <c r="J1008" s="117"/>
      <c r="K1008" s="117"/>
      <c r="L1008" s="117"/>
      <c r="M1008" s="117"/>
      <c r="N1008" s="117"/>
      <c r="O1008" s="117"/>
      <c r="P1008" s="117"/>
      <c r="Q1008" s="117"/>
      <c r="R1008" s="117"/>
      <c r="S1008" s="117"/>
      <c r="T1008" s="117"/>
      <c r="U1008" s="117"/>
      <c r="V1008" s="117"/>
      <c r="W1008" s="117"/>
      <c r="X1008" s="117"/>
      <c r="Y1008" s="117"/>
      <c r="Z1008" s="117"/>
      <c r="AA1008" s="117"/>
      <c r="AB1008" s="117"/>
      <c r="AC1008" s="117"/>
      <c r="AD1008" s="117"/>
    </row>
    <row r="1009">
      <c r="A1009" s="115"/>
      <c r="B1009" s="115"/>
      <c r="C1009" s="116"/>
      <c r="D1009" s="117"/>
      <c r="E1009" s="117"/>
      <c r="F1009" s="117"/>
      <c r="G1009" s="117"/>
      <c r="H1009" s="117"/>
      <c r="I1009" s="117"/>
      <c r="J1009" s="117"/>
      <c r="K1009" s="117"/>
      <c r="L1009" s="117"/>
      <c r="M1009" s="117"/>
      <c r="N1009" s="117"/>
      <c r="O1009" s="117"/>
      <c r="P1009" s="117"/>
      <c r="Q1009" s="117"/>
      <c r="R1009" s="117"/>
      <c r="S1009" s="117"/>
      <c r="T1009" s="117"/>
      <c r="U1009" s="117"/>
      <c r="V1009" s="117"/>
      <c r="W1009" s="117"/>
      <c r="X1009" s="117"/>
      <c r="Y1009" s="117"/>
      <c r="Z1009" s="117"/>
      <c r="AA1009" s="117"/>
      <c r="AB1009" s="117"/>
      <c r="AC1009" s="117"/>
      <c r="AD1009" s="117"/>
    </row>
    <row r="1010">
      <c r="A1010" s="115"/>
      <c r="B1010" s="115"/>
      <c r="C1010" s="116"/>
      <c r="D1010" s="117"/>
      <c r="E1010" s="117"/>
      <c r="F1010" s="117"/>
      <c r="G1010" s="117"/>
      <c r="H1010" s="117"/>
      <c r="I1010" s="117"/>
      <c r="J1010" s="117"/>
      <c r="K1010" s="117"/>
      <c r="L1010" s="117"/>
      <c r="M1010" s="117"/>
      <c r="N1010" s="117"/>
      <c r="O1010" s="117"/>
      <c r="P1010" s="117"/>
      <c r="Q1010" s="117"/>
      <c r="R1010" s="117"/>
      <c r="S1010" s="117"/>
      <c r="T1010" s="117"/>
      <c r="U1010" s="117"/>
      <c r="V1010" s="117"/>
      <c r="W1010" s="117"/>
      <c r="X1010" s="117"/>
      <c r="Y1010" s="117"/>
      <c r="Z1010" s="117"/>
      <c r="AA1010" s="117"/>
      <c r="AB1010" s="117"/>
      <c r="AC1010" s="117"/>
      <c r="AD1010" s="117"/>
    </row>
    <row r="1011">
      <c r="A1011" s="115"/>
      <c r="B1011" s="115"/>
      <c r="C1011" s="116"/>
      <c r="D1011" s="117"/>
      <c r="E1011" s="117"/>
      <c r="F1011" s="117"/>
      <c r="G1011" s="117"/>
      <c r="H1011" s="117"/>
      <c r="I1011" s="117"/>
      <c r="J1011" s="117"/>
      <c r="K1011" s="117"/>
      <c r="L1011" s="117"/>
      <c r="M1011" s="117"/>
      <c r="N1011" s="117"/>
      <c r="O1011" s="117"/>
      <c r="P1011" s="117"/>
      <c r="Q1011" s="117"/>
      <c r="R1011" s="117"/>
      <c r="S1011" s="117"/>
      <c r="T1011" s="117"/>
      <c r="U1011" s="117"/>
      <c r="V1011" s="117"/>
      <c r="W1011" s="117"/>
      <c r="X1011" s="117"/>
      <c r="Y1011" s="117"/>
      <c r="Z1011" s="117"/>
      <c r="AA1011" s="117"/>
      <c r="AB1011" s="117"/>
      <c r="AC1011" s="117"/>
      <c r="AD1011" s="117"/>
    </row>
    <row r="1012">
      <c r="A1012" s="115"/>
      <c r="B1012" s="115"/>
      <c r="C1012" s="116"/>
      <c r="D1012" s="117"/>
      <c r="E1012" s="117"/>
      <c r="F1012" s="117"/>
      <c r="G1012" s="117"/>
      <c r="H1012" s="117"/>
      <c r="I1012" s="117"/>
      <c r="J1012" s="117"/>
      <c r="K1012" s="117"/>
      <c r="L1012" s="117"/>
      <c r="M1012" s="117"/>
      <c r="N1012" s="117"/>
      <c r="O1012" s="117"/>
      <c r="P1012" s="117"/>
      <c r="Q1012" s="117"/>
      <c r="R1012" s="117"/>
      <c r="S1012" s="117"/>
      <c r="T1012" s="117"/>
      <c r="U1012" s="117"/>
      <c r="V1012" s="117"/>
      <c r="W1012" s="117"/>
      <c r="X1012" s="117"/>
      <c r="Y1012" s="117"/>
      <c r="Z1012" s="117"/>
      <c r="AA1012" s="117"/>
      <c r="AB1012" s="117"/>
      <c r="AC1012" s="117"/>
      <c r="AD1012" s="117"/>
    </row>
    <row r="1013">
      <c r="A1013" s="115"/>
      <c r="B1013" s="115"/>
      <c r="C1013" s="116"/>
      <c r="D1013" s="117"/>
      <c r="E1013" s="117"/>
      <c r="F1013" s="117"/>
      <c r="G1013" s="117"/>
      <c r="H1013" s="117"/>
      <c r="I1013" s="117"/>
      <c r="J1013" s="117"/>
      <c r="K1013" s="117"/>
      <c r="L1013" s="117"/>
      <c r="M1013" s="117"/>
      <c r="N1013" s="117"/>
      <c r="O1013" s="117"/>
      <c r="P1013" s="117"/>
      <c r="Q1013" s="117"/>
      <c r="R1013" s="117"/>
      <c r="S1013" s="117"/>
      <c r="T1013" s="117"/>
      <c r="U1013" s="117"/>
      <c r="V1013" s="117"/>
      <c r="W1013" s="117"/>
      <c r="X1013" s="117"/>
      <c r="Y1013" s="117"/>
      <c r="Z1013" s="117"/>
      <c r="AA1013" s="117"/>
      <c r="AB1013" s="117"/>
      <c r="AC1013" s="117"/>
      <c r="AD1013" s="117"/>
    </row>
    <row r="1014">
      <c r="A1014" s="115"/>
      <c r="B1014" s="115"/>
      <c r="C1014" s="116"/>
      <c r="D1014" s="117"/>
      <c r="E1014" s="117"/>
      <c r="F1014" s="117"/>
      <c r="G1014" s="117"/>
      <c r="H1014" s="117"/>
      <c r="I1014" s="117"/>
      <c r="J1014" s="117"/>
      <c r="K1014" s="117"/>
      <c r="L1014" s="117"/>
      <c r="M1014" s="117"/>
      <c r="N1014" s="117"/>
      <c r="O1014" s="117"/>
      <c r="P1014" s="117"/>
      <c r="Q1014" s="117"/>
      <c r="R1014" s="117"/>
      <c r="S1014" s="117"/>
      <c r="T1014" s="117"/>
      <c r="U1014" s="117"/>
      <c r="V1014" s="117"/>
      <c r="W1014" s="117"/>
      <c r="X1014" s="117"/>
      <c r="Y1014" s="117"/>
      <c r="Z1014" s="117"/>
      <c r="AA1014" s="117"/>
      <c r="AB1014" s="117"/>
      <c r="AC1014" s="117"/>
      <c r="AD1014" s="117"/>
    </row>
    <row r="1015">
      <c r="A1015" s="115"/>
      <c r="B1015" s="115"/>
      <c r="C1015" s="116"/>
      <c r="D1015" s="117"/>
      <c r="E1015" s="117"/>
      <c r="F1015" s="117"/>
      <c r="G1015" s="117"/>
      <c r="H1015" s="117"/>
      <c r="I1015" s="117"/>
      <c r="J1015" s="117"/>
      <c r="K1015" s="117"/>
      <c r="L1015" s="117"/>
      <c r="M1015" s="117"/>
      <c r="N1015" s="117"/>
      <c r="O1015" s="117"/>
      <c r="P1015" s="117"/>
      <c r="Q1015" s="117"/>
      <c r="R1015" s="117"/>
      <c r="S1015" s="117"/>
      <c r="T1015" s="117"/>
      <c r="U1015" s="117"/>
      <c r="V1015" s="117"/>
      <c r="W1015" s="117"/>
      <c r="X1015" s="117"/>
      <c r="Y1015" s="117"/>
      <c r="Z1015" s="117"/>
      <c r="AA1015" s="117"/>
      <c r="AB1015" s="117"/>
      <c r="AC1015" s="117"/>
      <c r="AD1015" s="117"/>
    </row>
    <row r="1016">
      <c r="A1016" s="115"/>
      <c r="B1016" s="115"/>
      <c r="C1016" s="116"/>
      <c r="D1016" s="117"/>
      <c r="E1016" s="117"/>
      <c r="F1016" s="117"/>
      <c r="G1016" s="117"/>
      <c r="H1016" s="117"/>
      <c r="I1016" s="117"/>
      <c r="J1016" s="117"/>
      <c r="K1016" s="117"/>
      <c r="L1016" s="117"/>
      <c r="M1016" s="117"/>
      <c r="N1016" s="117"/>
      <c r="O1016" s="117"/>
      <c r="P1016" s="117"/>
      <c r="Q1016" s="117"/>
      <c r="R1016" s="117"/>
      <c r="S1016" s="117"/>
      <c r="T1016" s="117"/>
      <c r="U1016" s="117"/>
      <c r="V1016" s="117"/>
      <c r="W1016" s="117"/>
      <c r="X1016" s="117"/>
      <c r="Y1016" s="117"/>
      <c r="Z1016" s="117"/>
      <c r="AA1016" s="117"/>
      <c r="AB1016" s="117"/>
      <c r="AC1016" s="117"/>
      <c r="AD1016" s="117"/>
    </row>
    <row r="1017">
      <c r="A1017" s="115"/>
      <c r="B1017" s="115"/>
      <c r="C1017" s="116"/>
      <c r="D1017" s="117"/>
      <c r="E1017" s="117"/>
      <c r="F1017" s="117"/>
      <c r="G1017" s="117"/>
      <c r="H1017" s="117"/>
      <c r="I1017" s="117"/>
      <c r="J1017" s="117"/>
      <c r="K1017" s="117"/>
      <c r="L1017" s="117"/>
      <c r="M1017" s="117"/>
      <c r="N1017" s="117"/>
      <c r="O1017" s="117"/>
      <c r="P1017" s="117"/>
      <c r="Q1017" s="117"/>
      <c r="R1017" s="117"/>
      <c r="S1017" s="117"/>
      <c r="T1017" s="117"/>
      <c r="U1017" s="117"/>
      <c r="V1017" s="117"/>
      <c r="W1017" s="117"/>
      <c r="X1017" s="117"/>
      <c r="Y1017" s="117"/>
      <c r="Z1017" s="117"/>
      <c r="AA1017" s="117"/>
      <c r="AB1017" s="117"/>
      <c r="AC1017" s="117"/>
      <c r="AD1017" s="117"/>
    </row>
    <row r="1018">
      <c r="A1018" s="115"/>
      <c r="B1018" s="115"/>
      <c r="C1018" s="116"/>
      <c r="D1018" s="117"/>
      <c r="E1018" s="117"/>
      <c r="F1018" s="117"/>
      <c r="G1018" s="117"/>
      <c r="H1018" s="117"/>
      <c r="I1018" s="117"/>
      <c r="J1018" s="117"/>
      <c r="K1018" s="117"/>
      <c r="L1018" s="117"/>
      <c r="M1018" s="117"/>
      <c r="N1018" s="117"/>
      <c r="O1018" s="117"/>
      <c r="P1018" s="117"/>
      <c r="Q1018" s="117"/>
      <c r="R1018" s="117"/>
      <c r="S1018" s="117"/>
      <c r="T1018" s="117"/>
      <c r="U1018" s="117"/>
      <c r="V1018" s="117"/>
      <c r="W1018" s="117"/>
      <c r="X1018" s="117"/>
      <c r="Y1018" s="117"/>
      <c r="Z1018" s="117"/>
      <c r="AA1018" s="117"/>
      <c r="AB1018" s="117"/>
      <c r="AC1018" s="117"/>
      <c r="AD1018" s="117"/>
    </row>
    <row r="1019">
      <c r="A1019" s="115"/>
      <c r="B1019" s="115"/>
      <c r="C1019" s="116"/>
      <c r="D1019" s="117"/>
      <c r="E1019" s="117"/>
      <c r="F1019" s="117"/>
      <c r="G1019" s="117"/>
      <c r="H1019" s="117"/>
      <c r="I1019" s="117"/>
      <c r="J1019" s="117"/>
      <c r="K1019" s="117"/>
      <c r="L1019" s="117"/>
      <c r="M1019" s="117"/>
      <c r="N1019" s="117"/>
      <c r="O1019" s="117"/>
      <c r="P1019" s="117"/>
      <c r="Q1019" s="117"/>
      <c r="R1019" s="117"/>
      <c r="S1019" s="117"/>
      <c r="T1019" s="117"/>
      <c r="U1019" s="117"/>
      <c r="V1019" s="117"/>
      <c r="W1019" s="117"/>
      <c r="X1019" s="117"/>
      <c r="Y1019" s="117"/>
      <c r="Z1019" s="117"/>
      <c r="AA1019" s="117"/>
      <c r="AB1019" s="117"/>
      <c r="AC1019" s="117"/>
      <c r="AD1019" s="117"/>
    </row>
    <row r="1020">
      <c r="A1020" s="115"/>
      <c r="B1020" s="115"/>
      <c r="C1020" s="116"/>
      <c r="D1020" s="117"/>
      <c r="E1020" s="117"/>
      <c r="F1020" s="117"/>
      <c r="G1020" s="117"/>
      <c r="H1020" s="117"/>
      <c r="I1020" s="117"/>
      <c r="J1020" s="117"/>
      <c r="K1020" s="117"/>
      <c r="L1020" s="117"/>
      <c r="M1020" s="117"/>
      <c r="N1020" s="117"/>
      <c r="O1020" s="117"/>
      <c r="P1020" s="117"/>
      <c r="Q1020" s="117"/>
      <c r="R1020" s="117"/>
      <c r="S1020" s="117"/>
      <c r="T1020" s="117"/>
      <c r="U1020" s="117"/>
      <c r="V1020" s="117"/>
      <c r="W1020" s="117"/>
      <c r="X1020" s="117"/>
      <c r="Y1020" s="117"/>
      <c r="Z1020" s="117"/>
      <c r="AA1020" s="117"/>
      <c r="AB1020" s="117"/>
      <c r="AC1020" s="117"/>
      <c r="AD1020" s="117"/>
    </row>
    <row r="1021">
      <c r="A1021" s="115"/>
      <c r="B1021" s="115"/>
      <c r="C1021" s="116"/>
      <c r="D1021" s="117"/>
      <c r="E1021" s="117"/>
      <c r="F1021" s="117"/>
      <c r="G1021" s="117"/>
      <c r="H1021" s="117"/>
      <c r="I1021" s="117"/>
      <c r="J1021" s="117"/>
      <c r="K1021" s="117"/>
      <c r="L1021" s="117"/>
      <c r="M1021" s="117"/>
      <c r="N1021" s="117"/>
      <c r="O1021" s="117"/>
      <c r="P1021" s="117"/>
      <c r="Q1021" s="117"/>
      <c r="R1021" s="117"/>
      <c r="S1021" s="117"/>
      <c r="T1021" s="117"/>
      <c r="U1021" s="117"/>
      <c r="V1021" s="117"/>
      <c r="W1021" s="117"/>
      <c r="X1021" s="117"/>
      <c r="Y1021" s="117"/>
      <c r="Z1021" s="117"/>
      <c r="AA1021" s="117"/>
      <c r="AB1021" s="117"/>
      <c r="AC1021" s="117"/>
      <c r="AD1021" s="117"/>
    </row>
    <row r="1022">
      <c r="A1022" s="115"/>
      <c r="B1022" s="115"/>
      <c r="C1022" s="116"/>
      <c r="D1022" s="117"/>
      <c r="E1022" s="117"/>
      <c r="F1022" s="117"/>
      <c r="G1022" s="117"/>
      <c r="H1022" s="117"/>
      <c r="I1022" s="117"/>
      <c r="J1022" s="117"/>
      <c r="K1022" s="117"/>
      <c r="L1022" s="117"/>
      <c r="M1022" s="117"/>
      <c r="N1022" s="117"/>
      <c r="O1022" s="117"/>
      <c r="P1022" s="117"/>
      <c r="Q1022" s="117"/>
      <c r="R1022" s="117"/>
      <c r="S1022" s="117"/>
      <c r="T1022" s="117"/>
      <c r="U1022" s="117"/>
      <c r="V1022" s="117"/>
      <c r="W1022" s="117"/>
      <c r="X1022" s="117"/>
      <c r="Y1022" s="117"/>
      <c r="Z1022" s="117"/>
      <c r="AA1022" s="117"/>
      <c r="AB1022" s="117"/>
      <c r="AC1022" s="117"/>
      <c r="AD1022" s="117"/>
    </row>
    <row r="1023">
      <c r="A1023" s="115"/>
      <c r="B1023" s="115"/>
      <c r="C1023" s="116"/>
      <c r="D1023" s="117"/>
      <c r="E1023" s="117"/>
      <c r="F1023" s="117"/>
      <c r="G1023" s="117"/>
      <c r="H1023" s="117"/>
      <c r="I1023" s="117"/>
      <c r="J1023" s="117"/>
      <c r="K1023" s="117"/>
      <c r="L1023" s="117"/>
      <c r="M1023" s="117"/>
      <c r="N1023" s="117"/>
      <c r="O1023" s="117"/>
      <c r="P1023" s="117"/>
      <c r="Q1023" s="117"/>
      <c r="R1023" s="117"/>
      <c r="S1023" s="117"/>
      <c r="T1023" s="117"/>
      <c r="U1023" s="117"/>
      <c r="V1023" s="117"/>
      <c r="W1023" s="117"/>
      <c r="X1023" s="117"/>
      <c r="Y1023" s="117"/>
      <c r="Z1023" s="117"/>
      <c r="AA1023" s="117"/>
      <c r="AB1023" s="117"/>
      <c r="AC1023" s="117"/>
      <c r="AD1023" s="117"/>
    </row>
    <row r="1024">
      <c r="A1024" s="115"/>
      <c r="B1024" s="115"/>
      <c r="C1024" s="116"/>
      <c r="D1024" s="117"/>
      <c r="E1024" s="117"/>
      <c r="F1024" s="117"/>
      <c r="G1024" s="117"/>
      <c r="H1024" s="117"/>
      <c r="I1024" s="117"/>
      <c r="J1024" s="117"/>
      <c r="K1024" s="117"/>
      <c r="L1024" s="117"/>
      <c r="M1024" s="117"/>
      <c r="N1024" s="117"/>
      <c r="O1024" s="117"/>
      <c r="P1024" s="117"/>
      <c r="Q1024" s="117"/>
      <c r="R1024" s="117"/>
      <c r="S1024" s="117"/>
      <c r="T1024" s="117"/>
      <c r="U1024" s="117"/>
      <c r="V1024" s="117"/>
      <c r="W1024" s="117"/>
      <c r="X1024" s="117"/>
      <c r="Y1024" s="117"/>
      <c r="Z1024" s="117"/>
      <c r="AA1024" s="117"/>
      <c r="AB1024" s="117"/>
      <c r="AC1024" s="117"/>
      <c r="AD1024" s="117"/>
    </row>
    <row r="1025">
      <c r="A1025" s="115"/>
      <c r="B1025" s="115"/>
      <c r="C1025" s="116"/>
      <c r="D1025" s="117"/>
      <c r="E1025" s="117"/>
      <c r="F1025" s="117"/>
      <c r="G1025" s="117"/>
      <c r="H1025" s="117"/>
      <c r="I1025" s="117"/>
      <c r="J1025" s="117"/>
      <c r="K1025" s="117"/>
      <c r="L1025" s="117"/>
      <c r="M1025" s="117"/>
      <c r="N1025" s="117"/>
      <c r="O1025" s="117"/>
      <c r="P1025" s="117"/>
      <c r="Q1025" s="117"/>
      <c r="R1025" s="117"/>
      <c r="S1025" s="117"/>
      <c r="T1025" s="117"/>
      <c r="U1025" s="117"/>
      <c r="V1025" s="117"/>
      <c r="W1025" s="117"/>
      <c r="X1025" s="117"/>
      <c r="Y1025" s="117"/>
      <c r="Z1025" s="117"/>
      <c r="AA1025" s="117"/>
      <c r="AB1025" s="117"/>
      <c r="AC1025" s="117"/>
      <c r="AD1025" s="117"/>
    </row>
  </sheetData>
  <mergeCells count="15">
    <mergeCell ref="V1:Y1"/>
    <mergeCell ref="Z1:AC1"/>
    <mergeCell ref="B3:AD3"/>
    <mergeCell ref="B4:AD4"/>
    <mergeCell ref="B21:AD21"/>
    <mergeCell ref="C51:C53"/>
    <mergeCell ref="B69:AD69"/>
    <mergeCell ref="B91:AD91"/>
    <mergeCell ref="A1:A2"/>
    <mergeCell ref="B1:B2"/>
    <mergeCell ref="C1:C2"/>
    <mergeCell ref="D1:H1"/>
    <mergeCell ref="I1:L1"/>
    <mergeCell ref="M1:P1"/>
    <mergeCell ref="Q1:U1"/>
  </mergeCells>
  <printOptions gridLines="1" horizontalCentered="1"/>
  <pageMargins bottom="0.75" footer="0.0" header="0.0" left="0.7" right="0.7" top="0.75"/>
  <pageSetup paperSize="9" cellComments="atEnd" orientation="portrait" pageOrder="overThenDown"/>
  <drawing r:id="rId1"/>
  <tableParts count="6">
    <tablePart r:id="rId8"/>
    <tablePart r:id="rId9"/>
    <tablePart r:id="rId10"/>
    <tablePart r:id="rId11"/>
    <tablePart r:id="rId12"/>
    <tablePart r:id="rId13"/>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5.88"/>
    <col customWidth="1" min="2" max="2" width="24.38"/>
    <col customWidth="1" min="3" max="3" width="20.75"/>
    <col customWidth="1" min="4" max="4" width="16.63"/>
    <col customWidth="1" min="8" max="8" width="14.13"/>
    <col customWidth="1" min="9" max="9" width="13.63"/>
    <col customWidth="1" min="10" max="10" width="15.25"/>
    <col customWidth="1" min="11" max="11" width="13.0"/>
    <col customWidth="1" min="12" max="12" width="15.13"/>
    <col customWidth="1" min="13" max="13" width="13.88"/>
  </cols>
  <sheetData>
    <row r="1">
      <c r="C1" s="7"/>
      <c r="D1" s="7"/>
      <c r="K1" s="118"/>
      <c r="L1" s="118"/>
      <c r="O1" s="1" t="s">
        <v>448</v>
      </c>
    </row>
    <row r="2">
      <c r="C2" s="7"/>
      <c r="D2" s="7"/>
      <c r="K2" s="118"/>
      <c r="L2" s="118"/>
    </row>
    <row r="3">
      <c r="B3" s="119" t="s">
        <v>449</v>
      </c>
      <c r="C3" s="119" t="s">
        <v>450</v>
      </c>
      <c r="D3" s="120" t="s">
        <v>451</v>
      </c>
      <c r="E3" s="25"/>
      <c r="F3" s="25"/>
      <c r="G3" s="25"/>
      <c r="H3" s="25"/>
      <c r="I3" s="26"/>
      <c r="J3" s="119" t="s">
        <v>452</v>
      </c>
      <c r="K3" s="121"/>
      <c r="L3" s="121"/>
      <c r="M3" s="119" t="s">
        <v>453</v>
      </c>
      <c r="N3" s="119" t="s">
        <v>454</v>
      </c>
      <c r="O3" s="119" t="s">
        <v>455</v>
      </c>
    </row>
    <row r="4">
      <c r="B4" s="23"/>
      <c r="C4" s="23"/>
      <c r="D4" s="122" t="s">
        <v>456</v>
      </c>
      <c r="E4" s="122" t="s">
        <v>457</v>
      </c>
      <c r="F4" s="122" t="s">
        <v>458</v>
      </c>
      <c r="G4" s="122" t="s">
        <v>459</v>
      </c>
      <c r="H4" s="122" t="s">
        <v>460</v>
      </c>
      <c r="I4" s="122" t="s">
        <v>461</v>
      </c>
      <c r="J4" s="23"/>
      <c r="K4" s="121"/>
      <c r="L4" s="121"/>
      <c r="M4" s="23"/>
      <c r="N4" s="23"/>
      <c r="O4" s="23"/>
    </row>
    <row r="5">
      <c r="B5" s="123">
        <v>61.0</v>
      </c>
      <c r="C5" s="124">
        <v>4.0</v>
      </c>
      <c r="D5" s="124">
        <v>5.0</v>
      </c>
      <c r="E5" s="123">
        <v>5.0</v>
      </c>
      <c r="F5" s="123" t="s">
        <v>462</v>
      </c>
      <c r="G5" s="123">
        <v>4.0</v>
      </c>
      <c r="H5" s="123">
        <v>0.0</v>
      </c>
      <c r="I5" s="123" t="s">
        <v>462</v>
      </c>
      <c r="J5" s="125">
        <f>sum(B5:I5)</f>
        <v>79</v>
      </c>
      <c r="K5" s="126"/>
      <c r="L5" s="126"/>
      <c r="M5" s="123">
        <v>50.0</v>
      </c>
      <c r="N5" s="127">
        <f>J5/M5</f>
        <v>1.58</v>
      </c>
      <c r="O5" s="128">
        <f>M5-J5</f>
        <v>-29</v>
      </c>
    </row>
    <row r="6">
      <c r="C6" s="4"/>
      <c r="D6" s="7"/>
      <c r="G6" s="1" t="s">
        <v>463</v>
      </c>
      <c r="H6" s="1" t="s">
        <v>463</v>
      </c>
      <c r="I6" s="1" t="s">
        <v>464</v>
      </c>
      <c r="K6" s="118"/>
      <c r="L6" s="118"/>
    </row>
    <row r="7">
      <c r="C7" s="4"/>
      <c r="D7" s="7"/>
      <c r="K7" s="121"/>
      <c r="L7" s="121"/>
      <c r="M7" s="129" t="s">
        <v>465</v>
      </c>
      <c r="N7" s="129" t="s">
        <v>466</v>
      </c>
      <c r="O7" s="129" t="s">
        <v>455</v>
      </c>
    </row>
    <row r="8">
      <c r="C8" s="4"/>
      <c r="D8" s="7"/>
      <c r="K8" s="121"/>
      <c r="L8" s="121"/>
      <c r="M8" s="23"/>
      <c r="N8" s="23"/>
      <c r="O8" s="23"/>
    </row>
    <row r="9">
      <c r="C9" s="4"/>
      <c r="D9" s="7"/>
      <c r="K9" s="126"/>
      <c r="L9" s="126"/>
      <c r="M9" s="123">
        <v>68.0</v>
      </c>
      <c r="N9" s="127">
        <f>J5/M9</f>
        <v>1.161764706</v>
      </c>
      <c r="O9" s="128">
        <f>M9-J5</f>
        <v>-11</v>
      </c>
    </row>
    <row r="10">
      <c r="C10" s="4"/>
      <c r="D10" s="7"/>
      <c r="K10" s="118"/>
      <c r="L10" s="118"/>
    </row>
    <row r="11">
      <c r="C11" s="7"/>
      <c r="D11" s="7"/>
      <c r="K11" s="118"/>
      <c r="L11" s="118"/>
    </row>
    <row r="12">
      <c r="C12" s="7"/>
      <c r="D12" s="7"/>
      <c r="K12" s="118"/>
      <c r="L12" s="118"/>
    </row>
    <row r="13">
      <c r="A13" s="130" t="s">
        <v>216</v>
      </c>
      <c r="B13" s="130" t="s">
        <v>467</v>
      </c>
      <c r="C13" s="130" t="s">
        <v>468</v>
      </c>
      <c r="D13" s="130" t="s">
        <v>469</v>
      </c>
      <c r="E13" s="130" t="s">
        <v>470</v>
      </c>
      <c r="F13" s="130" t="s">
        <v>471</v>
      </c>
      <c r="G13" s="131" t="s">
        <v>472</v>
      </c>
      <c r="H13" s="130" t="s">
        <v>473</v>
      </c>
      <c r="I13" s="130" t="s">
        <v>474</v>
      </c>
      <c r="J13" s="130" t="s">
        <v>159</v>
      </c>
      <c r="K13" s="130" t="s">
        <v>475</v>
      </c>
      <c r="L13" s="130" t="s">
        <v>476</v>
      </c>
      <c r="M13" s="130" t="s">
        <v>477</v>
      </c>
      <c r="N13" s="130" t="s">
        <v>478</v>
      </c>
      <c r="O13" s="130" t="s">
        <v>162</v>
      </c>
      <c r="P13" s="130" t="s">
        <v>162</v>
      </c>
      <c r="Q13" s="132"/>
      <c r="R13" s="132"/>
      <c r="S13" s="132"/>
      <c r="T13" s="132"/>
      <c r="U13" s="132"/>
      <c r="V13" s="132"/>
      <c r="W13" s="132"/>
      <c r="X13" s="132"/>
      <c r="Y13" s="132"/>
      <c r="Z13" s="132"/>
      <c r="AA13" s="132"/>
      <c r="AB13" s="132"/>
      <c r="AC13" s="132"/>
      <c r="AD13" s="132"/>
      <c r="AE13" s="132"/>
    </row>
    <row r="14">
      <c r="A14" s="133">
        <v>1.0</v>
      </c>
      <c r="B14" s="134" t="s">
        <v>479</v>
      </c>
      <c r="C14" s="134" t="s">
        <v>480</v>
      </c>
      <c r="D14" s="135" t="s">
        <v>481</v>
      </c>
      <c r="E14" s="136"/>
      <c r="F14" s="134" t="s">
        <v>482</v>
      </c>
      <c r="G14" s="134" t="s">
        <v>483</v>
      </c>
      <c r="H14" s="137" t="s">
        <v>484</v>
      </c>
      <c r="I14" s="137" t="s">
        <v>485</v>
      </c>
      <c r="J14" s="137" t="s">
        <v>486</v>
      </c>
      <c r="K14" s="138" t="s">
        <v>487</v>
      </c>
      <c r="L14" s="139">
        <v>798675.0</v>
      </c>
      <c r="M14" s="140"/>
      <c r="N14" s="140"/>
      <c r="O14" s="141"/>
      <c r="P14" s="140"/>
      <c r="Q14" s="142"/>
      <c r="R14" s="142"/>
      <c r="S14" s="142"/>
      <c r="T14" s="142"/>
      <c r="U14" s="142"/>
      <c r="V14" s="142"/>
      <c r="W14" s="142"/>
      <c r="X14" s="142"/>
      <c r="Y14" s="142"/>
      <c r="Z14" s="142"/>
      <c r="AA14" s="142"/>
      <c r="AB14" s="142"/>
      <c r="AC14" s="142"/>
      <c r="AD14" s="142"/>
      <c r="AE14" s="142"/>
    </row>
    <row r="15">
      <c r="A15" s="133">
        <v>2.0</v>
      </c>
      <c r="B15" s="134" t="s">
        <v>488</v>
      </c>
      <c r="C15" s="134" t="s">
        <v>489</v>
      </c>
      <c r="D15" s="135" t="s">
        <v>490</v>
      </c>
      <c r="E15" s="143" t="s">
        <v>491</v>
      </c>
      <c r="F15" s="134" t="s">
        <v>482</v>
      </c>
      <c r="G15" s="134" t="s">
        <v>492</v>
      </c>
      <c r="H15" s="137" t="s">
        <v>484</v>
      </c>
      <c r="I15" s="137" t="s">
        <v>485</v>
      </c>
      <c r="J15" s="137" t="s">
        <v>493</v>
      </c>
      <c r="K15" s="138" t="s">
        <v>487</v>
      </c>
      <c r="L15" s="139">
        <v>919273.0</v>
      </c>
      <c r="M15" s="140"/>
      <c r="N15" s="140"/>
      <c r="O15" s="141"/>
      <c r="P15" s="140"/>
      <c r="Q15" s="142"/>
      <c r="R15" s="142"/>
      <c r="S15" s="142"/>
      <c r="T15" s="142"/>
      <c r="U15" s="142"/>
      <c r="V15" s="142"/>
      <c r="W15" s="142"/>
      <c r="X15" s="142"/>
      <c r="Y15" s="142"/>
      <c r="Z15" s="142"/>
      <c r="AA15" s="142"/>
      <c r="AB15" s="142"/>
      <c r="AC15" s="142"/>
      <c r="AD15" s="142"/>
      <c r="AE15" s="142"/>
    </row>
    <row r="16">
      <c r="A16" s="133">
        <v>3.0</v>
      </c>
      <c r="B16" s="134" t="s">
        <v>494</v>
      </c>
      <c r="C16" s="134" t="s">
        <v>495</v>
      </c>
      <c r="D16" s="135" t="s">
        <v>490</v>
      </c>
      <c r="E16" s="143" t="s">
        <v>491</v>
      </c>
      <c r="F16" s="134" t="s">
        <v>482</v>
      </c>
      <c r="G16" s="134" t="s">
        <v>496</v>
      </c>
      <c r="H16" s="137" t="s">
        <v>484</v>
      </c>
      <c r="I16" s="137" t="s">
        <v>485</v>
      </c>
      <c r="J16" s="137" t="s">
        <v>493</v>
      </c>
      <c r="K16" s="138" t="s">
        <v>487</v>
      </c>
      <c r="L16" s="139" t="s">
        <v>497</v>
      </c>
      <c r="M16" s="140"/>
      <c r="N16" s="140"/>
      <c r="O16" s="141"/>
      <c r="P16" s="134" t="s">
        <v>498</v>
      </c>
      <c r="Q16" s="142"/>
      <c r="R16" s="142"/>
      <c r="S16" s="142"/>
      <c r="T16" s="142"/>
      <c r="U16" s="142"/>
      <c r="V16" s="142"/>
      <c r="W16" s="142"/>
      <c r="X16" s="142"/>
      <c r="Y16" s="142"/>
      <c r="Z16" s="142"/>
      <c r="AA16" s="142"/>
      <c r="AB16" s="142"/>
      <c r="AC16" s="142"/>
      <c r="AD16" s="142"/>
      <c r="AE16" s="142"/>
    </row>
    <row r="17">
      <c r="A17" s="133">
        <v>4.0</v>
      </c>
      <c r="B17" s="134" t="s">
        <v>499</v>
      </c>
      <c r="C17" s="134" t="s">
        <v>500</v>
      </c>
      <c r="D17" s="135" t="s">
        <v>490</v>
      </c>
      <c r="E17" s="143" t="s">
        <v>491</v>
      </c>
      <c r="F17" s="134" t="s">
        <v>482</v>
      </c>
      <c r="G17" s="134" t="s">
        <v>496</v>
      </c>
      <c r="H17" s="137" t="s">
        <v>484</v>
      </c>
      <c r="I17" s="137" t="s">
        <v>501</v>
      </c>
      <c r="J17" s="137" t="s">
        <v>486</v>
      </c>
      <c r="K17" s="138" t="s">
        <v>487</v>
      </c>
      <c r="L17" s="139">
        <v>133263.0</v>
      </c>
      <c r="M17" s="140"/>
      <c r="N17" s="140"/>
      <c r="O17" s="141"/>
      <c r="P17" s="140"/>
      <c r="Q17" s="142"/>
      <c r="R17" s="142"/>
      <c r="S17" s="142"/>
      <c r="T17" s="142"/>
      <c r="U17" s="142"/>
      <c r="V17" s="142"/>
      <c r="W17" s="142"/>
      <c r="X17" s="142"/>
      <c r="Y17" s="142"/>
      <c r="Z17" s="142"/>
      <c r="AA17" s="142"/>
      <c r="AB17" s="142"/>
      <c r="AC17" s="142"/>
      <c r="AD17" s="142"/>
      <c r="AE17" s="142"/>
    </row>
    <row r="18">
      <c r="A18" s="133">
        <v>5.0</v>
      </c>
      <c r="B18" s="134" t="s">
        <v>502</v>
      </c>
      <c r="C18" s="134" t="s">
        <v>503</v>
      </c>
      <c r="D18" s="135" t="s">
        <v>490</v>
      </c>
      <c r="E18" s="143" t="s">
        <v>491</v>
      </c>
      <c r="F18" s="134" t="s">
        <v>482</v>
      </c>
      <c r="G18" s="134" t="s">
        <v>504</v>
      </c>
      <c r="H18" s="137" t="s">
        <v>484</v>
      </c>
      <c r="I18" s="137" t="s">
        <v>485</v>
      </c>
      <c r="J18" s="137" t="s">
        <v>493</v>
      </c>
      <c r="K18" s="138" t="s">
        <v>487</v>
      </c>
      <c r="L18" s="139" t="s">
        <v>505</v>
      </c>
      <c r="M18" s="140"/>
      <c r="N18" s="141"/>
      <c r="O18" s="141"/>
      <c r="P18" s="134" t="s">
        <v>506</v>
      </c>
      <c r="Q18" s="142"/>
      <c r="R18" s="142"/>
      <c r="S18" s="142"/>
      <c r="T18" s="142"/>
      <c r="U18" s="142"/>
      <c r="V18" s="142"/>
      <c r="W18" s="142"/>
      <c r="X18" s="142"/>
      <c r="Y18" s="142"/>
      <c r="Z18" s="142"/>
      <c r="AA18" s="142"/>
      <c r="AB18" s="142"/>
      <c r="AC18" s="142"/>
      <c r="AD18" s="142"/>
      <c r="AE18" s="142"/>
    </row>
    <row r="19">
      <c r="A19" s="133">
        <v>6.0</v>
      </c>
      <c r="B19" s="134" t="s">
        <v>507</v>
      </c>
      <c r="C19" s="134" t="s">
        <v>508</v>
      </c>
      <c r="D19" s="135" t="s">
        <v>490</v>
      </c>
      <c r="E19" s="143" t="s">
        <v>491</v>
      </c>
      <c r="F19" s="134" t="s">
        <v>482</v>
      </c>
      <c r="G19" s="134" t="s">
        <v>509</v>
      </c>
      <c r="H19" s="137" t="s">
        <v>484</v>
      </c>
      <c r="I19" s="137" t="s">
        <v>485</v>
      </c>
      <c r="J19" s="137" t="s">
        <v>493</v>
      </c>
      <c r="K19" s="138" t="s">
        <v>487</v>
      </c>
      <c r="L19" s="139" t="s">
        <v>510</v>
      </c>
      <c r="M19" s="140"/>
      <c r="N19" s="140"/>
      <c r="O19" s="141"/>
      <c r="P19" s="134" t="s">
        <v>506</v>
      </c>
      <c r="Q19" s="142"/>
      <c r="R19" s="142"/>
      <c r="S19" s="142"/>
      <c r="T19" s="142"/>
      <c r="U19" s="142"/>
      <c r="V19" s="142"/>
      <c r="W19" s="142"/>
      <c r="X19" s="142"/>
      <c r="Y19" s="142"/>
      <c r="Z19" s="142"/>
      <c r="AA19" s="142"/>
      <c r="AB19" s="142"/>
      <c r="AC19" s="142"/>
      <c r="AD19" s="142"/>
      <c r="AE19" s="142"/>
    </row>
    <row r="20">
      <c r="A20" s="133">
        <v>7.0</v>
      </c>
      <c r="B20" s="134" t="s">
        <v>511</v>
      </c>
      <c r="C20" s="134" t="s">
        <v>512</v>
      </c>
      <c r="D20" s="135" t="s">
        <v>490</v>
      </c>
      <c r="E20" s="143" t="s">
        <v>491</v>
      </c>
      <c r="F20" s="134" t="s">
        <v>482</v>
      </c>
      <c r="G20" s="134" t="s">
        <v>492</v>
      </c>
      <c r="H20" s="137" t="s">
        <v>484</v>
      </c>
      <c r="I20" s="137" t="s">
        <v>485</v>
      </c>
      <c r="J20" s="137" t="s">
        <v>493</v>
      </c>
      <c r="K20" s="138" t="s">
        <v>487</v>
      </c>
      <c r="L20" s="139" t="s">
        <v>513</v>
      </c>
      <c r="M20" s="140"/>
      <c r="N20" s="141"/>
      <c r="O20" s="140"/>
      <c r="P20" s="134" t="s">
        <v>506</v>
      </c>
      <c r="Q20" s="142"/>
      <c r="R20" s="142"/>
      <c r="S20" s="142"/>
      <c r="T20" s="142"/>
      <c r="U20" s="142"/>
      <c r="V20" s="142"/>
      <c r="W20" s="142"/>
      <c r="X20" s="142"/>
      <c r="Y20" s="142"/>
      <c r="Z20" s="142"/>
      <c r="AA20" s="142"/>
      <c r="AB20" s="142"/>
      <c r="AC20" s="142"/>
      <c r="AD20" s="142"/>
      <c r="AE20" s="142"/>
    </row>
    <row r="21">
      <c r="A21" s="133">
        <v>8.0</v>
      </c>
      <c r="B21" s="134" t="s">
        <v>514</v>
      </c>
      <c r="C21" s="134" t="s">
        <v>515</v>
      </c>
      <c r="D21" s="135" t="s">
        <v>481</v>
      </c>
      <c r="E21" s="136"/>
      <c r="F21" s="134" t="s">
        <v>482</v>
      </c>
      <c r="G21" s="134" t="s">
        <v>516</v>
      </c>
      <c r="H21" s="137" t="s">
        <v>484</v>
      </c>
      <c r="I21" s="137" t="s">
        <v>485</v>
      </c>
      <c r="J21" s="137" t="s">
        <v>493</v>
      </c>
      <c r="K21" s="138" t="s">
        <v>487</v>
      </c>
      <c r="L21" s="139">
        <v>102622.0</v>
      </c>
      <c r="M21" s="140"/>
      <c r="N21" s="141"/>
      <c r="O21" s="140"/>
      <c r="P21" s="140"/>
      <c r="Q21" s="142"/>
      <c r="R21" s="142"/>
      <c r="S21" s="142"/>
      <c r="T21" s="142"/>
      <c r="U21" s="142"/>
      <c r="V21" s="142"/>
      <c r="W21" s="142"/>
      <c r="X21" s="142"/>
      <c r="Y21" s="142"/>
      <c r="Z21" s="142"/>
      <c r="AA21" s="142"/>
      <c r="AB21" s="142"/>
      <c r="AC21" s="142"/>
      <c r="AD21" s="142"/>
      <c r="AE21" s="142"/>
    </row>
    <row r="22">
      <c r="A22" s="133">
        <v>9.0</v>
      </c>
      <c r="B22" s="134" t="s">
        <v>517</v>
      </c>
      <c r="C22" s="134" t="s">
        <v>518</v>
      </c>
      <c r="D22" s="135" t="s">
        <v>519</v>
      </c>
      <c r="E22" s="136"/>
      <c r="F22" s="134" t="s">
        <v>482</v>
      </c>
      <c r="G22" s="137" t="s">
        <v>496</v>
      </c>
      <c r="H22" s="137" t="s">
        <v>484</v>
      </c>
      <c r="I22" s="137" t="s">
        <v>485</v>
      </c>
      <c r="J22" s="137" t="s">
        <v>493</v>
      </c>
      <c r="K22" s="138" t="s">
        <v>487</v>
      </c>
      <c r="L22" s="139" t="s">
        <v>520</v>
      </c>
      <c r="M22" s="140"/>
      <c r="N22" s="140"/>
      <c r="O22" s="140"/>
      <c r="P22" s="134" t="s">
        <v>506</v>
      </c>
      <c r="Q22" s="142"/>
      <c r="R22" s="142"/>
      <c r="S22" s="142"/>
      <c r="T22" s="142"/>
      <c r="U22" s="142"/>
      <c r="V22" s="142"/>
      <c r="W22" s="142"/>
      <c r="X22" s="142"/>
      <c r="Y22" s="142"/>
      <c r="Z22" s="142"/>
      <c r="AA22" s="142"/>
      <c r="AB22" s="142"/>
      <c r="AC22" s="142"/>
      <c r="AD22" s="142"/>
      <c r="AE22" s="142"/>
    </row>
    <row r="23">
      <c r="A23" s="133">
        <v>10.0</v>
      </c>
      <c r="B23" s="134" t="s">
        <v>521</v>
      </c>
      <c r="C23" s="134" t="s">
        <v>522</v>
      </c>
      <c r="D23" s="135" t="s">
        <v>523</v>
      </c>
      <c r="E23" s="136"/>
      <c r="F23" s="134" t="s">
        <v>482</v>
      </c>
      <c r="G23" s="134" t="s">
        <v>524</v>
      </c>
      <c r="H23" s="137" t="s">
        <v>484</v>
      </c>
      <c r="I23" s="137" t="s">
        <v>485</v>
      </c>
      <c r="J23" s="137" t="s">
        <v>486</v>
      </c>
      <c r="K23" s="138" t="s">
        <v>487</v>
      </c>
      <c r="L23" s="139">
        <v>295938.0</v>
      </c>
      <c r="M23" s="140"/>
      <c r="N23" s="140"/>
      <c r="O23" s="141"/>
      <c r="P23" s="140"/>
      <c r="Q23" s="142"/>
      <c r="R23" s="142"/>
      <c r="S23" s="142"/>
      <c r="T23" s="142"/>
      <c r="U23" s="142"/>
      <c r="V23" s="142"/>
      <c r="W23" s="142"/>
      <c r="X23" s="142"/>
      <c r="Y23" s="142"/>
      <c r="Z23" s="142"/>
      <c r="AA23" s="142"/>
      <c r="AB23" s="142"/>
      <c r="AC23" s="142"/>
      <c r="AD23" s="142"/>
      <c r="AE23" s="142"/>
    </row>
    <row r="24">
      <c r="A24" s="133">
        <v>11.0</v>
      </c>
      <c r="B24" s="134" t="s">
        <v>525</v>
      </c>
      <c r="C24" s="134" t="s">
        <v>526</v>
      </c>
      <c r="D24" s="135" t="s">
        <v>490</v>
      </c>
      <c r="E24" s="143" t="s">
        <v>491</v>
      </c>
      <c r="F24" s="134" t="s">
        <v>482</v>
      </c>
      <c r="G24" s="134" t="s">
        <v>527</v>
      </c>
      <c r="H24" s="137" t="s">
        <v>484</v>
      </c>
      <c r="I24" s="137" t="s">
        <v>485</v>
      </c>
      <c r="J24" s="137" t="s">
        <v>486</v>
      </c>
      <c r="K24" s="138" t="s">
        <v>487</v>
      </c>
      <c r="L24" s="139">
        <v>856000.0</v>
      </c>
      <c r="M24" s="140"/>
      <c r="N24" s="140"/>
      <c r="O24" s="140"/>
      <c r="P24" s="140"/>
      <c r="Q24" s="142"/>
      <c r="R24" s="142"/>
      <c r="S24" s="142"/>
      <c r="T24" s="142"/>
      <c r="U24" s="142"/>
      <c r="V24" s="142"/>
      <c r="W24" s="142"/>
      <c r="X24" s="142"/>
      <c r="Y24" s="142"/>
      <c r="Z24" s="142"/>
      <c r="AA24" s="142"/>
      <c r="AB24" s="142"/>
      <c r="AC24" s="142"/>
      <c r="AD24" s="142"/>
      <c r="AE24" s="142"/>
    </row>
    <row r="25">
      <c r="A25" s="133">
        <v>12.0</v>
      </c>
      <c r="B25" s="134" t="s">
        <v>528</v>
      </c>
      <c r="C25" s="134" t="s">
        <v>529</v>
      </c>
      <c r="D25" s="135" t="s">
        <v>490</v>
      </c>
      <c r="E25" s="143" t="s">
        <v>491</v>
      </c>
      <c r="F25" s="134" t="s">
        <v>482</v>
      </c>
      <c r="G25" s="134" t="s">
        <v>530</v>
      </c>
      <c r="H25" s="137" t="s">
        <v>484</v>
      </c>
      <c r="I25" s="137" t="s">
        <v>485</v>
      </c>
      <c r="J25" s="137" t="s">
        <v>486</v>
      </c>
      <c r="K25" s="138" t="s">
        <v>531</v>
      </c>
      <c r="L25" s="139">
        <v>772763.0</v>
      </c>
      <c r="M25" s="140"/>
      <c r="N25" s="140"/>
      <c r="O25" s="141"/>
      <c r="P25" s="140"/>
      <c r="Q25" s="142"/>
      <c r="R25" s="142"/>
      <c r="S25" s="142"/>
      <c r="T25" s="142"/>
      <c r="U25" s="142"/>
      <c r="V25" s="142"/>
      <c r="W25" s="142"/>
      <c r="X25" s="142"/>
      <c r="Y25" s="142"/>
      <c r="Z25" s="142"/>
      <c r="AA25" s="142"/>
      <c r="AB25" s="142"/>
      <c r="AC25" s="142"/>
      <c r="AD25" s="142"/>
      <c r="AE25" s="142"/>
    </row>
    <row r="26">
      <c r="A26" s="133">
        <v>13.0</v>
      </c>
      <c r="B26" s="137" t="s">
        <v>528</v>
      </c>
      <c r="C26" s="137" t="s">
        <v>529</v>
      </c>
      <c r="D26" s="135" t="s">
        <v>490</v>
      </c>
      <c r="E26" s="143" t="s">
        <v>491</v>
      </c>
      <c r="F26" s="134" t="s">
        <v>482</v>
      </c>
      <c r="G26" s="134" t="s">
        <v>532</v>
      </c>
      <c r="H26" s="137" t="s">
        <v>484</v>
      </c>
      <c r="I26" s="137" t="s">
        <v>485</v>
      </c>
      <c r="J26" s="137" t="s">
        <v>493</v>
      </c>
      <c r="K26" s="138" t="s">
        <v>531</v>
      </c>
      <c r="L26" s="138">
        <v>465019.0</v>
      </c>
      <c r="M26" s="140"/>
      <c r="N26" s="140"/>
      <c r="O26" s="140"/>
      <c r="P26" s="140"/>
      <c r="Q26" s="144"/>
      <c r="R26" s="144"/>
      <c r="S26" s="144"/>
      <c r="T26" s="144"/>
      <c r="U26" s="144"/>
      <c r="V26" s="144"/>
      <c r="W26" s="144"/>
      <c r="X26" s="144"/>
      <c r="Y26" s="144"/>
      <c r="Z26" s="144"/>
      <c r="AA26" s="144"/>
      <c r="AB26" s="144"/>
      <c r="AC26" s="144"/>
      <c r="AD26" s="144"/>
      <c r="AE26" s="144"/>
    </row>
    <row r="27">
      <c r="A27" s="133">
        <v>14.0</v>
      </c>
      <c r="B27" s="134" t="s">
        <v>533</v>
      </c>
      <c r="C27" s="134" t="s">
        <v>534</v>
      </c>
      <c r="D27" s="135" t="s">
        <v>490</v>
      </c>
      <c r="E27" s="143" t="s">
        <v>535</v>
      </c>
      <c r="F27" s="134" t="s">
        <v>482</v>
      </c>
      <c r="G27" s="137" t="s">
        <v>527</v>
      </c>
      <c r="H27" s="137" t="s">
        <v>484</v>
      </c>
      <c r="I27" s="137" t="s">
        <v>485</v>
      </c>
      <c r="J27" s="137" t="s">
        <v>486</v>
      </c>
      <c r="K27" s="138" t="s">
        <v>531</v>
      </c>
      <c r="L27" s="139">
        <v>255718.0</v>
      </c>
      <c r="M27" s="140"/>
      <c r="N27" s="140"/>
      <c r="O27" s="141"/>
      <c r="P27" s="140"/>
      <c r="Q27" s="142"/>
      <c r="R27" s="142"/>
      <c r="S27" s="142"/>
      <c r="T27" s="142"/>
      <c r="U27" s="142"/>
      <c r="V27" s="142"/>
      <c r="W27" s="142"/>
      <c r="X27" s="142"/>
      <c r="Y27" s="142"/>
      <c r="Z27" s="142"/>
      <c r="AA27" s="142"/>
      <c r="AB27" s="142"/>
      <c r="AC27" s="142"/>
      <c r="AD27" s="142"/>
      <c r="AE27" s="142"/>
    </row>
    <row r="28">
      <c r="A28" s="133">
        <v>15.0</v>
      </c>
      <c r="B28" s="134" t="s">
        <v>533</v>
      </c>
      <c r="C28" s="134" t="s">
        <v>536</v>
      </c>
      <c r="D28" s="135" t="s">
        <v>490</v>
      </c>
      <c r="E28" s="143" t="s">
        <v>491</v>
      </c>
      <c r="F28" s="134" t="s">
        <v>482</v>
      </c>
      <c r="G28" s="137" t="s">
        <v>537</v>
      </c>
      <c r="H28" s="137" t="s">
        <v>484</v>
      </c>
      <c r="I28" s="137" t="s">
        <v>485</v>
      </c>
      <c r="J28" s="137" t="s">
        <v>486</v>
      </c>
      <c r="K28" s="138" t="s">
        <v>531</v>
      </c>
      <c r="L28" s="139">
        <v>754975.0</v>
      </c>
      <c r="M28" s="140"/>
      <c r="N28" s="140"/>
      <c r="O28" s="140"/>
      <c r="P28" s="140"/>
      <c r="Q28" s="142"/>
      <c r="R28" s="142"/>
      <c r="S28" s="142"/>
      <c r="T28" s="142"/>
      <c r="U28" s="142"/>
      <c r="V28" s="142"/>
      <c r="W28" s="142"/>
      <c r="X28" s="142"/>
      <c r="Y28" s="142"/>
      <c r="Z28" s="142"/>
      <c r="AA28" s="142"/>
      <c r="AB28" s="142"/>
      <c r="AC28" s="142"/>
      <c r="AD28" s="142"/>
      <c r="AE28" s="142"/>
    </row>
    <row r="29">
      <c r="A29" s="133">
        <v>16.0</v>
      </c>
      <c r="B29" s="134" t="s">
        <v>538</v>
      </c>
      <c r="C29" s="134" t="s">
        <v>539</v>
      </c>
      <c r="D29" s="135" t="s">
        <v>540</v>
      </c>
      <c r="E29" s="136"/>
      <c r="F29" s="134" t="s">
        <v>482</v>
      </c>
      <c r="G29" s="134" t="s">
        <v>541</v>
      </c>
      <c r="H29" s="137" t="s">
        <v>484</v>
      </c>
      <c r="I29" s="137" t="s">
        <v>485</v>
      </c>
      <c r="J29" s="137" t="s">
        <v>493</v>
      </c>
      <c r="K29" s="138" t="s">
        <v>487</v>
      </c>
      <c r="L29" s="139" t="s">
        <v>542</v>
      </c>
      <c r="M29" s="140"/>
      <c r="N29" s="141"/>
      <c r="O29" s="140"/>
      <c r="P29" s="134" t="s">
        <v>506</v>
      </c>
      <c r="Q29" s="142"/>
      <c r="R29" s="142"/>
      <c r="S29" s="142"/>
      <c r="T29" s="142"/>
      <c r="U29" s="142"/>
      <c r="V29" s="142"/>
      <c r="W29" s="142"/>
      <c r="X29" s="142"/>
      <c r="Y29" s="142"/>
      <c r="Z29" s="142"/>
      <c r="AA29" s="142"/>
      <c r="AB29" s="142"/>
      <c r="AC29" s="142"/>
      <c r="AD29" s="142"/>
      <c r="AE29" s="142"/>
    </row>
    <row r="30">
      <c r="A30" s="133">
        <v>17.0</v>
      </c>
      <c r="B30" s="134" t="s">
        <v>543</v>
      </c>
      <c r="C30" s="134" t="s">
        <v>544</v>
      </c>
      <c r="D30" s="135" t="s">
        <v>540</v>
      </c>
      <c r="E30" s="136"/>
      <c r="F30" s="134" t="s">
        <v>482</v>
      </c>
      <c r="G30" s="134" t="s">
        <v>504</v>
      </c>
      <c r="H30" s="137" t="s">
        <v>484</v>
      </c>
      <c r="I30" s="137" t="s">
        <v>485</v>
      </c>
      <c r="J30" s="137" t="s">
        <v>493</v>
      </c>
      <c r="K30" s="138" t="s">
        <v>487</v>
      </c>
      <c r="L30" s="139" t="s">
        <v>545</v>
      </c>
      <c r="M30" s="140"/>
      <c r="N30" s="140"/>
      <c r="O30" s="140"/>
      <c r="P30" s="134" t="s">
        <v>506</v>
      </c>
      <c r="Q30" s="142"/>
      <c r="R30" s="142"/>
      <c r="S30" s="142"/>
      <c r="T30" s="142"/>
      <c r="U30" s="142"/>
      <c r="V30" s="142"/>
      <c r="W30" s="142"/>
      <c r="X30" s="142"/>
      <c r="Y30" s="142"/>
      <c r="Z30" s="142"/>
      <c r="AA30" s="142"/>
      <c r="AB30" s="142"/>
      <c r="AC30" s="142"/>
      <c r="AD30" s="142"/>
      <c r="AE30" s="142"/>
    </row>
    <row r="31">
      <c r="A31" s="133">
        <v>18.0</v>
      </c>
      <c r="B31" s="134" t="s">
        <v>546</v>
      </c>
      <c r="C31" s="134" t="s">
        <v>547</v>
      </c>
      <c r="D31" s="135" t="s">
        <v>490</v>
      </c>
      <c r="E31" s="143" t="s">
        <v>535</v>
      </c>
      <c r="F31" s="134" t="s">
        <v>482</v>
      </c>
      <c r="G31" s="134" t="s">
        <v>527</v>
      </c>
      <c r="H31" s="137" t="s">
        <v>484</v>
      </c>
      <c r="I31" s="137" t="s">
        <v>485</v>
      </c>
      <c r="J31" s="137" t="s">
        <v>493</v>
      </c>
      <c r="K31" s="138" t="s">
        <v>487</v>
      </c>
      <c r="L31" s="139">
        <v>124604.0</v>
      </c>
      <c r="M31" s="140"/>
      <c r="N31" s="140"/>
      <c r="O31" s="141"/>
      <c r="P31" s="140"/>
      <c r="Q31" s="142"/>
      <c r="R31" s="142"/>
      <c r="S31" s="142"/>
      <c r="T31" s="142"/>
      <c r="U31" s="142"/>
      <c r="V31" s="142"/>
      <c r="W31" s="142"/>
      <c r="X31" s="142"/>
      <c r="Y31" s="142"/>
      <c r="Z31" s="142"/>
      <c r="AA31" s="142"/>
      <c r="AB31" s="142"/>
      <c r="AC31" s="142"/>
      <c r="AD31" s="142"/>
      <c r="AE31" s="142"/>
    </row>
    <row r="32">
      <c r="A32" s="133">
        <v>19.0</v>
      </c>
      <c r="B32" s="134" t="s">
        <v>548</v>
      </c>
      <c r="C32" s="134" t="s">
        <v>549</v>
      </c>
      <c r="D32" s="135" t="s">
        <v>490</v>
      </c>
      <c r="E32" s="143" t="s">
        <v>491</v>
      </c>
      <c r="F32" s="134" t="s">
        <v>482</v>
      </c>
      <c r="G32" s="137" t="s">
        <v>509</v>
      </c>
      <c r="H32" s="137" t="s">
        <v>484</v>
      </c>
      <c r="I32" s="137" t="s">
        <v>485</v>
      </c>
      <c r="J32" s="137" t="s">
        <v>486</v>
      </c>
      <c r="K32" s="138" t="s">
        <v>487</v>
      </c>
      <c r="L32" s="139">
        <v>813251.0</v>
      </c>
      <c r="M32" s="140"/>
      <c r="N32" s="140"/>
      <c r="O32" s="141"/>
      <c r="P32" s="140"/>
      <c r="Q32" s="142"/>
      <c r="R32" s="142"/>
      <c r="S32" s="142"/>
      <c r="T32" s="142"/>
      <c r="U32" s="142"/>
      <c r="V32" s="142"/>
      <c r="W32" s="142"/>
      <c r="X32" s="142"/>
      <c r="Y32" s="142"/>
      <c r="Z32" s="142"/>
      <c r="AA32" s="142"/>
      <c r="AB32" s="142"/>
      <c r="AC32" s="142"/>
      <c r="AD32" s="142"/>
      <c r="AE32" s="142"/>
    </row>
    <row r="33">
      <c r="A33" s="133">
        <v>20.0</v>
      </c>
      <c r="B33" s="134" t="s">
        <v>550</v>
      </c>
      <c r="C33" s="134" t="s">
        <v>551</v>
      </c>
      <c r="D33" s="135" t="s">
        <v>552</v>
      </c>
      <c r="E33" s="136"/>
      <c r="F33" s="134" t="s">
        <v>553</v>
      </c>
      <c r="G33" s="134" t="s">
        <v>496</v>
      </c>
      <c r="H33" s="137" t="s">
        <v>484</v>
      </c>
      <c r="I33" s="137" t="s">
        <v>485</v>
      </c>
      <c r="J33" s="137" t="s">
        <v>493</v>
      </c>
      <c r="K33" s="138" t="s">
        <v>531</v>
      </c>
      <c r="L33" s="139">
        <v>174251.0</v>
      </c>
      <c r="M33" s="140"/>
      <c r="N33" s="140"/>
      <c r="O33" s="141"/>
      <c r="P33" s="140"/>
      <c r="Q33" s="142"/>
      <c r="R33" s="142"/>
      <c r="S33" s="142"/>
      <c r="T33" s="142"/>
      <c r="U33" s="142"/>
      <c r="V33" s="142"/>
      <c r="W33" s="142"/>
      <c r="X33" s="142"/>
      <c r="Y33" s="142"/>
      <c r="Z33" s="142"/>
      <c r="AA33" s="142"/>
      <c r="AB33" s="142"/>
      <c r="AC33" s="142"/>
      <c r="AD33" s="142"/>
      <c r="AE33" s="142"/>
    </row>
    <row r="34">
      <c r="A34" s="133">
        <v>21.0</v>
      </c>
      <c r="B34" s="134" t="s">
        <v>554</v>
      </c>
      <c r="C34" s="134" t="s">
        <v>555</v>
      </c>
      <c r="D34" s="135" t="s">
        <v>490</v>
      </c>
      <c r="E34" s="143" t="s">
        <v>491</v>
      </c>
      <c r="F34" s="134" t="s">
        <v>482</v>
      </c>
      <c r="G34" s="134" t="s">
        <v>496</v>
      </c>
      <c r="H34" s="137" t="s">
        <v>484</v>
      </c>
      <c r="I34" s="137" t="s">
        <v>485</v>
      </c>
      <c r="J34" s="137" t="s">
        <v>486</v>
      </c>
      <c r="K34" s="138" t="s">
        <v>487</v>
      </c>
      <c r="L34" s="139">
        <v>860381.0</v>
      </c>
      <c r="M34" s="140"/>
      <c r="N34" s="140"/>
      <c r="O34" s="141"/>
      <c r="P34" s="140"/>
      <c r="Q34" s="142"/>
      <c r="R34" s="142"/>
      <c r="S34" s="142"/>
      <c r="T34" s="142"/>
      <c r="U34" s="142"/>
      <c r="V34" s="142"/>
      <c r="W34" s="142"/>
      <c r="X34" s="142"/>
      <c r="Y34" s="142"/>
      <c r="Z34" s="142"/>
      <c r="AA34" s="142"/>
      <c r="AB34" s="142"/>
      <c r="AC34" s="142"/>
      <c r="AD34" s="142"/>
      <c r="AE34" s="142"/>
    </row>
    <row r="35">
      <c r="A35" s="133">
        <v>22.0</v>
      </c>
      <c r="B35" s="134" t="s">
        <v>556</v>
      </c>
      <c r="C35" s="134" t="s">
        <v>557</v>
      </c>
      <c r="D35" s="135" t="s">
        <v>490</v>
      </c>
      <c r="E35" s="143" t="s">
        <v>491</v>
      </c>
      <c r="F35" s="134" t="s">
        <v>482</v>
      </c>
      <c r="G35" s="134" t="s">
        <v>558</v>
      </c>
      <c r="H35" s="137" t="s">
        <v>484</v>
      </c>
      <c r="I35" s="137" t="s">
        <v>485</v>
      </c>
      <c r="J35" s="137" t="s">
        <v>493</v>
      </c>
      <c r="K35" s="138" t="s">
        <v>487</v>
      </c>
      <c r="L35" s="139">
        <v>423163.0</v>
      </c>
      <c r="M35" s="140"/>
      <c r="N35" s="140"/>
      <c r="O35" s="141"/>
      <c r="P35" s="140"/>
      <c r="Q35" s="142"/>
      <c r="R35" s="142"/>
      <c r="S35" s="142"/>
      <c r="T35" s="142"/>
      <c r="U35" s="142"/>
      <c r="V35" s="142"/>
      <c r="W35" s="142"/>
      <c r="X35" s="142"/>
      <c r="Y35" s="142"/>
      <c r="Z35" s="142"/>
      <c r="AA35" s="142"/>
      <c r="AB35" s="142"/>
      <c r="AC35" s="142"/>
      <c r="AD35" s="142"/>
      <c r="AE35" s="142"/>
    </row>
    <row r="36">
      <c r="A36" s="133">
        <v>23.0</v>
      </c>
      <c r="B36" s="134" t="s">
        <v>559</v>
      </c>
      <c r="C36" s="134" t="s">
        <v>560</v>
      </c>
      <c r="D36" s="135" t="s">
        <v>490</v>
      </c>
      <c r="E36" s="143" t="s">
        <v>491</v>
      </c>
      <c r="F36" s="134" t="s">
        <v>482</v>
      </c>
      <c r="G36" s="134" t="s">
        <v>492</v>
      </c>
      <c r="H36" s="137" t="s">
        <v>484</v>
      </c>
      <c r="I36" s="137" t="s">
        <v>485</v>
      </c>
      <c r="J36" s="137" t="s">
        <v>493</v>
      </c>
      <c r="K36" s="138" t="s">
        <v>487</v>
      </c>
      <c r="L36" s="139">
        <v>617925.0</v>
      </c>
      <c r="M36" s="140"/>
      <c r="N36" s="140"/>
      <c r="O36" s="141"/>
      <c r="P36" s="140"/>
      <c r="Q36" s="142"/>
      <c r="R36" s="142"/>
      <c r="S36" s="142"/>
      <c r="T36" s="142"/>
      <c r="U36" s="142"/>
      <c r="V36" s="142"/>
      <c r="W36" s="142"/>
      <c r="X36" s="142"/>
      <c r="Y36" s="142"/>
      <c r="Z36" s="142"/>
      <c r="AA36" s="142"/>
      <c r="AB36" s="142"/>
      <c r="AC36" s="142"/>
      <c r="AD36" s="142"/>
      <c r="AE36" s="142"/>
    </row>
    <row r="37">
      <c r="A37" s="133">
        <v>24.0</v>
      </c>
      <c r="B37" s="137" t="s">
        <v>548</v>
      </c>
      <c r="C37" s="137" t="s">
        <v>549</v>
      </c>
      <c r="D37" s="135" t="s">
        <v>490</v>
      </c>
      <c r="E37" s="143" t="s">
        <v>491</v>
      </c>
      <c r="F37" s="134" t="s">
        <v>482</v>
      </c>
      <c r="G37" s="137" t="s">
        <v>561</v>
      </c>
      <c r="H37" s="137" t="s">
        <v>484</v>
      </c>
      <c r="I37" s="137" t="s">
        <v>485</v>
      </c>
      <c r="J37" s="137" t="s">
        <v>493</v>
      </c>
      <c r="K37" s="138" t="s">
        <v>487</v>
      </c>
      <c r="L37" s="138">
        <v>210008.0</v>
      </c>
      <c r="M37" s="140"/>
      <c r="N37" s="140"/>
      <c r="O37" s="141"/>
      <c r="P37" s="140"/>
      <c r="Q37" s="142"/>
      <c r="R37" s="142"/>
      <c r="S37" s="142"/>
      <c r="T37" s="142"/>
      <c r="U37" s="142"/>
      <c r="V37" s="142"/>
      <c r="W37" s="142"/>
      <c r="X37" s="142"/>
      <c r="Y37" s="142"/>
      <c r="Z37" s="142"/>
      <c r="AA37" s="142"/>
      <c r="AB37" s="142"/>
      <c r="AC37" s="142"/>
      <c r="AD37" s="142"/>
      <c r="AE37" s="142"/>
    </row>
    <row r="38">
      <c r="A38" s="133">
        <v>25.0</v>
      </c>
      <c r="B38" s="137" t="s">
        <v>562</v>
      </c>
      <c r="C38" s="137" t="s">
        <v>563</v>
      </c>
      <c r="D38" s="135" t="s">
        <v>564</v>
      </c>
      <c r="E38" s="136"/>
      <c r="F38" s="134" t="s">
        <v>482</v>
      </c>
      <c r="G38" s="137" t="s">
        <v>527</v>
      </c>
      <c r="H38" s="137" t="s">
        <v>484</v>
      </c>
      <c r="I38" s="137" t="s">
        <v>485</v>
      </c>
      <c r="J38" s="137" t="s">
        <v>493</v>
      </c>
      <c r="K38" s="138" t="s">
        <v>487</v>
      </c>
      <c r="L38" s="138" t="s">
        <v>565</v>
      </c>
      <c r="M38" s="140"/>
      <c r="N38" s="140"/>
      <c r="O38" s="141"/>
      <c r="P38" s="134" t="s">
        <v>506</v>
      </c>
      <c r="Q38" s="142"/>
      <c r="R38" s="142"/>
      <c r="S38" s="142"/>
      <c r="T38" s="142"/>
      <c r="U38" s="142"/>
      <c r="V38" s="142"/>
      <c r="W38" s="142"/>
      <c r="X38" s="142"/>
      <c r="Y38" s="142"/>
      <c r="Z38" s="142"/>
      <c r="AA38" s="142"/>
      <c r="AB38" s="142"/>
      <c r="AC38" s="142"/>
      <c r="AD38" s="142"/>
      <c r="AE38" s="142"/>
    </row>
    <row r="39">
      <c r="A39" s="133">
        <v>26.0</v>
      </c>
      <c r="B39" s="137" t="s">
        <v>566</v>
      </c>
      <c r="C39" s="137" t="s">
        <v>567</v>
      </c>
      <c r="D39" s="135" t="s">
        <v>490</v>
      </c>
      <c r="E39" s="143" t="s">
        <v>535</v>
      </c>
      <c r="F39" s="134" t="s">
        <v>482</v>
      </c>
      <c r="G39" s="137" t="s">
        <v>504</v>
      </c>
      <c r="H39" s="137" t="s">
        <v>484</v>
      </c>
      <c r="I39" s="137" t="s">
        <v>485</v>
      </c>
      <c r="J39" s="137" t="s">
        <v>493</v>
      </c>
      <c r="K39" s="138" t="s">
        <v>487</v>
      </c>
      <c r="L39" s="138">
        <v>440294.0</v>
      </c>
      <c r="M39" s="140"/>
      <c r="N39" s="141"/>
      <c r="O39" s="141"/>
      <c r="P39" s="140"/>
      <c r="Q39" s="142"/>
      <c r="R39" s="142"/>
      <c r="S39" s="142"/>
      <c r="T39" s="142"/>
      <c r="U39" s="142"/>
      <c r="V39" s="142"/>
      <c r="W39" s="142"/>
      <c r="X39" s="142"/>
      <c r="Y39" s="142"/>
      <c r="Z39" s="142"/>
      <c r="AA39" s="142"/>
      <c r="AB39" s="142"/>
      <c r="AC39" s="142"/>
      <c r="AD39" s="142"/>
      <c r="AE39" s="142"/>
    </row>
    <row r="40">
      <c r="A40" s="133">
        <v>27.0</v>
      </c>
      <c r="B40" s="137" t="s">
        <v>568</v>
      </c>
      <c r="C40" s="137" t="s">
        <v>569</v>
      </c>
      <c r="D40" s="135" t="s">
        <v>570</v>
      </c>
      <c r="E40" s="136"/>
      <c r="F40" s="134" t="s">
        <v>571</v>
      </c>
      <c r="G40" s="137" t="s">
        <v>492</v>
      </c>
      <c r="H40" s="137" t="s">
        <v>484</v>
      </c>
      <c r="I40" s="137" t="s">
        <v>501</v>
      </c>
      <c r="J40" s="137" t="s">
        <v>486</v>
      </c>
      <c r="K40" s="138" t="s">
        <v>531</v>
      </c>
      <c r="L40" s="138">
        <v>591785.0</v>
      </c>
      <c r="M40" s="140"/>
      <c r="N40" s="140"/>
      <c r="O40" s="141"/>
      <c r="P40" s="140"/>
      <c r="Q40" s="142"/>
      <c r="R40" s="142"/>
      <c r="S40" s="142"/>
      <c r="T40" s="142"/>
      <c r="U40" s="142"/>
      <c r="V40" s="142"/>
      <c r="W40" s="142"/>
      <c r="X40" s="142"/>
      <c r="Y40" s="142"/>
      <c r="Z40" s="142"/>
      <c r="AA40" s="142"/>
      <c r="AB40" s="142"/>
      <c r="AC40" s="142"/>
      <c r="AD40" s="142"/>
      <c r="AE40" s="142"/>
    </row>
    <row r="41">
      <c r="A41" s="133">
        <v>28.0</v>
      </c>
      <c r="B41" s="137" t="s">
        <v>572</v>
      </c>
      <c r="C41" s="137" t="s">
        <v>573</v>
      </c>
      <c r="D41" s="135" t="s">
        <v>574</v>
      </c>
      <c r="E41" s="136"/>
      <c r="F41" s="145" t="s">
        <v>575</v>
      </c>
      <c r="G41" s="137" t="s">
        <v>532</v>
      </c>
      <c r="H41" s="137" t="s">
        <v>484</v>
      </c>
      <c r="I41" s="137" t="s">
        <v>485</v>
      </c>
      <c r="J41" s="137" t="s">
        <v>576</v>
      </c>
      <c r="K41" s="138" t="s">
        <v>487</v>
      </c>
      <c r="L41" s="138">
        <v>455519.0</v>
      </c>
      <c r="M41" s="140"/>
      <c r="N41" s="140"/>
      <c r="O41" s="141"/>
      <c r="P41" s="140"/>
      <c r="Q41" s="142"/>
      <c r="R41" s="142"/>
      <c r="S41" s="142"/>
      <c r="T41" s="142"/>
      <c r="U41" s="142"/>
      <c r="V41" s="142"/>
      <c r="W41" s="142"/>
      <c r="X41" s="142"/>
      <c r="Y41" s="142"/>
      <c r="Z41" s="142"/>
      <c r="AA41" s="142"/>
      <c r="AB41" s="142"/>
      <c r="AC41" s="142"/>
      <c r="AD41" s="142"/>
      <c r="AE41" s="142"/>
    </row>
    <row r="42">
      <c r="A42" s="133">
        <v>29.0</v>
      </c>
      <c r="B42" s="137" t="s">
        <v>577</v>
      </c>
      <c r="C42" s="137" t="s">
        <v>578</v>
      </c>
      <c r="D42" s="135" t="s">
        <v>579</v>
      </c>
      <c r="E42" s="136"/>
      <c r="F42" s="134" t="s">
        <v>482</v>
      </c>
      <c r="G42" s="146" t="s">
        <v>580</v>
      </c>
      <c r="H42" s="137" t="s">
        <v>484</v>
      </c>
      <c r="I42" s="137" t="s">
        <v>485</v>
      </c>
      <c r="J42" s="137" t="s">
        <v>493</v>
      </c>
      <c r="K42" s="138" t="s">
        <v>487</v>
      </c>
      <c r="L42" s="138">
        <v>468495.0</v>
      </c>
      <c r="M42" s="140"/>
      <c r="N42" s="140"/>
      <c r="O42" s="141"/>
      <c r="P42" s="140"/>
      <c r="Q42" s="142"/>
      <c r="R42" s="142"/>
      <c r="S42" s="142"/>
      <c r="T42" s="142"/>
      <c r="U42" s="142"/>
      <c r="V42" s="142"/>
      <c r="W42" s="142"/>
      <c r="X42" s="142"/>
      <c r="Y42" s="142"/>
      <c r="Z42" s="142"/>
      <c r="AA42" s="142"/>
      <c r="AB42" s="142"/>
      <c r="AC42" s="142"/>
      <c r="AD42" s="142"/>
      <c r="AE42" s="142"/>
    </row>
    <row r="43">
      <c r="A43" s="133">
        <v>30.0</v>
      </c>
      <c r="B43" s="137" t="s">
        <v>581</v>
      </c>
      <c r="C43" s="137" t="s">
        <v>582</v>
      </c>
      <c r="D43" s="135" t="s">
        <v>583</v>
      </c>
      <c r="E43" s="136"/>
      <c r="F43" s="134" t="s">
        <v>482</v>
      </c>
      <c r="G43" s="137" t="s">
        <v>584</v>
      </c>
      <c r="H43" s="137" t="s">
        <v>484</v>
      </c>
      <c r="I43" s="137" t="s">
        <v>485</v>
      </c>
      <c r="J43" s="137" t="s">
        <v>493</v>
      </c>
      <c r="K43" s="138" t="s">
        <v>487</v>
      </c>
      <c r="L43" s="138" t="s">
        <v>585</v>
      </c>
      <c r="M43" s="140"/>
      <c r="N43" s="140"/>
      <c r="O43" s="141"/>
      <c r="P43" s="134" t="s">
        <v>506</v>
      </c>
      <c r="Q43" s="142"/>
      <c r="R43" s="142"/>
      <c r="S43" s="142"/>
      <c r="T43" s="142"/>
      <c r="U43" s="142"/>
      <c r="V43" s="142"/>
      <c r="W43" s="142"/>
      <c r="X43" s="142"/>
      <c r="Y43" s="142"/>
      <c r="Z43" s="142"/>
      <c r="AA43" s="142"/>
      <c r="AB43" s="142"/>
      <c r="AC43" s="142"/>
      <c r="AD43" s="142"/>
      <c r="AE43" s="142"/>
    </row>
    <row r="44">
      <c r="A44" s="133">
        <v>31.0</v>
      </c>
      <c r="B44" s="137" t="s">
        <v>586</v>
      </c>
      <c r="C44" s="137" t="s">
        <v>587</v>
      </c>
      <c r="D44" s="135" t="s">
        <v>490</v>
      </c>
      <c r="E44" s="143" t="s">
        <v>491</v>
      </c>
      <c r="F44" s="134" t="s">
        <v>482</v>
      </c>
      <c r="G44" s="137" t="s">
        <v>516</v>
      </c>
      <c r="H44" s="137" t="s">
        <v>484</v>
      </c>
      <c r="I44" s="137" t="s">
        <v>485</v>
      </c>
      <c r="J44" s="137" t="s">
        <v>493</v>
      </c>
      <c r="K44" s="138" t="s">
        <v>487</v>
      </c>
      <c r="L44" s="138" t="s">
        <v>588</v>
      </c>
      <c r="M44" s="140"/>
      <c r="N44" s="140"/>
      <c r="O44" s="141"/>
      <c r="P44" s="134" t="s">
        <v>506</v>
      </c>
      <c r="Q44" s="142"/>
      <c r="R44" s="142"/>
      <c r="S44" s="142"/>
      <c r="T44" s="142"/>
      <c r="U44" s="142"/>
      <c r="V44" s="142"/>
      <c r="W44" s="142"/>
      <c r="X44" s="142"/>
      <c r="Y44" s="142"/>
      <c r="Z44" s="142"/>
      <c r="AA44" s="142"/>
      <c r="AB44" s="142"/>
      <c r="AC44" s="142"/>
      <c r="AD44" s="142"/>
      <c r="AE44" s="142"/>
    </row>
    <row r="45">
      <c r="A45" s="133">
        <v>32.0</v>
      </c>
      <c r="B45" s="137" t="s">
        <v>589</v>
      </c>
      <c r="C45" s="137" t="s">
        <v>590</v>
      </c>
      <c r="D45" s="147" t="s">
        <v>490</v>
      </c>
      <c r="E45" s="143" t="s">
        <v>535</v>
      </c>
      <c r="F45" s="134" t="s">
        <v>482</v>
      </c>
      <c r="G45" s="134" t="s">
        <v>591</v>
      </c>
      <c r="H45" s="137" t="s">
        <v>484</v>
      </c>
      <c r="I45" s="137" t="s">
        <v>485</v>
      </c>
      <c r="J45" s="137" t="s">
        <v>493</v>
      </c>
      <c r="K45" s="138" t="s">
        <v>487</v>
      </c>
      <c r="L45" s="138">
        <v>594558.0</v>
      </c>
      <c r="M45" s="140"/>
      <c r="N45" s="140"/>
      <c r="O45" s="141"/>
      <c r="P45" s="140"/>
      <c r="Q45" s="142"/>
      <c r="R45" s="142"/>
      <c r="S45" s="142"/>
      <c r="T45" s="142"/>
      <c r="U45" s="142"/>
      <c r="V45" s="142"/>
      <c r="W45" s="142"/>
      <c r="X45" s="142"/>
      <c r="Y45" s="142"/>
      <c r="Z45" s="142"/>
      <c r="AA45" s="142"/>
      <c r="AB45" s="142"/>
      <c r="AC45" s="142"/>
      <c r="AD45" s="142"/>
      <c r="AE45" s="142"/>
    </row>
    <row r="46">
      <c r="A46" s="133">
        <v>33.0</v>
      </c>
      <c r="B46" s="137" t="s">
        <v>592</v>
      </c>
      <c r="C46" s="137" t="s">
        <v>593</v>
      </c>
      <c r="D46" s="135" t="s">
        <v>490</v>
      </c>
      <c r="E46" s="143" t="s">
        <v>535</v>
      </c>
      <c r="F46" s="134" t="s">
        <v>482</v>
      </c>
      <c r="G46" s="134" t="s">
        <v>492</v>
      </c>
      <c r="H46" s="137" t="s">
        <v>484</v>
      </c>
      <c r="I46" s="137" t="s">
        <v>485</v>
      </c>
      <c r="J46" s="137" t="s">
        <v>493</v>
      </c>
      <c r="K46" s="138" t="s">
        <v>487</v>
      </c>
      <c r="L46" s="138">
        <v>784756.0</v>
      </c>
      <c r="M46" s="140"/>
      <c r="N46" s="141"/>
      <c r="O46" s="141"/>
      <c r="P46" s="140"/>
      <c r="Q46" s="142"/>
      <c r="R46" s="142"/>
      <c r="S46" s="142"/>
      <c r="T46" s="142"/>
      <c r="U46" s="142"/>
      <c r="V46" s="142"/>
      <c r="W46" s="142"/>
      <c r="X46" s="142"/>
      <c r="Y46" s="142"/>
      <c r="Z46" s="142"/>
      <c r="AA46" s="142"/>
      <c r="AB46" s="142"/>
      <c r="AC46" s="142"/>
      <c r="AD46" s="142"/>
      <c r="AE46" s="142"/>
    </row>
    <row r="47">
      <c r="A47" s="133">
        <v>34.0</v>
      </c>
      <c r="B47" s="137" t="s">
        <v>594</v>
      </c>
      <c r="C47" s="137" t="s">
        <v>595</v>
      </c>
      <c r="D47" s="135" t="s">
        <v>596</v>
      </c>
      <c r="E47" s="136"/>
      <c r="F47" s="134" t="s">
        <v>482</v>
      </c>
      <c r="G47" s="134" t="s">
        <v>524</v>
      </c>
      <c r="H47" s="137" t="s">
        <v>484</v>
      </c>
      <c r="I47" s="137" t="s">
        <v>485</v>
      </c>
      <c r="J47" s="137" t="s">
        <v>493</v>
      </c>
      <c r="K47" s="138" t="s">
        <v>531</v>
      </c>
      <c r="L47" s="138" t="s">
        <v>597</v>
      </c>
      <c r="M47" s="140"/>
      <c r="N47" s="141"/>
      <c r="O47" s="141"/>
      <c r="P47" s="134" t="s">
        <v>506</v>
      </c>
      <c r="Q47" s="142"/>
      <c r="R47" s="142"/>
      <c r="S47" s="142"/>
      <c r="T47" s="142"/>
      <c r="U47" s="142"/>
      <c r="V47" s="142"/>
      <c r="W47" s="142"/>
      <c r="X47" s="142"/>
      <c r="Y47" s="142"/>
      <c r="Z47" s="142"/>
      <c r="AA47" s="142"/>
      <c r="AB47" s="142"/>
      <c r="AC47" s="142"/>
      <c r="AD47" s="142"/>
      <c r="AE47" s="142"/>
    </row>
    <row r="48">
      <c r="A48" s="133">
        <v>35.0</v>
      </c>
      <c r="B48" s="137" t="s">
        <v>598</v>
      </c>
      <c r="C48" s="137" t="s">
        <v>599</v>
      </c>
      <c r="D48" s="135" t="s">
        <v>481</v>
      </c>
      <c r="E48" s="136"/>
      <c r="F48" s="134" t="s">
        <v>482</v>
      </c>
      <c r="G48" s="134" t="s">
        <v>516</v>
      </c>
      <c r="H48" s="137" t="s">
        <v>484</v>
      </c>
      <c r="I48" s="137" t="s">
        <v>485</v>
      </c>
      <c r="J48" s="137" t="s">
        <v>576</v>
      </c>
      <c r="K48" s="138" t="s">
        <v>531</v>
      </c>
      <c r="L48" s="138">
        <v>583648.0</v>
      </c>
      <c r="M48" s="140"/>
      <c r="N48" s="141"/>
      <c r="O48" s="141"/>
      <c r="P48" s="140"/>
      <c r="Q48" s="142"/>
      <c r="R48" s="142"/>
      <c r="S48" s="142"/>
      <c r="T48" s="142"/>
      <c r="U48" s="142"/>
      <c r="V48" s="142"/>
      <c r="W48" s="142"/>
      <c r="X48" s="142"/>
      <c r="Y48" s="142"/>
      <c r="Z48" s="142"/>
      <c r="AA48" s="142"/>
      <c r="AB48" s="142"/>
      <c r="AC48" s="142"/>
      <c r="AD48" s="142"/>
      <c r="AE48" s="142"/>
    </row>
    <row r="49">
      <c r="A49" s="133">
        <v>36.0</v>
      </c>
      <c r="B49" s="137" t="s">
        <v>600</v>
      </c>
      <c r="C49" s="137" t="s">
        <v>601</v>
      </c>
      <c r="D49" s="147" t="s">
        <v>596</v>
      </c>
      <c r="E49" s="136"/>
      <c r="F49" s="134" t="s">
        <v>482</v>
      </c>
      <c r="G49" s="137" t="s">
        <v>591</v>
      </c>
      <c r="H49" s="137" t="s">
        <v>484</v>
      </c>
      <c r="I49" s="137" t="s">
        <v>485</v>
      </c>
      <c r="J49" s="137" t="s">
        <v>493</v>
      </c>
      <c r="K49" s="138" t="s">
        <v>487</v>
      </c>
      <c r="L49" s="138" t="s">
        <v>602</v>
      </c>
      <c r="M49" s="140"/>
      <c r="N49" s="140"/>
      <c r="O49" s="141"/>
      <c r="P49" s="134" t="s">
        <v>506</v>
      </c>
      <c r="Q49" s="142"/>
      <c r="R49" s="142"/>
      <c r="S49" s="142"/>
      <c r="T49" s="142"/>
      <c r="U49" s="142"/>
      <c r="V49" s="142"/>
      <c r="W49" s="142"/>
      <c r="X49" s="142"/>
      <c r="Y49" s="142"/>
      <c r="Z49" s="142"/>
      <c r="AA49" s="142"/>
      <c r="AB49" s="142"/>
      <c r="AC49" s="142"/>
      <c r="AD49" s="142"/>
      <c r="AE49" s="142"/>
    </row>
    <row r="50">
      <c r="A50" s="133">
        <v>37.0</v>
      </c>
      <c r="B50" s="137" t="s">
        <v>603</v>
      </c>
      <c r="C50" s="137" t="s">
        <v>604</v>
      </c>
      <c r="D50" s="147" t="s">
        <v>605</v>
      </c>
      <c r="E50" s="136"/>
      <c r="F50" s="134" t="s">
        <v>606</v>
      </c>
      <c r="G50" s="134" t="s">
        <v>541</v>
      </c>
      <c r="H50" s="137" t="s">
        <v>484</v>
      </c>
      <c r="I50" s="137" t="s">
        <v>485</v>
      </c>
      <c r="J50" s="137" t="s">
        <v>493</v>
      </c>
      <c r="K50" s="138" t="s">
        <v>487</v>
      </c>
      <c r="L50" s="138">
        <v>449381.0</v>
      </c>
      <c r="M50" s="140"/>
      <c r="N50" s="140"/>
      <c r="O50" s="141"/>
      <c r="P50" s="140"/>
      <c r="Q50" s="142"/>
      <c r="R50" s="142"/>
      <c r="S50" s="142"/>
      <c r="T50" s="142"/>
      <c r="U50" s="142"/>
      <c r="V50" s="142"/>
      <c r="W50" s="142"/>
      <c r="X50" s="142"/>
      <c r="Y50" s="142"/>
      <c r="Z50" s="142"/>
      <c r="AA50" s="142"/>
      <c r="AB50" s="142"/>
      <c r="AC50" s="142"/>
      <c r="AD50" s="142"/>
      <c r="AE50" s="142"/>
    </row>
    <row r="51">
      <c r="A51" s="133">
        <v>38.0</v>
      </c>
      <c r="B51" s="137" t="s">
        <v>607</v>
      </c>
      <c r="C51" s="137" t="s">
        <v>608</v>
      </c>
      <c r="D51" s="135" t="s">
        <v>490</v>
      </c>
      <c r="E51" s="143" t="s">
        <v>535</v>
      </c>
      <c r="F51" s="134" t="s">
        <v>482</v>
      </c>
      <c r="G51" s="134" t="s">
        <v>609</v>
      </c>
      <c r="H51" s="137" t="s">
        <v>484</v>
      </c>
      <c r="I51" s="137" t="s">
        <v>485</v>
      </c>
      <c r="J51" s="137" t="s">
        <v>493</v>
      </c>
      <c r="K51" s="138" t="s">
        <v>487</v>
      </c>
      <c r="L51" s="138">
        <v>771833.0</v>
      </c>
      <c r="M51" s="140"/>
      <c r="N51" s="140"/>
      <c r="O51" s="141"/>
      <c r="P51" s="140"/>
      <c r="Q51" s="142"/>
      <c r="R51" s="142"/>
      <c r="S51" s="142"/>
      <c r="T51" s="142"/>
      <c r="U51" s="142"/>
      <c r="V51" s="142"/>
      <c r="W51" s="142"/>
      <c r="X51" s="142"/>
      <c r="Y51" s="142"/>
      <c r="Z51" s="142"/>
      <c r="AA51" s="142"/>
      <c r="AB51" s="142"/>
      <c r="AC51" s="142"/>
      <c r="AD51" s="142"/>
      <c r="AE51" s="142"/>
    </row>
    <row r="52">
      <c r="A52" s="133">
        <v>39.0</v>
      </c>
      <c r="B52" s="137" t="s">
        <v>610</v>
      </c>
      <c r="C52" s="137" t="s">
        <v>611</v>
      </c>
      <c r="D52" s="147" t="s">
        <v>612</v>
      </c>
      <c r="E52" s="136"/>
      <c r="F52" s="134" t="s">
        <v>613</v>
      </c>
      <c r="G52" s="134" t="s">
        <v>614</v>
      </c>
      <c r="H52" s="137" t="s">
        <v>484</v>
      </c>
      <c r="I52" s="137" t="s">
        <v>485</v>
      </c>
      <c r="J52" s="137" t="s">
        <v>493</v>
      </c>
      <c r="K52" s="138" t="s">
        <v>487</v>
      </c>
      <c r="L52" s="138">
        <v>950731.0</v>
      </c>
      <c r="M52" s="140"/>
      <c r="N52" s="140"/>
      <c r="O52" s="141"/>
      <c r="P52" s="140"/>
      <c r="Q52" s="142"/>
      <c r="R52" s="142"/>
      <c r="S52" s="142"/>
      <c r="T52" s="142"/>
      <c r="U52" s="142"/>
      <c r="V52" s="142"/>
      <c r="W52" s="142"/>
      <c r="X52" s="142"/>
      <c r="Y52" s="142"/>
      <c r="Z52" s="142"/>
      <c r="AA52" s="142"/>
      <c r="AB52" s="142"/>
      <c r="AC52" s="142"/>
      <c r="AD52" s="142"/>
      <c r="AE52" s="142"/>
    </row>
    <row r="53">
      <c r="A53" s="133">
        <v>40.0</v>
      </c>
      <c r="B53" s="137" t="s">
        <v>615</v>
      </c>
      <c r="C53" s="137" t="s">
        <v>616</v>
      </c>
      <c r="D53" s="147" t="s">
        <v>596</v>
      </c>
      <c r="E53" s="136"/>
      <c r="F53" s="134" t="s">
        <v>482</v>
      </c>
      <c r="G53" s="134" t="s">
        <v>614</v>
      </c>
      <c r="H53" s="137" t="s">
        <v>484</v>
      </c>
      <c r="I53" s="137" t="s">
        <v>485</v>
      </c>
      <c r="J53" s="137" t="s">
        <v>493</v>
      </c>
      <c r="K53" s="138" t="s">
        <v>487</v>
      </c>
      <c r="L53" s="138">
        <v>772146.0</v>
      </c>
      <c r="M53" s="140"/>
      <c r="N53" s="140"/>
      <c r="O53" s="141"/>
      <c r="P53" s="140"/>
      <c r="Q53" s="142"/>
      <c r="R53" s="142"/>
      <c r="S53" s="142"/>
      <c r="T53" s="142"/>
      <c r="U53" s="142"/>
      <c r="V53" s="142"/>
      <c r="W53" s="142"/>
      <c r="X53" s="142"/>
      <c r="Y53" s="142"/>
      <c r="Z53" s="142"/>
      <c r="AA53" s="142"/>
      <c r="AB53" s="142"/>
      <c r="AC53" s="142"/>
      <c r="AD53" s="142"/>
      <c r="AE53" s="142"/>
    </row>
    <row r="54">
      <c r="A54" s="133">
        <v>41.0</v>
      </c>
      <c r="B54" s="137" t="s">
        <v>617</v>
      </c>
      <c r="C54" s="137" t="s">
        <v>618</v>
      </c>
      <c r="D54" s="135" t="s">
        <v>490</v>
      </c>
      <c r="E54" s="143" t="s">
        <v>491</v>
      </c>
      <c r="F54" s="134" t="s">
        <v>482</v>
      </c>
      <c r="G54" s="134" t="s">
        <v>619</v>
      </c>
      <c r="H54" s="137" t="s">
        <v>484</v>
      </c>
      <c r="I54" s="137" t="s">
        <v>485</v>
      </c>
      <c r="J54" s="137" t="s">
        <v>486</v>
      </c>
      <c r="K54" s="138" t="s">
        <v>487</v>
      </c>
      <c r="L54" s="138">
        <v>580703.0</v>
      </c>
      <c r="M54" s="140"/>
      <c r="N54" s="140"/>
      <c r="O54" s="141"/>
      <c r="P54" s="140"/>
      <c r="Q54" s="142"/>
      <c r="R54" s="142"/>
      <c r="S54" s="142"/>
      <c r="T54" s="142"/>
      <c r="U54" s="142"/>
      <c r="V54" s="142"/>
      <c r="W54" s="142"/>
      <c r="X54" s="142"/>
      <c r="Y54" s="142"/>
      <c r="Z54" s="142"/>
      <c r="AA54" s="142"/>
      <c r="AB54" s="142"/>
      <c r="AC54" s="142"/>
      <c r="AD54" s="142"/>
      <c r="AE54" s="142"/>
    </row>
    <row r="55">
      <c r="A55" s="133">
        <v>42.0</v>
      </c>
      <c r="B55" s="137" t="s">
        <v>620</v>
      </c>
      <c r="C55" s="137" t="s">
        <v>621</v>
      </c>
      <c r="D55" s="135" t="s">
        <v>490</v>
      </c>
      <c r="E55" s="143" t="s">
        <v>622</v>
      </c>
      <c r="F55" s="134" t="s">
        <v>482</v>
      </c>
      <c r="G55" s="134" t="s">
        <v>619</v>
      </c>
      <c r="H55" s="137" t="s">
        <v>484</v>
      </c>
      <c r="I55" s="137" t="s">
        <v>485</v>
      </c>
      <c r="J55" s="137" t="s">
        <v>486</v>
      </c>
      <c r="K55" s="138" t="s">
        <v>487</v>
      </c>
      <c r="L55" s="138">
        <v>449984.0</v>
      </c>
      <c r="M55" s="140"/>
      <c r="N55" s="140"/>
      <c r="O55" s="141"/>
      <c r="P55" s="140"/>
      <c r="Q55" s="142"/>
      <c r="R55" s="142"/>
      <c r="S55" s="142"/>
      <c r="T55" s="142"/>
      <c r="U55" s="142"/>
      <c r="V55" s="142"/>
      <c r="W55" s="142"/>
      <c r="X55" s="142"/>
      <c r="Y55" s="142"/>
      <c r="Z55" s="142"/>
      <c r="AA55" s="142"/>
      <c r="AB55" s="142"/>
      <c r="AC55" s="142"/>
      <c r="AD55" s="142"/>
      <c r="AE55" s="142"/>
    </row>
    <row r="56">
      <c r="A56" s="133">
        <v>43.0</v>
      </c>
      <c r="B56" s="137" t="s">
        <v>623</v>
      </c>
      <c r="C56" s="137" t="s">
        <v>624</v>
      </c>
      <c r="D56" s="147" t="s">
        <v>625</v>
      </c>
      <c r="E56" s="136"/>
      <c r="F56" s="134" t="s">
        <v>626</v>
      </c>
      <c r="G56" s="134" t="s">
        <v>541</v>
      </c>
      <c r="H56" s="137" t="s">
        <v>484</v>
      </c>
      <c r="I56" s="137" t="s">
        <v>485</v>
      </c>
      <c r="J56" s="137" t="s">
        <v>493</v>
      </c>
      <c r="K56" s="138" t="s">
        <v>487</v>
      </c>
      <c r="L56" s="138">
        <v>471433.0</v>
      </c>
      <c r="M56" s="140"/>
      <c r="N56" s="140"/>
      <c r="O56" s="141"/>
      <c r="P56" s="140"/>
      <c r="Q56" s="142"/>
      <c r="R56" s="142"/>
      <c r="S56" s="142"/>
      <c r="T56" s="142"/>
      <c r="U56" s="142"/>
      <c r="V56" s="142"/>
      <c r="W56" s="142"/>
      <c r="X56" s="142"/>
      <c r="Y56" s="142"/>
      <c r="Z56" s="142"/>
      <c r="AA56" s="142"/>
      <c r="AB56" s="142"/>
      <c r="AC56" s="142"/>
      <c r="AD56" s="142"/>
      <c r="AE56" s="142"/>
    </row>
    <row r="57">
      <c r="A57" s="133">
        <v>44.0</v>
      </c>
      <c r="B57" s="137" t="s">
        <v>627</v>
      </c>
      <c r="C57" s="137" t="s">
        <v>628</v>
      </c>
      <c r="D57" s="147" t="s">
        <v>629</v>
      </c>
      <c r="E57" s="136"/>
      <c r="F57" s="137" t="s">
        <v>482</v>
      </c>
      <c r="G57" s="134" t="s">
        <v>483</v>
      </c>
      <c r="H57" s="137" t="s">
        <v>484</v>
      </c>
      <c r="I57" s="137" t="s">
        <v>485</v>
      </c>
      <c r="J57" s="137" t="s">
        <v>493</v>
      </c>
      <c r="K57" s="138" t="s">
        <v>487</v>
      </c>
      <c r="L57" s="138">
        <v>971028.0</v>
      </c>
      <c r="M57" s="140"/>
      <c r="N57" s="140"/>
      <c r="O57" s="141"/>
      <c r="P57" s="140"/>
      <c r="Q57" s="142"/>
      <c r="R57" s="142"/>
      <c r="S57" s="142"/>
      <c r="T57" s="142"/>
      <c r="U57" s="142"/>
      <c r="V57" s="142"/>
      <c r="W57" s="142"/>
      <c r="X57" s="142"/>
      <c r="Y57" s="142"/>
      <c r="Z57" s="142"/>
      <c r="AA57" s="142"/>
      <c r="AB57" s="142"/>
      <c r="AC57" s="142"/>
      <c r="AD57" s="142"/>
      <c r="AE57" s="142"/>
    </row>
    <row r="58">
      <c r="A58" s="133">
        <v>45.0</v>
      </c>
      <c r="B58" s="137" t="s">
        <v>607</v>
      </c>
      <c r="C58" s="137" t="s">
        <v>608</v>
      </c>
      <c r="D58" s="135" t="s">
        <v>490</v>
      </c>
      <c r="E58" s="136"/>
      <c r="F58" s="137" t="s">
        <v>482</v>
      </c>
      <c r="G58" s="134" t="s">
        <v>558</v>
      </c>
      <c r="H58" s="137" t="s">
        <v>484</v>
      </c>
      <c r="I58" s="137" t="s">
        <v>485</v>
      </c>
      <c r="J58" s="137" t="s">
        <v>493</v>
      </c>
      <c r="K58" s="138" t="s">
        <v>487</v>
      </c>
      <c r="L58" s="138">
        <v>150807.0</v>
      </c>
      <c r="M58" s="140"/>
      <c r="N58" s="140"/>
      <c r="O58" s="141"/>
      <c r="P58" s="140"/>
      <c r="Q58" s="142"/>
      <c r="R58" s="142"/>
      <c r="S58" s="142"/>
      <c r="T58" s="142"/>
      <c r="U58" s="142"/>
      <c r="V58" s="142"/>
      <c r="W58" s="142"/>
      <c r="X58" s="142"/>
      <c r="Y58" s="142"/>
      <c r="Z58" s="142"/>
      <c r="AA58" s="142"/>
      <c r="AB58" s="142"/>
      <c r="AC58" s="142"/>
      <c r="AD58" s="142"/>
      <c r="AE58" s="142"/>
    </row>
    <row r="59">
      <c r="A59" s="133">
        <v>46.0</v>
      </c>
      <c r="B59" s="137" t="s">
        <v>630</v>
      </c>
      <c r="C59" s="137" t="s">
        <v>631</v>
      </c>
      <c r="D59" s="147" t="s">
        <v>632</v>
      </c>
      <c r="E59" s="136"/>
      <c r="F59" s="134" t="s">
        <v>613</v>
      </c>
      <c r="G59" s="134" t="s">
        <v>541</v>
      </c>
      <c r="H59" s="137" t="s">
        <v>484</v>
      </c>
      <c r="I59" s="137" t="s">
        <v>485</v>
      </c>
      <c r="J59" s="137" t="s">
        <v>493</v>
      </c>
      <c r="K59" s="138" t="s">
        <v>487</v>
      </c>
      <c r="L59" s="138">
        <v>287862.0</v>
      </c>
      <c r="M59" s="140"/>
      <c r="N59" s="141"/>
      <c r="O59" s="141"/>
      <c r="P59" s="140"/>
      <c r="Q59" s="142"/>
      <c r="R59" s="142"/>
      <c r="S59" s="142"/>
      <c r="T59" s="142"/>
      <c r="U59" s="142"/>
      <c r="V59" s="142"/>
      <c r="W59" s="142"/>
      <c r="X59" s="142"/>
      <c r="Y59" s="142"/>
      <c r="Z59" s="142"/>
      <c r="AA59" s="142"/>
      <c r="AB59" s="142"/>
      <c r="AC59" s="142"/>
      <c r="AD59" s="142"/>
      <c r="AE59" s="142"/>
    </row>
    <row r="60">
      <c r="A60" s="133">
        <v>47.0</v>
      </c>
      <c r="B60" s="137" t="s">
        <v>633</v>
      </c>
      <c r="C60" s="137" t="s">
        <v>634</v>
      </c>
      <c r="D60" s="135" t="s">
        <v>490</v>
      </c>
      <c r="E60" s="143" t="s">
        <v>491</v>
      </c>
      <c r="F60" s="137" t="s">
        <v>482</v>
      </c>
      <c r="G60" s="134" t="s">
        <v>619</v>
      </c>
      <c r="H60" s="137" t="s">
        <v>484</v>
      </c>
      <c r="I60" s="137" t="s">
        <v>485</v>
      </c>
      <c r="J60" s="137" t="s">
        <v>493</v>
      </c>
      <c r="K60" s="138" t="s">
        <v>531</v>
      </c>
      <c r="L60" s="138">
        <v>726138.0</v>
      </c>
      <c r="M60" s="140"/>
      <c r="N60" s="141"/>
      <c r="O60" s="141"/>
      <c r="P60" s="140"/>
      <c r="Q60" s="142"/>
      <c r="R60" s="142"/>
      <c r="S60" s="142"/>
      <c r="T60" s="142"/>
      <c r="U60" s="142"/>
      <c r="V60" s="142"/>
      <c r="W60" s="142"/>
      <c r="X60" s="142"/>
      <c r="Y60" s="142"/>
      <c r="Z60" s="142"/>
      <c r="AA60" s="142"/>
      <c r="AB60" s="142"/>
      <c r="AC60" s="142"/>
      <c r="AD60" s="142"/>
      <c r="AE60" s="142"/>
    </row>
    <row r="61">
      <c r="A61" s="133">
        <v>48.0</v>
      </c>
      <c r="B61" s="137" t="s">
        <v>635</v>
      </c>
      <c r="C61" s="137" t="s">
        <v>636</v>
      </c>
      <c r="D61" s="135" t="s">
        <v>490</v>
      </c>
      <c r="E61" s="143" t="s">
        <v>535</v>
      </c>
      <c r="F61" s="137" t="s">
        <v>482</v>
      </c>
      <c r="G61" s="134" t="s">
        <v>637</v>
      </c>
      <c r="H61" s="137" t="s">
        <v>484</v>
      </c>
      <c r="I61" s="137" t="s">
        <v>485</v>
      </c>
      <c r="J61" s="137" t="s">
        <v>493</v>
      </c>
      <c r="K61" s="138" t="s">
        <v>487</v>
      </c>
      <c r="L61" s="138">
        <v>879207.0</v>
      </c>
      <c r="M61" s="140"/>
      <c r="N61" s="141"/>
      <c r="O61" s="141"/>
      <c r="P61" s="140"/>
      <c r="Q61" s="142"/>
      <c r="R61" s="142"/>
      <c r="S61" s="142"/>
      <c r="T61" s="142"/>
      <c r="U61" s="142"/>
      <c r="V61" s="142"/>
      <c r="W61" s="142"/>
      <c r="X61" s="142"/>
      <c r="Y61" s="142"/>
      <c r="Z61" s="142"/>
      <c r="AA61" s="142"/>
      <c r="AB61" s="142"/>
      <c r="AC61" s="142"/>
      <c r="AD61" s="142"/>
    </row>
    <row r="62">
      <c r="C62" s="7"/>
      <c r="D62" s="7"/>
      <c r="K62" s="118"/>
      <c r="L62" s="118"/>
    </row>
    <row r="63">
      <c r="C63" s="7"/>
      <c r="D63" s="7"/>
      <c r="K63" s="118"/>
      <c r="L63" s="118"/>
    </row>
    <row r="64">
      <c r="C64" s="7"/>
      <c r="D64" s="7"/>
      <c r="K64" s="118"/>
      <c r="L64" s="118"/>
    </row>
    <row r="65">
      <c r="C65" s="7"/>
      <c r="D65" s="7"/>
      <c r="K65" s="118"/>
      <c r="L65" s="118"/>
    </row>
    <row r="66">
      <c r="C66" s="7"/>
      <c r="D66" s="7"/>
      <c r="K66" s="118"/>
      <c r="L66" s="118"/>
    </row>
    <row r="67">
      <c r="C67" s="7"/>
      <c r="D67" s="7"/>
      <c r="K67" s="118"/>
      <c r="L67" s="118"/>
    </row>
    <row r="68">
      <c r="C68" s="7"/>
      <c r="D68" s="7"/>
      <c r="K68" s="118"/>
      <c r="L68" s="118"/>
    </row>
    <row r="69">
      <c r="C69" s="7"/>
      <c r="D69" s="7"/>
      <c r="K69" s="118"/>
      <c r="L69" s="118"/>
    </row>
    <row r="70">
      <c r="C70" s="7"/>
      <c r="D70" s="7"/>
      <c r="K70" s="118"/>
      <c r="L70" s="118"/>
    </row>
    <row r="71">
      <c r="C71" s="7"/>
      <c r="D71" s="7"/>
      <c r="K71" s="118"/>
      <c r="L71" s="118"/>
    </row>
    <row r="72">
      <c r="C72" s="7"/>
      <c r="D72" s="7"/>
      <c r="K72" s="118"/>
      <c r="L72" s="118"/>
    </row>
    <row r="73">
      <c r="C73" s="7"/>
      <c r="D73" s="7"/>
      <c r="K73" s="118"/>
      <c r="L73" s="118"/>
    </row>
    <row r="74">
      <c r="C74" s="7"/>
      <c r="D74" s="7"/>
      <c r="K74" s="118"/>
      <c r="L74" s="118"/>
    </row>
    <row r="75">
      <c r="C75" s="7"/>
      <c r="D75" s="7"/>
      <c r="K75" s="118"/>
      <c r="L75" s="118"/>
    </row>
    <row r="76">
      <c r="C76" s="7"/>
      <c r="D76" s="7"/>
      <c r="K76" s="118"/>
      <c r="L76" s="118"/>
    </row>
    <row r="77">
      <c r="C77" s="7"/>
      <c r="D77" s="7"/>
      <c r="K77" s="118"/>
      <c r="L77" s="118"/>
    </row>
    <row r="78">
      <c r="C78" s="7"/>
      <c r="D78" s="7"/>
      <c r="K78" s="118"/>
      <c r="L78" s="118"/>
    </row>
    <row r="79">
      <c r="C79" s="7"/>
      <c r="D79" s="7"/>
      <c r="K79" s="118"/>
      <c r="L79" s="118"/>
    </row>
    <row r="80">
      <c r="C80" s="7"/>
      <c r="D80" s="7"/>
      <c r="K80" s="118"/>
      <c r="L80" s="118"/>
    </row>
    <row r="81">
      <c r="C81" s="7"/>
      <c r="D81" s="7"/>
      <c r="K81" s="118"/>
      <c r="L81" s="118"/>
    </row>
    <row r="82">
      <c r="C82" s="7"/>
      <c r="D82" s="7"/>
      <c r="K82" s="118"/>
      <c r="L82" s="118"/>
    </row>
    <row r="83">
      <c r="C83" s="7"/>
      <c r="D83" s="7"/>
      <c r="K83" s="118"/>
      <c r="L83" s="118"/>
    </row>
    <row r="84">
      <c r="C84" s="7"/>
      <c r="D84" s="7"/>
      <c r="K84" s="118"/>
      <c r="L84" s="118"/>
    </row>
    <row r="85">
      <c r="C85" s="7"/>
      <c r="D85" s="7"/>
      <c r="K85" s="118"/>
      <c r="L85" s="118"/>
    </row>
    <row r="86">
      <c r="C86" s="7"/>
      <c r="D86" s="7"/>
      <c r="K86" s="118"/>
      <c r="L86" s="118"/>
    </row>
    <row r="87">
      <c r="C87" s="7"/>
      <c r="D87" s="7"/>
      <c r="K87" s="118"/>
      <c r="L87" s="118"/>
    </row>
    <row r="88">
      <c r="C88" s="7"/>
      <c r="D88" s="7"/>
      <c r="K88" s="118"/>
      <c r="L88" s="118"/>
    </row>
    <row r="89">
      <c r="C89" s="7"/>
      <c r="D89" s="7"/>
      <c r="K89" s="118"/>
      <c r="L89" s="118"/>
    </row>
    <row r="90">
      <c r="C90" s="7"/>
      <c r="D90" s="7"/>
      <c r="K90" s="118"/>
      <c r="L90" s="118"/>
    </row>
    <row r="91">
      <c r="C91" s="7"/>
      <c r="D91" s="7"/>
      <c r="K91" s="118"/>
      <c r="L91" s="118"/>
    </row>
    <row r="92">
      <c r="C92" s="7"/>
      <c r="D92" s="7"/>
      <c r="K92" s="118"/>
      <c r="L92" s="118"/>
    </row>
    <row r="93">
      <c r="C93" s="7"/>
      <c r="D93" s="7"/>
      <c r="K93" s="118"/>
      <c r="L93" s="118"/>
    </row>
    <row r="94">
      <c r="C94" s="7"/>
      <c r="D94" s="7"/>
      <c r="K94" s="118"/>
      <c r="L94" s="118"/>
    </row>
    <row r="95">
      <c r="C95" s="7"/>
      <c r="D95" s="7"/>
      <c r="K95" s="118"/>
      <c r="L95" s="118"/>
    </row>
    <row r="96">
      <c r="C96" s="7"/>
      <c r="D96" s="7"/>
      <c r="K96" s="118"/>
      <c r="L96" s="118"/>
    </row>
    <row r="97">
      <c r="C97" s="7"/>
      <c r="D97" s="7"/>
      <c r="K97" s="118"/>
      <c r="L97" s="118"/>
    </row>
    <row r="98">
      <c r="C98" s="7"/>
      <c r="D98" s="7"/>
      <c r="K98" s="118"/>
      <c r="L98" s="118"/>
    </row>
    <row r="99">
      <c r="C99" s="7"/>
      <c r="D99" s="7"/>
      <c r="K99" s="118"/>
      <c r="L99" s="118"/>
    </row>
    <row r="100">
      <c r="C100" s="7"/>
      <c r="D100" s="7"/>
      <c r="K100" s="118"/>
      <c r="L100" s="118"/>
    </row>
    <row r="101">
      <c r="C101" s="7"/>
      <c r="D101" s="7"/>
      <c r="K101" s="118"/>
      <c r="L101" s="118"/>
    </row>
    <row r="102">
      <c r="C102" s="7"/>
      <c r="D102" s="7"/>
      <c r="K102" s="118"/>
      <c r="L102" s="118"/>
    </row>
    <row r="103">
      <c r="C103" s="7"/>
      <c r="D103" s="7"/>
      <c r="K103" s="118"/>
      <c r="L103" s="118"/>
    </row>
    <row r="104">
      <c r="C104" s="7"/>
      <c r="D104" s="7"/>
      <c r="K104" s="118"/>
      <c r="L104" s="118"/>
    </row>
    <row r="105">
      <c r="C105" s="7"/>
      <c r="D105" s="7"/>
      <c r="K105" s="118"/>
      <c r="L105" s="118"/>
    </row>
    <row r="106">
      <c r="C106" s="7"/>
      <c r="D106" s="7"/>
      <c r="K106" s="118"/>
      <c r="L106" s="118"/>
    </row>
    <row r="107">
      <c r="C107" s="7"/>
      <c r="D107" s="7"/>
      <c r="K107" s="118"/>
      <c r="L107" s="118"/>
    </row>
    <row r="108">
      <c r="C108" s="7"/>
      <c r="D108" s="7"/>
      <c r="K108" s="118"/>
      <c r="L108" s="118"/>
    </row>
    <row r="109">
      <c r="C109" s="7"/>
      <c r="D109" s="7"/>
      <c r="K109" s="118"/>
      <c r="L109" s="118"/>
    </row>
    <row r="110">
      <c r="C110" s="7"/>
      <c r="D110" s="7"/>
      <c r="K110" s="118"/>
      <c r="L110" s="118"/>
    </row>
    <row r="111">
      <c r="C111" s="7"/>
      <c r="D111" s="7"/>
      <c r="K111" s="118"/>
      <c r="L111" s="118"/>
    </row>
    <row r="112">
      <c r="C112" s="7"/>
      <c r="D112" s="7"/>
      <c r="K112" s="118"/>
      <c r="L112" s="118"/>
    </row>
    <row r="113">
      <c r="C113" s="7"/>
      <c r="D113" s="7"/>
      <c r="K113" s="118"/>
      <c r="L113" s="118"/>
    </row>
    <row r="114">
      <c r="C114" s="7"/>
      <c r="D114" s="7"/>
      <c r="K114" s="118"/>
      <c r="L114" s="118"/>
    </row>
    <row r="115">
      <c r="C115" s="7"/>
      <c r="D115" s="7"/>
      <c r="K115" s="118"/>
      <c r="L115" s="118"/>
    </row>
    <row r="116">
      <c r="C116" s="7"/>
      <c r="D116" s="7"/>
      <c r="K116" s="118"/>
      <c r="L116" s="118"/>
    </row>
    <row r="117">
      <c r="C117" s="7"/>
      <c r="D117" s="7"/>
      <c r="K117" s="118"/>
      <c r="L117" s="118"/>
    </row>
    <row r="118">
      <c r="C118" s="7"/>
      <c r="D118" s="7"/>
      <c r="K118" s="118"/>
      <c r="L118" s="118"/>
    </row>
    <row r="119">
      <c r="C119" s="7"/>
      <c r="D119" s="7"/>
      <c r="K119" s="118"/>
      <c r="L119" s="118"/>
    </row>
    <row r="120">
      <c r="C120" s="7"/>
      <c r="D120" s="7"/>
      <c r="K120" s="118"/>
      <c r="L120" s="118"/>
    </row>
    <row r="121">
      <c r="C121" s="7"/>
      <c r="D121" s="7"/>
      <c r="K121" s="118"/>
      <c r="L121" s="118"/>
    </row>
    <row r="122">
      <c r="C122" s="7"/>
      <c r="D122" s="7"/>
      <c r="K122" s="118"/>
      <c r="L122" s="118"/>
    </row>
    <row r="123">
      <c r="C123" s="7"/>
      <c r="D123" s="7"/>
      <c r="K123" s="118"/>
      <c r="L123" s="118"/>
    </row>
    <row r="124">
      <c r="C124" s="7"/>
      <c r="D124" s="7"/>
      <c r="K124" s="118"/>
      <c r="L124" s="118"/>
    </row>
    <row r="125">
      <c r="C125" s="7"/>
      <c r="D125" s="7"/>
      <c r="K125" s="118"/>
      <c r="L125" s="118"/>
    </row>
    <row r="126">
      <c r="C126" s="7"/>
      <c r="D126" s="7"/>
      <c r="K126" s="118"/>
      <c r="L126" s="118"/>
    </row>
    <row r="127">
      <c r="C127" s="7"/>
      <c r="D127" s="7"/>
      <c r="K127" s="118"/>
      <c r="L127" s="118"/>
    </row>
    <row r="128">
      <c r="C128" s="7"/>
      <c r="D128" s="7"/>
      <c r="K128" s="118"/>
      <c r="L128" s="118"/>
    </row>
    <row r="129">
      <c r="C129" s="7"/>
      <c r="D129" s="7"/>
      <c r="K129" s="118"/>
      <c r="L129" s="118"/>
    </row>
    <row r="130">
      <c r="C130" s="7"/>
      <c r="D130" s="7"/>
      <c r="K130" s="118"/>
      <c r="L130" s="118"/>
    </row>
    <row r="131">
      <c r="C131" s="7"/>
      <c r="D131" s="7"/>
      <c r="K131" s="118"/>
      <c r="L131" s="118"/>
    </row>
    <row r="132">
      <c r="C132" s="7"/>
      <c r="D132" s="7"/>
      <c r="K132" s="118"/>
      <c r="L132" s="118"/>
    </row>
    <row r="133">
      <c r="C133" s="7"/>
      <c r="D133" s="7"/>
      <c r="K133" s="118"/>
      <c r="L133" s="118"/>
    </row>
    <row r="134">
      <c r="C134" s="7"/>
      <c r="D134" s="7"/>
      <c r="K134" s="118"/>
      <c r="L134" s="118"/>
    </row>
    <row r="135">
      <c r="C135" s="7"/>
      <c r="D135" s="7"/>
      <c r="K135" s="118"/>
      <c r="L135" s="118"/>
    </row>
    <row r="136">
      <c r="C136" s="7"/>
      <c r="D136" s="7"/>
      <c r="K136" s="118"/>
      <c r="L136" s="118"/>
    </row>
    <row r="137">
      <c r="C137" s="7"/>
      <c r="D137" s="7"/>
      <c r="K137" s="118"/>
      <c r="L137" s="118"/>
    </row>
    <row r="138">
      <c r="C138" s="7"/>
      <c r="D138" s="7"/>
      <c r="K138" s="118"/>
      <c r="L138" s="118"/>
    </row>
    <row r="139">
      <c r="C139" s="7"/>
      <c r="D139" s="7"/>
      <c r="K139" s="118"/>
      <c r="L139" s="118"/>
    </row>
    <row r="140">
      <c r="C140" s="7"/>
      <c r="D140" s="7"/>
      <c r="K140" s="118"/>
      <c r="L140" s="118"/>
    </row>
    <row r="141">
      <c r="C141" s="7"/>
      <c r="D141" s="7"/>
      <c r="K141" s="118"/>
      <c r="L141" s="118"/>
    </row>
    <row r="142">
      <c r="C142" s="7"/>
      <c r="D142" s="7"/>
      <c r="K142" s="118"/>
      <c r="L142" s="118"/>
    </row>
    <row r="143">
      <c r="C143" s="7"/>
      <c r="D143" s="7"/>
      <c r="K143" s="118"/>
      <c r="L143" s="118"/>
    </row>
    <row r="144">
      <c r="C144" s="7"/>
      <c r="D144" s="7"/>
      <c r="K144" s="118"/>
      <c r="L144" s="118"/>
    </row>
    <row r="145">
      <c r="C145" s="7"/>
      <c r="D145" s="7"/>
      <c r="K145" s="118"/>
      <c r="L145" s="118"/>
    </row>
    <row r="146">
      <c r="C146" s="7"/>
      <c r="D146" s="7"/>
      <c r="K146" s="118"/>
      <c r="L146" s="118"/>
    </row>
    <row r="147">
      <c r="C147" s="7"/>
      <c r="D147" s="7"/>
      <c r="K147" s="118"/>
      <c r="L147" s="118"/>
    </row>
    <row r="148">
      <c r="C148" s="7"/>
      <c r="D148" s="7"/>
      <c r="K148" s="118"/>
      <c r="L148" s="118"/>
    </row>
    <row r="149">
      <c r="C149" s="7"/>
      <c r="D149" s="7"/>
      <c r="K149" s="118"/>
      <c r="L149" s="118"/>
    </row>
    <row r="150">
      <c r="C150" s="7"/>
      <c r="D150" s="7"/>
      <c r="K150" s="118"/>
      <c r="L150" s="118"/>
    </row>
    <row r="151">
      <c r="C151" s="7"/>
      <c r="D151" s="7"/>
      <c r="K151" s="118"/>
      <c r="L151" s="118"/>
    </row>
    <row r="152">
      <c r="C152" s="7"/>
      <c r="D152" s="7"/>
      <c r="K152" s="118"/>
      <c r="L152" s="118"/>
    </row>
    <row r="153">
      <c r="C153" s="7"/>
      <c r="D153" s="7"/>
      <c r="K153" s="118"/>
      <c r="L153" s="118"/>
    </row>
    <row r="154">
      <c r="C154" s="7"/>
      <c r="D154" s="7"/>
      <c r="K154" s="118"/>
      <c r="L154" s="118"/>
    </row>
    <row r="155">
      <c r="C155" s="7"/>
      <c r="D155" s="7"/>
      <c r="K155" s="118"/>
      <c r="L155" s="118"/>
    </row>
    <row r="156">
      <c r="C156" s="7"/>
      <c r="D156" s="7"/>
      <c r="K156" s="118"/>
      <c r="L156" s="118"/>
    </row>
    <row r="157">
      <c r="C157" s="7"/>
      <c r="D157" s="7"/>
      <c r="K157" s="118"/>
      <c r="L157" s="118"/>
    </row>
    <row r="158">
      <c r="C158" s="7"/>
      <c r="D158" s="7"/>
      <c r="K158" s="118"/>
      <c r="L158" s="118"/>
    </row>
    <row r="159">
      <c r="C159" s="7"/>
      <c r="D159" s="7"/>
      <c r="K159" s="118"/>
      <c r="L159" s="118"/>
    </row>
    <row r="160">
      <c r="C160" s="7"/>
      <c r="D160" s="7"/>
      <c r="K160" s="118"/>
      <c r="L160" s="118"/>
    </row>
    <row r="161">
      <c r="C161" s="7"/>
      <c r="D161" s="7"/>
      <c r="K161" s="118"/>
      <c r="L161" s="118"/>
    </row>
    <row r="162">
      <c r="C162" s="7"/>
      <c r="D162" s="7"/>
      <c r="K162" s="118"/>
      <c r="L162" s="118"/>
    </row>
    <row r="163">
      <c r="C163" s="7"/>
      <c r="D163" s="7"/>
      <c r="K163" s="118"/>
      <c r="L163" s="118"/>
    </row>
    <row r="164">
      <c r="C164" s="7"/>
      <c r="D164" s="7"/>
      <c r="K164" s="118"/>
      <c r="L164" s="118"/>
    </row>
    <row r="165">
      <c r="C165" s="7"/>
      <c r="D165" s="7"/>
      <c r="K165" s="118"/>
      <c r="L165" s="118"/>
    </row>
    <row r="166">
      <c r="C166" s="7"/>
      <c r="D166" s="7"/>
      <c r="K166" s="118"/>
      <c r="L166" s="118"/>
    </row>
    <row r="167">
      <c r="C167" s="7"/>
      <c r="D167" s="7"/>
      <c r="K167" s="118"/>
      <c r="L167" s="118"/>
    </row>
    <row r="168">
      <c r="C168" s="7"/>
      <c r="D168" s="7"/>
      <c r="K168" s="118"/>
      <c r="L168" s="118"/>
    </row>
    <row r="169">
      <c r="C169" s="7"/>
      <c r="D169" s="7"/>
      <c r="K169" s="118"/>
      <c r="L169" s="118"/>
    </row>
    <row r="170">
      <c r="C170" s="7"/>
      <c r="D170" s="7"/>
      <c r="K170" s="118"/>
      <c r="L170" s="118"/>
    </row>
    <row r="171">
      <c r="C171" s="7"/>
      <c r="D171" s="7"/>
      <c r="K171" s="118"/>
      <c r="L171" s="118"/>
    </row>
    <row r="172">
      <c r="C172" s="7"/>
      <c r="D172" s="7"/>
      <c r="K172" s="118"/>
      <c r="L172" s="118"/>
    </row>
    <row r="173">
      <c r="C173" s="7"/>
      <c r="D173" s="7"/>
      <c r="K173" s="118"/>
      <c r="L173" s="118"/>
    </row>
    <row r="174">
      <c r="C174" s="7"/>
      <c r="D174" s="7"/>
      <c r="K174" s="118"/>
      <c r="L174" s="118"/>
    </row>
    <row r="175">
      <c r="C175" s="7"/>
      <c r="D175" s="7"/>
      <c r="K175" s="118"/>
      <c r="L175" s="118"/>
    </row>
    <row r="176">
      <c r="C176" s="7"/>
      <c r="D176" s="7"/>
      <c r="K176" s="118"/>
      <c r="L176" s="118"/>
    </row>
    <row r="177">
      <c r="C177" s="7"/>
      <c r="D177" s="7"/>
      <c r="K177" s="118"/>
      <c r="L177" s="118"/>
    </row>
    <row r="178">
      <c r="C178" s="7"/>
      <c r="D178" s="7"/>
      <c r="K178" s="118"/>
      <c r="L178" s="118"/>
    </row>
    <row r="179">
      <c r="C179" s="7"/>
      <c r="D179" s="7"/>
      <c r="K179" s="118"/>
      <c r="L179" s="118"/>
    </row>
    <row r="180">
      <c r="C180" s="7"/>
      <c r="D180" s="7"/>
      <c r="K180" s="118"/>
      <c r="L180" s="118"/>
    </row>
    <row r="181">
      <c r="C181" s="7"/>
      <c r="D181" s="7"/>
      <c r="K181" s="118"/>
      <c r="L181" s="118"/>
    </row>
    <row r="182">
      <c r="C182" s="7"/>
      <c r="D182" s="7"/>
      <c r="K182" s="118"/>
      <c r="L182" s="118"/>
    </row>
    <row r="183">
      <c r="C183" s="7"/>
      <c r="D183" s="7"/>
      <c r="K183" s="118"/>
      <c r="L183" s="118"/>
    </row>
    <row r="184">
      <c r="C184" s="7"/>
      <c r="D184" s="7"/>
      <c r="K184" s="118"/>
      <c r="L184" s="118"/>
    </row>
    <row r="185">
      <c r="C185" s="7"/>
      <c r="D185" s="7"/>
      <c r="K185" s="118"/>
      <c r="L185" s="118"/>
    </row>
    <row r="186">
      <c r="C186" s="7"/>
      <c r="D186" s="7"/>
      <c r="K186" s="118"/>
      <c r="L186" s="118"/>
    </row>
    <row r="187">
      <c r="C187" s="7"/>
      <c r="D187" s="7"/>
      <c r="K187" s="118"/>
      <c r="L187" s="118"/>
    </row>
    <row r="188">
      <c r="C188" s="7"/>
      <c r="D188" s="7"/>
      <c r="K188" s="118"/>
      <c r="L188" s="118"/>
    </row>
    <row r="189">
      <c r="C189" s="7"/>
      <c r="D189" s="7"/>
      <c r="K189" s="118"/>
      <c r="L189" s="118"/>
    </row>
    <row r="190">
      <c r="C190" s="7"/>
      <c r="D190" s="7"/>
      <c r="K190" s="118"/>
      <c r="L190" s="118"/>
    </row>
    <row r="191">
      <c r="C191" s="7"/>
      <c r="D191" s="7"/>
      <c r="K191" s="118"/>
      <c r="L191" s="118"/>
    </row>
    <row r="192">
      <c r="C192" s="7"/>
      <c r="D192" s="7"/>
      <c r="K192" s="118"/>
      <c r="L192" s="118"/>
    </row>
    <row r="193">
      <c r="C193" s="7"/>
      <c r="D193" s="7"/>
      <c r="K193" s="118"/>
      <c r="L193" s="118"/>
    </row>
    <row r="194">
      <c r="C194" s="7"/>
      <c r="D194" s="7"/>
      <c r="K194" s="118"/>
      <c r="L194" s="118"/>
    </row>
    <row r="195">
      <c r="C195" s="7"/>
      <c r="D195" s="7"/>
      <c r="K195" s="118"/>
      <c r="L195" s="118"/>
    </row>
    <row r="196">
      <c r="C196" s="7"/>
      <c r="D196" s="7"/>
      <c r="K196" s="118"/>
      <c r="L196" s="118"/>
    </row>
    <row r="197">
      <c r="C197" s="7"/>
      <c r="D197" s="7"/>
      <c r="K197" s="118"/>
      <c r="L197" s="118"/>
    </row>
    <row r="198">
      <c r="C198" s="7"/>
      <c r="D198" s="7"/>
      <c r="K198" s="118"/>
      <c r="L198" s="118"/>
    </row>
    <row r="199">
      <c r="C199" s="7"/>
      <c r="D199" s="7"/>
      <c r="K199" s="118"/>
      <c r="L199" s="118"/>
    </row>
    <row r="200">
      <c r="C200" s="7"/>
      <c r="D200" s="7"/>
      <c r="K200" s="118"/>
      <c r="L200" s="118"/>
    </row>
    <row r="201">
      <c r="C201" s="7"/>
      <c r="D201" s="7"/>
      <c r="K201" s="118"/>
      <c r="L201" s="118"/>
    </row>
    <row r="202">
      <c r="C202" s="7"/>
      <c r="D202" s="7"/>
      <c r="K202" s="118"/>
      <c r="L202" s="118"/>
    </row>
    <row r="203">
      <c r="C203" s="7"/>
      <c r="D203" s="7"/>
      <c r="K203" s="118"/>
      <c r="L203" s="118"/>
    </row>
    <row r="204">
      <c r="C204" s="7"/>
      <c r="D204" s="7"/>
      <c r="K204" s="118"/>
      <c r="L204" s="118"/>
    </row>
    <row r="205">
      <c r="C205" s="7"/>
      <c r="D205" s="7"/>
      <c r="K205" s="118"/>
      <c r="L205" s="118"/>
    </row>
    <row r="206">
      <c r="C206" s="7"/>
      <c r="D206" s="7"/>
      <c r="K206" s="118"/>
      <c r="L206" s="118"/>
    </row>
    <row r="207">
      <c r="C207" s="7"/>
      <c r="D207" s="7"/>
      <c r="K207" s="118"/>
      <c r="L207" s="118"/>
    </row>
    <row r="208">
      <c r="C208" s="7"/>
      <c r="D208" s="7"/>
      <c r="K208" s="118"/>
      <c r="L208" s="118"/>
    </row>
    <row r="209">
      <c r="C209" s="7"/>
      <c r="D209" s="7"/>
      <c r="K209" s="118"/>
      <c r="L209" s="118"/>
    </row>
    <row r="210">
      <c r="C210" s="7"/>
      <c r="D210" s="7"/>
      <c r="K210" s="118"/>
      <c r="L210" s="118"/>
    </row>
    <row r="211">
      <c r="C211" s="7"/>
      <c r="D211" s="7"/>
      <c r="K211" s="118"/>
      <c r="L211" s="118"/>
    </row>
    <row r="212">
      <c r="C212" s="7"/>
      <c r="D212" s="7"/>
      <c r="K212" s="118"/>
      <c r="L212" s="118"/>
    </row>
    <row r="213">
      <c r="C213" s="7"/>
      <c r="D213" s="7"/>
      <c r="K213" s="118"/>
      <c r="L213" s="118"/>
    </row>
    <row r="214">
      <c r="C214" s="7"/>
      <c r="D214" s="7"/>
      <c r="K214" s="118"/>
      <c r="L214" s="118"/>
    </row>
    <row r="215">
      <c r="C215" s="7"/>
      <c r="D215" s="7"/>
      <c r="K215" s="118"/>
      <c r="L215" s="118"/>
    </row>
    <row r="216">
      <c r="C216" s="7"/>
      <c r="D216" s="7"/>
      <c r="K216" s="118"/>
      <c r="L216" s="118"/>
    </row>
    <row r="217">
      <c r="C217" s="7"/>
      <c r="D217" s="7"/>
      <c r="K217" s="118"/>
      <c r="L217" s="118"/>
    </row>
    <row r="218">
      <c r="C218" s="7"/>
      <c r="D218" s="7"/>
      <c r="K218" s="118"/>
      <c r="L218" s="118"/>
    </row>
    <row r="219">
      <c r="C219" s="7"/>
      <c r="D219" s="7"/>
      <c r="K219" s="118"/>
      <c r="L219" s="118"/>
    </row>
    <row r="220">
      <c r="C220" s="7"/>
      <c r="D220" s="7"/>
      <c r="K220" s="118"/>
      <c r="L220" s="118"/>
    </row>
    <row r="221">
      <c r="C221" s="7"/>
      <c r="D221" s="7"/>
      <c r="K221" s="118"/>
      <c r="L221" s="118"/>
    </row>
    <row r="222">
      <c r="C222" s="7"/>
      <c r="D222" s="7"/>
      <c r="K222" s="118"/>
      <c r="L222" s="118"/>
    </row>
    <row r="223">
      <c r="C223" s="7"/>
      <c r="D223" s="7"/>
      <c r="K223" s="118"/>
      <c r="L223" s="118"/>
    </row>
    <row r="224">
      <c r="C224" s="7"/>
      <c r="D224" s="7"/>
      <c r="K224" s="118"/>
      <c r="L224" s="118"/>
    </row>
    <row r="225">
      <c r="C225" s="7"/>
      <c r="D225" s="7"/>
      <c r="K225" s="118"/>
      <c r="L225" s="118"/>
    </row>
    <row r="226">
      <c r="C226" s="7"/>
      <c r="D226" s="7"/>
      <c r="K226" s="118"/>
      <c r="L226" s="118"/>
    </row>
    <row r="227">
      <c r="C227" s="7"/>
      <c r="D227" s="7"/>
      <c r="K227" s="118"/>
      <c r="L227" s="118"/>
    </row>
    <row r="228">
      <c r="C228" s="7"/>
      <c r="D228" s="7"/>
      <c r="K228" s="118"/>
      <c r="L228" s="118"/>
    </row>
    <row r="229">
      <c r="C229" s="7"/>
      <c r="D229" s="7"/>
      <c r="K229" s="118"/>
      <c r="L229" s="118"/>
    </row>
    <row r="230">
      <c r="C230" s="7"/>
      <c r="D230" s="7"/>
      <c r="K230" s="118"/>
      <c r="L230" s="118"/>
    </row>
    <row r="231">
      <c r="C231" s="7"/>
      <c r="D231" s="7"/>
      <c r="K231" s="118"/>
      <c r="L231" s="118"/>
    </row>
    <row r="232">
      <c r="C232" s="7"/>
      <c r="D232" s="7"/>
      <c r="K232" s="118"/>
      <c r="L232" s="118"/>
    </row>
    <row r="233">
      <c r="C233" s="7"/>
      <c r="D233" s="7"/>
      <c r="K233" s="118"/>
      <c r="L233" s="118"/>
    </row>
    <row r="234">
      <c r="C234" s="7"/>
      <c r="D234" s="7"/>
      <c r="K234" s="118"/>
      <c r="L234" s="118"/>
    </row>
    <row r="235">
      <c r="C235" s="7"/>
      <c r="D235" s="7"/>
      <c r="K235" s="118"/>
      <c r="L235" s="118"/>
    </row>
    <row r="236">
      <c r="C236" s="7"/>
      <c r="D236" s="7"/>
      <c r="K236" s="118"/>
      <c r="L236" s="118"/>
    </row>
    <row r="237">
      <c r="C237" s="7"/>
      <c r="D237" s="7"/>
      <c r="K237" s="118"/>
      <c r="L237" s="118"/>
    </row>
    <row r="238">
      <c r="C238" s="7"/>
      <c r="D238" s="7"/>
      <c r="K238" s="118"/>
      <c r="L238" s="118"/>
    </row>
    <row r="239">
      <c r="C239" s="7"/>
      <c r="D239" s="7"/>
      <c r="K239" s="118"/>
      <c r="L239" s="118"/>
    </row>
    <row r="240">
      <c r="C240" s="7"/>
      <c r="D240" s="7"/>
      <c r="K240" s="118"/>
      <c r="L240" s="118"/>
    </row>
    <row r="241">
      <c r="C241" s="7"/>
      <c r="D241" s="7"/>
      <c r="K241" s="118"/>
      <c r="L241" s="118"/>
    </row>
    <row r="242">
      <c r="C242" s="7"/>
      <c r="D242" s="7"/>
      <c r="K242" s="118"/>
      <c r="L242" s="118"/>
    </row>
    <row r="243">
      <c r="C243" s="7"/>
      <c r="D243" s="7"/>
      <c r="K243" s="118"/>
      <c r="L243" s="118"/>
    </row>
    <row r="244">
      <c r="C244" s="7"/>
      <c r="D244" s="7"/>
      <c r="K244" s="118"/>
      <c r="L244" s="118"/>
    </row>
    <row r="245">
      <c r="C245" s="7"/>
      <c r="D245" s="7"/>
      <c r="K245" s="118"/>
      <c r="L245" s="118"/>
    </row>
    <row r="246">
      <c r="C246" s="7"/>
      <c r="D246" s="7"/>
      <c r="K246" s="118"/>
      <c r="L246" s="118"/>
    </row>
    <row r="247">
      <c r="C247" s="7"/>
      <c r="D247" s="7"/>
      <c r="K247" s="118"/>
      <c r="L247" s="118"/>
    </row>
    <row r="248">
      <c r="C248" s="7"/>
      <c r="D248" s="7"/>
      <c r="K248" s="118"/>
      <c r="L248" s="118"/>
    </row>
    <row r="249">
      <c r="C249" s="7"/>
      <c r="D249" s="7"/>
      <c r="K249" s="118"/>
      <c r="L249" s="118"/>
    </row>
    <row r="250">
      <c r="C250" s="7"/>
      <c r="D250" s="7"/>
      <c r="K250" s="118"/>
      <c r="L250" s="118"/>
    </row>
    <row r="251">
      <c r="C251" s="7"/>
      <c r="D251" s="7"/>
      <c r="K251" s="118"/>
      <c r="L251" s="118"/>
    </row>
    <row r="252">
      <c r="C252" s="7"/>
      <c r="D252" s="7"/>
      <c r="K252" s="118"/>
      <c r="L252" s="118"/>
    </row>
    <row r="253">
      <c r="C253" s="7"/>
      <c r="D253" s="7"/>
      <c r="K253" s="118"/>
      <c r="L253" s="118"/>
    </row>
    <row r="254">
      <c r="C254" s="7"/>
      <c r="D254" s="7"/>
      <c r="K254" s="118"/>
      <c r="L254" s="118"/>
    </row>
    <row r="255">
      <c r="C255" s="7"/>
      <c r="D255" s="7"/>
      <c r="K255" s="118"/>
      <c r="L255" s="118"/>
    </row>
    <row r="256">
      <c r="C256" s="7"/>
      <c r="D256" s="7"/>
      <c r="K256" s="118"/>
      <c r="L256" s="118"/>
    </row>
    <row r="257">
      <c r="C257" s="7"/>
      <c r="D257" s="7"/>
      <c r="K257" s="118"/>
      <c r="L257" s="118"/>
    </row>
    <row r="258">
      <c r="C258" s="7"/>
      <c r="D258" s="7"/>
      <c r="K258" s="118"/>
      <c r="L258" s="118"/>
    </row>
    <row r="259">
      <c r="C259" s="7"/>
      <c r="D259" s="7"/>
      <c r="K259" s="118"/>
      <c r="L259" s="118"/>
    </row>
    <row r="260">
      <c r="C260" s="7"/>
      <c r="D260" s="7"/>
      <c r="K260" s="118"/>
      <c r="L260" s="118"/>
    </row>
    <row r="261">
      <c r="C261" s="7"/>
      <c r="D261" s="7"/>
      <c r="K261" s="118"/>
      <c r="L261" s="118"/>
    </row>
    <row r="262">
      <c r="C262" s="7"/>
      <c r="D262" s="7"/>
      <c r="K262" s="118"/>
      <c r="L262" s="118"/>
    </row>
    <row r="263">
      <c r="C263" s="7"/>
      <c r="D263" s="7"/>
      <c r="K263" s="118"/>
      <c r="L263" s="118"/>
    </row>
    <row r="264">
      <c r="C264" s="7"/>
      <c r="D264" s="7"/>
      <c r="K264" s="118"/>
      <c r="L264" s="118"/>
    </row>
    <row r="265">
      <c r="C265" s="7"/>
      <c r="D265" s="7"/>
      <c r="K265" s="118"/>
      <c r="L265" s="118"/>
    </row>
    <row r="266">
      <c r="C266" s="7"/>
      <c r="D266" s="7"/>
      <c r="K266" s="118"/>
      <c r="L266" s="118"/>
    </row>
    <row r="267">
      <c r="C267" s="7"/>
      <c r="D267" s="7"/>
      <c r="K267" s="118"/>
      <c r="L267" s="118"/>
    </row>
    <row r="268">
      <c r="C268" s="7"/>
      <c r="D268" s="7"/>
      <c r="K268" s="118"/>
      <c r="L268" s="118"/>
    </row>
    <row r="269">
      <c r="C269" s="7"/>
      <c r="D269" s="7"/>
      <c r="K269" s="118"/>
      <c r="L269" s="118"/>
    </row>
    <row r="270">
      <c r="C270" s="7"/>
      <c r="D270" s="7"/>
      <c r="K270" s="118"/>
      <c r="L270" s="118"/>
    </row>
    <row r="271">
      <c r="C271" s="7"/>
      <c r="D271" s="7"/>
      <c r="K271" s="118"/>
      <c r="L271" s="118"/>
    </row>
    <row r="272">
      <c r="C272" s="7"/>
      <c r="D272" s="7"/>
      <c r="K272" s="118"/>
      <c r="L272" s="118"/>
    </row>
    <row r="273">
      <c r="C273" s="7"/>
      <c r="D273" s="7"/>
      <c r="K273" s="118"/>
      <c r="L273" s="118"/>
    </row>
    <row r="274">
      <c r="C274" s="7"/>
      <c r="D274" s="7"/>
      <c r="K274" s="118"/>
      <c r="L274" s="118"/>
    </row>
    <row r="275">
      <c r="C275" s="7"/>
      <c r="D275" s="7"/>
      <c r="K275" s="118"/>
      <c r="L275" s="118"/>
    </row>
    <row r="276">
      <c r="C276" s="7"/>
      <c r="D276" s="7"/>
      <c r="K276" s="118"/>
      <c r="L276" s="118"/>
    </row>
    <row r="277">
      <c r="C277" s="7"/>
      <c r="D277" s="7"/>
      <c r="K277" s="118"/>
      <c r="L277" s="118"/>
    </row>
    <row r="278">
      <c r="C278" s="7"/>
      <c r="D278" s="7"/>
      <c r="K278" s="118"/>
      <c r="L278" s="118"/>
    </row>
    <row r="279">
      <c r="C279" s="7"/>
      <c r="D279" s="7"/>
      <c r="K279" s="118"/>
      <c r="L279" s="118"/>
    </row>
    <row r="280">
      <c r="C280" s="7"/>
      <c r="D280" s="7"/>
      <c r="K280" s="118"/>
      <c r="L280" s="118"/>
    </row>
    <row r="281">
      <c r="C281" s="7"/>
      <c r="D281" s="7"/>
      <c r="K281" s="118"/>
      <c r="L281" s="118"/>
    </row>
    <row r="282">
      <c r="C282" s="7"/>
      <c r="D282" s="7"/>
      <c r="K282" s="118"/>
      <c r="L282" s="118"/>
    </row>
    <row r="283">
      <c r="C283" s="7"/>
      <c r="D283" s="7"/>
      <c r="K283" s="118"/>
      <c r="L283" s="118"/>
    </row>
    <row r="284">
      <c r="C284" s="7"/>
      <c r="D284" s="7"/>
      <c r="K284" s="118"/>
      <c r="L284" s="118"/>
    </row>
    <row r="285">
      <c r="C285" s="7"/>
      <c r="D285" s="7"/>
      <c r="K285" s="118"/>
      <c r="L285" s="118"/>
    </row>
    <row r="286">
      <c r="C286" s="7"/>
      <c r="D286" s="7"/>
      <c r="K286" s="118"/>
      <c r="L286" s="118"/>
    </row>
    <row r="287">
      <c r="C287" s="7"/>
      <c r="D287" s="7"/>
      <c r="K287" s="118"/>
      <c r="L287" s="118"/>
    </row>
    <row r="288">
      <c r="C288" s="7"/>
      <c r="D288" s="7"/>
      <c r="K288" s="118"/>
      <c r="L288" s="118"/>
    </row>
    <row r="289">
      <c r="C289" s="7"/>
      <c r="D289" s="7"/>
      <c r="K289" s="118"/>
      <c r="L289" s="118"/>
    </row>
    <row r="290">
      <c r="C290" s="7"/>
      <c r="D290" s="7"/>
      <c r="K290" s="118"/>
      <c r="L290" s="118"/>
    </row>
    <row r="291">
      <c r="C291" s="7"/>
      <c r="D291" s="7"/>
      <c r="K291" s="118"/>
      <c r="L291" s="118"/>
    </row>
    <row r="292">
      <c r="C292" s="7"/>
      <c r="D292" s="7"/>
      <c r="K292" s="118"/>
      <c r="L292" s="118"/>
    </row>
    <row r="293">
      <c r="C293" s="7"/>
      <c r="D293" s="7"/>
      <c r="K293" s="118"/>
      <c r="L293" s="118"/>
    </row>
    <row r="294">
      <c r="C294" s="7"/>
      <c r="D294" s="7"/>
      <c r="K294" s="118"/>
      <c r="L294" s="118"/>
    </row>
    <row r="295">
      <c r="C295" s="7"/>
      <c r="D295" s="7"/>
      <c r="K295" s="118"/>
      <c r="L295" s="118"/>
    </row>
    <row r="296">
      <c r="C296" s="7"/>
      <c r="D296" s="7"/>
      <c r="K296" s="118"/>
      <c r="L296" s="118"/>
    </row>
    <row r="297">
      <c r="C297" s="7"/>
      <c r="D297" s="7"/>
      <c r="K297" s="118"/>
      <c r="L297" s="118"/>
    </row>
    <row r="298">
      <c r="C298" s="7"/>
      <c r="D298" s="7"/>
      <c r="K298" s="118"/>
      <c r="L298" s="118"/>
    </row>
    <row r="299">
      <c r="C299" s="7"/>
      <c r="D299" s="7"/>
      <c r="K299" s="118"/>
      <c r="L299" s="118"/>
    </row>
    <row r="300">
      <c r="C300" s="7"/>
      <c r="D300" s="7"/>
      <c r="K300" s="118"/>
      <c r="L300" s="118"/>
    </row>
    <row r="301">
      <c r="C301" s="7"/>
      <c r="D301" s="7"/>
      <c r="K301" s="118"/>
      <c r="L301" s="118"/>
    </row>
    <row r="302">
      <c r="C302" s="7"/>
      <c r="D302" s="7"/>
      <c r="K302" s="118"/>
      <c r="L302" s="118"/>
    </row>
    <row r="303">
      <c r="C303" s="7"/>
      <c r="D303" s="7"/>
      <c r="K303" s="118"/>
      <c r="L303" s="118"/>
    </row>
    <row r="304">
      <c r="C304" s="7"/>
      <c r="D304" s="7"/>
      <c r="K304" s="118"/>
      <c r="L304" s="118"/>
    </row>
    <row r="305">
      <c r="C305" s="7"/>
      <c r="D305" s="7"/>
      <c r="K305" s="118"/>
      <c r="L305" s="118"/>
    </row>
    <row r="306">
      <c r="C306" s="7"/>
      <c r="D306" s="7"/>
      <c r="K306" s="118"/>
      <c r="L306" s="118"/>
    </row>
    <row r="307">
      <c r="C307" s="7"/>
      <c r="D307" s="7"/>
      <c r="K307" s="118"/>
      <c r="L307" s="118"/>
    </row>
    <row r="308">
      <c r="C308" s="7"/>
      <c r="D308" s="7"/>
      <c r="K308" s="118"/>
      <c r="L308" s="118"/>
    </row>
    <row r="309">
      <c r="C309" s="7"/>
      <c r="D309" s="7"/>
      <c r="K309" s="118"/>
      <c r="L309" s="118"/>
    </row>
    <row r="310">
      <c r="C310" s="7"/>
      <c r="D310" s="7"/>
      <c r="K310" s="118"/>
      <c r="L310" s="118"/>
    </row>
    <row r="311">
      <c r="C311" s="7"/>
      <c r="D311" s="7"/>
      <c r="K311" s="118"/>
      <c r="L311" s="118"/>
    </row>
    <row r="312">
      <c r="C312" s="7"/>
      <c r="D312" s="7"/>
      <c r="K312" s="118"/>
      <c r="L312" s="118"/>
    </row>
    <row r="313">
      <c r="C313" s="7"/>
      <c r="D313" s="7"/>
      <c r="K313" s="118"/>
      <c r="L313" s="118"/>
    </row>
    <row r="314">
      <c r="C314" s="7"/>
      <c r="D314" s="7"/>
      <c r="K314" s="118"/>
      <c r="L314" s="118"/>
    </row>
    <row r="315">
      <c r="C315" s="7"/>
      <c r="D315" s="7"/>
      <c r="K315" s="118"/>
      <c r="L315" s="118"/>
    </row>
    <row r="316">
      <c r="C316" s="7"/>
      <c r="D316" s="7"/>
      <c r="K316" s="118"/>
      <c r="L316" s="118"/>
    </row>
    <row r="317">
      <c r="C317" s="7"/>
      <c r="D317" s="7"/>
      <c r="K317" s="118"/>
      <c r="L317" s="118"/>
    </row>
    <row r="318">
      <c r="C318" s="7"/>
      <c r="D318" s="7"/>
      <c r="K318" s="118"/>
      <c r="L318" s="118"/>
    </row>
    <row r="319">
      <c r="C319" s="7"/>
      <c r="D319" s="7"/>
      <c r="K319" s="118"/>
      <c r="L319" s="118"/>
    </row>
    <row r="320">
      <c r="C320" s="7"/>
      <c r="D320" s="7"/>
      <c r="K320" s="118"/>
      <c r="L320" s="118"/>
    </row>
    <row r="321">
      <c r="C321" s="7"/>
      <c r="D321" s="7"/>
      <c r="K321" s="118"/>
      <c r="L321" s="118"/>
    </row>
    <row r="322">
      <c r="C322" s="7"/>
      <c r="D322" s="7"/>
      <c r="K322" s="118"/>
      <c r="L322" s="118"/>
    </row>
    <row r="323">
      <c r="C323" s="7"/>
      <c r="D323" s="7"/>
      <c r="K323" s="118"/>
      <c r="L323" s="118"/>
    </row>
    <row r="324">
      <c r="C324" s="7"/>
      <c r="D324" s="7"/>
      <c r="K324" s="118"/>
      <c r="L324" s="118"/>
    </row>
    <row r="325">
      <c r="C325" s="7"/>
      <c r="D325" s="7"/>
      <c r="K325" s="118"/>
      <c r="L325" s="118"/>
    </row>
    <row r="326">
      <c r="C326" s="7"/>
      <c r="D326" s="7"/>
      <c r="K326" s="118"/>
      <c r="L326" s="118"/>
    </row>
    <row r="327">
      <c r="C327" s="7"/>
      <c r="D327" s="7"/>
      <c r="K327" s="118"/>
      <c r="L327" s="118"/>
    </row>
    <row r="328">
      <c r="C328" s="7"/>
      <c r="D328" s="7"/>
      <c r="K328" s="118"/>
      <c r="L328" s="118"/>
    </row>
    <row r="329">
      <c r="C329" s="7"/>
      <c r="D329" s="7"/>
      <c r="K329" s="118"/>
      <c r="L329" s="118"/>
    </row>
    <row r="330">
      <c r="C330" s="7"/>
      <c r="D330" s="7"/>
      <c r="K330" s="118"/>
      <c r="L330" s="118"/>
    </row>
    <row r="331">
      <c r="C331" s="7"/>
      <c r="D331" s="7"/>
      <c r="K331" s="118"/>
      <c r="L331" s="118"/>
    </row>
    <row r="332">
      <c r="C332" s="7"/>
      <c r="D332" s="7"/>
      <c r="K332" s="118"/>
      <c r="L332" s="118"/>
    </row>
    <row r="333">
      <c r="C333" s="7"/>
      <c r="D333" s="7"/>
      <c r="K333" s="118"/>
      <c r="L333" s="118"/>
    </row>
    <row r="334">
      <c r="C334" s="7"/>
      <c r="D334" s="7"/>
      <c r="K334" s="118"/>
      <c r="L334" s="118"/>
    </row>
    <row r="335">
      <c r="C335" s="7"/>
      <c r="D335" s="7"/>
      <c r="K335" s="118"/>
      <c r="L335" s="118"/>
    </row>
    <row r="336">
      <c r="C336" s="7"/>
      <c r="D336" s="7"/>
      <c r="K336" s="118"/>
      <c r="L336" s="118"/>
    </row>
    <row r="337">
      <c r="C337" s="7"/>
      <c r="D337" s="7"/>
      <c r="K337" s="118"/>
      <c r="L337" s="118"/>
    </row>
    <row r="338">
      <c r="C338" s="7"/>
      <c r="D338" s="7"/>
      <c r="K338" s="118"/>
      <c r="L338" s="118"/>
    </row>
    <row r="339">
      <c r="C339" s="7"/>
      <c r="D339" s="7"/>
      <c r="K339" s="118"/>
      <c r="L339" s="118"/>
    </row>
    <row r="340">
      <c r="C340" s="7"/>
      <c r="D340" s="7"/>
      <c r="K340" s="118"/>
      <c r="L340" s="118"/>
    </row>
    <row r="341">
      <c r="C341" s="7"/>
      <c r="D341" s="7"/>
      <c r="K341" s="118"/>
      <c r="L341" s="118"/>
    </row>
    <row r="342">
      <c r="C342" s="7"/>
      <c r="D342" s="7"/>
      <c r="K342" s="118"/>
      <c r="L342" s="118"/>
    </row>
    <row r="343">
      <c r="C343" s="7"/>
      <c r="D343" s="7"/>
      <c r="K343" s="118"/>
      <c r="L343" s="118"/>
    </row>
    <row r="344">
      <c r="C344" s="7"/>
      <c r="D344" s="7"/>
      <c r="K344" s="118"/>
      <c r="L344" s="118"/>
    </row>
    <row r="345">
      <c r="C345" s="7"/>
      <c r="D345" s="7"/>
      <c r="K345" s="118"/>
      <c r="L345" s="118"/>
    </row>
    <row r="346">
      <c r="C346" s="7"/>
      <c r="D346" s="7"/>
      <c r="K346" s="118"/>
      <c r="L346" s="118"/>
    </row>
    <row r="347">
      <c r="C347" s="7"/>
      <c r="D347" s="7"/>
      <c r="K347" s="118"/>
      <c r="L347" s="118"/>
    </row>
    <row r="348">
      <c r="C348" s="7"/>
      <c r="D348" s="7"/>
      <c r="K348" s="118"/>
      <c r="L348" s="118"/>
    </row>
    <row r="349">
      <c r="C349" s="7"/>
      <c r="D349" s="7"/>
      <c r="K349" s="118"/>
      <c r="L349" s="118"/>
    </row>
    <row r="350">
      <c r="C350" s="7"/>
      <c r="D350" s="7"/>
      <c r="K350" s="118"/>
      <c r="L350" s="118"/>
    </row>
    <row r="351">
      <c r="C351" s="7"/>
      <c r="D351" s="7"/>
      <c r="K351" s="118"/>
      <c r="L351" s="118"/>
    </row>
    <row r="352">
      <c r="C352" s="7"/>
      <c r="D352" s="7"/>
      <c r="K352" s="118"/>
      <c r="L352" s="118"/>
    </row>
    <row r="353">
      <c r="C353" s="7"/>
      <c r="D353" s="7"/>
      <c r="K353" s="118"/>
      <c r="L353" s="118"/>
    </row>
    <row r="354">
      <c r="C354" s="7"/>
      <c r="D354" s="7"/>
      <c r="K354" s="118"/>
      <c r="L354" s="118"/>
    </row>
    <row r="355">
      <c r="C355" s="7"/>
      <c r="D355" s="7"/>
      <c r="K355" s="118"/>
      <c r="L355" s="118"/>
    </row>
    <row r="356">
      <c r="C356" s="7"/>
      <c r="D356" s="7"/>
      <c r="K356" s="118"/>
      <c r="L356" s="118"/>
    </row>
    <row r="357">
      <c r="C357" s="7"/>
      <c r="D357" s="7"/>
      <c r="K357" s="118"/>
      <c r="L357" s="118"/>
    </row>
    <row r="358">
      <c r="C358" s="7"/>
      <c r="D358" s="7"/>
      <c r="K358" s="118"/>
      <c r="L358" s="118"/>
    </row>
    <row r="359">
      <c r="C359" s="7"/>
      <c r="D359" s="7"/>
      <c r="K359" s="118"/>
      <c r="L359" s="118"/>
    </row>
    <row r="360">
      <c r="C360" s="7"/>
      <c r="D360" s="7"/>
      <c r="K360" s="118"/>
      <c r="L360" s="118"/>
    </row>
    <row r="361">
      <c r="C361" s="7"/>
      <c r="D361" s="7"/>
      <c r="K361" s="118"/>
      <c r="L361" s="118"/>
    </row>
    <row r="362">
      <c r="C362" s="7"/>
      <c r="D362" s="7"/>
      <c r="K362" s="118"/>
      <c r="L362" s="118"/>
    </row>
    <row r="363">
      <c r="C363" s="7"/>
      <c r="D363" s="7"/>
      <c r="K363" s="118"/>
      <c r="L363" s="118"/>
    </row>
    <row r="364">
      <c r="C364" s="7"/>
      <c r="D364" s="7"/>
      <c r="K364" s="118"/>
      <c r="L364" s="118"/>
    </row>
    <row r="365">
      <c r="C365" s="7"/>
      <c r="D365" s="7"/>
      <c r="K365" s="118"/>
      <c r="L365" s="118"/>
    </row>
    <row r="366">
      <c r="C366" s="7"/>
      <c r="D366" s="7"/>
      <c r="K366" s="118"/>
      <c r="L366" s="118"/>
    </row>
    <row r="367">
      <c r="C367" s="7"/>
      <c r="D367" s="7"/>
      <c r="K367" s="118"/>
      <c r="L367" s="118"/>
    </row>
    <row r="368">
      <c r="C368" s="7"/>
      <c r="D368" s="7"/>
      <c r="K368" s="118"/>
      <c r="L368" s="118"/>
    </row>
    <row r="369">
      <c r="C369" s="7"/>
      <c r="D369" s="7"/>
      <c r="K369" s="118"/>
      <c r="L369" s="118"/>
    </row>
    <row r="370">
      <c r="C370" s="7"/>
      <c r="D370" s="7"/>
      <c r="K370" s="118"/>
      <c r="L370" s="118"/>
    </row>
    <row r="371">
      <c r="C371" s="7"/>
      <c r="D371" s="7"/>
      <c r="K371" s="118"/>
      <c r="L371" s="118"/>
    </row>
    <row r="372">
      <c r="C372" s="7"/>
      <c r="D372" s="7"/>
      <c r="K372" s="118"/>
      <c r="L372" s="118"/>
    </row>
    <row r="373">
      <c r="C373" s="7"/>
      <c r="D373" s="7"/>
      <c r="K373" s="118"/>
      <c r="L373" s="118"/>
    </row>
    <row r="374">
      <c r="C374" s="7"/>
      <c r="D374" s="7"/>
      <c r="K374" s="118"/>
      <c r="L374" s="118"/>
    </row>
    <row r="375">
      <c r="C375" s="7"/>
      <c r="D375" s="7"/>
      <c r="K375" s="118"/>
      <c r="L375" s="118"/>
    </row>
    <row r="376">
      <c r="C376" s="7"/>
      <c r="D376" s="7"/>
      <c r="K376" s="118"/>
      <c r="L376" s="118"/>
    </row>
    <row r="377">
      <c r="C377" s="7"/>
      <c r="D377" s="7"/>
      <c r="K377" s="118"/>
      <c r="L377" s="118"/>
    </row>
    <row r="378">
      <c r="C378" s="7"/>
      <c r="D378" s="7"/>
      <c r="K378" s="118"/>
      <c r="L378" s="118"/>
    </row>
    <row r="379">
      <c r="C379" s="7"/>
      <c r="D379" s="7"/>
      <c r="K379" s="118"/>
      <c r="L379" s="118"/>
    </row>
    <row r="380">
      <c r="C380" s="7"/>
      <c r="D380" s="7"/>
      <c r="K380" s="118"/>
      <c r="L380" s="118"/>
    </row>
    <row r="381">
      <c r="C381" s="7"/>
      <c r="D381" s="7"/>
      <c r="K381" s="118"/>
      <c r="L381" s="118"/>
    </row>
    <row r="382">
      <c r="C382" s="7"/>
      <c r="D382" s="7"/>
      <c r="K382" s="118"/>
      <c r="L382" s="118"/>
    </row>
    <row r="383">
      <c r="C383" s="7"/>
      <c r="D383" s="7"/>
      <c r="K383" s="118"/>
      <c r="L383" s="118"/>
    </row>
    <row r="384">
      <c r="C384" s="7"/>
      <c r="D384" s="7"/>
      <c r="K384" s="118"/>
      <c r="L384" s="118"/>
    </row>
    <row r="385">
      <c r="C385" s="7"/>
      <c r="D385" s="7"/>
      <c r="K385" s="118"/>
      <c r="L385" s="118"/>
    </row>
    <row r="386">
      <c r="C386" s="7"/>
      <c r="D386" s="7"/>
      <c r="K386" s="118"/>
      <c r="L386" s="118"/>
    </row>
    <row r="387">
      <c r="C387" s="7"/>
      <c r="D387" s="7"/>
      <c r="K387" s="118"/>
      <c r="L387" s="118"/>
    </row>
    <row r="388">
      <c r="C388" s="7"/>
      <c r="D388" s="7"/>
      <c r="K388" s="118"/>
      <c r="L388" s="118"/>
    </row>
    <row r="389">
      <c r="C389" s="7"/>
      <c r="D389" s="7"/>
      <c r="K389" s="118"/>
      <c r="L389" s="118"/>
    </row>
    <row r="390">
      <c r="C390" s="7"/>
      <c r="D390" s="7"/>
      <c r="K390" s="118"/>
      <c r="L390" s="118"/>
    </row>
    <row r="391">
      <c r="C391" s="7"/>
      <c r="D391" s="7"/>
      <c r="K391" s="118"/>
      <c r="L391" s="118"/>
    </row>
    <row r="392">
      <c r="C392" s="7"/>
      <c r="D392" s="7"/>
      <c r="K392" s="118"/>
      <c r="L392" s="118"/>
    </row>
    <row r="393">
      <c r="C393" s="7"/>
      <c r="D393" s="7"/>
      <c r="K393" s="118"/>
      <c r="L393" s="118"/>
    </row>
    <row r="394">
      <c r="C394" s="7"/>
      <c r="D394" s="7"/>
      <c r="K394" s="118"/>
      <c r="L394" s="118"/>
    </row>
    <row r="395">
      <c r="C395" s="7"/>
      <c r="D395" s="7"/>
      <c r="K395" s="118"/>
      <c r="L395" s="118"/>
    </row>
    <row r="396">
      <c r="C396" s="7"/>
      <c r="D396" s="7"/>
      <c r="K396" s="118"/>
      <c r="L396" s="118"/>
    </row>
    <row r="397">
      <c r="C397" s="7"/>
      <c r="D397" s="7"/>
      <c r="K397" s="118"/>
      <c r="L397" s="118"/>
    </row>
    <row r="398">
      <c r="C398" s="7"/>
      <c r="D398" s="7"/>
      <c r="K398" s="118"/>
      <c r="L398" s="118"/>
    </row>
    <row r="399">
      <c r="C399" s="7"/>
      <c r="D399" s="7"/>
      <c r="K399" s="118"/>
      <c r="L399" s="118"/>
    </row>
    <row r="400">
      <c r="C400" s="7"/>
      <c r="D400" s="7"/>
      <c r="K400" s="118"/>
      <c r="L400" s="118"/>
    </row>
    <row r="401">
      <c r="C401" s="7"/>
      <c r="D401" s="7"/>
      <c r="K401" s="118"/>
      <c r="L401" s="118"/>
    </row>
    <row r="402">
      <c r="C402" s="7"/>
      <c r="D402" s="7"/>
      <c r="K402" s="118"/>
      <c r="L402" s="118"/>
    </row>
    <row r="403">
      <c r="C403" s="7"/>
      <c r="D403" s="7"/>
      <c r="K403" s="118"/>
      <c r="L403" s="118"/>
    </row>
    <row r="404">
      <c r="C404" s="7"/>
      <c r="D404" s="7"/>
      <c r="K404" s="118"/>
      <c r="L404" s="118"/>
    </row>
    <row r="405">
      <c r="C405" s="7"/>
      <c r="D405" s="7"/>
      <c r="K405" s="118"/>
      <c r="L405" s="118"/>
    </row>
    <row r="406">
      <c r="C406" s="7"/>
      <c r="D406" s="7"/>
      <c r="K406" s="118"/>
      <c r="L406" s="118"/>
    </row>
    <row r="407">
      <c r="C407" s="7"/>
      <c r="D407" s="7"/>
      <c r="K407" s="118"/>
      <c r="L407" s="118"/>
    </row>
    <row r="408">
      <c r="C408" s="7"/>
      <c r="D408" s="7"/>
      <c r="K408" s="118"/>
      <c r="L408" s="118"/>
    </row>
    <row r="409">
      <c r="C409" s="7"/>
      <c r="D409" s="7"/>
      <c r="K409" s="118"/>
      <c r="L409" s="118"/>
    </row>
    <row r="410">
      <c r="C410" s="7"/>
      <c r="D410" s="7"/>
      <c r="K410" s="118"/>
      <c r="L410" s="118"/>
    </row>
    <row r="411">
      <c r="C411" s="7"/>
      <c r="D411" s="7"/>
      <c r="K411" s="118"/>
      <c r="L411" s="118"/>
    </row>
    <row r="412">
      <c r="C412" s="7"/>
      <c r="D412" s="7"/>
      <c r="K412" s="118"/>
      <c r="L412" s="118"/>
    </row>
    <row r="413">
      <c r="C413" s="7"/>
      <c r="D413" s="7"/>
      <c r="K413" s="118"/>
      <c r="L413" s="118"/>
    </row>
    <row r="414">
      <c r="C414" s="7"/>
      <c r="D414" s="7"/>
      <c r="K414" s="118"/>
      <c r="L414" s="118"/>
    </row>
    <row r="415">
      <c r="C415" s="7"/>
      <c r="D415" s="7"/>
      <c r="K415" s="118"/>
      <c r="L415" s="118"/>
    </row>
    <row r="416">
      <c r="C416" s="7"/>
      <c r="D416" s="7"/>
      <c r="K416" s="118"/>
      <c r="L416" s="118"/>
    </row>
    <row r="417">
      <c r="C417" s="7"/>
      <c r="D417" s="7"/>
      <c r="K417" s="118"/>
      <c r="L417" s="118"/>
    </row>
    <row r="418">
      <c r="C418" s="7"/>
      <c r="D418" s="7"/>
      <c r="K418" s="118"/>
      <c r="L418" s="118"/>
    </row>
    <row r="419">
      <c r="C419" s="7"/>
      <c r="D419" s="7"/>
      <c r="K419" s="118"/>
      <c r="L419" s="118"/>
    </row>
    <row r="420">
      <c r="C420" s="7"/>
      <c r="D420" s="7"/>
      <c r="K420" s="118"/>
      <c r="L420" s="118"/>
    </row>
    <row r="421">
      <c r="C421" s="7"/>
      <c r="D421" s="7"/>
      <c r="K421" s="118"/>
      <c r="L421" s="118"/>
    </row>
    <row r="422">
      <c r="C422" s="7"/>
      <c r="D422" s="7"/>
      <c r="K422" s="118"/>
      <c r="L422" s="118"/>
    </row>
    <row r="423">
      <c r="C423" s="7"/>
      <c r="D423" s="7"/>
      <c r="K423" s="118"/>
      <c r="L423" s="118"/>
    </row>
    <row r="424">
      <c r="C424" s="7"/>
      <c r="D424" s="7"/>
      <c r="K424" s="118"/>
      <c r="L424" s="118"/>
    </row>
    <row r="425">
      <c r="C425" s="7"/>
      <c r="D425" s="7"/>
      <c r="K425" s="118"/>
      <c r="L425" s="118"/>
    </row>
    <row r="426">
      <c r="C426" s="7"/>
      <c r="D426" s="7"/>
      <c r="K426" s="118"/>
      <c r="L426" s="118"/>
    </row>
    <row r="427">
      <c r="C427" s="7"/>
      <c r="D427" s="7"/>
      <c r="K427" s="118"/>
      <c r="L427" s="118"/>
    </row>
    <row r="428">
      <c r="C428" s="7"/>
      <c r="D428" s="7"/>
      <c r="K428" s="118"/>
      <c r="L428" s="118"/>
    </row>
    <row r="429">
      <c r="C429" s="7"/>
      <c r="D429" s="7"/>
      <c r="K429" s="118"/>
      <c r="L429" s="118"/>
    </row>
    <row r="430">
      <c r="C430" s="7"/>
      <c r="D430" s="7"/>
      <c r="K430" s="118"/>
      <c r="L430" s="118"/>
    </row>
    <row r="431">
      <c r="C431" s="7"/>
      <c r="D431" s="7"/>
      <c r="K431" s="118"/>
      <c r="L431" s="118"/>
    </row>
    <row r="432">
      <c r="C432" s="7"/>
      <c r="D432" s="7"/>
      <c r="K432" s="118"/>
      <c r="L432" s="118"/>
    </row>
    <row r="433">
      <c r="C433" s="7"/>
      <c r="D433" s="7"/>
      <c r="K433" s="118"/>
      <c r="L433" s="118"/>
    </row>
    <row r="434">
      <c r="C434" s="7"/>
      <c r="D434" s="7"/>
      <c r="K434" s="118"/>
      <c r="L434" s="118"/>
    </row>
    <row r="435">
      <c r="C435" s="7"/>
      <c r="D435" s="7"/>
      <c r="K435" s="118"/>
      <c r="L435" s="118"/>
    </row>
    <row r="436">
      <c r="C436" s="7"/>
      <c r="D436" s="7"/>
      <c r="K436" s="118"/>
      <c r="L436" s="118"/>
    </row>
    <row r="437">
      <c r="C437" s="7"/>
      <c r="D437" s="7"/>
      <c r="K437" s="118"/>
      <c r="L437" s="118"/>
    </row>
    <row r="438">
      <c r="C438" s="7"/>
      <c r="D438" s="7"/>
      <c r="K438" s="118"/>
      <c r="L438" s="118"/>
    </row>
    <row r="439">
      <c r="C439" s="7"/>
      <c r="D439" s="7"/>
      <c r="K439" s="118"/>
      <c r="L439" s="118"/>
    </row>
    <row r="440">
      <c r="C440" s="7"/>
      <c r="D440" s="7"/>
      <c r="K440" s="118"/>
      <c r="L440" s="118"/>
    </row>
    <row r="441">
      <c r="C441" s="7"/>
      <c r="D441" s="7"/>
      <c r="K441" s="118"/>
      <c r="L441" s="118"/>
    </row>
    <row r="442">
      <c r="C442" s="7"/>
      <c r="D442" s="7"/>
      <c r="K442" s="118"/>
      <c r="L442" s="118"/>
    </row>
    <row r="443">
      <c r="C443" s="7"/>
      <c r="D443" s="7"/>
      <c r="K443" s="118"/>
      <c r="L443" s="118"/>
    </row>
    <row r="444">
      <c r="C444" s="7"/>
      <c r="D444" s="7"/>
      <c r="K444" s="118"/>
      <c r="L444" s="118"/>
    </row>
    <row r="445">
      <c r="C445" s="7"/>
      <c r="D445" s="7"/>
      <c r="K445" s="118"/>
      <c r="L445" s="118"/>
    </row>
    <row r="446">
      <c r="C446" s="7"/>
      <c r="D446" s="7"/>
      <c r="K446" s="118"/>
      <c r="L446" s="118"/>
    </row>
    <row r="447">
      <c r="C447" s="7"/>
      <c r="D447" s="7"/>
      <c r="K447" s="118"/>
      <c r="L447" s="118"/>
    </row>
    <row r="448">
      <c r="C448" s="7"/>
      <c r="D448" s="7"/>
      <c r="K448" s="118"/>
      <c r="L448" s="118"/>
    </row>
    <row r="449">
      <c r="C449" s="7"/>
      <c r="D449" s="7"/>
      <c r="K449" s="118"/>
      <c r="L449" s="118"/>
    </row>
    <row r="450">
      <c r="C450" s="7"/>
      <c r="D450" s="7"/>
      <c r="K450" s="118"/>
      <c r="L450" s="118"/>
    </row>
    <row r="451">
      <c r="C451" s="7"/>
      <c r="D451" s="7"/>
      <c r="K451" s="118"/>
      <c r="L451" s="118"/>
    </row>
    <row r="452">
      <c r="C452" s="7"/>
      <c r="D452" s="7"/>
      <c r="K452" s="118"/>
      <c r="L452" s="118"/>
    </row>
    <row r="453">
      <c r="C453" s="7"/>
      <c r="D453" s="7"/>
      <c r="K453" s="118"/>
      <c r="L453" s="118"/>
    </row>
    <row r="454">
      <c r="C454" s="7"/>
      <c r="D454" s="7"/>
      <c r="K454" s="118"/>
      <c r="L454" s="118"/>
    </row>
    <row r="455">
      <c r="C455" s="7"/>
      <c r="D455" s="7"/>
      <c r="K455" s="118"/>
      <c r="L455" s="118"/>
    </row>
    <row r="456">
      <c r="C456" s="7"/>
      <c r="D456" s="7"/>
      <c r="K456" s="118"/>
      <c r="L456" s="118"/>
    </row>
    <row r="457">
      <c r="C457" s="7"/>
      <c r="D457" s="7"/>
      <c r="K457" s="118"/>
      <c r="L457" s="118"/>
    </row>
    <row r="458">
      <c r="C458" s="7"/>
      <c r="D458" s="7"/>
      <c r="K458" s="118"/>
      <c r="L458" s="118"/>
    </row>
    <row r="459">
      <c r="C459" s="7"/>
      <c r="D459" s="7"/>
      <c r="K459" s="118"/>
      <c r="L459" s="118"/>
    </row>
    <row r="460">
      <c r="C460" s="7"/>
      <c r="D460" s="7"/>
      <c r="K460" s="118"/>
      <c r="L460" s="118"/>
    </row>
    <row r="461">
      <c r="C461" s="7"/>
      <c r="D461" s="7"/>
      <c r="K461" s="118"/>
      <c r="L461" s="118"/>
    </row>
    <row r="462">
      <c r="C462" s="7"/>
      <c r="D462" s="7"/>
      <c r="K462" s="118"/>
      <c r="L462" s="118"/>
    </row>
    <row r="463">
      <c r="C463" s="7"/>
      <c r="D463" s="7"/>
      <c r="K463" s="118"/>
      <c r="L463" s="118"/>
    </row>
    <row r="464">
      <c r="C464" s="7"/>
      <c r="D464" s="7"/>
      <c r="K464" s="118"/>
      <c r="L464" s="118"/>
    </row>
    <row r="465">
      <c r="C465" s="7"/>
      <c r="D465" s="7"/>
      <c r="K465" s="118"/>
      <c r="L465" s="118"/>
    </row>
    <row r="466">
      <c r="C466" s="7"/>
      <c r="D466" s="7"/>
      <c r="K466" s="118"/>
      <c r="L466" s="118"/>
    </row>
    <row r="467">
      <c r="C467" s="7"/>
      <c r="D467" s="7"/>
      <c r="K467" s="118"/>
      <c r="L467" s="118"/>
    </row>
    <row r="468">
      <c r="C468" s="7"/>
      <c r="D468" s="7"/>
      <c r="K468" s="118"/>
      <c r="L468" s="118"/>
    </row>
    <row r="469">
      <c r="C469" s="7"/>
      <c r="D469" s="7"/>
      <c r="K469" s="118"/>
      <c r="L469" s="118"/>
    </row>
    <row r="470">
      <c r="C470" s="7"/>
      <c r="D470" s="7"/>
      <c r="K470" s="118"/>
      <c r="L470" s="118"/>
    </row>
    <row r="471">
      <c r="C471" s="7"/>
      <c r="D471" s="7"/>
      <c r="K471" s="118"/>
      <c r="L471" s="118"/>
    </row>
    <row r="472">
      <c r="C472" s="7"/>
      <c r="D472" s="7"/>
      <c r="K472" s="118"/>
      <c r="L472" s="118"/>
    </row>
    <row r="473">
      <c r="C473" s="7"/>
      <c r="D473" s="7"/>
      <c r="K473" s="118"/>
      <c r="L473" s="118"/>
    </row>
    <row r="474">
      <c r="C474" s="7"/>
      <c r="D474" s="7"/>
      <c r="K474" s="118"/>
      <c r="L474" s="118"/>
    </row>
    <row r="475">
      <c r="C475" s="7"/>
      <c r="D475" s="7"/>
      <c r="K475" s="118"/>
      <c r="L475" s="118"/>
    </row>
    <row r="476">
      <c r="C476" s="7"/>
      <c r="D476" s="7"/>
      <c r="K476" s="118"/>
      <c r="L476" s="118"/>
    </row>
    <row r="477">
      <c r="C477" s="7"/>
      <c r="D477" s="7"/>
      <c r="K477" s="118"/>
      <c r="L477" s="118"/>
    </row>
    <row r="478">
      <c r="C478" s="7"/>
      <c r="D478" s="7"/>
      <c r="K478" s="118"/>
      <c r="L478" s="118"/>
    </row>
    <row r="479">
      <c r="C479" s="7"/>
      <c r="D479" s="7"/>
      <c r="K479" s="118"/>
      <c r="L479" s="118"/>
    </row>
    <row r="480">
      <c r="C480" s="7"/>
      <c r="D480" s="7"/>
      <c r="K480" s="118"/>
      <c r="L480" s="118"/>
    </row>
    <row r="481">
      <c r="C481" s="7"/>
      <c r="D481" s="7"/>
      <c r="K481" s="118"/>
      <c r="L481" s="118"/>
    </row>
    <row r="482">
      <c r="C482" s="7"/>
      <c r="D482" s="7"/>
      <c r="K482" s="118"/>
      <c r="L482" s="118"/>
    </row>
    <row r="483">
      <c r="C483" s="7"/>
      <c r="D483" s="7"/>
      <c r="K483" s="118"/>
      <c r="L483" s="118"/>
    </row>
    <row r="484">
      <c r="C484" s="7"/>
      <c r="D484" s="7"/>
      <c r="K484" s="118"/>
      <c r="L484" s="118"/>
    </row>
    <row r="485">
      <c r="C485" s="7"/>
      <c r="D485" s="7"/>
      <c r="K485" s="118"/>
      <c r="L485" s="118"/>
    </row>
    <row r="486">
      <c r="C486" s="7"/>
      <c r="D486" s="7"/>
      <c r="K486" s="118"/>
      <c r="L486" s="118"/>
    </row>
    <row r="487">
      <c r="C487" s="7"/>
      <c r="D487" s="7"/>
      <c r="K487" s="118"/>
      <c r="L487" s="118"/>
    </row>
    <row r="488">
      <c r="C488" s="7"/>
      <c r="D488" s="7"/>
      <c r="K488" s="118"/>
      <c r="L488" s="118"/>
    </row>
    <row r="489">
      <c r="C489" s="7"/>
      <c r="D489" s="7"/>
      <c r="K489" s="118"/>
      <c r="L489" s="118"/>
    </row>
    <row r="490">
      <c r="C490" s="7"/>
      <c r="D490" s="7"/>
      <c r="K490" s="118"/>
      <c r="L490" s="118"/>
    </row>
    <row r="491">
      <c r="C491" s="7"/>
      <c r="D491" s="7"/>
      <c r="K491" s="118"/>
      <c r="L491" s="118"/>
    </row>
    <row r="492">
      <c r="C492" s="7"/>
      <c r="D492" s="7"/>
      <c r="K492" s="118"/>
      <c r="L492" s="118"/>
    </row>
    <row r="493">
      <c r="C493" s="7"/>
      <c r="D493" s="7"/>
      <c r="K493" s="118"/>
      <c r="L493" s="118"/>
    </row>
    <row r="494">
      <c r="C494" s="7"/>
      <c r="D494" s="7"/>
      <c r="K494" s="118"/>
      <c r="L494" s="118"/>
    </row>
    <row r="495">
      <c r="C495" s="7"/>
      <c r="D495" s="7"/>
      <c r="K495" s="118"/>
      <c r="L495" s="118"/>
    </row>
    <row r="496">
      <c r="C496" s="7"/>
      <c r="D496" s="7"/>
      <c r="K496" s="118"/>
      <c r="L496" s="118"/>
    </row>
    <row r="497">
      <c r="C497" s="7"/>
      <c r="D497" s="7"/>
      <c r="K497" s="118"/>
      <c r="L497" s="118"/>
    </row>
    <row r="498">
      <c r="C498" s="7"/>
      <c r="D498" s="7"/>
      <c r="K498" s="118"/>
      <c r="L498" s="118"/>
    </row>
    <row r="499">
      <c r="C499" s="7"/>
      <c r="D499" s="7"/>
      <c r="K499" s="118"/>
      <c r="L499" s="118"/>
    </row>
    <row r="500">
      <c r="C500" s="7"/>
      <c r="D500" s="7"/>
      <c r="K500" s="118"/>
      <c r="L500" s="118"/>
    </row>
    <row r="501">
      <c r="C501" s="7"/>
      <c r="D501" s="7"/>
      <c r="K501" s="118"/>
      <c r="L501" s="118"/>
    </row>
    <row r="502">
      <c r="C502" s="7"/>
      <c r="D502" s="7"/>
      <c r="K502" s="118"/>
      <c r="L502" s="118"/>
    </row>
    <row r="503">
      <c r="C503" s="7"/>
      <c r="D503" s="7"/>
      <c r="K503" s="118"/>
      <c r="L503" s="118"/>
    </row>
    <row r="504">
      <c r="C504" s="7"/>
      <c r="D504" s="7"/>
      <c r="K504" s="118"/>
      <c r="L504" s="118"/>
    </row>
    <row r="505">
      <c r="C505" s="7"/>
      <c r="D505" s="7"/>
      <c r="K505" s="118"/>
      <c r="L505" s="118"/>
    </row>
    <row r="506">
      <c r="C506" s="7"/>
      <c r="D506" s="7"/>
      <c r="K506" s="118"/>
      <c r="L506" s="118"/>
    </row>
    <row r="507">
      <c r="C507" s="7"/>
      <c r="D507" s="7"/>
      <c r="K507" s="118"/>
      <c r="L507" s="118"/>
    </row>
    <row r="508">
      <c r="C508" s="7"/>
      <c r="D508" s="7"/>
      <c r="K508" s="118"/>
      <c r="L508" s="118"/>
    </row>
    <row r="509">
      <c r="C509" s="7"/>
      <c r="D509" s="7"/>
      <c r="K509" s="118"/>
      <c r="L509" s="118"/>
    </row>
    <row r="510">
      <c r="C510" s="7"/>
      <c r="D510" s="7"/>
      <c r="K510" s="118"/>
      <c r="L510" s="118"/>
    </row>
    <row r="511">
      <c r="C511" s="7"/>
      <c r="D511" s="7"/>
      <c r="K511" s="118"/>
      <c r="L511" s="118"/>
    </row>
    <row r="512">
      <c r="C512" s="7"/>
      <c r="D512" s="7"/>
      <c r="K512" s="118"/>
      <c r="L512" s="118"/>
    </row>
    <row r="513">
      <c r="C513" s="7"/>
      <c r="D513" s="7"/>
      <c r="K513" s="118"/>
      <c r="L513" s="118"/>
    </row>
    <row r="514">
      <c r="C514" s="7"/>
      <c r="D514" s="7"/>
      <c r="K514" s="118"/>
      <c r="L514" s="118"/>
    </row>
    <row r="515">
      <c r="C515" s="7"/>
      <c r="D515" s="7"/>
      <c r="K515" s="118"/>
      <c r="L515" s="118"/>
    </row>
    <row r="516">
      <c r="C516" s="7"/>
      <c r="D516" s="7"/>
      <c r="K516" s="118"/>
      <c r="L516" s="118"/>
    </row>
    <row r="517">
      <c r="C517" s="7"/>
      <c r="D517" s="7"/>
      <c r="K517" s="118"/>
      <c r="L517" s="118"/>
    </row>
    <row r="518">
      <c r="C518" s="7"/>
      <c r="D518" s="7"/>
      <c r="K518" s="118"/>
      <c r="L518" s="118"/>
    </row>
    <row r="519">
      <c r="C519" s="7"/>
      <c r="D519" s="7"/>
      <c r="K519" s="118"/>
      <c r="L519" s="118"/>
    </row>
    <row r="520">
      <c r="C520" s="7"/>
      <c r="D520" s="7"/>
      <c r="K520" s="118"/>
      <c r="L520" s="118"/>
    </row>
    <row r="521">
      <c r="C521" s="7"/>
      <c r="D521" s="7"/>
      <c r="K521" s="118"/>
      <c r="L521" s="118"/>
    </row>
    <row r="522">
      <c r="C522" s="7"/>
      <c r="D522" s="7"/>
      <c r="K522" s="118"/>
      <c r="L522" s="118"/>
    </row>
    <row r="523">
      <c r="C523" s="7"/>
      <c r="D523" s="7"/>
      <c r="K523" s="118"/>
      <c r="L523" s="118"/>
    </row>
    <row r="524">
      <c r="C524" s="7"/>
      <c r="D524" s="7"/>
      <c r="K524" s="118"/>
      <c r="L524" s="118"/>
    </row>
    <row r="525">
      <c r="C525" s="7"/>
      <c r="D525" s="7"/>
      <c r="K525" s="118"/>
      <c r="L525" s="118"/>
    </row>
    <row r="526">
      <c r="C526" s="7"/>
      <c r="D526" s="7"/>
      <c r="K526" s="118"/>
      <c r="L526" s="118"/>
    </row>
    <row r="527">
      <c r="C527" s="7"/>
      <c r="D527" s="7"/>
      <c r="K527" s="118"/>
      <c r="L527" s="118"/>
    </row>
    <row r="528">
      <c r="C528" s="7"/>
      <c r="D528" s="7"/>
      <c r="K528" s="118"/>
      <c r="L528" s="118"/>
    </row>
    <row r="529">
      <c r="C529" s="7"/>
      <c r="D529" s="7"/>
      <c r="K529" s="118"/>
      <c r="L529" s="118"/>
    </row>
    <row r="530">
      <c r="C530" s="7"/>
      <c r="D530" s="7"/>
      <c r="K530" s="118"/>
      <c r="L530" s="118"/>
    </row>
    <row r="531">
      <c r="C531" s="7"/>
      <c r="D531" s="7"/>
      <c r="K531" s="118"/>
      <c r="L531" s="118"/>
    </row>
    <row r="532">
      <c r="C532" s="7"/>
      <c r="D532" s="7"/>
      <c r="K532" s="118"/>
      <c r="L532" s="118"/>
    </row>
    <row r="533">
      <c r="C533" s="7"/>
      <c r="D533" s="7"/>
      <c r="K533" s="118"/>
      <c r="L533" s="118"/>
    </row>
    <row r="534">
      <c r="C534" s="7"/>
      <c r="D534" s="7"/>
      <c r="K534" s="118"/>
      <c r="L534" s="118"/>
    </row>
    <row r="535">
      <c r="C535" s="7"/>
      <c r="D535" s="7"/>
      <c r="K535" s="118"/>
      <c r="L535" s="118"/>
    </row>
    <row r="536">
      <c r="C536" s="7"/>
      <c r="D536" s="7"/>
      <c r="K536" s="118"/>
      <c r="L536" s="118"/>
    </row>
    <row r="537">
      <c r="C537" s="7"/>
      <c r="D537" s="7"/>
      <c r="K537" s="118"/>
      <c r="L537" s="118"/>
    </row>
    <row r="538">
      <c r="C538" s="7"/>
      <c r="D538" s="7"/>
      <c r="K538" s="118"/>
      <c r="L538" s="118"/>
    </row>
    <row r="539">
      <c r="C539" s="7"/>
      <c r="D539" s="7"/>
      <c r="K539" s="118"/>
      <c r="L539" s="118"/>
    </row>
    <row r="540">
      <c r="C540" s="7"/>
      <c r="D540" s="7"/>
      <c r="K540" s="118"/>
      <c r="L540" s="118"/>
    </row>
    <row r="541">
      <c r="C541" s="7"/>
      <c r="D541" s="7"/>
      <c r="K541" s="118"/>
      <c r="L541" s="118"/>
    </row>
    <row r="542">
      <c r="C542" s="7"/>
      <c r="D542" s="7"/>
      <c r="K542" s="118"/>
      <c r="L542" s="118"/>
    </row>
    <row r="543">
      <c r="C543" s="7"/>
      <c r="D543" s="7"/>
      <c r="K543" s="118"/>
      <c r="L543" s="118"/>
    </row>
    <row r="544">
      <c r="C544" s="7"/>
      <c r="D544" s="7"/>
      <c r="K544" s="118"/>
      <c r="L544" s="118"/>
    </row>
    <row r="545">
      <c r="C545" s="7"/>
      <c r="D545" s="7"/>
      <c r="K545" s="118"/>
      <c r="L545" s="118"/>
    </row>
    <row r="546">
      <c r="C546" s="7"/>
      <c r="D546" s="7"/>
      <c r="K546" s="118"/>
      <c r="L546" s="118"/>
    </row>
    <row r="547">
      <c r="C547" s="7"/>
      <c r="D547" s="7"/>
      <c r="K547" s="118"/>
      <c r="L547" s="118"/>
    </row>
    <row r="548">
      <c r="C548" s="7"/>
      <c r="D548" s="7"/>
      <c r="K548" s="118"/>
      <c r="L548" s="118"/>
    </row>
    <row r="549">
      <c r="C549" s="7"/>
      <c r="D549" s="7"/>
      <c r="K549" s="118"/>
      <c r="L549" s="118"/>
    </row>
    <row r="550">
      <c r="C550" s="7"/>
      <c r="D550" s="7"/>
      <c r="K550" s="118"/>
      <c r="L550" s="118"/>
    </row>
    <row r="551">
      <c r="C551" s="7"/>
      <c r="D551" s="7"/>
      <c r="K551" s="118"/>
      <c r="L551" s="118"/>
    </row>
    <row r="552">
      <c r="C552" s="7"/>
      <c r="D552" s="7"/>
      <c r="K552" s="118"/>
      <c r="L552" s="118"/>
    </row>
    <row r="553">
      <c r="C553" s="7"/>
      <c r="D553" s="7"/>
      <c r="K553" s="118"/>
      <c r="L553" s="118"/>
    </row>
    <row r="554">
      <c r="C554" s="7"/>
      <c r="D554" s="7"/>
      <c r="K554" s="118"/>
      <c r="L554" s="118"/>
    </row>
    <row r="555">
      <c r="C555" s="7"/>
      <c r="D555" s="7"/>
      <c r="K555" s="118"/>
      <c r="L555" s="118"/>
    </row>
    <row r="556">
      <c r="C556" s="7"/>
      <c r="D556" s="7"/>
      <c r="K556" s="118"/>
      <c r="L556" s="118"/>
    </row>
    <row r="557">
      <c r="C557" s="7"/>
      <c r="D557" s="7"/>
      <c r="K557" s="118"/>
      <c r="L557" s="118"/>
    </row>
    <row r="558">
      <c r="C558" s="7"/>
      <c r="D558" s="7"/>
      <c r="K558" s="118"/>
      <c r="L558" s="118"/>
    </row>
    <row r="559">
      <c r="C559" s="7"/>
      <c r="D559" s="7"/>
      <c r="K559" s="118"/>
      <c r="L559" s="118"/>
    </row>
    <row r="560">
      <c r="C560" s="7"/>
      <c r="D560" s="7"/>
      <c r="K560" s="118"/>
      <c r="L560" s="118"/>
    </row>
    <row r="561">
      <c r="C561" s="7"/>
      <c r="D561" s="7"/>
      <c r="K561" s="118"/>
      <c r="L561" s="118"/>
    </row>
    <row r="562">
      <c r="C562" s="7"/>
      <c r="D562" s="7"/>
      <c r="K562" s="118"/>
      <c r="L562" s="118"/>
    </row>
    <row r="563">
      <c r="C563" s="7"/>
      <c r="D563" s="7"/>
      <c r="K563" s="118"/>
      <c r="L563" s="118"/>
    </row>
    <row r="564">
      <c r="C564" s="7"/>
      <c r="D564" s="7"/>
      <c r="K564" s="118"/>
      <c r="L564" s="118"/>
    </row>
    <row r="565">
      <c r="C565" s="7"/>
      <c r="D565" s="7"/>
      <c r="K565" s="118"/>
      <c r="L565" s="118"/>
    </row>
    <row r="566">
      <c r="C566" s="7"/>
      <c r="D566" s="7"/>
      <c r="K566" s="118"/>
      <c r="L566" s="118"/>
    </row>
    <row r="567">
      <c r="C567" s="7"/>
      <c r="D567" s="7"/>
      <c r="K567" s="118"/>
      <c r="L567" s="118"/>
    </row>
    <row r="568">
      <c r="C568" s="7"/>
      <c r="D568" s="7"/>
      <c r="K568" s="118"/>
      <c r="L568" s="118"/>
    </row>
    <row r="569">
      <c r="C569" s="7"/>
      <c r="D569" s="7"/>
      <c r="K569" s="118"/>
      <c r="L569" s="118"/>
    </row>
    <row r="570">
      <c r="C570" s="7"/>
      <c r="D570" s="7"/>
      <c r="K570" s="118"/>
      <c r="L570" s="118"/>
    </row>
    <row r="571">
      <c r="C571" s="7"/>
      <c r="D571" s="7"/>
      <c r="K571" s="118"/>
      <c r="L571" s="118"/>
    </row>
    <row r="572">
      <c r="C572" s="7"/>
      <c r="D572" s="7"/>
      <c r="K572" s="118"/>
      <c r="L572" s="118"/>
    </row>
    <row r="573">
      <c r="C573" s="7"/>
      <c r="D573" s="7"/>
      <c r="K573" s="118"/>
      <c r="L573" s="118"/>
    </row>
    <row r="574">
      <c r="C574" s="7"/>
      <c r="D574" s="7"/>
      <c r="K574" s="118"/>
      <c r="L574" s="118"/>
    </row>
    <row r="575">
      <c r="C575" s="7"/>
      <c r="D575" s="7"/>
      <c r="K575" s="118"/>
      <c r="L575" s="118"/>
    </row>
    <row r="576">
      <c r="C576" s="7"/>
      <c r="D576" s="7"/>
      <c r="K576" s="118"/>
      <c r="L576" s="118"/>
    </row>
    <row r="577">
      <c r="C577" s="7"/>
      <c r="D577" s="7"/>
      <c r="K577" s="118"/>
      <c r="L577" s="118"/>
    </row>
    <row r="578">
      <c r="C578" s="7"/>
      <c r="D578" s="7"/>
      <c r="K578" s="118"/>
      <c r="L578" s="118"/>
    </row>
    <row r="579">
      <c r="C579" s="7"/>
      <c r="D579" s="7"/>
      <c r="K579" s="118"/>
      <c r="L579" s="118"/>
    </row>
    <row r="580">
      <c r="C580" s="7"/>
      <c r="D580" s="7"/>
      <c r="K580" s="118"/>
      <c r="L580" s="118"/>
    </row>
    <row r="581">
      <c r="C581" s="7"/>
      <c r="D581" s="7"/>
      <c r="K581" s="118"/>
      <c r="L581" s="118"/>
    </row>
    <row r="582">
      <c r="C582" s="7"/>
      <c r="D582" s="7"/>
      <c r="K582" s="118"/>
      <c r="L582" s="118"/>
    </row>
    <row r="583">
      <c r="C583" s="7"/>
      <c r="D583" s="7"/>
      <c r="K583" s="118"/>
      <c r="L583" s="118"/>
    </row>
    <row r="584">
      <c r="C584" s="7"/>
      <c r="D584" s="7"/>
      <c r="K584" s="118"/>
      <c r="L584" s="118"/>
    </row>
    <row r="585">
      <c r="C585" s="7"/>
      <c r="D585" s="7"/>
      <c r="K585" s="118"/>
      <c r="L585" s="118"/>
    </row>
    <row r="586">
      <c r="C586" s="7"/>
      <c r="D586" s="7"/>
      <c r="K586" s="118"/>
      <c r="L586" s="118"/>
    </row>
    <row r="587">
      <c r="C587" s="7"/>
      <c r="D587" s="7"/>
      <c r="K587" s="118"/>
      <c r="L587" s="118"/>
    </row>
    <row r="588">
      <c r="C588" s="7"/>
      <c r="D588" s="7"/>
      <c r="K588" s="118"/>
      <c r="L588" s="118"/>
    </row>
    <row r="589">
      <c r="C589" s="7"/>
      <c r="D589" s="7"/>
      <c r="K589" s="118"/>
      <c r="L589" s="118"/>
    </row>
    <row r="590">
      <c r="C590" s="7"/>
      <c r="D590" s="7"/>
      <c r="K590" s="118"/>
      <c r="L590" s="118"/>
    </row>
    <row r="591">
      <c r="C591" s="7"/>
      <c r="D591" s="7"/>
      <c r="K591" s="118"/>
      <c r="L591" s="118"/>
    </row>
    <row r="592">
      <c r="C592" s="7"/>
      <c r="D592" s="7"/>
      <c r="K592" s="118"/>
      <c r="L592" s="118"/>
    </row>
    <row r="593">
      <c r="C593" s="7"/>
      <c r="D593" s="7"/>
      <c r="K593" s="118"/>
      <c r="L593" s="118"/>
    </row>
    <row r="594">
      <c r="C594" s="7"/>
      <c r="D594" s="7"/>
      <c r="K594" s="118"/>
      <c r="L594" s="118"/>
    </row>
    <row r="595">
      <c r="C595" s="7"/>
      <c r="D595" s="7"/>
      <c r="K595" s="118"/>
      <c r="L595" s="118"/>
    </row>
    <row r="596">
      <c r="C596" s="7"/>
      <c r="D596" s="7"/>
      <c r="K596" s="118"/>
      <c r="L596" s="118"/>
    </row>
    <row r="597">
      <c r="C597" s="7"/>
      <c r="D597" s="7"/>
      <c r="K597" s="118"/>
      <c r="L597" s="118"/>
    </row>
    <row r="598">
      <c r="C598" s="7"/>
      <c r="D598" s="7"/>
      <c r="K598" s="118"/>
      <c r="L598" s="118"/>
    </row>
    <row r="599">
      <c r="C599" s="7"/>
      <c r="D599" s="7"/>
      <c r="K599" s="118"/>
      <c r="L599" s="118"/>
    </row>
    <row r="600">
      <c r="C600" s="7"/>
      <c r="D600" s="7"/>
      <c r="K600" s="118"/>
      <c r="L600" s="118"/>
    </row>
    <row r="601">
      <c r="C601" s="7"/>
      <c r="D601" s="7"/>
      <c r="K601" s="118"/>
      <c r="L601" s="118"/>
    </row>
    <row r="602">
      <c r="C602" s="7"/>
      <c r="D602" s="7"/>
      <c r="K602" s="118"/>
      <c r="L602" s="118"/>
    </row>
    <row r="603">
      <c r="C603" s="7"/>
      <c r="D603" s="7"/>
      <c r="K603" s="118"/>
      <c r="L603" s="118"/>
    </row>
    <row r="604">
      <c r="C604" s="7"/>
      <c r="D604" s="7"/>
      <c r="K604" s="118"/>
      <c r="L604" s="118"/>
    </row>
    <row r="605">
      <c r="C605" s="7"/>
      <c r="D605" s="7"/>
      <c r="K605" s="118"/>
      <c r="L605" s="118"/>
    </row>
    <row r="606">
      <c r="C606" s="7"/>
      <c r="D606" s="7"/>
      <c r="K606" s="118"/>
      <c r="L606" s="118"/>
    </row>
    <row r="607">
      <c r="C607" s="7"/>
      <c r="D607" s="7"/>
      <c r="K607" s="118"/>
      <c r="L607" s="118"/>
    </row>
    <row r="608">
      <c r="C608" s="7"/>
      <c r="D608" s="7"/>
      <c r="K608" s="118"/>
      <c r="L608" s="118"/>
    </row>
    <row r="609">
      <c r="C609" s="7"/>
      <c r="D609" s="7"/>
      <c r="K609" s="118"/>
      <c r="L609" s="118"/>
    </row>
    <row r="610">
      <c r="C610" s="7"/>
      <c r="D610" s="7"/>
      <c r="K610" s="118"/>
      <c r="L610" s="118"/>
    </row>
    <row r="611">
      <c r="C611" s="7"/>
      <c r="D611" s="7"/>
      <c r="K611" s="118"/>
      <c r="L611" s="118"/>
    </row>
    <row r="612">
      <c r="C612" s="7"/>
      <c r="D612" s="7"/>
      <c r="K612" s="118"/>
      <c r="L612" s="118"/>
    </row>
    <row r="613">
      <c r="C613" s="7"/>
      <c r="D613" s="7"/>
      <c r="K613" s="118"/>
      <c r="L613" s="118"/>
    </row>
    <row r="614">
      <c r="C614" s="7"/>
      <c r="D614" s="7"/>
      <c r="K614" s="118"/>
      <c r="L614" s="118"/>
    </row>
    <row r="615">
      <c r="C615" s="7"/>
      <c r="D615" s="7"/>
      <c r="K615" s="118"/>
      <c r="L615" s="118"/>
    </row>
    <row r="616">
      <c r="C616" s="7"/>
      <c r="D616" s="7"/>
      <c r="K616" s="118"/>
      <c r="L616" s="118"/>
    </row>
    <row r="617">
      <c r="C617" s="7"/>
      <c r="D617" s="7"/>
      <c r="K617" s="118"/>
      <c r="L617" s="118"/>
    </row>
    <row r="618">
      <c r="C618" s="7"/>
      <c r="D618" s="7"/>
      <c r="K618" s="118"/>
      <c r="L618" s="118"/>
    </row>
    <row r="619">
      <c r="C619" s="7"/>
      <c r="D619" s="7"/>
      <c r="K619" s="118"/>
      <c r="L619" s="118"/>
    </row>
    <row r="620">
      <c r="C620" s="7"/>
      <c r="D620" s="7"/>
      <c r="K620" s="118"/>
      <c r="L620" s="118"/>
    </row>
    <row r="621">
      <c r="C621" s="7"/>
      <c r="D621" s="7"/>
      <c r="K621" s="118"/>
      <c r="L621" s="118"/>
    </row>
    <row r="622">
      <c r="C622" s="7"/>
      <c r="D622" s="7"/>
      <c r="K622" s="118"/>
      <c r="L622" s="118"/>
    </row>
    <row r="623">
      <c r="C623" s="7"/>
      <c r="D623" s="7"/>
      <c r="K623" s="118"/>
      <c r="L623" s="118"/>
    </row>
    <row r="624">
      <c r="C624" s="7"/>
      <c r="D624" s="7"/>
      <c r="K624" s="118"/>
      <c r="L624" s="118"/>
    </row>
    <row r="625">
      <c r="C625" s="7"/>
      <c r="D625" s="7"/>
      <c r="K625" s="118"/>
      <c r="L625" s="118"/>
    </row>
    <row r="626">
      <c r="C626" s="7"/>
      <c r="D626" s="7"/>
      <c r="K626" s="118"/>
      <c r="L626" s="118"/>
    </row>
    <row r="627">
      <c r="C627" s="7"/>
      <c r="D627" s="7"/>
      <c r="K627" s="118"/>
      <c r="L627" s="118"/>
    </row>
    <row r="628">
      <c r="C628" s="7"/>
      <c r="D628" s="7"/>
      <c r="K628" s="118"/>
      <c r="L628" s="118"/>
    </row>
    <row r="629">
      <c r="C629" s="7"/>
      <c r="D629" s="7"/>
      <c r="K629" s="118"/>
      <c r="L629" s="118"/>
    </row>
    <row r="630">
      <c r="C630" s="7"/>
      <c r="D630" s="7"/>
      <c r="K630" s="118"/>
      <c r="L630" s="118"/>
    </row>
    <row r="631">
      <c r="C631" s="7"/>
      <c r="D631" s="7"/>
      <c r="K631" s="118"/>
      <c r="L631" s="118"/>
    </row>
    <row r="632">
      <c r="C632" s="7"/>
      <c r="D632" s="7"/>
      <c r="K632" s="118"/>
      <c r="L632" s="118"/>
    </row>
    <row r="633">
      <c r="C633" s="7"/>
      <c r="D633" s="7"/>
      <c r="K633" s="118"/>
      <c r="L633" s="118"/>
    </row>
    <row r="634">
      <c r="C634" s="7"/>
      <c r="D634" s="7"/>
      <c r="K634" s="118"/>
      <c r="L634" s="118"/>
    </row>
    <row r="635">
      <c r="C635" s="7"/>
      <c r="D635" s="7"/>
      <c r="K635" s="118"/>
      <c r="L635" s="118"/>
    </row>
    <row r="636">
      <c r="C636" s="7"/>
      <c r="D636" s="7"/>
      <c r="K636" s="118"/>
      <c r="L636" s="118"/>
    </row>
    <row r="637">
      <c r="C637" s="7"/>
      <c r="D637" s="7"/>
      <c r="K637" s="118"/>
      <c r="L637" s="118"/>
    </row>
    <row r="638">
      <c r="C638" s="7"/>
      <c r="D638" s="7"/>
      <c r="K638" s="118"/>
      <c r="L638" s="118"/>
    </row>
    <row r="639">
      <c r="C639" s="7"/>
      <c r="D639" s="7"/>
      <c r="K639" s="118"/>
      <c r="L639" s="118"/>
    </row>
    <row r="640">
      <c r="C640" s="7"/>
      <c r="D640" s="7"/>
      <c r="K640" s="118"/>
      <c r="L640" s="118"/>
    </row>
    <row r="641">
      <c r="C641" s="7"/>
      <c r="D641" s="7"/>
      <c r="K641" s="118"/>
      <c r="L641" s="118"/>
    </row>
    <row r="642">
      <c r="C642" s="7"/>
      <c r="D642" s="7"/>
      <c r="K642" s="118"/>
      <c r="L642" s="118"/>
    </row>
    <row r="643">
      <c r="C643" s="7"/>
      <c r="D643" s="7"/>
      <c r="K643" s="118"/>
      <c r="L643" s="118"/>
    </row>
    <row r="644">
      <c r="C644" s="7"/>
      <c r="D644" s="7"/>
      <c r="K644" s="118"/>
      <c r="L644" s="118"/>
    </row>
    <row r="645">
      <c r="C645" s="7"/>
      <c r="D645" s="7"/>
      <c r="K645" s="118"/>
      <c r="L645" s="118"/>
    </row>
    <row r="646">
      <c r="C646" s="7"/>
      <c r="D646" s="7"/>
      <c r="K646" s="118"/>
      <c r="L646" s="118"/>
    </row>
    <row r="647">
      <c r="C647" s="7"/>
      <c r="D647" s="7"/>
      <c r="K647" s="118"/>
      <c r="L647" s="118"/>
    </row>
    <row r="648">
      <c r="C648" s="7"/>
      <c r="D648" s="7"/>
      <c r="K648" s="118"/>
      <c r="L648" s="118"/>
    </row>
    <row r="649">
      <c r="C649" s="7"/>
      <c r="D649" s="7"/>
      <c r="K649" s="118"/>
      <c r="L649" s="118"/>
    </row>
    <row r="650">
      <c r="C650" s="7"/>
      <c r="D650" s="7"/>
      <c r="K650" s="118"/>
      <c r="L650" s="118"/>
    </row>
    <row r="651">
      <c r="C651" s="7"/>
      <c r="D651" s="7"/>
      <c r="K651" s="118"/>
      <c r="L651" s="118"/>
    </row>
    <row r="652">
      <c r="C652" s="7"/>
      <c r="D652" s="7"/>
      <c r="K652" s="118"/>
      <c r="L652" s="118"/>
    </row>
    <row r="653">
      <c r="C653" s="7"/>
      <c r="D653" s="7"/>
      <c r="K653" s="118"/>
      <c r="L653" s="118"/>
    </row>
    <row r="654">
      <c r="C654" s="7"/>
      <c r="D654" s="7"/>
      <c r="K654" s="118"/>
      <c r="L654" s="118"/>
    </row>
    <row r="655">
      <c r="C655" s="7"/>
      <c r="D655" s="7"/>
      <c r="K655" s="118"/>
      <c r="L655" s="118"/>
    </row>
    <row r="656">
      <c r="C656" s="7"/>
      <c r="D656" s="7"/>
      <c r="K656" s="118"/>
      <c r="L656" s="118"/>
    </row>
    <row r="657">
      <c r="C657" s="7"/>
      <c r="D657" s="7"/>
      <c r="K657" s="118"/>
      <c r="L657" s="118"/>
    </row>
    <row r="658">
      <c r="C658" s="7"/>
      <c r="D658" s="7"/>
      <c r="K658" s="118"/>
      <c r="L658" s="118"/>
    </row>
    <row r="659">
      <c r="C659" s="7"/>
      <c r="D659" s="7"/>
      <c r="K659" s="118"/>
      <c r="L659" s="118"/>
    </row>
    <row r="660">
      <c r="C660" s="7"/>
      <c r="D660" s="7"/>
      <c r="K660" s="118"/>
      <c r="L660" s="118"/>
    </row>
    <row r="661">
      <c r="C661" s="7"/>
      <c r="D661" s="7"/>
      <c r="K661" s="118"/>
      <c r="L661" s="118"/>
    </row>
    <row r="662">
      <c r="C662" s="7"/>
      <c r="D662" s="7"/>
      <c r="K662" s="118"/>
      <c r="L662" s="118"/>
    </row>
    <row r="663">
      <c r="C663" s="7"/>
      <c r="D663" s="7"/>
      <c r="K663" s="118"/>
      <c r="L663" s="118"/>
    </row>
    <row r="664">
      <c r="C664" s="7"/>
      <c r="D664" s="7"/>
      <c r="K664" s="118"/>
      <c r="L664" s="118"/>
    </row>
    <row r="665">
      <c r="C665" s="7"/>
      <c r="D665" s="7"/>
      <c r="K665" s="118"/>
      <c r="L665" s="118"/>
    </row>
    <row r="666">
      <c r="C666" s="7"/>
      <c r="D666" s="7"/>
      <c r="K666" s="118"/>
      <c r="L666" s="118"/>
    </row>
    <row r="667">
      <c r="C667" s="7"/>
      <c r="D667" s="7"/>
      <c r="K667" s="118"/>
      <c r="L667" s="118"/>
    </row>
    <row r="668">
      <c r="C668" s="7"/>
      <c r="D668" s="7"/>
      <c r="K668" s="118"/>
      <c r="L668" s="118"/>
    </row>
    <row r="669">
      <c r="C669" s="7"/>
      <c r="D669" s="7"/>
      <c r="K669" s="118"/>
      <c r="L669" s="118"/>
    </row>
    <row r="670">
      <c r="C670" s="7"/>
      <c r="D670" s="7"/>
      <c r="K670" s="118"/>
      <c r="L670" s="118"/>
    </row>
    <row r="671">
      <c r="C671" s="7"/>
      <c r="D671" s="7"/>
      <c r="K671" s="118"/>
      <c r="L671" s="118"/>
    </row>
    <row r="672">
      <c r="C672" s="7"/>
      <c r="D672" s="7"/>
      <c r="K672" s="118"/>
      <c r="L672" s="118"/>
    </row>
    <row r="673">
      <c r="C673" s="7"/>
      <c r="D673" s="7"/>
      <c r="K673" s="118"/>
      <c r="L673" s="118"/>
    </row>
    <row r="674">
      <c r="C674" s="7"/>
      <c r="D674" s="7"/>
      <c r="K674" s="118"/>
      <c r="L674" s="118"/>
    </row>
    <row r="675">
      <c r="C675" s="7"/>
      <c r="D675" s="7"/>
      <c r="K675" s="118"/>
      <c r="L675" s="118"/>
    </row>
    <row r="676">
      <c r="C676" s="7"/>
      <c r="D676" s="7"/>
      <c r="K676" s="118"/>
      <c r="L676" s="118"/>
    </row>
    <row r="677">
      <c r="C677" s="7"/>
      <c r="D677" s="7"/>
      <c r="K677" s="118"/>
      <c r="L677" s="118"/>
    </row>
    <row r="678">
      <c r="C678" s="7"/>
      <c r="D678" s="7"/>
      <c r="K678" s="118"/>
      <c r="L678" s="118"/>
    </row>
    <row r="679">
      <c r="C679" s="7"/>
      <c r="D679" s="7"/>
      <c r="K679" s="118"/>
      <c r="L679" s="118"/>
    </row>
    <row r="680">
      <c r="C680" s="7"/>
      <c r="D680" s="7"/>
      <c r="K680" s="118"/>
      <c r="L680" s="118"/>
    </row>
    <row r="681">
      <c r="C681" s="7"/>
      <c r="D681" s="7"/>
      <c r="K681" s="118"/>
      <c r="L681" s="118"/>
    </row>
    <row r="682">
      <c r="C682" s="7"/>
      <c r="D682" s="7"/>
      <c r="K682" s="118"/>
      <c r="L682" s="118"/>
    </row>
    <row r="683">
      <c r="C683" s="7"/>
      <c r="D683" s="7"/>
      <c r="K683" s="118"/>
      <c r="L683" s="118"/>
    </row>
    <row r="684">
      <c r="C684" s="7"/>
      <c r="D684" s="7"/>
      <c r="K684" s="118"/>
      <c r="L684" s="118"/>
    </row>
    <row r="685">
      <c r="C685" s="7"/>
      <c r="D685" s="7"/>
      <c r="K685" s="118"/>
      <c r="L685" s="118"/>
    </row>
    <row r="686">
      <c r="C686" s="7"/>
      <c r="D686" s="7"/>
      <c r="K686" s="118"/>
      <c r="L686" s="118"/>
    </row>
    <row r="687">
      <c r="C687" s="7"/>
      <c r="D687" s="7"/>
      <c r="K687" s="118"/>
      <c r="L687" s="118"/>
    </row>
    <row r="688">
      <c r="C688" s="7"/>
      <c r="D688" s="7"/>
      <c r="K688" s="118"/>
      <c r="L688" s="118"/>
    </row>
    <row r="689">
      <c r="C689" s="7"/>
      <c r="D689" s="7"/>
      <c r="K689" s="118"/>
      <c r="L689" s="118"/>
    </row>
    <row r="690">
      <c r="C690" s="7"/>
      <c r="D690" s="7"/>
      <c r="K690" s="118"/>
      <c r="L690" s="118"/>
    </row>
    <row r="691">
      <c r="C691" s="7"/>
      <c r="D691" s="7"/>
      <c r="K691" s="118"/>
      <c r="L691" s="118"/>
    </row>
    <row r="692">
      <c r="C692" s="7"/>
      <c r="D692" s="7"/>
      <c r="K692" s="118"/>
      <c r="L692" s="118"/>
    </row>
    <row r="693">
      <c r="C693" s="7"/>
      <c r="D693" s="7"/>
      <c r="K693" s="118"/>
      <c r="L693" s="118"/>
    </row>
    <row r="694">
      <c r="C694" s="7"/>
      <c r="D694" s="7"/>
      <c r="K694" s="118"/>
      <c r="L694" s="118"/>
    </row>
    <row r="695">
      <c r="C695" s="7"/>
      <c r="D695" s="7"/>
      <c r="K695" s="118"/>
      <c r="L695" s="118"/>
    </row>
    <row r="696">
      <c r="C696" s="7"/>
      <c r="D696" s="7"/>
      <c r="K696" s="118"/>
      <c r="L696" s="118"/>
    </row>
    <row r="697">
      <c r="C697" s="7"/>
      <c r="D697" s="7"/>
      <c r="K697" s="118"/>
      <c r="L697" s="118"/>
    </row>
    <row r="698">
      <c r="C698" s="7"/>
      <c r="D698" s="7"/>
      <c r="K698" s="118"/>
      <c r="L698" s="118"/>
    </row>
    <row r="699">
      <c r="C699" s="7"/>
      <c r="D699" s="7"/>
      <c r="K699" s="118"/>
      <c r="L699" s="118"/>
    </row>
    <row r="700">
      <c r="C700" s="7"/>
      <c r="D700" s="7"/>
      <c r="K700" s="118"/>
      <c r="L700" s="118"/>
    </row>
    <row r="701">
      <c r="C701" s="7"/>
      <c r="D701" s="7"/>
      <c r="K701" s="118"/>
      <c r="L701" s="118"/>
    </row>
    <row r="702">
      <c r="C702" s="7"/>
      <c r="D702" s="7"/>
      <c r="K702" s="118"/>
      <c r="L702" s="118"/>
    </row>
    <row r="703">
      <c r="C703" s="7"/>
      <c r="D703" s="7"/>
      <c r="K703" s="118"/>
      <c r="L703" s="118"/>
    </row>
    <row r="704">
      <c r="C704" s="7"/>
      <c r="D704" s="7"/>
      <c r="K704" s="118"/>
      <c r="L704" s="118"/>
    </row>
    <row r="705">
      <c r="C705" s="7"/>
      <c r="D705" s="7"/>
      <c r="K705" s="118"/>
      <c r="L705" s="118"/>
    </row>
    <row r="706">
      <c r="C706" s="7"/>
      <c r="D706" s="7"/>
      <c r="K706" s="118"/>
      <c r="L706" s="118"/>
    </row>
    <row r="707">
      <c r="C707" s="7"/>
      <c r="D707" s="7"/>
      <c r="K707" s="118"/>
      <c r="L707" s="118"/>
    </row>
    <row r="708">
      <c r="C708" s="7"/>
      <c r="D708" s="7"/>
      <c r="K708" s="118"/>
      <c r="L708" s="118"/>
    </row>
    <row r="709">
      <c r="C709" s="7"/>
      <c r="D709" s="7"/>
      <c r="K709" s="118"/>
      <c r="L709" s="118"/>
    </row>
    <row r="710">
      <c r="C710" s="7"/>
      <c r="D710" s="7"/>
      <c r="K710" s="118"/>
      <c r="L710" s="118"/>
    </row>
    <row r="711">
      <c r="C711" s="7"/>
      <c r="D711" s="7"/>
      <c r="K711" s="118"/>
      <c r="L711" s="118"/>
    </row>
    <row r="712">
      <c r="C712" s="7"/>
      <c r="D712" s="7"/>
      <c r="K712" s="118"/>
      <c r="L712" s="118"/>
    </row>
    <row r="713">
      <c r="C713" s="7"/>
      <c r="D713" s="7"/>
      <c r="K713" s="118"/>
      <c r="L713" s="118"/>
    </row>
    <row r="714">
      <c r="C714" s="7"/>
      <c r="D714" s="7"/>
      <c r="K714" s="118"/>
      <c r="L714" s="118"/>
    </row>
    <row r="715">
      <c r="C715" s="7"/>
      <c r="D715" s="7"/>
      <c r="K715" s="118"/>
      <c r="L715" s="118"/>
    </row>
    <row r="716">
      <c r="C716" s="7"/>
      <c r="D716" s="7"/>
      <c r="K716" s="118"/>
      <c r="L716" s="118"/>
    </row>
    <row r="717">
      <c r="C717" s="7"/>
      <c r="D717" s="7"/>
      <c r="K717" s="118"/>
      <c r="L717" s="118"/>
    </row>
    <row r="718">
      <c r="C718" s="7"/>
      <c r="D718" s="7"/>
      <c r="K718" s="118"/>
      <c r="L718" s="118"/>
    </row>
    <row r="719">
      <c r="C719" s="7"/>
      <c r="D719" s="7"/>
      <c r="K719" s="118"/>
      <c r="L719" s="118"/>
    </row>
    <row r="720">
      <c r="C720" s="7"/>
      <c r="D720" s="7"/>
      <c r="K720" s="118"/>
      <c r="L720" s="118"/>
    </row>
    <row r="721">
      <c r="C721" s="7"/>
      <c r="D721" s="7"/>
      <c r="K721" s="118"/>
      <c r="L721" s="118"/>
    </row>
    <row r="722">
      <c r="C722" s="7"/>
      <c r="D722" s="7"/>
      <c r="K722" s="118"/>
      <c r="L722" s="118"/>
    </row>
    <row r="723">
      <c r="C723" s="7"/>
      <c r="D723" s="7"/>
      <c r="K723" s="118"/>
      <c r="L723" s="118"/>
    </row>
    <row r="724">
      <c r="C724" s="7"/>
      <c r="D724" s="7"/>
      <c r="K724" s="118"/>
      <c r="L724" s="118"/>
    </row>
    <row r="725">
      <c r="C725" s="7"/>
      <c r="D725" s="7"/>
      <c r="K725" s="118"/>
      <c r="L725" s="118"/>
    </row>
    <row r="726">
      <c r="C726" s="7"/>
      <c r="D726" s="7"/>
      <c r="K726" s="118"/>
      <c r="L726" s="118"/>
    </row>
    <row r="727">
      <c r="C727" s="7"/>
      <c r="D727" s="7"/>
      <c r="K727" s="118"/>
      <c r="L727" s="118"/>
    </row>
    <row r="728">
      <c r="C728" s="7"/>
      <c r="D728" s="7"/>
      <c r="K728" s="118"/>
      <c r="L728" s="118"/>
    </row>
    <row r="729">
      <c r="C729" s="7"/>
      <c r="D729" s="7"/>
      <c r="K729" s="118"/>
      <c r="L729" s="118"/>
    </row>
    <row r="730">
      <c r="C730" s="7"/>
      <c r="D730" s="7"/>
      <c r="K730" s="118"/>
      <c r="L730" s="118"/>
    </row>
    <row r="731">
      <c r="C731" s="7"/>
      <c r="D731" s="7"/>
      <c r="K731" s="118"/>
      <c r="L731" s="118"/>
    </row>
    <row r="732">
      <c r="C732" s="7"/>
      <c r="D732" s="7"/>
      <c r="K732" s="118"/>
      <c r="L732" s="118"/>
    </row>
    <row r="733">
      <c r="C733" s="7"/>
      <c r="D733" s="7"/>
      <c r="K733" s="118"/>
      <c r="L733" s="118"/>
    </row>
    <row r="734">
      <c r="C734" s="7"/>
      <c r="D734" s="7"/>
      <c r="K734" s="118"/>
      <c r="L734" s="118"/>
    </row>
    <row r="735">
      <c r="C735" s="7"/>
      <c r="D735" s="7"/>
      <c r="K735" s="118"/>
      <c r="L735" s="118"/>
    </row>
    <row r="736">
      <c r="C736" s="7"/>
      <c r="D736" s="7"/>
      <c r="K736" s="118"/>
      <c r="L736" s="118"/>
    </row>
    <row r="737">
      <c r="C737" s="7"/>
      <c r="D737" s="7"/>
      <c r="K737" s="118"/>
      <c r="L737" s="118"/>
    </row>
    <row r="738">
      <c r="C738" s="7"/>
      <c r="D738" s="7"/>
      <c r="K738" s="118"/>
      <c r="L738" s="118"/>
    </row>
    <row r="739">
      <c r="C739" s="7"/>
      <c r="D739" s="7"/>
      <c r="K739" s="118"/>
      <c r="L739" s="118"/>
    </row>
    <row r="740">
      <c r="C740" s="7"/>
      <c r="D740" s="7"/>
      <c r="K740" s="118"/>
      <c r="L740" s="118"/>
    </row>
    <row r="741">
      <c r="C741" s="7"/>
      <c r="D741" s="7"/>
      <c r="K741" s="118"/>
      <c r="L741" s="118"/>
    </row>
    <row r="742">
      <c r="C742" s="7"/>
      <c r="D742" s="7"/>
      <c r="K742" s="118"/>
      <c r="L742" s="118"/>
    </row>
    <row r="743">
      <c r="C743" s="7"/>
      <c r="D743" s="7"/>
      <c r="K743" s="118"/>
      <c r="L743" s="118"/>
    </row>
    <row r="744">
      <c r="C744" s="7"/>
      <c r="D744" s="7"/>
      <c r="K744" s="118"/>
      <c r="L744" s="118"/>
    </row>
    <row r="745">
      <c r="C745" s="7"/>
      <c r="D745" s="7"/>
      <c r="K745" s="118"/>
      <c r="L745" s="118"/>
    </row>
    <row r="746">
      <c r="C746" s="7"/>
      <c r="D746" s="7"/>
      <c r="K746" s="118"/>
      <c r="L746" s="118"/>
    </row>
    <row r="747">
      <c r="C747" s="7"/>
      <c r="D747" s="7"/>
      <c r="K747" s="118"/>
      <c r="L747" s="118"/>
    </row>
    <row r="748">
      <c r="C748" s="7"/>
      <c r="D748" s="7"/>
      <c r="K748" s="118"/>
      <c r="L748" s="118"/>
    </row>
    <row r="749">
      <c r="C749" s="7"/>
      <c r="D749" s="7"/>
      <c r="K749" s="118"/>
      <c r="L749" s="118"/>
    </row>
    <row r="750">
      <c r="C750" s="7"/>
      <c r="D750" s="7"/>
      <c r="K750" s="118"/>
      <c r="L750" s="118"/>
    </row>
    <row r="751">
      <c r="C751" s="7"/>
      <c r="D751" s="7"/>
      <c r="K751" s="118"/>
      <c r="L751" s="118"/>
    </row>
    <row r="752">
      <c r="C752" s="7"/>
      <c r="D752" s="7"/>
      <c r="K752" s="118"/>
      <c r="L752" s="118"/>
    </row>
    <row r="753">
      <c r="C753" s="7"/>
      <c r="D753" s="7"/>
      <c r="K753" s="118"/>
      <c r="L753" s="118"/>
    </row>
    <row r="754">
      <c r="C754" s="7"/>
      <c r="D754" s="7"/>
      <c r="K754" s="118"/>
      <c r="L754" s="118"/>
    </row>
    <row r="755">
      <c r="C755" s="7"/>
      <c r="D755" s="7"/>
      <c r="K755" s="118"/>
      <c r="L755" s="118"/>
    </row>
    <row r="756">
      <c r="C756" s="7"/>
      <c r="D756" s="7"/>
      <c r="K756" s="118"/>
      <c r="L756" s="118"/>
    </row>
    <row r="757">
      <c r="C757" s="7"/>
      <c r="D757" s="7"/>
      <c r="K757" s="118"/>
      <c r="L757" s="118"/>
    </row>
    <row r="758">
      <c r="C758" s="7"/>
      <c r="D758" s="7"/>
      <c r="K758" s="118"/>
      <c r="L758" s="118"/>
    </row>
    <row r="759">
      <c r="C759" s="7"/>
      <c r="D759" s="7"/>
      <c r="K759" s="118"/>
      <c r="L759" s="118"/>
    </row>
    <row r="760">
      <c r="C760" s="7"/>
      <c r="D760" s="7"/>
      <c r="K760" s="118"/>
      <c r="L760" s="118"/>
    </row>
    <row r="761">
      <c r="C761" s="7"/>
      <c r="D761" s="7"/>
      <c r="K761" s="118"/>
      <c r="L761" s="118"/>
    </row>
    <row r="762">
      <c r="C762" s="7"/>
      <c r="D762" s="7"/>
      <c r="K762" s="118"/>
      <c r="L762" s="118"/>
    </row>
    <row r="763">
      <c r="C763" s="7"/>
      <c r="D763" s="7"/>
      <c r="K763" s="118"/>
      <c r="L763" s="118"/>
    </row>
    <row r="764">
      <c r="C764" s="7"/>
      <c r="D764" s="7"/>
      <c r="K764" s="118"/>
      <c r="L764" s="118"/>
    </row>
    <row r="765">
      <c r="C765" s="7"/>
      <c r="D765" s="7"/>
      <c r="K765" s="118"/>
      <c r="L765" s="118"/>
    </row>
    <row r="766">
      <c r="C766" s="7"/>
      <c r="D766" s="7"/>
      <c r="K766" s="118"/>
      <c r="L766" s="118"/>
    </row>
    <row r="767">
      <c r="C767" s="7"/>
      <c r="D767" s="7"/>
      <c r="K767" s="118"/>
      <c r="L767" s="118"/>
    </row>
    <row r="768">
      <c r="C768" s="7"/>
      <c r="D768" s="7"/>
      <c r="K768" s="118"/>
      <c r="L768" s="118"/>
    </row>
    <row r="769">
      <c r="C769" s="7"/>
      <c r="D769" s="7"/>
      <c r="K769" s="118"/>
      <c r="L769" s="118"/>
    </row>
    <row r="770">
      <c r="C770" s="7"/>
      <c r="D770" s="7"/>
      <c r="K770" s="118"/>
      <c r="L770" s="118"/>
    </row>
    <row r="771">
      <c r="C771" s="7"/>
      <c r="D771" s="7"/>
      <c r="K771" s="118"/>
      <c r="L771" s="118"/>
    </row>
    <row r="772">
      <c r="C772" s="7"/>
      <c r="D772" s="7"/>
      <c r="K772" s="118"/>
      <c r="L772" s="118"/>
    </row>
    <row r="773">
      <c r="C773" s="7"/>
      <c r="D773" s="7"/>
      <c r="K773" s="118"/>
      <c r="L773" s="118"/>
    </row>
    <row r="774">
      <c r="C774" s="7"/>
      <c r="D774" s="7"/>
      <c r="K774" s="118"/>
      <c r="L774" s="118"/>
    </row>
    <row r="775">
      <c r="C775" s="7"/>
      <c r="D775" s="7"/>
      <c r="K775" s="118"/>
      <c r="L775" s="118"/>
    </row>
    <row r="776">
      <c r="C776" s="7"/>
      <c r="D776" s="7"/>
      <c r="K776" s="118"/>
      <c r="L776" s="118"/>
    </row>
    <row r="777">
      <c r="C777" s="7"/>
      <c r="D777" s="7"/>
      <c r="K777" s="118"/>
      <c r="L777" s="118"/>
    </row>
    <row r="778">
      <c r="C778" s="7"/>
      <c r="D778" s="7"/>
      <c r="K778" s="118"/>
      <c r="L778" s="118"/>
    </row>
    <row r="779">
      <c r="C779" s="7"/>
      <c r="D779" s="7"/>
      <c r="K779" s="118"/>
      <c r="L779" s="118"/>
    </row>
    <row r="780">
      <c r="C780" s="7"/>
      <c r="D780" s="7"/>
      <c r="K780" s="118"/>
      <c r="L780" s="118"/>
    </row>
    <row r="781">
      <c r="C781" s="7"/>
      <c r="D781" s="7"/>
      <c r="K781" s="118"/>
      <c r="L781" s="118"/>
    </row>
    <row r="782">
      <c r="C782" s="7"/>
      <c r="D782" s="7"/>
      <c r="K782" s="118"/>
      <c r="L782" s="118"/>
    </row>
    <row r="783">
      <c r="C783" s="7"/>
      <c r="D783" s="7"/>
      <c r="K783" s="118"/>
      <c r="L783" s="118"/>
    </row>
    <row r="784">
      <c r="C784" s="7"/>
      <c r="D784" s="7"/>
      <c r="K784" s="118"/>
      <c r="L784" s="118"/>
    </row>
    <row r="785">
      <c r="C785" s="7"/>
      <c r="D785" s="7"/>
      <c r="K785" s="118"/>
      <c r="L785" s="118"/>
    </row>
    <row r="786">
      <c r="C786" s="7"/>
      <c r="D786" s="7"/>
      <c r="K786" s="118"/>
      <c r="L786" s="118"/>
    </row>
    <row r="787">
      <c r="C787" s="7"/>
      <c r="D787" s="7"/>
      <c r="K787" s="118"/>
      <c r="L787" s="118"/>
    </row>
    <row r="788">
      <c r="C788" s="7"/>
      <c r="D788" s="7"/>
      <c r="K788" s="118"/>
      <c r="L788" s="118"/>
    </row>
    <row r="789">
      <c r="C789" s="7"/>
      <c r="D789" s="7"/>
      <c r="K789" s="118"/>
      <c r="L789" s="118"/>
    </row>
    <row r="790">
      <c r="C790" s="7"/>
      <c r="D790" s="7"/>
      <c r="K790" s="118"/>
      <c r="L790" s="118"/>
    </row>
    <row r="791">
      <c r="C791" s="7"/>
      <c r="D791" s="7"/>
      <c r="K791" s="118"/>
      <c r="L791" s="118"/>
    </row>
    <row r="792">
      <c r="C792" s="7"/>
      <c r="D792" s="7"/>
      <c r="K792" s="118"/>
      <c r="L792" s="118"/>
    </row>
    <row r="793">
      <c r="C793" s="7"/>
      <c r="D793" s="7"/>
      <c r="K793" s="118"/>
      <c r="L793" s="118"/>
    </row>
    <row r="794">
      <c r="C794" s="7"/>
      <c r="D794" s="7"/>
      <c r="K794" s="118"/>
      <c r="L794" s="118"/>
    </row>
    <row r="795">
      <c r="C795" s="7"/>
      <c r="D795" s="7"/>
      <c r="K795" s="118"/>
      <c r="L795" s="118"/>
    </row>
    <row r="796">
      <c r="C796" s="7"/>
      <c r="D796" s="7"/>
      <c r="K796" s="118"/>
      <c r="L796" s="118"/>
    </row>
    <row r="797">
      <c r="C797" s="7"/>
      <c r="D797" s="7"/>
      <c r="K797" s="118"/>
      <c r="L797" s="118"/>
    </row>
    <row r="798">
      <c r="C798" s="7"/>
      <c r="D798" s="7"/>
      <c r="K798" s="118"/>
      <c r="L798" s="118"/>
    </row>
    <row r="799">
      <c r="C799" s="7"/>
      <c r="D799" s="7"/>
      <c r="K799" s="118"/>
      <c r="L799" s="118"/>
    </row>
    <row r="800">
      <c r="C800" s="7"/>
      <c r="D800" s="7"/>
      <c r="K800" s="118"/>
      <c r="L800" s="118"/>
    </row>
    <row r="801">
      <c r="C801" s="7"/>
      <c r="D801" s="7"/>
      <c r="K801" s="118"/>
      <c r="L801" s="118"/>
    </row>
    <row r="802">
      <c r="C802" s="7"/>
      <c r="D802" s="7"/>
      <c r="K802" s="118"/>
      <c r="L802" s="118"/>
    </row>
    <row r="803">
      <c r="C803" s="7"/>
      <c r="D803" s="7"/>
      <c r="K803" s="118"/>
      <c r="L803" s="118"/>
    </row>
    <row r="804">
      <c r="C804" s="7"/>
      <c r="D804" s="7"/>
      <c r="K804" s="118"/>
      <c r="L804" s="118"/>
    </row>
    <row r="805">
      <c r="C805" s="7"/>
      <c r="D805" s="7"/>
      <c r="K805" s="118"/>
      <c r="L805" s="118"/>
    </row>
    <row r="806">
      <c r="C806" s="7"/>
      <c r="D806" s="7"/>
      <c r="K806" s="118"/>
      <c r="L806" s="118"/>
    </row>
    <row r="807">
      <c r="C807" s="7"/>
      <c r="D807" s="7"/>
      <c r="K807" s="118"/>
      <c r="L807" s="118"/>
    </row>
    <row r="808">
      <c r="C808" s="7"/>
      <c r="D808" s="7"/>
      <c r="K808" s="118"/>
      <c r="L808" s="118"/>
    </row>
    <row r="809">
      <c r="C809" s="7"/>
      <c r="D809" s="7"/>
      <c r="K809" s="118"/>
      <c r="L809" s="118"/>
    </row>
    <row r="810">
      <c r="C810" s="7"/>
      <c r="D810" s="7"/>
      <c r="K810" s="118"/>
      <c r="L810" s="118"/>
    </row>
    <row r="811">
      <c r="C811" s="7"/>
      <c r="D811" s="7"/>
      <c r="K811" s="118"/>
      <c r="L811" s="118"/>
    </row>
    <row r="812">
      <c r="C812" s="7"/>
      <c r="D812" s="7"/>
      <c r="K812" s="118"/>
      <c r="L812" s="118"/>
    </row>
    <row r="813">
      <c r="C813" s="7"/>
      <c r="D813" s="7"/>
      <c r="K813" s="118"/>
      <c r="L813" s="118"/>
    </row>
    <row r="814">
      <c r="C814" s="7"/>
      <c r="D814" s="7"/>
      <c r="K814" s="118"/>
      <c r="L814" s="118"/>
    </row>
    <row r="815">
      <c r="C815" s="7"/>
      <c r="D815" s="7"/>
      <c r="K815" s="118"/>
      <c r="L815" s="118"/>
    </row>
    <row r="816">
      <c r="C816" s="7"/>
      <c r="D816" s="7"/>
      <c r="K816" s="118"/>
      <c r="L816" s="118"/>
    </row>
    <row r="817">
      <c r="C817" s="7"/>
      <c r="D817" s="7"/>
      <c r="K817" s="118"/>
      <c r="L817" s="118"/>
    </row>
    <row r="818">
      <c r="C818" s="7"/>
      <c r="D818" s="7"/>
      <c r="K818" s="118"/>
      <c r="L818" s="118"/>
    </row>
    <row r="819">
      <c r="C819" s="7"/>
      <c r="D819" s="7"/>
      <c r="K819" s="118"/>
      <c r="L819" s="118"/>
    </row>
    <row r="820">
      <c r="C820" s="7"/>
      <c r="D820" s="7"/>
      <c r="K820" s="118"/>
      <c r="L820" s="118"/>
    </row>
    <row r="821">
      <c r="C821" s="7"/>
      <c r="D821" s="7"/>
      <c r="K821" s="118"/>
      <c r="L821" s="118"/>
    </row>
    <row r="822">
      <c r="C822" s="7"/>
      <c r="D822" s="7"/>
      <c r="K822" s="118"/>
      <c r="L822" s="118"/>
    </row>
    <row r="823">
      <c r="C823" s="7"/>
      <c r="D823" s="7"/>
      <c r="K823" s="118"/>
      <c r="L823" s="118"/>
    </row>
    <row r="824">
      <c r="C824" s="7"/>
      <c r="D824" s="7"/>
      <c r="K824" s="118"/>
      <c r="L824" s="118"/>
    </row>
    <row r="825">
      <c r="C825" s="7"/>
      <c r="D825" s="7"/>
      <c r="K825" s="118"/>
      <c r="L825" s="118"/>
    </row>
    <row r="826">
      <c r="C826" s="7"/>
      <c r="D826" s="7"/>
      <c r="K826" s="118"/>
      <c r="L826" s="118"/>
    </row>
    <row r="827">
      <c r="C827" s="7"/>
      <c r="D827" s="7"/>
      <c r="K827" s="118"/>
      <c r="L827" s="118"/>
    </row>
    <row r="828">
      <c r="C828" s="7"/>
      <c r="D828" s="7"/>
      <c r="K828" s="118"/>
      <c r="L828" s="118"/>
    </row>
    <row r="829">
      <c r="C829" s="7"/>
      <c r="D829" s="7"/>
      <c r="K829" s="118"/>
      <c r="L829" s="118"/>
    </row>
    <row r="830">
      <c r="C830" s="7"/>
      <c r="D830" s="7"/>
      <c r="K830" s="118"/>
      <c r="L830" s="118"/>
    </row>
    <row r="831">
      <c r="C831" s="7"/>
      <c r="D831" s="7"/>
      <c r="K831" s="118"/>
      <c r="L831" s="118"/>
    </row>
    <row r="832">
      <c r="C832" s="7"/>
      <c r="D832" s="7"/>
      <c r="K832" s="118"/>
      <c r="L832" s="118"/>
    </row>
    <row r="833">
      <c r="C833" s="7"/>
      <c r="D833" s="7"/>
      <c r="K833" s="118"/>
      <c r="L833" s="118"/>
    </row>
    <row r="834">
      <c r="C834" s="7"/>
      <c r="D834" s="7"/>
      <c r="K834" s="118"/>
      <c r="L834" s="118"/>
    </row>
    <row r="835">
      <c r="C835" s="7"/>
      <c r="D835" s="7"/>
      <c r="K835" s="118"/>
      <c r="L835" s="118"/>
    </row>
    <row r="836">
      <c r="C836" s="7"/>
      <c r="D836" s="7"/>
      <c r="K836" s="118"/>
      <c r="L836" s="118"/>
    </row>
    <row r="837">
      <c r="C837" s="7"/>
      <c r="D837" s="7"/>
      <c r="K837" s="118"/>
      <c r="L837" s="118"/>
    </row>
    <row r="838">
      <c r="C838" s="7"/>
      <c r="D838" s="7"/>
      <c r="K838" s="118"/>
      <c r="L838" s="118"/>
    </row>
    <row r="839">
      <c r="C839" s="7"/>
      <c r="D839" s="7"/>
      <c r="K839" s="118"/>
      <c r="L839" s="118"/>
    </row>
    <row r="840">
      <c r="C840" s="7"/>
      <c r="D840" s="7"/>
      <c r="K840" s="118"/>
      <c r="L840" s="118"/>
    </row>
    <row r="841">
      <c r="C841" s="7"/>
      <c r="D841" s="7"/>
      <c r="K841" s="118"/>
      <c r="L841" s="118"/>
    </row>
    <row r="842">
      <c r="C842" s="7"/>
      <c r="D842" s="7"/>
      <c r="K842" s="118"/>
      <c r="L842" s="118"/>
    </row>
    <row r="843">
      <c r="C843" s="7"/>
      <c r="D843" s="7"/>
      <c r="K843" s="118"/>
      <c r="L843" s="118"/>
    </row>
    <row r="844">
      <c r="C844" s="7"/>
      <c r="D844" s="7"/>
      <c r="K844" s="118"/>
      <c r="L844" s="118"/>
    </row>
    <row r="845">
      <c r="C845" s="7"/>
      <c r="D845" s="7"/>
      <c r="K845" s="118"/>
      <c r="L845" s="118"/>
    </row>
    <row r="846">
      <c r="C846" s="7"/>
      <c r="D846" s="7"/>
      <c r="K846" s="118"/>
      <c r="L846" s="118"/>
    </row>
    <row r="847">
      <c r="C847" s="7"/>
      <c r="D847" s="7"/>
      <c r="K847" s="118"/>
      <c r="L847" s="118"/>
    </row>
    <row r="848">
      <c r="C848" s="7"/>
      <c r="D848" s="7"/>
      <c r="K848" s="118"/>
      <c r="L848" s="118"/>
    </row>
    <row r="849">
      <c r="C849" s="7"/>
      <c r="D849" s="7"/>
      <c r="K849" s="118"/>
      <c r="L849" s="118"/>
    </row>
    <row r="850">
      <c r="C850" s="7"/>
      <c r="D850" s="7"/>
      <c r="K850" s="118"/>
      <c r="L850" s="118"/>
    </row>
    <row r="851">
      <c r="C851" s="7"/>
      <c r="D851" s="7"/>
      <c r="K851" s="118"/>
      <c r="L851" s="118"/>
    </row>
    <row r="852">
      <c r="C852" s="7"/>
      <c r="D852" s="7"/>
      <c r="K852" s="118"/>
      <c r="L852" s="118"/>
    </row>
    <row r="853">
      <c r="C853" s="7"/>
      <c r="D853" s="7"/>
      <c r="K853" s="118"/>
      <c r="L853" s="118"/>
    </row>
    <row r="854">
      <c r="C854" s="7"/>
      <c r="D854" s="7"/>
      <c r="K854" s="118"/>
      <c r="L854" s="118"/>
    </row>
    <row r="855">
      <c r="C855" s="7"/>
      <c r="D855" s="7"/>
      <c r="K855" s="118"/>
      <c r="L855" s="118"/>
    </row>
    <row r="856">
      <c r="C856" s="7"/>
      <c r="D856" s="7"/>
      <c r="K856" s="118"/>
      <c r="L856" s="118"/>
    </row>
    <row r="857">
      <c r="C857" s="7"/>
      <c r="D857" s="7"/>
      <c r="K857" s="118"/>
      <c r="L857" s="118"/>
    </row>
    <row r="858">
      <c r="C858" s="7"/>
      <c r="D858" s="7"/>
      <c r="K858" s="118"/>
      <c r="L858" s="118"/>
    </row>
    <row r="859">
      <c r="C859" s="7"/>
      <c r="D859" s="7"/>
      <c r="K859" s="118"/>
      <c r="L859" s="118"/>
    </row>
    <row r="860">
      <c r="C860" s="7"/>
      <c r="D860" s="7"/>
      <c r="K860" s="118"/>
      <c r="L860" s="118"/>
    </row>
    <row r="861">
      <c r="C861" s="7"/>
      <c r="D861" s="7"/>
      <c r="K861" s="118"/>
      <c r="L861" s="118"/>
    </row>
    <row r="862">
      <c r="C862" s="7"/>
      <c r="D862" s="7"/>
      <c r="K862" s="118"/>
      <c r="L862" s="118"/>
    </row>
    <row r="863">
      <c r="C863" s="7"/>
      <c r="D863" s="7"/>
      <c r="K863" s="118"/>
      <c r="L863" s="118"/>
    </row>
    <row r="864">
      <c r="C864" s="7"/>
      <c r="D864" s="7"/>
      <c r="K864" s="118"/>
      <c r="L864" s="118"/>
    </row>
    <row r="865">
      <c r="C865" s="7"/>
      <c r="D865" s="7"/>
      <c r="K865" s="118"/>
      <c r="L865" s="118"/>
    </row>
    <row r="866">
      <c r="C866" s="7"/>
      <c r="D866" s="7"/>
      <c r="K866" s="118"/>
      <c r="L866" s="118"/>
    </row>
    <row r="867">
      <c r="C867" s="7"/>
      <c r="D867" s="7"/>
      <c r="K867" s="118"/>
      <c r="L867" s="118"/>
    </row>
    <row r="868">
      <c r="C868" s="7"/>
      <c r="D868" s="7"/>
      <c r="K868" s="118"/>
      <c r="L868" s="118"/>
    </row>
    <row r="869">
      <c r="C869" s="7"/>
      <c r="D869" s="7"/>
      <c r="K869" s="118"/>
      <c r="L869" s="118"/>
    </row>
    <row r="870">
      <c r="C870" s="7"/>
      <c r="D870" s="7"/>
      <c r="K870" s="118"/>
      <c r="L870" s="118"/>
    </row>
    <row r="871">
      <c r="C871" s="7"/>
      <c r="D871" s="7"/>
      <c r="K871" s="118"/>
      <c r="L871" s="118"/>
    </row>
    <row r="872">
      <c r="C872" s="7"/>
      <c r="D872" s="7"/>
      <c r="K872" s="118"/>
      <c r="L872" s="118"/>
    </row>
    <row r="873">
      <c r="C873" s="7"/>
      <c r="D873" s="7"/>
      <c r="K873" s="118"/>
      <c r="L873" s="118"/>
    </row>
    <row r="874">
      <c r="C874" s="7"/>
      <c r="D874" s="7"/>
      <c r="K874" s="118"/>
      <c r="L874" s="118"/>
    </row>
    <row r="875">
      <c r="C875" s="7"/>
      <c r="D875" s="7"/>
      <c r="K875" s="118"/>
      <c r="L875" s="118"/>
    </row>
    <row r="876">
      <c r="C876" s="7"/>
      <c r="D876" s="7"/>
      <c r="K876" s="118"/>
      <c r="L876" s="118"/>
    </row>
    <row r="877">
      <c r="C877" s="7"/>
      <c r="D877" s="7"/>
      <c r="K877" s="118"/>
      <c r="L877" s="118"/>
    </row>
    <row r="878">
      <c r="C878" s="7"/>
      <c r="D878" s="7"/>
      <c r="K878" s="118"/>
      <c r="L878" s="118"/>
    </row>
    <row r="879">
      <c r="C879" s="7"/>
      <c r="D879" s="7"/>
      <c r="K879" s="118"/>
      <c r="L879" s="118"/>
    </row>
    <row r="880">
      <c r="C880" s="7"/>
      <c r="D880" s="7"/>
      <c r="K880" s="118"/>
      <c r="L880" s="118"/>
    </row>
    <row r="881">
      <c r="C881" s="7"/>
      <c r="D881" s="7"/>
      <c r="K881" s="118"/>
      <c r="L881" s="118"/>
    </row>
    <row r="882">
      <c r="C882" s="7"/>
      <c r="D882" s="7"/>
      <c r="K882" s="118"/>
      <c r="L882" s="118"/>
    </row>
    <row r="883">
      <c r="C883" s="7"/>
      <c r="D883" s="7"/>
      <c r="K883" s="118"/>
      <c r="L883" s="118"/>
    </row>
    <row r="884">
      <c r="C884" s="7"/>
      <c r="D884" s="7"/>
      <c r="K884" s="118"/>
      <c r="L884" s="118"/>
    </row>
    <row r="885">
      <c r="C885" s="7"/>
      <c r="D885" s="7"/>
      <c r="K885" s="118"/>
      <c r="L885" s="118"/>
    </row>
    <row r="886">
      <c r="C886" s="7"/>
      <c r="D886" s="7"/>
      <c r="K886" s="118"/>
      <c r="L886" s="118"/>
    </row>
    <row r="887">
      <c r="C887" s="7"/>
      <c r="D887" s="7"/>
      <c r="K887" s="118"/>
      <c r="L887" s="118"/>
    </row>
    <row r="888">
      <c r="C888" s="7"/>
      <c r="D888" s="7"/>
      <c r="K888" s="118"/>
      <c r="L888" s="118"/>
    </row>
    <row r="889">
      <c r="C889" s="7"/>
      <c r="D889" s="7"/>
      <c r="K889" s="118"/>
      <c r="L889" s="118"/>
    </row>
    <row r="890">
      <c r="C890" s="7"/>
      <c r="D890" s="7"/>
      <c r="K890" s="118"/>
      <c r="L890" s="118"/>
    </row>
    <row r="891">
      <c r="C891" s="7"/>
      <c r="D891" s="7"/>
      <c r="K891" s="118"/>
      <c r="L891" s="118"/>
    </row>
    <row r="892">
      <c r="C892" s="7"/>
      <c r="D892" s="7"/>
      <c r="K892" s="118"/>
      <c r="L892" s="118"/>
    </row>
    <row r="893">
      <c r="C893" s="7"/>
      <c r="D893" s="7"/>
      <c r="K893" s="118"/>
      <c r="L893" s="118"/>
    </row>
    <row r="894">
      <c r="C894" s="7"/>
      <c r="D894" s="7"/>
      <c r="K894" s="118"/>
      <c r="L894" s="118"/>
    </row>
    <row r="895">
      <c r="C895" s="7"/>
      <c r="D895" s="7"/>
      <c r="K895" s="118"/>
      <c r="L895" s="118"/>
    </row>
    <row r="896">
      <c r="C896" s="7"/>
      <c r="D896" s="7"/>
      <c r="K896" s="118"/>
      <c r="L896" s="118"/>
    </row>
    <row r="897">
      <c r="C897" s="7"/>
      <c r="D897" s="7"/>
      <c r="K897" s="118"/>
      <c r="L897" s="118"/>
    </row>
    <row r="898">
      <c r="C898" s="7"/>
      <c r="D898" s="7"/>
      <c r="K898" s="118"/>
      <c r="L898" s="118"/>
    </row>
    <row r="899">
      <c r="C899" s="7"/>
      <c r="D899" s="7"/>
      <c r="K899" s="118"/>
      <c r="L899" s="118"/>
    </row>
    <row r="900">
      <c r="C900" s="7"/>
      <c r="D900" s="7"/>
      <c r="K900" s="118"/>
      <c r="L900" s="118"/>
    </row>
    <row r="901">
      <c r="C901" s="7"/>
      <c r="D901" s="7"/>
      <c r="K901" s="118"/>
      <c r="L901" s="118"/>
    </row>
    <row r="902">
      <c r="C902" s="7"/>
      <c r="D902" s="7"/>
      <c r="K902" s="118"/>
      <c r="L902" s="118"/>
    </row>
    <row r="903">
      <c r="C903" s="7"/>
      <c r="D903" s="7"/>
      <c r="K903" s="118"/>
      <c r="L903" s="118"/>
    </row>
    <row r="904">
      <c r="C904" s="7"/>
      <c r="D904" s="7"/>
      <c r="K904" s="118"/>
      <c r="L904" s="118"/>
    </row>
    <row r="905">
      <c r="C905" s="7"/>
      <c r="D905" s="7"/>
      <c r="K905" s="118"/>
      <c r="L905" s="118"/>
    </row>
    <row r="906">
      <c r="C906" s="7"/>
      <c r="D906" s="7"/>
      <c r="K906" s="118"/>
      <c r="L906" s="118"/>
    </row>
    <row r="907">
      <c r="C907" s="7"/>
      <c r="D907" s="7"/>
      <c r="K907" s="118"/>
      <c r="L907" s="118"/>
    </row>
    <row r="908">
      <c r="C908" s="7"/>
      <c r="D908" s="7"/>
      <c r="K908" s="118"/>
      <c r="L908" s="118"/>
    </row>
    <row r="909">
      <c r="C909" s="7"/>
      <c r="D909" s="7"/>
      <c r="K909" s="118"/>
      <c r="L909" s="118"/>
    </row>
    <row r="910">
      <c r="C910" s="7"/>
      <c r="D910" s="7"/>
      <c r="K910" s="118"/>
      <c r="L910" s="118"/>
    </row>
    <row r="911">
      <c r="C911" s="7"/>
      <c r="D911" s="7"/>
      <c r="K911" s="118"/>
      <c r="L911" s="118"/>
    </row>
    <row r="912">
      <c r="C912" s="7"/>
      <c r="D912" s="7"/>
      <c r="K912" s="118"/>
      <c r="L912" s="118"/>
    </row>
    <row r="913">
      <c r="C913" s="7"/>
      <c r="D913" s="7"/>
      <c r="K913" s="118"/>
      <c r="L913" s="118"/>
    </row>
    <row r="914">
      <c r="C914" s="7"/>
      <c r="D914" s="7"/>
      <c r="K914" s="118"/>
      <c r="L914" s="118"/>
    </row>
    <row r="915">
      <c r="C915" s="7"/>
      <c r="D915" s="7"/>
      <c r="K915" s="118"/>
      <c r="L915" s="118"/>
    </row>
    <row r="916">
      <c r="C916" s="7"/>
      <c r="D916" s="7"/>
      <c r="K916" s="118"/>
      <c r="L916" s="118"/>
    </row>
    <row r="917">
      <c r="C917" s="7"/>
      <c r="D917" s="7"/>
      <c r="K917" s="118"/>
      <c r="L917" s="118"/>
    </row>
    <row r="918">
      <c r="C918" s="7"/>
      <c r="D918" s="7"/>
      <c r="K918" s="118"/>
      <c r="L918" s="118"/>
    </row>
    <row r="919">
      <c r="C919" s="7"/>
      <c r="D919" s="7"/>
      <c r="K919" s="118"/>
      <c r="L919" s="118"/>
    </row>
    <row r="920">
      <c r="C920" s="7"/>
      <c r="D920" s="7"/>
      <c r="K920" s="118"/>
      <c r="L920" s="118"/>
    </row>
    <row r="921">
      <c r="C921" s="7"/>
      <c r="D921" s="7"/>
      <c r="K921" s="118"/>
      <c r="L921" s="118"/>
    </row>
    <row r="922">
      <c r="C922" s="7"/>
      <c r="D922" s="7"/>
      <c r="K922" s="118"/>
      <c r="L922" s="118"/>
    </row>
    <row r="923">
      <c r="C923" s="7"/>
      <c r="D923" s="7"/>
      <c r="K923" s="118"/>
      <c r="L923" s="118"/>
    </row>
    <row r="924">
      <c r="C924" s="7"/>
      <c r="D924" s="7"/>
      <c r="K924" s="118"/>
      <c r="L924" s="118"/>
    </row>
    <row r="925">
      <c r="C925" s="7"/>
      <c r="D925" s="7"/>
      <c r="K925" s="118"/>
      <c r="L925" s="118"/>
    </row>
    <row r="926">
      <c r="C926" s="7"/>
      <c r="D926" s="7"/>
      <c r="K926" s="118"/>
      <c r="L926" s="118"/>
    </row>
    <row r="927">
      <c r="C927" s="7"/>
      <c r="D927" s="7"/>
      <c r="K927" s="118"/>
      <c r="L927" s="118"/>
    </row>
    <row r="928">
      <c r="C928" s="7"/>
      <c r="D928" s="7"/>
      <c r="K928" s="118"/>
      <c r="L928" s="118"/>
    </row>
    <row r="929">
      <c r="C929" s="7"/>
      <c r="D929" s="7"/>
      <c r="K929" s="118"/>
      <c r="L929" s="118"/>
    </row>
    <row r="930">
      <c r="C930" s="7"/>
      <c r="D930" s="7"/>
      <c r="K930" s="118"/>
      <c r="L930" s="118"/>
    </row>
    <row r="931">
      <c r="C931" s="7"/>
      <c r="D931" s="7"/>
      <c r="K931" s="118"/>
      <c r="L931" s="118"/>
    </row>
    <row r="932">
      <c r="C932" s="7"/>
      <c r="D932" s="7"/>
      <c r="K932" s="118"/>
      <c r="L932" s="118"/>
    </row>
    <row r="933">
      <c r="C933" s="7"/>
      <c r="D933" s="7"/>
      <c r="K933" s="118"/>
      <c r="L933" s="118"/>
    </row>
    <row r="934">
      <c r="C934" s="7"/>
      <c r="D934" s="7"/>
      <c r="K934" s="118"/>
      <c r="L934" s="118"/>
    </row>
    <row r="935">
      <c r="C935" s="7"/>
      <c r="D935" s="7"/>
      <c r="K935" s="118"/>
      <c r="L935" s="118"/>
    </row>
    <row r="936">
      <c r="C936" s="7"/>
      <c r="D936" s="7"/>
      <c r="K936" s="118"/>
      <c r="L936" s="118"/>
    </row>
    <row r="937">
      <c r="C937" s="7"/>
      <c r="D937" s="7"/>
      <c r="K937" s="118"/>
      <c r="L937" s="118"/>
    </row>
    <row r="938">
      <c r="C938" s="7"/>
      <c r="D938" s="7"/>
      <c r="K938" s="118"/>
      <c r="L938" s="118"/>
    </row>
    <row r="939">
      <c r="C939" s="7"/>
      <c r="D939" s="7"/>
      <c r="K939" s="118"/>
      <c r="L939" s="118"/>
    </row>
    <row r="940">
      <c r="C940" s="7"/>
      <c r="D940" s="7"/>
      <c r="K940" s="118"/>
      <c r="L940" s="118"/>
    </row>
    <row r="941">
      <c r="C941" s="7"/>
      <c r="D941" s="7"/>
      <c r="K941" s="118"/>
      <c r="L941" s="118"/>
    </row>
    <row r="942">
      <c r="C942" s="7"/>
      <c r="D942" s="7"/>
      <c r="K942" s="118"/>
      <c r="L942" s="118"/>
    </row>
    <row r="943">
      <c r="C943" s="7"/>
      <c r="D943" s="7"/>
      <c r="K943" s="118"/>
      <c r="L943" s="118"/>
    </row>
    <row r="944">
      <c r="C944" s="7"/>
      <c r="D944" s="7"/>
      <c r="K944" s="118"/>
      <c r="L944" s="118"/>
    </row>
    <row r="945">
      <c r="C945" s="7"/>
      <c r="D945" s="7"/>
      <c r="K945" s="118"/>
      <c r="L945" s="118"/>
    </row>
    <row r="946">
      <c r="C946" s="7"/>
      <c r="D946" s="7"/>
      <c r="K946" s="118"/>
      <c r="L946" s="118"/>
    </row>
    <row r="947">
      <c r="C947" s="7"/>
      <c r="D947" s="7"/>
      <c r="K947" s="118"/>
      <c r="L947" s="118"/>
    </row>
    <row r="948">
      <c r="C948" s="7"/>
      <c r="D948" s="7"/>
      <c r="K948" s="118"/>
      <c r="L948" s="118"/>
    </row>
    <row r="949">
      <c r="C949" s="7"/>
      <c r="D949" s="7"/>
      <c r="K949" s="118"/>
      <c r="L949" s="118"/>
    </row>
    <row r="950">
      <c r="C950" s="7"/>
      <c r="D950" s="7"/>
      <c r="K950" s="118"/>
      <c r="L950" s="118"/>
    </row>
    <row r="951">
      <c r="C951" s="7"/>
      <c r="D951" s="7"/>
      <c r="K951" s="118"/>
      <c r="L951" s="118"/>
    </row>
    <row r="952">
      <c r="C952" s="7"/>
      <c r="D952" s="7"/>
      <c r="K952" s="118"/>
      <c r="L952" s="118"/>
    </row>
    <row r="953">
      <c r="C953" s="7"/>
      <c r="D953" s="7"/>
      <c r="K953" s="118"/>
      <c r="L953" s="118"/>
    </row>
    <row r="954">
      <c r="C954" s="7"/>
      <c r="D954" s="7"/>
      <c r="K954" s="118"/>
      <c r="L954" s="118"/>
    </row>
    <row r="955">
      <c r="C955" s="7"/>
      <c r="D955" s="7"/>
      <c r="K955" s="118"/>
      <c r="L955" s="118"/>
    </row>
    <row r="956">
      <c r="C956" s="7"/>
      <c r="D956" s="7"/>
      <c r="K956" s="118"/>
      <c r="L956" s="118"/>
    </row>
    <row r="957">
      <c r="C957" s="7"/>
      <c r="D957" s="7"/>
      <c r="K957" s="118"/>
      <c r="L957" s="118"/>
    </row>
    <row r="958">
      <c r="C958" s="7"/>
      <c r="D958" s="7"/>
      <c r="K958" s="118"/>
      <c r="L958" s="118"/>
    </row>
    <row r="959">
      <c r="C959" s="7"/>
      <c r="D959" s="7"/>
      <c r="K959" s="118"/>
      <c r="L959" s="118"/>
    </row>
    <row r="960">
      <c r="C960" s="7"/>
      <c r="D960" s="7"/>
      <c r="K960" s="118"/>
      <c r="L960" s="118"/>
    </row>
    <row r="961">
      <c r="C961" s="7"/>
      <c r="D961" s="7"/>
      <c r="K961" s="118"/>
      <c r="L961" s="118"/>
    </row>
    <row r="962">
      <c r="C962" s="7"/>
      <c r="D962" s="7"/>
      <c r="K962" s="118"/>
      <c r="L962" s="118"/>
    </row>
    <row r="963">
      <c r="C963" s="7"/>
      <c r="D963" s="7"/>
      <c r="K963" s="118"/>
      <c r="L963" s="118"/>
    </row>
    <row r="964">
      <c r="C964" s="7"/>
      <c r="D964" s="7"/>
      <c r="K964" s="118"/>
      <c r="L964" s="118"/>
    </row>
    <row r="965">
      <c r="C965" s="7"/>
      <c r="D965" s="7"/>
      <c r="K965" s="118"/>
      <c r="L965" s="118"/>
    </row>
    <row r="966">
      <c r="C966" s="7"/>
      <c r="D966" s="7"/>
      <c r="K966" s="118"/>
      <c r="L966" s="118"/>
    </row>
    <row r="967">
      <c r="C967" s="7"/>
      <c r="D967" s="7"/>
      <c r="K967" s="118"/>
      <c r="L967" s="118"/>
    </row>
    <row r="968">
      <c r="C968" s="7"/>
      <c r="D968" s="7"/>
      <c r="K968" s="118"/>
      <c r="L968" s="118"/>
    </row>
    <row r="969">
      <c r="C969" s="7"/>
      <c r="D969" s="7"/>
      <c r="K969" s="118"/>
      <c r="L969" s="118"/>
    </row>
    <row r="970">
      <c r="C970" s="7"/>
      <c r="D970" s="7"/>
      <c r="K970" s="118"/>
      <c r="L970" s="118"/>
    </row>
    <row r="971">
      <c r="C971" s="7"/>
      <c r="D971" s="7"/>
      <c r="K971" s="118"/>
      <c r="L971" s="118"/>
    </row>
  </sheetData>
  <autoFilter ref="$A$13:$P$61"/>
  <mergeCells count="10">
    <mergeCell ref="M7:M8"/>
    <mergeCell ref="N7:N8"/>
    <mergeCell ref="O7:O8"/>
    <mergeCell ref="B3:B4"/>
    <mergeCell ref="C3:C4"/>
    <mergeCell ref="D3:I3"/>
    <mergeCell ref="J3:J4"/>
    <mergeCell ref="M3:M4"/>
    <mergeCell ref="N3:N4"/>
    <mergeCell ref="O3:O4"/>
  </mergeCells>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2" width="33.88"/>
    <col customWidth="1" min="3" max="3" width="39.63"/>
  </cols>
  <sheetData>
    <row r="1">
      <c r="A1" s="1" t="s">
        <v>638</v>
      </c>
      <c r="B1" s="1" t="s">
        <v>96</v>
      </c>
      <c r="C1" s="1" t="s">
        <v>639</v>
      </c>
    </row>
    <row r="2">
      <c r="A2" s="1" t="s">
        <v>640</v>
      </c>
      <c r="B2" s="1" t="s">
        <v>641</v>
      </c>
      <c r="C2" s="1" t="s">
        <v>642</v>
      </c>
      <c r="D2" s="1" t="s">
        <v>643</v>
      </c>
    </row>
    <row r="3">
      <c r="B3" s="1" t="s">
        <v>644</v>
      </c>
      <c r="C3" s="1" t="s">
        <v>645</v>
      </c>
    </row>
    <row r="4">
      <c r="B4" s="1" t="s">
        <v>646</v>
      </c>
      <c r="C4" s="1" t="s">
        <v>645</v>
      </c>
    </row>
    <row r="5">
      <c r="A5" s="1" t="s">
        <v>647</v>
      </c>
      <c r="B5" s="1" t="s">
        <v>641</v>
      </c>
      <c r="C5" s="1" t="s">
        <v>642</v>
      </c>
    </row>
    <row r="6">
      <c r="B6" s="148" t="s">
        <v>648</v>
      </c>
      <c r="C6" s="1" t="s">
        <v>649</v>
      </c>
      <c r="D6" s="1" t="s">
        <v>650</v>
      </c>
    </row>
    <row r="7">
      <c r="B7" s="148" t="s">
        <v>651</v>
      </c>
      <c r="C7" s="1" t="s">
        <v>652</v>
      </c>
    </row>
    <row r="8">
      <c r="B8" s="148" t="s">
        <v>653</v>
      </c>
    </row>
    <row r="9">
      <c r="A9" s="1" t="s">
        <v>654</v>
      </c>
      <c r="B9" s="1" t="s">
        <v>655</v>
      </c>
      <c r="C9" s="1" t="s">
        <v>656</v>
      </c>
    </row>
    <row r="10">
      <c r="A10" s="1" t="s">
        <v>654</v>
      </c>
      <c r="B10" s="1" t="s">
        <v>657</v>
      </c>
      <c r="C10" s="1" t="s">
        <v>656</v>
      </c>
    </row>
    <row r="11">
      <c r="A11" s="1" t="s">
        <v>654</v>
      </c>
      <c r="B11" s="1" t="s">
        <v>658</v>
      </c>
      <c r="C11" s="1" t="s">
        <v>659</v>
      </c>
    </row>
    <row r="13">
      <c r="B13" s="1" t="s">
        <v>98</v>
      </c>
      <c r="C13" s="1" t="s">
        <v>660</v>
      </c>
    </row>
    <row r="14">
      <c r="B14" s="1" t="s">
        <v>144</v>
      </c>
      <c r="C14" s="1" t="s">
        <v>661</v>
      </c>
      <c r="D14" s="1" t="s">
        <v>662</v>
      </c>
    </row>
    <row r="17">
      <c r="D17" s="1" t="s">
        <v>663</v>
      </c>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0"/>
  <cols>
    <col customWidth="1" min="1" max="1" width="5.38"/>
    <col customWidth="1" min="2" max="2" width="3.75"/>
    <col customWidth="1" min="3" max="3" width="35.0"/>
    <col customWidth="1" min="4" max="4" width="6.0"/>
    <col customWidth="1" min="5" max="5" width="5.38"/>
    <col customWidth="1" min="6" max="7" width="4.88"/>
    <col customWidth="1" min="8" max="8" width="5.63"/>
    <col customWidth="1" min="9" max="9" width="4.5"/>
    <col customWidth="1" min="10" max="11" width="4.88"/>
    <col customWidth="1" min="12" max="12" width="5.63"/>
    <col customWidth="1" min="13" max="13" width="4.5"/>
    <col customWidth="1" min="14" max="15" width="4.88"/>
    <col customWidth="1" min="16" max="16" width="5.63"/>
    <col customWidth="1" min="17" max="17" width="4.5"/>
    <col customWidth="1" min="18" max="19" width="4.88"/>
    <col customWidth="1" min="20" max="20" width="5.63"/>
    <col customWidth="1" min="21" max="23" width="4.5"/>
  </cols>
  <sheetData>
    <row r="1">
      <c r="A1" s="149"/>
      <c r="B1" s="150"/>
      <c r="C1" s="151"/>
      <c r="D1" s="150"/>
      <c r="E1" s="150"/>
      <c r="F1" s="150"/>
      <c r="G1" s="150"/>
      <c r="H1" s="150"/>
      <c r="I1" s="150"/>
      <c r="J1" s="150"/>
      <c r="K1" s="150"/>
      <c r="L1" s="150"/>
      <c r="M1" s="150"/>
      <c r="N1" s="150"/>
      <c r="O1" s="150"/>
      <c r="P1" s="150"/>
      <c r="Q1" s="150"/>
      <c r="R1" s="150"/>
      <c r="S1" s="150"/>
      <c r="T1" s="150"/>
      <c r="U1" s="150"/>
      <c r="V1" s="150"/>
      <c r="W1" s="150"/>
      <c r="X1" s="118"/>
      <c r="Y1" s="118"/>
      <c r="Z1" s="118"/>
      <c r="AA1" s="118"/>
    </row>
    <row r="2">
      <c r="A2" s="1"/>
      <c r="B2" s="152" t="s">
        <v>664</v>
      </c>
      <c r="C2" s="153" t="s">
        <v>665</v>
      </c>
      <c r="D2" s="154" t="s">
        <v>666</v>
      </c>
      <c r="F2" s="154" t="s">
        <v>667</v>
      </c>
      <c r="J2" s="154" t="s">
        <v>668</v>
      </c>
      <c r="N2" s="154" t="s">
        <v>669</v>
      </c>
      <c r="R2" s="154" t="s">
        <v>670</v>
      </c>
      <c r="V2" s="154" t="s">
        <v>671</v>
      </c>
    </row>
    <row r="3">
      <c r="A3" s="1"/>
      <c r="B3" s="155"/>
      <c r="C3" s="155"/>
      <c r="D3" s="156" t="s">
        <v>300</v>
      </c>
      <c r="E3" s="156" t="s">
        <v>301</v>
      </c>
      <c r="F3" s="156" t="s">
        <v>298</v>
      </c>
      <c r="G3" s="156" t="s">
        <v>299</v>
      </c>
      <c r="H3" s="156" t="s">
        <v>300</v>
      </c>
      <c r="I3" s="156" t="s">
        <v>301</v>
      </c>
      <c r="J3" s="156" t="s">
        <v>298</v>
      </c>
      <c r="K3" s="156" t="s">
        <v>299</v>
      </c>
      <c r="L3" s="156" t="s">
        <v>300</v>
      </c>
      <c r="M3" s="156" t="s">
        <v>301</v>
      </c>
      <c r="N3" s="156" t="s">
        <v>298</v>
      </c>
      <c r="O3" s="156" t="s">
        <v>299</v>
      </c>
      <c r="P3" s="156" t="s">
        <v>300</v>
      </c>
      <c r="Q3" s="156" t="s">
        <v>301</v>
      </c>
      <c r="R3" s="156" t="s">
        <v>298</v>
      </c>
      <c r="S3" s="156" t="s">
        <v>299</v>
      </c>
      <c r="T3" s="156" t="s">
        <v>300</v>
      </c>
      <c r="U3" s="156" t="s">
        <v>301</v>
      </c>
      <c r="V3" s="157" t="s">
        <v>298</v>
      </c>
      <c r="W3" s="157" t="s">
        <v>299</v>
      </c>
    </row>
    <row r="4">
      <c r="B4" s="158">
        <v>1.0</v>
      </c>
      <c r="C4" s="159" t="s">
        <v>672</v>
      </c>
      <c r="D4" s="160"/>
      <c r="E4" s="161"/>
      <c r="F4" s="162"/>
      <c r="G4" s="162"/>
      <c r="H4" s="162"/>
      <c r="I4" s="162"/>
      <c r="J4" s="162"/>
      <c r="K4" s="162"/>
      <c r="L4" s="162"/>
      <c r="M4" s="162"/>
      <c r="N4" s="162"/>
      <c r="O4" s="162"/>
      <c r="P4" s="162"/>
      <c r="Q4" s="162"/>
      <c r="R4" s="162"/>
      <c r="S4" s="162"/>
      <c r="T4" s="162"/>
      <c r="U4" s="162"/>
      <c r="V4" s="162"/>
      <c r="W4" s="162"/>
    </row>
    <row r="5">
      <c r="B5" s="158">
        <v>2.0</v>
      </c>
      <c r="C5" s="159" t="s">
        <v>673</v>
      </c>
      <c r="D5" s="163"/>
      <c r="E5" s="160"/>
      <c r="F5" s="164"/>
      <c r="G5" s="164"/>
      <c r="H5" s="164"/>
      <c r="I5" s="164"/>
      <c r="J5" s="164"/>
      <c r="K5" s="164"/>
      <c r="L5" s="164"/>
      <c r="M5" s="164"/>
      <c r="N5" s="162"/>
      <c r="O5" s="162"/>
      <c r="P5" s="162"/>
      <c r="Q5" s="162"/>
      <c r="R5" s="162"/>
      <c r="S5" s="162"/>
      <c r="T5" s="162"/>
      <c r="U5" s="162"/>
      <c r="V5" s="162"/>
      <c r="W5" s="162"/>
    </row>
    <row r="6">
      <c r="B6" s="158">
        <v>3.0</v>
      </c>
      <c r="C6" s="159" t="s">
        <v>674</v>
      </c>
      <c r="D6" s="163"/>
      <c r="E6" s="160"/>
      <c r="F6" s="164"/>
      <c r="G6" s="164"/>
      <c r="H6" s="164"/>
      <c r="I6" s="164"/>
      <c r="J6" s="164"/>
      <c r="K6" s="164"/>
      <c r="L6" s="164"/>
      <c r="M6" s="164"/>
      <c r="N6" s="162"/>
      <c r="O6" s="162"/>
      <c r="P6" s="162"/>
      <c r="Q6" s="162"/>
      <c r="R6" s="162"/>
      <c r="S6" s="162"/>
      <c r="T6" s="162"/>
      <c r="U6" s="162"/>
      <c r="V6" s="162"/>
      <c r="W6" s="162"/>
    </row>
    <row r="7">
      <c r="B7" s="158">
        <v>4.0</v>
      </c>
      <c r="C7" s="159" t="s">
        <v>675</v>
      </c>
      <c r="D7" s="163"/>
      <c r="E7" s="163"/>
      <c r="F7" s="162"/>
      <c r="G7" s="162"/>
      <c r="H7" s="162"/>
      <c r="I7" s="162"/>
      <c r="J7" s="162"/>
      <c r="K7" s="162"/>
      <c r="L7" s="164"/>
      <c r="M7" s="162"/>
      <c r="N7" s="162"/>
      <c r="O7" s="162"/>
      <c r="P7" s="162"/>
      <c r="Q7" s="162"/>
      <c r="R7" s="162"/>
      <c r="S7" s="162"/>
      <c r="T7" s="162"/>
      <c r="U7" s="162"/>
      <c r="V7" s="162"/>
      <c r="W7" s="162"/>
    </row>
    <row r="8">
      <c r="B8" s="158">
        <v>5.0</v>
      </c>
      <c r="C8" s="159" t="s">
        <v>676</v>
      </c>
      <c r="D8" s="161"/>
      <c r="E8" s="163"/>
      <c r="F8" s="165"/>
      <c r="G8" s="162"/>
      <c r="H8" s="162"/>
      <c r="I8" s="162"/>
      <c r="J8" s="165"/>
      <c r="K8" s="162"/>
      <c r="L8" s="162"/>
      <c r="M8" s="166"/>
      <c r="N8" s="165"/>
      <c r="O8" s="162"/>
      <c r="P8" s="162"/>
      <c r="Q8" s="162"/>
      <c r="R8" s="165"/>
      <c r="S8" s="162"/>
      <c r="T8" s="162"/>
      <c r="U8" s="162"/>
      <c r="V8" s="162"/>
      <c r="W8" s="162"/>
    </row>
    <row r="9">
      <c r="B9" s="158">
        <v>6.0</v>
      </c>
      <c r="C9" s="167" t="s">
        <v>677</v>
      </c>
      <c r="D9" s="161"/>
      <c r="E9" s="163"/>
      <c r="F9" s="165"/>
      <c r="G9" s="162"/>
      <c r="H9" s="162"/>
      <c r="I9" s="162"/>
      <c r="J9" s="165"/>
      <c r="K9" s="162"/>
      <c r="L9" s="162"/>
      <c r="M9" s="164"/>
      <c r="N9" s="164"/>
      <c r="O9" s="164"/>
      <c r="P9" s="164"/>
      <c r="Q9" s="162"/>
      <c r="R9" s="165"/>
      <c r="S9" s="162"/>
      <c r="T9" s="162"/>
      <c r="U9" s="162"/>
      <c r="V9" s="162"/>
      <c r="W9" s="162"/>
    </row>
    <row r="10">
      <c r="B10" s="158">
        <v>7.0</v>
      </c>
      <c r="C10" s="168" t="s">
        <v>678</v>
      </c>
      <c r="D10" s="161"/>
      <c r="E10" s="161"/>
      <c r="F10" s="162"/>
      <c r="G10" s="165"/>
      <c r="H10" s="162"/>
      <c r="I10" s="162"/>
      <c r="J10" s="162"/>
      <c r="K10" s="165"/>
      <c r="L10" s="162"/>
      <c r="M10" s="164"/>
      <c r="N10" s="164"/>
      <c r="O10" s="164"/>
      <c r="P10" s="164"/>
      <c r="Q10" s="162"/>
      <c r="R10" s="162"/>
      <c r="S10" s="165"/>
      <c r="T10" s="162"/>
      <c r="U10" s="162"/>
      <c r="V10" s="162"/>
      <c r="W10" s="162"/>
    </row>
    <row r="11">
      <c r="B11" s="158">
        <v>8.0</v>
      </c>
      <c r="C11" s="159" t="s">
        <v>679</v>
      </c>
      <c r="D11" s="161"/>
      <c r="E11" s="161"/>
      <c r="F11" s="162"/>
      <c r="G11" s="162"/>
      <c r="H11" s="165"/>
      <c r="I11" s="162"/>
      <c r="J11" s="162"/>
      <c r="K11" s="162"/>
      <c r="L11" s="165"/>
      <c r="M11" s="164"/>
      <c r="N11" s="164"/>
      <c r="O11" s="164"/>
      <c r="P11" s="164"/>
      <c r="Q11" s="162"/>
      <c r="R11" s="162"/>
      <c r="S11" s="162"/>
      <c r="T11" s="165"/>
      <c r="U11" s="162"/>
      <c r="V11" s="162"/>
      <c r="W11" s="162"/>
    </row>
    <row r="12">
      <c r="B12" s="158">
        <v>9.0</v>
      </c>
      <c r="C12" s="159" t="s">
        <v>680</v>
      </c>
      <c r="D12" s="161"/>
      <c r="E12" s="161"/>
      <c r="F12" s="162"/>
      <c r="G12" s="162"/>
      <c r="H12" s="165"/>
      <c r="I12" s="162"/>
      <c r="J12" s="162"/>
      <c r="K12" s="162"/>
      <c r="L12" s="165"/>
      <c r="M12" s="162"/>
      <c r="N12" s="162"/>
      <c r="O12" s="162"/>
      <c r="P12" s="164"/>
      <c r="Q12" s="162"/>
      <c r="R12" s="162"/>
      <c r="S12" s="162"/>
      <c r="T12" s="165"/>
      <c r="U12" s="162"/>
      <c r="V12" s="162"/>
      <c r="W12" s="162"/>
    </row>
    <row r="13">
      <c r="B13" s="158">
        <v>10.0</v>
      </c>
      <c r="C13" s="168" t="s">
        <v>681</v>
      </c>
      <c r="D13" s="161"/>
      <c r="E13" s="161"/>
      <c r="F13" s="162"/>
      <c r="G13" s="162"/>
      <c r="H13" s="162"/>
      <c r="I13" s="165"/>
      <c r="J13" s="162"/>
      <c r="K13" s="162"/>
      <c r="L13" s="162"/>
      <c r="M13" s="165"/>
      <c r="N13" s="162"/>
      <c r="O13" s="162"/>
      <c r="P13" s="164"/>
      <c r="Q13" s="164"/>
      <c r="R13" s="164"/>
      <c r="S13" s="162"/>
      <c r="T13" s="162"/>
      <c r="U13" s="165"/>
      <c r="V13" s="165"/>
      <c r="W13" s="165"/>
    </row>
    <row r="14">
      <c r="B14" s="158">
        <v>11.0</v>
      </c>
      <c r="C14" s="168" t="s">
        <v>682</v>
      </c>
      <c r="D14" s="161"/>
      <c r="E14" s="161"/>
      <c r="F14" s="162"/>
      <c r="G14" s="162"/>
      <c r="H14" s="162"/>
      <c r="I14" s="165"/>
      <c r="J14" s="162"/>
      <c r="K14" s="162"/>
      <c r="L14" s="162"/>
      <c r="M14" s="165"/>
      <c r="N14" s="162"/>
      <c r="O14" s="162"/>
      <c r="P14" s="162"/>
      <c r="Q14" s="165"/>
      <c r="R14" s="164"/>
      <c r="S14" s="164"/>
      <c r="T14" s="162"/>
      <c r="U14" s="165"/>
      <c r="V14" s="165"/>
      <c r="W14" s="165"/>
    </row>
    <row r="15">
      <c r="B15" s="158">
        <v>12.0</v>
      </c>
      <c r="C15" s="168" t="s">
        <v>683</v>
      </c>
      <c r="D15" s="161"/>
      <c r="E15" s="161"/>
      <c r="F15" s="162"/>
      <c r="G15" s="162"/>
      <c r="H15" s="162"/>
      <c r="I15" s="162"/>
      <c r="J15" s="162"/>
      <c r="K15" s="162"/>
      <c r="L15" s="162"/>
      <c r="M15" s="162"/>
      <c r="N15" s="162"/>
      <c r="O15" s="162"/>
      <c r="P15" s="162"/>
      <c r="Q15" s="162"/>
      <c r="R15" s="162"/>
      <c r="S15" s="164"/>
      <c r="T15" s="162"/>
      <c r="U15" s="162"/>
      <c r="V15" s="162"/>
      <c r="W15" s="162"/>
    </row>
    <row r="16">
      <c r="B16" s="158">
        <v>13.0</v>
      </c>
      <c r="C16" s="159" t="s">
        <v>684</v>
      </c>
      <c r="D16" s="161"/>
      <c r="E16" s="161"/>
      <c r="F16" s="162"/>
      <c r="G16" s="162"/>
      <c r="H16" s="162"/>
      <c r="I16" s="162"/>
      <c r="J16" s="162"/>
      <c r="K16" s="162"/>
      <c r="L16" s="162"/>
      <c r="M16" s="162"/>
      <c r="N16" s="162"/>
      <c r="O16" s="162"/>
      <c r="P16" s="162"/>
      <c r="Q16" s="162"/>
      <c r="R16" s="162"/>
      <c r="S16" s="162"/>
      <c r="T16" s="164"/>
      <c r="U16" s="162"/>
      <c r="V16" s="162"/>
      <c r="W16" s="162"/>
    </row>
    <row r="17">
      <c r="B17" s="158">
        <v>14.0</v>
      </c>
      <c r="C17" s="169" t="s">
        <v>685</v>
      </c>
      <c r="D17" s="161"/>
      <c r="E17" s="161"/>
      <c r="F17" s="162"/>
      <c r="G17" s="162"/>
      <c r="H17" s="162"/>
      <c r="I17" s="162"/>
      <c r="J17" s="162"/>
      <c r="K17" s="162"/>
      <c r="L17" s="162"/>
      <c r="M17" s="162"/>
      <c r="N17" s="162"/>
      <c r="O17" s="162"/>
      <c r="P17" s="162"/>
      <c r="Q17" s="162"/>
      <c r="R17" s="162"/>
      <c r="S17" s="162"/>
      <c r="T17" s="162"/>
      <c r="U17" s="162"/>
      <c r="V17" s="164"/>
      <c r="W17" s="164"/>
    </row>
    <row r="18">
      <c r="C18" s="7"/>
    </row>
    <row r="19">
      <c r="C19" s="7"/>
    </row>
    <row r="20">
      <c r="C20" s="7"/>
    </row>
    <row r="21">
      <c r="C21" s="7"/>
    </row>
    <row r="22">
      <c r="C22" s="7"/>
    </row>
    <row r="23">
      <c r="C23" s="7"/>
    </row>
    <row r="24">
      <c r="C24" s="7"/>
    </row>
    <row r="25">
      <c r="C25" s="7"/>
    </row>
    <row r="26">
      <c r="C26" s="7"/>
    </row>
    <row r="27">
      <c r="C27" s="7"/>
    </row>
    <row r="28">
      <c r="C28" s="7"/>
    </row>
    <row r="29">
      <c r="C29" s="7"/>
    </row>
    <row r="30">
      <c r="C30" s="7"/>
    </row>
    <row r="31">
      <c r="C31" s="7"/>
    </row>
    <row r="32">
      <c r="C32" s="7"/>
    </row>
    <row r="33">
      <c r="C33" s="7"/>
    </row>
    <row r="34">
      <c r="C34" s="7"/>
    </row>
    <row r="35">
      <c r="C35" s="7"/>
    </row>
    <row r="36">
      <c r="C36" s="7"/>
    </row>
    <row r="37">
      <c r="C37" s="7"/>
    </row>
    <row r="38">
      <c r="C38" s="7"/>
    </row>
    <row r="39">
      <c r="C39" s="7"/>
    </row>
    <row r="40">
      <c r="C40" s="7"/>
    </row>
    <row r="41">
      <c r="C41" s="7"/>
    </row>
    <row r="42">
      <c r="C42" s="7"/>
    </row>
    <row r="43">
      <c r="C43" s="7"/>
    </row>
    <row r="44">
      <c r="C44" s="7"/>
    </row>
    <row r="45">
      <c r="C45" s="7"/>
    </row>
    <row r="46">
      <c r="C46" s="7"/>
    </row>
    <row r="47">
      <c r="C47" s="7"/>
    </row>
    <row r="48">
      <c r="C48" s="7"/>
    </row>
    <row r="49">
      <c r="C49" s="7"/>
    </row>
    <row r="50">
      <c r="C50" s="7"/>
    </row>
    <row r="51">
      <c r="C51" s="7"/>
    </row>
    <row r="52">
      <c r="C52" s="7"/>
    </row>
    <row r="53">
      <c r="C53" s="7"/>
    </row>
    <row r="54">
      <c r="C54" s="7"/>
    </row>
    <row r="55">
      <c r="C55" s="7"/>
    </row>
    <row r="56">
      <c r="C56" s="7"/>
    </row>
    <row r="57">
      <c r="C57" s="7"/>
    </row>
    <row r="58">
      <c r="C58" s="7"/>
    </row>
    <row r="59">
      <c r="C59" s="7"/>
    </row>
    <row r="60">
      <c r="C60" s="7"/>
    </row>
    <row r="61">
      <c r="C61" s="7"/>
    </row>
    <row r="62">
      <c r="C62" s="7"/>
    </row>
    <row r="63">
      <c r="C63" s="7"/>
    </row>
    <row r="64">
      <c r="C64" s="7"/>
    </row>
    <row r="65">
      <c r="C65" s="7"/>
    </row>
    <row r="66">
      <c r="C66" s="7"/>
    </row>
    <row r="67">
      <c r="C67" s="7"/>
    </row>
    <row r="68">
      <c r="C68" s="7"/>
    </row>
    <row r="69">
      <c r="C69" s="7"/>
    </row>
    <row r="70">
      <c r="C70" s="7"/>
    </row>
    <row r="71">
      <c r="C71" s="7"/>
    </row>
    <row r="72">
      <c r="C72" s="7"/>
    </row>
    <row r="73">
      <c r="C73" s="7"/>
    </row>
    <row r="74">
      <c r="C74" s="7"/>
    </row>
    <row r="75">
      <c r="C75" s="7"/>
    </row>
    <row r="76">
      <c r="C76" s="7"/>
    </row>
    <row r="77">
      <c r="C77" s="7"/>
    </row>
    <row r="78">
      <c r="C78" s="7"/>
    </row>
    <row r="79">
      <c r="C79" s="7"/>
    </row>
    <row r="80">
      <c r="C80" s="7"/>
    </row>
    <row r="81">
      <c r="C81" s="7"/>
    </row>
    <row r="82">
      <c r="C82" s="7"/>
    </row>
    <row r="83">
      <c r="C83" s="7"/>
    </row>
    <row r="84">
      <c r="C84" s="7"/>
    </row>
    <row r="85">
      <c r="C85" s="7"/>
    </row>
    <row r="86">
      <c r="C86" s="7"/>
    </row>
    <row r="87">
      <c r="C87" s="7"/>
    </row>
    <row r="88">
      <c r="C88" s="7"/>
    </row>
    <row r="89">
      <c r="C89" s="7"/>
    </row>
    <row r="90">
      <c r="C90" s="7"/>
    </row>
    <row r="91">
      <c r="C91" s="7"/>
    </row>
    <row r="92">
      <c r="C92" s="7"/>
    </row>
    <row r="93">
      <c r="C93" s="7"/>
    </row>
    <row r="94">
      <c r="C94" s="7"/>
    </row>
    <row r="95">
      <c r="C95" s="7"/>
    </row>
    <row r="96">
      <c r="C96" s="7"/>
    </row>
    <row r="97">
      <c r="C97" s="7"/>
    </row>
    <row r="98">
      <c r="C98" s="7"/>
    </row>
    <row r="99">
      <c r="C99" s="7"/>
    </row>
    <row r="100">
      <c r="C100" s="7"/>
    </row>
    <row r="101">
      <c r="C101" s="7"/>
    </row>
    <row r="102">
      <c r="C102" s="7"/>
    </row>
    <row r="103">
      <c r="C103" s="7"/>
    </row>
    <row r="104">
      <c r="C104" s="7"/>
    </row>
    <row r="105">
      <c r="C105" s="7"/>
    </row>
    <row r="106">
      <c r="C106" s="7"/>
    </row>
    <row r="107">
      <c r="C107" s="7"/>
    </row>
    <row r="108">
      <c r="C108" s="7"/>
    </row>
    <row r="109">
      <c r="C109" s="7"/>
    </row>
    <row r="110">
      <c r="C110" s="7"/>
    </row>
    <row r="111">
      <c r="C111" s="7"/>
    </row>
    <row r="112">
      <c r="C112" s="7"/>
    </row>
    <row r="113">
      <c r="C113" s="7"/>
    </row>
    <row r="114">
      <c r="C114" s="7"/>
    </row>
    <row r="115">
      <c r="C115" s="7"/>
    </row>
    <row r="116">
      <c r="C116" s="7"/>
    </row>
    <row r="117">
      <c r="C117" s="7"/>
    </row>
    <row r="118">
      <c r="C118" s="7"/>
    </row>
    <row r="119">
      <c r="C119" s="7"/>
    </row>
    <row r="120">
      <c r="C120" s="7"/>
    </row>
    <row r="121">
      <c r="C121" s="7"/>
    </row>
    <row r="122">
      <c r="C122" s="7"/>
    </row>
    <row r="123">
      <c r="C123" s="7"/>
    </row>
    <row r="124">
      <c r="C124" s="7"/>
    </row>
    <row r="125">
      <c r="C125" s="7"/>
    </row>
    <row r="126">
      <c r="C126" s="7"/>
    </row>
    <row r="127">
      <c r="C127" s="7"/>
    </row>
    <row r="128">
      <c r="C128" s="7"/>
    </row>
    <row r="129">
      <c r="C129" s="7"/>
    </row>
    <row r="130">
      <c r="C130" s="7"/>
    </row>
    <row r="131">
      <c r="C131" s="7"/>
    </row>
    <row r="132">
      <c r="C132" s="7"/>
    </row>
    <row r="133">
      <c r="C133" s="7"/>
    </row>
    <row r="134">
      <c r="C134" s="7"/>
    </row>
    <row r="135">
      <c r="C135" s="7"/>
    </row>
    <row r="136">
      <c r="C136" s="7"/>
    </row>
    <row r="137">
      <c r="C137" s="7"/>
    </row>
    <row r="138">
      <c r="C138" s="7"/>
    </row>
    <row r="139">
      <c r="C139" s="7"/>
    </row>
    <row r="140">
      <c r="C140" s="7"/>
    </row>
    <row r="141">
      <c r="C141" s="7"/>
    </row>
    <row r="142">
      <c r="C142" s="7"/>
    </row>
    <row r="143">
      <c r="C143" s="7"/>
    </row>
    <row r="144">
      <c r="C144" s="7"/>
    </row>
    <row r="145">
      <c r="C145" s="7"/>
    </row>
    <row r="146">
      <c r="C146" s="7"/>
    </row>
    <row r="147">
      <c r="C147" s="7"/>
    </row>
    <row r="148">
      <c r="C148" s="7"/>
    </row>
    <row r="149">
      <c r="C149" s="7"/>
    </row>
    <row r="150">
      <c r="C150" s="7"/>
    </row>
    <row r="151">
      <c r="C151" s="7"/>
    </row>
    <row r="152">
      <c r="C152" s="7"/>
    </row>
    <row r="153">
      <c r="C153" s="7"/>
    </row>
    <row r="154">
      <c r="C154" s="7"/>
    </row>
    <row r="155">
      <c r="C155" s="7"/>
    </row>
    <row r="156">
      <c r="C156" s="7"/>
    </row>
    <row r="157">
      <c r="C157" s="7"/>
    </row>
    <row r="158">
      <c r="C158" s="7"/>
    </row>
    <row r="159">
      <c r="C159" s="7"/>
    </row>
    <row r="160">
      <c r="C160" s="7"/>
    </row>
    <row r="161">
      <c r="C161" s="7"/>
    </row>
    <row r="162">
      <c r="C162" s="7"/>
    </row>
    <row r="163">
      <c r="C163" s="7"/>
    </row>
    <row r="164">
      <c r="C164" s="7"/>
    </row>
    <row r="165">
      <c r="C165" s="7"/>
    </row>
    <row r="166">
      <c r="C166" s="7"/>
    </row>
    <row r="167">
      <c r="C167" s="7"/>
    </row>
    <row r="168">
      <c r="C168" s="7"/>
    </row>
    <row r="169">
      <c r="C169" s="7"/>
    </row>
    <row r="170">
      <c r="C170" s="7"/>
    </row>
    <row r="171">
      <c r="C171" s="7"/>
    </row>
    <row r="172">
      <c r="C172" s="7"/>
    </row>
    <row r="173">
      <c r="C173" s="7"/>
    </row>
    <row r="174">
      <c r="C174" s="7"/>
    </row>
    <row r="175">
      <c r="C175" s="7"/>
    </row>
    <row r="176">
      <c r="C176" s="7"/>
    </row>
    <row r="177">
      <c r="C177" s="7"/>
    </row>
    <row r="178">
      <c r="C178" s="7"/>
    </row>
    <row r="179">
      <c r="C179" s="7"/>
    </row>
    <row r="180">
      <c r="C180" s="7"/>
    </row>
    <row r="181">
      <c r="C181" s="7"/>
    </row>
    <row r="182">
      <c r="C182" s="7"/>
    </row>
    <row r="183">
      <c r="C183" s="7"/>
    </row>
    <row r="184">
      <c r="C184" s="7"/>
    </row>
    <row r="185">
      <c r="C185" s="7"/>
    </row>
    <row r="186">
      <c r="C186" s="7"/>
    </row>
    <row r="187">
      <c r="C187" s="7"/>
    </row>
    <row r="188">
      <c r="C188" s="7"/>
    </row>
    <row r="189">
      <c r="C189" s="7"/>
    </row>
    <row r="190">
      <c r="C190" s="7"/>
    </row>
    <row r="191">
      <c r="C191" s="7"/>
    </row>
    <row r="192">
      <c r="C192" s="7"/>
    </row>
    <row r="193">
      <c r="C193" s="7"/>
    </row>
    <row r="194">
      <c r="C194" s="7"/>
    </row>
    <row r="195">
      <c r="C195" s="7"/>
    </row>
    <row r="196">
      <c r="C196" s="7"/>
    </row>
    <row r="197">
      <c r="C197" s="7"/>
    </row>
    <row r="198">
      <c r="C198" s="7"/>
    </row>
    <row r="199">
      <c r="C199" s="7"/>
    </row>
    <row r="200">
      <c r="C200" s="7"/>
    </row>
    <row r="201">
      <c r="C201" s="7"/>
    </row>
    <row r="202">
      <c r="C202" s="7"/>
    </row>
    <row r="203">
      <c r="C203" s="7"/>
    </row>
    <row r="204">
      <c r="C204" s="7"/>
    </row>
    <row r="205">
      <c r="C205" s="7"/>
    </row>
    <row r="206">
      <c r="C206" s="7"/>
    </row>
    <row r="207">
      <c r="C207" s="7"/>
    </row>
    <row r="208">
      <c r="C208" s="7"/>
    </row>
    <row r="209">
      <c r="C209" s="7"/>
    </row>
    <row r="210">
      <c r="C210" s="7"/>
    </row>
    <row r="211">
      <c r="C211" s="7"/>
    </row>
    <row r="212">
      <c r="C212" s="7"/>
    </row>
    <row r="213">
      <c r="C213" s="7"/>
    </row>
    <row r="214">
      <c r="C214" s="7"/>
    </row>
    <row r="215">
      <c r="C215" s="7"/>
    </row>
    <row r="216">
      <c r="C216" s="7"/>
    </row>
    <row r="217">
      <c r="C217" s="7"/>
    </row>
    <row r="218">
      <c r="C218" s="7"/>
    </row>
    <row r="219">
      <c r="C219" s="7"/>
    </row>
    <row r="220">
      <c r="C220" s="7"/>
    </row>
    <row r="221">
      <c r="C221" s="7"/>
    </row>
    <row r="222">
      <c r="C222" s="7"/>
    </row>
    <row r="223">
      <c r="C223" s="7"/>
    </row>
    <row r="224">
      <c r="C224" s="7"/>
    </row>
    <row r="225">
      <c r="C225" s="7"/>
    </row>
    <row r="226">
      <c r="C226" s="7"/>
    </row>
    <row r="227">
      <c r="C227" s="7"/>
    </row>
    <row r="228">
      <c r="C228" s="7"/>
    </row>
    <row r="229">
      <c r="C229" s="7"/>
    </row>
    <row r="230">
      <c r="C230" s="7"/>
    </row>
    <row r="231">
      <c r="C231" s="7"/>
    </row>
    <row r="232">
      <c r="C232" s="7"/>
    </row>
    <row r="233">
      <c r="C233" s="7"/>
    </row>
    <row r="234">
      <c r="C234" s="7"/>
    </row>
    <row r="235">
      <c r="C235" s="7"/>
    </row>
    <row r="236">
      <c r="C236" s="7"/>
    </row>
    <row r="237">
      <c r="C237" s="7"/>
    </row>
    <row r="238">
      <c r="C238" s="7"/>
    </row>
    <row r="239">
      <c r="C239" s="7"/>
    </row>
    <row r="240">
      <c r="C240" s="7"/>
    </row>
    <row r="241">
      <c r="C241" s="7"/>
    </row>
    <row r="242">
      <c r="C242" s="7"/>
    </row>
    <row r="243">
      <c r="C243" s="7"/>
    </row>
    <row r="244">
      <c r="C244" s="7"/>
    </row>
    <row r="245">
      <c r="C245" s="7"/>
    </row>
    <row r="246">
      <c r="C246" s="7"/>
    </row>
    <row r="247">
      <c r="C247" s="7"/>
    </row>
    <row r="248">
      <c r="C248" s="7"/>
    </row>
    <row r="249">
      <c r="C249" s="7"/>
    </row>
    <row r="250">
      <c r="C250" s="7"/>
    </row>
    <row r="251">
      <c r="C251" s="7"/>
    </row>
    <row r="252">
      <c r="C252" s="7"/>
    </row>
    <row r="253">
      <c r="C253" s="7"/>
    </row>
    <row r="254">
      <c r="C254" s="7"/>
    </row>
    <row r="255">
      <c r="C255" s="7"/>
    </row>
    <row r="256">
      <c r="C256" s="7"/>
    </row>
    <row r="257">
      <c r="C257" s="7"/>
    </row>
    <row r="258">
      <c r="C258" s="7"/>
    </row>
    <row r="259">
      <c r="C259" s="7"/>
    </row>
    <row r="260">
      <c r="C260" s="7"/>
    </row>
    <row r="261">
      <c r="C261" s="7"/>
    </row>
    <row r="262">
      <c r="C262" s="7"/>
    </row>
    <row r="263">
      <c r="C263" s="7"/>
    </row>
    <row r="264">
      <c r="C264" s="7"/>
    </row>
    <row r="265">
      <c r="C265" s="7"/>
    </row>
    <row r="266">
      <c r="C266" s="7"/>
    </row>
    <row r="267">
      <c r="C267" s="7"/>
    </row>
    <row r="268">
      <c r="C268" s="7"/>
    </row>
    <row r="269">
      <c r="C269" s="7"/>
    </row>
    <row r="270">
      <c r="C270" s="7"/>
    </row>
    <row r="271">
      <c r="C271" s="7"/>
    </row>
    <row r="272">
      <c r="C272" s="7"/>
    </row>
    <row r="273">
      <c r="C273" s="7"/>
    </row>
    <row r="274">
      <c r="C274" s="7"/>
    </row>
    <row r="275">
      <c r="C275" s="7"/>
    </row>
    <row r="276">
      <c r="C276" s="7"/>
    </row>
    <row r="277">
      <c r="C277" s="7"/>
    </row>
    <row r="278">
      <c r="C278" s="7"/>
    </row>
    <row r="279">
      <c r="C279" s="7"/>
    </row>
    <row r="280">
      <c r="C280" s="7"/>
    </row>
    <row r="281">
      <c r="C281" s="7"/>
    </row>
    <row r="282">
      <c r="C282" s="7"/>
    </row>
    <row r="283">
      <c r="C283" s="7"/>
    </row>
    <row r="284">
      <c r="C284" s="7"/>
    </row>
    <row r="285">
      <c r="C285" s="7"/>
    </row>
    <row r="286">
      <c r="C286" s="7"/>
    </row>
    <row r="287">
      <c r="C287" s="7"/>
    </row>
    <row r="288">
      <c r="C288" s="7"/>
    </row>
    <row r="289">
      <c r="C289" s="7"/>
    </row>
    <row r="290">
      <c r="C290" s="7"/>
    </row>
    <row r="291">
      <c r="C291" s="7"/>
    </row>
    <row r="292">
      <c r="C292" s="7"/>
    </row>
    <row r="293">
      <c r="C293" s="7"/>
    </row>
    <row r="294">
      <c r="C294" s="7"/>
    </row>
    <row r="295">
      <c r="C295" s="7"/>
    </row>
    <row r="296">
      <c r="C296" s="7"/>
    </row>
    <row r="297">
      <c r="C297" s="7"/>
    </row>
    <row r="298">
      <c r="C298" s="7"/>
    </row>
    <row r="299">
      <c r="C299" s="7"/>
    </row>
    <row r="300">
      <c r="C300" s="7"/>
    </row>
    <row r="301">
      <c r="C301" s="7"/>
    </row>
    <row r="302">
      <c r="C302" s="7"/>
    </row>
    <row r="303">
      <c r="C303" s="7"/>
    </row>
    <row r="304">
      <c r="C304" s="7"/>
    </row>
    <row r="305">
      <c r="C305" s="7"/>
    </row>
    <row r="306">
      <c r="C306" s="7"/>
    </row>
    <row r="307">
      <c r="C307" s="7"/>
    </row>
    <row r="308">
      <c r="C308" s="7"/>
    </row>
    <row r="309">
      <c r="C309" s="7"/>
    </row>
    <row r="310">
      <c r="C310" s="7"/>
    </row>
    <row r="311">
      <c r="C311" s="7"/>
    </row>
    <row r="312">
      <c r="C312" s="7"/>
    </row>
    <row r="313">
      <c r="C313" s="7"/>
    </row>
    <row r="314">
      <c r="C314" s="7"/>
    </row>
    <row r="315">
      <c r="C315" s="7"/>
    </row>
    <row r="316">
      <c r="C316" s="7"/>
    </row>
    <row r="317">
      <c r="C317" s="7"/>
    </row>
    <row r="318">
      <c r="C318" s="7"/>
    </row>
    <row r="319">
      <c r="C319" s="7"/>
    </row>
    <row r="320">
      <c r="C320" s="7"/>
    </row>
    <row r="321">
      <c r="C321" s="7"/>
    </row>
    <row r="322">
      <c r="C322" s="7"/>
    </row>
    <row r="323">
      <c r="C323" s="7"/>
    </row>
    <row r="324">
      <c r="C324" s="7"/>
    </row>
    <row r="325">
      <c r="C325" s="7"/>
    </row>
    <row r="326">
      <c r="C326" s="7"/>
    </row>
    <row r="327">
      <c r="C327" s="7"/>
    </row>
    <row r="328">
      <c r="C328" s="7"/>
    </row>
    <row r="329">
      <c r="C329" s="7"/>
    </row>
    <row r="330">
      <c r="C330" s="7"/>
    </row>
    <row r="331">
      <c r="C331" s="7"/>
    </row>
    <row r="332">
      <c r="C332" s="7"/>
    </row>
    <row r="333">
      <c r="C333" s="7"/>
    </row>
    <row r="334">
      <c r="C334" s="7"/>
    </row>
    <row r="335">
      <c r="C335" s="7"/>
    </row>
    <row r="336">
      <c r="C336" s="7"/>
    </row>
    <row r="337">
      <c r="C337" s="7"/>
    </row>
    <row r="338">
      <c r="C338" s="7"/>
    </row>
    <row r="339">
      <c r="C339" s="7"/>
    </row>
    <row r="340">
      <c r="C340" s="7"/>
    </row>
    <row r="341">
      <c r="C341" s="7"/>
    </row>
    <row r="342">
      <c r="C342" s="7"/>
    </row>
    <row r="343">
      <c r="C343" s="7"/>
    </row>
    <row r="344">
      <c r="C344" s="7"/>
    </row>
    <row r="345">
      <c r="C345" s="7"/>
    </row>
    <row r="346">
      <c r="C346" s="7"/>
    </row>
    <row r="347">
      <c r="C347" s="7"/>
    </row>
    <row r="348">
      <c r="C348" s="7"/>
    </row>
    <row r="349">
      <c r="C349" s="7"/>
    </row>
    <row r="350">
      <c r="C350" s="7"/>
    </row>
    <row r="351">
      <c r="C351" s="7"/>
    </row>
    <row r="352">
      <c r="C352" s="7"/>
    </row>
    <row r="353">
      <c r="C353" s="7"/>
    </row>
    <row r="354">
      <c r="C354" s="7"/>
    </row>
    <row r="355">
      <c r="C355" s="7"/>
    </row>
    <row r="356">
      <c r="C356" s="7"/>
    </row>
    <row r="357">
      <c r="C357" s="7"/>
    </row>
    <row r="358">
      <c r="C358" s="7"/>
    </row>
    <row r="359">
      <c r="C359" s="7"/>
    </row>
    <row r="360">
      <c r="C360" s="7"/>
    </row>
    <row r="361">
      <c r="C361" s="7"/>
    </row>
    <row r="362">
      <c r="C362" s="7"/>
    </row>
    <row r="363">
      <c r="C363" s="7"/>
    </row>
    <row r="364">
      <c r="C364" s="7"/>
    </row>
    <row r="365">
      <c r="C365" s="7"/>
    </row>
    <row r="366">
      <c r="C366" s="7"/>
    </row>
    <row r="367">
      <c r="C367" s="7"/>
    </row>
    <row r="368">
      <c r="C368" s="7"/>
    </row>
    <row r="369">
      <c r="C369" s="7"/>
    </row>
    <row r="370">
      <c r="C370" s="7"/>
    </row>
    <row r="371">
      <c r="C371" s="7"/>
    </row>
    <row r="372">
      <c r="C372" s="7"/>
    </row>
    <row r="373">
      <c r="C373" s="7"/>
    </row>
    <row r="374">
      <c r="C374" s="7"/>
    </row>
    <row r="375">
      <c r="C375" s="7"/>
    </row>
    <row r="376">
      <c r="C376" s="7"/>
    </row>
    <row r="377">
      <c r="C377" s="7"/>
    </row>
    <row r="378">
      <c r="C378" s="7"/>
    </row>
    <row r="379">
      <c r="C379" s="7"/>
    </row>
    <row r="380">
      <c r="C380" s="7"/>
    </row>
    <row r="381">
      <c r="C381" s="7"/>
    </row>
    <row r="382">
      <c r="C382" s="7"/>
    </row>
    <row r="383">
      <c r="C383" s="7"/>
    </row>
    <row r="384">
      <c r="C384" s="7"/>
    </row>
    <row r="385">
      <c r="C385" s="7"/>
    </row>
    <row r="386">
      <c r="C386" s="7"/>
    </row>
    <row r="387">
      <c r="C387" s="7"/>
    </row>
    <row r="388">
      <c r="C388" s="7"/>
    </row>
    <row r="389">
      <c r="C389" s="7"/>
    </row>
    <row r="390">
      <c r="C390" s="7"/>
    </row>
    <row r="391">
      <c r="C391" s="7"/>
    </row>
    <row r="392">
      <c r="C392" s="7"/>
    </row>
    <row r="393">
      <c r="C393" s="7"/>
    </row>
    <row r="394">
      <c r="C394" s="7"/>
    </row>
    <row r="395">
      <c r="C395" s="7"/>
    </row>
    <row r="396">
      <c r="C396" s="7"/>
    </row>
    <row r="397">
      <c r="C397" s="7"/>
    </row>
    <row r="398">
      <c r="C398" s="7"/>
    </row>
    <row r="399">
      <c r="C399" s="7"/>
    </row>
    <row r="400">
      <c r="C400" s="7"/>
    </row>
    <row r="401">
      <c r="C401" s="7"/>
    </row>
    <row r="402">
      <c r="C402" s="7"/>
    </row>
    <row r="403">
      <c r="C403" s="7"/>
    </row>
    <row r="404">
      <c r="C404" s="7"/>
    </row>
    <row r="405">
      <c r="C405" s="7"/>
    </row>
    <row r="406">
      <c r="C406" s="7"/>
    </row>
    <row r="407">
      <c r="C407" s="7"/>
    </row>
    <row r="408">
      <c r="C408" s="7"/>
    </row>
    <row r="409">
      <c r="C409" s="7"/>
    </row>
    <row r="410">
      <c r="C410" s="7"/>
    </row>
    <row r="411">
      <c r="C411" s="7"/>
    </row>
    <row r="412">
      <c r="C412" s="7"/>
    </row>
    <row r="413">
      <c r="C413" s="7"/>
    </row>
    <row r="414">
      <c r="C414" s="7"/>
    </row>
    <row r="415">
      <c r="C415" s="7"/>
    </row>
    <row r="416">
      <c r="C416" s="7"/>
    </row>
    <row r="417">
      <c r="C417" s="7"/>
    </row>
    <row r="418">
      <c r="C418" s="7"/>
    </row>
    <row r="419">
      <c r="C419" s="7"/>
    </row>
    <row r="420">
      <c r="C420" s="7"/>
    </row>
    <row r="421">
      <c r="C421" s="7"/>
    </row>
    <row r="422">
      <c r="C422" s="7"/>
    </row>
    <row r="423">
      <c r="C423" s="7"/>
    </row>
    <row r="424">
      <c r="C424" s="7"/>
    </row>
    <row r="425">
      <c r="C425" s="7"/>
    </row>
    <row r="426">
      <c r="C426" s="7"/>
    </row>
    <row r="427">
      <c r="C427" s="7"/>
    </row>
    <row r="428">
      <c r="C428" s="7"/>
    </row>
    <row r="429">
      <c r="C429" s="7"/>
    </row>
    <row r="430">
      <c r="C430" s="7"/>
    </row>
    <row r="431">
      <c r="C431" s="7"/>
    </row>
    <row r="432">
      <c r="C432" s="7"/>
    </row>
    <row r="433">
      <c r="C433" s="7"/>
    </row>
    <row r="434">
      <c r="C434" s="7"/>
    </row>
    <row r="435">
      <c r="C435" s="7"/>
    </row>
    <row r="436">
      <c r="C436" s="7"/>
    </row>
    <row r="437">
      <c r="C437" s="7"/>
    </row>
    <row r="438">
      <c r="C438" s="7"/>
    </row>
    <row r="439">
      <c r="C439" s="7"/>
    </row>
    <row r="440">
      <c r="C440" s="7"/>
    </row>
    <row r="441">
      <c r="C441" s="7"/>
    </row>
    <row r="442">
      <c r="C442" s="7"/>
    </row>
    <row r="443">
      <c r="C443" s="7"/>
    </row>
    <row r="444">
      <c r="C444" s="7"/>
    </row>
    <row r="445">
      <c r="C445" s="7"/>
    </row>
    <row r="446">
      <c r="C446" s="7"/>
    </row>
    <row r="447">
      <c r="C447" s="7"/>
    </row>
    <row r="448">
      <c r="C448" s="7"/>
    </row>
    <row r="449">
      <c r="C449" s="7"/>
    </row>
    <row r="450">
      <c r="C450" s="7"/>
    </row>
    <row r="451">
      <c r="C451" s="7"/>
    </row>
    <row r="452">
      <c r="C452" s="7"/>
    </row>
    <row r="453">
      <c r="C453" s="7"/>
    </row>
    <row r="454">
      <c r="C454" s="7"/>
    </row>
    <row r="455">
      <c r="C455" s="7"/>
    </row>
    <row r="456">
      <c r="C456" s="7"/>
    </row>
    <row r="457">
      <c r="C457" s="7"/>
    </row>
    <row r="458">
      <c r="C458" s="7"/>
    </row>
    <row r="459">
      <c r="C459" s="7"/>
    </row>
    <row r="460">
      <c r="C460" s="7"/>
    </row>
    <row r="461">
      <c r="C461" s="7"/>
    </row>
    <row r="462">
      <c r="C462" s="7"/>
    </row>
    <row r="463">
      <c r="C463" s="7"/>
    </row>
    <row r="464">
      <c r="C464" s="7"/>
    </row>
    <row r="465">
      <c r="C465" s="7"/>
    </row>
    <row r="466">
      <c r="C466" s="7"/>
    </row>
    <row r="467">
      <c r="C467" s="7"/>
    </row>
    <row r="468">
      <c r="C468" s="7"/>
    </row>
    <row r="469">
      <c r="C469" s="7"/>
    </row>
    <row r="470">
      <c r="C470" s="7"/>
    </row>
    <row r="471">
      <c r="C471" s="7"/>
    </row>
    <row r="472">
      <c r="C472" s="7"/>
    </row>
    <row r="473">
      <c r="C473" s="7"/>
    </row>
    <row r="474">
      <c r="C474" s="7"/>
    </row>
    <row r="475">
      <c r="C475" s="7"/>
    </row>
    <row r="476">
      <c r="C476" s="7"/>
    </row>
    <row r="477">
      <c r="C477" s="7"/>
    </row>
    <row r="478">
      <c r="C478" s="7"/>
    </row>
    <row r="479">
      <c r="C479" s="7"/>
    </row>
    <row r="480">
      <c r="C480" s="7"/>
    </row>
    <row r="481">
      <c r="C481" s="7"/>
    </row>
    <row r="482">
      <c r="C482" s="7"/>
    </row>
    <row r="483">
      <c r="C483" s="7"/>
    </row>
    <row r="484">
      <c r="C484" s="7"/>
    </row>
    <row r="485">
      <c r="C485" s="7"/>
    </row>
    <row r="486">
      <c r="C486" s="7"/>
    </row>
    <row r="487">
      <c r="C487" s="7"/>
    </row>
    <row r="488">
      <c r="C488" s="7"/>
    </row>
    <row r="489">
      <c r="C489" s="7"/>
    </row>
    <row r="490">
      <c r="C490" s="7"/>
    </row>
    <row r="491">
      <c r="C491" s="7"/>
    </row>
    <row r="492">
      <c r="C492" s="7"/>
    </row>
    <row r="493">
      <c r="C493" s="7"/>
    </row>
    <row r="494">
      <c r="C494" s="7"/>
    </row>
    <row r="495">
      <c r="C495" s="7"/>
    </row>
    <row r="496">
      <c r="C496" s="7"/>
    </row>
    <row r="497">
      <c r="C497" s="7"/>
    </row>
    <row r="498">
      <c r="C498" s="7"/>
    </row>
    <row r="499">
      <c r="C499" s="7"/>
    </row>
    <row r="500">
      <c r="C500" s="7"/>
    </row>
    <row r="501">
      <c r="C501" s="7"/>
    </row>
    <row r="502">
      <c r="C502" s="7"/>
    </row>
    <row r="503">
      <c r="C503" s="7"/>
    </row>
    <row r="504">
      <c r="C504" s="7"/>
    </row>
    <row r="505">
      <c r="C505" s="7"/>
    </row>
    <row r="506">
      <c r="C506" s="7"/>
    </row>
    <row r="507">
      <c r="C507" s="7"/>
    </row>
    <row r="508">
      <c r="C508" s="7"/>
    </row>
    <row r="509">
      <c r="C509" s="7"/>
    </row>
    <row r="510">
      <c r="C510" s="7"/>
    </row>
    <row r="511">
      <c r="C511" s="7"/>
    </row>
    <row r="512">
      <c r="C512" s="7"/>
    </row>
    <row r="513">
      <c r="C513" s="7"/>
    </row>
    <row r="514">
      <c r="C514" s="7"/>
    </row>
    <row r="515">
      <c r="C515" s="7"/>
    </row>
    <row r="516">
      <c r="C516" s="7"/>
    </row>
    <row r="517">
      <c r="C517" s="7"/>
    </row>
    <row r="518">
      <c r="C518" s="7"/>
    </row>
    <row r="519">
      <c r="C519" s="7"/>
    </row>
    <row r="520">
      <c r="C520" s="7"/>
    </row>
    <row r="521">
      <c r="C521" s="7"/>
    </row>
    <row r="522">
      <c r="C522" s="7"/>
    </row>
    <row r="523">
      <c r="C523" s="7"/>
    </row>
    <row r="524">
      <c r="C524" s="7"/>
    </row>
    <row r="525">
      <c r="C525" s="7"/>
    </row>
    <row r="526">
      <c r="C526" s="7"/>
    </row>
    <row r="527">
      <c r="C527" s="7"/>
    </row>
    <row r="528">
      <c r="C528" s="7"/>
    </row>
    <row r="529">
      <c r="C529" s="7"/>
    </row>
    <row r="530">
      <c r="C530" s="7"/>
    </row>
    <row r="531">
      <c r="C531" s="7"/>
    </row>
    <row r="532">
      <c r="C532" s="7"/>
    </row>
    <row r="533">
      <c r="C533" s="7"/>
    </row>
    <row r="534">
      <c r="C534" s="7"/>
    </row>
    <row r="535">
      <c r="C535" s="7"/>
    </row>
    <row r="536">
      <c r="C536" s="7"/>
    </row>
    <row r="537">
      <c r="C537" s="7"/>
    </row>
    <row r="538">
      <c r="C538" s="7"/>
    </row>
    <row r="539">
      <c r="C539" s="7"/>
    </row>
    <row r="540">
      <c r="C540" s="7"/>
    </row>
    <row r="541">
      <c r="C541" s="7"/>
    </row>
    <row r="542">
      <c r="C542" s="7"/>
    </row>
    <row r="543">
      <c r="C543" s="7"/>
    </row>
    <row r="544">
      <c r="C544" s="7"/>
    </row>
    <row r="545">
      <c r="C545" s="7"/>
    </row>
    <row r="546">
      <c r="C546" s="7"/>
    </row>
    <row r="547">
      <c r="C547" s="7"/>
    </row>
    <row r="548">
      <c r="C548" s="7"/>
    </row>
    <row r="549">
      <c r="C549" s="7"/>
    </row>
    <row r="550">
      <c r="C550" s="7"/>
    </row>
    <row r="551">
      <c r="C551" s="7"/>
    </row>
    <row r="552">
      <c r="C552" s="7"/>
    </row>
    <row r="553">
      <c r="C553" s="7"/>
    </row>
    <row r="554">
      <c r="C554" s="7"/>
    </row>
    <row r="555">
      <c r="C555" s="7"/>
    </row>
    <row r="556">
      <c r="C556" s="7"/>
    </row>
    <row r="557">
      <c r="C557" s="7"/>
    </row>
    <row r="558">
      <c r="C558" s="7"/>
    </row>
    <row r="559">
      <c r="C559" s="7"/>
    </row>
    <row r="560">
      <c r="C560" s="7"/>
    </row>
    <row r="561">
      <c r="C561" s="7"/>
    </row>
    <row r="562">
      <c r="C562" s="7"/>
    </row>
    <row r="563">
      <c r="C563" s="7"/>
    </row>
    <row r="564">
      <c r="C564" s="7"/>
    </row>
    <row r="565">
      <c r="C565" s="7"/>
    </row>
    <row r="566">
      <c r="C566" s="7"/>
    </row>
    <row r="567">
      <c r="C567" s="7"/>
    </row>
    <row r="568">
      <c r="C568" s="7"/>
    </row>
    <row r="569">
      <c r="C569" s="7"/>
    </row>
    <row r="570">
      <c r="C570" s="7"/>
    </row>
    <row r="571">
      <c r="C571" s="7"/>
    </row>
    <row r="572">
      <c r="C572" s="7"/>
    </row>
    <row r="573">
      <c r="C573" s="7"/>
    </row>
    <row r="574">
      <c r="C574" s="7"/>
    </row>
    <row r="575">
      <c r="C575" s="7"/>
    </row>
    <row r="576">
      <c r="C576" s="7"/>
    </row>
    <row r="577">
      <c r="C577" s="7"/>
    </row>
    <row r="578">
      <c r="C578" s="7"/>
    </row>
    <row r="579">
      <c r="C579" s="7"/>
    </row>
    <row r="580">
      <c r="C580" s="7"/>
    </row>
    <row r="581">
      <c r="C581" s="7"/>
    </row>
    <row r="582">
      <c r="C582" s="7"/>
    </row>
    <row r="583">
      <c r="C583" s="7"/>
    </row>
    <row r="584">
      <c r="C584" s="7"/>
    </row>
    <row r="585">
      <c r="C585" s="7"/>
    </row>
    <row r="586">
      <c r="C586" s="7"/>
    </row>
    <row r="587">
      <c r="C587" s="7"/>
    </row>
    <row r="588">
      <c r="C588" s="7"/>
    </row>
    <row r="589">
      <c r="C589" s="7"/>
    </row>
    <row r="590">
      <c r="C590" s="7"/>
    </row>
    <row r="591">
      <c r="C591" s="7"/>
    </row>
    <row r="592">
      <c r="C592" s="7"/>
    </row>
    <row r="593">
      <c r="C593" s="7"/>
    </row>
    <row r="594">
      <c r="C594" s="7"/>
    </row>
    <row r="595">
      <c r="C595" s="7"/>
    </row>
    <row r="596">
      <c r="C596" s="7"/>
    </row>
    <row r="597">
      <c r="C597" s="7"/>
    </row>
    <row r="598">
      <c r="C598" s="7"/>
    </row>
    <row r="599">
      <c r="C599" s="7"/>
    </row>
    <row r="600">
      <c r="C600" s="7"/>
    </row>
    <row r="601">
      <c r="C601" s="7"/>
    </row>
    <row r="602">
      <c r="C602" s="7"/>
    </row>
    <row r="603">
      <c r="C603" s="7"/>
    </row>
    <row r="604">
      <c r="C604" s="7"/>
    </row>
    <row r="605">
      <c r="C605" s="7"/>
    </row>
    <row r="606">
      <c r="C606" s="7"/>
    </row>
    <row r="607">
      <c r="C607" s="7"/>
    </row>
    <row r="608">
      <c r="C608" s="7"/>
    </row>
    <row r="609">
      <c r="C609" s="7"/>
    </row>
    <row r="610">
      <c r="C610" s="7"/>
    </row>
    <row r="611">
      <c r="C611" s="7"/>
    </row>
    <row r="612">
      <c r="C612" s="7"/>
    </row>
    <row r="613">
      <c r="C613" s="7"/>
    </row>
    <row r="614">
      <c r="C614" s="7"/>
    </row>
    <row r="615">
      <c r="C615" s="7"/>
    </row>
    <row r="616">
      <c r="C616" s="7"/>
    </row>
    <row r="617">
      <c r="C617" s="7"/>
    </row>
    <row r="618">
      <c r="C618" s="7"/>
    </row>
    <row r="619">
      <c r="C619" s="7"/>
    </row>
    <row r="620">
      <c r="C620" s="7"/>
    </row>
    <row r="621">
      <c r="C621" s="7"/>
    </row>
    <row r="622">
      <c r="C622" s="7"/>
    </row>
    <row r="623">
      <c r="C623" s="7"/>
    </row>
    <row r="624">
      <c r="C624" s="7"/>
    </row>
    <row r="625">
      <c r="C625" s="7"/>
    </row>
    <row r="626">
      <c r="C626" s="7"/>
    </row>
    <row r="627">
      <c r="C627" s="7"/>
    </row>
    <row r="628">
      <c r="C628" s="7"/>
    </row>
    <row r="629">
      <c r="C629" s="7"/>
    </row>
    <row r="630">
      <c r="C630" s="7"/>
    </row>
    <row r="631">
      <c r="C631" s="7"/>
    </row>
    <row r="632">
      <c r="C632" s="7"/>
    </row>
    <row r="633">
      <c r="C633" s="7"/>
    </row>
    <row r="634">
      <c r="C634" s="7"/>
    </row>
    <row r="635">
      <c r="C635" s="7"/>
    </row>
    <row r="636">
      <c r="C636" s="7"/>
    </row>
    <row r="637">
      <c r="C637" s="7"/>
    </row>
    <row r="638">
      <c r="C638" s="7"/>
    </row>
    <row r="639">
      <c r="C639" s="7"/>
    </row>
    <row r="640">
      <c r="C640" s="7"/>
    </row>
    <row r="641">
      <c r="C641" s="7"/>
    </row>
    <row r="642">
      <c r="C642" s="7"/>
    </row>
    <row r="643">
      <c r="C643" s="7"/>
    </row>
    <row r="644">
      <c r="C644" s="7"/>
    </row>
    <row r="645">
      <c r="C645" s="7"/>
    </row>
    <row r="646">
      <c r="C646" s="7"/>
    </row>
    <row r="647">
      <c r="C647" s="7"/>
    </row>
    <row r="648">
      <c r="C648" s="7"/>
    </row>
    <row r="649">
      <c r="C649" s="7"/>
    </row>
    <row r="650">
      <c r="C650" s="7"/>
    </row>
    <row r="651">
      <c r="C651" s="7"/>
    </row>
    <row r="652">
      <c r="C652" s="7"/>
    </row>
    <row r="653">
      <c r="C653" s="7"/>
    </row>
    <row r="654">
      <c r="C654" s="7"/>
    </row>
    <row r="655">
      <c r="C655" s="7"/>
    </row>
    <row r="656">
      <c r="C656" s="7"/>
    </row>
    <row r="657">
      <c r="C657" s="7"/>
    </row>
    <row r="658">
      <c r="C658" s="7"/>
    </row>
    <row r="659">
      <c r="C659" s="7"/>
    </row>
    <row r="660">
      <c r="C660" s="7"/>
    </row>
    <row r="661">
      <c r="C661" s="7"/>
    </row>
    <row r="662">
      <c r="C662" s="7"/>
    </row>
    <row r="663">
      <c r="C663" s="7"/>
    </row>
    <row r="664">
      <c r="C664" s="7"/>
    </row>
    <row r="665">
      <c r="C665" s="7"/>
    </row>
    <row r="666">
      <c r="C666" s="7"/>
    </row>
    <row r="667">
      <c r="C667" s="7"/>
    </row>
    <row r="668">
      <c r="C668" s="7"/>
    </row>
    <row r="669">
      <c r="C669" s="7"/>
    </row>
    <row r="670">
      <c r="C670" s="7"/>
    </row>
    <row r="671">
      <c r="C671" s="7"/>
    </row>
    <row r="672">
      <c r="C672" s="7"/>
    </row>
    <row r="673">
      <c r="C673" s="7"/>
    </row>
    <row r="674">
      <c r="C674" s="7"/>
    </row>
    <row r="675">
      <c r="C675" s="7"/>
    </row>
    <row r="676">
      <c r="C676" s="7"/>
    </row>
    <row r="677">
      <c r="C677" s="7"/>
    </row>
    <row r="678">
      <c r="C678" s="7"/>
    </row>
    <row r="679">
      <c r="C679" s="7"/>
    </row>
    <row r="680">
      <c r="C680" s="7"/>
    </row>
    <row r="681">
      <c r="C681" s="7"/>
    </row>
    <row r="682">
      <c r="C682" s="7"/>
    </row>
    <row r="683">
      <c r="C683" s="7"/>
    </row>
    <row r="684">
      <c r="C684" s="7"/>
    </row>
    <row r="685">
      <c r="C685" s="7"/>
    </row>
    <row r="686">
      <c r="C686" s="7"/>
    </row>
    <row r="687">
      <c r="C687" s="7"/>
    </row>
    <row r="688">
      <c r="C688" s="7"/>
    </row>
    <row r="689">
      <c r="C689" s="7"/>
    </row>
    <row r="690">
      <c r="C690" s="7"/>
    </row>
    <row r="691">
      <c r="C691" s="7"/>
    </row>
    <row r="692">
      <c r="C692" s="7"/>
    </row>
    <row r="693">
      <c r="C693" s="7"/>
    </row>
    <row r="694">
      <c r="C694" s="7"/>
    </row>
    <row r="695">
      <c r="C695" s="7"/>
    </row>
    <row r="696">
      <c r="C696" s="7"/>
    </row>
    <row r="697">
      <c r="C697" s="7"/>
    </row>
    <row r="698">
      <c r="C698" s="7"/>
    </row>
    <row r="699">
      <c r="C699" s="7"/>
    </row>
    <row r="700">
      <c r="C700" s="7"/>
    </row>
    <row r="701">
      <c r="C701" s="7"/>
    </row>
    <row r="702">
      <c r="C702" s="7"/>
    </row>
    <row r="703">
      <c r="C703" s="7"/>
    </row>
    <row r="704">
      <c r="C704" s="7"/>
    </row>
    <row r="705">
      <c r="C705" s="7"/>
    </row>
    <row r="706">
      <c r="C706" s="7"/>
    </row>
    <row r="707">
      <c r="C707" s="7"/>
    </row>
    <row r="708">
      <c r="C708" s="7"/>
    </row>
    <row r="709">
      <c r="C709" s="7"/>
    </row>
    <row r="710">
      <c r="C710" s="7"/>
    </row>
    <row r="711">
      <c r="C711" s="7"/>
    </row>
    <row r="712">
      <c r="C712" s="7"/>
    </row>
    <row r="713">
      <c r="C713" s="7"/>
    </row>
    <row r="714">
      <c r="C714" s="7"/>
    </row>
    <row r="715">
      <c r="C715" s="7"/>
    </row>
    <row r="716">
      <c r="C716" s="7"/>
    </row>
    <row r="717">
      <c r="C717" s="7"/>
    </row>
    <row r="718">
      <c r="C718" s="7"/>
    </row>
    <row r="719">
      <c r="C719" s="7"/>
    </row>
    <row r="720">
      <c r="C720" s="7"/>
    </row>
    <row r="721">
      <c r="C721" s="7"/>
    </row>
    <row r="722">
      <c r="C722" s="7"/>
    </row>
    <row r="723">
      <c r="C723" s="7"/>
    </row>
    <row r="724">
      <c r="C724" s="7"/>
    </row>
    <row r="725">
      <c r="C725" s="7"/>
    </row>
    <row r="726">
      <c r="C726" s="7"/>
    </row>
    <row r="727">
      <c r="C727" s="7"/>
    </row>
    <row r="728">
      <c r="C728" s="7"/>
    </row>
    <row r="729">
      <c r="C729" s="7"/>
    </row>
    <row r="730">
      <c r="C730" s="7"/>
    </row>
    <row r="731">
      <c r="C731" s="7"/>
    </row>
    <row r="732">
      <c r="C732" s="7"/>
    </row>
    <row r="733">
      <c r="C733" s="7"/>
    </row>
    <row r="734">
      <c r="C734" s="7"/>
    </row>
    <row r="735">
      <c r="C735" s="7"/>
    </row>
    <row r="736">
      <c r="C736" s="7"/>
    </row>
    <row r="737">
      <c r="C737" s="7"/>
    </row>
    <row r="738">
      <c r="C738" s="7"/>
    </row>
    <row r="739">
      <c r="C739" s="7"/>
    </row>
    <row r="740">
      <c r="C740" s="7"/>
    </row>
    <row r="741">
      <c r="C741" s="7"/>
    </row>
    <row r="742">
      <c r="C742" s="7"/>
    </row>
    <row r="743">
      <c r="C743" s="7"/>
    </row>
    <row r="744">
      <c r="C744" s="7"/>
    </row>
    <row r="745">
      <c r="C745" s="7"/>
    </row>
    <row r="746">
      <c r="C746" s="7"/>
    </row>
    <row r="747">
      <c r="C747" s="7"/>
    </row>
    <row r="748">
      <c r="C748" s="7"/>
    </row>
    <row r="749">
      <c r="C749" s="7"/>
    </row>
    <row r="750">
      <c r="C750" s="7"/>
    </row>
    <row r="751">
      <c r="C751" s="7"/>
    </row>
    <row r="752">
      <c r="C752" s="7"/>
    </row>
    <row r="753">
      <c r="C753" s="7"/>
    </row>
    <row r="754">
      <c r="C754" s="7"/>
    </row>
    <row r="755">
      <c r="C755" s="7"/>
    </row>
    <row r="756">
      <c r="C756" s="7"/>
    </row>
    <row r="757">
      <c r="C757" s="7"/>
    </row>
    <row r="758">
      <c r="C758" s="7"/>
    </row>
    <row r="759">
      <c r="C759" s="7"/>
    </row>
    <row r="760">
      <c r="C760" s="7"/>
    </row>
    <row r="761">
      <c r="C761" s="7"/>
    </row>
    <row r="762">
      <c r="C762" s="7"/>
    </row>
    <row r="763">
      <c r="C763" s="7"/>
    </row>
    <row r="764">
      <c r="C764" s="7"/>
    </row>
    <row r="765">
      <c r="C765" s="7"/>
    </row>
    <row r="766">
      <c r="C766" s="7"/>
    </row>
    <row r="767">
      <c r="C767" s="7"/>
    </row>
    <row r="768">
      <c r="C768" s="7"/>
    </row>
    <row r="769">
      <c r="C769" s="7"/>
    </row>
    <row r="770">
      <c r="C770" s="7"/>
    </row>
    <row r="771">
      <c r="C771" s="7"/>
    </row>
    <row r="772">
      <c r="C772" s="7"/>
    </row>
    <row r="773">
      <c r="C773" s="7"/>
    </row>
    <row r="774">
      <c r="C774" s="7"/>
    </row>
    <row r="775">
      <c r="C775" s="7"/>
    </row>
    <row r="776">
      <c r="C776" s="7"/>
    </row>
    <row r="777">
      <c r="C777" s="7"/>
    </row>
    <row r="778">
      <c r="C778" s="7"/>
    </row>
    <row r="779">
      <c r="C779" s="7"/>
    </row>
    <row r="780">
      <c r="C780" s="7"/>
    </row>
    <row r="781">
      <c r="C781" s="7"/>
    </row>
    <row r="782">
      <c r="C782" s="7"/>
    </row>
    <row r="783">
      <c r="C783" s="7"/>
    </row>
    <row r="784">
      <c r="C784" s="7"/>
    </row>
    <row r="785">
      <c r="C785" s="7"/>
    </row>
    <row r="786">
      <c r="C786" s="7"/>
    </row>
    <row r="787">
      <c r="C787" s="7"/>
    </row>
    <row r="788">
      <c r="C788" s="7"/>
    </row>
    <row r="789">
      <c r="C789" s="7"/>
    </row>
    <row r="790">
      <c r="C790" s="7"/>
    </row>
    <row r="791">
      <c r="C791" s="7"/>
    </row>
    <row r="792">
      <c r="C792" s="7"/>
    </row>
    <row r="793">
      <c r="C793" s="7"/>
    </row>
    <row r="794">
      <c r="C794" s="7"/>
    </row>
    <row r="795">
      <c r="C795" s="7"/>
    </row>
    <row r="796">
      <c r="C796" s="7"/>
    </row>
    <row r="797">
      <c r="C797" s="7"/>
    </row>
    <row r="798">
      <c r="C798" s="7"/>
    </row>
    <row r="799">
      <c r="C799" s="7"/>
    </row>
    <row r="800">
      <c r="C800" s="7"/>
    </row>
    <row r="801">
      <c r="C801" s="7"/>
    </row>
    <row r="802">
      <c r="C802" s="7"/>
    </row>
    <row r="803">
      <c r="C803" s="7"/>
    </row>
    <row r="804">
      <c r="C804" s="7"/>
    </row>
    <row r="805">
      <c r="C805" s="7"/>
    </row>
    <row r="806">
      <c r="C806" s="7"/>
    </row>
    <row r="807">
      <c r="C807" s="7"/>
    </row>
    <row r="808">
      <c r="C808" s="7"/>
    </row>
    <row r="809">
      <c r="C809" s="7"/>
    </row>
    <row r="810">
      <c r="C810" s="7"/>
    </row>
    <row r="811">
      <c r="C811" s="7"/>
    </row>
    <row r="812">
      <c r="C812" s="7"/>
    </row>
    <row r="813">
      <c r="C813" s="7"/>
    </row>
    <row r="814">
      <c r="C814" s="7"/>
    </row>
    <row r="815">
      <c r="C815" s="7"/>
    </row>
    <row r="816">
      <c r="C816" s="7"/>
    </row>
    <row r="817">
      <c r="C817" s="7"/>
    </row>
    <row r="818">
      <c r="C818" s="7"/>
    </row>
    <row r="819">
      <c r="C819" s="7"/>
    </row>
    <row r="820">
      <c r="C820" s="7"/>
    </row>
    <row r="821">
      <c r="C821" s="7"/>
    </row>
    <row r="822">
      <c r="C822" s="7"/>
    </row>
    <row r="823">
      <c r="C823" s="7"/>
    </row>
    <row r="824">
      <c r="C824" s="7"/>
    </row>
    <row r="825">
      <c r="C825" s="7"/>
    </row>
    <row r="826">
      <c r="C826" s="7"/>
    </row>
    <row r="827">
      <c r="C827" s="7"/>
    </row>
    <row r="828">
      <c r="C828" s="7"/>
    </row>
    <row r="829">
      <c r="C829" s="7"/>
    </row>
    <row r="830">
      <c r="C830" s="7"/>
    </row>
    <row r="831">
      <c r="C831" s="7"/>
    </row>
    <row r="832">
      <c r="C832" s="7"/>
    </row>
    <row r="833">
      <c r="C833" s="7"/>
    </row>
    <row r="834">
      <c r="C834" s="7"/>
    </row>
    <row r="835">
      <c r="C835" s="7"/>
    </row>
    <row r="836">
      <c r="C836" s="7"/>
    </row>
    <row r="837">
      <c r="C837" s="7"/>
    </row>
    <row r="838">
      <c r="C838" s="7"/>
    </row>
    <row r="839">
      <c r="C839" s="7"/>
    </row>
    <row r="840">
      <c r="C840" s="7"/>
    </row>
    <row r="841">
      <c r="C841" s="7"/>
    </row>
    <row r="842">
      <c r="C842" s="7"/>
    </row>
    <row r="843">
      <c r="C843" s="7"/>
    </row>
    <row r="844">
      <c r="C844" s="7"/>
    </row>
    <row r="845">
      <c r="C845" s="7"/>
    </row>
    <row r="846">
      <c r="C846" s="7"/>
    </row>
    <row r="847">
      <c r="C847" s="7"/>
    </row>
    <row r="848">
      <c r="C848" s="7"/>
    </row>
    <row r="849">
      <c r="C849" s="7"/>
    </row>
    <row r="850">
      <c r="C850" s="7"/>
    </row>
    <row r="851">
      <c r="C851" s="7"/>
    </row>
    <row r="852">
      <c r="C852" s="7"/>
    </row>
    <row r="853">
      <c r="C853" s="7"/>
    </row>
    <row r="854">
      <c r="C854" s="7"/>
    </row>
    <row r="855">
      <c r="C855" s="7"/>
    </row>
    <row r="856">
      <c r="C856" s="7"/>
    </row>
    <row r="857">
      <c r="C857" s="7"/>
    </row>
    <row r="858">
      <c r="C858" s="7"/>
    </row>
    <row r="859">
      <c r="C859" s="7"/>
    </row>
    <row r="860">
      <c r="C860" s="7"/>
    </row>
    <row r="861">
      <c r="C861" s="7"/>
    </row>
    <row r="862">
      <c r="C862" s="7"/>
    </row>
    <row r="863">
      <c r="C863" s="7"/>
    </row>
    <row r="864">
      <c r="C864" s="7"/>
    </row>
    <row r="865">
      <c r="C865" s="7"/>
    </row>
    <row r="866">
      <c r="C866" s="7"/>
    </row>
    <row r="867">
      <c r="C867" s="7"/>
    </row>
    <row r="868">
      <c r="C868" s="7"/>
    </row>
    <row r="869">
      <c r="C869" s="7"/>
    </row>
    <row r="870">
      <c r="C870" s="7"/>
    </row>
    <row r="871">
      <c r="C871" s="7"/>
    </row>
    <row r="872">
      <c r="C872" s="7"/>
    </row>
    <row r="873">
      <c r="C873" s="7"/>
    </row>
    <row r="874">
      <c r="C874" s="7"/>
    </row>
    <row r="875">
      <c r="C875" s="7"/>
    </row>
    <row r="876">
      <c r="C876" s="7"/>
    </row>
    <row r="877">
      <c r="C877" s="7"/>
    </row>
    <row r="878">
      <c r="C878" s="7"/>
    </row>
    <row r="879">
      <c r="C879" s="7"/>
    </row>
    <row r="880">
      <c r="C880" s="7"/>
    </row>
    <row r="881">
      <c r="C881" s="7"/>
    </row>
    <row r="882">
      <c r="C882" s="7"/>
    </row>
    <row r="883">
      <c r="C883" s="7"/>
    </row>
    <row r="884">
      <c r="C884" s="7"/>
    </row>
    <row r="885">
      <c r="C885" s="7"/>
    </row>
    <row r="886">
      <c r="C886" s="7"/>
    </row>
    <row r="887">
      <c r="C887" s="7"/>
    </row>
    <row r="888">
      <c r="C888" s="7"/>
    </row>
    <row r="889">
      <c r="C889" s="7"/>
    </row>
    <row r="890">
      <c r="C890" s="7"/>
    </row>
    <row r="891">
      <c r="C891" s="7"/>
    </row>
    <row r="892">
      <c r="C892" s="7"/>
    </row>
    <row r="893">
      <c r="C893" s="7"/>
    </row>
    <row r="894">
      <c r="C894" s="7"/>
    </row>
    <row r="895">
      <c r="C895" s="7"/>
    </row>
    <row r="896">
      <c r="C896" s="7"/>
    </row>
    <row r="897">
      <c r="C897" s="7"/>
    </row>
    <row r="898">
      <c r="C898" s="7"/>
    </row>
    <row r="899">
      <c r="C899" s="7"/>
    </row>
    <row r="900">
      <c r="C900" s="7"/>
    </row>
    <row r="901">
      <c r="C901" s="7"/>
    </row>
    <row r="902">
      <c r="C902" s="7"/>
    </row>
    <row r="903">
      <c r="C903" s="7"/>
    </row>
    <row r="904">
      <c r="C904" s="7"/>
    </row>
    <row r="905">
      <c r="C905" s="7"/>
    </row>
    <row r="906">
      <c r="C906" s="7"/>
    </row>
    <row r="907">
      <c r="C907" s="7"/>
    </row>
    <row r="908">
      <c r="C908" s="7"/>
    </row>
    <row r="909">
      <c r="C909" s="7"/>
    </row>
    <row r="910">
      <c r="C910" s="7"/>
    </row>
    <row r="911">
      <c r="C911" s="7"/>
    </row>
    <row r="912">
      <c r="C912" s="7"/>
    </row>
    <row r="913">
      <c r="C913" s="7"/>
    </row>
    <row r="914">
      <c r="C914" s="7"/>
    </row>
    <row r="915">
      <c r="C915" s="7"/>
    </row>
    <row r="916">
      <c r="C916" s="7"/>
    </row>
    <row r="917">
      <c r="C917" s="7"/>
    </row>
    <row r="918">
      <c r="C918" s="7"/>
    </row>
    <row r="919">
      <c r="C919" s="7"/>
    </row>
    <row r="920">
      <c r="C920" s="7"/>
    </row>
    <row r="921">
      <c r="C921" s="7"/>
    </row>
    <row r="922">
      <c r="C922" s="7"/>
    </row>
    <row r="923">
      <c r="C923" s="7"/>
    </row>
    <row r="924">
      <c r="C924" s="7"/>
    </row>
    <row r="925">
      <c r="C925" s="7"/>
    </row>
    <row r="926">
      <c r="C926" s="7"/>
    </row>
    <row r="927">
      <c r="C927" s="7"/>
    </row>
    <row r="928">
      <c r="C928" s="7"/>
    </row>
    <row r="929">
      <c r="C929" s="7"/>
    </row>
    <row r="930">
      <c r="C930" s="7"/>
    </row>
    <row r="931">
      <c r="C931" s="7"/>
    </row>
    <row r="932">
      <c r="C932" s="7"/>
    </row>
    <row r="933">
      <c r="C933" s="7"/>
    </row>
    <row r="934">
      <c r="C934" s="7"/>
    </row>
    <row r="935">
      <c r="C935" s="7"/>
    </row>
    <row r="936">
      <c r="C936" s="7"/>
    </row>
    <row r="937">
      <c r="C937" s="7"/>
    </row>
    <row r="938">
      <c r="C938" s="7"/>
    </row>
    <row r="939">
      <c r="C939" s="7"/>
    </row>
    <row r="940">
      <c r="C940" s="7"/>
    </row>
    <row r="941">
      <c r="C941" s="7"/>
    </row>
    <row r="942">
      <c r="C942" s="7"/>
    </row>
    <row r="943">
      <c r="C943" s="7"/>
    </row>
    <row r="944">
      <c r="C944" s="7"/>
    </row>
    <row r="945">
      <c r="C945" s="7"/>
    </row>
    <row r="946">
      <c r="C946" s="7"/>
    </row>
    <row r="947">
      <c r="C947" s="7"/>
    </row>
    <row r="948">
      <c r="C948" s="7"/>
    </row>
    <row r="949">
      <c r="C949" s="7"/>
    </row>
    <row r="950">
      <c r="C950" s="7"/>
    </row>
    <row r="951">
      <c r="C951" s="7"/>
    </row>
    <row r="952">
      <c r="C952" s="7"/>
    </row>
    <row r="953">
      <c r="C953" s="7"/>
    </row>
    <row r="954">
      <c r="C954" s="7"/>
    </row>
    <row r="955">
      <c r="C955" s="7"/>
    </row>
    <row r="956">
      <c r="C956" s="7"/>
    </row>
    <row r="957">
      <c r="C957" s="7"/>
    </row>
    <row r="958">
      <c r="C958" s="7"/>
    </row>
    <row r="959">
      <c r="C959" s="7"/>
    </row>
    <row r="960">
      <c r="C960" s="7"/>
    </row>
    <row r="961">
      <c r="C961" s="7"/>
    </row>
    <row r="962">
      <c r="C962" s="7"/>
    </row>
    <row r="963">
      <c r="C963" s="7"/>
    </row>
    <row r="964">
      <c r="C964" s="7"/>
    </row>
    <row r="965">
      <c r="C965" s="7"/>
    </row>
    <row r="966">
      <c r="C966" s="7"/>
    </row>
    <row r="967">
      <c r="C967" s="7"/>
    </row>
    <row r="968">
      <c r="C968" s="7"/>
    </row>
    <row r="969">
      <c r="C969" s="7"/>
    </row>
    <row r="970">
      <c r="C970" s="7"/>
    </row>
    <row r="971">
      <c r="C971" s="7"/>
    </row>
    <row r="972">
      <c r="C972" s="7"/>
    </row>
    <row r="973">
      <c r="C973" s="7"/>
    </row>
    <row r="974">
      <c r="C974" s="7"/>
    </row>
    <row r="975">
      <c r="C975" s="7"/>
    </row>
    <row r="976">
      <c r="C976" s="7"/>
    </row>
    <row r="977">
      <c r="C977" s="7"/>
    </row>
    <row r="978">
      <c r="C978" s="7"/>
    </row>
    <row r="979">
      <c r="C979" s="7"/>
    </row>
    <row r="980">
      <c r="C980" s="7"/>
    </row>
    <row r="981">
      <c r="C981" s="7"/>
    </row>
    <row r="982">
      <c r="C982" s="7"/>
    </row>
    <row r="983">
      <c r="C983" s="7"/>
    </row>
    <row r="984">
      <c r="C984" s="7"/>
    </row>
    <row r="985">
      <c r="C985" s="7"/>
    </row>
    <row r="986">
      <c r="C986" s="7"/>
    </row>
    <row r="987">
      <c r="C987" s="7"/>
    </row>
    <row r="988">
      <c r="C988" s="7"/>
    </row>
    <row r="989">
      <c r="C989" s="7"/>
    </row>
    <row r="990">
      <c r="C990" s="7"/>
    </row>
    <row r="991">
      <c r="C991" s="7"/>
    </row>
    <row r="992">
      <c r="C992" s="7"/>
    </row>
    <row r="993">
      <c r="C993" s="7"/>
    </row>
    <row r="994">
      <c r="C994" s="7"/>
    </row>
    <row r="995">
      <c r="C995" s="7"/>
    </row>
    <row r="996">
      <c r="C996" s="7"/>
    </row>
    <row r="997">
      <c r="C997" s="7"/>
    </row>
    <row r="998">
      <c r="C998" s="7"/>
    </row>
    <row r="999">
      <c r="C999" s="7"/>
    </row>
    <row r="1000">
      <c r="C1000" s="7"/>
    </row>
    <row r="1001">
      <c r="C1001" s="7"/>
    </row>
    <row r="1002">
      <c r="C1002" s="7"/>
    </row>
    <row r="1003">
      <c r="C1003" s="7"/>
    </row>
    <row r="1004">
      <c r="C1004" s="7"/>
    </row>
    <row r="1005">
      <c r="C1005" s="7"/>
    </row>
  </sheetData>
  <mergeCells count="8">
    <mergeCell ref="B2:B3"/>
    <mergeCell ref="C2:C3"/>
    <mergeCell ref="D2:E2"/>
    <mergeCell ref="F2:I2"/>
    <mergeCell ref="J2:M2"/>
    <mergeCell ref="N2:Q2"/>
    <mergeCell ref="R2:U2"/>
    <mergeCell ref="V2:W2"/>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6.5"/>
    <col customWidth="1" min="2" max="2" width="34.0"/>
    <col customWidth="1" min="3" max="3" width="51.75"/>
    <col customWidth="1" min="8" max="8" width="15.25"/>
    <col customWidth="1" min="9" max="9" width="6.75"/>
    <col customWidth="1" min="10" max="10" width="4.13"/>
    <col customWidth="1" min="11" max="11" width="18.88"/>
    <col customWidth="1" min="12" max="12" width="46.0"/>
    <col customWidth="1" min="13" max="13" width="3.75"/>
    <col customWidth="1" min="14" max="14" width="4.38"/>
    <col customWidth="1" min="15" max="15" width="9.13"/>
  </cols>
  <sheetData>
    <row r="1" hidden="1">
      <c r="A1" s="170" t="s">
        <v>686</v>
      </c>
      <c r="B1" s="171"/>
      <c r="C1" s="172"/>
      <c r="D1" s="172"/>
      <c r="E1" s="172"/>
      <c r="F1" s="172"/>
      <c r="G1" s="173" t="s">
        <v>159</v>
      </c>
      <c r="H1" s="174" t="s">
        <v>687</v>
      </c>
      <c r="I1" s="175"/>
      <c r="J1" s="172"/>
      <c r="K1" s="172"/>
      <c r="L1" s="172"/>
      <c r="M1" s="172"/>
      <c r="N1" s="172"/>
      <c r="O1" s="172"/>
      <c r="P1" s="172"/>
      <c r="Q1" s="172"/>
      <c r="R1" s="172"/>
      <c r="S1" s="172"/>
      <c r="T1" s="172"/>
      <c r="U1" s="172"/>
      <c r="V1" s="172"/>
      <c r="W1" s="172"/>
      <c r="X1" s="172"/>
      <c r="Y1" s="172"/>
      <c r="Z1" s="172"/>
      <c r="AA1" s="172"/>
      <c r="AB1" s="172"/>
      <c r="AC1" s="172"/>
      <c r="AD1" s="172"/>
      <c r="AE1" s="172"/>
      <c r="AF1" s="172"/>
    </row>
    <row r="2" hidden="1">
      <c r="A2" s="172"/>
      <c r="B2" s="171"/>
      <c r="C2" s="176"/>
      <c r="D2" s="172"/>
      <c r="E2" s="172"/>
      <c r="F2" s="172"/>
      <c r="G2" s="176"/>
      <c r="H2" s="172"/>
      <c r="I2" s="175"/>
      <c r="J2" s="172"/>
      <c r="K2" s="172"/>
      <c r="L2" s="172"/>
      <c r="M2" s="172"/>
      <c r="N2" s="172"/>
      <c r="O2" s="172"/>
      <c r="P2" s="172"/>
      <c r="Q2" s="172"/>
      <c r="R2" s="172"/>
      <c r="S2" s="172"/>
      <c r="T2" s="172"/>
      <c r="U2" s="172"/>
      <c r="V2" s="172"/>
      <c r="W2" s="172"/>
      <c r="X2" s="172"/>
      <c r="Y2" s="172"/>
      <c r="Z2" s="172"/>
      <c r="AA2" s="172"/>
      <c r="AB2" s="172"/>
      <c r="AC2" s="172"/>
      <c r="AD2" s="172"/>
      <c r="AE2" s="172"/>
      <c r="AF2" s="172"/>
    </row>
    <row r="3" hidden="1">
      <c r="A3" s="177" t="s">
        <v>688</v>
      </c>
      <c r="B3" s="178" t="s">
        <v>689</v>
      </c>
      <c r="C3" s="179" t="s">
        <v>690</v>
      </c>
      <c r="D3" s="177" t="s">
        <v>691</v>
      </c>
      <c r="E3" s="177" t="s">
        <v>692</v>
      </c>
      <c r="F3" s="177" t="s">
        <v>693</v>
      </c>
      <c r="G3" s="180" t="s">
        <v>694</v>
      </c>
      <c r="H3" s="177" t="s">
        <v>695</v>
      </c>
      <c r="I3" s="175"/>
      <c r="J3" s="172"/>
      <c r="K3" s="172"/>
      <c r="L3" s="172"/>
      <c r="M3" s="172"/>
      <c r="N3" s="172"/>
      <c r="O3" s="172"/>
      <c r="P3" s="172"/>
      <c r="Q3" s="172"/>
      <c r="R3" s="172"/>
      <c r="S3" s="172"/>
      <c r="T3" s="172"/>
      <c r="U3" s="172"/>
      <c r="V3" s="172"/>
      <c r="W3" s="172"/>
      <c r="X3" s="172"/>
      <c r="Y3" s="172"/>
      <c r="Z3" s="172"/>
      <c r="AA3" s="172"/>
      <c r="AB3" s="172"/>
      <c r="AC3" s="172"/>
      <c r="AD3" s="172"/>
      <c r="AE3" s="172"/>
      <c r="AF3" s="172"/>
    </row>
    <row r="4" ht="19.5" hidden="1" customHeight="1">
      <c r="A4" s="181">
        <v>1.0</v>
      </c>
      <c r="B4" s="182" t="s">
        <v>696</v>
      </c>
      <c r="C4" s="183" t="s">
        <v>697</v>
      </c>
      <c r="D4" s="184">
        <v>2.0</v>
      </c>
      <c r="E4" s="184">
        <v>2.0</v>
      </c>
      <c r="F4" s="185" t="s">
        <v>698</v>
      </c>
      <c r="G4" s="186">
        <f>300000*110%</f>
        <v>330000</v>
      </c>
      <c r="H4" s="186">
        <f t="shared" ref="H4:H18" si="1">G4*E4*D4</f>
        <v>1320000</v>
      </c>
      <c r="I4" s="175"/>
      <c r="J4" s="172"/>
      <c r="K4" s="172"/>
      <c r="L4" s="172"/>
      <c r="M4" s="172"/>
      <c r="N4" s="172"/>
      <c r="O4" s="172"/>
      <c r="P4" s="172"/>
      <c r="Q4" s="172"/>
      <c r="R4" s="172"/>
      <c r="S4" s="172"/>
      <c r="T4" s="172"/>
      <c r="U4" s="172"/>
      <c r="V4" s="172"/>
      <c r="W4" s="172"/>
      <c r="X4" s="172"/>
      <c r="Y4" s="172"/>
      <c r="Z4" s="172"/>
      <c r="AA4" s="172"/>
      <c r="AB4" s="172"/>
      <c r="AC4" s="172"/>
      <c r="AD4" s="172"/>
      <c r="AE4" s="172"/>
      <c r="AF4" s="172"/>
    </row>
    <row r="5" ht="18.75" hidden="1" customHeight="1">
      <c r="A5" s="184">
        <v>2.0</v>
      </c>
      <c r="B5" s="187" t="s">
        <v>699</v>
      </c>
      <c r="C5" s="183" t="s">
        <v>700</v>
      </c>
      <c r="D5" s="184">
        <v>3.0</v>
      </c>
      <c r="E5" s="184">
        <v>2.0</v>
      </c>
      <c r="F5" s="185" t="s">
        <v>701</v>
      </c>
      <c r="G5" s="186">
        <f>2500000*110%</f>
        <v>2750000</v>
      </c>
      <c r="H5" s="186">
        <f t="shared" si="1"/>
        <v>16500000</v>
      </c>
      <c r="I5" s="175"/>
      <c r="J5" s="172"/>
      <c r="K5" s="172"/>
      <c r="L5" s="172"/>
      <c r="M5" s="172"/>
      <c r="N5" s="172"/>
      <c r="O5" s="172"/>
      <c r="P5" s="172"/>
      <c r="Q5" s="172"/>
      <c r="R5" s="172"/>
      <c r="S5" s="172"/>
      <c r="T5" s="172"/>
      <c r="U5" s="172"/>
      <c r="V5" s="172"/>
      <c r="W5" s="172"/>
      <c r="X5" s="172"/>
      <c r="Y5" s="172"/>
      <c r="Z5" s="172"/>
      <c r="AA5" s="172"/>
      <c r="AB5" s="172"/>
      <c r="AC5" s="172"/>
      <c r="AD5" s="172"/>
      <c r="AE5" s="172"/>
      <c r="AF5" s="172"/>
    </row>
    <row r="6" hidden="1">
      <c r="A6" s="181">
        <v>3.0</v>
      </c>
      <c r="B6" s="22"/>
      <c r="C6" s="183" t="s">
        <v>702</v>
      </c>
      <c r="D6" s="184">
        <v>3.0</v>
      </c>
      <c r="E6" s="184">
        <v>2.0</v>
      </c>
      <c r="F6" s="188" t="s">
        <v>703</v>
      </c>
      <c r="G6" s="186">
        <f>750000*110%</f>
        <v>825000</v>
      </c>
      <c r="H6" s="186">
        <f t="shared" si="1"/>
        <v>4950000</v>
      </c>
      <c r="I6" s="175"/>
      <c r="J6" s="172"/>
      <c r="K6" s="172"/>
      <c r="L6" s="172"/>
      <c r="M6" s="172"/>
      <c r="N6" s="172"/>
      <c r="O6" s="172"/>
      <c r="P6" s="172"/>
      <c r="Q6" s="172"/>
      <c r="R6" s="172"/>
      <c r="S6" s="172"/>
      <c r="T6" s="172"/>
      <c r="U6" s="172"/>
      <c r="V6" s="172"/>
      <c r="W6" s="172"/>
      <c r="X6" s="172"/>
      <c r="Y6" s="172"/>
      <c r="Z6" s="172"/>
      <c r="AA6" s="172"/>
      <c r="AB6" s="172"/>
      <c r="AC6" s="172"/>
      <c r="AD6" s="172"/>
      <c r="AE6" s="172"/>
      <c r="AF6" s="172"/>
    </row>
    <row r="7" hidden="1">
      <c r="A7" s="184">
        <v>4.0</v>
      </c>
      <c r="B7" s="23"/>
      <c r="C7" s="183" t="s">
        <v>704</v>
      </c>
      <c r="D7" s="184">
        <v>3.0</v>
      </c>
      <c r="E7" s="184">
        <v>2.0</v>
      </c>
      <c r="F7" s="188" t="s">
        <v>705</v>
      </c>
      <c r="G7" s="186">
        <f>2000000*110%</f>
        <v>2200000</v>
      </c>
      <c r="H7" s="186">
        <f t="shared" si="1"/>
        <v>13200000</v>
      </c>
      <c r="I7" s="175"/>
      <c r="J7" s="172"/>
      <c r="K7" s="172"/>
      <c r="L7" s="172"/>
      <c r="M7" s="172"/>
      <c r="N7" s="172"/>
      <c r="O7" s="172"/>
      <c r="P7" s="172"/>
      <c r="Q7" s="172"/>
      <c r="R7" s="172"/>
      <c r="S7" s="172"/>
      <c r="T7" s="172"/>
      <c r="U7" s="172"/>
      <c r="V7" s="172"/>
      <c r="W7" s="172"/>
      <c r="X7" s="172"/>
      <c r="Y7" s="172"/>
      <c r="Z7" s="172"/>
      <c r="AA7" s="172"/>
      <c r="AB7" s="172"/>
      <c r="AC7" s="172"/>
      <c r="AD7" s="172"/>
      <c r="AE7" s="172"/>
      <c r="AF7" s="172"/>
    </row>
    <row r="8" hidden="1">
      <c r="A8" s="181">
        <v>5.0</v>
      </c>
      <c r="B8" s="189" t="s">
        <v>706</v>
      </c>
      <c r="C8" s="183" t="s">
        <v>707</v>
      </c>
      <c r="D8" s="184">
        <v>3.0</v>
      </c>
      <c r="E8" s="184">
        <v>2.0</v>
      </c>
      <c r="F8" s="185" t="s">
        <v>708</v>
      </c>
      <c r="G8" s="186">
        <f>5000000*110%</f>
        <v>5500000</v>
      </c>
      <c r="H8" s="186">
        <f t="shared" si="1"/>
        <v>33000000</v>
      </c>
      <c r="I8" s="175"/>
      <c r="J8" s="172"/>
      <c r="K8" s="172"/>
      <c r="L8" s="172"/>
      <c r="M8" s="172"/>
      <c r="N8" s="172"/>
      <c r="O8" s="172"/>
      <c r="P8" s="172"/>
      <c r="Q8" s="172"/>
      <c r="R8" s="172"/>
      <c r="S8" s="172"/>
      <c r="T8" s="172"/>
      <c r="U8" s="172"/>
      <c r="V8" s="172"/>
      <c r="W8" s="172"/>
      <c r="X8" s="172"/>
      <c r="Y8" s="172"/>
      <c r="Z8" s="172"/>
      <c r="AA8" s="172"/>
      <c r="AB8" s="172"/>
      <c r="AC8" s="172"/>
      <c r="AD8" s="172"/>
      <c r="AE8" s="172"/>
      <c r="AF8" s="172"/>
    </row>
    <row r="9" hidden="1">
      <c r="A9" s="184">
        <v>6.0</v>
      </c>
      <c r="B9" s="23"/>
      <c r="C9" s="183" t="s">
        <v>709</v>
      </c>
      <c r="D9" s="184">
        <v>2.0</v>
      </c>
      <c r="E9" s="184">
        <v>2.0</v>
      </c>
      <c r="F9" s="185" t="s">
        <v>708</v>
      </c>
      <c r="G9" s="186">
        <f>1500000*110%</f>
        <v>1650000</v>
      </c>
      <c r="H9" s="186">
        <f t="shared" si="1"/>
        <v>6600000</v>
      </c>
      <c r="I9" s="175"/>
      <c r="J9" s="172"/>
      <c r="K9" s="172"/>
      <c r="L9" s="172"/>
      <c r="M9" s="172"/>
      <c r="N9" s="172"/>
      <c r="O9" s="172"/>
      <c r="P9" s="172"/>
      <c r="Q9" s="172"/>
      <c r="R9" s="172"/>
      <c r="S9" s="172"/>
      <c r="T9" s="172"/>
      <c r="U9" s="172"/>
      <c r="V9" s="172"/>
      <c r="W9" s="172"/>
      <c r="X9" s="172"/>
      <c r="Y9" s="172"/>
      <c r="Z9" s="172"/>
      <c r="AA9" s="172"/>
      <c r="AB9" s="172"/>
      <c r="AC9" s="172"/>
      <c r="AD9" s="172"/>
      <c r="AE9" s="172"/>
      <c r="AF9" s="172"/>
    </row>
    <row r="10" hidden="1">
      <c r="A10" s="181">
        <v>7.0</v>
      </c>
      <c r="B10" s="190" t="s">
        <v>710</v>
      </c>
      <c r="C10" s="183" t="s">
        <v>711</v>
      </c>
      <c r="D10" s="184">
        <v>1.0</v>
      </c>
      <c r="E10" s="181">
        <v>1.0</v>
      </c>
      <c r="F10" s="185" t="s">
        <v>698</v>
      </c>
      <c r="G10" s="186">
        <f>1000000*110%</f>
        <v>1100000</v>
      </c>
      <c r="H10" s="186">
        <f t="shared" si="1"/>
        <v>1100000</v>
      </c>
      <c r="I10" s="175"/>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2"/>
    </row>
    <row r="11" hidden="1">
      <c r="A11" s="184">
        <v>8.0</v>
      </c>
      <c r="B11" s="189" t="s">
        <v>712</v>
      </c>
      <c r="C11" s="183" t="s">
        <v>713</v>
      </c>
      <c r="D11" s="184">
        <v>130.0</v>
      </c>
      <c r="E11" s="184">
        <v>1.0</v>
      </c>
      <c r="F11" s="185" t="s">
        <v>708</v>
      </c>
      <c r="G11" s="186">
        <f t="shared" ref="G11:G12" si="2">20000*110%</f>
        <v>22000</v>
      </c>
      <c r="H11" s="186">
        <f t="shared" si="1"/>
        <v>2860000</v>
      </c>
      <c r="I11" s="175"/>
      <c r="J11" s="172"/>
      <c r="K11" s="172"/>
      <c r="L11" s="172"/>
      <c r="M11" s="172"/>
      <c r="N11" s="172"/>
      <c r="O11" s="172"/>
      <c r="P11" s="172"/>
      <c r="Q11" s="172"/>
      <c r="R11" s="172"/>
      <c r="S11" s="172"/>
      <c r="T11" s="172"/>
      <c r="U11" s="172"/>
      <c r="V11" s="172"/>
      <c r="W11" s="172"/>
      <c r="X11" s="172"/>
      <c r="Y11" s="172"/>
      <c r="Z11" s="172"/>
      <c r="AA11" s="172"/>
      <c r="AB11" s="172"/>
      <c r="AC11" s="172"/>
      <c r="AD11" s="172"/>
      <c r="AE11" s="172"/>
      <c r="AF11" s="172"/>
    </row>
    <row r="12" hidden="1">
      <c r="A12" s="181">
        <v>9.0</v>
      </c>
      <c r="B12" s="22"/>
      <c r="C12" s="183" t="s">
        <v>714</v>
      </c>
      <c r="D12" s="184">
        <v>130.0</v>
      </c>
      <c r="E12" s="184">
        <v>1.0</v>
      </c>
      <c r="F12" s="185" t="s">
        <v>708</v>
      </c>
      <c r="G12" s="186">
        <f t="shared" si="2"/>
        <v>22000</v>
      </c>
      <c r="H12" s="186">
        <f t="shared" si="1"/>
        <v>2860000</v>
      </c>
      <c r="I12" s="175"/>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row>
    <row r="13" hidden="1">
      <c r="A13" s="184">
        <v>10.0</v>
      </c>
      <c r="B13" s="22"/>
      <c r="C13" s="183" t="s">
        <v>715</v>
      </c>
      <c r="D13" s="184">
        <v>130.0</v>
      </c>
      <c r="E13" s="184">
        <v>1.0</v>
      </c>
      <c r="F13" s="185" t="s">
        <v>708</v>
      </c>
      <c r="G13" s="186">
        <f>250000*110%</f>
        <v>275000</v>
      </c>
      <c r="H13" s="186">
        <f t="shared" si="1"/>
        <v>35750000</v>
      </c>
      <c r="I13" s="175"/>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row>
    <row r="14" hidden="1">
      <c r="A14" s="181">
        <v>11.0</v>
      </c>
      <c r="B14" s="23"/>
      <c r="C14" s="191" t="s">
        <v>716</v>
      </c>
      <c r="D14" s="184">
        <v>3.0</v>
      </c>
      <c r="E14" s="184">
        <v>1.0</v>
      </c>
      <c r="F14" s="185" t="s">
        <v>708</v>
      </c>
      <c r="G14" s="186">
        <f>450000*110%</f>
        <v>495000</v>
      </c>
      <c r="H14" s="186">
        <f t="shared" si="1"/>
        <v>1485000</v>
      </c>
      <c r="I14" s="175"/>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row>
    <row r="15" hidden="1">
      <c r="A15" s="184">
        <v>12.0</v>
      </c>
      <c r="B15" s="189" t="s">
        <v>717</v>
      </c>
      <c r="C15" s="183" t="s">
        <v>718</v>
      </c>
      <c r="D15" s="184">
        <v>30.0</v>
      </c>
      <c r="E15" s="184">
        <v>10.0</v>
      </c>
      <c r="F15" s="185" t="s">
        <v>698</v>
      </c>
      <c r="G15" s="186">
        <f t="shared" ref="G15:G16" si="3">75000*110%</f>
        <v>82500</v>
      </c>
      <c r="H15" s="186">
        <f t="shared" si="1"/>
        <v>24750000</v>
      </c>
      <c r="I15" s="175"/>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row>
    <row r="16" hidden="1">
      <c r="A16" s="181">
        <v>13.0</v>
      </c>
      <c r="B16" s="22"/>
      <c r="C16" s="183" t="s">
        <v>719</v>
      </c>
      <c r="D16" s="184">
        <v>30.0</v>
      </c>
      <c r="E16" s="184">
        <v>10.0</v>
      </c>
      <c r="F16" s="185" t="s">
        <v>698</v>
      </c>
      <c r="G16" s="186">
        <f t="shared" si="3"/>
        <v>82500</v>
      </c>
      <c r="H16" s="186">
        <f t="shared" si="1"/>
        <v>24750000</v>
      </c>
      <c r="I16" s="175"/>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row>
    <row r="17" hidden="1">
      <c r="A17" s="184">
        <v>14.0</v>
      </c>
      <c r="B17" s="22"/>
      <c r="C17" s="183" t="s">
        <v>720</v>
      </c>
      <c r="D17" s="184">
        <v>10.0</v>
      </c>
      <c r="E17" s="184">
        <v>2.0</v>
      </c>
      <c r="F17" s="188" t="s">
        <v>703</v>
      </c>
      <c r="G17" s="186">
        <f>450000*110%</f>
        <v>495000</v>
      </c>
      <c r="H17" s="186">
        <f t="shared" si="1"/>
        <v>9900000</v>
      </c>
      <c r="I17" s="175"/>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row>
    <row r="18" hidden="1">
      <c r="A18" s="181">
        <v>15.0</v>
      </c>
      <c r="B18" s="23"/>
      <c r="C18" s="191" t="s">
        <v>721</v>
      </c>
      <c r="D18" s="184">
        <v>30.0</v>
      </c>
      <c r="E18" s="184">
        <v>1.0</v>
      </c>
      <c r="F18" s="185" t="s">
        <v>708</v>
      </c>
      <c r="G18" s="186">
        <f>150000*110%</f>
        <v>165000</v>
      </c>
      <c r="H18" s="186">
        <f t="shared" si="1"/>
        <v>4950000</v>
      </c>
      <c r="I18" s="175"/>
      <c r="J18" s="172"/>
      <c r="K18" s="172"/>
      <c r="L18" s="172"/>
      <c r="M18" s="172"/>
      <c r="N18" s="172"/>
      <c r="O18" s="172"/>
      <c r="P18" s="172"/>
      <c r="Q18" s="172"/>
      <c r="R18" s="172"/>
      <c r="S18" s="172"/>
      <c r="T18" s="172"/>
      <c r="U18" s="172"/>
      <c r="V18" s="172"/>
      <c r="W18" s="172"/>
      <c r="X18" s="172"/>
      <c r="Y18" s="172"/>
      <c r="Z18" s="172"/>
      <c r="AA18" s="172"/>
      <c r="AB18" s="172"/>
      <c r="AC18" s="172"/>
      <c r="AD18" s="172"/>
      <c r="AE18" s="172"/>
      <c r="AF18" s="172"/>
    </row>
    <row r="19" hidden="1">
      <c r="A19" s="192" t="s">
        <v>722</v>
      </c>
      <c r="B19" s="25"/>
      <c r="C19" s="25"/>
      <c r="D19" s="25"/>
      <c r="E19" s="25"/>
      <c r="F19" s="25"/>
      <c r="G19" s="26"/>
      <c r="H19" s="193">
        <f>SUM(H4:H18)</f>
        <v>183975000</v>
      </c>
      <c r="I19" s="175"/>
      <c r="J19" s="172"/>
      <c r="K19" s="172"/>
      <c r="L19" s="172"/>
      <c r="M19" s="172"/>
      <c r="N19" s="172"/>
      <c r="O19" s="172"/>
      <c r="P19" s="172"/>
      <c r="Q19" s="172"/>
      <c r="R19" s="172"/>
      <c r="S19" s="172"/>
      <c r="T19" s="172"/>
      <c r="U19" s="172"/>
      <c r="V19" s="172"/>
      <c r="W19" s="172"/>
      <c r="X19" s="172"/>
      <c r="Y19" s="172"/>
      <c r="Z19" s="172"/>
      <c r="AA19" s="172"/>
      <c r="AB19" s="172"/>
      <c r="AC19" s="172"/>
      <c r="AD19" s="172"/>
      <c r="AE19" s="172"/>
      <c r="AF19" s="172"/>
    </row>
    <row r="20" hidden="1">
      <c r="A20" s="172"/>
      <c r="B20" s="171"/>
      <c r="C20" s="194"/>
      <c r="D20" s="172"/>
      <c r="E20" s="172"/>
      <c r="F20" s="172"/>
      <c r="G20" s="176"/>
      <c r="H20" s="172"/>
      <c r="I20" s="175"/>
      <c r="J20" s="172"/>
      <c r="K20" s="172"/>
      <c r="L20" s="172"/>
      <c r="M20" s="172"/>
      <c r="N20" s="172"/>
      <c r="O20" s="172"/>
      <c r="P20" s="172"/>
      <c r="Q20" s="172"/>
      <c r="R20" s="172"/>
      <c r="S20" s="172"/>
      <c r="T20" s="172"/>
      <c r="U20" s="172"/>
      <c r="V20" s="172"/>
      <c r="W20" s="172"/>
      <c r="X20" s="172"/>
      <c r="Y20" s="172"/>
      <c r="Z20" s="172"/>
      <c r="AA20" s="172"/>
      <c r="AB20" s="172"/>
      <c r="AC20" s="172"/>
      <c r="AD20" s="172"/>
      <c r="AE20" s="172"/>
      <c r="AF20" s="172"/>
    </row>
    <row r="21">
      <c r="A21" s="195" t="s">
        <v>686</v>
      </c>
      <c r="B21" s="196"/>
      <c r="C21" s="197"/>
      <c r="D21" s="197"/>
      <c r="E21" s="197"/>
      <c r="F21" s="197"/>
      <c r="G21" s="198" t="s">
        <v>159</v>
      </c>
      <c r="H21" s="199" t="s">
        <v>687</v>
      </c>
      <c r="I21" s="175"/>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row>
    <row r="22" hidden="1">
      <c r="A22" s="197"/>
      <c r="B22" s="196"/>
      <c r="C22" s="200"/>
      <c r="D22" s="197"/>
      <c r="E22" s="197"/>
      <c r="F22" s="197"/>
      <c r="G22" s="200"/>
      <c r="H22" s="197"/>
      <c r="I22" s="175"/>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row>
    <row r="23" hidden="1">
      <c r="A23" s="201" t="s">
        <v>688</v>
      </c>
      <c r="B23" s="202" t="s">
        <v>689</v>
      </c>
      <c r="C23" s="203" t="s">
        <v>690</v>
      </c>
      <c r="D23" s="201" t="s">
        <v>691</v>
      </c>
      <c r="E23" s="201" t="s">
        <v>692</v>
      </c>
      <c r="F23" s="201" t="s">
        <v>693</v>
      </c>
      <c r="G23" s="204" t="s">
        <v>694</v>
      </c>
      <c r="H23" s="201" t="s">
        <v>695</v>
      </c>
      <c r="I23" s="175"/>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row>
    <row r="24" hidden="1">
      <c r="A24" s="205">
        <v>1.0</v>
      </c>
      <c r="B24" s="206" t="s">
        <v>696</v>
      </c>
      <c r="C24" s="207" t="s">
        <v>697</v>
      </c>
      <c r="D24" s="208">
        <v>2.0</v>
      </c>
      <c r="E24" s="208">
        <v>2.0</v>
      </c>
      <c r="F24" s="209" t="s">
        <v>698</v>
      </c>
      <c r="G24" s="210">
        <f>300000*110%</f>
        <v>330000</v>
      </c>
      <c r="H24" s="210">
        <f t="shared" ref="H24:H35" si="4">G24*E24*D24</f>
        <v>1320000</v>
      </c>
      <c r="I24" s="175"/>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row>
    <row r="25" hidden="1">
      <c r="A25" s="208">
        <v>2.0</v>
      </c>
      <c r="B25" s="211" t="s">
        <v>699</v>
      </c>
      <c r="C25" s="207" t="s">
        <v>723</v>
      </c>
      <c r="D25" s="208">
        <v>2.0</v>
      </c>
      <c r="E25" s="208">
        <v>2.0</v>
      </c>
      <c r="F25" s="209" t="s">
        <v>701</v>
      </c>
      <c r="G25" s="210">
        <f>2500000*110%</f>
        <v>2750000</v>
      </c>
      <c r="H25" s="210">
        <f t="shared" si="4"/>
        <v>11000000</v>
      </c>
      <c r="I25" s="175"/>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row>
    <row r="26" hidden="1">
      <c r="A26" s="205">
        <v>3.0</v>
      </c>
      <c r="B26" s="22"/>
      <c r="C26" s="207" t="s">
        <v>724</v>
      </c>
      <c r="D26" s="208">
        <v>3.0</v>
      </c>
      <c r="E26" s="208">
        <v>2.0</v>
      </c>
      <c r="F26" s="212" t="s">
        <v>703</v>
      </c>
      <c r="G26" s="210">
        <f>750000*110%</f>
        <v>825000</v>
      </c>
      <c r="H26" s="210">
        <f t="shared" si="4"/>
        <v>4950000</v>
      </c>
      <c r="I26" s="175"/>
      <c r="J26" s="197"/>
      <c r="K26" s="197"/>
      <c r="L26" s="197"/>
      <c r="M26" s="197"/>
      <c r="N26" s="197"/>
      <c r="O26" s="197"/>
      <c r="P26" s="197"/>
      <c r="Q26" s="197"/>
      <c r="R26" s="197"/>
      <c r="S26" s="197"/>
      <c r="T26" s="197"/>
      <c r="U26" s="197"/>
      <c r="V26" s="197"/>
      <c r="W26" s="197"/>
      <c r="X26" s="197"/>
      <c r="Y26" s="197"/>
      <c r="Z26" s="197"/>
      <c r="AA26" s="197"/>
      <c r="AB26" s="197"/>
      <c r="AC26" s="197"/>
      <c r="AD26" s="197"/>
      <c r="AE26" s="197"/>
      <c r="AF26" s="197"/>
    </row>
    <row r="27" hidden="1">
      <c r="A27" s="208">
        <v>4.0</v>
      </c>
      <c r="B27" s="23"/>
      <c r="C27" s="207" t="s">
        <v>704</v>
      </c>
      <c r="D27" s="208">
        <v>2.0</v>
      </c>
      <c r="E27" s="208">
        <v>2.0</v>
      </c>
      <c r="F27" s="212" t="s">
        <v>705</v>
      </c>
      <c r="G27" s="210">
        <f>2000000*110%</f>
        <v>2200000</v>
      </c>
      <c r="H27" s="210">
        <f t="shared" si="4"/>
        <v>8800000</v>
      </c>
      <c r="I27" s="175"/>
      <c r="J27" s="197"/>
      <c r="K27" s="197"/>
      <c r="L27" s="197"/>
      <c r="M27" s="197"/>
      <c r="N27" s="197"/>
      <c r="O27" s="197"/>
      <c r="P27" s="197"/>
      <c r="Q27" s="197"/>
      <c r="R27" s="197"/>
      <c r="S27" s="197"/>
      <c r="T27" s="197"/>
      <c r="U27" s="197"/>
      <c r="V27" s="197"/>
      <c r="W27" s="197"/>
      <c r="X27" s="197"/>
      <c r="Y27" s="197"/>
      <c r="Z27" s="197"/>
      <c r="AA27" s="197"/>
      <c r="AB27" s="197"/>
      <c r="AC27" s="197"/>
      <c r="AD27" s="197"/>
      <c r="AE27" s="197"/>
      <c r="AF27" s="197"/>
    </row>
    <row r="28" hidden="1">
      <c r="A28" s="205">
        <v>5.0</v>
      </c>
      <c r="B28" s="190"/>
      <c r="C28" s="207" t="s">
        <v>709</v>
      </c>
      <c r="D28" s="208">
        <v>1.0</v>
      </c>
      <c r="E28" s="208">
        <v>2.0</v>
      </c>
      <c r="F28" s="209" t="s">
        <v>708</v>
      </c>
      <c r="G28" s="210">
        <f>1500000*110%</f>
        <v>1650000</v>
      </c>
      <c r="H28" s="210">
        <f t="shared" si="4"/>
        <v>3300000</v>
      </c>
      <c r="I28" s="175"/>
      <c r="J28" s="197"/>
      <c r="K28" s="197"/>
      <c r="L28" s="197"/>
      <c r="M28" s="197"/>
      <c r="N28" s="197"/>
      <c r="O28" s="197"/>
      <c r="P28" s="197"/>
      <c r="Q28" s="197"/>
      <c r="R28" s="197"/>
      <c r="S28" s="197"/>
      <c r="T28" s="197"/>
      <c r="U28" s="197"/>
      <c r="V28" s="197"/>
      <c r="W28" s="197"/>
      <c r="X28" s="197"/>
      <c r="Y28" s="197"/>
      <c r="Z28" s="197"/>
      <c r="AA28" s="197"/>
      <c r="AB28" s="197"/>
      <c r="AC28" s="197"/>
      <c r="AD28" s="197"/>
      <c r="AE28" s="197"/>
      <c r="AF28" s="197"/>
    </row>
    <row r="29" hidden="1">
      <c r="A29" s="208">
        <v>6.0</v>
      </c>
      <c r="B29" s="190" t="s">
        <v>710</v>
      </c>
      <c r="C29" s="207" t="s">
        <v>711</v>
      </c>
      <c r="D29" s="208">
        <v>1.0</v>
      </c>
      <c r="E29" s="205">
        <v>1.0</v>
      </c>
      <c r="F29" s="209" t="s">
        <v>698</v>
      </c>
      <c r="G29" s="210">
        <f>1000000*110%</f>
        <v>1100000</v>
      </c>
      <c r="H29" s="210">
        <f t="shared" si="4"/>
        <v>1100000</v>
      </c>
      <c r="I29" s="175"/>
      <c r="J29" s="197"/>
      <c r="K29" s="197"/>
      <c r="L29" s="197"/>
      <c r="M29" s="197"/>
      <c r="N29" s="197"/>
      <c r="O29" s="197"/>
      <c r="P29" s="197"/>
      <c r="Q29" s="197"/>
      <c r="R29" s="197"/>
      <c r="S29" s="197"/>
      <c r="T29" s="197"/>
      <c r="U29" s="197"/>
      <c r="V29" s="197"/>
      <c r="W29" s="197"/>
      <c r="X29" s="197"/>
      <c r="Y29" s="197"/>
      <c r="Z29" s="197"/>
      <c r="AA29" s="197"/>
      <c r="AB29" s="197"/>
      <c r="AC29" s="197"/>
      <c r="AD29" s="197"/>
      <c r="AE29" s="197"/>
      <c r="AF29" s="197"/>
    </row>
    <row r="30" hidden="1">
      <c r="A30" s="205">
        <v>7.0</v>
      </c>
      <c r="B30" s="189"/>
      <c r="C30" s="207" t="s">
        <v>725</v>
      </c>
      <c r="D30" s="208">
        <v>130.0</v>
      </c>
      <c r="E30" s="208">
        <v>1.0</v>
      </c>
      <c r="F30" s="209" t="s">
        <v>708</v>
      </c>
      <c r="G30" s="210">
        <f>250000*110%</f>
        <v>275000</v>
      </c>
      <c r="H30" s="210">
        <f t="shared" si="4"/>
        <v>35750000</v>
      </c>
      <c r="I30" s="175"/>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row>
    <row r="31" hidden="1">
      <c r="A31" s="208">
        <v>8.0</v>
      </c>
      <c r="B31" s="23"/>
      <c r="C31" s="213" t="s">
        <v>716</v>
      </c>
      <c r="D31" s="208">
        <v>3.0</v>
      </c>
      <c r="E31" s="208">
        <v>1.0</v>
      </c>
      <c r="F31" s="209" t="s">
        <v>708</v>
      </c>
      <c r="G31" s="210">
        <f>450000*110%</f>
        <v>495000</v>
      </c>
      <c r="H31" s="210">
        <f t="shared" si="4"/>
        <v>1485000</v>
      </c>
      <c r="I31" s="175"/>
      <c r="J31" s="197"/>
      <c r="K31" s="197"/>
      <c r="L31" s="197"/>
      <c r="M31" s="197"/>
      <c r="N31" s="197"/>
      <c r="O31" s="197"/>
      <c r="P31" s="197"/>
      <c r="Q31" s="197"/>
      <c r="R31" s="197"/>
      <c r="S31" s="197"/>
      <c r="T31" s="197"/>
      <c r="U31" s="197"/>
      <c r="V31" s="197"/>
      <c r="W31" s="197"/>
      <c r="X31" s="197"/>
      <c r="Y31" s="197"/>
      <c r="Z31" s="197"/>
      <c r="AA31" s="197"/>
      <c r="AB31" s="197"/>
      <c r="AC31" s="197"/>
      <c r="AD31" s="197"/>
      <c r="AE31" s="197"/>
      <c r="AF31" s="197"/>
    </row>
    <row r="32" hidden="1">
      <c r="A32" s="205">
        <v>9.0</v>
      </c>
      <c r="B32" s="189" t="s">
        <v>717</v>
      </c>
      <c r="C32" s="207" t="s">
        <v>718</v>
      </c>
      <c r="D32" s="208">
        <v>30.0</v>
      </c>
      <c r="E32" s="208">
        <v>10.0</v>
      </c>
      <c r="F32" s="209" t="s">
        <v>698</v>
      </c>
      <c r="G32" s="210">
        <f t="shared" ref="G32:G33" si="5">75000*110%</f>
        <v>82500</v>
      </c>
      <c r="H32" s="210">
        <f t="shared" si="4"/>
        <v>24750000</v>
      </c>
      <c r="I32" s="175"/>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row>
    <row r="33" hidden="1">
      <c r="A33" s="208">
        <v>10.0</v>
      </c>
      <c r="B33" s="22"/>
      <c r="C33" s="207" t="s">
        <v>719</v>
      </c>
      <c r="D33" s="208">
        <v>30.0</v>
      </c>
      <c r="E33" s="208">
        <v>10.0</v>
      </c>
      <c r="F33" s="209" t="s">
        <v>698</v>
      </c>
      <c r="G33" s="210">
        <f t="shared" si="5"/>
        <v>82500</v>
      </c>
      <c r="H33" s="210">
        <f t="shared" si="4"/>
        <v>24750000</v>
      </c>
      <c r="I33" s="175"/>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row>
    <row r="34" hidden="1">
      <c r="A34" s="205">
        <v>11.0</v>
      </c>
      <c r="B34" s="22"/>
      <c r="C34" s="207" t="s">
        <v>720</v>
      </c>
      <c r="D34" s="208">
        <v>10.0</v>
      </c>
      <c r="E34" s="208">
        <v>2.0</v>
      </c>
      <c r="F34" s="212" t="s">
        <v>703</v>
      </c>
      <c r="G34" s="210">
        <f>450000*110%</f>
        <v>495000</v>
      </c>
      <c r="H34" s="210">
        <f t="shared" si="4"/>
        <v>9900000</v>
      </c>
      <c r="I34" s="175"/>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row>
    <row r="35" hidden="1">
      <c r="A35" s="208">
        <v>12.0</v>
      </c>
      <c r="B35" s="23"/>
      <c r="C35" s="213" t="s">
        <v>721</v>
      </c>
      <c r="D35" s="208">
        <v>30.0</v>
      </c>
      <c r="E35" s="208">
        <v>1.0</v>
      </c>
      <c r="F35" s="209" t="s">
        <v>708</v>
      </c>
      <c r="G35" s="210">
        <f>150000*110%</f>
        <v>165000</v>
      </c>
      <c r="H35" s="210">
        <f t="shared" si="4"/>
        <v>4950000</v>
      </c>
      <c r="I35" s="175"/>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row>
    <row r="36" hidden="1">
      <c r="A36" s="214" t="s">
        <v>722</v>
      </c>
      <c r="B36" s="25"/>
      <c r="C36" s="25"/>
      <c r="D36" s="25"/>
      <c r="E36" s="25"/>
      <c r="F36" s="25"/>
      <c r="G36" s="26"/>
      <c r="H36" s="215">
        <f>SUM(H24:H35)</f>
        <v>132055000</v>
      </c>
      <c r="I36" s="175"/>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row>
    <row r="37" hidden="1">
      <c r="A37" s="172"/>
      <c r="B37" s="171"/>
      <c r="C37" s="176"/>
      <c r="D37" s="172"/>
      <c r="E37" s="172"/>
      <c r="F37" s="172"/>
      <c r="G37" s="176"/>
      <c r="H37" s="172"/>
      <c r="I37" s="175"/>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row>
    <row r="38" hidden="1">
      <c r="A38" s="216">
        <v>1.0</v>
      </c>
      <c r="B38" s="217" t="s">
        <v>726</v>
      </c>
      <c r="C38" s="176"/>
      <c r="D38" s="172"/>
      <c r="E38" s="172"/>
      <c r="F38" s="172"/>
      <c r="G38" s="176"/>
      <c r="H38" s="172"/>
      <c r="I38" s="175"/>
      <c r="J38" s="172"/>
      <c r="K38" s="172"/>
      <c r="L38" s="172"/>
      <c r="M38" s="172"/>
      <c r="N38" s="172"/>
      <c r="O38" s="172"/>
      <c r="P38" s="172"/>
      <c r="Q38" s="172"/>
      <c r="R38" s="172"/>
      <c r="S38" s="172"/>
      <c r="T38" s="172"/>
      <c r="U38" s="172"/>
      <c r="V38" s="172"/>
      <c r="W38" s="172"/>
      <c r="X38" s="172"/>
      <c r="Y38" s="172"/>
      <c r="Z38" s="172"/>
      <c r="AA38" s="172"/>
      <c r="AB38" s="172"/>
      <c r="AC38" s="172"/>
      <c r="AD38" s="172"/>
      <c r="AE38" s="172"/>
      <c r="AF38" s="172"/>
    </row>
    <row r="39" hidden="1">
      <c r="A39" s="172"/>
      <c r="B39" s="217" t="s">
        <v>727</v>
      </c>
      <c r="C39" s="176"/>
      <c r="D39" s="172"/>
      <c r="E39" s="172"/>
      <c r="F39" s="172"/>
      <c r="G39" s="176"/>
      <c r="H39" s="172"/>
      <c r="I39" s="175"/>
      <c r="J39" s="172"/>
      <c r="K39" s="172"/>
      <c r="L39" s="172"/>
      <c r="M39" s="172"/>
      <c r="N39" s="172"/>
      <c r="O39" s="172"/>
      <c r="P39" s="172"/>
      <c r="Q39" s="172"/>
      <c r="R39" s="172"/>
      <c r="S39" s="172"/>
      <c r="T39" s="172"/>
      <c r="U39" s="172"/>
      <c r="V39" s="172"/>
      <c r="W39" s="172"/>
      <c r="X39" s="172"/>
      <c r="Y39" s="172"/>
      <c r="Z39" s="172"/>
      <c r="AA39" s="172"/>
      <c r="AB39" s="172"/>
      <c r="AC39" s="172"/>
      <c r="AD39" s="172"/>
      <c r="AE39" s="172"/>
      <c r="AF39" s="172"/>
    </row>
    <row r="40" hidden="1">
      <c r="A40" s="172"/>
      <c r="B40" s="217" t="s">
        <v>728</v>
      </c>
      <c r="C40" s="176"/>
      <c r="D40" s="172"/>
      <c r="E40" s="172"/>
      <c r="F40" s="172"/>
      <c r="G40" s="176"/>
      <c r="H40" s="172"/>
      <c r="I40" s="175"/>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row>
    <row r="41" hidden="1">
      <c r="A41" s="172"/>
      <c r="B41" s="217"/>
      <c r="C41" s="176"/>
      <c r="D41" s="172"/>
      <c r="E41" s="172"/>
      <c r="F41" s="172"/>
      <c r="G41" s="176"/>
      <c r="H41" s="172"/>
      <c r="I41" s="175"/>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row>
    <row r="42" hidden="1">
      <c r="A42" s="172"/>
      <c r="B42" s="217" t="s">
        <v>729</v>
      </c>
      <c r="C42" s="176"/>
      <c r="D42" s="172"/>
      <c r="E42" s="172"/>
      <c r="F42" s="172"/>
      <c r="G42" s="176"/>
      <c r="H42" s="172"/>
      <c r="I42" s="175"/>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row>
    <row r="43" hidden="1">
      <c r="A43" s="172"/>
      <c r="B43" s="171"/>
      <c r="C43" s="176"/>
      <c r="D43" s="172"/>
      <c r="E43" s="172"/>
      <c r="F43" s="172"/>
      <c r="G43" s="176"/>
      <c r="H43" s="172"/>
      <c r="I43" s="175"/>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row>
    <row r="44" hidden="1">
      <c r="A44" s="201" t="s">
        <v>688</v>
      </c>
      <c r="B44" s="202" t="s">
        <v>689</v>
      </c>
      <c r="C44" s="203" t="s">
        <v>690</v>
      </c>
      <c r="D44" s="201" t="s">
        <v>691</v>
      </c>
      <c r="E44" s="201" t="s">
        <v>692</v>
      </c>
      <c r="F44" s="201" t="s">
        <v>693</v>
      </c>
      <c r="G44" s="204" t="s">
        <v>694</v>
      </c>
      <c r="H44" s="201" t="s">
        <v>695</v>
      </c>
      <c r="I44" s="175"/>
      <c r="J44" s="172"/>
      <c r="K44" s="172"/>
      <c r="L44" s="172"/>
      <c r="M44" s="172"/>
      <c r="N44" s="172"/>
      <c r="O44" s="172"/>
      <c r="P44" s="172"/>
      <c r="Q44" s="172"/>
      <c r="R44" s="172"/>
      <c r="S44" s="172"/>
      <c r="T44" s="172"/>
      <c r="U44" s="172"/>
      <c r="V44" s="172"/>
      <c r="W44" s="172"/>
      <c r="X44" s="172"/>
      <c r="Y44" s="172"/>
      <c r="Z44" s="172"/>
      <c r="AA44" s="172"/>
      <c r="AB44" s="172"/>
      <c r="AC44" s="172"/>
      <c r="AD44" s="172"/>
      <c r="AE44" s="172"/>
      <c r="AF44" s="172"/>
    </row>
    <row r="45" hidden="1">
      <c r="A45" s="205">
        <v>1.0</v>
      </c>
      <c r="B45" s="206" t="s">
        <v>696</v>
      </c>
      <c r="C45" s="207" t="s">
        <v>697</v>
      </c>
      <c r="D45" s="208">
        <v>2.0</v>
      </c>
      <c r="E45" s="208">
        <v>2.0</v>
      </c>
      <c r="F45" s="209" t="s">
        <v>698</v>
      </c>
      <c r="G45" s="210">
        <f>300000*110%</f>
        <v>330000</v>
      </c>
      <c r="H45" s="210">
        <f t="shared" ref="H45:H50" si="6">G45*E45*D45</f>
        <v>1320000</v>
      </c>
      <c r="I45" s="175"/>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row>
    <row r="46" hidden="1">
      <c r="A46" s="208">
        <v>2.0</v>
      </c>
      <c r="B46" s="211" t="s">
        <v>699</v>
      </c>
      <c r="C46" s="207" t="s">
        <v>723</v>
      </c>
      <c r="D46" s="208">
        <v>2.0</v>
      </c>
      <c r="E46" s="208">
        <v>2.0</v>
      </c>
      <c r="F46" s="209" t="s">
        <v>701</v>
      </c>
      <c r="G46" s="210">
        <f>2500000*110%</f>
        <v>2750000</v>
      </c>
      <c r="H46" s="210">
        <f t="shared" si="6"/>
        <v>11000000</v>
      </c>
      <c r="I46" s="175"/>
      <c r="J46" s="172"/>
      <c r="K46" s="172"/>
      <c r="L46" s="172"/>
      <c r="M46" s="172"/>
      <c r="N46" s="172"/>
      <c r="O46" s="172"/>
      <c r="P46" s="172"/>
      <c r="Q46" s="172"/>
      <c r="R46" s="172"/>
      <c r="S46" s="172"/>
      <c r="T46" s="172"/>
      <c r="U46" s="172"/>
      <c r="V46" s="172"/>
      <c r="W46" s="172"/>
      <c r="X46" s="172"/>
      <c r="Y46" s="172"/>
      <c r="Z46" s="172"/>
      <c r="AA46" s="172"/>
      <c r="AB46" s="172"/>
      <c r="AC46" s="172"/>
      <c r="AD46" s="172"/>
      <c r="AE46" s="172"/>
      <c r="AF46" s="172"/>
    </row>
    <row r="47" hidden="1">
      <c r="A47" s="205">
        <v>3.0</v>
      </c>
      <c r="B47" s="22"/>
      <c r="C47" s="207" t="s">
        <v>724</v>
      </c>
      <c r="D47" s="208">
        <v>3.0</v>
      </c>
      <c r="E47" s="208">
        <v>2.0</v>
      </c>
      <c r="F47" s="212" t="s">
        <v>703</v>
      </c>
      <c r="G47" s="210">
        <f>750000*110%</f>
        <v>825000</v>
      </c>
      <c r="H47" s="210">
        <f t="shared" si="6"/>
        <v>4950000</v>
      </c>
      <c r="I47" s="175"/>
      <c r="J47" s="172"/>
      <c r="K47" s="172"/>
      <c r="L47" s="172"/>
      <c r="M47" s="172"/>
      <c r="N47" s="172"/>
      <c r="O47" s="172"/>
      <c r="P47" s="172"/>
      <c r="Q47" s="172"/>
      <c r="R47" s="172"/>
      <c r="S47" s="172"/>
      <c r="T47" s="172"/>
      <c r="U47" s="172"/>
      <c r="V47" s="172"/>
      <c r="W47" s="172"/>
      <c r="X47" s="172"/>
      <c r="Y47" s="172"/>
      <c r="Z47" s="172"/>
      <c r="AA47" s="172"/>
      <c r="AB47" s="172"/>
      <c r="AC47" s="172"/>
      <c r="AD47" s="172"/>
      <c r="AE47" s="172"/>
      <c r="AF47" s="172"/>
    </row>
    <row r="48" hidden="1">
      <c r="A48" s="208">
        <v>4.0</v>
      </c>
      <c r="B48" s="23"/>
      <c r="C48" s="207" t="s">
        <v>704</v>
      </c>
      <c r="D48" s="208">
        <v>2.0</v>
      </c>
      <c r="E48" s="208">
        <v>2.0</v>
      </c>
      <c r="F48" s="212" t="s">
        <v>705</v>
      </c>
      <c r="G48" s="210">
        <f>2000000*110%</f>
        <v>2200000</v>
      </c>
      <c r="H48" s="210">
        <f t="shared" si="6"/>
        <v>8800000</v>
      </c>
      <c r="I48" s="175"/>
      <c r="J48" s="172"/>
      <c r="K48" s="172"/>
      <c r="L48" s="172"/>
      <c r="M48" s="172"/>
      <c r="N48" s="172"/>
      <c r="O48" s="172"/>
      <c r="P48" s="172"/>
      <c r="Q48" s="172"/>
      <c r="R48" s="172"/>
      <c r="S48" s="172"/>
      <c r="T48" s="172"/>
      <c r="U48" s="172"/>
      <c r="V48" s="172"/>
      <c r="W48" s="172"/>
      <c r="X48" s="172"/>
      <c r="Y48" s="172"/>
      <c r="Z48" s="172"/>
      <c r="AA48" s="172"/>
      <c r="AB48" s="172"/>
      <c r="AC48" s="172"/>
      <c r="AD48" s="172"/>
      <c r="AE48" s="172"/>
      <c r="AF48" s="172"/>
    </row>
    <row r="49" hidden="1">
      <c r="A49" s="205">
        <v>5.0</v>
      </c>
      <c r="B49" s="190" t="s">
        <v>706</v>
      </c>
      <c r="C49" s="207" t="s">
        <v>709</v>
      </c>
      <c r="D49" s="208">
        <v>1.0</v>
      </c>
      <c r="E49" s="208">
        <v>2.0</v>
      </c>
      <c r="F49" s="209" t="s">
        <v>708</v>
      </c>
      <c r="G49" s="210">
        <f>1500000*110%</f>
        <v>1650000</v>
      </c>
      <c r="H49" s="210">
        <f t="shared" si="6"/>
        <v>3300000</v>
      </c>
      <c r="I49" s="175"/>
      <c r="J49" s="172"/>
      <c r="K49" s="172"/>
      <c r="L49" s="172"/>
      <c r="M49" s="172"/>
      <c r="N49" s="172"/>
      <c r="O49" s="172"/>
      <c r="P49" s="172"/>
      <c r="Q49" s="172"/>
      <c r="R49" s="172"/>
      <c r="S49" s="172"/>
      <c r="T49" s="172"/>
      <c r="U49" s="172"/>
      <c r="V49" s="172"/>
      <c r="W49" s="172"/>
      <c r="X49" s="172"/>
      <c r="Y49" s="172"/>
      <c r="Z49" s="172"/>
      <c r="AA49" s="172"/>
      <c r="AB49" s="172"/>
      <c r="AC49" s="172"/>
      <c r="AD49" s="172"/>
      <c r="AE49" s="172"/>
      <c r="AF49" s="172"/>
    </row>
    <row r="50" hidden="1">
      <c r="A50" s="208">
        <v>6.0</v>
      </c>
      <c r="B50" s="190" t="s">
        <v>710</v>
      </c>
      <c r="C50" s="207" t="s">
        <v>711</v>
      </c>
      <c r="D50" s="208">
        <v>1.0</v>
      </c>
      <c r="E50" s="205">
        <v>1.0</v>
      </c>
      <c r="F50" s="209" t="s">
        <v>698</v>
      </c>
      <c r="G50" s="210">
        <f>1000000*110%</f>
        <v>1100000</v>
      </c>
      <c r="H50" s="210">
        <f t="shared" si="6"/>
        <v>1100000</v>
      </c>
      <c r="I50" s="175"/>
      <c r="J50" s="172"/>
      <c r="K50" s="172"/>
      <c r="L50" s="172"/>
      <c r="M50" s="172"/>
      <c r="N50" s="172"/>
      <c r="O50" s="172"/>
      <c r="P50" s="172"/>
      <c r="Q50" s="172"/>
      <c r="R50" s="172"/>
      <c r="S50" s="172"/>
      <c r="T50" s="172"/>
      <c r="U50" s="172"/>
      <c r="V50" s="172"/>
      <c r="W50" s="172"/>
      <c r="X50" s="172"/>
      <c r="Y50" s="172"/>
      <c r="Z50" s="172"/>
      <c r="AA50" s="172"/>
      <c r="AB50" s="172"/>
      <c r="AC50" s="172"/>
      <c r="AD50" s="172"/>
      <c r="AE50" s="172"/>
      <c r="AF50" s="172"/>
    </row>
    <row r="51" hidden="1">
      <c r="A51" s="205">
        <v>7.0</v>
      </c>
      <c r="B51" s="189" t="s">
        <v>730</v>
      </c>
      <c r="C51" s="207" t="s">
        <v>731</v>
      </c>
      <c r="D51" s="208">
        <v>1.0</v>
      </c>
      <c r="E51" s="208">
        <v>1.0</v>
      </c>
      <c r="F51" s="209" t="s">
        <v>708</v>
      </c>
      <c r="G51" s="218">
        <v>1.0E7</v>
      </c>
      <c r="H51" s="210">
        <f t="shared" ref="H51:H52" si="7">G51*D51</f>
        <v>10000000</v>
      </c>
      <c r="I51" s="175"/>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2"/>
    </row>
    <row r="52" hidden="1">
      <c r="A52" s="208">
        <v>8.0</v>
      </c>
      <c r="B52" s="23"/>
      <c r="C52" s="207" t="s">
        <v>732</v>
      </c>
      <c r="D52" s="208">
        <v>1.0</v>
      </c>
      <c r="E52" s="208">
        <v>1.0</v>
      </c>
      <c r="F52" s="209" t="s">
        <v>708</v>
      </c>
      <c r="G52" s="218">
        <v>1.0E7</v>
      </c>
      <c r="H52" s="210">
        <f t="shared" si="7"/>
        <v>10000000</v>
      </c>
      <c r="I52" s="175"/>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row>
    <row r="53" hidden="1">
      <c r="A53" s="205">
        <v>9.0</v>
      </c>
      <c r="B53" s="189" t="s">
        <v>733</v>
      </c>
      <c r="C53" s="207" t="s">
        <v>725</v>
      </c>
      <c r="D53" s="208">
        <v>130.0</v>
      </c>
      <c r="E53" s="208">
        <v>1.0</v>
      </c>
      <c r="F53" s="209" t="s">
        <v>708</v>
      </c>
      <c r="G53" s="210">
        <f>250000*110%</f>
        <v>275000</v>
      </c>
      <c r="H53" s="210">
        <f t="shared" ref="H53:H58" si="8">G53*E53*D53</f>
        <v>35750000</v>
      </c>
      <c r="I53" s="175"/>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row>
    <row r="54" hidden="1">
      <c r="A54" s="208">
        <v>10.0</v>
      </c>
      <c r="B54" s="23"/>
      <c r="C54" s="213" t="s">
        <v>716</v>
      </c>
      <c r="D54" s="208">
        <v>2.0</v>
      </c>
      <c r="E54" s="208">
        <v>1.0</v>
      </c>
      <c r="F54" s="209" t="s">
        <v>708</v>
      </c>
      <c r="G54" s="210">
        <f>450000*110%</f>
        <v>495000</v>
      </c>
      <c r="H54" s="210">
        <f t="shared" si="8"/>
        <v>990000</v>
      </c>
      <c r="I54" s="175"/>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row>
    <row r="55" hidden="1">
      <c r="A55" s="205">
        <v>11.0</v>
      </c>
      <c r="B55" s="189" t="s">
        <v>717</v>
      </c>
      <c r="C55" s="207" t="s">
        <v>718</v>
      </c>
      <c r="D55" s="208">
        <v>50.0</v>
      </c>
      <c r="E55" s="208">
        <v>10.0</v>
      </c>
      <c r="F55" s="209" t="s">
        <v>698</v>
      </c>
      <c r="G55" s="210">
        <f t="shared" ref="G55:G56" si="9">75000*110%</f>
        <v>82500</v>
      </c>
      <c r="H55" s="210">
        <f t="shared" si="8"/>
        <v>41250000</v>
      </c>
      <c r="I55" s="175"/>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row>
    <row r="56" hidden="1">
      <c r="A56" s="208">
        <v>12.0</v>
      </c>
      <c r="B56" s="22"/>
      <c r="C56" s="207" t="s">
        <v>719</v>
      </c>
      <c r="D56" s="208">
        <v>50.0</v>
      </c>
      <c r="E56" s="208">
        <v>10.0</v>
      </c>
      <c r="F56" s="209" t="s">
        <v>698</v>
      </c>
      <c r="G56" s="210">
        <f t="shared" si="9"/>
        <v>82500</v>
      </c>
      <c r="H56" s="210">
        <f t="shared" si="8"/>
        <v>41250000</v>
      </c>
      <c r="I56" s="175"/>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row>
    <row r="57" hidden="1">
      <c r="A57" s="205">
        <v>13.0</v>
      </c>
      <c r="B57" s="22"/>
      <c r="C57" s="207" t="s">
        <v>720</v>
      </c>
      <c r="D57" s="208">
        <v>10.0</v>
      </c>
      <c r="E57" s="208">
        <v>2.0</v>
      </c>
      <c r="F57" s="212" t="s">
        <v>703</v>
      </c>
      <c r="G57" s="210">
        <f>450000*110%</f>
        <v>495000</v>
      </c>
      <c r="H57" s="210">
        <f t="shared" si="8"/>
        <v>9900000</v>
      </c>
      <c r="I57" s="175"/>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row>
    <row r="58" hidden="1">
      <c r="A58" s="208">
        <v>14.0</v>
      </c>
      <c r="B58" s="22"/>
      <c r="C58" s="213" t="s">
        <v>721</v>
      </c>
      <c r="D58" s="208">
        <v>100.0</v>
      </c>
      <c r="E58" s="208">
        <v>1.0</v>
      </c>
      <c r="F58" s="209" t="s">
        <v>708</v>
      </c>
      <c r="G58" s="210">
        <f>150000*110%</f>
        <v>165000</v>
      </c>
      <c r="H58" s="210">
        <f t="shared" si="8"/>
        <v>16500000</v>
      </c>
      <c r="I58" s="175"/>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row>
    <row r="59" hidden="1">
      <c r="A59" s="205">
        <v>15.0</v>
      </c>
      <c r="B59" s="23"/>
      <c r="C59" s="213" t="s">
        <v>734</v>
      </c>
      <c r="D59" s="208">
        <v>1.0</v>
      </c>
      <c r="E59" s="208">
        <v>2.0</v>
      </c>
      <c r="F59" s="209" t="s">
        <v>698</v>
      </c>
      <c r="G59" s="218">
        <v>1999000.0</v>
      </c>
      <c r="H59" s="210">
        <f>G59*D59</f>
        <v>1999000</v>
      </c>
      <c r="I59" s="175"/>
      <c r="J59" s="172"/>
      <c r="K59" s="172"/>
      <c r="L59" s="172"/>
      <c r="M59" s="172"/>
      <c r="N59" s="172"/>
      <c r="O59" s="172"/>
      <c r="P59" s="172"/>
      <c r="Q59" s="172"/>
      <c r="R59" s="172"/>
      <c r="S59" s="172"/>
      <c r="T59" s="172"/>
      <c r="U59" s="172"/>
      <c r="V59" s="172"/>
      <c r="W59" s="172"/>
      <c r="X59" s="172"/>
      <c r="Y59" s="172"/>
      <c r="Z59" s="172"/>
      <c r="AA59" s="172"/>
      <c r="AB59" s="172"/>
      <c r="AC59" s="172"/>
      <c r="AD59" s="172"/>
      <c r="AE59" s="172"/>
      <c r="AF59" s="172"/>
    </row>
    <row r="60" hidden="1">
      <c r="A60" s="214" t="s">
        <v>722</v>
      </c>
      <c r="B60" s="25"/>
      <c r="C60" s="25"/>
      <c r="D60" s="25"/>
      <c r="E60" s="25"/>
      <c r="F60" s="25"/>
      <c r="G60" s="26"/>
      <c r="H60" s="215">
        <f>SUM(H45:H58)</f>
        <v>196110000</v>
      </c>
      <c r="I60" s="175"/>
      <c r="J60" s="172"/>
      <c r="K60" s="172"/>
      <c r="L60" s="172"/>
      <c r="M60" s="172"/>
      <c r="N60" s="172"/>
      <c r="O60" s="172"/>
      <c r="P60" s="172"/>
      <c r="Q60" s="172"/>
      <c r="R60" s="172"/>
      <c r="S60" s="172"/>
      <c r="T60" s="172"/>
      <c r="U60" s="172"/>
      <c r="V60" s="172"/>
      <c r="W60" s="172"/>
      <c r="X60" s="172"/>
      <c r="Y60" s="172"/>
      <c r="Z60" s="172"/>
      <c r="AA60" s="172"/>
      <c r="AB60" s="172"/>
      <c r="AC60" s="172"/>
      <c r="AD60" s="172"/>
      <c r="AE60" s="172"/>
      <c r="AF60" s="172"/>
    </row>
    <row r="61" hidden="1">
      <c r="A61" s="172"/>
      <c r="B61" s="171"/>
      <c r="C61" s="176"/>
      <c r="D61" s="172"/>
      <c r="E61" s="172"/>
      <c r="F61" s="172"/>
      <c r="G61" s="176"/>
      <c r="H61" s="172"/>
      <c r="I61" s="175"/>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row>
    <row r="62" hidden="1">
      <c r="A62" s="172"/>
      <c r="B62" s="171"/>
      <c r="C62" s="176"/>
      <c r="D62" s="172"/>
      <c r="E62" s="172"/>
      <c r="F62" s="172"/>
      <c r="G62" s="176"/>
      <c r="H62" s="172"/>
      <c r="I62" s="175"/>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row>
    <row r="63" hidden="1">
      <c r="A63" s="172"/>
      <c r="B63" s="217" t="s">
        <v>735</v>
      </c>
      <c r="C63" s="219">
        <v>150.0</v>
      </c>
      <c r="D63" s="172"/>
      <c r="E63" s="172"/>
      <c r="F63" s="172"/>
      <c r="G63" s="176"/>
      <c r="H63" s="172"/>
      <c r="I63" s="175"/>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row>
    <row r="64" hidden="1">
      <c r="A64" s="172"/>
      <c r="B64" s="217" t="s">
        <v>736</v>
      </c>
      <c r="C64" s="219">
        <v>150.0</v>
      </c>
      <c r="D64" s="172"/>
      <c r="E64" s="172"/>
      <c r="F64" s="172"/>
      <c r="G64" s="176"/>
      <c r="H64" s="172"/>
      <c r="I64" s="175"/>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row>
    <row r="65" hidden="1">
      <c r="A65" s="172"/>
      <c r="B65" s="171"/>
      <c r="C65" s="176"/>
      <c r="D65" s="172"/>
      <c r="E65" s="172"/>
      <c r="F65" s="172"/>
      <c r="G65" s="176"/>
      <c r="H65" s="172"/>
      <c r="I65" s="175"/>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row>
    <row r="66" hidden="1">
      <c r="A66" s="220" t="s">
        <v>737</v>
      </c>
      <c r="B66" s="221"/>
      <c r="C66" s="222"/>
      <c r="D66" s="223"/>
      <c r="E66" s="223"/>
      <c r="F66" s="223"/>
      <c r="G66" s="224"/>
      <c r="H66" s="223"/>
      <c r="I66" s="175"/>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row>
    <row r="67" hidden="1">
      <c r="A67" s="172"/>
      <c r="B67" s="171"/>
      <c r="C67" s="176"/>
      <c r="D67" s="172"/>
      <c r="E67" s="172"/>
      <c r="F67" s="172"/>
      <c r="G67" s="176"/>
      <c r="H67" s="172"/>
      <c r="I67" s="175"/>
      <c r="J67" s="172"/>
      <c r="K67" s="172"/>
      <c r="L67" s="172"/>
      <c r="M67" s="172"/>
      <c r="N67" s="172"/>
      <c r="O67" s="172"/>
      <c r="P67" s="172"/>
      <c r="Q67" s="172"/>
      <c r="R67" s="172"/>
      <c r="S67" s="172"/>
      <c r="T67" s="172"/>
      <c r="U67" s="172"/>
      <c r="V67" s="172"/>
      <c r="W67" s="172"/>
      <c r="X67" s="172"/>
      <c r="Y67" s="172"/>
      <c r="Z67" s="172"/>
      <c r="AA67" s="172"/>
      <c r="AB67" s="172"/>
      <c r="AC67" s="172"/>
      <c r="AD67" s="172"/>
      <c r="AE67" s="172"/>
      <c r="AF67" s="172"/>
    </row>
    <row r="68" hidden="1">
      <c r="A68" s="201" t="s">
        <v>688</v>
      </c>
      <c r="B68" s="202" t="s">
        <v>689</v>
      </c>
      <c r="C68" s="203" t="s">
        <v>690</v>
      </c>
      <c r="D68" s="201" t="s">
        <v>691</v>
      </c>
      <c r="E68" s="201" t="s">
        <v>692</v>
      </c>
      <c r="F68" s="201" t="s">
        <v>693</v>
      </c>
      <c r="G68" s="204" t="s">
        <v>694</v>
      </c>
      <c r="H68" s="201" t="s">
        <v>695</v>
      </c>
      <c r="I68" s="175"/>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2"/>
    </row>
    <row r="69" hidden="1">
      <c r="A69" s="205">
        <v>1.0</v>
      </c>
      <c r="B69" s="206" t="s">
        <v>696</v>
      </c>
      <c r="C69" s="207" t="s">
        <v>697</v>
      </c>
      <c r="D69" s="208">
        <v>2.0</v>
      </c>
      <c r="E69" s="208">
        <v>2.0</v>
      </c>
      <c r="F69" s="209" t="s">
        <v>698</v>
      </c>
      <c r="G69" s="210">
        <f>300000*110%</f>
        <v>330000</v>
      </c>
      <c r="H69" s="210">
        <f t="shared" ref="H69:H74" si="10">G69*E69*D69</f>
        <v>1320000</v>
      </c>
      <c r="I69" s="175"/>
      <c r="J69" s="172"/>
      <c r="K69" s="172"/>
      <c r="L69" s="172"/>
      <c r="M69" s="172"/>
      <c r="N69" s="172"/>
      <c r="O69" s="172"/>
      <c r="P69" s="172"/>
      <c r="Q69" s="172"/>
      <c r="R69" s="172"/>
      <c r="S69" s="172"/>
      <c r="T69" s="172"/>
      <c r="U69" s="172"/>
      <c r="V69" s="172"/>
      <c r="W69" s="172"/>
      <c r="X69" s="172"/>
      <c r="Y69" s="172"/>
      <c r="Z69" s="172"/>
      <c r="AA69" s="172"/>
      <c r="AB69" s="172"/>
      <c r="AC69" s="172"/>
      <c r="AD69" s="172"/>
      <c r="AE69" s="172"/>
      <c r="AF69" s="172"/>
    </row>
    <row r="70" hidden="1">
      <c r="A70" s="208">
        <v>2.0</v>
      </c>
      <c r="B70" s="211" t="s">
        <v>699</v>
      </c>
      <c r="C70" s="207" t="s">
        <v>723</v>
      </c>
      <c r="D70" s="208">
        <v>2.0</v>
      </c>
      <c r="E70" s="208">
        <v>2.0</v>
      </c>
      <c r="F70" s="209" t="s">
        <v>701</v>
      </c>
      <c r="G70" s="210">
        <f>2500000*110%</f>
        <v>2750000</v>
      </c>
      <c r="H70" s="210">
        <f t="shared" si="10"/>
        <v>11000000</v>
      </c>
      <c r="I70" s="175"/>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row>
    <row r="71" hidden="1">
      <c r="A71" s="205">
        <v>3.0</v>
      </c>
      <c r="B71" s="22"/>
      <c r="C71" s="207" t="s">
        <v>724</v>
      </c>
      <c r="D71" s="208">
        <v>3.0</v>
      </c>
      <c r="E71" s="208">
        <v>2.0</v>
      </c>
      <c r="F71" s="212" t="s">
        <v>703</v>
      </c>
      <c r="G71" s="210">
        <f>750000*110%</f>
        <v>825000</v>
      </c>
      <c r="H71" s="210">
        <f t="shared" si="10"/>
        <v>4950000</v>
      </c>
      <c r="I71" s="175"/>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row>
    <row r="72" hidden="1">
      <c r="A72" s="208">
        <v>4.0</v>
      </c>
      <c r="B72" s="23"/>
      <c r="C72" s="207" t="s">
        <v>704</v>
      </c>
      <c r="D72" s="208">
        <v>2.0</v>
      </c>
      <c r="E72" s="208">
        <v>2.0</v>
      </c>
      <c r="F72" s="212" t="s">
        <v>705</v>
      </c>
      <c r="G72" s="210">
        <f>2000000*110%</f>
        <v>2200000</v>
      </c>
      <c r="H72" s="210">
        <f t="shared" si="10"/>
        <v>8800000</v>
      </c>
      <c r="I72" s="175"/>
      <c r="J72" s="172"/>
      <c r="K72" s="172"/>
      <c r="L72" s="172"/>
      <c r="M72" s="172"/>
      <c r="N72" s="172"/>
      <c r="O72" s="172"/>
      <c r="P72" s="172"/>
      <c r="Q72" s="172"/>
      <c r="R72" s="172"/>
      <c r="S72" s="172"/>
      <c r="T72" s="172"/>
      <c r="U72" s="172"/>
      <c r="V72" s="172"/>
      <c r="W72" s="172"/>
      <c r="X72" s="172"/>
      <c r="Y72" s="172"/>
      <c r="Z72" s="172"/>
      <c r="AA72" s="172"/>
      <c r="AB72" s="172"/>
      <c r="AC72" s="172"/>
      <c r="AD72" s="172"/>
      <c r="AE72" s="172"/>
      <c r="AF72" s="172"/>
    </row>
    <row r="73" hidden="1">
      <c r="A73" s="205">
        <v>5.0</v>
      </c>
      <c r="B73" s="190" t="s">
        <v>706</v>
      </c>
      <c r="C73" s="207" t="s">
        <v>709</v>
      </c>
      <c r="D73" s="208">
        <v>1.0</v>
      </c>
      <c r="E73" s="208">
        <v>2.0</v>
      </c>
      <c r="F73" s="209" t="s">
        <v>708</v>
      </c>
      <c r="G73" s="210">
        <f>1500000*110%</f>
        <v>1650000</v>
      </c>
      <c r="H73" s="210">
        <f t="shared" si="10"/>
        <v>3300000</v>
      </c>
      <c r="I73" s="175"/>
      <c r="J73" s="172"/>
      <c r="K73" s="172"/>
      <c r="L73" s="172"/>
      <c r="M73" s="172"/>
      <c r="N73" s="172"/>
      <c r="O73" s="172"/>
      <c r="P73" s="172"/>
      <c r="Q73" s="172"/>
      <c r="R73" s="172"/>
      <c r="S73" s="172"/>
      <c r="T73" s="172"/>
      <c r="U73" s="172"/>
      <c r="V73" s="172"/>
      <c r="W73" s="172"/>
      <c r="X73" s="172"/>
      <c r="Y73" s="172"/>
      <c r="Z73" s="172"/>
      <c r="AA73" s="172"/>
      <c r="AB73" s="172"/>
      <c r="AC73" s="172"/>
      <c r="AD73" s="172"/>
      <c r="AE73" s="172"/>
      <c r="AF73" s="172"/>
    </row>
    <row r="74" hidden="1">
      <c r="A74" s="208">
        <v>6.0</v>
      </c>
      <c r="B74" s="190" t="s">
        <v>710</v>
      </c>
      <c r="C74" s="207" t="s">
        <v>711</v>
      </c>
      <c r="D74" s="208">
        <v>1.0</v>
      </c>
      <c r="E74" s="205">
        <v>1.0</v>
      </c>
      <c r="F74" s="209" t="s">
        <v>698</v>
      </c>
      <c r="G74" s="210">
        <f>1000000*110%</f>
        <v>1100000</v>
      </c>
      <c r="H74" s="210">
        <f t="shared" si="10"/>
        <v>1100000</v>
      </c>
      <c r="I74" s="175"/>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row>
    <row r="75" hidden="1">
      <c r="A75" s="225">
        <v>7.0</v>
      </c>
      <c r="B75" s="226" t="s">
        <v>738</v>
      </c>
      <c r="C75" s="227" t="s">
        <v>739</v>
      </c>
      <c r="D75" s="228">
        <v>28.0</v>
      </c>
      <c r="E75" s="228">
        <v>1.0</v>
      </c>
      <c r="F75" s="229" t="s">
        <v>708</v>
      </c>
      <c r="G75" s="230">
        <v>2800000.0</v>
      </c>
      <c r="H75" s="231">
        <f t="shared" ref="H75:H77" si="11">G75*D75</f>
        <v>78400000</v>
      </c>
      <c r="I75" s="175"/>
      <c r="J75" s="172"/>
      <c r="K75" s="172"/>
      <c r="L75" s="172"/>
      <c r="M75" s="172"/>
      <c r="N75" s="172"/>
      <c r="O75" s="172"/>
      <c r="P75" s="172"/>
      <c r="Q75" s="172"/>
      <c r="R75" s="172"/>
      <c r="S75" s="172"/>
      <c r="T75" s="172"/>
      <c r="U75" s="172"/>
      <c r="V75" s="172"/>
      <c r="W75" s="172"/>
      <c r="X75" s="172"/>
      <c r="Y75" s="172"/>
      <c r="Z75" s="172"/>
      <c r="AA75" s="172"/>
      <c r="AB75" s="172"/>
      <c r="AC75" s="172"/>
      <c r="AD75" s="172"/>
      <c r="AE75" s="172"/>
      <c r="AF75" s="172"/>
    </row>
    <row r="76" hidden="1">
      <c r="A76" s="208">
        <v>8.0</v>
      </c>
      <c r="B76" s="189" t="s">
        <v>730</v>
      </c>
      <c r="C76" s="207" t="s">
        <v>731</v>
      </c>
      <c r="D76" s="208">
        <v>1.0</v>
      </c>
      <c r="E76" s="208">
        <v>1.0</v>
      </c>
      <c r="F76" s="209" t="s">
        <v>708</v>
      </c>
      <c r="G76" s="218">
        <v>5000000.0</v>
      </c>
      <c r="H76" s="210">
        <f t="shared" si="11"/>
        <v>5000000</v>
      </c>
      <c r="I76" s="175"/>
      <c r="J76" s="172"/>
      <c r="K76" s="172"/>
      <c r="L76" s="172"/>
      <c r="M76" s="172"/>
      <c r="N76" s="172"/>
      <c r="O76" s="172"/>
      <c r="P76" s="172"/>
      <c r="Q76" s="172"/>
      <c r="R76" s="172"/>
      <c r="S76" s="172"/>
      <c r="T76" s="172"/>
      <c r="U76" s="172"/>
      <c r="V76" s="172"/>
      <c r="W76" s="172"/>
      <c r="X76" s="172"/>
      <c r="Y76" s="172"/>
      <c r="Z76" s="172"/>
      <c r="AA76" s="172"/>
      <c r="AB76" s="172"/>
      <c r="AC76" s="172"/>
      <c r="AD76" s="172"/>
      <c r="AE76" s="172"/>
      <c r="AF76" s="172"/>
    </row>
    <row r="77" hidden="1">
      <c r="A77" s="205">
        <v>9.0</v>
      </c>
      <c r="B77" s="23"/>
      <c r="C77" s="207" t="s">
        <v>732</v>
      </c>
      <c r="D77" s="208">
        <v>1.0</v>
      </c>
      <c r="E77" s="208">
        <v>1.0</v>
      </c>
      <c r="F77" s="209" t="s">
        <v>708</v>
      </c>
      <c r="G77" s="218">
        <v>5000000.0</v>
      </c>
      <c r="H77" s="210">
        <f t="shared" si="11"/>
        <v>5000000</v>
      </c>
      <c r="I77" s="175"/>
      <c r="J77" s="172"/>
      <c r="K77" s="172"/>
      <c r="L77" s="172"/>
      <c r="M77" s="172"/>
      <c r="N77" s="172"/>
      <c r="O77" s="172"/>
      <c r="P77" s="172"/>
      <c r="Q77" s="172"/>
      <c r="R77" s="172"/>
      <c r="S77" s="172"/>
      <c r="T77" s="172"/>
      <c r="U77" s="172"/>
      <c r="V77" s="172"/>
      <c r="W77" s="172"/>
      <c r="X77" s="172"/>
      <c r="Y77" s="172"/>
      <c r="Z77" s="172"/>
      <c r="AA77" s="172"/>
      <c r="AB77" s="172"/>
      <c r="AC77" s="172"/>
      <c r="AD77" s="172"/>
      <c r="AE77" s="172"/>
      <c r="AF77" s="172"/>
    </row>
    <row r="78" hidden="1">
      <c r="A78" s="208">
        <v>10.0</v>
      </c>
      <c r="B78" s="189" t="s">
        <v>733</v>
      </c>
      <c r="C78" s="207" t="s">
        <v>725</v>
      </c>
      <c r="D78" s="208">
        <v>130.0</v>
      </c>
      <c r="E78" s="208">
        <v>1.0</v>
      </c>
      <c r="F78" s="209" t="s">
        <v>708</v>
      </c>
      <c r="G78" s="210">
        <f>250000*110%</f>
        <v>275000</v>
      </c>
      <c r="H78" s="210">
        <f t="shared" ref="H78:H83" si="12">G78*E78*D78</f>
        <v>35750000</v>
      </c>
      <c r="I78" s="175"/>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2"/>
    </row>
    <row r="79" hidden="1">
      <c r="A79" s="205">
        <v>11.0</v>
      </c>
      <c r="B79" s="23"/>
      <c r="C79" s="213" t="s">
        <v>716</v>
      </c>
      <c r="D79" s="208">
        <v>2.0</v>
      </c>
      <c r="E79" s="208">
        <v>1.0</v>
      </c>
      <c r="F79" s="209" t="s">
        <v>708</v>
      </c>
      <c r="G79" s="210">
        <f>450000*110%</f>
        <v>495000</v>
      </c>
      <c r="H79" s="210">
        <f t="shared" si="12"/>
        <v>990000</v>
      </c>
      <c r="I79" s="175"/>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row>
    <row r="80" hidden="1">
      <c r="A80" s="208">
        <v>12.0</v>
      </c>
      <c r="B80" s="189" t="s">
        <v>717</v>
      </c>
      <c r="C80" s="207" t="s">
        <v>740</v>
      </c>
      <c r="D80" s="208">
        <v>100.0</v>
      </c>
      <c r="E80" s="208">
        <v>2.0</v>
      </c>
      <c r="F80" s="209" t="s">
        <v>698</v>
      </c>
      <c r="G80" s="210">
        <f t="shared" ref="G80:G81" si="13">75000*110%</f>
        <v>82500</v>
      </c>
      <c r="H80" s="210">
        <f t="shared" si="12"/>
        <v>16500000</v>
      </c>
      <c r="I80" s="175"/>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row>
    <row r="81" hidden="1">
      <c r="A81" s="205">
        <v>13.0</v>
      </c>
      <c r="B81" s="22"/>
      <c r="C81" s="207" t="s">
        <v>741</v>
      </c>
      <c r="D81" s="208">
        <v>100.0</v>
      </c>
      <c r="E81" s="208">
        <v>2.0</v>
      </c>
      <c r="F81" s="209" t="s">
        <v>698</v>
      </c>
      <c r="G81" s="210">
        <f t="shared" si="13"/>
        <v>82500</v>
      </c>
      <c r="H81" s="210">
        <f t="shared" si="12"/>
        <v>16500000</v>
      </c>
      <c r="I81" s="175"/>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row>
    <row r="82" hidden="1">
      <c r="A82" s="208">
        <v>14.0</v>
      </c>
      <c r="B82" s="22"/>
      <c r="C82" s="207" t="s">
        <v>720</v>
      </c>
      <c r="D82" s="208">
        <v>10.0</v>
      </c>
      <c r="E82" s="208">
        <v>2.0</v>
      </c>
      <c r="F82" s="212" t="s">
        <v>703</v>
      </c>
      <c r="G82" s="210">
        <f>450000*110%</f>
        <v>495000</v>
      </c>
      <c r="H82" s="210">
        <f t="shared" si="12"/>
        <v>9900000</v>
      </c>
      <c r="I82" s="175"/>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row>
    <row r="83" hidden="1">
      <c r="A83" s="205">
        <v>15.0</v>
      </c>
      <c r="B83" s="22"/>
      <c r="C83" s="213" t="s">
        <v>721</v>
      </c>
      <c r="D83" s="208">
        <v>100.0</v>
      </c>
      <c r="E83" s="208">
        <v>1.0</v>
      </c>
      <c r="F83" s="209" t="s">
        <v>708</v>
      </c>
      <c r="G83" s="210">
        <f>150000*110%</f>
        <v>165000</v>
      </c>
      <c r="H83" s="210">
        <f t="shared" si="12"/>
        <v>16500000</v>
      </c>
      <c r="I83" s="175"/>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row>
    <row r="84" hidden="1">
      <c r="A84" s="208">
        <v>16.0</v>
      </c>
      <c r="B84" s="23"/>
      <c r="C84" s="213" t="s">
        <v>734</v>
      </c>
      <c r="D84" s="208">
        <v>1.0</v>
      </c>
      <c r="E84" s="208">
        <v>2.0</v>
      </c>
      <c r="F84" s="209" t="s">
        <v>698</v>
      </c>
      <c r="G84" s="218">
        <v>1999000.0</v>
      </c>
      <c r="H84" s="210">
        <f>G84*D84</f>
        <v>1999000</v>
      </c>
      <c r="I84" s="175"/>
      <c r="J84" s="172"/>
      <c r="K84" s="172"/>
      <c r="L84" s="172"/>
      <c r="M84" s="172"/>
      <c r="N84" s="172"/>
      <c r="O84" s="172"/>
      <c r="P84" s="172"/>
      <c r="Q84" s="172"/>
      <c r="R84" s="172"/>
      <c r="S84" s="172"/>
      <c r="T84" s="172"/>
      <c r="U84" s="172"/>
      <c r="V84" s="172"/>
      <c r="W84" s="172"/>
      <c r="X84" s="172"/>
      <c r="Y84" s="172"/>
      <c r="Z84" s="172"/>
      <c r="AA84" s="172"/>
      <c r="AB84" s="172"/>
      <c r="AC84" s="172"/>
      <c r="AD84" s="172"/>
      <c r="AE84" s="172"/>
      <c r="AF84" s="172"/>
    </row>
    <row r="85" hidden="1">
      <c r="A85" s="214" t="s">
        <v>722</v>
      </c>
      <c r="B85" s="25"/>
      <c r="C85" s="25"/>
      <c r="D85" s="25"/>
      <c r="E85" s="25"/>
      <c r="F85" s="25"/>
      <c r="G85" s="26"/>
      <c r="H85" s="215">
        <f>SUM(H69:H83)</f>
        <v>215010000</v>
      </c>
      <c r="I85" s="175"/>
      <c r="J85" s="172"/>
      <c r="K85" s="172"/>
      <c r="L85" s="172"/>
      <c r="M85" s="172"/>
      <c r="N85" s="172"/>
      <c r="O85" s="172"/>
      <c r="P85" s="172"/>
      <c r="Q85" s="172"/>
      <c r="R85" s="172"/>
      <c r="S85" s="172"/>
      <c r="T85" s="172"/>
      <c r="U85" s="172"/>
      <c r="V85" s="172"/>
      <c r="W85" s="172"/>
      <c r="X85" s="172"/>
      <c r="Y85" s="172"/>
      <c r="Z85" s="172"/>
      <c r="AA85" s="172"/>
      <c r="AB85" s="172"/>
      <c r="AC85" s="172"/>
      <c r="AD85" s="172"/>
      <c r="AE85" s="172"/>
      <c r="AF85" s="172"/>
    </row>
    <row r="86">
      <c r="A86" s="172"/>
      <c r="B86" s="171"/>
      <c r="C86" s="176"/>
      <c r="D86" s="172"/>
      <c r="E86" s="172"/>
      <c r="F86" s="172"/>
      <c r="G86" s="176"/>
      <c r="H86" s="172"/>
      <c r="I86" s="175"/>
      <c r="J86" s="172"/>
      <c r="K86" s="172"/>
      <c r="L86" s="172"/>
      <c r="M86" s="172"/>
      <c r="N86" s="172"/>
      <c r="O86" s="172"/>
      <c r="P86" s="172"/>
      <c r="Q86" s="172"/>
      <c r="R86" s="172"/>
      <c r="S86" s="172"/>
      <c r="T86" s="172"/>
      <c r="U86" s="172"/>
      <c r="V86" s="172"/>
      <c r="W86" s="172"/>
      <c r="X86" s="172"/>
      <c r="Y86" s="172"/>
      <c r="Z86" s="172"/>
      <c r="AA86" s="172"/>
      <c r="AB86" s="172"/>
      <c r="AC86" s="172"/>
      <c r="AD86" s="172"/>
      <c r="AE86" s="172"/>
      <c r="AF86" s="172"/>
    </row>
    <row r="87">
      <c r="A87" s="232" t="s">
        <v>742</v>
      </c>
      <c r="B87" s="233"/>
      <c r="C87" s="234"/>
      <c r="D87" s="235"/>
      <c r="E87" s="235"/>
      <c r="F87" s="235"/>
      <c r="G87" s="234"/>
      <c r="H87" s="235"/>
      <c r="I87" s="175"/>
      <c r="J87" s="232" t="s">
        <v>743</v>
      </c>
      <c r="K87" s="233"/>
      <c r="L87" s="234"/>
      <c r="M87" s="235"/>
      <c r="N87" s="235"/>
      <c r="O87" s="235"/>
      <c r="P87" s="234"/>
      <c r="Q87" s="235"/>
      <c r="R87" s="172"/>
      <c r="S87" s="172"/>
      <c r="T87" s="172"/>
      <c r="U87" s="172"/>
      <c r="V87" s="172"/>
      <c r="W87" s="172"/>
      <c r="X87" s="172"/>
      <c r="Y87" s="172"/>
      <c r="Z87" s="172"/>
      <c r="AA87" s="172"/>
      <c r="AB87" s="172"/>
      <c r="AC87" s="172"/>
      <c r="AD87" s="172"/>
      <c r="AE87" s="172"/>
      <c r="AF87" s="172"/>
    </row>
    <row r="88">
      <c r="A88" s="236" t="s">
        <v>688</v>
      </c>
      <c r="B88" s="237" t="s">
        <v>689</v>
      </c>
      <c r="C88" s="238" t="s">
        <v>690</v>
      </c>
      <c r="D88" s="236" t="s">
        <v>691</v>
      </c>
      <c r="E88" s="236" t="s">
        <v>692</v>
      </c>
      <c r="F88" s="236" t="s">
        <v>693</v>
      </c>
      <c r="G88" s="239" t="s">
        <v>694</v>
      </c>
      <c r="H88" s="236" t="s">
        <v>695</v>
      </c>
      <c r="I88" s="175"/>
      <c r="J88" s="236" t="s">
        <v>688</v>
      </c>
      <c r="K88" s="237" t="s">
        <v>689</v>
      </c>
      <c r="L88" s="238" t="s">
        <v>690</v>
      </c>
      <c r="M88" s="236" t="s">
        <v>691</v>
      </c>
      <c r="N88" s="236" t="s">
        <v>692</v>
      </c>
      <c r="O88" s="236" t="s">
        <v>693</v>
      </c>
      <c r="P88" s="239" t="s">
        <v>694</v>
      </c>
      <c r="Q88" s="236" t="s">
        <v>695</v>
      </c>
      <c r="R88" s="172"/>
      <c r="S88" s="172"/>
      <c r="T88" s="172"/>
      <c r="U88" s="172"/>
      <c r="V88" s="172"/>
      <c r="W88" s="172"/>
      <c r="X88" s="172"/>
      <c r="Y88" s="172"/>
      <c r="Z88" s="172"/>
      <c r="AA88" s="172"/>
      <c r="AB88" s="172"/>
      <c r="AC88" s="172"/>
      <c r="AD88" s="172"/>
      <c r="AE88" s="172"/>
      <c r="AF88" s="172"/>
    </row>
    <row r="89">
      <c r="A89" s="240"/>
      <c r="B89" s="241" t="s">
        <v>744</v>
      </c>
      <c r="C89" s="242"/>
      <c r="D89" s="243"/>
      <c r="E89" s="243"/>
      <c r="F89" s="244"/>
      <c r="G89" s="245"/>
      <c r="H89" s="245"/>
      <c r="I89" s="175"/>
      <c r="J89" s="246" t="s">
        <v>745</v>
      </c>
      <c r="K89" s="25"/>
      <c r="L89" s="25"/>
      <c r="M89" s="25"/>
      <c r="N89" s="25"/>
      <c r="O89" s="25"/>
      <c r="P89" s="25"/>
      <c r="Q89" s="26"/>
      <c r="R89" s="172"/>
      <c r="S89" s="172"/>
      <c r="T89" s="172"/>
      <c r="U89" s="172"/>
      <c r="V89" s="172"/>
      <c r="W89" s="172"/>
      <c r="X89" s="172"/>
      <c r="Y89" s="172"/>
      <c r="Z89" s="172"/>
      <c r="AA89" s="172"/>
      <c r="AB89" s="172"/>
      <c r="AC89" s="172"/>
      <c r="AD89" s="172"/>
      <c r="AE89" s="172"/>
      <c r="AF89" s="172"/>
    </row>
    <row r="90">
      <c r="A90" s="21">
        <v>1.0</v>
      </c>
      <c r="B90" s="247" t="s">
        <v>746</v>
      </c>
      <c r="C90" s="248" t="s">
        <v>747</v>
      </c>
      <c r="D90" s="208">
        <v>3.0</v>
      </c>
      <c r="E90" s="208">
        <v>2.0</v>
      </c>
      <c r="F90" s="212" t="s">
        <v>703</v>
      </c>
      <c r="G90" s="249">
        <f>1500000*110%</f>
        <v>1650000</v>
      </c>
      <c r="H90" s="249">
        <f>G90*E90*D90</f>
        <v>9900000</v>
      </c>
      <c r="I90" s="175"/>
      <c r="J90" s="21">
        <v>1.0</v>
      </c>
      <c r="K90" s="247" t="s">
        <v>748</v>
      </c>
      <c r="L90" s="250" t="s">
        <v>749</v>
      </c>
      <c r="M90" s="251">
        <v>50.0</v>
      </c>
      <c r="N90" s="251">
        <v>1.0</v>
      </c>
      <c r="O90" s="212" t="s">
        <v>701</v>
      </c>
      <c r="P90" s="252">
        <f>40000*1.15</f>
        <v>46000</v>
      </c>
      <c r="Q90" s="249">
        <f>P90*N90*M90</f>
        <v>2300000</v>
      </c>
      <c r="R90" s="172"/>
      <c r="S90" s="172"/>
      <c r="T90" s="172"/>
      <c r="U90" s="172"/>
      <c r="V90" s="172"/>
      <c r="W90" s="172"/>
      <c r="X90" s="172"/>
      <c r="Y90" s="172"/>
      <c r="Z90" s="172"/>
      <c r="AA90" s="172"/>
      <c r="AB90" s="172"/>
      <c r="AC90" s="172"/>
      <c r="AD90" s="172"/>
      <c r="AE90" s="172"/>
      <c r="AF90" s="172"/>
    </row>
    <row r="91">
      <c r="A91" s="21">
        <v>2.0</v>
      </c>
      <c r="B91" s="23"/>
      <c r="C91" s="248" t="s">
        <v>750</v>
      </c>
      <c r="D91" s="21">
        <v>3.0</v>
      </c>
      <c r="E91" s="21">
        <v>1.0</v>
      </c>
      <c r="F91" s="253" t="s">
        <v>751</v>
      </c>
      <c r="G91" s="254">
        <v>1.5E7</v>
      </c>
      <c r="H91" s="255">
        <f t="shared" ref="H91:H104" si="14">G91*D91</f>
        <v>45000000</v>
      </c>
      <c r="I91" s="256" t="s">
        <v>752</v>
      </c>
      <c r="J91" s="21">
        <v>2.0</v>
      </c>
      <c r="K91" s="23"/>
      <c r="L91" s="250" t="s">
        <v>753</v>
      </c>
      <c r="M91" s="251">
        <v>50.0</v>
      </c>
      <c r="N91" s="251">
        <v>1.0</v>
      </c>
      <c r="O91" s="212" t="s">
        <v>701</v>
      </c>
      <c r="P91" s="254">
        <f>50000*1.15</f>
        <v>57500</v>
      </c>
      <c r="Q91" s="255">
        <f>P91*M91</f>
        <v>2875000</v>
      </c>
      <c r="R91" s="172"/>
      <c r="S91" s="172"/>
      <c r="T91" s="172"/>
      <c r="U91" s="172"/>
      <c r="V91" s="172"/>
      <c r="W91" s="172"/>
      <c r="X91" s="172"/>
      <c r="Y91" s="172"/>
      <c r="Z91" s="172"/>
      <c r="AA91" s="172"/>
      <c r="AB91" s="172"/>
      <c r="AC91" s="172"/>
      <c r="AD91" s="172"/>
      <c r="AE91" s="172"/>
      <c r="AF91" s="172"/>
    </row>
    <row r="92">
      <c r="A92" s="21">
        <v>3.0</v>
      </c>
      <c r="B92" s="247" t="s">
        <v>710</v>
      </c>
      <c r="C92" s="248" t="s">
        <v>754</v>
      </c>
      <c r="D92" s="21">
        <v>15.0</v>
      </c>
      <c r="E92" s="21">
        <v>100.0</v>
      </c>
      <c r="F92" s="253" t="s">
        <v>755</v>
      </c>
      <c r="G92" s="254">
        <v>100000.0</v>
      </c>
      <c r="H92" s="255">
        <f t="shared" si="14"/>
        <v>1500000</v>
      </c>
      <c r="I92" s="175"/>
      <c r="J92" s="21">
        <v>3.0</v>
      </c>
      <c r="K92" s="247" t="s">
        <v>756</v>
      </c>
      <c r="L92" s="250" t="s">
        <v>757</v>
      </c>
      <c r="M92" s="251">
        <v>1.0</v>
      </c>
      <c r="N92" s="251">
        <v>1.0</v>
      </c>
      <c r="O92" s="257" t="s">
        <v>751</v>
      </c>
      <c r="P92" s="258">
        <f>2250000*1.15</f>
        <v>2587500</v>
      </c>
      <c r="Q92" s="258">
        <f>P92</f>
        <v>2587500</v>
      </c>
      <c r="R92" s="172"/>
      <c r="S92" s="172"/>
      <c r="T92" s="172"/>
      <c r="U92" s="172"/>
      <c r="V92" s="172"/>
      <c r="W92" s="172"/>
      <c r="X92" s="172"/>
      <c r="Y92" s="172"/>
      <c r="Z92" s="172"/>
      <c r="AA92" s="172"/>
      <c r="AB92" s="172"/>
      <c r="AC92" s="172"/>
      <c r="AD92" s="172"/>
      <c r="AE92" s="172"/>
      <c r="AF92" s="172"/>
    </row>
    <row r="93">
      <c r="A93" s="21">
        <v>4.0</v>
      </c>
      <c r="B93" s="22"/>
      <c r="C93" s="259" t="s">
        <v>758</v>
      </c>
      <c r="D93" s="21">
        <v>5.0</v>
      </c>
      <c r="E93" s="21">
        <v>1.0</v>
      </c>
      <c r="F93" s="253" t="s">
        <v>755</v>
      </c>
      <c r="G93" s="254">
        <v>300000.0</v>
      </c>
      <c r="H93" s="255">
        <f t="shared" si="14"/>
        <v>1500000</v>
      </c>
      <c r="I93" s="175"/>
      <c r="J93" s="21">
        <v>4.0</v>
      </c>
      <c r="K93" s="247" t="s">
        <v>98</v>
      </c>
      <c r="L93" s="250" t="s">
        <v>759</v>
      </c>
      <c r="M93" s="251">
        <v>1.0</v>
      </c>
      <c r="N93" s="251">
        <v>1.0</v>
      </c>
      <c r="O93" s="257" t="s">
        <v>760</v>
      </c>
      <c r="P93" s="258">
        <f>50000*1.15</f>
        <v>57500</v>
      </c>
      <c r="Q93" s="258">
        <f t="shared" ref="Q93:Q94" si="15">P93*M93</f>
        <v>57500</v>
      </c>
      <c r="R93" s="172"/>
      <c r="S93" s="172"/>
      <c r="T93" s="172"/>
      <c r="U93" s="172"/>
      <c r="V93" s="172"/>
      <c r="W93" s="172"/>
      <c r="X93" s="172"/>
      <c r="Y93" s="172"/>
      <c r="Z93" s="172"/>
      <c r="AA93" s="172"/>
      <c r="AB93" s="172"/>
      <c r="AC93" s="172"/>
      <c r="AD93" s="172"/>
      <c r="AE93" s="172"/>
      <c r="AF93" s="172"/>
    </row>
    <row r="94">
      <c r="A94" s="21">
        <v>5.0</v>
      </c>
      <c r="B94" s="23"/>
      <c r="C94" s="248" t="s">
        <v>761</v>
      </c>
      <c r="D94" s="260">
        <v>1.0</v>
      </c>
      <c r="E94" s="260">
        <v>1.0</v>
      </c>
      <c r="F94" s="261" t="s">
        <v>760</v>
      </c>
      <c r="G94" s="262">
        <v>3000000.0</v>
      </c>
      <c r="H94" s="263">
        <f t="shared" si="14"/>
        <v>3000000</v>
      </c>
      <c r="I94" s="264"/>
      <c r="J94" s="21">
        <v>5.0</v>
      </c>
      <c r="K94" s="23"/>
      <c r="L94" s="250" t="s">
        <v>762</v>
      </c>
      <c r="M94" s="251">
        <v>2.0</v>
      </c>
      <c r="N94" s="251">
        <v>1.0</v>
      </c>
      <c r="O94" s="257" t="s">
        <v>751</v>
      </c>
      <c r="P94" s="258">
        <f>100000*1.15</f>
        <v>115000</v>
      </c>
      <c r="Q94" s="258">
        <f t="shared" si="15"/>
        <v>230000</v>
      </c>
      <c r="R94" s="83"/>
      <c r="S94" s="83"/>
      <c r="T94" s="83"/>
      <c r="U94" s="83"/>
      <c r="V94" s="83"/>
      <c r="W94" s="83"/>
      <c r="X94" s="83"/>
      <c r="Y94" s="83"/>
      <c r="Z94" s="83"/>
      <c r="AA94" s="83"/>
      <c r="AB94" s="83"/>
      <c r="AC94" s="83"/>
      <c r="AD94" s="83"/>
      <c r="AE94" s="83"/>
      <c r="AF94" s="83"/>
    </row>
    <row r="95">
      <c r="A95" s="21">
        <v>6.0</v>
      </c>
      <c r="B95" s="247" t="s">
        <v>756</v>
      </c>
      <c r="C95" s="248" t="s">
        <v>763</v>
      </c>
      <c r="D95" s="21">
        <v>10.0</v>
      </c>
      <c r="E95" s="21">
        <v>1.0</v>
      </c>
      <c r="F95" s="253" t="s">
        <v>751</v>
      </c>
      <c r="G95" s="254">
        <v>150000.0</v>
      </c>
      <c r="H95" s="255">
        <f t="shared" si="14"/>
        <v>1500000</v>
      </c>
      <c r="I95" s="175"/>
      <c r="J95" s="265" t="s">
        <v>764</v>
      </c>
      <c r="K95" s="25"/>
      <c r="L95" s="25"/>
      <c r="M95" s="25"/>
      <c r="N95" s="25"/>
      <c r="O95" s="25"/>
      <c r="P95" s="26"/>
      <c r="Q95" s="266">
        <f>SUM(Q89:Q94)</f>
        <v>8050000</v>
      </c>
      <c r="R95" s="172"/>
      <c r="S95" s="172"/>
      <c r="T95" s="172"/>
      <c r="U95" s="172"/>
      <c r="V95" s="172"/>
      <c r="W95" s="172"/>
      <c r="X95" s="172"/>
      <c r="Y95" s="172"/>
      <c r="Z95" s="172"/>
      <c r="AA95" s="172"/>
      <c r="AB95" s="172"/>
      <c r="AC95" s="172"/>
      <c r="AD95" s="172"/>
      <c r="AE95" s="172"/>
      <c r="AF95" s="172"/>
    </row>
    <row r="96">
      <c r="A96" s="21">
        <v>7.0</v>
      </c>
      <c r="B96" s="22"/>
      <c r="C96" s="248" t="s">
        <v>765</v>
      </c>
      <c r="D96" s="21">
        <v>5.0</v>
      </c>
      <c r="E96" s="21">
        <v>1.0</v>
      </c>
      <c r="F96" s="253" t="s">
        <v>751</v>
      </c>
      <c r="G96" s="254">
        <v>500000.0</v>
      </c>
      <c r="H96" s="255">
        <f t="shared" si="14"/>
        <v>2500000</v>
      </c>
      <c r="I96" s="175"/>
      <c r="J96" s="172"/>
      <c r="K96" s="172"/>
      <c r="L96" s="172"/>
      <c r="M96" s="172"/>
      <c r="N96" s="172"/>
      <c r="O96" s="172"/>
      <c r="P96" s="172"/>
      <c r="Q96" s="172"/>
      <c r="R96" s="172"/>
      <c r="S96" s="172"/>
      <c r="T96" s="172"/>
      <c r="U96" s="172"/>
      <c r="V96" s="172"/>
      <c r="W96" s="172"/>
      <c r="X96" s="172"/>
      <c r="Y96" s="172"/>
      <c r="Z96" s="172"/>
      <c r="AA96" s="172"/>
      <c r="AB96" s="172"/>
      <c r="AC96" s="172"/>
      <c r="AD96" s="172"/>
      <c r="AE96" s="172"/>
      <c r="AF96" s="172"/>
    </row>
    <row r="97">
      <c r="A97" s="21">
        <v>8.0</v>
      </c>
      <c r="B97" s="23"/>
      <c r="C97" s="19" t="s">
        <v>766</v>
      </c>
      <c r="D97" s="21">
        <v>50.0</v>
      </c>
      <c r="E97" s="21">
        <v>1.0</v>
      </c>
      <c r="F97" s="253" t="s">
        <v>751</v>
      </c>
      <c r="G97" s="254">
        <v>300000.0</v>
      </c>
      <c r="H97" s="255">
        <f t="shared" si="14"/>
        <v>15000000</v>
      </c>
      <c r="I97" s="175"/>
      <c r="J97" s="172"/>
      <c r="K97" s="172"/>
      <c r="L97" s="172"/>
      <c r="M97" s="172"/>
      <c r="N97" s="172"/>
      <c r="O97" s="172"/>
      <c r="P97" s="172"/>
      <c r="Q97" s="172"/>
      <c r="R97" s="172"/>
      <c r="S97" s="172"/>
      <c r="T97" s="172"/>
      <c r="U97" s="172"/>
      <c r="V97" s="172"/>
      <c r="W97" s="172"/>
      <c r="X97" s="172"/>
      <c r="Y97" s="172"/>
      <c r="Z97" s="172"/>
      <c r="AA97" s="172"/>
      <c r="AB97" s="172"/>
      <c r="AC97" s="172"/>
      <c r="AD97" s="172"/>
      <c r="AE97" s="172"/>
      <c r="AF97" s="172"/>
    </row>
    <row r="98">
      <c r="A98" s="21">
        <v>9.0</v>
      </c>
      <c r="B98" s="247" t="s">
        <v>98</v>
      </c>
      <c r="C98" s="267" t="s">
        <v>759</v>
      </c>
      <c r="D98" s="21">
        <v>1.0</v>
      </c>
      <c r="E98" s="21">
        <v>1.0</v>
      </c>
      <c r="F98" s="253" t="s">
        <v>760</v>
      </c>
      <c r="G98" s="254">
        <v>100000.0</v>
      </c>
      <c r="H98" s="255">
        <f t="shared" si="14"/>
        <v>100000</v>
      </c>
      <c r="I98" s="175"/>
      <c r="J98" s="172"/>
      <c r="K98" s="216"/>
      <c r="L98" s="172"/>
      <c r="M98" s="172"/>
      <c r="N98" s="172"/>
      <c r="O98" s="172"/>
      <c r="P98" s="172"/>
      <c r="Q98" s="172"/>
      <c r="R98" s="172"/>
      <c r="S98" s="172"/>
      <c r="T98" s="172"/>
      <c r="U98" s="172"/>
      <c r="V98" s="172"/>
      <c r="W98" s="172"/>
      <c r="X98" s="172"/>
      <c r="Y98" s="172"/>
      <c r="Z98" s="172"/>
      <c r="AA98" s="172"/>
      <c r="AB98" s="172"/>
      <c r="AC98" s="172"/>
      <c r="AD98" s="172"/>
      <c r="AE98" s="172"/>
      <c r="AF98" s="172"/>
    </row>
    <row r="99">
      <c r="A99" s="21"/>
      <c r="B99" s="23"/>
      <c r="C99" s="267" t="s">
        <v>767</v>
      </c>
      <c r="D99" s="21">
        <v>200.0</v>
      </c>
      <c r="E99" s="21">
        <v>1.0</v>
      </c>
      <c r="F99" s="253" t="s">
        <v>768</v>
      </c>
      <c r="G99" s="254">
        <v>5000.0</v>
      </c>
      <c r="H99" s="255">
        <f t="shared" si="14"/>
        <v>1000000</v>
      </c>
      <c r="I99" s="175"/>
      <c r="J99" s="172"/>
      <c r="K99" s="172"/>
      <c r="L99" s="172"/>
      <c r="M99" s="172"/>
      <c r="N99" s="172"/>
      <c r="O99" s="172"/>
      <c r="P99" s="172"/>
      <c r="Q99" s="172"/>
      <c r="R99" s="172"/>
      <c r="S99" s="172"/>
      <c r="T99" s="172"/>
      <c r="U99" s="172"/>
      <c r="V99" s="172"/>
      <c r="W99" s="172"/>
      <c r="X99" s="172"/>
      <c r="Y99" s="172"/>
      <c r="Z99" s="172"/>
      <c r="AA99" s="172"/>
      <c r="AB99" s="172"/>
      <c r="AC99" s="172"/>
      <c r="AD99" s="172"/>
      <c r="AE99" s="172"/>
      <c r="AF99" s="172"/>
    </row>
    <row r="100">
      <c r="A100" s="21">
        <v>11.0</v>
      </c>
      <c r="B100" s="268" t="s">
        <v>769</v>
      </c>
      <c r="C100" s="267" t="s">
        <v>770</v>
      </c>
      <c r="D100" s="21">
        <v>3.0</v>
      </c>
      <c r="E100" s="21">
        <v>1.0</v>
      </c>
      <c r="F100" s="253" t="s">
        <v>771</v>
      </c>
      <c r="G100" s="254">
        <v>2200000.0</v>
      </c>
      <c r="H100" s="255">
        <f t="shared" si="14"/>
        <v>6600000</v>
      </c>
      <c r="I100" s="175"/>
      <c r="J100" s="172"/>
      <c r="K100" s="172"/>
      <c r="L100" s="172"/>
      <c r="M100" s="172"/>
      <c r="N100" s="172"/>
      <c r="O100" s="172"/>
      <c r="P100" s="172"/>
      <c r="Q100" s="172"/>
      <c r="R100" s="172"/>
      <c r="S100" s="172"/>
      <c r="T100" s="172"/>
      <c r="U100" s="172"/>
      <c r="V100" s="172"/>
      <c r="W100" s="172"/>
      <c r="X100" s="172"/>
      <c r="Y100" s="172"/>
      <c r="Z100" s="172"/>
      <c r="AA100" s="172"/>
      <c r="AB100" s="172"/>
      <c r="AC100" s="172"/>
      <c r="AD100" s="172"/>
      <c r="AE100" s="172"/>
      <c r="AF100" s="172"/>
    </row>
    <row r="101">
      <c r="A101" s="21">
        <v>13.0</v>
      </c>
      <c r="B101" s="268" t="s">
        <v>748</v>
      </c>
      <c r="C101" s="269" t="s">
        <v>772</v>
      </c>
      <c r="D101" s="21">
        <v>50.0</v>
      </c>
      <c r="E101" s="21">
        <v>1.0</v>
      </c>
      <c r="F101" s="253" t="s">
        <v>701</v>
      </c>
      <c r="G101" s="254">
        <v>50000.0</v>
      </c>
      <c r="H101" s="255">
        <f t="shared" si="14"/>
        <v>2500000</v>
      </c>
      <c r="I101" s="175"/>
      <c r="J101" s="172"/>
      <c r="K101" s="172"/>
      <c r="L101" s="172"/>
      <c r="M101" s="172"/>
      <c r="N101" s="172"/>
      <c r="O101" s="172"/>
      <c r="P101" s="172"/>
      <c r="Q101" s="172"/>
      <c r="R101" s="172"/>
      <c r="S101" s="172"/>
      <c r="T101" s="172"/>
      <c r="U101" s="172"/>
      <c r="V101" s="172"/>
      <c r="W101" s="172"/>
      <c r="X101" s="172"/>
      <c r="Y101" s="172"/>
      <c r="Z101" s="172"/>
      <c r="AA101" s="172"/>
      <c r="AB101" s="172"/>
      <c r="AC101" s="172"/>
      <c r="AD101" s="172"/>
      <c r="AE101" s="172"/>
      <c r="AF101" s="172"/>
    </row>
    <row r="102">
      <c r="A102" s="21">
        <v>14.0</v>
      </c>
      <c r="B102" s="270" t="s">
        <v>730</v>
      </c>
      <c r="C102" s="271" t="s">
        <v>731</v>
      </c>
      <c r="D102" s="272">
        <v>1.0</v>
      </c>
      <c r="E102" s="272">
        <v>1.0</v>
      </c>
      <c r="F102" s="272" t="s">
        <v>773</v>
      </c>
      <c r="G102" s="273">
        <v>5000000.0</v>
      </c>
      <c r="H102" s="274">
        <f t="shared" si="14"/>
        <v>5000000</v>
      </c>
      <c r="I102" s="175"/>
      <c r="J102" s="83"/>
      <c r="K102" s="83"/>
      <c r="L102" s="83"/>
      <c r="M102" s="83"/>
      <c r="N102" s="83"/>
      <c r="O102" s="83"/>
      <c r="P102" s="83"/>
      <c r="Q102" s="83"/>
      <c r="R102" s="172"/>
      <c r="S102" s="172"/>
      <c r="T102" s="172"/>
      <c r="U102" s="172"/>
      <c r="V102" s="172"/>
      <c r="W102" s="172"/>
      <c r="X102" s="172"/>
      <c r="Y102" s="172"/>
      <c r="Z102" s="172"/>
      <c r="AA102" s="172"/>
      <c r="AB102" s="172"/>
      <c r="AC102" s="172"/>
      <c r="AD102" s="172"/>
      <c r="AE102" s="172"/>
      <c r="AF102" s="172"/>
    </row>
    <row r="103">
      <c r="A103" s="21">
        <v>15.0</v>
      </c>
      <c r="B103" s="23"/>
      <c r="C103" s="271" t="s">
        <v>774</v>
      </c>
      <c r="D103" s="272">
        <v>1.0</v>
      </c>
      <c r="E103" s="272">
        <v>1.0</v>
      </c>
      <c r="F103" s="272" t="s">
        <v>773</v>
      </c>
      <c r="G103" s="273">
        <v>5000000.0</v>
      </c>
      <c r="H103" s="274">
        <f t="shared" si="14"/>
        <v>5000000</v>
      </c>
      <c r="I103" s="175"/>
      <c r="J103" s="172"/>
      <c r="K103" s="172"/>
      <c r="L103" s="172"/>
      <c r="M103" s="172"/>
      <c r="N103" s="172"/>
      <c r="O103" s="172"/>
      <c r="P103" s="172"/>
      <c r="Q103" s="172"/>
      <c r="R103" s="172"/>
      <c r="S103" s="172"/>
      <c r="T103" s="172"/>
      <c r="U103" s="172"/>
      <c r="V103" s="172"/>
      <c r="W103" s="172"/>
      <c r="X103" s="172"/>
      <c r="Y103" s="172"/>
      <c r="Z103" s="172"/>
      <c r="AA103" s="172"/>
      <c r="AB103" s="172"/>
      <c r="AC103" s="172"/>
      <c r="AD103" s="172"/>
      <c r="AE103" s="172"/>
      <c r="AF103" s="172"/>
    </row>
    <row r="104">
      <c r="A104" s="21">
        <v>16.0</v>
      </c>
      <c r="B104" s="275" t="s">
        <v>775</v>
      </c>
      <c r="C104" s="271" t="s">
        <v>776</v>
      </c>
      <c r="D104" s="272">
        <v>50.0</v>
      </c>
      <c r="E104" s="272">
        <v>1.0</v>
      </c>
      <c r="F104" s="272" t="s">
        <v>773</v>
      </c>
      <c r="G104" s="273">
        <v>2800000.0</v>
      </c>
      <c r="H104" s="274">
        <f t="shared" si="14"/>
        <v>140000000</v>
      </c>
      <c r="I104" s="175"/>
      <c r="J104" s="172"/>
      <c r="K104" s="172"/>
      <c r="L104" s="172"/>
      <c r="M104" s="172"/>
      <c r="N104" s="172"/>
      <c r="O104" s="172"/>
      <c r="P104" s="172"/>
      <c r="Q104" s="172"/>
      <c r="R104" s="172"/>
      <c r="S104" s="172"/>
      <c r="T104" s="172"/>
      <c r="U104" s="172"/>
      <c r="V104" s="172"/>
      <c r="W104" s="172"/>
      <c r="X104" s="172"/>
      <c r="Y104" s="172"/>
      <c r="Z104" s="172"/>
      <c r="AA104" s="172"/>
      <c r="AB104" s="172"/>
      <c r="AC104" s="172"/>
      <c r="AD104" s="172"/>
      <c r="AE104" s="172"/>
      <c r="AF104" s="172"/>
    </row>
    <row r="105">
      <c r="A105" s="21">
        <v>17.0</v>
      </c>
      <c r="B105" s="241" t="s">
        <v>777</v>
      </c>
      <c r="C105" s="276"/>
      <c r="D105" s="277"/>
      <c r="E105" s="277"/>
      <c r="F105" s="277"/>
      <c r="G105" s="278"/>
      <c r="H105" s="277"/>
      <c r="I105" s="175"/>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2"/>
    </row>
    <row r="106">
      <c r="A106" s="21">
        <v>18.0</v>
      </c>
      <c r="B106" s="270" t="s">
        <v>778</v>
      </c>
      <c r="C106" s="269" t="s">
        <v>779</v>
      </c>
      <c r="D106" s="21">
        <v>100.0</v>
      </c>
      <c r="E106" s="21">
        <v>2.0</v>
      </c>
      <c r="F106" s="279" t="s">
        <v>698</v>
      </c>
      <c r="G106" s="255">
        <f t="shared" ref="G106:G107" si="16">75000*110%</f>
        <v>82500</v>
      </c>
      <c r="H106" s="255">
        <f t="shared" ref="H106:H108" si="17">G106*E106*D106</f>
        <v>16500000</v>
      </c>
      <c r="I106" s="175"/>
      <c r="J106" s="172"/>
      <c r="K106" s="172"/>
      <c r="L106" s="172"/>
      <c r="M106" s="172"/>
      <c r="N106" s="172"/>
      <c r="O106" s="172"/>
      <c r="P106" s="172"/>
      <c r="Q106" s="172"/>
      <c r="R106" s="172"/>
      <c r="S106" s="172"/>
      <c r="T106" s="172"/>
      <c r="U106" s="172"/>
      <c r="V106" s="172"/>
      <c r="W106" s="172"/>
      <c r="X106" s="172"/>
      <c r="Y106" s="172"/>
      <c r="Z106" s="172"/>
      <c r="AA106" s="172"/>
      <c r="AB106" s="172"/>
      <c r="AC106" s="172"/>
      <c r="AD106" s="172"/>
      <c r="AE106" s="172"/>
      <c r="AF106" s="172"/>
    </row>
    <row r="107">
      <c r="A107" s="21">
        <v>19.0</v>
      </c>
      <c r="B107" s="23"/>
      <c r="C107" s="269" t="s">
        <v>780</v>
      </c>
      <c r="D107" s="21">
        <v>100.0</v>
      </c>
      <c r="E107" s="21">
        <v>2.0</v>
      </c>
      <c r="F107" s="279" t="s">
        <v>698</v>
      </c>
      <c r="G107" s="255">
        <f t="shared" si="16"/>
        <v>82500</v>
      </c>
      <c r="H107" s="255">
        <f t="shared" si="17"/>
        <v>16500000</v>
      </c>
      <c r="I107" s="175"/>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2"/>
    </row>
    <row r="108">
      <c r="A108" s="21">
        <v>21.0</v>
      </c>
      <c r="B108" s="275" t="s">
        <v>98</v>
      </c>
      <c r="C108" s="269" t="s">
        <v>697</v>
      </c>
      <c r="D108" s="21">
        <v>5.0</v>
      </c>
      <c r="E108" s="21">
        <v>2.0</v>
      </c>
      <c r="F108" s="279" t="s">
        <v>698</v>
      </c>
      <c r="G108" s="254">
        <v>100000.0</v>
      </c>
      <c r="H108" s="255">
        <f t="shared" si="17"/>
        <v>1000000</v>
      </c>
      <c r="I108" s="175"/>
      <c r="J108" s="172"/>
      <c r="K108" s="172"/>
      <c r="L108" s="172"/>
      <c r="M108" s="172"/>
      <c r="N108" s="172"/>
      <c r="O108" s="172"/>
      <c r="P108" s="172"/>
      <c r="Q108" s="172"/>
      <c r="R108" s="172"/>
      <c r="S108" s="172"/>
      <c r="T108" s="172"/>
      <c r="U108" s="172"/>
      <c r="V108" s="172"/>
      <c r="W108" s="172"/>
      <c r="X108" s="172"/>
      <c r="Y108" s="172"/>
      <c r="Z108" s="172"/>
      <c r="AA108" s="172"/>
      <c r="AB108" s="172"/>
      <c r="AC108" s="172"/>
      <c r="AD108" s="172"/>
      <c r="AE108" s="172"/>
      <c r="AF108" s="172"/>
    </row>
    <row r="109">
      <c r="A109" s="280"/>
      <c r="B109" s="281"/>
      <c r="C109" s="276"/>
      <c r="D109" s="277"/>
      <c r="E109" s="277"/>
      <c r="F109" s="277"/>
      <c r="G109" s="282" t="s">
        <v>764</v>
      </c>
      <c r="H109" s="283">
        <f>SUM(H89:H108)</f>
        <v>274100000</v>
      </c>
      <c r="I109" s="175"/>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2"/>
    </row>
    <row r="110">
      <c r="A110" s="172"/>
      <c r="B110" s="171"/>
      <c r="C110" s="176"/>
      <c r="D110" s="172"/>
      <c r="E110" s="172"/>
      <c r="F110" s="172"/>
      <c r="G110" s="176"/>
      <c r="H110" s="172"/>
      <c r="I110" s="175"/>
      <c r="J110" s="172"/>
      <c r="K110" s="172"/>
      <c r="L110" s="172"/>
      <c r="M110" s="172"/>
      <c r="N110" s="172"/>
      <c r="O110" s="172"/>
      <c r="P110" s="172"/>
      <c r="Q110" s="172"/>
      <c r="R110" s="172"/>
      <c r="S110" s="172"/>
      <c r="T110" s="172"/>
      <c r="U110" s="172"/>
      <c r="V110" s="172"/>
      <c r="W110" s="172"/>
      <c r="X110" s="172"/>
      <c r="Y110" s="172"/>
      <c r="Z110" s="172"/>
      <c r="AA110" s="172"/>
      <c r="AB110" s="172"/>
      <c r="AC110" s="172"/>
      <c r="AD110" s="172"/>
      <c r="AE110" s="172"/>
      <c r="AF110" s="172"/>
    </row>
    <row r="111">
      <c r="A111" s="172"/>
      <c r="B111" s="171"/>
      <c r="C111" s="176"/>
      <c r="D111" s="172"/>
      <c r="E111" s="172"/>
      <c r="F111" s="172"/>
      <c r="G111" s="176"/>
      <c r="H111" s="172"/>
      <c r="I111" s="175"/>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2"/>
    </row>
    <row r="112">
      <c r="A112" s="284" t="s">
        <v>781</v>
      </c>
      <c r="B112" s="171"/>
      <c r="C112" s="176"/>
      <c r="D112" s="172"/>
      <c r="E112" s="172"/>
      <c r="F112" s="172"/>
      <c r="G112" s="176"/>
      <c r="H112" s="172"/>
      <c r="I112" s="175"/>
      <c r="J112" s="172"/>
      <c r="K112" s="172"/>
      <c r="L112" s="172"/>
      <c r="M112" s="172"/>
      <c r="N112" s="172"/>
      <c r="O112" s="172"/>
      <c r="P112" s="172"/>
      <c r="Q112" s="172"/>
      <c r="R112" s="172"/>
      <c r="S112" s="172"/>
      <c r="T112" s="172"/>
      <c r="U112" s="172"/>
      <c r="V112" s="172"/>
      <c r="W112" s="172"/>
      <c r="X112" s="172"/>
      <c r="Y112" s="172"/>
      <c r="Z112" s="172"/>
      <c r="AA112" s="172"/>
      <c r="AB112" s="172"/>
      <c r="AC112" s="172"/>
      <c r="AD112" s="172"/>
      <c r="AE112" s="172"/>
      <c r="AF112" s="172"/>
    </row>
    <row r="113">
      <c r="A113" s="236" t="s">
        <v>688</v>
      </c>
      <c r="B113" s="237" t="s">
        <v>689</v>
      </c>
      <c r="C113" s="238" t="s">
        <v>690</v>
      </c>
      <c r="D113" s="236" t="s">
        <v>691</v>
      </c>
      <c r="E113" s="236" t="s">
        <v>692</v>
      </c>
      <c r="F113" s="236" t="s">
        <v>693</v>
      </c>
      <c r="G113" s="239" t="s">
        <v>694</v>
      </c>
      <c r="H113" s="236" t="s">
        <v>695</v>
      </c>
      <c r="I113" s="175"/>
      <c r="J113" s="172"/>
      <c r="K113" s="172"/>
      <c r="L113" s="172"/>
      <c r="M113" s="172"/>
      <c r="N113" s="172"/>
      <c r="O113" s="172"/>
      <c r="P113" s="172"/>
      <c r="Q113" s="172"/>
      <c r="R113" s="172"/>
      <c r="S113" s="172"/>
      <c r="T113" s="172"/>
      <c r="U113" s="172"/>
      <c r="V113" s="172"/>
      <c r="W113" s="172"/>
      <c r="X113" s="172"/>
      <c r="Y113" s="172"/>
      <c r="Z113" s="172"/>
      <c r="AA113" s="172"/>
      <c r="AB113" s="172"/>
      <c r="AC113" s="172"/>
      <c r="AD113" s="172"/>
      <c r="AE113" s="172"/>
      <c r="AF113" s="172"/>
    </row>
    <row r="114">
      <c r="A114" s="21">
        <v>1.0</v>
      </c>
      <c r="B114" s="247" t="s">
        <v>710</v>
      </c>
      <c r="C114" s="248" t="s">
        <v>754</v>
      </c>
      <c r="D114" s="21">
        <v>15.0</v>
      </c>
      <c r="E114" s="21">
        <v>100.0</v>
      </c>
      <c r="F114" s="253" t="s">
        <v>755</v>
      </c>
      <c r="G114" s="254">
        <v>100000.0</v>
      </c>
      <c r="H114" s="255">
        <f t="shared" ref="H114:H124" si="18">G114*D114</f>
        <v>1500000</v>
      </c>
      <c r="I114" s="175"/>
      <c r="J114" s="172"/>
      <c r="K114" s="172"/>
      <c r="L114" s="172"/>
      <c r="M114" s="172"/>
      <c r="N114" s="172"/>
      <c r="O114" s="172"/>
      <c r="P114" s="172"/>
      <c r="Q114" s="172"/>
      <c r="R114" s="172"/>
      <c r="S114" s="172"/>
      <c r="T114" s="172"/>
      <c r="U114" s="172"/>
      <c r="V114" s="172"/>
      <c r="W114" s="172"/>
      <c r="X114" s="172"/>
      <c r="Y114" s="172"/>
      <c r="Z114" s="172"/>
      <c r="AA114" s="172"/>
      <c r="AB114" s="172"/>
      <c r="AC114" s="172"/>
      <c r="AD114" s="172"/>
      <c r="AE114" s="172"/>
      <c r="AF114" s="172"/>
    </row>
    <row r="115">
      <c r="A115" s="21">
        <v>2.0</v>
      </c>
      <c r="B115" s="22"/>
      <c r="C115" s="259" t="s">
        <v>758</v>
      </c>
      <c r="D115" s="21">
        <v>5.0</v>
      </c>
      <c r="E115" s="21">
        <v>1.0</v>
      </c>
      <c r="F115" s="253" t="s">
        <v>755</v>
      </c>
      <c r="G115" s="254">
        <v>300000.0</v>
      </c>
      <c r="H115" s="255">
        <f t="shared" si="18"/>
        <v>1500000</v>
      </c>
      <c r="I115" s="175"/>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2"/>
    </row>
    <row r="116">
      <c r="A116" s="21">
        <v>3.0</v>
      </c>
      <c r="B116" s="23"/>
      <c r="C116" s="248" t="s">
        <v>761</v>
      </c>
      <c r="D116" s="260">
        <v>1.0</v>
      </c>
      <c r="E116" s="260">
        <v>1.0</v>
      </c>
      <c r="F116" s="261" t="s">
        <v>760</v>
      </c>
      <c r="G116" s="262">
        <v>3000000.0</v>
      </c>
      <c r="H116" s="263">
        <f t="shared" si="18"/>
        <v>3000000</v>
      </c>
      <c r="I116" s="264"/>
      <c r="J116" s="172"/>
      <c r="K116" s="172"/>
      <c r="L116" s="172"/>
      <c r="M116" s="172"/>
      <c r="N116" s="172"/>
      <c r="O116" s="172"/>
      <c r="P116" s="172"/>
      <c r="Q116" s="172"/>
      <c r="R116" s="83"/>
      <c r="S116" s="83"/>
      <c r="T116" s="83"/>
      <c r="U116" s="83"/>
      <c r="V116" s="83"/>
      <c r="W116" s="83"/>
      <c r="X116" s="83"/>
      <c r="Y116" s="83"/>
      <c r="Z116" s="83"/>
      <c r="AA116" s="83"/>
      <c r="AB116" s="83"/>
      <c r="AC116" s="83"/>
      <c r="AD116" s="83"/>
      <c r="AE116" s="83"/>
      <c r="AF116" s="83"/>
    </row>
    <row r="117">
      <c r="A117" s="21">
        <v>4.0</v>
      </c>
      <c r="B117" s="247" t="s">
        <v>756</v>
      </c>
      <c r="C117" s="248" t="s">
        <v>763</v>
      </c>
      <c r="D117" s="21">
        <v>10.0</v>
      </c>
      <c r="E117" s="21">
        <v>1.0</v>
      </c>
      <c r="F117" s="253" t="s">
        <v>751</v>
      </c>
      <c r="G117" s="254">
        <v>150000.0</v>
      </c>
      <c r="H117" s="255">
        <f t="shared" si="18"/>
        <v>1500000</v>
      </c>
      <c r="I117" s="175"/>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2"/>
    </row>
    <row r="118">
      <c r="A118" s="21">
        <v>5.0</v>
      </c>
      <c r="B118" s="22"/>
      <c r="C118" s="248" t="s">
        <v>765</v>
      </c>
      <c r="D118" s="21">
        <v>5.0</v>
      </c>
      <c r="E118" s="21">
        <v>1.0</v>
      </c>
      <c r="F118" s="253" t="s">
        <v>751</v>
      </c>
      <c r="G118" s="254">
        <v>500000.0</v>
      </c>
      <c r="H118" s="255">
        <f t="shared" si="18"/>
        <v>2500000</v>
      </c>
      <c r="I118" s="175"/>
      <c r="J118" s="172"/>
      <c r="K118" s="172"/>
      <c r="L118" s="172"/>
      <c r="M118" s="172"/>
      <c r="N118" s="172"/>
      <c r="O118" s="172"/>
      <c r="P118" s="172"/>
      <c r="Q118" s="172"/>
      <c r="R118" s="172"/>
      <c r="S118" s="172"/>
      <c r="T118" s="172"/>
      <c r="U118" s="172"/>
      <c r="V118" s="172"/>
      <c r="W118" s="172"/>
      <c r="X118" s="172"/>
      <c r="Y118" s="172"/>
      <c r="Z118" s="172"/>
      <c r="AA118" s="172"/>
      <c r="AB118" s="172"/>
      <c r="AC118" s="172"/>
      <c r="AD118" s="172"/>
      <c r="AE118" s="172"/>
      <c r="AF118" s="172"/>
    </row>
    <row r="119">
      <c r="A119" s="21">
        <v>6.0</v>
      </c>
      <c r="B119" s="23"/>
      <c r="C119" s="19" t="s">
        <v>766</v>
      </c>
      <c r="D119" s="21">
        <v>50.0</v>
      </c>
      <c r="E119" s="21">
        <v>1.0</v>
      </c>
      <c r="F119" s="253" t="s">
        <v>751</v>
      </c>
      <c r="G119" s="254">
        <v>300000.0</v>
      </c>
      <c r="H119" s="255">
        <f t="shared" si="18"/>
        <v>15000000</v>
      </c>
      <c r="I119" s="175"/>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F119" s="172"/>
    </row>
    <row r="120">
      <c r="A120" s="21">
        <v>7.0</v>
      </c>
      <c r="B120" s="247" t="s">
        <v>98</v>
      </c>
      <c r="C120" s="267" t="s">
        <v>759</v>
      </c>
      <c r="D120" s="21">
        <v>1.0</v>
      </c>
      <c r="E120" s="21">
        <v>1.0</v>
      </c>
      <c r="F120" s="253" t="s">
        <v>760</v>
      </c>
      <c r="G120" s="254">
        <v>100000.0</v>
      </c>
      <c r="H120" s="255">
        <f t="shared" si="18"/>
        <v>100000</v>
      </c>
      <c r="I120" s="175"/>
      <c r="J120" s="172"/>
      <c r="K120" s="172"/>
      <c r="L120" s="172"/>
      <c r="M120" s="172"/>
      <c r="N120" s="172"/>
      <c r="O120" s="172"/>
      <c r="P120" s="172"/>
      <c r="Q120" s="172"/>
      <c r="R120" s="172"/>
      <c r="S120" s="172"/>
      <c r="T120" s="172"/>
      <c r="U120" s="172"/>
      <c r="V120" s="172"/>
      <c r="W120" s="172"/>
      <c r="X120" s="172"/>
      <c r="Y120" s="172"/>
      <c r="Z120" s="172"/>
      <c r="AA120" s="172"/>
      <c r="AB120" s="172"/>
      <c r="AC120" s="172"/>
      <c r="AD120" s="172"/>
      <c r="AE120" s="172"/>
      <c r="AF120" s="172"/>
    </row>
    <row r="121">
      <c r="A121" s="21">
        <v>8.0</v>
      </c>
      <c r="B121" s="23"/>
      <c r="C121" s="267" t="s">
        <v>767</v>
      </c>
      <c r="D121" s="21">
        <v>200.0</v>
      </c>
      <c r="E121" s="21">
        <v>1.0</v>
      </c>
      <c r="F121" s="253" t="s">
        <v>768</v>
      </c>
      <c r="G121" s="254">
        <v>5000.0</v>
      </c>
      <c r="H121" s="255">
        <f t="shared" si="18"/>
        <v>1000000</v>
      </c>
      <c r="I121" s="175"/>
      <c r="J121" s="83"/>
      <c r="K121" s="83"/>
      <c r="L121" s="83"/>
      <c r="M121" s="83"/>
      <c r="N121" s="83"/>
      <c r="O121" s="83"/>
      <c r="P121" s="83"/>
      <c r="Q121" s="83"/>
      <c r="R121" s="172"/>
      <c r="S121" s="172"/>
      <c r="T121" s="172"/>
      <c r="U121" s="172"/>
      <c r="V121" s="172"/>
      <c r="W121" s="172"/>
      <c r="X121" s="172"/>
      <c r="Y121" s="172"/>
      <c r="Z121" s="172"/>
      <c r="AA121" s="172"/>
      <c r="AB121" s="172"/>
      <c r="AC121" s="172"/>
      <c r="AD121" s="172"/>
      <c r="AE121" s="172"/>
      <c r="AF121" s="172"/>
    </row>
    <row r="122">
      <c r="A122" s="21">
        <v>11.0</v>
      </c>
      <c r="B122" s="270" t="s">
        <v>730</v>
      </c>
      <c r="C122" s="271" t="s">
        <v>731</v>
      </c>
      <c r="D122" s="272">
        <v>1.0</v>
      </c>
      <c r="E122" s="272">
        <v>1.0</v>
      </c>
      <c r="F122" s="272" t="s">
        <v>773</v>
      </c>
      <c r="G122" s="273">
        <v>5000000.0</v>
      </c>
      <c r="H122" s="274">
        <f t="shared" si="18"/>
        <v>5000000</v>
      </c>
      <c r="I122" s="175"/>
      <c r="J122" s="172"/>
      <c r="K122" s="172"/>
      <c r="L122" s="172"/>
      <c r="M122" s="172"/>
      <c r="N122" s="172"/>
      <c r="O122" s="172"/>
      <c r="P122" s="172"/>
      <c r="Q122" s="172"/>
      <c r="R122" s="172"/>
      <c r="S122" s="172"/>
      <c r="T122" s="172"/>
      <c r="U122" s="172"/>
      <c r="V122" s="172"/>
      <c r="W122" s="172"/>
      <c r="X122" s="172"/>
      <c r="Y122" s="172"/>
      <c r="Z122" s="172"/>
      <c r="AA122" s="172"/>
      <c r="AB122" s="172"/>
      <c r="AC122" s="172"/>
      <c r="AD122" s="172"/>
      <c r="AE122" s="172"/>
      <c r="AF122" s="172"/>
    </row>
    <row r="123">
      <c r="A123" s="21">
        <v>12.0</v>
      </c>
      <c r="B123" s="23"/>
      <c r="C123" s="271" t="s">
        <v>774</v>
      </c>
      <c r="D123" s="272">
        <v>1.0</v>
      </c>
      <c r="E123" s="272">
        <v>1.0</v>
      </c>
      <c r="F123" s="272" t="s">
        <v>773</v>
      </c>
      <c r="G123" s="273">
        <v>5000000.0</v>
      </c>
      <c r="H123" s="274">
        <f t="shared" si="18"/>
        <v>5000000</v>
      </c>
      <c r="I123" s="175"/>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2"/>
    </row>
    <row r="124">
      <c r="A124" s="21">
        <v>13.0</v>
      </c>
      <c r="B124" s="275" t="s">
        <v>775</v>
      </c>
      <c r="C124" s="271" t="s">
        <v>776</v>
      </c>
      <c r="D124" s="272">
        <v>50.0</v>
      </c>
      <c r="E124" s="272">
        <v>1.0</v>
      </c>
      <c r="F124" s="272" t="s">
        <v>773</v>
      </c>
      <c r="G124" s="273">
        <v>2850000.0</v>
      </c>
      <c r="H124" s="274">
        <f t="shared" si="18"/>
        <v>142500000</v>
      </c>
      <c r="I124" s="175"/>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F124" s="172"/>
    </row>
    <row r="125">
      <c r="A125" s="21">
        <v>14.0</v>
      </c>
      <c r="B125" s="241" t="s">
        <v>777</v>
      </c>
      <c r="C125" s="276"/>
      <c r="D125" s="277"/>
      <c r="E125" s="277"/>
      <c r="F125" s="277"/>
      <c r="G125" s="278"/>
      <c r="H125" s="277"/>
      <c r="I125" s="175"/>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row>
    <row r="126">
      <c r="A126" s="21">
        <v>15.0</v>
      </c>
      <c r="B126" s="270" t="s">
        <v>778</v>
      </c>
      <c r="C126" s="269" t="s">
        <v>779</v>
      </c>
      <c r="D126" s="21">
        <v>100.0</v>
      </c>
      <c r="E126" s="21">
        <v>2.0</v>
      </c>
      <c r="F126" s="279" t="s">
        <v>698</v>
      </c>
      <c r="G126" s="255">
        <f t="shared" ref="G126:G127" si="19">75000*110%</f>
        <v>82500</v>
      </c>
      <c r="H126" s="255">
        <f t="shared" ref="H126:H128" si="20">G126*E126*D126</f>
        <v>16500000</v>
      </c>
      <c r="I126" s="175"/>
      <c r="J126" s="172"/>
      <c r="K126" s="172"/>
      <c r="L126" s="172"/>
      <c r="M126" s="172"/>
      <c r="N126" s="172"/>
      <c r="O126" s="172"/>
      <c r="P126" s="172"/>
      <c r="Q126" s="172"/>
      <c r="R126" s="172"/>
      <c r="S126" s="172"/>
      <c r="T126" s="172"/>
      <c r="U126" s="172"/>
      <c r="V126" s="172"/>
      <c r="W126" s="172"/>
      <c r="X126" s="172"/>
      <c r="Y126" s="172"/>
      <c r="Z126" s="172"/>
      <c r="AA126" s="172"/>
      <c r="AB126" s="172"/>
      <c r="AC126" s="172"/>
      <c r="AD126" s="172"/>
      <c r="AE126" s="172"/>
      <c r="AF126" s="172"/>
    </row>
    <row r="127">
      <c r="A127" s="21">
        <v>16.0</v>
      </c>
      <c r="B127" s="23"/>
      <c r="C127" s="269" t="s">
        <v>780</v>
      </c>
      <c r="D127" s="21">
        <v>100.0</v>
      </c>
      <c r="E127" s="21">
        <v>2.0</v>
      </c>
      <c r="F127" s="279" t="s">
        <v>698</v>
      </c>
      <c r="G127" s="255">
        <f t="shared" si="19"/>
        <v>82500</v>
      </c>
      <c r="H127" s="255">
        <f t="shared" si="20"/>
        <v>16500000</v>
      </c>
      <c r="I127" s="175"/>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2"/>
    </row>
    <row r="128">
      <c r="A128" s="21">
        <v>17.0</v>
      </c>
      <c r="B128" s="275" t="s">
        <v>98</v>
      </c>
      <c r="C128" s="269" t="s">
        <v>697</v>
      </c>
      <c r="D128" s="21">
        <v>5.0</v>
      </c>
      <c r="E128" s="21">
        <v>2.0</v>
      </c>
      <c r="F128" s="279" t="s">
        <v>698</v>
      </c>
      <c r="G128" s="254">
        <v>100000.0</v>
      </c>
      <c r="H128" s="255">
        <f t="shared" si="20"/>
        <v>1000000</v>
      </c>
      <c r="I128" s="175"/>
      <c r="J128" s="172"/>
      <c r="K128" s="172"/>
      <c r="L128" s="172"/>
      <c r="M128" s="172"/>
      <c r="N128" s="172"/>
      <c r="O128" s="172"/>
      <c r="P128" s="172"/>
      <c r="Q128" s="172"/>
      <c r="R128" s="172"/>
      <c r="S128" s="172"/>
      <c r="T128" s="172"/>
      <c r="U128" s="172"/>
      <c r="V128" s="172"/>
      <c r="W128" s="172"/>
      <c r="X128" s="172"/>
      <c r="Y128" s="172"/>
      <c r="Z128" s="172"/>
      <c r="AA128" s="172"/>
      <c r="AB128" s="172"/>
      <c r="AC128" s="172"/>
      <c r="AD128" s="172"/>
      <c r="AE128" s="172"/>
      <c r="AF128" s="172"/>
    </row>
    <row r="129">
      <c r="A129" s="285"/>
      <c r="B129" s="286"/>
      <c r="C129" s="287"/>
      <c r="D129" s="285"/>
      <c r="E129" s="285"/>
      <c r="F129" s="285"/>
      <c r="G129" s="288" t="s">
        <v>452</v>
      </c>
      <c r="H129" s="289">
        <f>SUM(H114:H128)</f>
        <v>212600000</v>
      </c>
      <c r="I129" s="175"/>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F129" s="172"/>
    </row>
    <row r="130">
      <c r="A130" s="172"/>
      <c r="B130" s="171"/>
      <c r="C130" s="176"/>
      <c r="D130" s="172"/>
      <c r="E130" s="172"/>
      <c r="F130" s="172"/>
      <c r="G130" s="176"/>
      <c r="H130" s="172"/>
      <c r="I130" s="175"/>
      <c r="J130" s="172"/>
      <c r="K130" s="172"/>
      <c r="L130" s="172"/>
      <c r="M130" s="172"/>
      <c r="N130" s="172"/>
      <c r="O130" s="172"/>
      <c r="P130" s="172"/>
      <c r="Q130" s="172"/>
      <c r="R130" s="172"/>
      <c r="S130" s="172"/>
      <c r="T130" s="172"/>
      <c r="U130" s="172"/>
      <c r="V130" s="172"/>
      <c r="W130" s="172"/>
      <c r="X130" s="172"/>
      <c r="Y130" s="172"/>
      <c r="Z130" s="172"/>
      <c r="AA130" s="172"/>
      <c r="AB130" s="172"/>
      <c r="AC130" s="172"/>
      <c r="AD130" s="172"/>
      <c r="AE130" s="172"/>
      <c r="AF130" s="172"/>
    </row>
    <row r="131">
      <c r="A131" s="284" t="s">
        <v>782</v>
      </c>
      <c r="B131" s="171"/>
      <c r="C131" s="176"/>
      <c r="D131" s="172"/>
      <c r="E131" s="172"/>
      <c r="F131" s="172"/>
      <c r="G131" s="176"/>
      <c r="H131" s="172"/>
      <c r="I131" s="175"/>
      <c r="J131" s="172"/>
      <c r="K131" s="172"/>
      <c r="L131" s="172"/>
      <c r="M131" s="172"/>
      <c r="N131" s="172"/>
      <c r="O131" s="172"/>
      <c r="P131" s="172"/>
      <c r="Q131" s="172"/>
      <c r="R131" s="172"/>
      <c r="S131" s="172"/>
      <c r="T131" s="172"/>
      <c r="U131" s="172"/>
      <c r="V131" s="172"/>
      <c r="W131" s="172"/>
      <c r="X131" s="172"/>
      <c r="Y131" s="172"/>
      <c r="Z131" s="172"/>
      <c r="AA131" s="172"/>
      <c r="AB131" s="172"/>
      <c r="AC131" s="172"/>
      <c r="AD131" s="172"/>
      <c r="AE131" s="172"/>
      <c r="AF131" s="172"/>
    </row>
    <row r="132">
      <c r="A132" s="236" t="s">
        <v>688</v>
      </c>
      <c r="B132" s="237" t="s">
        <v>689</v>
      </c>
      <c r="C132" s="238" t="s">
        <v>690</v>
      </c>
      <c r="D132" s="236" t="s">
        <v>691</v>
      </c>
      <c r="E132" s="236" t="s">
        <v>692</v>
      </c>
      <c r="F132" s="236" t="s">
        <v>693</v>
      </c>
      <c r="G132" s="239" t="s">
        <v>694</v>
      </c>
      <c r="H132" s="236" t="s">
        <v>695</v>
      </c>
      <c r="I132" s="175"/>
      <c r="J132" s="172"/>
      <c r="K132" s="172"/>
      <c r="L132" s="172"/>
      <c r="M132" s="172"/>
      <c r="N132" s="172"/>
      <c r="O132" s="172"/>
      <c r="P132" s="172"/>
      <c r="Q132" s="172"/>
      <c r="R132" s="172"/>
      <c r="S132" s="172"/>
      <c r="T132" s="172"/>
      <c r="U132" s="172"/>
      <c r="V132" s="172"/>
      <c r="W132" s="172"/>
      <c r="X132" s="172"/>
      <c r="Y132" s="172"/>
      <c r="Z132" s="172"/>
      <c r="AA132" s="172"/>
      <c r="AB132" s="172"/>
      <c r="AC132" s="172"/>
      <c r="AD132" s="172"/>
      <c r="AE132" s="172"/>
      <c r="AF132" s="172"/>
    </row>
    <row r="133">
      <c r="A133" s="21">
        <v>1.0</v>
      </c>
      <c r="B133" s="247" t="s">
        <v>710</v>
      </c>
      <c r="C133" s="248" t="s">
        <v>754</v>
      </c>
      <c r="D133" s="21">
        <v>15.0</v>
      </c>
      <c r="E133" s="21">
        <v>100.0</v>
      </c>
      <c r="F133" s="253" t="s">
        <v>755</v>
      </c>
      <c r="G133" s="254">
        <v>100000.0</v>
      </c>
      <c r="H133" s="255">
        <f t="shared" ref="H133:H143" si="21">G133*D133</f>
        <v>1500000</v>
      </c>
      <c r="I133" s="175"/>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F133" s="172"/>
    </row>
    <row r="134">
      <c r="A134" s="21">
        <v>2.0</v>
      </c>
      <c r="B134" s="22"/>
      <c r="C134" s="259" t="s">
        <v>758</v>
      </c>
      <c r="D134" s="21">
        <v>5.0</v>
      </c>
      <c r="E134" s="21">
        <v>1.0</v>
      </c>
      <c r="F134" s="253" t="s">
        <v>755</v>
      </c>
      <c r="G134" s="254">
        <v>300000.0</v>
      </c>
      <c r="H134" s="255">
        <f t="shared" si="21"/>
        <v>1500000</v>
      </c>
      <c r="I134" s="175"/>
      <c r="J134" s="172"/>
      <c r="K134" s="172"/>
      <c r="L134" s="172"/>
      <c r="M134" s="172"/>
      <c r="N134" s="172"/>
      <c r="O134" s="172"/>
      <c r="P134" s="172"/>
      <c r="Q134" s="172"/>
      <c r="R134" s="172"/>
      <c r="S134" s="172"/>
      <c r="T134" s="172"/>
      <c r="U134" s="172"/>
      <c r="V134" s="172"/>
      <c r="W134" s="172"/>
      <c r="X134" s="172"/>
      <c r="Y134" s="172"/>
      <c r="Z134" s="172"/>
      <c r="AA134" s="172"/>
      <c r="AB134" s="172"/>
      <c r="AC134" s="172"/>
      <c r="AD134" s="172"/>
      <c r="AE134" s="172"/>
      <c r="AF134" s="172"/>
    </row>
    <row r="135">
      <c r="A135" s="21">
        <v>3.0</v>
      </c>
      <c r="B135" s="23"/>
      <c r="C135" s="248" t="s">
        <v>761</v>
      </c>
      <c r="D135" s="260">
        <v>1.0</v>
      </c>
      <c r="E135" s="260">
        <v>1.0</v>
      </c>
      <c r="F135" s="261" t="s">
        <v>760</v>
      </c>
      <c r="G135" s="262">
        <v>3000000.0</v>
      </c>
      <c r="H135" s="263">
        <f t="shared" si="21"/>
        <v>3000000</v>
      </c>
      <c r="I135" s="264"/>
      <c r="J135" s="172"/>
      <c r="K135" s="172"/>
      <c r="L135" s="172"/>
      <c r="M135" s="172"/>
      <c r="N135" s="172"/>
      <c r="O135" s="172"/>
      <c r="P135" s="172"/>
      <c r="Q135" s="172"/>
      <c r="R135" s="83"/>
      <c r="S135" s="83"/>
      <c r="T135" s="83"/>
      <c r="U135" s="83"/>
      <c r="V135" s="83"/>
      <c r="W135" s="83"/>
      <c r="X135" s="83"/>
      <c r="Y135" s="83"/>
      <c r="Z135" s="83"/>
      <c r="AA135" s="83"/>
      <c r="AB135" s="83"/>
      <c r="AC135" s="83"/>
      <c r="AD135" s="83"/>
      <c r="AE135" s="83"/>
      <c r="AF135" s="83"/>
    </row>
    <row r="136">
      <c r="A136" s="21">
        <v>4.0</v>
      </c>
      <c r="B136" s="247" t="s">
        <v>756</v>
      </c>
      <c r="C136" s="248" t="s">
        <v>763</v>
      </c>
      <c r="D136" s="21">
        <v>10.0</v>
      </c>
      <c r="E136" s="21">
        <v>1.0</v>
      </c>
      <c r="F136" s="253" t="s">
        <v>751</v>
      </c>
      <c r="G136" s="254">
        <v>150000.0</v>
      </c>
      <c r="H136" s="255">
        <f t="shared" si="21"/>
        <v>1500000</v>
      </c>
      <c r="I136" s="175"/>
      <c r="J136" s="172"/>
      <c r="K136" s="172"/>
      <c r="L136" s="172"/>
      <c r="M136" s="172"/>
      <c r="N136" s="172"/>
      <c r="O136" s="172"/>
      <c r="P136" s="172"/>
      <c r="Q136" s="172"/>
      <c r="R136" s="172"/>
      <c r="S136" s="172"/>
      <c r="T136" s="172"/>
      <c r="U136" s="172"/>
      <c r="V136" s="172"/>
      <c r="W136" s="172"/>
      <c r="X136" s="172"/>
      <c r="Y136" s="172"/>
      <c r="Z136" s="172"/>
      <c r="AA136" s="172"/>
      <c r="AB136" s="172"/>
      <c r="AC136" s="172"/>
      <c r="AD136" s="172"/>
      <c r="AE136" s="172"/>
      <c r="AF136" s="172"/>
    </row>
    <row r="137">
      <c r="A137" s="21">
        <v>5.0</v>
      </c>
      <c r="B137" s="22"/>
      <c r="C137" s="248" t="s">
        <v>765</v>
      </c>
      <c r="D137" s="21">
        <v>5.0</v>
      </c>
      <c r="E137" s="21">
        <v>1.0</v>
      </c>
      <c r="F137" s="253" t="s">
        <v>751</v>
      </c>
      <c r="G137" s="254">
        <v>500000.0</v>
      </c>
      <c r="H137" s="255">
        <f t="shared" si="21"/>
        <v>2500000</v>
      </c>
      <c r="I137" s="175"/>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2"/>
    </row>
    <row r="138">
      <c r="A138" s="21">
        <v>6.0</v>
      </c>
      <c r="B138" s="23"/>
      <c r="C138" s="19" t="s">
        <v>766</v>
      </c>
      <c r="D138" s="21">
        <v>50.0</v>
      </c>
      <c r="E138" s="21">
        <v>1.0</v>
      </c>
      <c r="F138" s="253" t="s">
        <v>751</v>
      </c>
      <c r="G138" s="254">
        <v>300000.0</v>
      </c>
      <c r="H138" s="255">
        <f t="shared" si="21"/>
        <v>15000000</v>
      </c>
      <c r="I138" s="175"/>
      <c r="J138" s="172"/>
      <c r="K138" s="172"/>
      <c r="L138" s="172"/>
      <c r="M138" s="172"/>
      <c r="N138" s="172"/>
      <c r="O138" s="172"/>
      <c r="P138" s="172"/>
      <c r="Q138" s="172"/>
      <c r="R138" s="172"/>
      <c r="S138" s="172"/>
      <c r="T138" s="172"/>
      <c r="U138" s="172"/>
      <c r="V138" s="172"/>
      <c r="W138" s="172"/>
      <c r="X138" s="172"/>
      <c r="Y138" s="172"/>
      <c r="Z138" s="172"/>
      <c r="AA138" s="172"/>
      <c r="AB138" s="172"/>
      <c r="AC138" s="172"/>
      <c r="AD138" s="172"/>
      <c r="AE138" s="172"/>
      <c r="AF138" s="172"/>
    </row>
    <row r="139">
      <c r="A139" s="21">
        <v>7.0</v>
      </c>
      <c r="B139" s="247" t="s">
        <v>98</v>
      </c>
      <c r="C139" s="267" t="s">
        <v>759</v>
      </c>
      <c r="D139" s="21">
        <v>1.0</v>
      </c>
      <c r="E139" s="21">
        <v>1.0</v>
      </c>
      <c r="F139" s="253" t="s">
        <v>760</v>
      </c>
      <c r="G139" s="254">
        <v>100000.0</v>
      </c>
      <c r="H139" s="255">
        <f t="shared" si="21"/>
        <v>100000</v>
      </c>
      <c r="I139" s="175"/>
      <c r="J139" s="172"/>
      <c r="K139" s="172"/>
      <c r="L139" s="172"/>
      <c r="M139" s="172"/>
      <c r="N139" s="172"/>
      <c r="O139" s="172"/>
      <c r="P139" s="172"/>
      <c r="Q139" s="172"/>
      <c r="R139" s="172"/>
      <c r="S139" s="172"/>
      <c r="T139" s="172"/>
      <c r="U139" s="172"/>
      <c r="V139" s="172"/>
      <c r="W139" s="172"/>
      <c r="X139" s="172"/>
      <c r="Y139" s="172"/>
      <c r="Z139" s="172"/>
      <c r="AA139" s="172"/>
      <c r="AB139" s="172"/>
      <c r="AC139" s="172"/>
      <c r="AD139" s="172"/>
      <c r="AE139" s="172"/>
      <c r="AF139" s="172"/>
    </row>
    <row r="140">
      <c r="A140" s="21">
        <v>8.0</v>
      </c>
      <c r="B140" s="23"/>
      <c r="C140" s="267" t="s">
        <v>767</v>
      </c>
      <c r="D140" s="21">
        <v>200.0</v>
      </c>
      <c r="E140" s="21">
        <v>1.0</v>
      </c>
      <c r="F140" s="253" t="s">
        <v>768</v>
      </c>
      <c r="G140" s="254">
        <v>5000.0</v>
      </c>
      <c r="H140" s="255">
        <f t="shared" si="21"/>
        <v>1000000</v>
      </c>
      <c r="I140" s="175"/>
      <c r="J140" s="172"/>
      <c r="K140" s="172"/>
      <c r="L140" s="172"/>
      <c r="M140" s="172"/>
      <c r="N140" s="172"/>
      <c r="O140" s="172"/>
      <c r="P140" s="172"/>
      <c r="Q140" s="172"/>
      <c r="R140" s="172"/>
      <c r="S140" s="172"/>
      <c r="T140" s="172"/>
      <c r="U140" s="172"/>
      <c r="V140" s="172"/>
      <c r="W140" s="172"/>
      <c r="X140" s="172"/>
      <c r="Y140" s="172"/>
      <c r="Z140" s="172"/>
      <c r="AA140" s="172"/>
      <c r="AB140" s="172"/>
      <c r="AC140" s="172"/>
      <c r="AD140" s="172"/>
      <c r="AE140" s="172"/>
      <c r="AF140" s="172"/>
    </row>
    <row r="141">
      <c r="A141" s="21">
        <v>11.0</v>
      </c>
      <c r="B141" s="270" t="s">
        <v>730</v>
      </c>
      <c r="C141" s="271" t="s">
        <v>731</v>
      </c>
      <c r="D141" s="272">
        <v>1.0</v>
      </c>
      <c r="E141" s="272">
        <v>1.0</v>
      </c>
      <c r="F141" s="272" t="s">
        <v>773</v>
      </c>
      <c r="G141" s="273">
        <v>5000000.0</v>
      </c>
      <c r="H141" s="274">
        <f t="shared" si="21"/>
        <v>5000000</v>
      </c>
      <c r="I141" s="175"/>
      <c r="J141" s="172"/>
      <c r="K141" s="172"/>
      <c r="L141" s="172"/>
      <c r="M141" s="172"/>
      <c r="N141" s="172"/>
      <c r="O141" s="172"/>
      <c r="P141" s="172"/>
      <c r="Q141" s="172"/>
      <c r="R141" s="172"/>
      <c r="S141" s="172"/>
      <c r="T141" s="172"/>
      <c r="U141" s="172"/>
      <c r="V141" s="172"/>
      <c r="W141" s="172"/>
      <c r="X141" s="172"/>
      <c r="Y141" s="172"/>
      <c r="Z141" s="172"/>
      <c r="AA141" s="172"/>
      <c r="AB141" s="172"/>
      <c r="AC141" s="172"/>
      <c r="AD141" s="172"/>
      <c r="AE141" s="172"/>
      <c r="AF141" s="172"/>
    </row>
    <row r="142">
      <c r="A142" s="21">
        <v>12.0</v>
      </c>
      <c r="B142" s="23"/>
      <c r="C142" s="271" t="s">
        <v>774</v>
      </c>
      <c r="D142" s="272">
        <v>1.0</v>
      </c>
      <c r="E142" s="272">
        <v>1.0</v>
      </c>
      <c r="F142" s="272" t="s">
        <v>773</v>
      </c>
      <c r="G142" s="273">
        <v>5000000.0</v>
      </c>
      <c r="H142" s="274">
        <f t="shared" si="21"/>
        <v>5000000</v>
      </c>
      <c r="I142" s="175"/>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row>
    <row r="143">
      <c r="A143" s="21">
        <v>13.0</v>
      </c>
      <c r="B143" s="275" t="s">
        <v>775</v>
      </c>
      <c r="C143" s="271" t="s">
        <v>783</v>
      </c>
      <c r="D143" s="272">
        <v>30.0</v>
      </c>
      <c r="E143" s="272">
        <v>1.0</v>
      </c>
      <c r="F143" s="272" t="s">
        <v>773</v>
      </c>
      <c r="G143" s="273">
        <v>1140000.0</v>
      </c>
      <c r="H143" s="274">
        <f t="shared" si="21"/>
        <v>34200000</v>
      </c>
      <c r="I143" s="175"/>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172"/>
      <c r="AF143" s="172"/>
    </row>
    <row r="144">
      <c r="A144" s="21">
        <v>14.0</v>
      </c>
      <c r="B144" s="241" t="s">
        <v>777</v>
      </c>
      <c r="C144" s="276"/>
      <c r="D144" s="277"/>
      <c r="E144" s="277"/>
      <c r="F144" s="277"/>
      <c r="G144" s="278"/>
      <c r="H144" s="277"/>
      <c r="I144" s="175"/>
      <c r="J144" s="172"/>
      <c r="K144" s="172"/>
      <c r="L144" s="172"/>
      <c r="M144" s="172"/>
      <c r="N144" s="172"/>
      <c r="O144" s="172"/>
      <c r="P144" s="172"/>
      <c r="Q144" s="172"/>
      <c r="R144" s="172"/>
      <c r="S144" s="172"/>
      <c r="T144" s="172"/>
      <c r="U144" s="172"/>
      <c r="V144" s="172"/>
      <c r="W144" s="172"/>
      <c r="X144" s="172"/>
      <c r="Y144" s="172"/>
      <c r="Z144" s="172"/>
      <c r="AA144" s="172"/>
      <c r="AB144" s="172"/>
      <c r="AC144" s="172"/>
      <c r="AD144" s="172"/>
      <c r="AE144" s="172"/>
      <c r="AF144" s="172"/>
    </row>
    <row r="145">
      <c r="A145" s="21">
        <v>15.0</v>
      </c>
      <c r="B145" s="270" t="s">
        <v>778</v>
      </c>
      <c r="C145" s="269" t="s">
        <v>779</v>
      </c>
      <c r="D145" s="21">
        <v>100.0</v>
      </c>
      <c r="E145" s="21">
        <v>2.0</v>
      </c>
      <c r="F145" s="279" t="s">
        <v>698</v>
      </c>
      <c r="G145" s="255">
        <f t="shared" ref="G145:G146" si="22">75000*110%</f>
        <v>82500</v>
      </c>
      <c r="H145" s="255">
        <f t="shared" ref="H145:H147" si="23">G145*E145*D145</f>
        <v>16500000</v>
      </c>
      <c r="I145" s="175"/>
      <c r="J145" s="172"/>
      <c r="K145" s="172"/>
      <c r="L145" s="172"/>
      <c r="M145" s="172"/>
      <c r="N145" s="172"/>
      <c r="O145" s="172"/>
      <c r="P145" s="172"/>
      <c r="Q145" s="172"/>
      <c r="R145" s="172"/>
      <c r="S145" s="172"/>
      <c r="T145" s="172"/>
      <c r="U145" s="172"/>
      <c r="V145" s="172"/>
      <c r="W145" s="172"/>
      <c r="X145" s="172"/>
      <c r="Y145" s="172"/>
      <c r="Z145" s="172"/>
      <c r="AA145" s="172"/>
      <c r="AB145" s="172"/>
      <c r="AC145" s="172"/>
      <c r="AD145" s="172"/>
      <c r="AE145" s="172"/>
      <c r="AF145" s="172"/>
    </row>
    <row r="146">
      <c r="A146" s="21">
        <v>16.0</v>
      </c>
      <c r="B146" s="23"/>
      <c r="C146" s="269" t="s">
        <v>780</v>
      </c>
      <c r="D146" s="21">
        <v>100.0</v>
      </c>
      <c r="E146" s="21">
        <v>2.0</v>
      </c>
      <c r="F146" s="279" t="s">
        <v>698</v>
      </c>
      <c r="G146" s="255">
        <f t="shared" si="22"/>
        <v>82500</v>
      </c>
      <c r="H146" s="255">
        <f t="shared" si="23"/>
        <v>16500000</v>
      </c>
      <c r="I146" s="175"/>
      <c r="J146" s="172"/>
      <c r="K146" s="172"/>
      <c r="L146" s="172"/>
      <c r="M146" s="172"/>
      <c r="N146" s="172"/>
      <c r="O146" s="172"/>
      <c r="P146" s="172"/>
      <c r="Q146" s="172"/>
      <c r="R146" s="172"/>
      <c r="S146" s="172"/>
      <c r="T146" s="172"/>
      <c r="U146" s="172"/>
      <c r="V146" s="172"/>
      <c r="W146" s="172"/>
      <c r="X146" s="172"/>
      <c r="Y146" s="172"/>
      <c r="Z146" s="172"/>
      <c r="AA146" s="172"/>
      <c r="AB146" s="172"/>
      <c r="AC146" s="172"/>
      <c r="AD146" s="172"/>
      <c r="AE146" s="172"/>
      <c r="AF146" s="172"/>
    </row>
    <row r="147">
      <c r="A147" s="21">
        <v>17.0</v>
      </c>
      <c r="B147" s="275" t="s">
        <v>98</v>
      </c>
      <c r="C147" s="269" t="s">
        <v>697</v>
      </c>
      <c r="D147" s="21">
        <v>5.0</v>
      </c>
      <c r="E147" s="21">
        <v>2.0</v>
      </c>
      <c r="F147" s="279" t="s">
        <v>698</v>
      </c>
      <c r="G147" s="254">
        <v>100000.0</v>
      </c>
      <c r="H147" s="255">
        <f t="shared" si="23"/>
        <v>1000000</v>
      </c>
      <c r="I147" s="175"/>
      <c r="J147" s="172"/>
      <c r="K147" s="172"/>
      <c r="L147" s="172"/>
      <c r="M147" s="172"/>
      <c r="N147" s="172"/>
      <c r="O147" s="172"/>
      <c r="P147" s="172"/>
      <c r="Q147" s="172"/>
      <c r="R147" s="172"/>
      <c r="S147" s="172"/>
      <c r="T147" s="172"/>
      <c r="U147" s="172"/>
      <c r="V147" s="172"/>
      <c r="W147" s="172"/>
      <c r="X147" s="172"/>
      <c r="Y147" s="172"/>
      <c r="Z147" s="172"/>
      <c r="AA147" s="172"/>
      <c r="AB147" s="172"/>
      <c r="AC147" s="172"/>
      <c r="AD147" s="172"/>
      <c r="AE147" s="172"/>
      <c r="AF147" s="172"/>
    </row>
    <row r="148">
      <c r="A148" s="285"/>
      <c r="B148" s="286"/>
      <c r="C148" s="287"/>
      <c r="D148" s="285"/>
      <c r="E148" s="285"/>
      <c r="F148" s="285"/>
      <c r="G148" s="288" t="s">
        <v>452</v>
      </c>
      <c r="H148" s="289">
        <f>SUM(H133:H147)</f>
        <v>104300000</v>
      </c>
      <c r="I148" s="175"/>
      <c r="J148" s="172"/>
      <c r="K148" s="172"/>
      <c r="L148" s="172"/>
      <c r="M148" s="172"/>
      <c r="N148" s="172"/>
      <c r="O148" s="172"/>
      <c r="P148" s="172"/>
      <c r="Q148" s="172"/>
      <c r="R148" s="172"/>
      <c r="S148" s="172"/>
      <c r="T148" s="172"/>
      <c r="U148" s="172"/>
      <c r="V148" s="172"/>
      <c r="W148" s="172"/>
      <c r="X148" s="172"/>
      <c r="Y148" s="172"/>
      <c r="Z148" s="172"/>
      <c r="AA148" s="172"/>
      <c r="AB148" s="172"/>
      <c r="AC148" s="172"/>
      <c r="AD148" s="172"/>
      <c r="AE148" s="172"/>
      <c r="AF148" s="172"/>
    </row>
    <row r="149">
      <c r="A149" s="172"/>
      <c r="B149" s="171"/>
      <c r="C149" s="176"/>
      <c r="D149" s="172"/>
      <c r="E149" s="172"/>
      <c r="F149" s="172"/>
      <c r="G149" s="176"/>
      <c r="H149" s="172"/>
      <c r="I149" s="175"/>
      <c r="J149" s="172"/>
      <c r="K149" s="172"/>
      <c r="L149" s="172"/>
      <c r="M149" s="172"/>
      <c r="N149" s="172"/>
      <c r="O149" s="172"/>
      <c r="P149" s="172"/>
      <c r="Q149" s="172"/>
      <c r="R149" s="172"/>
      <c r="S149" s="172"/>
      <c r="T149" s="172"/>
      <c r="U149" s="172"/>
      <c r="V149" s="172"/>
      <c r="W149" s="172"/>
      <c r="X149" s="172"/>
      <c r="Y149" s="172"/>
      <c r="Z149" s="172"/>
      <c r="AA149" s="172"/>
      <c r="AB149" s="172"/>
      <c r="AC149" s="172"/>
      <c r="AD149" s="172"/>
      <c r="AE149" s="172"/>
      <c r="AF149" s="172"/>
    </row>
    <row r="150">
      <c r="A150" s="172"/>
      <c r="B150" s="171"/>
      <c r="C150" s="176"/>
      <c r="D150" s="172"/>
      <c r="E150" s="172"/>
      <c r="F150" s="172"/>
      <c r="G150" s="176"/>
      <c r="H150" s="172"/>
      <c r="I150" s="175"/>
      <c r="J150" s="172"/>
      <c r="K150" s="172"/>
      <c r="L150" s="172"/>
      <c r="M150" s="172"/>
      <c r="N150" s="172"/>
      <c r="O150" s="172"/>
      <c r="P150" s="172"/>
      <c r="Q150" s="172"/>
      <c r="R150" s="172"/>
      <c r="S150" s="172"/>
      <c r="T150" s="172"/>
      <c r="U150" s="172"/>
      <c r="V150" s="172"/>
      <c r="W150" s="172"/>
      <c r="X150" s="172"/>
      <c r="Y150" s="172"/>
      <c r="Z150" s="172"/>
      <c r="AA150" s="172"/>
      <c r="AB150" s="172"/>
      <c r="AC150" s="172"/>
      <c r="AD150" s="172"/>
      <c r="AE150" s="172"/>
      <c r="AF150" s="172"/>
    </row>
    <row r="151">
      <c r="A151" s="284" t="s">
        <v>784</v>
      </c>
      <c r="B151" s="171"/>
      <c r="C151" s="176"/>
      <c r="D151" s="172"/>
      <c r="E151" s="172"/>
      <c r="F151" s="172"/>
      <c r="G151" s="176"/>
      <c r="H151" s="172"/>
      <c r="I151" s="175"/>
      <c r="J151" s="172"/>
      <c r="K151" s="172"/>
      <c r="L151" s="172"/>
      <c r="M151" s="172"/>
      <c r="N151" s="172"/>
      <c r="O151" s="172"/>
      <c r="P151" s="172"/>
      <c r="Q151" s="172"/>
      <c r="R151" s="172"/>
      <c r="S151" s="172"/>
      <c r="T151" s="172"/>
      <c r="U151" s="172"/>
      <c r="V151" s="172"/>
      <c r="W151" s="172"/>
      <c r="X151" s="172"/>
      <c r="Y151" s="172"/>
      <c r="Z151" s="172"/>
      <c r="AA151" s="172"/>
      <c r="AB151" s="172"/>
      <c r="AC151" s="172"/>
      <c r="AD151" s="172"/>
      <c r="AE151" s="172"/>
      <c r="AF151" s="172"/>
    </row>
    <row r="152">
      <c r="A152" s="236" t="s">
        <v>688</v>
      </c>
      <c r="B152" s="237" t="s">
        <v>689</v>
      </c>
      <c r="C152" s="238" t="s">
        <v>690</v>
      </c>
      <c r="D152" s="236" t="s">
        <v>691</v>
      </c>
      <c r="E152" s="236" t="s">
        <v>692</v>
      </c>
      <c r="F152" s="236" t="s">
        <v>693</v>
      </c>
      <c r="G152" s="239" t="s">
        <v>694</v>
      </c>
      <c r="H152" s="236" t="s">
        <v>695</v>
      </c>
      <c r="I152" s="175"/>
      <c r="J152" s="172"/>
      <c r="K152" s="172"/>
      <c r="L152" s="172"/>
      <c r="M152" s="172"/>
      <c r="N152" s="172"/>
      <c r="O152" s="172"/>
      <c r="P152" s="172"/>
      <c r="Q152" s="172"/>
      <c r="R152" s="172"/>
      <c r="S152" s="172"/>
      <c r="T152" s="172"/>
      <c r="U152" s="172"/>
      <c r="V152" s="172"/>
      <c r="W152" s="172"/>
      <c r="X152" s="172"/>
      <c r="Y152" s="172"/>
      <c r="Z152" s="172"/>
      <c r="AA152" s="172"/>
      <c r="AB152" s="172"/>
      <c r="AC152" s="172"/>
      <c r="AD152" s="172"/>
      <c r="AE152" s="172"/>
      <c r="AF152" s="172"/>
    </row>
    <row r="153">
      <c r="A153" s="21">
        <v>1.0</v>
      </c>
      <c r="B153" s="247" t="s">
        <v>710</v>
      </c>
      <c r="C153" s="248" t="s">
        <v>754</v>
      </c>
      <c r="D153" s="21">
        <v>15.0</v>
      </c>
      <c r="E153" s="21">
        <v>100.0</v>
      </c>
      <c r="F153" s="253" t="s">
        <v>755</v>
      </c>
      <c r="G153" s="254">
        <v>100000.0</v>
      </c>
      <c r="H153" s="255">
        <f t="shared" ref="H153:H163" si="24">G153*D153</f>
        <v>1500000</v>
      </c>
      <c r="I153" s="175"/>
      <c r="J153" s="172"/>
      <c r="K153" s="172"/>
      <c r="L153" s="172"/>
      <c r="M153" s="172"/>
      <c r="N153" s="172"/>
      <c r="O153" s="172"/>
      <c r="P153" s="172"/>
      <c r="Q153" s="172"/>
      <c r="R153" s="172"/>
      <c r="S153" s="172"/>
      <c r="T153" s="172"/>
      <c r="U153" s="172"/>
      <c r="V153" s="172"/>
      <c r="W153" s="172"/>
      <c r="X153" s="172"/>
      <c r="Y153" s="172"/>
      <c r="Z153" s="172"/>
      <c r="AA153" s="172"/>
      <c r="AB153" s="172"/>
      <c r="AC153" s="172"/>
      <c r="AD153" s="172"/>
      <c r="AE153" s="172"/>
      <c r="AF153" s="172"/>
    </row>
    <row r="154">
      <c r="A154" s="21">
        <v>2.0</v>
      </c>
      <c r="B154" s="22"/>
      <c r="C154" s="259" t="s">
        <v>758</v>
      </c>
      <c r="D154" s="21">
        <v>5.0</v>
      </c>
      <c r="E154" s="21">
        <v>1.0</v>
      </c>
      <c r="F154" s="253" t="s">
        <v>755</v>
      </c>
      <c r="G154" s="254">
        <v>300000.0</v>
      </c>
      <c r="H154" s="255">
        <f t="shared" si="24"/>
        <v>1500000</v>
      </c>
      <c r="I154" s="175"/>
      <c r="J154" s="172"/>
      <c r="K154" s="172"/>
      <c r="L154" s="172"/>
      <c r="M154" s="172"/>
      <c r="N154" s="172"/>
      <c r="O154" s="172"/>
      <c r="P154" s="172"/>
      <c r="Q154" s="172"/>
      <c r="R154" s="172"/>
      <c r="S154" s="172"/>
      <c r="T154" s="172"/>
      <c r="U154" s="172"/>
      <c r="V154" s="172"/>
      <c r="W154" s="172"/>
      <c r="X154" s="172"/>
      <c r="Y154" s="172"/>
      <c r="Z154" s="172"/>
      <c r="AA154" s="172"/>
      <c r="AB154" s="172"/>
      <c r="AC154" s="172"/>
      <c r="AD154" s="172"/>
      <c r="AE154" s="172"/>
      <c r="AF154" s="172"/>
    </row>
    <row r="155">
      <c r="A155" s="21">
        <v>3.0</v>
      </c>
      <c r="B155" s="23"/>
      <c r="C155" s="248" t="s">
        <v>761</v>
      </c>
      <c r="D155" s="260">
        <v>1.0</v>
      </c>
      <c r="E155" s="260">
        <v>1.0</v>
      </c>
      <c r="F155" s="261" t="s">
        <v>760</v>
      </c>
      <c r="G155" s="262">
        <v>3000000.0</v>
      </c>
      <c r="H155" s="263">
        <f t="shared" si="24"/>
        <v>3000000</v>
      </c>
      <c r="I155" s="175"/>
      <c r="J155" s="172"/>
      <c r="K155" s="172"/>
      <c r="L155" s="172"/>
      <c r="M155" s="172"/>
      <c r="N155" s="172"/>
      <c r="O155" s="172"/>
      <c r="P155" s="172"/>
      <c r="Q155" s="172"/>
      <c r="R155" s="172"/>
      <c r="S155" s="172"/>
      <c r="T155" s="172"/>
      <c r="U155" s="172"/>
      <c r="V155" s="172"/>
      <c r="W155" s="172"/>
      <c r="X155" s="172"/>
      <c r="Y155" s="172"/>
      <c r="Z155" s="172"/>
      <c r="AA155" s="172"/>
      <c r="AB155" s="172"/>
      <c r="AC155" s="172"/>
      <c r="AD155" s="172"/>
      <c r="AE155" s="172"/>
      <c r="AF155" s="172"/>
    </row>
    <row r="156">
      <c r="A156" s="21">
        <v>4.0</v>
      </c>
      <c r="B156" s="247" t="s">
        <v>756</v>
      </c>
      <c r="C156" s="248" t="s">
        <v>763</v>
      </c>
      <c r="D156" s="21">
        <v>10.0</v>
      </c>
      <c r="E156" s="21">
        <v>1.0</v>
      </c>
      <c r="F156" s="253" t="s">
        <v>751</v>
      </c>
      <c r="G156" s="254">
        <v>150000.0</v>
      </c>
      <c r="H156" s="255">
        <f t="shared" si="24"/>
        <v>1500000</v>
      </c>
      <c r="I156" s="175"/>
      <c r="J156" s="172"/>
      <c r="K156" s="172"/>
      <c r="L156" s="172"/>
      <c r="M156" s="172"/>
      <c r="N156" s="172"/>
      <c r="O156" s="172"/>
      <c r="P156" s="172"/>
      <c r="Q156" s="172"/>
      <c r="R156" s="172"/>
      <c r="S156" s="172"/>
      <c r="T156" s="172"/>
      <c r="U156" s="172"/>
      <c r="V156" s="172"/>
      <c r="W156" s="172"/>
      <c r="X156" s="172"/>
      <c r="Y156" s="172"/>
      <c r="Z156" s="172"/>
      <c r="AA156" s="172"/>
      <c r="AB156" s="172"/>
      <c r="AC156" s="172"/>
      <c r="AD156" s="172"/>
      <c r="AE156" s="172"/>
      <c r="AF156" s="172"/>
    </row>
    <row r="157">
      <c r="A157" s="21">
        <v>5.0</v>
      </c>
      <c r="B157" s="22"/>
      <c r="C157" s="248" t="s">
        <v>765</v>
      </c>
      <c r="D157" s="21">
        <v>5.0</v>
      </c>
      <c r="E157" s="21">
        <v>1.0</v>
      </c>
      <c r="F157" s="253" t="s">
        <v>751</v>
      </c>
      <c r="G157" s="254">
        <v>500000.0</v>
      </c>
      <c r="H157" s="255">
        <f t="shared" si="24"/>
        <v>2500000</v>
      </c>
      <c r="I157" s="175"/>
      <c r="J157" s="172"/>
      <c r="K157" s="172"/>
      <c r="L157" s="172"/>
      <c r="M157" s="172"/>
      <c r="N157" s="172"/>
      <c r="O157" s="172"/>
      <c r="P157" s="172"/>
      <c r="Q157" s="172"/>
      <c r="R157" s="172"/>
      <c r="S157" s="172"/>
      <c r="T157" s="172"/>
      <c r="U157" s="172"/>
      <c r="V157" s="172"/>
      <c r="W157" s="172"/>
      <c r="X157" s="172"/>
      <c r="Y157" s="172"/>
      <c r="Z157" s="172"/>
      <c r="AA157" s="172"/>
      <c r="AB157" s="172"/>
      <c r="AC157" s="172"/>
      <c r="AD157" s="172"/>
      <c r="AE157" s="172"/>
      <c r="AF157" s="172"/>
    </row>
    <row r="158">
      <c r="A158" s="21">
        <v>6.0</v>
      </c>
      <c r="B158" s="23"/>
      <c r="C158" s="19" t="s">
        <v>766</v>
      </c>
      <c r="D158" s="21">
        <v>50.0</v>
      </c>
      <c r="E158" s="21">
        <v>1.0</v>
      </c>
      <c r="F158" s="253" t="s">
        <v>751</v>
      </c>
      <c r="G158" s="254">
        <v>300000.0</v>
      </c>
      <c r="H158" s="255">
        <f t="shared" si="24"/>
        <v>15000000</v>
      </c>
      <c r="I158" s="175"/>
      <c r="J158" s="172"/>
      <c r="K158" s="172"/>
      <c r="L158" s="172"/>
      <c r="M158" s="172"/>
      <c r="N158" s="172"/>
      <c r="O158" s="172"/>
      <c r="P158" s="172"/>
      <c r="Q158" s="172"/>
      <c r="R158" s="172"/>
      <c r="S158" s="172"/>
      <c r="T158" s="172"/>
      <c r="U158" s="172"/>
      <c r="V158" s="172"/>
      <c r="W158" s="172"/>
      <c r="X158" s="172"/>
      <c r="Y158" s="172"/>
      <c r="Z158" s="172"/>
      <c r="AA158" s="172"/>
      <c r="AB158" s="172"/>
      <c r="AC158" s="172"/>
      <c r="AD158" s="172"/>
      <c r="AE158" s="172"/>
      <c r="AF158" s="172"/>
    </row>
    <row r="159">
      <c r="A159" s="21">
        <v>7.0</v>
      </c>
      <c r="B159" s="247" t="s">
        <v>98</v>
      </c>
      <c r="C159" s="267" t="s">
        <v>759</v>
      </c>
      <c r="D159" s="21">
        <v>1.0</v>
      </c>
      <c r="E159" s="21">
        <v>1.0</v>
      </c>
      <c r="F159" s="253" t="s">
        <v>760</v>
      </c>
      <c r="G159" s="254">
        <v>100000.0</v>
      </c>
      <c r="H159" s="255">
        <f t="shared" si="24"/>
        <v>100000</v>
      </c>
      <c r="I159" s="175"/>
      <c r="J159" s="172"/>
      <c r="K159" s="172"/>
      <c r="L159" s="172"/>
      <c r="M159" s="172"/>
      <c r="N159" s="172"/>
      <c r="O159" s="172"/>
      <c r="P159" s="172"/>
      <c r="Q159" s="172"/>
      <c r="R159" s="172"/>
      <c r="S159" s="172"/>
      <c r="T159" s="172"/>
      <c r="U159" s="172"/>
      <c r="V159" s="172"/>
      <c r="W159" s="172"/>
      <c r="X159" s="172"/>
      <c r="Y159" s="172"/>
      <c r="Z159" s="172"/>
      <c r="AA159" s="172"/>
      <c r="AB159" s="172"/>
      <c r="AC159" s="172"/>
      <c r="AD159" s="172"/>
      <c r="AE159" s="172"/>
      <c r="AF159" s="172"/>
    </row>
    <row r="160">
      <c r="A160" s="21">
        <v>8.0</v>
      </c>
      <c r="B160" s="23"/>
      <c r="C160" s="267" t="s">
        <v>767</v>
      </c>
      <c r="D160" s="21">
        <v>200.0</v>
      </c>
      <c r="E160" s="21">
        <v>1.0</v>
      </c>
      <c r="F160" s="253" t="s">
        <v>768</v>
      </c>
      <c r="G160" s="254">
        <v>5000.0</v>
      </c>
      <c r="H160" s="255">
        <f t="shared" si="24"/>
        <v>1000000</v>
      </c>
      <c r="I160" s="175"/>
      <c r="J160" s="172"/>
      <c r="K160" s="172"/>
      <c r="L160" s="172"/>
      <c r="M160" s="172"/>
      <c r="N160" s="172"/>
      <c r="O160" s="172"/>
      <c r="P160" s="172"/>
      <c r="Q160" s="172"/>
      <c r="R160" s="172"/>
      <c r="S160" s="172"/>
      <c r="T160" s="172"/>
      <c r="U160" s="172"/>
      <c r="V160" s="172"/>
      <c r="W160" s="172"/>
      <c r="X160" s="172"/>
      <c r="Y160" s="172"/>
      <c r="Z160" s="172"/>
      <c r="AA160" s="172"/>
      <c r="AB160" s="172"/>
      <c r="AC160" s="172"/>
      <c r="AD160" s="172"/>
      <c r="AE160" s="172"/>
      <c r="AF160" s="172"/>
    </row>
    <row r="161">
      <c r="A161" s="21">
        <v>11.0</v>
      </c>
      <c r="B161" s="270" t="s">
        <v>730</v>
      </c>
      <c r="C161" s="271" t="s">
        <v>731</v>
      </c>
      <c r="D161" s="272">
        <v>1.0</v>
      </c>
      <c r="E161" s="272">
        <v>1.0</v>
      </c>
      <c r="F161" s="272" t="s">
        <v>773</v>
      </c>
      <c r="G161" s="273">
        <v>5000000.0</v>
      </c>
      <c r="H161" s="274">
        <f t="shared" si="24"/>
        <v>5000000</v>
      </c>
      <c r="I161" s="175"/>
      <c r="J161" s="172"/>
      <c r="K161" s="172"/>
      <c r="L161" s="172"/>
      <c r="M161" s="172"/>
      <c r="N161" s="172"/>
      <c r="O161" s="172"/>
      <c r="P161" s="172"/>
      <c r="Q161" s="172"/>
      <c r="R161" s="172"/>
      <c r="S161" s="172"/>
      <c r="T161" s="172"/>
      <c r="U161" s="172"/>
      <c r="V161" s="172"/>
      <c r="W161" s="172"/>
      <c r="X161" s="172"/>
      <c r="Y161" s="172"/>
      <c r="Z161" s="172"/>
      <c r="AA161" s="172"/>
      <c r="AB161" s="172"/>
      <c r="AC161" s="172"/>
      <c r="AD161" s="172"/>
      <c r="AE161" s="172"/>
      <c r="AF161" s="172"/>
    </row>
    <row r="162">
      <c r="A162" s="21">
        <v>12.0</v>
      </c>
      <c r="B162" s="23"/>
      <c r="C162" s="271" t="s">
        <v>774</v>
      </c>
      <c r="D162" s="272">
        <v>1.0</v>
      </c>
      <c r="E162" s="272">
        <v>1.0</v>
      </c>
      <c r="F162" s="272" t="s">
        <v>773</v>
      </c>
      <c r="G162" s="273">
        <v>5000000.0</v>
      </c>
      <c r="H162" s="274">
        <f t="shared" si="24"/>
        <v>5000000</v>
      </c>
      <c r="I162" s="175"/>
      <c r="J162" s="172"/>
      <c r="K162" s="172"/>
      <c r="L162" s="172"/>
      <c r="M162" s="172"/>
      <c r="N162" s="172"/>
      <c r="O162" s="172"/>
      <c r="P162" s="172"/>
      <c r="Q162" s="172"/>
      <c r="R162" s="172"/>
      <c r="S162" s="172"/>
      <c r="T162" s="172"/>
      <c r="U162" s="172"/>
      <c r="V162" s="172"/>
      <c r="W162" s="172"/>
      <c r="X162" s="172"/>
      <c r="Y162" s="172"/>
      <c r="Z162" s="172"/>
      <c r="AA162" s="172"/>
      <c r="AB162" s="172"/>
      <c r="AC162" s="172"/>
      <c r="AD162" s="172"/>
      <c r="AE162" s="172"/>
      <c r="AF162" s="172"/>
    </row>
    <row r="163">
      <c r="A163" s="21">
        <v>13.0</v>
      </c>
      <c r="B163" s="275" t="s">
        <v>775</v>
      </c>
      <c r="C163" s="271" t="s">
        <v>783</v>
      </c>
      <c r="D163" s="272">
        <v>50.0</v>
      </c>
      <c r="E163" s="272">
        <v>1.0</v>
      </c>
      <c r="F163" s="272" t="s">
        <v>773</v>
      </c>
      <c r="G163" s="273">
        <v>1140000.0</v>
      </c>
      <c r="H163" s="274">
        <f t="shared" si="24"/>
        <v>57000000</v>
      </c>
      <c r="I163" s="175"/>
      <c r="J163" s="172"/>
      <c r="K163" s="172"/>
      <c r="L163" s="172"/>
      <c r="M163" s="172"/>
      <c r="N163" s="172"/>
      <c r="O163" s="172"/>
      <c r="P163" s="172"/>
      <c r="Q163" s="172"/>
      <c r="R163" s="172"/>
      <c r="S163" s="172"/>
      <c r="T163" s="172"/>
      <c r="U163" s="172"/>
      <c r="V163" s="172"/>
      <c r="W163" s="172"/>
      <c r="X163" s="172"/>
      <c r="Y163" s="172"/>
      <c r="Z163" s="172"/>
      <c r="AA163" s="172"/>
      <c r="AB163" s="172"/>
      <c r="AC163" s="172"/>
      <c r="AD163" s="172"/>
      <c r="AE163" s="172"/>
      <c r="AF163" s="172"/>
    </row>
    <row r="164">
      <c r="A164" s="21">
        <v>14.0</v>
      </c>
      <c r="B164" s="241" t="s">
        <v>777</v>
      </c>
      <c r="C164" s="276"/>
      <c r="D164" s="277"/>
      <c r="E164" s="277"/>
      <c r="F164" s="277"/>
      <c r="G164" s="278"/>
      <c r="H164" s="277"/>
      <c r="I164" s="175"/>
      <c r="J164" s="172"/>
      <c r="K164" s="172"/>
      <c r="L164" s="172"/>
      <c r="M164" s="172"/>
      <c r="N164" s="172"/>
      <c r="O164" s="172"/>
      <c r="P164" s="172"/>
      <c r="Q164" s="172"/>
      <c r="R164" s="172"/>
      <c r="S164" s="172"/>
      <c r="T164" s="172"/>
      <c r="U164" s="172"/>
      <c r="V164" s="172"/>
      <c r="W164" s="172"/>
      <c r="X164" s="172"/>
      <c r="Y164" s="172"/>
      <c r="Z164" s="172"/>
      <c r="AA164" s="172"/>
      <c r="AB164" s="172"/>
      <c r="AC164" s="172"/>
      <c r="AD164" s="172"/>
      <c r="AE164" s="172"/>
      <c r="AF164" s="172"/>
    </row>
    <row r="165">
      <c r="A165" s="21">
        <v>15.0</v>
      </c>
      <c r="B165" s="270" t="s">
        <v>778</v>
      </c>
      <c r="C165" s="269" t="s">
        <v>779</v>
      </c>
      <c r="D165" s="21">
        <v>100.0</v>
      </c>
      <c r="E165" s="21">
        <v>2.0</v>
      </c>
      <c r="F165" s="279" t="s">
        <v>698</v>
      </c>
      <c r="G165" s="255">
        <f t="shared" ref="G165:G166" si="25">75000*110%</f>
        <v>82500</v>
      </c>
      <c r="H165" s="255">
        <f t="shared" ref="H165:H167" si="26">G165*E165*D165</f>
        <v>16500000</v>
      </c>
      <c r="I165" s="175"/>
      <c r="J165" s="172"/>
      <c r="K165" s="172"/>
      <c r="L165" s="172"/>
      <c r="M165" s="172"/>
      <c r="N165" s="172"/>
      <c r="O165" s="172"/>
      <c r="P165" s="172"/>
      <c r="Q165" s="172"/>
      <c r="R165" s="172"/>
      <c r="S165" s="172"/>
      <c r="T165" s="172"/>
      <c r="U165" s="172"/>
      <c r="V165" s="172"/>
      <c r="W165" s="172"/>
      <c r="X165" s="172"/>
      <c r="Y165" s="172"/>
      <c r="Z165" s="172"/>
      <c r="AA165" s="172"/>
      <c r="AB165" s="172"/>
      <c r="AC165" s="172"/>
      <c r="AD165" s="172"/>
      <c r="AE165" s="172"/>
      <c r="AF165" s="172"/>
    </row>
    <row r="166">
      <c r="A166" s="21">
        <v>16.0</v>
      </c>
      <c r="B166" s="23"/>
      <c r="C166" s="269" t="s">
        <v>780</v>
      </c>
      <c r="D166" s="21">
        <v>100.0</v>
      </c>
      <c r="E166" s="21">
        <v>2.0</v>
      </c>
      <c r="F166" s="279" t="s">
        <v>698</v>
      </c>
      <c r="G166" s="255">
        <f t="shared" si="25"/>
        <v>82500</v>
      </c>
      <c r="H166" s="255">
        <f t="shared" si="26"/>
        <v>16500000</v>
      </c>
      <c r="I166" s="175"/>
      <c r="J166" s="172"/>
      <c r="K166" s="172"/>
      <c r="L166" s="172"/>
      <c r="M166" s="172"/>
      <c r="N166" s="172"/>
      <c r="O166" s="172"/>
      <c r="P166" s="172"/>
      <c r="Q166" s="172"/>
      <c r="R166" s="172"/>
      <c r="S166" s="172"/>
      <c r="T166" s="172"/>
      <c r="U166" s="172"/>
      <c r="V166" s="172"/>
      <c r="W166" s="172"/>
      <c r="X166" s="172"/>
      <c r="Y166" s="172"/>
      <c r="Z166" s="172"/>
      <c r="AA166" s="172"/>
      <c r="AB166" s="172"/>
      <c r="AC166" s="172"/>
      <c r="AD166" s="172"/>
      <c r="AE166" s="172"/>
      <c r="AF166" s="172"/>
    </row>
    <row r="167">
      <c r="A167" s="21">
        <v>17.0</v>
      </c>
      <c r="B167" s="275" t="s">
        <v>98</v>
      </c>
      <c r="C167" s="269" t="s">
        <v>697</v>
      </c>
      <c r="D167" s="21">
        <v>5.0</v>
      </c>
      <c r="E167" s="21">
        <v>2.0</v>
      </c>
      <c r="F167" s="279" t="s">
        <v>698</v>
      </c>
      <c r="G167" s="254">
        <v>100000.0</v>
      </c>
      <c r="H167" s="255">
        <f t="shared" si="26"/>
        <v>1000000</v>
      </c>
      <c r="I167" s="175"/>
      <c r="J167" s="172"/>
      <c r="K167" s="172"/>
      <c r="L167" s="172"/>
      <c r="M167" s="172"/>
      <c r="N167" s="172"/>
      <c r="O167" s="172"/>
      <c r="P167" s="172"/>
      <c r="Q167" s="172"/>
      <c r="R167" s="172"/>
      <c r="S167" s="172"/>
      <c r="T167" s="172"/>
      <c r="U167" s="172"/>
      <c r="V167" s="172"/>
      <c r="W167" s="172"/>
      <c r="X167" s="172"/>
      <c r="Y167" s="172"/>
      <c r="Z167" s="172"/>
      <c r="AA167" s="172"/>
      <c r="AB167" s="172"/>
      <c r="AC167" s="172"/>
      <c r="AD167" s="172"/>
      <c r="AE167" s="172"/>
      <c r="AF167" s="172"/>
    </row>
    <row r="168">
      <c r="A168" s="285"/>
      <c r="B168" s="286"/>
      <c r="C168" s="287"/>
      <c r="D168" s="285"/>
      <c r="E168" s="285"/>
      <c r="F168" s="285"/>
      <c r="G168" s="288" t="s">
        <v>452</v>
      </c>
      <c r="H168" s="289">
        <f>SUM(H153:H167)</f>
        <v>127100000</v>
      </c>
      <c r="I168" s="175"/>
      <c r="J168" s="172"/>
      <c r="K168" s="172"/>
      <c r="L168" s="172"/>
      <c r="M168" s="172"/>
      <c r="N168" s="172"/>
      <c r="O168" s="172"/>
      <c r="P168" s="172"/>
      <c r="Q168" s="172"/>
      <c r="R168" s="172"/>
      <c r="S168" s="172"/>
      <c r="T168" s="172"/>
      <c r="U168" s="172"/>
      <c r="V168" s="172"/>
      <c r="W168" s="172"/>
      <c r="X168" s="172"/>
      <c r="Y168" s="172"/>
      <c r="Z168" s="172"/>
      <c r="AA168" s="172"/>
      <c r="AB168" s="172"/>
      <c r="AC168" s="172"/>
      <c r="AD168" s="172"/>
      <c r="AE168" s="172"/>
      <c r="AF168" s="172"/>
    </row>
    <row r="169">
      <c r="A169" s="172"/>
      <c r="B169" s="171"/>
      <c r="C169" s="176"/>
      <c r="D169" s="172"/>
      <c r="E169" s="172"/>
      <c r="F169" s="172"/>
      <c r="G169" s="176"/>
      <c r="H169" s="172"/>
      <c r="I169" s="175"/>
      <c r="J169" s="172"/>
      <c r="K169" s="172"/>
      <c r="L169" s="172"/>
      <c r="M169" s="172"/>
      <c r="N169" s="172"/>
      <c r="O169" s="172"/>
      <c r="P169" s="172"/>
      <c r="Q169" s="172"/>
      <c r="R169" s="172"/>
      <c r="S169" s="172"/>
      <c r="T169" s="172"/>
      <c r="U169" s="172"/>
      <c r="V169" s="172"/>
      <c r="W169" s="172"/>
      <c r="X169" s="172"/>
      <c r="Y169" s="172"/>
      <c r="Z169" s="172"/>
      <c r="AA169" s="172"/>
      <c r="AB169" s="172"/>
      <c r="AC169" s="172"/>
      <c r="AD169" s="172"/>
      <c r="AE169" s="172"/>
      <c r="AF169" s="172"/>
    </row>
    <row r="170">
      <c r="A170" s="172"/>
      <c r="B170" s="290" t="s">
        <v>785</v>
      </c>
      <c r="C170" s="176"/>
      <c r="D170" s="172"/>
      <c r="E170" s="172"/>
      <c r="F170" s="172"/>
      <c r="G170" s="176"/>
      <c r="H170" s="172"/>
      <c r="I170" s="175"/>
      <c r="J170" s="172"/>
      <c r="K170" s="172"/>
      <c r="L170" s="172"/>
      <c r="M170" s="172"/>
      <c r="N170" s="172"/>
      <c r="O170" s="172"/>
      <c r="P170" s="172"/>
      <c r="Q170" s="172"/>
      <c r="R170" s="172"/>
      <c r="S170" s="172"/>
      <c r="T170" s="172"/>
      <c r="U170" s="172"/>
      <c r="V170" s="172"/>
      <c r="W170" s="172"/>
      <c r="X170" s="172"/>
      <c r="Y170" s="172"/>
      <c r="Z170" s="172"/>
      <c r="AA170" s="172"/>
      <c r="AB170" s="172"/>
      <c r="AC170" s="172"/>
      <c r="AD170" s="172"/>
      <c r="AE170" s="172"/>
      <c r="AF170" s="172"/>
    </row>
    <row r="171">
      <c r="A171" s="236" t="s">
        <v>688</v>
      </c>
      <c r="B171" s="237" t="s">
        <v>689</v>
      </c>
      <c r="C171" s="238" t="s">
        <v>690</v>
      </c>
      <c r="D171" s="236" t="s">
        <v>691</v>
      </c>
      <c r="E171" s="236" t="s">
        <v>692</v>
      </c>
      <c r="F171" s="236" t="s">
        <v>693</v>
      </c>
      <c r="G171" s="239" t="s">
        <v>694</v>
      </c>
      <c r="H171" s="236" t="s">
        <v>695</v>
      </c>
      <c r="I171" s="175"/>
      <c r="J171" s="172"/>
      <c r="K171" s="172"/>
      <c r="L171" s="172"/>
      <c r="M171" s="172"/>
      <c r="N171" s="172"/>
      <c r="O171" s="172"/>
      <c r="P171" s="172"/>
      <c r="Q171" s="172"/>
      <c r="R171" s="172"/>
      <c r="S171" s="172"/>
      <c r="T171" s="172"/>
      <c r="U171" s="172"/>
      <c r="V171" s="172"/>
      <c r="W171" s="172"/>
      <c r="X171" s="172"/>
      <c r="Y171" s="172"/>
      <c r="Z171" s="172"/>
      <c r="AA171" s="172"/>
      <c r="AB171" s="172"/>
      <c r="AC171" s="172"/>
      <c r="AD171" s="172"/>
      <c r="AE171" s="172"/>
      <c r="AF171" s="172"/>
    </row>
    <row r="172">
      <c r="A172" s="240"/>
      <c r="B172" s="241" t="s">
        <v>744</v>
      </c>
      <c r="C172" s="242"/>
      <c r="D172" s="243"/>
      <c r="E172" s="243"/>
      <c r="F172" s="244"/>
      <c r="G172" s="245"/>
      <c r="H172" s="245"/>
      <c r="I172" s="175"/>
      <c r="J172" s="172"/>
      <c r="K172" s="172"/>
      <c r="L172" s="172"/>
      <c r="M172" s="172"/>
      <c r="N172" s="172"/>
      <c r="O172" s="172"/>
      <c r="P172" s="172"/>
      <c r="Q172" s="172"/>
      <c r="R172" s="172"/>
      <c r="S172" s="172"/>
      <c r="T172" s="172"/>
      <c r="U172" s="172"/>
      <c r="V172" s="172"/>
      <c r="W172" s="172"/>
      <c r="X172" s="172"/>
      <c r="Y172" s="172"/>
      <c r="Z172" s="172"/>
      <c r="AA172" s="172"/>
      <c r="AB172" s="172"/>
      <c r="AC172" s="172"/>
      <c r="AD172" s="172"/>
      <c r="AE172" s="172"/>
      <c r="AF172" s="172"/>
    </row>
    <row r="173">
      <c r="A173" s="21">
        <v>1.0</v>
      </c>
      <c r="B173" s="247" t="s">
        <v>746</v>
      </c>
      <c r="C173" s="248" t="s">
        <v>747</v>
      </c>
      <c r="D173" s="208">
        <v>3.0</v>
      </c>
      <c r="E173" s="208">
        <v>3.0</v>
      </c>
      <c r="F173" s="212" t="s">
        <v>703</v>
      </c>
      <c r="G173" s="252">
        <v>2000000.0</v>
      </c>
      <c r="H173" s="249">
        <f>G173*E173*D173</f>
        <v>18000000</v>
      </c>
      <c r="I173" s="175"/>
      <c r="J173" s="172"/>
      <c r="K173" s="172"/>
      <c r="L173" s="172"/>
      <c r="M173" s="172"/>
      <c r="N173" s="172"/>
      <c r="O173" s="172"/>
      <c r="P173" s="172"/>
      <c r="Q173" s="172"/>
      <c r="R173" s="172"/>
      <c r="S173" s="172"/>
      <c r="T173" s="172"/>
      <c r="U173" s="172"/>
      <c r="V173" s="172"/>
      <c r="W173" s="172"/>
      <c r="X173" s="172"/>
      <c r="Y173" s="172"/>
      <c r="Z173" s="172"/>
      <c r="AA173" s="172"/>
      <c r="AB173" s="172"/>
      <c r="AC173" s="172"/>
      <c r="AD173" s="172"/>
      <c r="AE173" s="172"/>
      <c r="AF173" s="172"/>
    </row>
    <row r="174">
      <c r="A174" s="21">
        <v>2.0</v>
      </c>
      <c r="B174" s="23"/>
      <c r="C174" s="248" t="s">
        <v>750</v>
      </c>
      <c r="D174" s="21">
        <v>3.0</v>
      </c>
      <c r="E174" s="21">
        <v>1.0</v>
      </c>
      <c r="F174" s="253" t="s">
        <v>751</v>
      </c>
      <c r="G174" s="254">
        <v>2.0E7</v>
      </c>
      <c r="H174" s="255">
        <f t="shared" ref="H174:H186" si="27">G174*D174</f>
        <v>60000000</v>
      </c>
      <c r="I174" s="175"/>
      <c r="J174" s="172"/>
      <c r="K174" s="172"/>
      <c r="L174" s="172"/>
      <c r="M174" s="172"/>
      <c r="N174" s="172"/>
      <c r="O174" s="172"/>
      <c r="P174" s="172"/>
      <c r="Q174" s="172"/>
      <c r="R174" s="172"/>
      <c r="S174" s="172"/>
      <c r="T174" s="172"/>
      <c r="U174" s="172"/>
      <c r="V174" s="172"/>
      <c r="W174" s="172"/>
      <c r="X174" s="172"/>
      <c r="Y174" s="172"/>
      <c r="Z174" s="172"/>
      <c r="AA174" s="172"/>
      <c r="AB174" s="172"/>
      <c r="AC174" s="172"/>
      <c r="AD174" s="172"/>
      <c r="AE174" s="172"/>
      <c r="AF174" s="172"/>
    </row>
    <row r="175">
      <c r="A175" s="21">
        <v>3.0</v>
      </c>
      <c r="B175" s="247" t="s">
        <v>710</v>
      </c>
      <c r="C175" s="248" t="s">
        <v>754</v>
      </c>
      <c r="D175" s="21">
        <v>15.0</v>
      </c>
      <c r="E175" s="21">
        <v>1.0</v>
      </c>
      <c r="F175" s="253" t="s">
        <v>755</v>
      </c>
      <c r="G175" s="254">
        <v>100000.0</v>
      </c>
      <c r="H175" s="255">
        <f t="shared" si="27"/>
        <v>1500000</v>
      </c>
      <c r="I175" s="175"/>
      <c r="J175" s="172"/>
      <c r="K175" s="172"/>
      <c r="L175" s="172"/>
      <c r="M175" s="172"/>
      <c r="N175" s="172"/>
      <c r="O175" s="172"/>
      <c r="P175" s="172"/>
      <c r="Q175" s="172"/>
      <c r="R175" s="172"/>
      <c r="S175" s="172"/>
      <c r="T175" s="172"/>
      <c r="U175" s="172"/>
      <c r="V175" s="172"/>
      <c r="W175" s="172"/>
      <c r="X175" s="172"/>
      <c r="Y175" s="172"/>
      <c r="Z175" s="172"/>
      <c r="AA175" s="172"/>
      <c r="AB175" s="172"/>
      <c r="AC175" s="172"/>
      <c r="AD175" s="172"/>
      <c r="AE175" s="172"/>
      <c r="AF175" s="172"/>
    </row>
    <row r="176">
      <c r="A176" s="21">
        <v>4.0</v>
      </c>
      <c r="B176" s="22"/>
      <c r="C176" s="259" t="s">
        <v>758</v>
      </c>
      <c r="D176" s="21">
        <v>5.0</v>
      </c>
      <c r="E176" s="21">
        <v>1.0</v>
      </c>
      <c r="F176" s="253" t="s">
        <v>755</v>
      </c>
      <c r="G176" s="254">
        <v>300000.0</v>
      </c>
      <c r="H176" s="255">
        <f t="shared" si="27"/>
        <v>1500000</v>
      </c>
      <c r="I176" s="175"/>
      <c r="J176" s="172"/>
      <c r="K176" s="172"/>
      <c r="L176" s="172"/>
      <c r="M176" s="172"/>
      <c r="N176" s="172"/>
      <c r="O176" s="172"/>
      <c r="P176" s="172"/>
      <c r="Q176" s="172"/>
      <c r="R176" s="172"/>
      <c r="S176" s="172"/>
      <c r="T176" s="172"/>
      <c r="U176" s="172"/>
      <c r="V176" s="172"/>
      <c r="W176" s="172"/>
      <c r="X176" s="172"/>
      <c r="Y176" s="172"/>
      <c r="Z176" s="172"/>
      <c r="AA176" s="172"/>
      <c r="AB176" s="172"/>
      <c r="AC176" s="172"/>
      <c r="AD176" s="172"/>
      <c r="AE176" s="172"/>
      <c r="AF176" s="172"/>
    </row>
    <row r="177">
      <c r="A177" s="21">
        <v>5.0</v>
      </c>
      <c r="B177" s="23"/>
      <c r="C177" s="248" t="s">
        <v>761</v>
      </c>
      <c r="D177" s="260">
        <v>1.0</v>
      </c>
      <c r="E177" s="260">
        <v>1.0</v>
      </c>
      <c r="F177" s="261" t="s">
        <v>760</v>
      </c>
      <c r="G177" s="262">
        <v>3000000.0</v>
      </c>
      <c r="H177" s="263">
        <f t="shared" si="27"/>
        <v>3000000</v>
      </c>
      <c r="I177" s="175"/>
      <c r="J177" s="172"/>
      <c r="K177" s="172"/>
      <c r="L177" s="172"/>
      <c r="M177" s="172"/>
      <c r="N177" s="172"/>
      <c r="O177" s="172"/>
      <c r="P177" s="172"/>
      <c r="Q177" s="172"/>
      <c r="R177" s="172"/>
      <c r="S177" s="172"/>
      <c r="T177" s="172"/>
      <c r="U177" s="172"/>
      <c r="V177" s="172"/>
      <c r="W177" s="172"/>
      <c r="X177" s="172"/>
      <c r="Y177" s="172"/>
      <c r="Z177" s="172"/>
      <c r="AA177" s="172"/>
      <c r="AB177" s="172"/>
      <c r="AC177" s="172"/>
      <c r="AD177" s="172"/>
      <c r="AE177" s="172"/>
      <c r="AF177" s="172"/>
    </row>
    <row r="178">
      <c r="A178" s="21">
        <v>6.0</v>
      </c>
      <c r="B178" s="247" t="s">
        <v>756</v>
      </c>
      <c r="C178" s="248" t="s">
        <v>763</v>
      </c>
      <c r="D178" s="21">
        <v>10.0</v>
      </c>
      <c r="E178" s="21">
        <v>1.0</v>
      </c>
      <c r="F178" s="253" t="s">
        <v>751</v>
      </c>
      <c r="G178" s="254">
        <v>150000.0</v>
      </c>
      <c r="H178" s="255">
        <f t="shared" si="27"/>
        <v>1500000</v>
      </c>
      <c r="I178" s="175"/>
      <c r="J178" s="172"/>
      <c r="K178" s="172"/>
      <c r="L178" s="172"/>
      <c r="M178" s="172"/>
      <c r="N178" s="172"/>
      <c r="O178" s="172"/>
      <c r="P178" s="172"/>
      <c r="Q178" s="172"/>
      <c r="R178" s="172"/>
      <c r="S178" s="172"/>
      <c r="T178" s="172"/>
      <c r="U178" s="172"/>
      <c r="V178" s="172"/>
      <c r="W178" s="172"/>
      <c r="X178" s="172"/>
      <c r="Y178" s="172"/>
      <c r="Z178" s="172"/>
      <c r="AA178" s="172"/>
      <c r="AB178" s="172"/>
      <c r="AC178" s="172"/>
      <c r="AD178" s="172"/>
      <c r="AE178" s="172"/>
      <c r="AF178" s="172"/>
    </row>
    <row r="179">
      <c r="A179" s="21">
        <v>7.0</v>
      </c>
      <c r="B179" s="22"/>
      <c r="C179" s="248" t="s">
        <v>765</v>
      </c>
      <c r="D179" s="21">
        <v>5.0</v>
      </c>
      <c r="E179" s="21">
        <v>1.0</v>
      </c>
      <c r="F179" s="253" t="s">
        <v>751</v>
      </c>
      <c r="G179" s="254">
        <v>500000.0</v>
      </c>
      <c r="H179" s="255">
        <f t="shared" si="27"/>
        <v>2500000</v>
      </c>
      <c r="I179" s="175"/>
      <c r="J179" s="172"/>
      <c r="K179" s="172"/>
      <c r="L179" s="172"/>
      <c r="M179" s="172"/>
      <c r="N179" s="172"/>
      <c r="O179" s="172"/>
      <c r="P179" s="172"/>
      <c r="Q179" s="172"/>
      <c r="R179" s="172"/>
      <c r="S179" s="172"/>
      <c r="T179" s="172"/>
      <c r="U179" s="172"/>
      <c r="V179" s="172"/>
      <c r="W179" s="172"/>
      <c r="X179" s="172"/>
      <c r="Y179" s="172"/>
      <c r="Z179" s="172"/>
      <c r="AA179" s="172"/>
      <c r="AB179" s="172"/>
      <c r="AC179" s="172"/>
      <c r="AD179" s="172"/>
      <c r="AE179" s="172"/>
      <c r="AF179" s="172"/>
    </row>
    <row r="180">
      <c r="A180" s="21">
        <v>8.0</v>
      </c>
      <c r="B180" s="23"/>
      <c r="C180" s="19" t="s">
        <v>766</v>
      </c>
      <c r="D180" s="21">
        <v>50.0</v>
      </c>
      <c r="E180" s="21">
        <v>1.0</v>
      </c>
      <c r="F180" s="253" t="s">
        <v>751</v>
      </c>
      <c r="G180" s="254">
        <v>200000.0</v>
      </c>
      <c r="H180" s="255">
        <f t="shared" si="27"/>
        <v>10000000</v>
      </c>
      <c r="I180" s="175"/>
      <c r="J180" s="172"/>
      <c r="K180" s="172"/>
      <c r="L180" s="172"/>
      <c r="M180" s="172"/>
      <c r="N180" s="172"/>
      <c r="O180" s="172"/>
      <c r="P180" s="172"/>
      <c r="Q180" s="172"/>
      <c r="R180" s="172"/>
      <c r="S180" s="172"/>
      <c r="T180" s="172"/>
      <c r="U180" s="172"/>
      <c r="V180" s="172"/>
      <c r="W180" s="172"/>
      <c r="X180" s="172"/>
      <c r="Y180" s="172"/>
      <c r="Z180" s="172"/>
      <c r="AA180" s="172"/>
      <c r="AB180" s="172"/>
      <c r="AC180" s="172"/>
      <c r="AD180" s="172"/>
      <c r="AE180" s="172"/>
      <c r="AF180" s="172"/>
    </row>
    <row r="181">
      <c r="A181" s="21">
        <v>9.0</v>
      </c>
      <c r="B181" s="247" t="s">
        <v>98</v>
      </c>
      <c r="C181" s="267" t="s">
        <v>759</v>
      </c>
      <c r="D181" s="21">
        <v>1.0</v>
      </c>
      <c r="E181" s="21">
        <v>1.0</v>
      </c>
      <c r="F181" s="253" t="s">
        <v>760</v>
      </c>
      <c r="G181" s="254">
        <v>100000.0</v>
      </c>
      <c r="H181" s="255">
        <f t="shared" si="27"/>
        <v>100000</v>
      </c>
      <c r="I181" s="175"/>
      <c r="J181" s="172"/>
      <c r="K181" s="172"/>
      <c r="L181" s="172"/>
      <c r="M181" s="172"/>
      <c r="N181" s="172"/>
      <c r="O181" s="172"/>
      <c r="P181" s="172"/>
      <c r="Q181" s="172"/>
      <c r="R181" s="172"/>
      <c r="S181" s="172"/>
      <c r="T181" s="172"/>
      <c r="U181" s="172"/>
      <c r="V181" s="172"/>
      <c r="W181" s="172"/>
      <c r="X181" s="172"/>
      <c r="Y181" s="172"/>
      <c r="Z181" s="172"/>
      <c r="AA181" s="172"/>
      <c r="AB181" s="172"/>
      <c r="AC181" s="172"/>
      <c r="AD181" s="172"/>
      <c r="AE181" s="172"/>
      <c r="AF181" s="172"/>
    </row>
    <row r="182">
      <c r="A182" s="21"/>
      <c r="B182" s="23"/>
      <c r="C182" s="267" t="s">
        <v>767</v>
      </c>
      <c r="D182" s="21">
        <v>100.0</v>
      </c>
      <c r="E182" s="21">
        <v>1.0</v>
      </c>
      <c r="F182" s="253" t="s">
        <v>768</v>
      </c>
      <c r="G182" s="254">
        <v>5000.0</v>
      </c>
      <c r="H182" s="255">
        <f t="shared" si="27"/>
        <v>500000</v>
      </c>
      <c r="I182" s="175"/>
      <c r="J182" s="172"/>
      <c r="K182" s="172"/>
      <c r="L182" s="172"/>
      <c r="M182" s="172"/>
      <c r="N182" s="172"/>
      <c r="O182" s="172"/>
      <c r="P182" s="172"/>
      <c r="Q182" s="172"/>
      <c r="R182" s="172"/>
      <c r="S182" s="172"/>
      <c r="T182" s="172"/>
      <c r="U182" s="172"/>
      <c r="V182" s="172"/>
      <c r="W182" s="172"/>
      <c r="X182" s="172"/>
      <c r="Y182" s="172"/>
      <c r="Z182" s="172"/>
      <c r="AA182" s="172"/>
      <c r="AB182" s="172"/>
      <c r="AC182" s="172"/>
      <c r="AD182" s="172"/>
      <c r="AE182" s="172"/>
      <c r="AF182" s="172"/>
    </row>
    <row r="183">
      <c r="A183" s="21">
        <v>11.0</v>
      </c>
      <c r="B183" s="268" t="s">
        <v>769</v>
      </c>
      <c r="C183" s="267" t="s">
        <v>770</v>
      </c>
      <c r="D183" s="21">
        <v>3.0</v>
      </c>
      <c r="E183" s="21">
        <v>1.0</v>
      </c>
      <c r="F183" s="253" t="s">
        <v>771</v>
      </c>
      <c r="G183" s="254">
        <v>2200000.0</v>
      </c>
      <c r="H183" s="255">
        <f t="shared" si="27"/>
        <v>6600000</v>
      </c>
      <c r="I183" s="175"/>
      <c r="J183" s="172"/>
      <c r="K183" s="172"/>
      <c r="L183" s="172"/>
      <c r="M183" s="172"/>
      <c r="N183" s="172"/>
      <c r="O183" s="172"/>
      <c r="P183" s="172"/>
      <c r="Q183" s="172"/>
      <c r="R183" s="172"/>
      <c r="S183" s="172"/>
      <c r="T183" s="172"/>
      <c r="U183" s="172"/>
      <c r="V183" s="172"/>
      <c r="W183" s="172"/>
      <c r="X183" s="172"/>
      <c r="Y183" s="172"/>
      <c r="Z183" s="172"/>
      <c r="AA183" s="172"/>
      <c r="AB183" s="172"/>
      <c r="AC183" s="172"/>
      <c r="AD183" s="172"/>
      <c r="AE183" s="172"/>
      <c r="AF183" s="172"/>
    </row>
    <row r="184">
      <c r="A184" s="21">
        <v>13.0</v>
      </c>
      <c r="B184" s="268" t="s">
        <v>748</v>
      </c>
      <c r="C184" s="269" t="s">
        <v>772</v>
      </c>
      <c r="D184" s="21">
        <v>50.0</v>
      </c>
      <c r="E184" s="21">
        <v>1.0</v>
      </c>
      <c r="F184" s="253" t="s">
        <v>701</v>
      </c>
      <c r="G184" s="254">
        <v>50000.0</v>
      </c>
      <c r="H184" s="255">
        <f t="shared" si="27"/>
        <v>2500000</v>
      </c>
      <c r="I184" s="175"/>
      <c r="J184" s="172"/>
      <c r="K184" s="172"/>
      <c r="L184" s="172"/>
      <c r="M184" s="172"/>
      <c r="N184" s="172"/>
      <c r="O184" s="172"/>
      <c r="P184" s="172"/>
      <c r="Q184" s="172"/>
      <c r="R184" s="172"/>
      <c r="S184" s="172"/>
      <c r="T184" s="172"/>
      <c r="U184" s="172"/>
      <c r="V184" s="172"/>
      <c r="W184" s="172"/>
      <c r="X184" s="172"/>
      <c r="Y184" s="172"/>
      <c r="Z184" s="172"/>
      <c r="AA184" s="172"/>
      <c r="AB184" s="172"/>
      <c r="AC184" s="172"/>
      <c r="AD184" s="172"/>
      <c r="AE184" s="172"/>
      <c r="AF184" s="172"/>
    </row>
    <row r="185">
      <c r="A185" s="21">
        <v>14.0</v>
      </c>
      <c r="B185" s="270" t="s">
        <v>730</v>
      </c>
      <c r="C185" s="271" t="s">
        <v>731</v>
      </c>
      <c r="D185" s="272">
        <v>1.0</v>
      </c>
      <c r="E185" s="272">
        <v>1.0</v>
      </c>
      <c r="F185" s="272" t="s">
        <v>773</v>
      </c>
      <c r="G185" s="273">
        <v>5000000.0</v>
      </c>
      <c r="H185" s="274">
        <f t="shared" si="27"/>
        <v>5000000</v>
      </c>
      <c r="I185" s="175"/>
      <c r="J185" s="172"/>
      <c r="K185" s="172"/>
      <c r="L185" s="172"/>
      <c r="M185" s="172"/>
      <c r="N185" s="172"/>
      <c r="O185" s="172"/>
      <c r="P185" s="172"/>
      <c r="Q185" s="172"/>
      <c r="R185" s="172"/>
      <c r="S185" s="172"/>
      <c r="T185" s="172"/>
      <c r="U185" s="172"/>
      <c r="V185" s="172"/>
      <c r="W185" s="172"/>
      <c r="X185" s="172"/>
      <c r="Y185" s="172"/>
      <c r="Z185" s="172"/>
      <c r="AA185" s="172"/>
      <c r="AB185" s="172"/>
      <c r="AC185" s="172"/>
      <c r="AD185" s="172"/>
      <c r="AE185" s="172"/>
      <c r="AF185" s="172"/>
    </row>
    <row r="186">
      <c r="A186" s="21">
        <v>15.0</v>
      </c>
      <c r="B186" s="23"/>
      <c r="C186" s="271" t="s">
        <v>774</v>
      </c>
      <c r="D186" s="272">
        <v>1.0</v>
      </c>
      <c r="E186" s="272">
        <v>1.0</v>
      </c>
      <c r="F186" s="272" t="s">
        <v>773</v>
      </c>
      <c r="G186" s="273">
        <v>5000000.0</v>
      </c>
      <c r="H186" s="274">
        <f t="shared" si="27"/>
        <v>5000000</v>
      </c>
      <c r="I186" s="175"/>
      <c r="J186" s="172"/>
      <c r="K186" s="172"/>
      <c r="L186" s="172"/>
      <c r="M186" s="172"/>
      <c r="N186" s="172"/>
      <c r="O186" s="172"/>
      <c r="P186" s="172"/>
      <c r="Q186" s="172"/>
      <c r="R186" s="172"/>
      <c r="S186" s="172"/>
      <c r="T186" s="172"/>
      <c r="U186" s="172"/>
      <c r="V186" s="172"/>
      <c r="W186" s="172"/>
      <c r="X186" s="172"/>
      <c r="Y186" s="172"/>
      <c r="Z186" s="172"/>
      <c r="AA186" s="172"/>
      <c r="AB186" s="172"/>
      <c r="AC186" s="172"/>
      <c r="AD186" s="172"/>
      <c r="AE186" s="172"/>
      <c r="AF186" s="172"/>
    </row>
    <row r="187">
      <c r="A187" s="21">
        <v>17.0</v>
      </c>
      <c r="B187" s="241" t="s">
        <v>777</v>
      </c>
      <c r="C187" s="276"/>
      <c r="D187" s="277"/>
      <c r="E187" s="277"/>
      <c r="F187" s="277"/>
      <c r="G187" s="278"/>
      <c r="H187" s="277"/>
      <c r="I187" s="175"/>
      <c r="J187" s="172"/>
      <c r="K187" s="172"/>
      <c r="L187" s="172"/>
      <c r="M187" s="172"/>
      <c r="N187" s="172"/>
      <c r="O187" s="172"/>
      <c r="P187" s="172"/>
      <c r="Q187" s="172"/>
      <c r="R187" s="172"/>
      <c r="S187" s="172"/>
      <c r="T187" s="172"/>
      <c r="U187" s="172"/>
      <c r="V187" s="172"/>
      <c r="W187" s="172"/>
      <c r="X187" s="172"/>
      <c r="Y187" s="172"/>
      <c r="Z187" s="172"/>
      <c r="AA187" s="172"/>
      <c r="AB187" s="172"/>
      <c r="AC187" s="172"/>
      <c r="AD187" s="172"/>
      <c r="AE187" s="172"/>
      <c r="AF187" s="172"/>
    </row>
    <row r="188">
      <c r="A188" s="21">
        <v>18.0</v>
      </c>
      <c r="B188" s="270" t="s">
        <v>778</v>
      </c>
      <c r="C188" s="269" t="s">
        <v>786</v>
      </c>
      <c r="D188" s="21">
        <v>100.0</v>
      </c>
      <c r="E188" s="21">
        <v>2.0</v>
      </c>
      <c r="F188" s="279" t="s">
        <v>698</v>
      </c>
      <c r="G188" s="255">
        <f t="shared" ref="G188:G189" si="28">75000*110%</f>
        <v>82500</v>
      </c>
      <c r="H188" s="255">
        <f t="shared" ref="H188:H189" si="29">G188*E188*D188</f>
        <v>16500000</v>
      </c>
      <c r="I188" s="175"/>
      <c r="J188" s="172"/>
      <c r="K188" s="172"/>
      <c r="L188" s="172"/>
      <c r="M188" s="172"/>
      <c r="N188" s="172"/>
      <c r="O188" s="172"/>
      <c r="P188" s="172"/>
      <c r="Q188" s="172"/>
      <c r="R188" s="172"/>
      <c r="S188" s="172"/>
      <c r="T188" s="172"/>
      <c r="U188" s="172"/>
      <c r="V188" s="172"/>
      <c r="W188" s="172"/>
      <c r="X188" s="172"/>
      <c r="Y188" s="172"/>
      <c r="Z188" s="172"/>
      <c r="AA188" s="172"/>
      <c r="AB188" s="172"/>
      <c r="AC188" s="172"/>
      <c r="AD188" s="172"/>
      <c r="AE188" s="172"/>
      <c r="AF188" s="172"/>
    </row>
    <row r="189">
      <c r="A189" s="21">
        <v>19.0</v>
      </c>
      <c r="B189" s="23"/>
      <c r="C189" s="269" t="s">
        <v>787</v>
      </c>
      <c r="D189" s="21">
        <v>100.0</v>
      </c>
      <c r="E189" s="21">
        <v>2.0</v>
      </c>
      <c r="F189" s="279" t="s">
        <v>698</v>
      </c>
      <c r="G189" s="255">
        <f t="shared" si="28"/>
        <v>82500</v>
      </c>
      <c r="H189" s="255">
        <f t="shared" si="29"/>
        <v>16500000</v>
      </c>
      <c r="I189" s="175"/>
      <c r="J189" s="172"/>
      <c r="K189" s="172"/>
      <c r="L189" s="172"/>
      <c r="M189" s="172"/>
      <c r="N189" s="172"/>
      <c r="O189" s="172"/>
      <c r="P189" s="172"/>
      <c r="Q189" s="172"/>
      <c r="R189" s="172"/>
      <c r="S189" s="172"/>
      <c r="T189" s="172"/>
      <c r="U189" s="172"/>
      <c r="V189" s="172"/>
      <c r="W189" s="172"/>
      <c r="X189" s="172"/>
      <c r="Y189" s="172"/>
      <c r="Z189" s="172"/>
      <c r="AA189" s="172"/>
      <c r="AB189" s="172"/>
      <c r="AC189" s="172"/>
      <c r="AD189" s="172"/>
      <c r="AE189" s="172"/>
      <c r="AF189" s="172"/>
    </row>
    <row r="190">
      <c r="A190" s="280"/>
      <c r="B190" s="281"/>
      <c r="C190" s="276"/>
      <c r="D190" s="277"/>
      <c r="E190" s="277"/>
      <c r="F190" s="277"/>
      <c r="G190" s="282" t="s">
        <v>764</v>
      </c>
      <c r="H190" s="283">
        <f>SUM(H171:H189)</f>
        <v>150700000</v>
      </c>
      <c r="I190" s="175"/>
      <c r="J190" s="172"/>
      <c r="K190" s="172"/>
      <c r="L190" s="172"/>
      <c r="M190" s="172"/>
      <c r="N190" s="172"/>
      <c r="O190" s="172"/>
      <c r="P190" s="172"/>
      <c r="Q190" s="172"/>
      <c r="R190" s="172"/>
      <c r="S190" s="172"/>
      <c r="T190" s="172"/>
      <c r="U190" s="172"/>
      <c r="V190" s="172"/>
      <c r="W190" s="172"/>
      <c r="X190" s="172"/>
      <c r="Y190" s="172"/>
      <c r="Z190" s="172"/>
      <c r="AA190" s="172"/>
      <c r="AB190" s="172"/>
      <c r="AC190" s="172"/>
      <c r="AD190" s="172"/>
      <c r="AE190" s="172"/>
      <c r="AF190" s="172"/>
    </row>
    <row r="191">
      <c r="A191" s="172"/>
      <c r="B191" s="171"/>
      <c r="C191" s="176"/>
      <c r="D191" s="172"/>
      <c r="E191" s="172"/>
      <c r="F191" s="172"/>
      <c r="G191" s="176"/>
      <c r="H191" s="172"/>
      <c r="I191" s="175"/>
      <c r="J191" s="172"/>
      <c r="K191" s="172"/>
      <c r="L191" s="172"/>
      <c r="M191" s="172"/>
      <c r="N191" s="172"/>
      <c r="O191" s="172"/>
      <c r="P191" s="172"/>
      <c r="Q191" s="172"/>
      <c r="R191" s="172"/>
      <c r="S191" s="172"/>
      <c r="T191" s="172"/>
      <c r="U191" s="172"/>
      <c r="V191" s="172"/>
      <c r="W191" s="172"/>
      <c r="X191" s="172"/>
      <c r="Y191" s="172"/>
      <c r="Z191" s="172"/>
      <c r="AA191" s="172"/>
      <c r="AB191" s="172"/>
      <c r="AC191" s="172"/>
      <c r="AD191" s="172"/>
      <c r="AE191" s="172"/>
      <c r="AF191" s="172"/>
    </row>
    <row r="192">
      <c r="A192" s="172"/>
      <c r="B192" s="290" t="s">
        <v>788</v>
      </c>
      <c r="C192" s="176"/>
      <c r="D192" s="172"/>
      <c r="E192" s="172"/>
      <c r="F192" s="172"/>
      <c r="G192" s="176"/>
      <c r="H192" s="172"/>
      <c r="I192" s="175"/>
      <c r="J192" s="172"/>
      <c r="K192" s="172"/>
      <c r="L192" s="172"/>
      <c r="M192" s="172"/>
      <c r="N192" s="172"/>
      <c r="O192" s="172"/>
      <c r="P192" s="172"/>
      <c r="Q192" s="172"/>
      <c r="R192" s="172"/>
      <c r="S192" s="172"/>
      <c r="T192" s="172"/>
      <c r="U192" s="172"/>
      <c r="V192" s="172"/>
      <c r="W192" s="172"/>
      <c r="X192" s="172"/>
      <c r="Y192" s="172"/>
      <c r="Z192" s="172"/>
      <c r="AA192" s="172"/>
      <c r="AB192" s="172"/>
      <c r="AC192" s="172"/>
      <c r="AD192" s="172"/>
      <c r="AE192" s="172"/>
      <c r="AF192" s="172"/>
    </row>
    <row r="193">
      <c r="A193" s="236" t="s">
        <v>688</v>
      </c>
      <c r="B193" s="237" t="s">
        <v>689</v>
      </c>
      <c r="C193" s="238" t="s">
        <v>690</v>
      </c>
      <c r="D193" s="236" t="s">
        <v>691</v>
      </c>
      <c r="E193" s="236" t="s">
        <v>692</v>
      </c>
      <c r="F193" s="236" t="s">
        <v>693</v>
      </c>
      <c r="G193" s="239" t="s">
        <v>694</v>
      </c>
      <c r="H193" s="236" t="s">
        <v>695</v>
      </c>
      <c r="I193" s="175"/>
      <c r="J193" s="172"/>
      <c r="K193" s="172"/>
      <c r="L193" s="172"/>
      <c r="M193" s="172"/>
      <c r="N193" s="172"/>
      <c r="O193" s="172"/>
      <c r="P193" s="172"/>
      <c r="Q193" s="172"/>
      <c r="R193" s="172"/>
      <c r="S193" s="172"/>
      <c r="T193" s="172"/>
      <c r="U193" s="172"/>
      <c r="V193" s="172"/>
      <c r="W193" s="172"/>
      <c r="X193" s="172"/>
      <c r="Y193" s="172"/>
      <c r="Z193" s="172"/>
      <c r="AA193" s="172"/>
      <c r="AB193" s="172"/>
      <c r="AC193" s="172"/>
      <c r="AD193" s="172"/>
      <c r="AE193" s="172"/>
      <c r="AF193" s="172"/>
    </row>
    <row r="194">
      <c r="A194" s="240"/>
      <c r="B194" s="241" t="s">
        <v>744</v>
      </c>
      <c r="C194" s="242"/>
      <c r="D194" s="243"/>
      <c r="E194" s="243"/>
      <c r="F194" s="244"/>
      <c r="G194" s="245"/>
      <c r="H194" s="245"/>
      <c r="I194" s="175"/>
      <c r="J194" s="172"/>
      <c r="K194" s="172"/>
      <c r="L194" s="172"/>
      <c r="M194" s="172"/>
      <c r="N194" s="172"/>
      <c r="O194" s="172"/>
      <c r="P194" s="172"/>
      <c r="Q194" s="172"/>
      <c r="R194" s="172"/>
      <c r="S194" s="172"/>
      <c r="T194" s="172"/>
      <c r="U194" s="172"/>
      <c r="V194" s="172"/>
      <c r="W194" s="172"/>
      <c r="X194" s="172"/>
      <c r="Y194" s="172"/>
      <c r="Z194" s="172"/>
      <c r="AA194" s="172"/>
      <c r="AB194" s="172"/>
      <c r="AC194" s="172"/>
      <c r="AD194" s="172"/>
      <c r="AE194" s="172"/>
      <c r="AF194" s="172"/>
    </row>
    <row r="195">
      <c r="A195" s="21">
        <v>1.0</v>
      </c>
      <c r="B195" s="247" t="s">
        <v>746</v>
      </c>
      <c r="C195" s="248" t="s">
        <v>747</v>
      </c>
      <c r="D195" s="208">
        <v>3.0</v>
      </c>
      <c r="E195" s="208">
        <v>3.0</v>
      </c>
      <c r="F195" s="212" t="s">
        <v>703</v>
      </c>
      <c r="G195" s="252">
        <v>2000000.0</v>
      </c>
      <c r="H195" s="249">
        <f>G195*E195*D195</f>
        <v>18000000</v>
      </c>
      <c r="I195" s="175"/>
      <c r="J195" s="172"/>
      <c r="K195" s="172"/>
      <c r="L195" s="172"/>
      <c r="M195" s="172"/>
      <c r="N195" s="172"/>
      <c r="O195" s="172"/>
      <c r="P195" s="172"/>
      <c r="Q195" s="172"/>
      <c r="R195" s="172"/>
      <c r="S195" s="172"/>
      <c r="T195" s="172"/>
      <c r="U195" s="172"/>
      <c r="V195" s="172"/>
      <c r="W195" s="172"/>
      <c r="X195" s="172"/>
      <c r="Y195" s="172"/>
      <c r="Z195" s="172"/>
      <c r="AA195" s="172"/>
      <c r="AB195" s="172"/>
      <c r="AC195" s="172"/>
      <c r="AD195" s="172"/>
      <c r="AE195" s="172"/>
      <c r="AF195" s="172"/>
    </row>
    <row r="196">
      <c r="A196" s="21">
        <v>2.0</v>
      </c>
      <c r="B196" s="23"/>
      <c r="C196" s="248" t="s">
        <v>750</v>
      </c>
      <c r="D196" s="21">
        <v>3.0</v>
      </c>
      <c r="E196" s="21">
        <v>1.0</v>
      </c>
      <c r="F196" s="253" t="s">
        <v>751</v>
      </c>
      <c r="G196" s="254">
        <v>2.0E7</v>
      </c>
      <c r="H196" s="255">
        <f t="shared" ref="H196:H209" si="30">G196*D196</f>
        <v>60000000</v>
      </c>
      <c r="I196" s="175"/>
      <c r="J196" s="172"/>
      <c r="K196" s="172"/>
      <c r="L196" s="172"/>
      <c r="M196" s="172"/>
      <c r="N196" s="172"/>
      <c r="O196" s="172"/>
      <c r="P196" s="172"/>
      <c r="Q196" s="172"/>
      <c r="R196" s="172"/>
      <c r="S196" s="172"/>
      <c r="T196" s="172"/>
      <c r="U196" s="172"/>
      <c r="V196" s="172"/>
      <c r="W196" s="172"/>
      <c r="X196" s="172"/>
      <c r="Y196" s="172"/>
      <c r="Z196" s="172"/>
      <c r="AA196" s="172"/>
      <c r="AB196" s="172"/>
      <c r="AC196" s="172"/>
      <c r="AD196" s="172"/>
      <c r="AE196" s="172"/>
      <c r="AF196" s="172"/>
    </row>
    <row r="197">
      <c r="A197" s="21">
        <v>3.0</v>
      </c>
      <c r="B197" s="247" t="s">
        <v>710</v>
      </c>
      <c r="C197" s="248" t="s">
        <v>754</v>
      </c>
      <c r="D197" s="21">
        <v>15.0</v>
      </c>
      <c r="E197" s="21">
        <v>1.0</v>
      </c>
      <c r="F197" s="253" t="s">
        <v>755</v>
      </c>
      <c r="G197" s="254">
        <v>100000.0</v>
      </c>
      <c r="H197" s="255">
        <f t="shared" si="30"/>
        <v>1500000</v>
      </c>
      <c r="I197" s="175"/>
      <c r="J197" s="172"/>
      <c r="K197" s="172"/>
      <c r="L197" s="172"/>
      <c r="M197" s="172"/>
      <c r="N197" s="172"/>
      <c r="O197" s="172"/>
      <c r="P197" s="172"/>
      <c r="Q197" s="172"/>
      <c r="R197" s="172"/>
      <c r="S197" s="172"/>
      <c r="T197" s="172"/>
      <c r="U197" s="172"/>
      <c r="V197" s="172"/>
      <c r="W197" s="172"/>
      <c r="X197" s="172"/>
      <c r="Y197" s="172"/>
      <c r="Z197" s="172"/>
      <c r="AA197" s="172"/>
      <c r="AB197" s="172"/>
      <c r="AC197" s="172"/>
      <c r="AD197" s="172"/>
      <c r="AE197" s="172"/>
      <c r="AF197" s="172"/>
    </row>
    <row r="198">
      <c r="A198" s="21">
        <v>4.0</v>
      </c>
      <c r="B198" s="22"/>
      <c r="C198" s="259" t="s">
        <v>758</v>
      </c>
      <c r="D198" s="21">
        <v>5.0</v>
      </c>
      <c r="E198" s="21">
        <v>1.0</v>
      </c>
      <c r="F198" s="253" t="s">
        <v>755</v>
      </c>
      <c r="G198" s="254">
        <v>300000.0</v>
      </c>
      <c r="H198" s="255">
        <f t="shared" si="30"/>
        <v>1500000</v>
      </c>
      <c r="I198" s="175"/>
      <c r="J198" s="172"/>
      <c r="K198" s="172"/>
      <c r="L198" s="172"/>
      <c r="M198" s="172"/>
      <c r="N198" s="172"/>
      <c r="O198" s="172"/>
      <c r="P198" s="172"/>
      <c r="Q198" s="172"/>
      <c r="R198" s="172"/>
      <c r="S198" s="172"/>
      <c r="T198" s="172"/>
      <c r="U198" s="172"/>
      <c r="V198" s="172"/>
      <c r="W198" s="172"/>
      <c r="X198" s="172"/>
      <c r="Y198" s="172"/>
      <c r="Z198" s="172"/>
      <c r="AA198" s="172"/>
      <c r="AB198" s="172"/>
      <c r="AC198" s="172"/>
      <c r="AD198" s="172"/>
      <c r="AE198" s="172"/>
      <c r="AF198" s="172"/>
    </row>
    <row r="199">
      <c r="A199" s="21">
        <v>5.0</v>
      </c>
      <c r="B199" s="23"/>
      <c r="C199" s="248" t="s">
        <v>761</v>
      </c>
      <c r="D199" s="260">
        <v>1.0</v>
      </c>
      <c r="E199" s="260">
        <v>1.0</v>
      </c>
      <c r="F199" s="261" t="s">
        <v>760</v>
      </c>
      <c r="G199" s="262">
        <v>3000000.0</v>
      </c>
      <c r="H199" s="263">
        <f t="shared" si="30"/>
        <v>3000000</v>
      </c>
      <c r="I199" s="175"/>
      <c r="J199" s="172"/>
      <c r="K199" s="172"/>
      <c r="L199" s="172"/>
      <c r="M199" s="172"/>
      <c r="N199" s="172"/>
      <c r="O199" s="172"/>
      <c r="P199" s="172"/>
      <c r="Q199" s="172"/>
      <c r="R199" s="172"/>
      <c r="S199" s="172"/>
      <c r="T199" s="172"/>
      <c r="U199" s="172"/>
      <c r="V199" s="172"/>
      <c r="W199" s="172"/>
      <c r="X199" s="172"/>
      <c r="Y199" s="172"/>
      <c r="Z199" s="172"/>
      <c r="AA199" s="172"/>
      <c r="AB199" s="172"/>
      <c r="AC199" s="172"/>
      <c r="AD199" s="172"/>
      <c r="AE199" s="172"/>
      <c r="AF199" s="172"/>
    </row>
    <row r="200">
      <c r="A200" s="21">
        <v>6.0</v>
      </c>
      <c r="B200" s="247" t="s">
        <v>756</v>
      </c>
      <c r="C200" s="248" t="s">
        <v>763</v>
      </c>
      <c r="D200" s="21">
        <v>10.0</v>
      </c>
      <c r="E200" s="21">
        <v>1.0</v>
      </c>
      <c r="F200" s="253" t="s">
        <v>751</v>
      </c>
      <c r="G200" s="254">
        <v>150000.0</v>
      </c>
      <c r="H200" s="255">
        <f t="shared" si="30"/>
        <v>1500000</v>
      </c>
      <c r="I200" s="175"/>
      <c r="J200" s="172"/>
      <c r="K200" s="172"/>
      <c r="L200" s="172"/>
      <c r="M200" s="172"/>
      <c r="N200" s="172"/>
      <c r="O200" s="172"/>
      <c r="P200" s="172"/>
      <c r="Q200" s="172"/>
      <c r="R200" s="172"/>
      <c r="S200" s="172"/>
      <c r="T200" s="172"/>
      <c r="U200" s="172"/>
      <c r="V200" s="172"/>
      <c r="W200" s="172"/>
      <c r="X200" s="172"/>
      <c r="Y200" s="172"/>
      <c r="Z200" s="172"/>
      <c r="AA200" s="172"/>
      <c r="AB200" s="172"/>
      <c r="AC200" s="172"/>
      <c r="AD200" s="172"/>
      <c r="AE200" s="172"/>
      <c r="AF200" s="172"/>
    </row>
    <row r="201">
      <c r="A201" s="21">
        <v>7.0</v>
      </c>
      <c r="B201" s="22"/>
      <c r="C201" s="248" t="s">
        <v>765</v>
      </c>
      <c r="D201" s="21">
        <v>5.0</v>
      </c>
      <c r="E201" s="21">
        <v>1.0</v>
      </c>
      <c r="F201" s="253" t="s">
        <v>751</v>
      </c>
      <c r="G201" s="254">
        <v>500000.0</v>
      </c>
      <c r="H201" s="255">
        <f t="shared" si="30"/>
        <v>2500000</v>
      </c>
      <c r="I201" s="175"/>
      <c r="J201" s="172"/>
      <c r="K201" s="172"/>
      <c r="L201" s="172"/>
      <c r="M201" s="172"/>
      <c r="N201" s="172"/>
      <c r="O201" s="172"/>
      <c r="P201" s="172"/>
      <c r="Q201" s="172"/>
      <c r="R201" s="172"/>
      <c r="S201" s="172"/>
      <c r="T201" s="172"/>
      <c r="U201" s="172"/>
      <c r="V201" s="172"/>
      <c r="W201" s="172"/>
      <c r="X201" s="172"/>
      <c r="Y201" s="172"/>
      <c r="Z201" s="172"/>
      <c r="AA201" s="172"/>
      <c r="AB201" s="172"/>
      <c r="AC201" s="172"/>
      <c r="AD201" s="172"/>
      <c r="AE201" s="172"/>
      <c r="AF201" s="172"/>
    </row>
    <row r="202">
      <c r="A202" s="21">
        <v>8.0</v>
      </c>
      <c r="B202" s="23"/>
      <c r="C202" s="19" t="s">
        <v>766</v>
      </c>
      <c r="D202" s="21">
        <v>50.0</v>
      </c>
      <c r="E202" s="21">
        <v>1.0</v>
      </c>
      <c r="F202" s="253" t="s">
        <v>751</v>
      </c>
      <c r="G202" s="254">
        <v>200000.0</v>
      </c>
      <c r="H202" s="255">
        <f t="shared" si="30"/>
        <v>10000000</v>
      </c>
      <c r="I202" s="175"/>
      <c r="J202" s="172"/>
      <c r="K202" s="172"/>
      <c r="L202" s="172"/>
      <c r="M202" s="172"/>
      <c r="N202" s="172"/>
      <c r="O202" s="172"/>
      <c r="P202" s="172"/>
      <c r="Q202" s="172"/>
      <c r="R202" s="172"/>
      <c r="S202" s="172"/>
      <c r="T202" s="172"/>
      <c r="U202" s="172"/>
      <c r="V202" s="172"/>
      <c r="W202" s="172"/>
      <c r="X202" s="172"/>
      <c r="Y202" s="172"/>
      <c r="Z202" s="172"/>
      <c r="AA202" s="172"/>
      <c r="AB202" s="172"/>
      <c r="AC202" s="172"/>
      <c r="AD202" s="172"/>
      <c r="AE202" s="172"/>
      <c r="AF202" s="172"/>
    </row>
    <row r="203">
      <c r="A203" s="21">
        <v>9.0</v>
      </c>
      <c r="B203" s="247" t="s">
        <v>98</v>
      </c>
      <c r="C203" s="267" t="s">
        <v>759</v>
      </c>
      <c r="D203" s="21">
        <v>1.0</v>
      </c>
      <c r="E203" s="21">
        <v>1.0</v>
      </c>
      <c r="F203" s="253" t="s">
        <v>760</v>
      </c>
      <c r="G203" s="254">
        <v>100000.0</v>
      </c>
      <c r="H203" s="255">
        <f t="shared" si="30"/>
        <v>100000</v>
      </c>
      <c r="I203" s="175"/>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row>
    <row r="204">
      <c r="A204" s="21"/>
      <c r="B204" s="23"/>
      <c r="C204" s="267" t="s">
        <v>767</v>
      </c>
      <c r="D204" s="21">
        <v>100.0</v>
      </c>
      <c r="E204" s="21">
        <v>1.0</v>
      </c>
      <c r="F204" s="253" t="s">
        <v>768</v>
      </c>
      <c r="G204" s="254">
        <v>5000.0</v>
      </c>
      <c r="H204" s="255">
        <f t="shared" si="30"/>
        <v>500000</v>
      </c>
      <c r="I204" s="175"/>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row>
    <row r="205">
      <c r="A205" s="21">
        <v>11.0</v>
      </c>
      <c r="B205" s="268" t="s">
        <v>769</v>
      </c>
      <c r="C205" s="267" t="s">
        <v>770</v>
      </c>
      <c r="D205" s="21">
        <v>3.0</v>
      </c>
      <c r="E205" s="21">
        <v>1.0</v>
      </c>
      <c r="F205" s="253" t="s">
        <v>771</v>
      </c>
      <c r="G205" s="254">
        <v>2200000.0</v>
      </c>
      <c r="H205" s="255">
        <f t="shared" si="30"/>
        <v>6600000</v>
      </c>
      <c r="I205" s="175"/>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row>
    <row r="206">
      <c r="A206" s="21">
        <v>13.0</v>
      </c>
      <c r="B206" s="268" t="s">
        <v>748</v>
      </c>
      <c r="C206" s="269" t="s">
        <v>772</v>
      </c>
      <c r="D206" s="21">
        <v>50.0</v>
      </c>
      <c r="E206" s="21">
        <v>1.0</v>
      </c>
      <c r="F206" s="253" t="s">
        <v>701</v>
      </c>
      <c r="G206" s="254">
        <v>50000.0</v>
      </c>
      <c r="H206" s="255">
        <f t="shared" si="30"/>
        <v>2500000</v>
      </c>
      <c r="I206" s="175"/>
      <c r="J206" s="172"/>
      <c r="K206" s="172"/>
      <c r="L206" s="172"/>
      <c r="M206" s="172"/>
      <c r="N206" s="172"/>
      <c r="O206" s="172"/>
      <c r="P206" s="172"/>
      <c r="Q206" s="172"/>
      <c r="R206" s="172"/>
      <c r="S206" s="172"/>
      <c r="T206" s="172"/>
      <c r="U206" s="172"/>
      <c r="V206" s="172"/>
      <c r="W206" s="172"/>
      <c r="X206" s="172"/>
      <c r="Y206" s="172"/>
      <c r="Z206" s="172"/>
      <c r="AA206" s="172"/>
      <c r="AB206" s="172"/>
      <c r="AC206" s="172"/>
      <c r="AD206" s="172"/>
      <c r="AE206" s="172"/>
      <c r="AF206" s="172"/>
    </row>
    <row r="207">
      <c r="A207" s="21">
        <v>14.0</v>
      </c>
      <c r="B207" s="270" t="s">
        <v>730</v>
      </c>
      <c r="C207" s="271" t="s">
        <v>731</v>
      </c>
      <c r="D207" s="272">
        <v>1.0</v>
      </c>
      <c r="E207" s="272">
        <v>1.0</v>
      </c>
      <c r="F207" s="272" t="s">
        <v>773</v>
      </c>
      <c r="G207" s="273">
        <v>5000000.0</v>
      </c>
      <c r="H207" s="274">
        <f t="shared" si="30"/>
        <v>5000000</v>
      </c>
      <c r="I207" s="175"/>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row>
    <row r="208">
      <c r="A208" s="21">
        <v>15.0</v>
      </c>
      <c r="B208" s="23"/>
      <c r="C208" s="271" t="s">
        <v>774</v>
      </c>
      <c r="D208" s="272">
        <v>1.0</v>
      </c>
      <c r="E208" s="272">
        <v>1.0</v>
      </c>
      <c r="F208" s="272" t="s">
        <v>773</v>
      </c>
      <c r="G208" s="273">
        <v>5000000.0</v>
      </c>
      <c r="H208" s="274">
        <f t="shared" si="30"/>
        <v>5000000</v>
      </c>
      <c r="I208" s="175"/>
      <c r="J208" s="172"/>
      <c r="K208" s="172"/>
      <c r="L208" s="172"/>
      <c r="M208" s="172"/>
      <c r="N208" s="172"/>
      <c r="O208" s="172"/>
      <c r="P208" s="172"/>
      <c r="Q208" s="172"/>
      <c r="R208" s="172"/>
      <c r="S208" s="172"/>
      <c r="T208" s="172"/>
      <c r="U208" s="172"/>
      <c r="V208" s="172"/>
      <c r="W208" s="172"/>
      <c r="X208" s="172"/>
      <c r="Y208" s="172"/>
      <c r="Z208" s="172"/>
      <c r="AA208" s="172"/>
      <c r="AB208" s="172"/>
      <c r="AC208" s="172"/>
      <c r="AD208" s="172"/>
      <c r="AE208" s="172"/>
      <c r="AF208" s="172"/>
    </row>
    <row r="209">
      <c r="A209" s="21">
        <v>16.0</v>
      </c>
      <c r="B209" s="275" t="s">
        <v>789</v>
      </c>
      <c r="C209" s="271" t="s">
        <v>783</v>
      </c>
      <c r="D209" s="272">
        <v>23.0</v>
      </c>
      <c r="E209" s="272">
        <v>1.0</v>
      </c>
      <c r="F209" s="272" t="s">
        <v>773</v>
      </c>
      <c r="G209" s="273">
        <f>40%*2850000</f>
        <v>1140000</v>
      </c>
      <c r="H209" s="274">
        <f t="shared" si="30"/>
        <v>26220000</v>
      </c>
      <c r="I209" s="175"/>
      <c r="J209" s="172"/>
      <c r="K209" s="172"/>
      <c r="L209" s="172"/>
      <c r="M209" s="172"/>
      <c r="N209" s="172"/>
      <c r="O209" s="172"/>
      <c r="P209" s="172"/>
      <c r="Q209" s="172"/>
      <c r="R209" s="172"/>
      <c r="S209" s="172"/>
      <c r="T209" s="172"/>
      <c r="U209" s="172"/>
      <c r="V209" s="172"/>
      <c r="W209" s="172"/>
      <c r="X209" s="172"/>
      <c r="Y209" s="172"/>
      <c r="Z209" s="172"/>
      <c r="AA209" s="172"/>
      <c r="AB209" s="172"/>
      <c r="AC209" s="172"/>
      <c r="AD209" s="172"/>
      <c r="AE209" s="172"/>
      <c r="AF209" s="172"/>
    </row>
    <row r="210">
      <c r="A210" s="21">
        <v>17.0</v>
      </c>
      <c r="B210" s="241" t="s">
        <v>777</v>
      </c>
      <c r="C210" s="276"/>
      <c r="D210" s="277"/>
      <c r="E210" s="277"/>
      <c r="F210" s="277"/>
      <c r="G210" s="278"/>
      <c r="H210" s="277"/>
      <c r="I210" s="175"/>
      <c r="J210" s="172"/>
      <c r="K210" s="172"/>
      <c r="L210" s="172"/>
      <c r="M210" s="172"/>
      <c r="N210" s="172"/>
      <c r="O210" s="172"/>
      <c r="P210" s="172"/>
      <c r="Q210" s="172"/>
      <c r="R210" s="172"/>
      <c r="S210" s="172"/>
      <c r="T210" s="172"/>
      <c r="U210" s="172"/>
      <c r="V210" s="172"/>
      <c r="W210" s="172"/>
      <c r="X210" s="172"/>
      <c r="Y210" s="172"/>
      <c r="Z210" s="172"/>
      <c r="AA210" s="172"/>
      <c r="AB210" s="172"/>
      <c r="AC210" s="172"/>
      <c r="AD210" s="172"/>
      <c r="AE210" s="172"/>
      <c r="AF210" s="172"/>
    </row>
    <row r="211">
      <c r="A211" s="21">
        <v>18.0</v>
      </c>
      <c r="B211" s="270" t="s">
        <v>778</v>
      </c>
      <c r="C211" s="269" t="s">
        <v>786</v>
      </c>
      <c r="D211" s="21">
        <v>100.0</v>
      </c>
      <c r="E211" s="21">
        <v>2.0</v>
      </c>
      <c r="F211" s="279" t="s">
        <v>698</v>
      </c>
      <c r="G211" s="255">
        <f t="shared" ref="G211:G212" si="31">75000*110%</f>
        <v>82500</v>
      </c>
      <c r="H211" s="255">
        <f t="shared" ref="H211:H212" si="32">G211*E211*D211</f>
        <v>16500000</v>
      </c>
      <c r="I211" s="175"/>
      <c r="J211" s="172"/>
      <c r="K211" s="172"/>
      <c r="L211" s="172"/>
      <c r="M211" s="172"/>
      <c r="N211" s="172"/>
      <c r="O211" s="172"/>
      <c r="P211" s="172"/>
      <c r="Q211" s="172"/>
      <c r="R211" s="172"/>
      <c r="S211" s="172"/>
      <c r="T211" s="172"/>
      <c r="U211" s="172"/>
      <c r="V211" s="172"/>
      <c r="W211" s="172"/>
      <c r="X211" s="172"/>
      <c r="Y211" s="172"/>
      <c r="Z211" s="172"/>
      <c r="AA211" s="172"/>
      <c r="AB211" s="172"/>
      <c r="AC211" s="172"/>
      <c r="AD211" s="172"/>
      <c r="AE211" s="172"/>
      <c r="AF211" s="172"/>
    </row>
    <row r="212">
      <c r="A212" s="21">
        <v>19.0</v>
      </c>
      <c r="B212" s="23"/>
      <c r="C212" s="269" t="s">
        <v>787</v>
      </c>
      <c r="D212" s="21">
        <v>100.0</v>
      </c>
      <c r="E212" s="21">
        <v>2.0</v>
      </c>
      <c r="F212" s="279" t="s">
        <v>698</v>
      </c>
      <c r="G212" s="255">
        <f t="shared" si="31"/>
        <v>82500</v>
      </c>
      <c r="H212" s="255">
        <f t="shared" si="32"/>
        <v>16500000</v>
      </c>
      <c r="I212" s="175"/>
      <c r="J212" s="172"/>
      <c r="K212" s="172"/>
      <c r="L212" s="172"/>
      <c r="M212" s="172"/>
      <c r="N212" s="172"/>
      <c r="O212" s="172"/>
      <c r="P212" s="172"/>
      <c r="Q212" s="172"/>
      <c r="R212" s="172"/>
      <c r="S212" s="172"/>
      <c r="T212" s="172"/>
      <c r="U212" s="172"/>
      <c r="V212" s="172"/>
      <c r="W212" s="172"/>
      <c r="X212" s="172"/>
      <c r="Y212" s="172"/>
      <c r="Z212" s="172"/>
      <c r="AA212" s="172"/>
      <c r="AB212" s="172"/>
      <c r="AC212" s="172"/>
      <c r="AD212" s="172"/>
      <c r="AE212" s="172"/>
      <c r="AF212" s="172"/>
    </row>
    <row r="213">
      <c r="A213" s="280"/>
      <c r="B213" s="281"/>
      <c r="C213" s="276"/>
      <c r="D213" s="277"/>
      <c r="E213" s="277"/>
      <c r="F213" s="277"/>
      <c r="G213" s="282" t="s">
        <v>764</v>
      </c>
      <c r="H213" s="283">
        <f>SUM(H193:H212)</f>
        <v>176920000</v>
      </c>
      <c r="I213" s="175"/>
      <c r="J213" s="172"/>
      <c r="K213" s="172"/>
      <c r="L213" s="172"/>
      <c r="M213" s="172"/>
      <c r="N213" s="172"/>
      <c r="O213" s="172"/>
      <c r="P213" s="172"/>
      <c r="Q213" s="172"/>
      <c r="R213" s="172"/>
      <c r="S213" s="172"/>
      <c r="T213" s="172"/>
      <c r="U213" s="172"/>
      <c r="V213" s="172"/>
      <c r="W213" s="172"/>
      <c r="X213" s="172"/>
      <c r="Y213" s="172"/>
      <c r="Z213" s="172"/>
      <c r="AA213" s="172"/>
      <c r="AB213" s="172"/>
      <c r="AC213" s="172"/>
      <c r="AD213" s="172"/>
      <c r="AE213" s="172"/>
      <c r="AF213" s="172"/>
    </row>
    <row r="214">
      <c r="A214" s="172"/>
      <c r="B214" s="171"/>
      <c r="C214" s="176"/>
      <c r="D214" s="172"/>
      <c r="E214" s="172"/>
      <c r="F214" s="172"/>
      <c r="G214" s="176"/>
      <c r="H214" s="172"/>
      <c r="I214" s="175"/>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row>
    <row r="215">
      <c r="A215" s="172"/>
      <c r="B215" s="171"/>
      <c r="C215" s="176"/>
      <c r="D215" s="172"/>
      <c r="E215" s="172"/>
      <c r="F215" s="172"/>
      <c r="G215" s="176"/>
      <c r="H215" s="172"/>
      <c r="I215" s="175"/>
      <c r="J215" s="172"/>
      <c r="K215" s="172"/>
      <c r="L215" s="172"/>
      <c r="M215" s="172"/>
      <c r="N215" s="172"/>
      <c r="O215" s="172"/>
      <c r="P215" s="172"/>
      <c r="Q215" s="172"/>
      <c r="R215" s="172"/>
      <c r="S215" s="172"/>
      <c r="T215" s="172"/>
      <c r="U215" s="172"/>
      <c r="V215" s="172"/>
      <c r="W215" s="172"/>
      <c r="X215" s="172"/>
      <c r="Y215" s="172"/>
      <c r="Z215" s="172"/>
      <c r="AA215" s="172"/>
      <c r="AB215" s="172"/>
      <c r="AC215" s="172"/>
      <c r="AD215" s="172"/>
      <c r="AE215" s="172"/>
      <c r="AF215" s="172"/>
    </row>
    <row r="216">
      <c r="A216" s="172"/>
      <c r="B216" s="171"/>
      <c r="C216" s="176"/>
      <c r="D216" s="172"/>
      <c r="E216" s="172"/>
      <c r="F216" s="172"/>
      <c r="G216" s="176"/>
      <c r="H216" s="172"/>
      <c r="I216" s="175"/>
      <c r="J216" s="172"/>
      <c r="K216" s="172"/>
      <c r="L216" s="172"/>
      <c r="M216" s="172"/>
      <c r="N216" s="172"/>
      <c r="O216" s="172"/>
      <c r="P216" s="172"/>
      <c r="Q216" s="172"/>
      <c r="R216" s="172"/>
      <c r="S216" s="172"/>
      <c r="T216" s="172"/>
      <c r="U216" s="172"/>
      <c r="V216" s="172"/>
      <c r="W216" s="172"/>
      <c r="X216" s="172"/>
      <c r="Y216" s="172"/>
      <c r="Z216" s="172"/>
      <c r="AA216" s="172"/>
      <c r="AB216" s="172"/>
      <c r="AC216" s="172"/>
      <c r="AD216" s="172"/>
      <c r="AE216" s="172"/>
      <c r="AF216" s="172"/>
    </row>
    <row r="217">
      <c r="A217" s="172"/>
      <c r="B217" s="171"/>
      <c r="C217" s="176"/>
      <c r="D217" s="172"/>
      <c r="E217" s="172"/>
      <c r="F217" s="172"/>
      <c r="G217" s="176"/>
      <c r="H217" s="172"/>
      <c r="I217" s="175"/>
      <c r="J217" s="172"/>
      <c r="K217" s="172"/>
      <c r="L217" s="172"/>
      <c r="M217" s="172"/>
      <c r="N217" s="172"/>
      <c r="O217" s="172"/>
      <c r="P217" s="172"/>
      <c r="Q217" s="172"/>
      <c r="R217" s="172"/>
      <c r="S217" s="172"/>
      <c r="T217" s="172"/>
      <c r="U217" s="172"/>
      <c r="V217" s="172"/>
      <c r="W217" s="172"/>
      <c r="X217" s="172"/>
      <c r="Y217" s="172"/>
      <c r="Z217" s="172"/>
      <c r="AA217" s="172"/>
      <c r="AB217" s="172"/>
      <c r="AC217" s="172"/>
      <c r="AD217" s="172"/>
      <c r="AE217" s="172"/>
      <c r="AF217" s="172"/>
    </row>
    <row r="218">
      <c r="A218" s="172"/>
      <c r="B218" s="171"/>
      <c r="C218" s="176"/>
      <c r="D218" s="172"/>
      <c r="E218" s="172"/>
      <c r="F218" s="172"/>
      <c r="G218" s="176"/>
      <c r="H218" s="172"/>
      <c r="I218" s="175"/>
      <c r="J218" s="172"/>
      <c r="K218" s="172"/>
      <c r="L218" s="172"/>
      <c r="M218" s="172"/>
      <c r="N218" s="172"/>
      <c r="O218" s="172"/>
      <c r="P218" s="172"/>
      <c r="Q218" s="172"/>
      <c r="R218" s="172"/>
      <c r="S218" s="172"/>
      <c r="T218" s="172"/>
      <c r="U218" s="172"/>
      <c r="V218" s="172"/>
      <c r="W218" s="172"/>
      <c r="X218" s="172"/>
      <c r="Y218" s="172"/>
      <c r="Z218" s="172"/>
      <c r="AA218" s="172"/>
      <c r="AB218" s="172"/>
      <c r="AC218" s="172"/>
      <c r="AD218" s="172"/>
      <c r="AE218" s="172"/>
      <c r="AF218" s="172"/>
    </row>
    <row r="219">
      <c r="A219" s="172"/>
      <c r="B219" s="171"/>
      <c r="C219" s="176"/>
      <c r="D219" s="172"/>
      <c r="E219" s="172"/>
      <c r="F219" s="172"/>
      <c r="G219" s="176"/>
      <c r="H219" s="172"/>
      <c r="I219" s="175"/>
      <c r="J219" s="172"/>
      <c r="K219" s="172"/>
      <c r="L219" s="172"/>
      <c r="M219" s="172"/>
      <c r="N219" s="172"/>
      <c r="O219" s="172"/>
      <c r="P219" s="172"/>
      <c r="Q219" s="172"/>
      <c r="R219" s="172"/>
      <c r="S219" s="172"/>
      <c r="T219" s="172"/>
      <c r="U219" s="172"/>
      <c r="V219" s="172"/>
      <c r="W219" s="172"/>
      <c r="X219" s="172"/>
      <c r="Y219" s="172"/>
      <c r="Z219" s="172"/>
      <c r="AA219" s="172"/>
      <c r="AB219" s="172"/>
      <c r="AC219" s="172"/>
      <c r="AD219" s="172"/>
      <c r="AE219" s="172"/>
      <c r="AF219" s="172"/>
    </row>
    <row r="220">
      <c r="A220" s="172"/>
      <c r="B220" s="171"/>
      <c r="C220" s="176"/>
      <c r="D220" s="172"/>
      <c r="E220" s="172"/>
      <c r="F220" s="172"/>
      <c r="G220" s="176"/>
      <c r="H220" s="172"/>
      <c r="I220" s="175"/>
      <c r="J220" s="172"/>
      <c r="K220" s="172"/>
      <c r="L220" s="172"/>
      <c r="M220" s="172"/>
      <c r="N220" s="172"/>
      <c r="O220" s="172"/>
      <c r="P220" s="172"/>
      <c r="Q220" s="172"/>
      <c r="R220" s="172"/>
      <c r="S220" s="172"/>
      <c r="T220" s="172"/>
      <c r="U220" s="172"/>
      <c r="V220" s="172"/>
      <c r="W220" s="172"/>
      <c r="X220" s="172"/>
      <c r="Y220" s="172"/>
      <c r="Z220" s="172"/>
      <c r="AA220" s="172"/>
      <c r="AB220" s="172"/>
      <c r="AC220" s="172"/>
      <c r="AD220" s="172"/>
      <c r="AE220" s="172"/>
      <c r="AF220" s="172"/>
    </row>
    <row r="221">
      <c r="A221" s="172"/>
      <c r="B221" s="171"/>
      <c r="C221" s="176"/>
      <c r="D221" s="172"/>
      <c r="E221" s="172"/>
      <c r="F221" s="172"/>
      <c r="G221" s="176"/>
      <c r="H221" s="172"/>
      <c r="I221" s="175"/>
      <c r="J221" s="172"/>
      <c r="K221" s="172"/>
      <c r="L221" s="172"/>
      <c r="M221" s="172"/>
      <c r="N221" s="172"/>
      <c r="O221" s="172"/>
      <c r="P221" s="172"/>
      <c r="Q221" s="172"/>
      <c r="R221" s="172"/>
      <c r="S221" s="172"/>
      <c r="T221" s="172"/>
      <c r="U221" s="172"/>
      <c r="V221" s="172"/>
      <c r="W221" s="172"/>
      <c r="X221" s="172"/>
      <c r="Y221" s="172"/>
      <c r="Z221" s="172"/>
      <c r="AA221" s="172"/>
      <c r="AB221" s="172"/>
      <c r="AC221" s="172"/>
      <c r="AD221" s="172"/>
      <c r="AE221" s="172"/>
      <c r="AF221" s="172"/>
    </row>
    <row r="222">
      <c r="A222" s="172"/>
      <c r="B222" s="171"/>
      <c r="C222" s="176"/>
      <c r="D222" s="172"/>
      <c r="E222" s="172"/>
      <c r="F222" s="172"/>
      <c r="G222" s="176"/>
      <c r="H222" s="172"/>
      <c r="I222" s="175"/>
      <c r="J222" s="172"/>
      <c r="K222" s="172"/>
      <c r="L222" s="172"/>
      <c r="M222" s="172"/>
      <c r="N222" s="172"/>
      <c r="O222" s="172"/>
      <c r="P222" s="172"/>
      <c r="Q222" s="172"/>
      <c r="R222" s="172"/>
      <c r="S222" s="172"/>
      <c r="T222" s="172"/>
      <c r="U222" s="172"/>
      <c r="V222" s="172"/>
      <c r="W222" s="172"/>
      <c r="X222" s="172"/>
      <c r="Y222" s="172"/>
      <c r="Z222" s="172"/>
      <c r="AA222" s="172"/>
      <c r="AB222" s="172"/>
      <c r="AC222" s="172"/>
      <c r="AD222" s="172"/>
      <c r="AE222" s="172"/>
      <c r="AF222" s="172"/>
    </row>
    <row r="223">
      <c r="A223" s="172"/>
      <c r="B223" s="171"/>
      <c r="C223" s="176"/>
      <c r="D223" s="172"/>
      <c r="E223" s="172"/>
      <c r="F223" s="172"/>
      <c r="G223" s="176"/>
      <c r="H223" s="172"/>
      <c r="I223" s="175"/>
      <c r="J223" s="172"/>
      <c r="K223" s="172"/>
      <c r="L223" s="172"/>
      <c r="M223" s="172"/>
      <c r="N223" s="172"/>
      <c r="O223" s="172"/>
      <c r="P223" s="172"/>
      <c r="Q223" s="172"/>
      <c r="R223" s="172"/>
      <c r="S223" s="172"/>
      <c r="T223" s="172"/>
      <c r="U223" s="172"/>
      <c r="V223" s="172"/>
      <c r="W223" s="172"/>
      <c r="X223" s="172"/>
      <c r="Y223" s="172"/>
      <c r="Z223" s="172"/>
      <c r="AA223" s="172"/>
      <c r="AB223" s="172"/>
      <c r="AC223" s="172"/>
      <c r="AD223" s="172"/>
      <c r="AE223" s="172"/>
      <c r="AF223" s="172"/>
    </row>
    <row r="224">
      <c r="A224" s="172"/>
      <c r="B224" s="171"/>
      <c r="C224" s="176"/>
      <c r="D224" s="172"/>
      <c r="E224" s="172"/>
      <c r="F224" s="172"/>
      <c r="G224" s="176"/>
      <c r="H224" s="172"/>
      <c r="I224" s="175"/>
      <c r="J224" s="172"/>
      <c r="K224" s="172"/>
      <c r="L224" s="172"/>
      <c r="M224" s="172"/>
      <c r="N224" s="172"/>
      <c r="O224" s="172"/>
      <c r="P224" s="172"/>
      <c r="Q224" s="172"/>
      <c r="R224" s="172"/>
      <c r="S224" s="172"/>
      <c r="T224" s="172"/>
      <c r="U224" s="172"/>
      <c r="V224" s="172"/>
      <c r="W224" s="172"/>
      <c r="X224" s="172"/>
      <c r="Y224" s="172"/>
      <c r="Z224" s="172"/>
      <c r="AA224" s="172"/>
      <c r="AB224" s="172"/>
      <c r="AC224" s="172"/>
      <c r="AD224" s="172"/>
      <c r="AE224" s="172"/>
      <c r="AF224" s="172"/>
    </row>
    <row r="225">
      <c r="A225" s="172"/>
      <c r="B225" s="171"/>
      <c r="C225" s="176"/>
      <c r="D225" s="172"/>
      <c r="E225" s="172"/>
      <c r="F225" s="172"/>
      <c r="G225" s="176"/>
      <c r="H225" s="172"/>
      <c r="I225" s="175"/>
      <c r="J225" s="172"/>
      <c r="K225" s="172"/>
      <c r="L225" s="172"/>
      <c r="M225" s="172"/>
      <c r="N225" s="172"/>
      <c r="O225" s="172"/>
      <c r="P225" s="172"/>
      <c r="Q225" s="172"/>
      <c r="R225" s="172"/>
      <c r="S225" s="172"/>
      <c r="T225" s="172"/>
      <c r="U225" s="172"/>
      <c r="V225" s="172"/>
      <c r="W225" s="172"/>
      <c r="X225" s="172"/>
      <c r="Y225" s="172"/>
      <c r="Z225" s="172"/>
      <c r="AA225" s="172"/>
      <c r="AB225" s="172"/>
      <c r="AC225" s="172"/>
      <c r="AD225" s="172"/>
      <c r="AE225" s="172"/>
      <c r="AF225" s="172"/>
    </row>
    <row r="226">
      <c r="A226" s="172"/>
      <c r="B226" s="171"/>
      <c r="C226" s="176"/>
      <c r="D226" s="172"/>
      <c r="E226" s="172"/>
      <c r="F226" s="172"/>
      <c r="G226" s="176"/>
      <c r="H226" s="172"/>
      <c r="I226" s="175"/>
      <c r="J226" s="172"/>
      <c r="K226" s="172"/>
      <c r="L226" s="172"/>
      <c r="M226" s="172"/>
      <c r="N226" s="172"/>
      <c r="O226" s="172"/>
      <c r="P226" s="172"/>
      <c r="Q226" s="172"/>
      <c r="R226" s="172"/>
      <c r="S226" s="172"/>
      <c r="T226" s="172"/>
      <c r="U226" s="172"/>
      <c r="V226" s="172"/>
      <c r="W226" s="172"/>
      <c r="X226" s="172"/>
      <c r="Y226" s="172"/>
      <c r="Z226" s="172"/>
      <c r="AA226" s="172"/>
      <c r="AB226" s="172"/>
      <c r="AC226" s="172"/>
      <c r="AD226" s="172"/>
      <c r="AE226" s="172"/>
      <c r="AF226" s="172"/>
    </row>
    <row r="227">
      <c r="A227" s="172"/>
      <c r="B227" s="171"/>
      <c r="C227" s="176"/>
      <c r="D227" s="172"/>
      <c r="E227" s="172"/>
      <c r="F227" s="172"/>
      <c r="G227" s="176"/>
      <c r="H227" s="172"/>
      <c r="I227" s="175"/>
      <c r="J227" s="172"/>
      <c r="K227" s="172"/>
      <c r="L227" s="172"/>
      <c r="M227" s="172"/>
      <c r="N227" s="172"/>
      <c r="O227" s="172"/>
      <c r="P227" s="172"/>
      <c r="Q227" s="172"/>
      <c r="R227" s="172"/>
      <c r="S227" s="172"/>
      <c r="T227" s="172"/>
      <c r="U227" s="172"/>
      <c r="V227" s="172"/>
      <c r="W227" s="172"/>
      <c r="X227" s="172"/>
      <c r="Y227" s="172"/>
      <c r="Z227" s="172"/>
      <c r="AA227" s="172"/>
      <c r="AB227" s="172"/>
      <c r="AC227" s="172"/>
      <c r="AD227" s="172"/>
      <c r="AE227" s="172"/>
      <c r="AF227" s="172"/>
    </row>
    <row r="228">
      <c r="A228" s="172"/>
      <c r="B228" s="171"/>
      <c r="C228" s="176"/>
      <c r="D228" s="172"/>
      <c r="E228" s="172"/>
      <c r="F228" s="172"/>
      <c r="G228" s="176"/>
      <c r="H228" s="172"/>
      <c r="I228" s="175"/>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row>
    <row r="229">
      <c r="A229" s="172"/>
      <c r="B229" s="171"/>
      <c r="C229" s="176"/>
      <c r="D229" s="172"/>
      <c r="E229" s="172"/>
      <c r="F229" s="172"/>
      <c r="G229" s="176"/>
      <c r="H229" s="172"/>
      <c r="I229" s="175"/>
      <c r="J229" s="172"/>
      <c r="K229" s="172"/>
      <c r="L229" s="172"/>
      <c r="M229" s="172"/>
      <c r="N229" s="172"/>
      <c r="O229" s="172"/>
      <c r="P229" s="172"/>
      <c r="Q229" s="172"/>
      <c r="R229" s="172"/>
      <c r="S229" s="172"/>
      <c r="T229" s="172"/>
      <c r="U229" s="172"/>
      <c r="V229" s="172"/>
      <c r="W229" s="172"/>
      <c r="X229" s="172"/>
      <c r="Y229" s="172"/>
      <c r="Z229" s="172"/>
      <c r="AA229" s="172"/>
      <c r="AB229" s="172"/>
      <c r="AC229" s="172"/>
      <c r="AD229" s="172"/>
      <c r="AE229" s="172"/>
      <c r="AF229" s="172"/>
    </row>
    <row r="230">
      <c r="A230" s="172"/>
      <c r="B230" s="171"/>
      <c r="C230" s="176"/>
      <c r="D230" s="172"/>
      <c r="E230" s="172"/>
      <c r="F230" s="172"/>
      <c r="G230" s="176"/>
      <c r="H230" s="172"/>
      <c r="I230" s="175"/>
      <c r="J230" s="172"/>
      <c r="K230" s="172"/>
      <c r="L230" s="172"/>
      <c r="M230" s="172"/>
      <c r="N230" s="172"/>
      <c r="O230" s="172"/>
      <c r="P230" s="172"/>
      <c r="Q230" s="172"/>
      <c r="R230" s="172"/>
      <c r="S230" s="172"/>
      <c r="T230" s="172"/>
      <c r="U230" s="172"/>
      <c r="V230" s="172"/>
      <c r="W230" s="172"/>
      <c r="X230" s="172"/>
      <c r="Y230" s="172"/>
      <c r="Z230" s="172"/>
      <c r="AA230" s="172"/>
      <c r="AB230" s="172"/>
      <c r="AC230" s="172"/>
      <c r="AD230" s="172"/>
      <c r="AE230" s="172"/>
      <c r="AF230" s="172"/>
    </row>
    <row r="231">
      <c r="A231" s="172"/>
      <c r="B231" s="171"/>
      <c r="C231" s="176"/>
      <c r="D231" s="172"/>
      <c r="E231" s="172"/>
      <c r="F231" s="172"/>
      <c r="G231" s="176"/>
      <c r="H231" s="172"/>
      <c r="I231" s="175"/>
      <c r="J231" s="172"/>
      <c r="K231" s="172"/>
      <c r="L231" s="172"/>
      <c r="M231" s="172"/>
      <c r="N231" s="172"/>
      <c r="O231" s="172"/>
      <c r="P231" s="172"/>
      <c r="Q231" s="172"/>
      <c r="R231" s="172"/>
      <c r="S231" s="172"/>
      <c r="T231" s="172"/>
      <c r="U231" s="172"/>
      <c r="V231" s="172"/>
      <c r="W231" s="172"/>
      <c r="X231" s="172"/>
      <c r="Y231" s="172"/>
      <c r="Z231" s="172"/>
      <c r="AA231" s="172"/>
      <c r="AB231" s="172"/>
      <c r="AC231" s="172"/>
      <c r="AD231" s="172"/>
      <c r="AE231" s="172"/>
      <c r="AF231" s="172"/>
    </row>
    <row r="232">
      <c r="A232" s="172"/>
      <c r="B232" s="171"/>
      <c r="C232" s="176"/>
      <c r="D232" s="172"/>
      <c r="E232" s="172"/>
      <c r="F232" s="172"/>
      <c r="G232" s="176"/>
      <c r="H232" s="172"/>
      <c r="I232" s="175"/>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row>
    <row r="233">
      <c r="A233" s="172"/>
      <c r="B233" s="171"/>
      <c r="C233" s="176"/>
      <c r="D233" s="172"/>
      <c r="E233" s="172"/>
      <c r="F233" s="172"/>
      <c r="G233" s="176"/>
      <c r="H233" s="172"/>
      <c r="I233" s="175"/>
      <c r="J233" s="172"/>
      <c r="K233" s="172"/>
      <c r="L233" s="172"/>
      <c r="M233" s="172"/>
      <c r="N233" s="172"/>
      <c r="O233" s="172"/>
      <c r="P233" s="172"/>
      <c r="Q233" s="172"/>
      <c r="R233" s="172"/>
      <c r="S233" s="172"/>
      <c r="T233" s="172"/>
      <c r="U233" s="172"/>
      <c r="V233" s="172"/>
      <c r="W233" s="172"/>
      <c r="X233" s="172"/>
      <c r="Y233" s="172"/>
      <c r="Z233" s="172"/>
      <c r="AA233" s="172"/>
      <c r="AB233" s="172"/>
      <c r="AC233" s="172"/>
      <c r="AD233" s="172"/>
      <c r="AE233" s="172"/>
      <c r="AF233" s="172"/>
    </row>
    <row r="234">
      <c r="A234" s="172"/>
      <c r="B234" s="171"/>
      <c r="C234" s="176"/>
      <c r="D234" s="172"/>
      <c r="E234" s="172"/>
      <c r="F234" s="172"/>
      <c r="G234" s="176"/>
      <c r="H234" s="172"/>
      <c r="I234" s="175"/>
      <c r="J234" s="172"/>
      <c r="K234" s="172"/>
      <c r="L234" s="172"/>
      <c r="M234" s="172"/>
      <c r="N234" s="172"/>
      <c r="O234" s="172"/>
      <c r="P234" s="172"/>
      <c r="Q234" s="172"/>
      <c r="R234" s="172"/>
      <c r="S234" s="172"/>
      <c r="T234" s="172"/>
      <c r="U234" s="172"/>
      <c r="V234" s="172"/>
      <c r="W234" s="172"/>
      <c r="X234" s="172"/>
      <c r="Y234" s="172"/>
      <c r="Z234" s="172"/>
      <c r="AA234" s="172"/>
      <c r="AB234" s="172"/>
      <c r="AC234" s="172"/>
      <c r="AD234" s="172"/>
      <c r="AE234" s="172"/>
      <c r="AF234" s="172"/>
    </row>
    <row r="235">
      <c r="A235" s="172"/>
      <c r="B235" s="171"/>
      <c r="C235" s="176"/>
      <c r="D235" s="172"/>
      <c r="E235" s="172"/>
      <c r="F235" s="172"/>
      <c r="G235" s="176"/>
      <c r="H235" s="172"/>
      <c r="I235" s="175"/>
      <c r="J235" s="172"/>
      <c r="K235" s="172"/>
      <c r="L235" s="172"/>
      <c r="M235" s="172"/>
      <c r="N235" s="172"/>
      <c r="O235" s="172"/>
      <c r="P235" s="172"/>
      <c r="Q235" s="172"/>
      <c r="R235" s="172"/>
      <c r="S235" s="172"/>
      <c r="T235" s="172"/>
      <c r="U235" s="172"/>
      <c r="V235" s="172"/>
      <c r="W235" s="172"/>
      <c r="X235" s="172"/>
      <c r="Y235" s="172"/>
      <c r="Z235" s="172"/>
      <c r="AA235" s="172"/>
      <c r="AB235" s="172"/>
      <c r="AC235" s="172"/>
      <c r="AD235" s="172"/>
      <c r="AE235" s="172"/>
      <c r="AF235" s="172"/>
    </row>
    <row r="236">
      <c r="A236" s="172"/>
      <c r="B236" s="171"/>
      <c r="C236" s="176"/>
      <c r="D236" s="172"/>
      <c r="E236" s="172"/>
      <c r="F236" s="172"/>
      <c r="G236" s="176"/>
      <c r="H236" s="172"/>
      <c r="I236" s="175"/>
      <c r="J236" s="172"/>
      <c r="K236" s="172"/>
      <c r="L236" s="172"/>
      <c r="M236" s="172"/>
      <c r="N236" s="172"/>
      <c r="O236" s="172"/>
      <c r="P236" s="172"/>
      <c r="Q236" s="172"/>
      <c r="R236" s="172"/>
      <c r="S236" s="172"/>
      <c r="T236" s="172"/>
      <c r="U236" s="172"/>
      <c r="V236" s="172"/>
      <c r="W236" s="172"/>
      <c r="X236" s="172"/>
      <c r="Y236" s="172"/>
      <c r="Z236" s="172"/>
      <c r="AA236" s="172"/>
      <c r="AB236" s="172"/>
      <c r="AC236" s="172"/>
      <c r="AD236" s="172"/>
      <c r="AE236" s="172"/>
      <c r="AF236" s="172"/>
    </row>
    <row r="237">
      <c r="A237" s="172"/>
      <c r="B237" s="171"/>
      <c r="C237" s="176"/>
      <c r="D237" s="172"/>
      <c r="E237" s="172"/>
      <c r="F237" s="172"/>
      <c r="G237" s="176"/>
      <c r="H237" s="172"/>
      <c r="I237" s="175"/>
      <c r="J237" s="172"/>
      <c r="K237" s="172"/>
      <c r="L237" s="172"/>
      <c r="M237" s="172"/>
      <c r="N237" s="172"/>
      <c r="O237" s="172"/>
      <c r="P237" s="172"/>
      <c r="Q237" s="172"/>
      <c r="R237" s="172"/>
      <c r="S237" s="172"/>
      <c r="T237" s="172"/>
      <c r="U237" s="172"/>
      <c r="V237" s="172"/>
      <c r="W237" s="172"/>
      <c r="X237" s="172"/>
      <c r="Y237" s="172"/>
      <c r="Z237" s="172"/>
      <c r="AA237" s="172"/>
      <c r="AB237" s="172"/>
      <c r="AC237" s="172"/>
      <c r="AD237" s="172"/>
      <c r="AE237" s="172"/>
      <c r="AF237" s="172"/>
    </row>
    <row r="238">
      <c r="A238" s="172"/>
      <c r="B238" s="171"/>
      <c r="C238" s="176"/>
      <c r="D238" s="172"/>
      <c r="E238" s="172"/>
      <c r="F238" s="172"/>
      <c r="G238" s="176"/>
      <c r="H238" s="172"/>
      <c r="I238" s="175"/>
      <c r="J238" s="172"/>
      <c r="K238" s="172"/>
      <c r="L238" s="172"/>
      <c r="M238" s="172"/>
      <c r="N238" s="172"/>
      <c r="O238" s="172"/>
      <c r="P238" s="172"/>
      <c r="Q238" s="172"/>
      <c r="R238" s="172"/>
      <c r="S238" s="172"/>
      <c r="T238" s="172"/>
      <c r="U238" s="172"/>
      <c r="V238" s="172"/>
      <c r="W238" s="172"/>
      <c r="X238" s="172"/>
      <c r="Y238" s="172"/>
      <c r="Z238" s="172"/>
      <c r="AA238" s="172"/>
      <c r="AB238" s="172"/>
      <c r="AC238" s="172"/>
      <c r="AD238" s="172"/>
      <c r="AE238" s="172"/>
      <c r="AF238" s="172"/>
    </row>
    <row r="239">
      <c r="A239" s="172"/>
      <c r="B239" s="171"/>
      <c r="C239" s="176"/>
      <c r="D239" s="172"/>
      <c r="E239" s="172"/>
      <c r="F239" s="172"/>
      <c r="G239" s="176"/>
      <c r="H239" s="172"/>
      <c r="I239" s="175"/>
      <c r="J239" s="172"/>
      <c r="K239" s="172"/>
      <c r="L239" s="172"/>
      <c r="M239" s="172"/>
      <c r="N239" s="172"/>
      <c r="O239" s="172"/>
      <c r="P239" s="172"/>
      <c r="Q239" s="172"/>
      <c r="R239" s="172"/>
      <c r="S239" s="172"/>
      <c r="T239" s="172"/>
      <c r="U239" s="172"/>
      <c r="V239" s="172"/>
      <c r="W239" s="172"/>
      <c r="X239" s="172"/>
      <c r="Y239" s="172"/>
      <c r="Z239" s="172"/>
      <c r="AA239" s="172"/>
      <c r="AB239" s="172"/>
      <c r="AC239" s="172"/>
      <c r="AD239" s="172"/>
      <c r="AE239" s="172"/>
      <c r="AF239" s="172"/>
    </row>
    <row r="240">
      <c r="A240" s="172"/>
      <c r="B240" s="171"/>
      <c r="C240" s="176"/>
      <c r="D240" s="172"/>
      <c r="E240" s="172"/>
      <c r="F240" s="172"/>
      <c r="G240" s="176"/>
      <c r="H240" s="172"/>
      <c r="I240" s="175"/>
      <c r="J240" s="172"/>
      <c r="K240" s="172"/>
      <c r="L240" s="172"/>
      <c r="M240" s="172"/>
      <c r="N240" s="172"/>
      <c r="O240" s="172"/>
      <c r="P240" s="172"/>
      <c r="Q240" s="172"/>
      <c r="R240" s="172"/>
      <c r="S240" s="172"/>
      <c r="T240" s="172"/>
      <c r="U240" s="172"/>
      <c r="V240" s="172"/>
      <c r="W240" s="172"/>
      <c r="X240" s="172"/>
      <c r="Y240" s="172"/>
      <c r="Z240" s="172"/>
      <c r="AA240" s="172"/>
      <c r="AB240" s="172"/>
      <c r="AC240" s="172"/>
      <c r="AD240" s="172"/>
      <c r="AE240" s="172"/>
      <c r="AF240" s="172"/>
    </row>
    <row r="241">
      <c r="A241" s="172"/>
      <c r="B241" s="171"/>
      <c r="C241" s="176"/>
      <c r="D241" s="172"/>
      <c r="E241" s="172"/>
      <c r="F241" s="172"/>
      <c r="G241" s="176"/>
      <c r="H241" s="172"/>
      <c r="I241" s="175"/>
      <c r="J241" s="172"/>
      <c r="K241" s="172"/>
      <c r="L241" s="172"/>
      <c r="M241" s="172"/>
      <c r="N241" s="172"/>
      <c r="O241" s="172"/>
      <c r="P241" s="172"/>
      <c r="Q241" s="172"/>
      <c r="R241" s="172"/>
      <c r="S241" s="172"/>
      <c r="T241" s="172"/>
      <c r="U241" s="172"/>
      <c r="V241" s="172"/>
      <c r="W241" s="172"/>
      <c r="X241" s="172"/>
      <c r="Y241" s="172"/>
      <c r="Z241" s="172"/>
      <c r="AA241" s="172"/>
      <c r="AB241" s="172"/>
      <c r="AC241" s="172"/>
      <c r="AD241" s="172"/>
      <c r="AE241" s="172"/>
      <c r="AF241" s="172"/>
    </row>
    <row r="242">
      <c r="A242" s="172"/>
      <c r="B242" s="171"/>
      <c r="C242" s="176"/>
      <c r="D242" s="172"/>
      <c r="E242" s="172"/>
      <c r="F242" s="172"/>
      <c r="G242" s="176"/>
      <c r="H242" s="172"/>
      <c r="I242" s="175"/>
      <c r="J242" s="172"/>
      <c r="K242" s="172"/>
      <c r="L242" s="172"/>
      <c r="M242" s="172"/>
      <c r="N242" s="172"/>
      <c r="O242" s="172"/>
      <c r="P242" s="172"/>
      <c r="Q242" s="172"/>
      <c r="R242" s="172"/>
      <c r="S242" s="172"/>
      <c r="T242" s="172"/>
      <c r="U242" s="172"/>
      <c r="V242" s="172"/>
      <c r="W242" s="172"/>
      <c r="X242" s="172"/>
      <c r="Y242" s="172"/>
      <c r="Z242" s="172"/>
      <c r="AA242" s="172"/>
      <c r="AB242" s="172"/>
      <c r="AC242" s="172"/>
      <c r="AD242" s="172"/>
      <c r="AE242" s="172"/>
      <c r="AF242" s="172"/>
    </row>
    <row r="243">
      <c r="A243" s="172"/>
      <c r="B243" s="171"/>
      <c r="C243" s="176"/>
      <c r="D243" s="172"/>
      <c r="E243" s="172"/>
      <c r="F243" s="172"/>
      <c r="G243" s="176"/>
      <c r="H243" s="172"/>
      <c r="I243" s="175"/>
      <c r="J243" s="172"/>
      <c r="K243" s="172"/>
      <c r="L243" s="172"/>
      <c r="M243" s="172"/>
      <c r="N243" s="172"/>
      <c r="O243" s="172"/>
      <c r="P243" s="172"/>
      <c r="Q243" s="172"/>
      <c r="R243" s="172"/>
      <c r="S243" s="172"/>
      <c r="T243" s="172"/>
      <c r="U243" s="172"/>
      <c r="V243" s="172"/>
      <c r="W243" s="172"/>
      <c r="X243" s="172"/>
      <c r="Y243" s="172"/>
      <c r="Z243" s="172"/>
      <c r="AA243" s="172"/>
      <c r="AB243" s="172"/>
      <c r="AC243" s="172"/>
      <c r="AD243" s="172"/>
      <c r="AE243" s="172"/>
      <c r="AF243" s="172"/>
    </row>
    <row r="244">
      <c r="A244" s="172"/>
      <c r="B244" s="171"/>
      <c r="C244" s="176"/>
      <c r="D244" s="172"/>
      <c r="E244" s="172"/>
      <c r="F244" s="172"/>
      <c r="G244" s="176"/>
      <c r="H244" s="172"/>
      <c r="I244" s="175"/>
      <c r="J244" s="172"/>
      <c r="K244" s="172"/>
      <c r="L244" s="172"/>
      <c r="M244" s="172"/>
      <c r="N244" s="172"/>
      <c r="O244" s="172"/>
      <c r="P244" s="172"/>
      <c r="Q244" s="172"/>
      <c r="R244" s="172"/>
      <c r="S244" s="172"/>
      <c r="T244" s="172"/>
      <c r="U244" s="172"/>
      <c r="V244" s="172"/>
      <c r="W244" s="172"/>
      <c r="X244" s="172"/>
      <c r="Y244" s="172"/>
      <c r="Z244" s="172"/>
      <c r="AA244" s="172"/>
      <c r="AB244" s="172"/>
      <c r="AC244" s="172"/>
      <c r="AD244" s="172"/>
      <c r="AE244" s="172"/>
      <c r="AF244" s="172"/>
    </row>
    <row r="245">
      <c r="A245" s="172"/>
      <c r="B245" s="171"/>
      <c r="C245" s="176"/>
      <c r="D245" s="172"/>
      <c r="E245" s="172"/>
      <c r="F245" s="172"/>
      <c r="G245" s="176"/>
      <c r="H245" s="172"/>
      <c r="I245" s="175"/>
      <c r="J245" s="172"/>
      <c r="K245" s="172"/>
      <c r="L245" s="172"/>
      <c r="M245" s="172"/>
      <c r="N245" s="172"/>
      <c r="O245" s="172"/>
      <c r="P245" s="172"/>
      <c r="Q245" s="172"/>
      <c r="R245" s="172"/>
      <c r="S245" s="172"/>
      <c r="T245" s="172"/>
      <c r="U245" s="172"/>
      <c r="V245" s="172"/>
      <c r="W245" s="172"/>
      <c r="X245" s="172"/>
      <c r="Y245" s="172"/>
      <c r="Z245" s="172"/>
      <c r="AA245" s="172"/>
      <c r="AB245" s="172"/>
      <c r="AC245" s="172"/>
      <c r="AD245" s="172"/>
      <c r="AE245" s="172"/>
      <c r="AF245" s="172"/>
    </row>
    <row r="246">
      <c r="A246" s="172"/>
      <c r="B246" s="171"/>
      <c r="C246" s="176"/>
      <c r="D246" s="172"/>
      <c r="E246" s="172"/>
      <c r="F246" s="172"/>
      <c r="G246" s="176"/>
      <c r="H246" s="172"/>
      <c r="I246" s="175"/>
      <c r="J246" s="172"/>
      <c r="K246" s="172"/>
      <c r="L246" s="172"/>
      <c r="M246" s="172"/>
      <c r="N246" s="172"/>
      <c r="O246" s="172"/>
      <c r="P246" s="172"/>
      <c r="Q246" s="172"/>
      <c r="R246" s="172"/>
      <c r="S246" s="172"/>
      <c r="T246" s="172"/>
      <c r="U246" s="172"/>
      <c r="V246" s="172"/>
      <c r="W246" s="172"/>
      <c r="X246" s="172"/>
      <c r="Y246" s="172"/>
      <c r="Z246" s="172"/>
      <c r="AA246" s="172"/>
      <c r="AB246" s="172"/>
      <c r="AC246" s="172"/>
      <c r="AD246" s="172"/>
      <c r="AE246" s="172"/>
      <c r="AF246" s="172"/>
    </row>
    <row r="247">
      <c r="A247" s="172"/>
      <c r="B247" s="171"/>
      <c r="C247" s="176"/>
      <c r="D247" s="172"/>
      <c r="E247" s="172"/>
      <c r="F247" s="172"/>
      <c r="G247" s="176"/>
      <c r="H247" s="172"/>
      <c r="I247" s="175"/>
      <c r="J247" s="172"/>
      <c r="K247" s="172"/>
      <c r="L247" s="172"/>
      <c r="M247" s="172"/>
      <c r="N247" s="172"/>
      <c r="O247" s="172"/>
      <c r="P247" s="172"/>
      <c r="Q247" s="172"/>
      <c r="R247" s="172"/>
      <c r="S247" s="172"/>
      <c r="T247" s="172"/>
      <c r="U247" s="172"/>
      <c r="V247" s="172"/>
      <c r="W247" s="172"/>
      <c r="X247" s="172"/>
      <c r="Y247" s="172"/>
      <c r="Z247" s="172"/>
      <c r="AA247" s="172"/>
      <c r="AB247" s="172"/>
      <c r="AC247" s="172"/>
      <c r="AD247" s="172"/>
      <c r="AE247" s="172"/>
      <c r="AF247" s="172"/>
    </row>
    <row r="248">
      <c r="A248" s="172"/>
      <c r="B248" s="171"/>
      <c r="C248" s="176"/>
      <c r="D248" s="172"/>
      <c r="E248" s="172"/>
      <c r="F248" s="172"/>
      <c r="G248" s="176"/>
      <c r="H248" s="172"/>
      <c r="I248" s="175"/>
      <c r="J248" s="172"/>
      <c r="K248" s="172"/>
      <c r="L248" s="172"/>
      <c r="M248" s="172"/>
      <c r="N248" s="172"/>
      <c r="O248" s="172"/>
      <c r="P248" s="172"/>
      <c r="Q248" s="172"/>
      <c r="R248" s="172"/>
      <c r="S248" s="172"/>
      <c r="T248" s="172"/>
      <c r="U248" s="172"/>
      <c r="V248" s="172"/>
      <c r="W248" s="172"/>
      <c r="X248" s="172"/>
      <c r="Y248" s="172"/>
      <c r="Z248" s="172"/>
      <c r="AA248" s="172"/>
      <c r="AB248" s="172"/>
      <c r="AC248" s="172"/>
      <c r="AD248" s="172"/>
      <c r="AE248" s="172"/>
      <c r="AF248" s="172"/>
    </row>
    <row r="249">
      <c r="A249" s="172"/>
      <c r="B249" s="171"/>
      <c r="C249" s="176"/>
      <c r="D249" s="172"/>
      <c r="E249" s="172"/>
      <c r="F249" s="172"/>
      <c r="G249" s="176"/>
      <c r="H249" s="172"/>
      <c r="I249" s="175"/>
      <c r="J249" s="172"/>
      <c r="K249" s="172"/>
      <c r="L249" s="172"/>
      <c r="M249" s="172"/>
      <c r="N249" s="172"/>
      <c r="O249" s="172"/>
      <c r="P249" s="172"/>
      <c r="Q249" s="172"/>
      <c r="R249" s="172"/>
      <c r="S249" s="172"/>
      <c r="T249" s="172"/>
      <c r="U249" s="172"/>
      <c r="V249" s="172"/>
      <c r="W249" s="172"/>
      <c r="X249" s="172"/>
      <c r="Y249" s="172"/>
      <c r="Z249" s="172"/>
      <c r="AA249" s="172"/>
      <c r="AB249" s="172"/>
      <c r="AC249" s="172"/>
      <c r="AD249" s="172"/>
      <c r="AE249" s="172"/>
      <c r="AF249" s="172"/>
    </row>
    <row r="250">
      <c r="A250" s="172"/>
      <c r="B250" s="171"/>
      <c r="C250" s="176"/>
      <c r="D250" s="172"/>
      <c r="E250" s="172"/>
      <c r="F250" s="172"/>
      <c r="G250" s="176"/>
      <c r="H250" s="172"/>
      <c r="I250" s="175"/>
      <c r="J250" s="172"/>
      <c r="K250" s="172"/>
      <c r="L250" s="172"/>
      <c r="M250" s="172"/>
      <c r="N250" s="172"/>
      <c r="O250" s="172"/>
      <c r="P250" s="172"/>
      <c r="Q250" s="172"/>
      <c r="R250" s="172"/>
      <c r="S250" s="172"/>
      <c r="T250" s="172"/>
      <c r="U250" s="172"/>
      <c r="V250" s="172"/>
      <c r="W250" s="172"/>
      <c r="X250" s="172"/>
      <c r="Y250" s="172"/>
      <c r="Z250" s="172"/>
      <c r="AA250" s="172"/>
      <c r="AB250" s="172"/>
      <c r="AC250" s="172"/>
      <c r="AD250" s="172"/>
      <c r="AE250" s="172"/>
      <c r="AF250" s="172"/>
    </row>
    <row r="251">
      <c r="A251" s="172"/>
      <c r="B251" s="171"/>
      <c r="C251" s="176"/>
      <c r="D251" s="172"/>
      <c r="E251" s="172"/>
      <c r="F251" s="172"/>
      <c r="G251" s="176"/>
      <c r="H251" s="172"/>
      <c r="I251" s="175"/>
      <c r="J251" s="172"/>
      <c r="K251" s="172"/>
      <c r="L251" s="172"/>
      <c r="M251" s="172"/>
      <c r="N251" s="172"/>
      <c r="O251" s="172"/>
      <c r="P251" s="172"/>
      <c r="Q251" s="172"/>
      <c r="R251" s="172"/>
      <c r="S251" s="172"/>
      <c r="T251" s="172"/>
      <c r="U251" s="172"/>
      <c r="V251" s="172"/>
      <c r="W251" s="172"/>
      <c r="X251" s="172"/>
      <c r="Y251" s="172"/>
      <c r="Z251" s="172"/>
      <c r="AA251" s="172"/>
      <c r="AB251" s="172"/>
      <c r="AC251" s="172"/>
      <c r="AD251" s="172"/>
      <c r="AE251" s="172"/>
      <c r="AF251" s="172"/>
    </row>
    <row r="252">
      <c r="A252" s="172"/>
      <c r="B252" s="171"/>
      <c r="C252" s="176"/>
      <c r="D252" s="172"/>
      <c r="E252" s="172"/>
      <c r="F252" s="172"/>
      <c r="G252" s="176"/>
      <c r="H252" s="172"/>
      <c r="I252" s="175"/>
      <c r="J252" s="172"/>
      <c r="K252" s="172"/>
      <c r="L252" s="172"/>
      <c r="M252" s="172"/>
      <c r="N252" s="172"/>
      <c r="O252" s="172"/>
      <c r="P252" s="172"/>
      <c r="Q252" s="172"/>
      <c r="R252" s="172"/>
      <c r="S252" s="172"/>
      <c r="T252" s="172"/>
      <c r="U252" s="172"/>
      <c r="V252" s="172"/>
      <c r="W252" s="172"/>
      <c r="X252" s="172"/>
      <c r="Y252" s="172"/>
      <c r="Z252" s="172"/>
      <c r="AA252" s="172"/>
      <c r="AB252" s="172"/>
      <c r="AC252" s="172"/>
      <c r="AD252" s="172"/>
      <c r="AE252" s="172"/>
      <c r="AF252" s="172"/>
    </row>
    <row r="253">
      <c r="A253" s="172"/>
      <c r="B253" s="171"/>
      <c r="C253" s="176"/>
      <c r="D253" s="172"/>
      <c r="E253" s="172"/>
      <c r="F253" s="172"/>
      <c r="G253" s="176"/>
      <c r="H253" s="172"/>
      <c r="I253" s="175"/>
      <c r="J253" s="172"/>
      <c r="K253" s="172"/>
      <c r="L253" s="172"/>
      <c r="M253" s="172"/>
      <c r="N253" s="172"/>
      <c r="O253" s="172"/>
      <c r="P253" s="172"/>
      <c r="Q253" s="172"/>
      <c r="R253" s="172"/>
      <c r="S253" s="172"/>
      <c r="T253" s="172"/>
      <c r="U253" s="172"/>
      <c r="V253" s="172"/>
      <c r="W253" s="172"/>
      <c r="X253" s="172"/>
      <c r="Y253" s="172"/>
      <c r="Z253" s="172"/>
      <c r="AA253" s="172"/>
      <c r="AB253" s="172"/>
      <c r="AC253" s="172"/>
      <c r="AD253" s="172"/>
      <c r="AE253" s="172"/>
      <c r="AF253" s="172"/>
    </row>
    <row r="254">
      <c r="A254" s="172"/>
      <c r="B254" s="171"/>
      <c r="C254" s="176"/>
      <c r="D254" s="172"/>
      <c r="E254" s="172"/>
      <c r="F254" s="172"/>
      <c r="G254" s="176"/>
      <c r="H254" s="172"/>
      <c r="I254" s="175"/>
      <c r="J254" s="172"/>
      <c r="K254" s="172"/>
      <c r="L254" s="172"/>
      <c r="M254" s="172"/>
      <c r="N254" s="172"/>
      <c r="O254" s="172"/>
      <c r="P254" s="172"/>
      <c r="Q254" s="172"/>
      <c r="R254" s="172"/>
      <c r="S254" s="172"/>
      <c r="T254" s="172"/>
      <c r="U254" s="172"/>
      <c r="V254" s="172"/>
      <c r="W254" s="172"/>
      <c r="X254" s="172"/>
      <c r="Y254" s="172"/>
      <c r="Z254" s="172"/>
      <c r="AA254" s="172"/>
      <c r="AB254" s="172"/>
      <c r="AC254" s="172"/>
      <c r="AD254" s="172"/>
      <c r="AE254" s="172"/>
      <c r="AF254" s="172"/>
    </row>
    <row r="255">
      <c r="A255" s="172"/>
      <c r="B255" s="171"/>
      <c r="C255" s="176"/>
      <c r="D255" s="172"/>
      <c r="E255" s="172"/>
      <c r="F255" s="172"/>
      <c r="G255" s="176"/>
      <c r="H255" s="172"/>
      <c r="I255" s="175"/>
      <c r="J255" s="172"/>
      <c r="K255" s="172"/>
      <c r="L255" s="172"/>
      <c r="M255" s="172"/>
      <c r="N255" s="172"/>
      <c r="O255" s="172"/>
      <c r="P255" s="172"/>
      <c r="Q255" s="172"/>
      <c r="R255" s="172"/>
      <c r="S255" s="172"/>
      <c r="T255" s="172"/>
      <c r="U255" s="172"/>
      <c r="V255" s="172"/>
      <c r="W255" s="172"/>
      <c r="X255" s="172"/>
      <c r="Y255" s="172"/>
      <c r="Z255" s="172"/>
      <c r="AA255" s="172"/>
      <c r="AB255" s="172"/>
      <c r="AC255" s="172"/>
      <c r="AD255" s="172"/>
      <c r="AE255" s="172"/>
      <c r="AF255" s="172"/>
    </row>
    <row r="256">
      <c r="A256" s="172"/>
      <c r="B256" s="171"/>
      <c r="C256" s="176"/>
      <c r="D256" s="172"/>
      <c r="E256" s="172"/>
      <c r="F256" s="172"/>
      <c r="G256" s="176"/>
      <c r="H256" s="172"/>
      <c r="I256" s="175"/>
      <c r="J256" s="172"/>
      <c r="K256" s="172"/>
      <c r="L256" s="172"/>
      <c r="M256" s="172"/>
      <c r="N256" s="172"/>
      <c r="O256" s="172"/>
      <c r="P256" s="172"/>
      <c r="Q256" s="172"/>
      <c r="R256" s="172"/>
      <c r="S256" s="172"/>
      <c r="T256" s="172"/>
      <c r="U256" s="172"/>
      <c r="V256" s="172"/>
      <c r="W256" s="172"/>
      <c r="X256" s="172"/>
      <c r="Y256" s="172"/>
      <c r="Z256" s="172"/>
      <c r="AA256" s="172"/>
      <c r="AB256" s="172"/>
      <c r="AC256" s="172"/>
      <c r="AD256" s="172"/>
      <c r="AE256" s="172"/>
      <c r="AF256" s="172"/>
    </row>
    <row r="257">
      <c r="A257" s="172"/>
      <c r="B257" s="171"/>
      <c r="C257" s="176"/>
      <c r="D257" s="172"/>
      <c r="E257" s="172"/>
      <c r="F257" s="172"/>
      <c r="G257" s="176"/>
      <c r="H257" s="172"/>
      <c r="I257" s="175"/>
      <c r="J257" s="172"/>
      <c r="K257" s="172"/>
      <c r="L257" s="172"/>
      <c r="M257" s="172"/>
      <c r="N257" s="172"/>
      <c r="O257" s="172"/>
      <c r="P257" s="172"/>
      <c r="Q257" s="172"/>
      <c r="R257" s="172"/>
      <c r="S257" s="172"/>
      <c r="T257" s="172"/>
      <c r="U257" s="172"/>
      <c r="V257" s="172"/>
      <c r="W257" s="172"/>
      <c r="X257" s="172"/>
      <c r="Y257" s="172"/>
      <c r="Z257" s="172"/>
      <c r="AA257" s="172"/>
      <c r="AB257" s="172"/>
      <c r="AC257" s="172"/>
      <c r="AD257" s="172"/>
      <c r="AE257" s="172"/>
      <c r="AF257" s="172"/>
    </row>
    <row r="258">
      <c r="A258" s="172"/>
      <c r="B258" s="171"/>
      <c r="C258" s="176"/>
      <c r="D258" s="172"/>
      <c r="E258" s="172"/>
      <c r="F258" s="172"/>
      <c r="G258" s="176"/>
      <c r="H258" s="172"/>
      <c r="I258" s="175"/>
      <c r="J258" s="172"/>
      <c r="K258" s="172"/>
      <c r="L258" s="172"/>
      <c r="M258" s="172"/>
      <c r="N258" s="172"/>
      <c r="O258" s="172"/>
      <c r="P258" s="172"/>
      <c r="Q258" s="172"/>
      <c r="R258" s="172"/>
      <c r="S258" s="172"/>
      <c r="T258" s="172"/>
      <c r="U258" s="172"/>
      <c r="V258" s="172"/>
      <c r="W258" s="172"/>
      <c r="X258" s="172"/>
      <c r="Y258" s="172"/>
      <c r="Z258" s="172"/>
      <c r="AA258" s="172"/>
      <c r="AB258" s="172"/>
      <c r="AC258" s="172"/>
      <c r="AD258" s="172"/>
      <c r="AE258" s="172"/>
      <c r="AF258" s="172"/>
    </row>
    <row r="259">
      <c r="A259" s="172"/>
      <c r="B259" s="171"/>
      <c r="C259" s="176"/>
      <c r="D259" s="172"/>
      <c r="E259" s="172"/>
      <c r="F259" s="172"/>
      <c r="G259" s="176"/>
      <c r="H259" s="172"/>
      <c r="I259" s="175"/>
      <c r="J259" s="172"/>
      <c r="K259" s="172"/>
      <c r="L259" s="172"/>
      <c r="M259" s="172"/>
      <c r="N259" s="172"/>
      <c r="O259" s="172"/>
      <c r="P259" s="172"/>
      <c r="Q259" s="172"/>
      <c r="R259" s="172"/>
      <c r="S259" s="172"/>
      <c r="T259" s="172"/>
      <c r="U259" s="172"/>
      <c r="V259" s="172"/>
      <c r="W259" s="172"/>
      <c r="X259" s="172"/>
      <c r="Y259" s="172"/>
      <c r="Z259" s="172"/>
      <c r="AA259" s="172"/>
      <c r="AB259" s="172"/>
      <c r="AC259" s="172"/>
      <c r="AD259" s="172"/>
      <c r="AE259" s="172"/>
      <c r="AF259" s="172"/>
    </row>
    <row r="260">
      <c r="A260" s="172"/>
      <c r="B260" s="171"/>
      <c r="C260" s="176"/>
      <c r="D260" s="172"/>
      <c r="E260" s="172"/>
      <c r="F260" s="172"/>
      <c r="G260" s="176"/>
      <c r="H260" s="172"/>
      <c r="I260" s="175"/>
      <c r="J260" s="172"/>
      <c r="K260" s="172"/>
      <c r="L260" s="172"/>
      <c r="M260" s="172"/>
      <c r="N260" s="172"/>
      <c r="O260" s="172"/>
      <c r="P260" s="172"/>
      <c r="Q260" s="172"/>
      <c r="R260" s="172"/>
      <c r="S260" s="172"/>
      <c r="T260" s="172"/>
      <c r="U260" s="172"/>
      <c r="V260" s="172"/>
      <c r="W260" s="172"/>
      <c r="X260" s="172"/>
      <c r="Y260" s="172"/>
      <c r="Z260" s="172"/>
      <c r="AA260" s="172"/>
      <c r="AB260" s="172"/>
      <c r="AC260" s="172"/>
      <c r="AD260" s="172"/>
      <c r="AE260" s="172"/>
      <c r="AF260" s="172"/>
    </row>
    <row r="261">
      <c r="A261" s="172"/>
      <c r="B261" s="171"/>
      <c r="C261" s="176"/>
      <c r="D261" s="172"/>
      <c r="E261" s="172"/>
      <c r="F261" s="172"/>
      <c r="G261" s="176"/>
      <c r="H261" s="172"/>
      <c r="I261" s="175"/>
      <c r="J261" s="172"/>
      <c r="K261" s="172"/>
      <c r="L261" s="172"/>
      <c r="M261" s="172"/>
      <c r="N261" s="172"/>
      <c r="O261" s="172"/>
      <c r="P261" s="172"/>
      <c r="Q261" s="172"/>
      <c r="R261" s="172"/>
      <c r="S261" s="172"/>
      <c r="T261" s="172"/>
      <c r="U261" s="172"/>
      <c r="V261" s="172"/>
      <c r="W261" s="172"/>
      <c r="X261" s="172"/>
      <c r="Y261" s="172"/>
      <c r="Z261" s="172"/>
      <c r="AA261" s="172"/>
      <c r="AB261" s="172"/>
      <c r="AC261" s="172"/>
      <c r="AD261" s="172"/>
      <c r="AE261" s="172"/>
      <c r="AF261" s="172"/>
    </row>
    <row r="262">
      <c r="A262" s="172"/>
      <c r="B262" s="171"/>
      <c r="C262" s="176"/>
      <c r="D262" s="172"/>
      <c r="E262" s="172"/>
      <c r="F262" s="172"/>
      <c r="G262" s="176"/>
      <c r="H262" s="172"/>
      <c r="I262" s="175"/>
      <c r="J262" s="172"/>
      <c r="K262" s="172"/>
      <c r="L262" s="172"/>
      <c r="M262" s="172"/>
      <c r="N262" s="172"/>
      <c r="O262" s="172"/>
      <c r="P262" s="172"/>
      <c r="Q262" s="172"/>
      <c r="R262" s="172"/>
      <c r="S262" s="172"/>
      <c r="T262" s="172"/>
      <c r="U262" s="172"/>
      <c r="V262" s="172"/>
      <c r="W262" s="172"/>
      <c r="X262" s="172"/>
      <c r="Y262" s="172"/>
      <c r="Z262" s="172"/>
      <c r="AA262" s="172"/>
      <c r="AB262" s="172"/>
      <c r="AC262" s="172"/>
      <c r="AD262" s="172"/>
      <c r="AE262" s="172"/>
      <c r="AF262" s="172"/>
    </row>
    <row r="263">
      <c r="A263" s="172"/>
      <c r="B263" s="171"/>
      <c r="C263" s="176"/>
      <c r="D263" s="172"/>
      <c r="E263" s="172"/>
      <c r="F263" s="172"/>
      <c r="G263" s="176"/>
      <c r="H263" s="172"/>
      <c r="I263" s="175"/>
      <c r="J263" s="172"/>
      <c r="K263" s="172"/>
      <c r="L263" s="172"/>
      <c r="M263" s="172"/>
      <c r="N263" s="172"/>
      <c r="O263" s="172"/>
      <c r="P263" s="172"/>
      <c r="Q263" s="172"/>
      <c r="R263" s="172"/>
      <c r="S263" s="172"/>
      <c r="T263" s="172"/>
      <c r="U263" s="172"/>
      <c r="V263" s="172"/>
      <c r="W263" s="172"/>
      <c r="X263" s="172"/>
      <c r="Y263" s="172"/>
      <c r="Z263" s="172"/>
      <c r="AA263" s="172"/>
      <c r="AB263" s="172"/>
      <c r="AC263" s="172"/>
      <c r="AD263" s="172"/>
      <c r="AE263" s="172"/>
      <c r="AF263" s="172"/>
    </row>
    <row r="264">
      <c r="A264" s="172"/>
      <c r="B264" s="171"/>
      <c r="C264" s="176"/>
      <c r="D264" s="172"/>
      <c r="E264" s="172"/>
      <c r="F264" s="172"/>
      <c r="G264" s="176"/>
      <c r="H264" s="172"/>
      <c r="I264" s="175"/>
      <c r="J264" s="172"/>
      <c r="K264" s="172"/>
      <c r="L264" s="172"/>
      <c r="M264" s="172"/>
      <c r="N264" s="172"/>
      <c r="O264" s="172"/>
      <c r="P264" s="172"/>
      <c r="Q264" s="172"/>
      <c r="R264" s="172"/>
      <c r="S264" s="172"/>
      <c r="T264" s="172"/>
      <c r="U264" s="172"/>
      <c r="V264" s="172"/>
      <c r="W264" s="172"/>
      <c r="X264" s="172"/>
      <c r="Y264" s="172"/>
      <c r="Z264" s="172"/>
      <c r="AA264" s="172"/>
      <c r="AB264" s="172"/>
      <c r="AC264" s="172"/>
      <c r="AD264" s="172"/>
      <c r="AE264" s="172"/>
      <c r="AF264" s="172"/>
    </row>
    <row r="265">
      <c r="A265" s="172"/>
      <c r="B265" s="171"/>
      <c r="C265" s="176"/>
      <c r="D265" s="172"/>
      <c r="E265" s="172"/>
      <c r="F265" s="172"/>
      <c r="G265" s="176"/>
      <c r="H265" s="172"/>
      <c r="I265" s="175"/>
      <c r="J265" s="172"/>
      <c r="K265" s="172"/>
      <c r="L265" s="172"/>
      <c r="M265" s="172"/>
      <c r="N265" s="172"/>
      <c r="O265" s="172"/>
      <c r="P265" s="172"/>
      <c r="Q265" s="172"/>
      <c r="R265" s="172"/>
      <c r="S265" s="172"/>
      <c r="T265" s="172"/>
      <c r="U265" s="172"/>
      <c r="V265" s="172"/>
      <c r="W265" s="172"/>
      <c r="X265" s="172"/>
      <c r="Y265" s="172"/>
      <c r="Z265" s="172"/>
      <c r="AA265" s="172"/>
      <c r="AB265" s="172"/>
      <c r="AC265" s="172"/>
      <c r="AD265" s="172"/>
      <c r="AE265" s="172"/>
      <c r="AF265" s="172"/>
    </row>
    <row r="266">
      <c r="A266" s="172"/>
      <c r="B266" s="171"/>
      <c r="C266" s="176"/>
      <c r="D266" s="172"/>
      <c r="E266" s="172"/>
      <c r="F266" s="172"/>
      <c r="G266" s="176"/>
      <c r="H266" s="172"/>
      <c r="I266" s="175"/>
      <c r="J266" s="172"/>
      <c r="K266" s="172"/>
      <c r="L266" s="172"/>
      <c r="M266" s="172"/>
      <c r="N266" s="172"/>
      <c r="O266" s="172"/>
      <c r="P266" s="172"/>
      <c r="Q266" s="172"/>
      <c r="R266" s="172"/>
      <c r="S266" s="172"/>
      <c r="T266" s="172"/>
      <c r="U266" s="172"/>
      <c r="V266" s="172"/>
      <c r="W266" s="172"/>
      <c r="X266" s="172"/>
      <c r="Y266" s="172"/>
      <c r="Z266" s="172"/>
      <c r="AA266" s="172"/>
      <c r="AB266" s="172"/>
      <c r="AC266" s="172"/>
      <c r="AD266" s="172"/>
      <c r="AE266" s="172"/>
      <c r="AF266" s="172"/>
    </row>
    <row r="267">
      <c r="A267" s="172"/>
      <c r="B267" s="171"/>
      <c r="C267" s="176"/>
      <c r="D267" s="172"/>
      <c r="E267" s="172"/>
      <c r="F267" s="172"/>
      <c r="G267" s="176"/>
      <c r="H267" s="172"/>
      <c r="I267" s="175"/>
      <c r="J267" s="172"/>
      <c r="K267" s="172"/>
      <c r="L267" s="172"/>
      <c r="M267" s="172"/>
      <c r="N267" s="172"/>
      <c r="O267" s="172"/>
      <c r="P267" s="172"/>
      <c r="Q267" s="172"/>
      <c r="R267" s="172"/>
      <c r="S267" s="172"/>
      <c r="T267" s="172"/>
      <c r="U267" s="172"/>
      <c r="V267" s="172"/>
      <c r="W267" s="172"/>
      <c r="X267" s="172"/>
      <c r="Y267" s="172"/>
      <c r="Z267" s="172"/>
      <c r="AA267" s="172"/>
      <c r="AB267" s="172"/>
      <c r="AC267" s="172"/>
      <c r="AD267" s="172"/>
      <c r="AE267" s="172"/>
      <c r="AF267" s="172"/>
    </row>
    <row r="268">
      <c r="A268" s="172"/>
      <c r="B268" s="171"/>
      <c r="C268" s="176"/>
      <c r="D268" s="172"/>
      <c r="E268" s="172"/>
      <c r="F268" s="172"/>
      <c r="G268" s="176"/>
      <c r="H268" s="172"/>
      <c r="I268" s="175"/>
      <c r="J268" s="172"/>
      <c r="K268" s="172"/>
      <c r="L268" s="172"/>
      <c r="M268" s="172"/>
      <c r="N268" s="172"/>
      <c r="O268" s="172"/>
      <c r="P268" s="172"/>
      <c r="Q268" s="172"/>
      <c r="R268" s="172"/>
      <c r="S268" s="172"/>
      <c r="T268" s="172"/>
      <c r="U268" s="172"/>
      <c r="V268" s="172"/>
      <c r="W268" s="172"/>
      <c r="X268" s="172"/>
      <c r="Y268" s="172"/>
      <c r="Z268" s="172"/>
      <c r="AA268" s="172"/>
      <c r="AB268" s="172"/>
      <c r="AC268" s="172"/>
      <c r="AD268" s="172"/>
      <c r="AE268" s="172"/>
      <c r="AF268" s="172"/>
    </row>
    <row r="269">
      <c r="A269" s="172"/>
      <c r="B269" s="171"/>
      <c r="C269" s="176"/>
      <c r="D269" s="172"/>
      <c r="E269" s="172"/>
      <c r="F269" s="172"/>
      <c r="G269" s="176"/>
      <c r="H269" s="172"/>
      <c r="I269" s="175"/>
      <c r="J269" s="172"/>
      <c r="K269" s="172"/>
      <c r="L269" s="172"/>
      <c r="M269" s="172"/>
      <c r="N269" s="172"/>
      <c r="O269" s="172"/>
      <c r="P269" s="172"/>
      <c r="Q269" s="172"/>
      <c r="R269" s="172"/>
      <c r="S269" s="172"/>
      <c r="T269" s="172"/>
      <c r="U269" s="172"/>
      <c r="V269" s="172"/>
      <c r="W269" s="172"/>
      <c r="X269" s="172"/>
      <c r="Y269" s="172"/>
      <c r="Z269" s="172"/>
      <c r="AA269" s="172"/>
      <c r="AB269" s="172"/>
      <c r="AC269" s="172"/>
      <c r="AD269" s="172"/>
      <c r="AE269" s="172"/>
      <c r="AF269" s="172"/>
    </row>
    <row r="270">
      <c r="A270" s="172"/>
      <c r="B270" s="171"/>
      <c r="C270" s="176"/>
      <c r="D270" s="172"/>
      <c r="E270" s="172"/>
      <c r="F270" s="172"/>
      <c r="G270" s="176"/>
      <c r="H270" s="172"/>
      <c r="I270" s="175"/>
      <c r="J270" s="172"/>
      <c r="K270" s="172"/>
      <c r="L270" s="172"/>
      <c r="M270" s="172"/>
      <c r="N270" s="172"/>
      <c r="O270" s="172"/>
      <c r="P270" s="172"/>
      <c r="Q270" s="172"/>
      <c r="R270" s="172"/>
      <c r="S270" s="172"/>
      <c r="T270" s="172"/>
      <c r="U270" s="172"/>
      <c r="V270" s="172"/>
      <c r="W270" s="172"/>
      <c r="X270" s="172"/>
      <c r="Y270" s="172"/>
      <c r="Z270" s="172"/>
      <c r="AA270" s="172"/>
      <c r="AB270" s="172"/>
      <c r="AC270" s="172"/>
      <c r="AD270" s="172"/>
      <c r="AE270" s="172"/>
      <c r="AF270" s="172"/>
    </row>
    <row r="271">
      <c r="A271" s="172"/>
      <c r="B271" s="171"/>
      <c r="C271" s="176"/>
      <c r="D271" s="172"/>
      <c r="E271" s="172"/>
      <c r="F271" s="172"/>
      <c r="G271" s="176"/>
      <c r="H271" s="172"/>
      <c r="I271" s="175"/>
      <c r="J271" s="172"/>
      <c r="K271" s="172"/>
      <c r="L271" s="172"/>
      <c r="M271" s="172"/>
      <c r="N271" s="172"/>
      <c r="O271" s="172"/>
      <c r="P271" s="172"/>
      <c r="Q271" s="172"/>
      <c r="R271" s="172"/>
      <c r="S271" s="172"/>
      <c r="T271" s="172"/>
      <c r="U271" s="172"/>
      <c r="V271" s="172"/>
      <c r="W271" s="172"/>
      <c r="X271" s="172"/>
      <c r="Y271" s="172"/>
      <c r="Z271" s="172"/>
      <c r="AA271" s="172"/>
      <c r="AB271" s="172"/>
      <c r="AC271" s="172"/>
      <c r="AD271" s="172"/>
      <c r="AE271" s="172"/>
      <c r="AF271" s="172"/>
    </row>
    <row r="272">
      <c r="A272" s="172"/>
      <c r="B272" s="171"/>
      <c r="C272" s="176"/>
      <c r="D272" s="172"/>
      <c r="E272" s="172"/>
      <c r="F272" s="172"/>
      <c r="G272" s="176"/>
      <c r="H272" s="172"/>
      <c r="I272" s="175"/>
      <c r="J272" s="172"/>
      <c r="K272" s="172"/>
      <c r="L272" s="172"/>
      <c r="M272" s="172"/>
      <c r="N272" s="172"/>
      <c r="O272" s="172"/>
      <c r="P272" s="172"/>
      <c r="Q272" s="172"/>
      <c r="R272" s="172"/>
      <c r="S272" s="172"/>
      <c r="T272" s="172"/>
      <c r="U272" s="172"/>
      <c r="V272" s="172"/>
      <c r="W272" s="172"/>
      <c r="X272" s="172"/>
      <c r="Y272" s="172"/>
      <c r="Z272" s="172"/>
      <c r="AA272" s="172"/>
      <c r="AB272" s="172"/>
      <c r="AC272" s="172"/>
      <c r="AD272" s="172"/>
      <c r="AE272" s="172"/>
      <c r="AF272" s="172"/>
    </row>
    <row r="273">
      <c r="A273" s="172"/>
      <c r="B273" s="171"/>
      <c r="C273" s="176"/>
      <c r="D273" s="172"/>
      <c r="E273" s="172"/>
      <c r="F273" s="172"/>
      <c r="G273" s="176"/>
      <c r="H273" s="172"/>
      <c r="I273" s="175"/>
      <c r="J273" s="172"/>
      <c r="K273" s="172"/>
      <c r="L273" s="172"/>
      <c r="M273" s="172"/>
      <c r="N273" s="172"/>
      <c r="O273" s="172"/>
      <c r="P273" s="172"/>
      <c r="Q273" s="172"/>
      <c r="R273" s="172"/>
      <c r="S273" s="172"/>
      <c r="T273" s="172"/>
      <c r="U273" s="172"/>
      <c r="V273" s="172"/>
      <c r="W273" s="172"/>
      <c r="X273" s="172"/>
      <c r="Y273" s="172"/>
      <c r="Z273" s="172"/>
      <c r="AA273" s="172"/>
      <c r="AB273" s="172"/>
      <c r="AC273" s="172"/>
      <c r="AD273" s="172"/>
      <c r="AE273" s="172"/>
      <c r="AF273" s="172"/>
    </row>
    <row r="274">
      <c r="A274" s="172"/>
      <c r="B274" s="171"/>
      <c r="C274" s="176"/>
      <c r="D274" s="172"/>
      <c r="E274" s="172"/>
      <c r="F274" s="172"/>
      <c r="G274" s="176"/>
      <c r="H274" s="172"/>
      <c r="I274" s="175"/>
      <c r="J274" s="172"/>
      <c r="K274" s="172"/>
      <c r="L274" s="172"/>
      <c r="M274" s="172"/>
      <c r="N274" s="172"/>
      <c r="O274" s="172"/>
      <c r="P274" s="172"/>
      <c r="Q274" s="172"/>
      <c r="R274" s="172"/>
      <c r="S274" s="172"/>
      <c r="T274" s="172"/>
      <c r="U274" s="172"/>
      <c r="V274" s="172"/>
      <c r="W274" s="172"/>
      <c r="X274" s="172"/>
      <c r="Y274" s="172"/>
      <c r="Z274" s="172"/>
      <c r="AA274" s="172"/>
      <c r="AB274" s="172"/>
      <c r="AC274" s="172"/>
      <c r="AD274" s="172"/>
      <c r="AE274" s="172"/>
      <c r="AF274" s="172"/>
    </row>
    <row r="275">
      <c r="A275" s="172"/>
      <c r="B275" s="171"/>
      <c r="C275" s="176"/>
      <c r="D275" s="172"/>
      <c r="E275" s="172"/>
      <c r="F275" s="172"/>
      <c r="G275" s="176"/>
      <c r="H275" s="172"/>
      <c r="I275" s="175"/>
      <c r="J275" s="172"/>
      <c r="K275" s="172"/>
      <c r="L275" s="172"/>
      <c r="M275" s="172"/>
      <c r="N275" s="172"/>
      <c r="O275" s="172"/>
      <c r="P275" s="172"/>
      <c r="Q275" s="172"/>
      <c r="R275" s="172"/>
      <c r="S275" s="172"/>
      <c r="T275" s="172"/>
      <c r="U275" s="172"/>
      <c r="V275" s="172"/>
      <c r="W275" s="172"/>
      <c r="X275" s="172"/>
      <c r="Y275" s="172"/>
      <c r="Z275" s="172"/>
      <c r="AA275" s="172"/>
      <c r="AB275" s="172"/>
      <c r="AC275" s="172"/>
      <c r="AD275" s="172"/>
      <c r="AE275" s="172"/>
      <c r="AF275" s="172"/>
    </row>
    <row r="276">
      <c r="A276" s="172"/>
      <c r="B276" s="171"/>
      <c r="C276" s="176"/>
      <c r="D276" s="172"/>
      <c r="E276" s="172"/>
      <c r="F276" s="172"/>
      <c r="G276" s="176"/>
      <c r="H276" s="172"/>
      <c r="I276" s="175"/>
      <c r="J276" s="172"/>
      <c r="K276" s="172"/>
      <c r="L276" s="172"/>
      <c r="M276" s="172"/>
      <c r="N276" s="172"/>
      <c r="O276" s="172"/>
      <c r="P276" s="172"/>
      <c r="Q276" s="172"/>
      <c r="R276" s="172"/>
      <c r="S276" s="172"/>
      <c r="T276" s="172"/>
      <c r="U276" s="172"/>
      <c r="V276" s="172"/>
      <c r="W276" s="172"/>
      <c r="X276" s="172"/>
      <c r="Y276" s="172"/>
      <c r="Z276" s="172"/>
      <c r="AA276" s="172"/>
      <c r="AB276" s="172"/>
      <c r="AC276" s="172"/>
      <c r="AD276" s="172"/>
      <c r="AE276" s="172"/>
      <c r="AF276" s="172"/>
    </row>
    <row r="277">
      <c r="A277" s="172"/>
      <c r="B277" s="171"/>
      <c r="C277" s="176"/>
      <c r="D277" s="172"/>
      <c r="E277" s="172"/>
      <c r="F277" s="172"/>
      <c r="G277" s="176"/>
      <c r="H277" s="172"/>
      <c r="I277" s="175"/>
      <c r="J277" s="172"/>
      <c r="K277" s="172"/>
      <c r="L277" s="172"/>
      <c r="M277" s="172"/>
      <c r="N277" s="172"/>
      <c r="O277" s="172"/>
      <c r="P277" s="172"/>
      <c r="Q277" s="172"/>
      <c r="R277" s="172"/>
      <c r="S277" s="172"/>
      <c r="T277" s="172"/>
      <c r="U277" s="172"/>
      <c r="V277" s="172"/>
      <c r="W277" s="172"/>
      <c r="X277" s="172"/>
      <c r="Y277" s="172"/>
      <c r="Z277" s="172"/>
      <c r="AA277" s="172"/>
      <c r="AB277" s="172"/>
      <c r="AC277" s="172"/>
      <c r="AD277" s="172"/>
      <c r="AE277" s="172"/>
      <c r="AF277" s="172"/>
    </row>
    <row r="278">
      <c r="A278" s="172"/>
      <c r="B278" s="171"/>
      <c r="C278" s="176"/>
      <c r="D278" s="172"/>
      <c r="E278" s="172"/>
      <c r="F278" s="172"/>
      <c r="G278" s="176"/>
      <c r="H278" s="172"/>
      <c r="I278" s="175"/>
      <c r="J278" s="172"/>
      <c r="K278" s="172"/>
      <c r="L278" s="172"/>
      <c r="M278" s="172"/>
      <c r="N278" s="172"/>
      <c r="O278" s="172"/>
      <c r="P278" s="172"/>
      <c r="Q278" s="172"/>
      <c r="R278" s="172"/>
      <c r="S278" s="172"/>
      <c r="T278" s="172"/>
      <c r="U278" s="172"/>
      <c r="V278" s="172"/>
      <c r="W278" s="172"/>
      <c r="X278" s="172"/>
      <c r="Y278" s="172"/>
      <c r="Z278" s="172"/>
      <c r="AA278" s="172"/>
      <c r="AB278" s="172"/>
      <c r="AC278" s="172"/>
      <c r="AD278" s="172"/>
      <c r="AE278" s="172"/>
      <c r="AF278" s="172"/>
    </row>
    <row r="279">
      <c r="A279" s="172"/>
      <c r="B279" s="171"/>
      <c r="C279" s="176"/>
      <c r="D279" s="172"/>
      <c r="E279" s="172"/>
      <c r="F279" s="172"/>
      <c r="G279" s="176"/>
      <c r="H279" s="172"/>
      <c r="I279" s="175"/>
      <c r="J279" s="172"/>
      <c r="K279" s="172"/>
      <c r="L279" s="172"/>
      <c r="M279" s="172"/>
      <c r="N279" s="172"/>
      <c r="O279" s="172"/>
      <c r="P279" s="172"/>
      <c r="Q279" s="172"/>
      <c r="R279" s="172"/>
      <c r="S279" s="172"/>
      <c r="T279" s="172"/>
      <c r="U279" s="172"/>
      <c r="V279" s="172"/>
      <c r="W279" s="172"/>
      <c r="X279" s="172"/>
      <c r="Y279" s="172"/>
      <c r="Z279" s="172"/>
      <c r="AA279" s="172"/>
      <c r="AB279" s="172"/>
      <c r="AC279" s="172"/>
      <c r="AD279" s="172"/>
      <c r="AE279" s="172"/>
      <c r="AF279" s="172"/>
    </row>
    <row r="280">
      <c r="A280" s="172"/>
      <c r="B280" s="171"/>
      <c r="C280" s="176"/>
      <c r="D280" s="172"/>
      <c r="E280" s="172"/>
      <c r="F280" s="172"/>
      <c r="G280" s="176"/>
      <c r="H280" s="172"/>
      <c r="I280" s="175"/>
      <c r="J280" s="172"/>
      <c r="K280" s="172"/>
      <c r="L280" s="172"/>
      <c r="M280" s="172"/>
      <c r="N280" s="172"/>
      <c r="O280" s="172"/>
      <c r="P280" s="172"/>
      <c r="Q280" s="172"/>
      <c r="R280" s="172"/>
      <c r="S280" s="172"/>
      <c r="T280" s="172"/>
      <c r="U280" s="172"/>
      <c r="V280" s="172"/>
      <c r="W280" s="172"/>
      <c r="X280" s="172"/>
      <c r="Y280" s="172"/>
      <c r="Z280" s="172"/>
      <c r="AA280" s="172"/>
      <c r="AB280" s="172"/>
      <c r="AC280" s="172"/>
      <c r="AD280" s="172"/>
      <c r="AE280" s="172"/>
      <c r="AF280" s="172"/>
    </row>
    <row r="281">
      <c r="A281" s="172"/>
      <c r="B281" s="171"/>
      <c r="C281" s="176"/>
      <c r="D281" s="172"/>
      <c r="E281" s="172"/>
      <c r="F281" s="172"/>
      <c r="G281" s="176"/>
      <c r="H281" s="172"/>
      <c r="I281" s="175"/>
      <c r="J281" s="172"/>
      <c r="K281" s="172"/>
      <c r="L281" s="172"/>
      <c r="M281" s="172"/>
      <c r="N281" s="172"/>
      <c r="O281" s="172"/>
      <c r="P281" s="172"/>
      <c r="Q281" s="172"/>
      <c r="R281" s="172"/>
      <c r="S281" s="172"/>
      <c r="T281" s="172"/>
      <c r="U281" s="172"/>
      <c r="V281" s="172"/>
      <c r="W281" s="172"/>
      <c r="X281" s="172"/>
      <c r="Y281" s="172"/>
      <c r="Z281" s="172"/>
      <c r="AA281" s="172"/>
      <c r="AB281" s="172"/>
      <c r="AC281" s="172"/>
      <c r="AD281" s="172"/>
      <c r="AE281" s="172"/>
      <c r="AF281" s="172"/>
    </row>
    <row r="282">
      <c r="A282" s="172"/>
      <c r="B282" s="171"/>
      <c r="C282" s="176"/>
      <c r="D282" s="172"/>
      <c r="E282" s="172"/>
      <c r="F282" s="172"/>
      <c r="G282" s="176"/>
      <c r="H282" s="172"/>
      <c r="I282" s="175"/>
      <c r="J282" s="172"/>
      <c r="K282" s="172"/>
      <c r="L282" s="172"/>
      <c r="M282" s="172"/>
      <c r="N282" s="172"/>
      <c r="O282" s="172"/>
      <c r="P282" s="172"/>
      <c r="Q282" s="172"/>
      <c r="R282" s="172"/>
      <c r="S282" s="172"/>
      <c r="T282" s="172"/>
      <c r="U282" s="172"/>
      <c r="V282" s="172"/>
      <c r="W282" s="172"/>
      <c r="X282" s="172"/>
      <c r="Y282" s="172"/>
      <c r="Z282" s="172"/>
      <c r="AA282" s="172"/>
      <c r="AB282" s="172"/>
      <c r="AC282" s="172"/>
      <c r="AD282" s="172"/>
      <c r="AE282" s="172"/>
      <c r="AF282" s="172"/>
    </row>
    <row r="283">
      <c r="A283" s="172"/>
      <c r="B283" s="171"/>
      <c r="C283" s="176"/>
      <c r="D283" s="172"/>
      <c r="E283" s="172"/>
      <c r="F283" s="172"/>
      <c r="G283" s="176"/>
      <c r="H283" s="172"/>
      <c r="I283" s="175"/>
      <c r="J283" s="172"/>
      <c r="K283" s="172"/>
      <c r="L283" s="172"/>
      <c r="M283" s="172"/>
      <c r="N283" s="172"/>
      <c r="O283" s="172"/>
      <c r="P283" s="172"/>
      <c r="Q283" s="172"/>
      <c r="R283" s="172"/>
      <c r="S283" s="172"/>
      <c r="T283" s="172"/>
      <c r="U283" s="172"/>
      <c r="V283" s="172"/>
      <c r="W283" s="172"/>
      <c r="X283" s="172"/>
      <c r="Y283" s="172"/>
      <c r="Z283" s="172"/>
      <c r="AA283" s="172"/>
      <c r="AB283" s="172"/>
      <c r="AC283" s="172"/>
      <c r="AD283" s="172"/>
      <c r="AE283" s="172"/>
      <c r="AF283" s="172"/>
    </row>
    <row r="284">
      <c r="A284" s="172"/>
      <c r="B284" s="171"/>
      <c r="C284" s="176"/>
      <c r="D284" s="172"/>
      <c r="E284" s="172"/>
      <c r="F284" s="172"/>
      <c r="G284" s="176"/>
      <c r="H284" s="172"/>
      <c r="I284" s="175"/>
      <c r="J284" s="172"/>
      <c r="K284" s="172"/>
      <c r="L284" s="172"/>
      <c r="M284" s="172"/>
      <c r="N284" s="172"/>
      <c r="O284" s="172"/>
      <c r="P284" s="172"/>
      <c r="Q284" s="172"/>
      <c r="R284" s="172"/>
      <c r="S284" s="172"/>
      <c r="T284" s="172"/>
      <c r="U284" s="172"/>
      <c r="V284" s="172"/>
      <c r="W284" s="172"/>
      <c r="X284" s="172"/>
      <c r="Y284" s="172"/>
      <c r="Z284" s="172"/>
      <c r="AA284" s="172"/>
      <c r="AB284" s="172"/>
      <c r="AC284" s="172"/>
      <c r="AD284" s="172"/>
      <c r="AE284" s="172"/>
      <c r="AF284" s="172"/>
    </row>
    <row r="285">
      <c r="A285" s="172"/>
      <c r="B285" s="171"/>
      <c r="C285" s="176"/>
      <c r="D285" s="172"/>
      <c r="E285" s="172"/>
      <c r="F285" s="172"/>
      <c r="G285" s="176"/>
      <c r="H285" s="172"/>
      <c r="I285" s="175"/>
      <c r="J285" s="172"/>
      <c r="K285" s="172"/>
      <c r="L285" s="172"/>
      <c r="M285" s="172"/>
      <c r="N285" s="172"/>
      <c r="O285" s="172"/>
      <c r="P285" s="172"/>
      <c r="Q285" s="172"/>
      <c r="R285" s="172"/>
      <c r="S285" s="172"/>
      <c r="T285" s="172"/>
      <c r="U285" s="172"/>
      <c r="V285" s="172"/>
      <c r="W285" s="172"/>
      <c r="X285" s="172"/>
      <c r="Y285" s="172"/>
      <c r="Z285" s="172"/>
      <c r="AA285" s="172"/>
      <c r="AB285" s="172"/>
      <c r="AC285" s="172"/>
      <c r="AD285" s="172"/>
      <c r="AE285" s="172"/>
      <c r="AF285" s="172"/>
    </row>
    <row r="286">
      <c r="A286" s="172"/>
      <c r="B286" s="171"/>
      <c r="C286" s="176"/>
      <c r="D286" s="172"/>
      <c r="E286" s="172"/>
      <c r="F286" s="172"/>
      <c r="G286" s="176"/>
      <c r="H286" s="172"/>
      <c r="I286" s="175"/>
      <c r="J286" s="172"/>
      <c r="K286" s="172"/>
      <c r="L286" s="172"/>
      <c r="M286" s="172"/>
      <c r="N286" s="172"/>
      <c r="O286" s="172"/>
      <c r="P286" s="172"/>
      <c r="Q286" s="172"/>
      <c r="R286" s="172"/>
      <c r="S286" s="172"/>
      <c r="T286" s="172"/>
      <c r="U286" s="172"/>
      <c r="V286" s="172"/>
      <c r="W286" s="172"/>
      <c r="X286" s="172"/>
      <c r="Y286" s="172"/>
      <c r="Z286" s="172"/>
      <c r="AA286" s="172"/>
      <c r="AB286" s="172"/>
      <c r="AC286" s="172"/>
      <c r="AD286" s="172"/>
      <c r="AE286" s="172"/>
      <c r="AF286" s="172"/>
    </row>
    <row r="287">
      <c r="A287" s="172"/>
      <c r="B287" s="171"/>
      <c r="C287" s="176"/>
      <c r="D287" s="172"/>
      <c r="E287" s="172"/>
      <c r="F287" s="172"/>
      <c r="G287" s="176"/>
      <c r="H287" s="172"/>
      <c r="I287" s="175"/>
      <c r="J287" s="172"/>
      <c r="K287" s="172"/>
      <c r="L287" s="172"/>
      <c r="M287" s="172"/>
      <c r="N287" s="172"/>
      <c r="O287" s="172"/>
      <c r="P287" s="172"/>
      <c r="Q287" s="172"/>
      <c r="R287" s="172"/>
      <c r="S287" s="172"/>
      <c r="T287" s="172"/>
      <c r="U287" s="172"/>
      <c r="V287" s="172"/>
      <c r="W287" s="172"/>
      <c r="X287" s="172"/>
      <c r="Y287" s="172"/>
      <c r="Z287" s="172"/>
      <c r="AA287" s="172"/>
      <c r="AB287" s="172"/>
      <c r="AC287" s="172"/>
      <c r="AD287" s="172"/>
      <c r="AE287" s="172"/>
      <c r="AF287" s="172"/>
    </row>
    <row r="288">
      <c r="A288" s="172"/>
      <c r="B288" s="171"/>
      <c r="C288" s="176"/>
      <c r="D288" s="172"/>
      <c r="E288" s="172"/>
      <c r="F288" s="172"/>
      <c r="G288" s="176"/>
      <c r="H288" s="172"/>
      <c r="I288" s="175"/>
      <c r="J288" s="172"/>
      <c r="K288" s="172"/>
      <c r="L288" s="172"/>
      <c r="M288" s="172"/>
      <c r="N288" s="172"/>
      <c r="O288" s="172"/>
      <c r="P288" s="172"/>
      <c r="Q288" s="172"/>
      <c r="R288" s="172"/>
      <c r="S288" s="172"/>
      <c r="T288" s="172"/>
      <c r="U288" s="172"/>
      <c r="V288" s="172"/>
      <c r="W288" s="172"/>
      <c r="X288" s="172"/>
      <c r="Y288" s="172"/>
      <c r="Z288" s="172"/>
      <c r="AA288" s="172"/>
      <c r="AB288" s="172"/>
      <c r="AC288" s="172"/>
      <c r="AD288" s="172"/>
      <c r="AE288" s="172"/>
      <c r="AF288" s="172"/>
    </row>
    <row r="289">
      <c r="A289" s="172"/>
      <c r="B289" s="171"/>
      <c r="C289" s="176"/>
      <c r="D289" s="172"/>
      <c r="E289" s="172"/>
      <c r="F289" s="172"/>
      <c r="G289" s="176"/>
      <c r="H289" s="172"/>
      <c r="I289" s="175"/>
      <c r="J289" s="172"/>
      <c r="K289" s="172"/>
      <c r="L289" s="172"/>
      <c r="M289" s="172"/>
      <c r="N289" s="172"/>
      <c r="O289" s="172"/>
      <c r="P289" s="172"/>
      <c r="Q289" s="172"/>
      <c r="R289" s="172"/>
      <c r="S289" s="172"/>
      <c r="T289" s="172"/>
      <c r="U289" s="172"/>
      <c r="V289" s="172"/>
      <c r="W289" s="172"/>
      <c r="X289" s="172"/>
      <c r="Y289" s="172"/>
      <c r="Z289" s="172"/>
      <c r="AA289" s="172"/>
      <c r="AB289" s="172"/>
      <c r="AC289" s="172"/>
      <c r="AD289" s="172"/>
      <c r="AE289" s="172"/>
      <c r="AF289" s="172"/>
    </row>
    <row r="290">
      <c r="A290" s="172"/>
      <c r="B290" s="171"/>
      <c r="C290" s="176"/>
      <c r="D290" s="172"/>
      <c r="E290" s="172"/>
      <c r="F290" s="172"/>
      <c r="G290" s="176"/>
      <c r="H290" s="172"/>
      <c r="I290" s="175"/>
      <c r="J290" s="172"/>
      <c r="K290" s="172"/>
      <c r="L290" s="172"/>
      <c r="M290" s="172"/>
      <c r="N290" s="172"/>
      <c r="O290" s="172"/>
      <c r="P290" s="172"/>
      <c r="Q290" s="172"/>
      <c r="R290" s="172"/>
      <c r="S290" s="172"/>
      <c r="T290" s="172"/>
      <c r="U290" s="172"/>
      <c r="V290" s="172"/>
      <c r="W290" s="172"/>
      <c r="X290" s="172"/>
      <c r="Y290" s="172"/>
      <c r="Z290" s="172"/>
      <c r="AA290" s="172"/>
      <c r="AB290" s="172"/>
      <c r="AC290" s="172"/>
      <c r="AD290" s="172"/>
      <c r="AE290" s="172"/>
      <c r="AF290" s="172"/>
    </row>
    <row r="291">
      <c r="A291" s="172"/>
      <c r="B291" s="171"/>
      <c r="C291" s="176"/>
      <c r="D291" s="172"/>
      <c r="E291" s="172"/>
      <c r="F291" s="172"/>
      <c r="G291" s="176"/>
      <c r="H291" s="172"/>
      <c r="I291" s="175"/>
      <c r="J291" s="172"/>
      <c r="K291" s="172"/>
      <c r="L291" s="172"/>
      <c r="M291" s="172"/>
      <c r="N291" s="172"/>
      <c r="O291" s="172"/>
      <c r="P291" s="172"/>
      <c r="Q291" s="172"/>
      <c r="R291" s="172"/>
      <c r="S291" s="172"/>
      <c r="T291" s="172"/>
      <c r="U291" s="172"/>
      <c r="V291" s="172"/>
      <c r="W291" s="172"/>
      <c r="X291" s="172"/>
      <c r="Y291" s="172"/>
      <c r="Z291" s="172"/>
      <c r="AA291" s="172"/>
      <c r="AB291" s="172"/>
      <c r="AC291" s="172"/>
      <c r="AD291" s="172"/>
      <c r="AE291" s="172"/>
      <c r="AF291" s="172"/>
    </row>
    <row r="292">
      <c r="A292" s="172"/>
      <c r="B292" s="171"/>
      <c r="C292" s="176"/>
      <c r="D292" s="172"/>
      <c r="E292" s="172"/>
      <c r="F292" s="172"/>
      <c r="G292" s="176"/>
      <c r="H292" s="172"/>
      <c r="I292" s="175"/>
      <c r="J292" s="172"/>
      <c r="K292" s="172"/>
      <c r="L292" s="172"/>
      <c r="M292" s="172"/>
      <c r="N292" s="172"/>
      <c r="O292" s="172"/>
      <c r="P292" s="172"/>
      <c r="Q292" s="172"/>
      <c r="R292" s="172"/>
      <c r="S292" s="172"/>
      <c r="T292" s="172"/>
      <c r="U292" s="172"/>
      <c r="V292" s="172"/>
      <c r="W292" s="172"/>
      <c r="X292" s="172"/>
      <c r="Y292" s="172"/>
      <c r="Z292" s="172"/>
      <c r="AA292" s="172"/>
      <c r="AB292" s="172"/>
      <c r="AC292" s="172"/>
      <c r="AD292" s="172"/>
      <c r="AE292" s="172"/>
      <c r="AF292" s="172"/>
    </row>
    <row r="293">
      <c r="A293" s="172"/>
      <c r="B293" s="171"/>
      <c r="C293" s="176"/>
      <c r="D293" s="172"/>
      <c r="E293" s="172"/>
      <c r="F293" s="172"/>
      <c r="G293" s="176"/>
      <c r="H293" s="172"/>
      <c r="I293" s="175"/>
      <c r="J293" s="172"/>
      <c r="K293" s="172"/>
      <c r="L293" s="172"/>
      <c r="M293" s="172"/>
      <c r="N293" s="172"/>
      <c r="O293" s="172"/>
      <c r="P293" s="172"/>
      <c r="Q293" s="172"/>
      <c r="R293" s="172"/>
      <c r="S293" s="172"/>
      <c r="T293" s="172"/>
      <c r="U293" s="172"/>
      <c r="V293" s="172"/>
      <c r="W293" s="172"/>
      <c r="X293" s="172"/>
      <c r="Y293" s="172"/>
      <c r="Z293" s="172"/>
      <c r="AA293" s="172"/>
      <c r="AB293" s="172"/>
      <c r="AC293" s="172"/>
      <c r="AD293" s="172"/>
      <c r="AE293" s="172"/>
      <c r="AF293" s="172"/>
    </row>
    <row r="294">
      <c r="A294" s="172"/>
      <c r="B294" s="171"/>
      <c r="C294" s="176"/>
      <c r="D294" s="172"/>
      <c r="E294" s="172"/>
      <c r="F294" s="172"/>
      <c r="G294" s="176"/>
      <c r="H294" s="172"/>
      <c r="I294" s="175"/>
      <c r="J294" s="172"/>
      <c r="K294" s="172"/>
      <c r="L294" s="172"/>
      <c r="M294" s="172"/>
      <c r="N294" s="172"/>
      <c r="O294" s="172"/>
      <c r="P294" s="172"/>
      <c r="Q294" s="172"/>
      <c r="R294" s="172"/>
      <c r="S294" s="172"/>
      <c r="T294" s="172"/>
      <c r="U294" s="172"/>
      <c r="V294" s="172"/>
      <c r="W294" s="172"/>
      <c r="X294" s="172"/>
      <c r="Y294" s="172"/>
      <c r="Z294" s="172"/>
      <c r="AA294" s="172"/>
      <c r="AB294" s="172"/>
      <c r="AC294" s="172"/>
      <c r="AD294" s="172"/>
      <c r="AE294" s="172"/>
      <c r="AF294" s="172"/>
    </row>
    <row r="295">
      <c r="A295" s="172"/>
      <c r="B295" s="171"/>
      <c r="C295" s="176"/>
      <c r="D295" s="172"/>
      <c r="E295" s="172"/>
      <c r="F295" s="172"/>
      <c r="G295" s="176"/>
      <c r="H295" s="172"/>
      <c r="I295" s="175"/>
      <c r="J295" s="172"/>
      <c r="K295" s="172"/>
      <c r="L295" s="172"/>
      <c r="M295" s="172"/>
      <c r="N295" s="172"/>
      <c r="O295" s="172"/>
      <c r="P295" s="172"/>
      <c r="Q295" s="172"/>
      <c r="R295" s="172"/>
      <c r="S295" s="172"/>
      <c r="T295" s="172"/>
      <c r="U295" s="172"/>
      <c r="V295" s="172"/>
      <c r="W295" s="172"/>
      <c r="X295" s="172"/>
      <c r="Y295" s="172"/>
      <c r="Z295" s="172"/>
      <c r="AA295" s="172"/>
      <c r="AB295" s="172"/>
      <c r="AC295" s="172"/>
      <c r="AD295" s="172"/>
      <c r="AE295" s="172"/>
      <c r="AF295" s="172"/>
    </row>
    <row r="296">
      <c r="A296" s="172"/>
      <c r="B296" s="171"/>
      <c r="C296" s="176"/>
      <c r="D296" s="172"/>
      <c r="E296" s="172"/>
      <c r="F296" s="172"/>
      <c r="G296" s="176"/>
      <c r="H296" s="172"/>
      <c r="I296" s="175"/>
      <c r="J296" s="172"/>
      <c r="K296" s="172"/>
      <c r="L296" s="172"/>
      <c r="M296" s="172"/>
      <c r="N296" s="172"/>
      <c r="O296" s="172"/>
      <c r="P296" s="172"/>
      <c r="Q296" s="172"/>
      <c r="R296" s="172"/>
      <c r="S296" s="172"/>
      <c r="T296" s="172"/>
      <c r="U296" s="172"/>
      <c r="V296" s="172"/>
      <c r="W296" s="172"/>
      <c r="X296" s="172"/>
      <c r="Y296" s="172"/>
      <c r="Z296" s="172"/>
      <c r="AA296" s="172"/>
      <c r="AB296" s="172"/>
      <c r="AC296" s="172"/>
      <c r="AD296" s="172"/>
      <c r="AE296" s="172"/>
      <c r="AF296" s="172"/>
    </row>
    <row r="297">
      <c r="A297" s="172"/>
      <c r="B297" s="171"/>
      <c r="C297" s="176"/>
      <c r="D297" s="172"/>
      <c r="E297" s="172"/>
      <c r="F297" s="172"/>
      <c r="G297" s="176"/>
      <c r="H297" s="172"/>
      <c r="I297" s="175"/>
      <c r="J297" s="172"/>
      <c r="K297" s="172"/>
      <c r="L297" s="172"/>
      <c r="M297" s="172"/>
      <c r="N297" s="172"/>
      <c r="O297" s="172"/>
      <c r="P297" s="172"/>
      <c r="Q297" s="172"/>
      <c r="R297" s="172"/>
      <c r="S297" s="172"/>
      <c r="T297" s="172"/>
      <c r="U297" s="172"/>
      <c r="V297" s="172"/>
      <c r="W297" s="172"/>
      <c r="X297" s="172"/>
      <c r="Y297" s="172"/>
      <c r="Z297" s="172"/>
      <c r="AA297" s="172"/>
      <c r="AB297" s="172"/>
      <c r="AC297" s="172"/>
      <c r="AD297" s="172"/>
      <c r="AE297" s="172"/>
      <c r="AF297" s="172"/>
    </row>
    <row r="298">
      <c r="A298" s="172"/>
      <c r="B298" s="171"/>
      <c r="C298" s="176"/>
      <c r="D298" s="172"/>
      <c r="E298" s="172"/>
      <c r="F298" s="172"/>
      <c r="G298" s="176"/>
      <c r="H298" s="172"/>
      <c r="I298" s="175"/>
      <c r="J298" s="172"/>
      <c r="K298" s="172"/>
      <c r="L298" s="172"/>
      <c r="M298" s="172"/>
      <c r="N298" s="172"/>
      <c r="O298" s="172"/>
      <c r="P298" s="172"/>
      <c r="Q298" s="172"/>
      <c r="R298" s="172"/>
      <c r="S298" s="172"/>
      <c r="T298" s="172"/>
      <c r="U298" s="172"/>
      <c r="V298" s="172"/>
      <c r="W298" s="172"/>
      <c r="X298" s="172"/>
      <c r="Y298" s="172"/>
      <c r="Z298" s="172"/>
      <c r="AA298" s="172"/>
      <c r="AB298" s="172"/>
      <c r="AC298" s="172"/>
      <c r="AD298" s="172"/>
      <c r="AE298" s="172"/>
      <c r="AF298" s="172"/>
    </row>
    <row r="299">
      <c r="A299" s="172"/>
      <c r="B299" s="171"/>
      <c r="C299" s="176"/>
      <c r="D299" s="172"/>
      <c r="E299" s="172"/>
      <c r="F299" s="172"/>
      <c r="G299" s="176"/>
      <c r="H299" s="172"/>
      <c r="I299" s="175"/>
      <c r="J299" s="172"/>
      <c r="K299" s="172"/>
      <c r="L299" s="172"/>
      <c r="M299" s="172"/>
      <c r="N299" s="172"/>
      <c r="O299" s="172"/>
      <c r="P299" s="172"/>
      <c r="Q299" s="172"/>
      <c r="R299" s="172"/>
      <c r="S299" s="172"/>
      <c r="T299" s="172"/>
      <c r="U299" s="172"/>
      <c r="V299" s="172"/>
      <c r="W299" s="172"/>
      <c r="X299" s="172"/>
      <c r="Y299" s="172"/>
      <c r="Z299" s="172"/>
      <c r="AA299" s="172"/>
      <c r="AB299" s="172"/>
      <c r="AC299" s="172"/>
      <c r="AD299" s="172"/>
      <c r="AE299" s="172"/>
      <c r="AF299" s="172"/>
    </row>
    <row r="300">
      <c r="A300" s="172"/>
      <c r="B300" s="171"/>
      <c r="C300" s="176"/>
      <c r="D300" s="172"/>
      <c r="E300" s="172"/>
      <c r="F300" s="172"/>
      <c r="G300" s="176"/>
      <c r="H300" s="172"/>
      <c r="I300" s="175"/>
      <c r="J300" s="172"/>
      <c r="K300" s="172"/>
      <c r="L300" s="172"/>
      <c r="M300" s="172"/>
      <c r="N300" s="172"/>
      <c r="O300" s="172"/>
      <c r="P300" s="172"/>
      <c r="Q300" s="172"/>
      <c r="R300" s="172"/>
      <c r="S300" s="172"/>
      <c r="T300" s="172"/>
      <c r="U300" s="172"/>
      <c r="V300" s="172"/>
      <c r="W300" s="172"/>
      <c r="X300" s="172"/>
      <c r="Y300" s="172"/>
      <c r="Z300" s="172"/>
      <c r="AA300" s="172"/>
      <c r="AB300" s="172"/>
      <c r="AC300" s="172"/>
      <c r="AD300" s="172"/>
      <c r="AE300" s="172"/>
      <c r="AF300" s="172"/>
    </row>
    <row r="301">
      <c r="A301" s="172"/>
      <c r="B301" s="171"/>
      <c r="C301" s="176"/>
      <c r="D301" s="172"/>
      <c r="E301" s="172"/>
      <c r="F301" s="172"/>
      <c r="G301" s="176"/>
      <c r="H301" s="172"/>
      <c r="I301" s="175"/>
      <c r="J301" s="172"/>
      <c r="K301" s="172"/>
      <c r="L301" s="172"/>
      <c r="M301" s="172"/>
      <c r="N301" s="172"/>
      <c r="O301" s="172"/>
      <c r="P301" s="172"/>
      <c r="Q301" s="172"/>
      <c r="R301" s="172"/>
      <c r="S301" s="172"/>
      <c r="T301" s="172"/>
      <c r="U301" s="172"/>
      <c r="V301" s="172"/>
      <c r="W301" s="172"/>
      <c r="X301" s="172"/>
      <c r="Y301" s="172"/>
      <c r="Z301" s="172"/>
      <c r="AA301" s="172"/>
      <c r="AB301" s="172"/>
      <c r="AC301" s="172"/>
      <c r="AD301" s="172"/>
      <c r="AE301" s="172"/>
      <c r="AF301" s="172"/>
    </row>
    <row r="302">
      <c r="A302" s="172"/>
      <c r="B302" s="171"/>
      <c r="C302" s="176"/>
      <c r="D302" s="172"/>
      <c r="E302" s="172"/>
      <c r="F302" s="172"/>
      <c r="G302" s="176"/>
      <c r="H302" s="172"/>
      <c r="I302" s="175"/>
      <c r="J302" s="172"/>
      <c r="K302" s="172"/>
      <c r="L302" s="172"/>
      <c r="M302" s="172"/>
      <c r="N302" s="172"/>
      <c r="O302" s="172"/>
      <c r="P302" s="172"/>
      <c r="Q302" s="172"/>
      <c r="R302" s="172"/>
      <c r="S302" s="172"/>
      <c r="T302" s="172"/>
      <c r="U302" s="172"/>
      <c r="V302" s="172"/>
      <c r="W302" s="172"/>
      <c r="X302" s="172"/>
      <c r="Y302" s="172"/>
      <c r="Z302" s="172"/>
      <c r="AA302" s="172"/>
      <c r="AB302" s="172"/>
      <c r="AC302" s="172"/>
      <c r="AD302" s="172"/>
      <c r="AE302" s="172"/>
      <c r="AF302" s="172"/>
    </row>
    <row r="303">
      <c r="A303" s="172"/>
      <c r="B303" s="171"/>
      <c r="C303" s="176"/>
      <c r="D303" s="172"/>
      <c r="E303" s="172"/>
      <c r="F303" s="172"/>
      <c r="G303" s="176"/>
      <c r="H303" s="172"/>
      <c r="I303" s="175"/>
      <c r="J303" s="172"/>
      <c r="K303" s="172"/>
      <c r="L303" s="172"/>
      <c r="M303" s="172"/>
      <c r="N303" s="172"/>
      <c r="O303" s="172"/>
      <c r="P303" s="172"/>
      <c r="Q303" s="172"/>
      <c r="R303" s="172"/>
      <c r="S303" s="172"/>
      <c r="T303" s="172"/>
      <c r="U303" s="172"/>
      <c r="V303" s="172"/>
      <c r="W303" s="172"/>
      <c r="X303" s="172"/>
      <c r="Y303" s="172"/>
      <c r="Z303" s="172"/>
      <c r="AA303" s="172"/>
      <c r="AB303" s="172"/>
      <c r="AC303" s="172"/>
      <c r="AD303" s="172"/>
      <c r="AE303" s="172"/>
      <c r="AF303" s="172"/>
    </row>
    <row r="304">
      <c r="A304" s="172"/>
      <c r="B304" s="171"/>
      <c r="C304" s="176"/>
      <c r="D304" s="172"/>
      <c r="E304" s="172"/>
      <c r="F304" s="172"/>
      <c r="G304" s="176"/>
      <c r="H304" s="172"/>
      <c r="I304" s="175"/>
      <c r="J304" s="172"/>
      <c r="K304" s="172"/>
      <c r="L304" s="172"/>
      <c r="M304" s="172"/>
      <c r="N304" s="172"/>
      <c r="O304" s="172"/>
      <c r="P304" s="172"/>
      <c r="Q304" s="172"/>
      <c r="R304" s="172"/>
      <c r="S304" s="172"/>
      <c r="T304" s="172"/>
      <c r="U304" s="172"/>
      <c r="V304" s="172"/>
      <c r="W304" s="172"/>
      <c r="X304" s="172"/>
      <c r="Y304" s="172"/>
      <c r="Z304" s="172"/>
      <c r="AA304" s="172"/>
      <c r="AB304" s="172"/>
      <c r="AC304" s="172"/>
      <c r="AD304" s="172"/>
      <c r="AE304" s="172"/>
      <c r="AF304" s="172"/>
    </row>
    <row r="305">
      <c r="A305" s="172"/>
      <c r="B305" s="171"/>
      <c r="C305" s="176"/>
      <c r="D305" s="172"/>
      <c r="E305" s="172"/>
      <c r="F305" s="172"/>
      <c r="G305" s="176"/>
      <c r="H305" s="172"/>
      <c r="I305" s="175"/>
      <c r="J305" s="172"/>
      <c r="K305" s="172"/>
      <c r="L305" s="172"/>
      <c r="M305" s="172"/>
      <c r="N305" s="172"/>
      <c r="O305" s="172"/>
      <c r="P305" s="172"/>
      <c r="Q305" s="172"/>
      <c r="R305" s="172"/>
      <c r="S305" s="172"/>
      <c r="T305" s="172"/>
      <c r="U305" s="172"/>
      <c r="V305" s="172"/>
      <c r="W305" s="172"/>
      <c r="X305" s="172"/>
      <c r="Y305" s="172"/>
      <c r="Z305" s="172"/>
      <c r="AA305" s="172"/>
      <c r="AB305" s="172"/>
      <c r="AC305" s="172"/>
      <c r="AD305" s="172"/>
      <c r="AE305" s="172"/>
      <c r="AF305" s="172"/>
    </row>
    <row r="306">
      <c r="A306" s="172"/>
      <c r="B306" s="171"/>
      <c r="C306" s="176"/>
      <c r="D306" s="172"/>
      <c r="E306" s="172"/>
      <c r="F306" s="172"/>
      <c r="G306" s="176"/>
      <c r="H306" s="172"/>
      <c r="I306" s="175"/>
      <c r="J306" s="172"/>
      <c r="K306" s="172"/>
      <c r="L306" s="172"/>
      <c r="M306" s="172"/>
      <c r="N306" s="172"/>
      <c r="O306" s="172"/>
      <c r="P306" s="172"/>
      <c r="Q306" s="172"/>
      <c r="R306" s="172"/>
      <c r="S306" s="172"/>
      <c r="T306" s="172"/>
      <c r="U306" s="172"/>
      <c r="V306" s="172"/>
      <c r="W306" s="172"/>
      <c r="X306" s="172"/>
      <c r="Y306" s="172"/>
      <c r="Z306" s="172"/>
      <c r="AA306" s="172"/>
      <c r="AB306" s="172"/>
      <c r="AC306" s="172"/>
      <c r="AD306" s="172"/>
      <c r="AE306" s="172"/>
      <c r="AF306" s="172"/>
    </row>
    <row r="307">
      <c r="A307" s="172"/>
      <c r="B307" s="171"/>
      <c r="C307" s="176"/>
      <c r="D307" s="172"/>
      <c r="E307" s="172"/>
      <c r="F307" s="172"/>
      <c r="G307" s="176"/>
      <c r="H307" s="172"/>
      <c r="I307" s="175"/>
      <c r="J307" s="172"/>
      <c r="K307" s="172"/>
      <c r="L307" s="172"/>
      <c r="M307" s="172"/>
      <c r="N307" s="172"/>
      <c r="O307" s="172"/>
      <c r="P307" s="172"/>
      <c r="Q307" s="172"/>
      <c r="R307" s="172"/>
      <c r="S307" s="172"/>
      <c r="T307" s="172"/>
      <c r="U307" s="172"/>
      <c r="V307" s="172"/>
      <c r="W307" s="172"/>
      <c r="X307" s="172"/>
      <c r="Y307" s="172"/>
      <c r="Z307" s="172"/>
      <c r="AA307" s="172"/>
      <c r="AB307" s="172"/>
      <c r="AC307" s="172"/>
      <c r="AD307" s="172"/>
      <c r="AE307" s="172"/>
      <c r="AF307" s="172"/>
    </row>
    <row r="308">
      <c r="A308" s="172"/>
      <c r="B308" s="171"/>
      <c r="C308" s="176"/>
      <c r="D308" s="172"/>
      <c r="E308" s="172"/>
      <c r="F308" s="172"/>
      <c r="G308" s="176"/>
      <c r="H308" s="172"/>
      <c r="I308" s="175"/>
      <c r="J308" s="172"/>
      <c r="K308" s="172"/>
      <c r="L308" s="172"/>
      <c r="M308" s="172"/>
      <c r="N308" s="172"/>
      <c r="O308" s="172"/>
      <c r="P308" s="172"/>
      <c r="Q308" s="172"/>
      <c r="R308" s="172"/>
      <c r="S308" s="172"/>
      <c r="T308" s="172"/>
      <c r="U308" s="172"/>
      <c r="V308" s="172"/>
      <c r="W308" s="172"/>
      <c r="X308" s="172"/>
      <c r="Y308" s="172"/>
      <c r="Z308" s="172"/>
      <c r="AA308" s="172"/>
      <c r="AB308" s="172"/>
      <c r="AC308" s="172"/>
      <c r="AD308" s="172"/>
      <c r="AE308" s="172"/>
      <c r="AF308" s="172"/>
    </row>
    <row r="309">
      <c r="A309" s="172"/>
      <c r="B309" s="171"/>
      <c r="C309" s="176"/>
      <c r="D309" s="172"/>
      <c r="E309" s="172"/>
      <c r="F309" s="172"/>
      <c r="G309" s="176"/>
      <c r="H309" s="172"/>
      <c r="I309" s="175"/>
      <c r="J309" s="172"/>
      <c r="K309" s="172"/>
      <c r="L309" s="172"/>
      <c r="M309" s="172"/>
      <c r="N309" s="172"/>
      <c r="O309" s="172"/>
      <c r="P309" s="172"/>
      <c r="Q309" s="172"/>
      <c r="R309" s="172"/>
      <c r="S309" s="172"/>
      <c r="T309" s="172"/>
      <c r="U309" s="172"/>
      <c r="V309" s="172"/>
      <c r="W309" s="172"/>
      <c r="X309" s="172"/>
      <c r="Y309" s="172"/>
      <c r="Z309" s="172"/>
      <c r="AA309" s="172"/>
      <c r="AB309" s="172"/>
      <c r="AC309" s="172"/>
      <c r="AD309" s="172"/>
      <c r="AE309" s="172"/>
      <c r="AF309" s="172"/>
    </row>
    <row r="310">
      <c r="A310" s="172"/>
      <c r="B310" s="171"/>
      <c r="C310" s="176"/>
      <c r="D310" s="172"/>
      <c r="E310" s="172"/>
      <c r="F310" s="172"/>
      <c r="G310" s="176"/>
      <c r="H310" s="172"/>
      <c r="I310" s="175"/>
      <c r="J310" s="172"/>
      <c r="K310" s="172"/>
      <c r="L310" s="172"/>
      <c r="M310" s="172"/>
      <c r="N310" s="172"/>
      <c r="O310" s="172"/>
      <c r="P310" s="172"/>
      <c r="Q310" s="172"/>
      <c r="R310" s="172"/>
      <c r="S310" s="172"/>
      <c r="T310" s="172"/>
      <c r="U310" s="172"/>
      <c r="V310" s="172"/>
      <c r="W310" s="172"/>
      <c r="X310" s="172"/>
      <c r="Y310" s="172"/>
      <c r="Z310" s="172"/>
      <c r="AA310" s="172"/>
      <c r="AB310" s="172"/>
      <c r="AC310" s="172"/>
      <c r="AD310" s="172"/>
      <c r="AE310" s="172"/>
      <c r="AF310" s="172"/>
    </row>
    <row r="311">
      <c r="A311" s="172"/>
      <c r="B311" s="171"/>
      <c r="C311" s="176"/>
      <c r="D311" s="172"/>
      <c r="E311" s="172"/>
      <c r="F311" s="172"/>
      <c r="G311" s="176"/>
      <c r="H311" s="172"/>
      <c r="I311" s="175"/>
      <c r="J311" s="172"/>
      <c r="K311" s="172"/>
      <c r="L311" s="172"/>
      <c r="M311" s="172"/>
      <c r="N311" s="172"/>
      <c r="O311" s="172"/>
      <c r="P311" s="172"/>
      <c r="Q311" s="172"/>
      <c r="R311" s="172"/>
      <c r="S311" s="172"/>
      <c r="T311" s="172"/>
      <c r="U311" s="172"/>
      <c r="V311" s="172"/>
      <c r="W311" s="172"/>
      <c r="X311" s="172"/>
      <c r="Y311" s="172"/>
      <c r="Z311" s="172"/>
      <c r="AA311" s="172"/>
      <c r="AB311" s="172"/>
      <c r="AC311" s="172"/>
      <c r="AD311" s="172"/>
      <c r="AE311" s="172"/>
      <c r="AF311" s="172"/>
    </row>
    <row r="312">
      <c r="A312" s="172"/>
      <c r="B312" s="171"/>
      <c r="C312" s="176"/>
      <c r="D312" s="172"/>
      <c r="E312" s="172"/>
      <c r="F312" s="172"/>
      <c r="G312" s="176"/>
      <c r="H312" s="172"/>
      <c r="I312" s="175"/>
      <c r="J312" s="172"/>
      <c r="K312" s="172"/>
      <c r="L312" s="172"/>
      <c r="M312" s="172"/>
      <c r="N312" s="172"/>
      <c r="O312" s="172"/>
      <c r="P312" s="172"/>
      <c r="Q312" s="172"/>
      <c r="R312" s="172"/>
      <c r="S312" s="172"/>
      <c r="T312" s="172"/>
      <c r="U312" s="172"/>
      <c r="V312" s="172"/>
      <c r="W312" s="172"/>
      <c r="X312" s="172"/>
      <c r="Y312" s="172"/>
      <c r="Z312" s="172"/>
      <c r="AA312" s="172"/>
      <c r="AB312" s="172"/>
      <c r="AC312" s="172"/>
      <c r="AD312" s="172"/>
      <c r="AE312" s="172"/>
      <c r="AF312" s="172"/>
    </row>
    <row r="313">
      <c r="A313" s="172"/>
      <c r="B313" s="171"/>
      <c r="C313" s="176"/>
      <c r="D313" s="172"/>
      <c r="E313" s="172"/>
      <c r="F313" s="172"/>
      <c r="G313" s="176"/>
      <c r="H313" s="172"/>
      <c r="I313" s="175"/>
      <c r="J313" s="172"/>
      <c r="K313" s="172"/>
      <c r="L313" s="172"/>
      <c r="M313" s="172"/>
      <c r="N313" s="172"/>
      <c r="O313" s="172"/>
      <c r="P313" s="172"/>
      <c r="Q313" s="172"/>
      <c r="R313" s="172"/>
      <c r="S313" s="172"/>
      <c r="T313" s="172"/>
      <c r="U313" s="172"/>
      <c r="V313" s="172"/>
      <c r="W313" s="172"/>
      <c r="X313" s="172"/>
      <c r="Y313" s="172"/>
      <c r="Z313" s="172"/>
      <c r="AA313" s="172"/>
      <c r="AB313" s="172"/>
      <c r="AC313" s="172"/>
      <c r="AD313" s="172"/>
      <c r="AE313" s="172"/>
      <c r="AF313" s="172"/>
    </row>
    <row r="314">
      <c r="A314" s="172"/>
      <c r="B314" s="171"/>
      <c r="C314" s="176"/>
      <c r="D314" s="172"/>
      <c r="E314" s="172"/>
      <c r="F314" s="172"/>
      <c r="G314" s="176"/>
      <c r="H314" s="172"/>
      <c r="I314" s="175"/>
      <c r="J314" s="172"/>
      <c r="K314" s="172"/>
      <c r="L314" s="172"/>
      <c r="M314" s="172"/>
      <c r="N314" s="172"/>
      <c r="O314" s="172"/>
      <c r="P314" s="172"/>
      <c r="Q314" s="172"/>
      <c r="R314" s="172"/>
      <c r="S314" s="172"/>
      <c r="T314" s="172"/>
      <c r="U314" s="172"/>
      <c r="V314" s="172"/>
      <c r="W314" s="172"/>
      <c r="X314" s="172"/>
      <c r="Y314" s="172"/>
      <c r="Z314" s="172"/>
      <c r="AA314" s="172"/>
      <c r="AB314" s="172"/>
      <c r="AC314" s="172"/>
      <c r="AD314" s="172"/>
      <c r="AE314" s="172"/>
      <c r="AF314" s="172"/>
    </row>
    <row r="315">
      <c r="A315" s="172"/>
      <c r="B315" s="171"/>
      <c r="C315" s="176"/>
      <c r="D315" s="172"/>
      <c r="E315" s="172"/>
      <c r="F315" s="172"/>
      <c r="G315" s="176"/>
      <c r="H315" s="172"/>
      <c r="I315" s="175"/>
      <c r="J315" s="172"/>
      <c r="K315" s="172"/>
      <c r="L315" s="172"/>
      <c r="M315" s="172"/>
      <c r="N315" s="172"/>
      <c r="O315" s="172"/>
      <c r="P315" s="172"/>
      <c r="Q315" s="172"/>
      <c r="R315" s="172"/>
      <c r="S315" s="172"/>
      <c r="T315" s="172"/>
      <c r="U315" s="172"/>
      <c r="V315" s="172"/>
      <c r="W315" s="172"/>
      <c r="X315" s="172"/>
      <c r="Y315" s="172"/>
      <c r="Z315" s="172"/>
      <c r="AA315" s="172"/>
      <c r="AB315" s="172"/>
      <c r="AC315" s="172"/>
      <c r="AD315" s="172"/>
      <c r="AE315" s="172"/>
      <c r="AF315" s="172"/>
    </row>
    <row r="316">
      <c r="A316" s="172"/>
      <c r="B316" s="171"/>
      <c r="C316" s="176"/>
      <c r="D316" s="172"/>
      <c r="E316" s="172"/>
      <c r="F316" s="172"/>
      <c r="G316" s="176"/>
      <c r="H316" s="172"/>
      <c r="I316" s="175"/>
      <c r="J316" s="172"/>
      <c r="K316" s="172"/>
      <c r="L316" s="172"/>
      <c r="M316" s="172"/>
      <c r="N316" s="172"/>
      <c r="O316" s="172"/>
      <c r="P316" s="172"/>
      <c r="Q316" s="172"/>
      <c r="R316" s="172"/>
      <c r="S316" s="172"/>
      <c r="T316" s="172"/>
      <c r="U316" s="172"/>
      <c r="V316" s="172"/>
      <c r="W316" s="172"/>
      <c r="X316" s="172"/>
      <c r="Y316" s="172"/>
      <c r="Z316" s="172"/>
      <c r="AA316" s="172"/>
      <c r="AB316" s="172"/>
      <c r="AC316" s="172"/>
      <c r="AD316" s="172"/>
      <c r="AE316" s="172"/>
      <c r="AF316" s="172"/>
    </row>
    <row r="317">
      <c r="A317" s="172"/>
      <c r="B317" s="171"/>
      <c r="C317" s="176"/>
      <c r="D317" s="172"/>
      <c r="E317" s="172"/>
      <c r="F317" s="172"/>
      <c r="G317" s="176"/>
      <c r="H317" s="172"/>
      <c r="I317" s="175"/>
      <c r="J317" s="172"/>
      <c r="K317" s="172"/>
      <c r="L317" s="172"/>
      <c r="M317" s="172"/>
      <c r="N317" s="172"/>
      <c r="O317" s="172"/>
      <c r="P317" s="172"/>
      <c r="Q317" s="172"/>
      <c r="R317" s="172"/>
      <c r="S317" s="172"/>
      <c r="T317" s="172"/>
      <c r="U317" s="172"/>
      <c r="V317" s="172"/>
      <c r="W317" s="172"/>
      <c r="X317" s="172"/>
      <c r="Y317" s="172"/>
      <c r="Z317" s="172"/>
      <c r="AA317" s="172"/>
      <c r="AB317" s="172"/>
      <c r="AC317" s="172"/>
      <c r="AD317" s="172"/>
      <c r="AE317" s="172"/>
      <c r="AF317" s="172"/>
    </row>
    <row r="318">
      <c r="A318" s="172"/>
      <c r="B318" s="171"/>
      <c r="C318" s="176"/>
      <c r="D318" s="172"/>
      <c r="E318" s="172"/>
      <c r="F318" s="172"/>
      <c r="G318" s="176"/>
      <c r="H318" s="172"/>
      <c r="I318" s="175"/>
      <c r="J318" s="172"/>
      <c r="K318" s="172"/>
      <c r="L318" s="172"/>
      <c r="M318" s="172"/>
      <c r="N318" s="172"/>
      <c r="O318" s="172"/>
      <c r="P318" s="172"/>
      <c r="Q318" s="172"/>
      <c r="R318" s="172"/>
      <c r="S318" s="172"/>
      <c r="T318" s="172"/>
      <c r="U318" s="172"/>
      <c r="V318" s="172"/>
      <c r="W318" s="172"/>
      <c r="X318" s="172"/>
      <c r="Y318" s="172"/>
      <c r="Z318" s="172"/>
      <c r="AA318" s="172"/>
      <c r="AB318" s="172"/>
      <c r="AC318" s="172"/>
      <c r="AD318" s="172"/>
      <c r="AE318" s="172"/>
      <c r="AF318" s="172"/>
    </row>
    <row r="319">
      <c r="A319" s="172"/>
      <c r="B319" s="171"/>
      <c r="C319" s="176"/>
      <c r="D319" s="172"/>
      <c r="E319" s="172"/>
      <c r="F319" s="172"/>
      <c r="G319" s="176"/>
      <c r="H319" s="172"/>
      <c r="I319" s="175"/>
      <c r="J319" s="172"/>
      <c r="K319" s="172"/>
      <c r="L319" s="172"/>
      <c r="M319" s="172"/>
      <c r="N319" s="172"/>
      <c r="O319" s="172"/>
      <c r="P319" s="172"/>
      <c r="Q319" s="172"/>
      <c r="R319" s="172"/>
      <c r="S319" s="172"/>
      <c r="T319" s="172"/>
      <c r="U319" s="172"/>
      <c r="V319" s="172"/>
      <c r="W319" s="172"/>
      <c r="X319" s="172"/>
      <c r="Y319" s="172"/>
      <c r="Z319" s="172"/>
      <c r="AA319" s="172"/>
      <c r="AB319" s="172"/>
      <c r="AC319" s="172"/>
      <c r="AD319" s="172"/>
      <c r="AE319" s="172"/>
      <c r="AF319" s="172"/>
    </row>
    <row r="320">
      <c r="A320" s="172"/>
      <c r="B320" s="171"/>
      <c r="C320" s="176"/>
      <c r="D320" s="172"/>
      <c r="E320" s="172"/>
      <c r="F320" s="172"/>
      <c r="G320" s="176"/>
      <c r="H320" s="172"/>
      <c r="I320" s="175"/>
      <c r="J320" s="172"/>
      <c r="K320" s="172"/>
      <c r="L320" s="172"/>
      <c r="M320" s="172"/>
      <c r="N320" s="172"/>
      <c r="O320" s="172"/>
      <c r="P320" s="172"/>
      <c r="Q320" s="172"/>
      <c r="R320" s="172"/>
      <c r="S320" s="172"/>
      <c r="T320" s="172"/>
      <c r="U320" s="172"/>
      <c r="V320" s="172"/>
      <c r="W320" s="172"/>
      <c r="X320" s="172"/>
      <c r="Y320" s="172"/>
      <c r="Z320" s="172"/>
      <c r="AA320" s="172"/>
      <c r="AB320" s="172"/>
      <c r="AC320" s="172"/>
      <c r="AD320" s="172"/>
      <c r="AE320" s="172"/>
      <c r="AF320" s="172"/>
    </row>
    <row r="321">
      <c r="A321" s="172"/>
      <c r="B321" s="171"/>
      <c r="C321" s="176"/>
      <c r="D321" s="172"/>
      <c r="E321" s="172"/>
      <c r="F321" s="172"/>
      <c r="G321" s="176"/>
      <c r="H321" s="172"/>
      <c r="I321" s="175"/>
      <c r="J321" s="172"/>
      <c r="K321" s="172"/>
      <c r="L321" s="172"/>
      <c r="M321" s="172"/>
      <c r="N321" s="172"/>
      <c r="O321" s="172"/>
      <c r="P321" s="172"/>
      <c r="Q321" s="172"/>
      <c r="R321" s="172"/>
      <c r="S321" s="172"/>
      <c r="T321" s="172"/>
      <c r="U321" s="172"/>
      <c r="V321" s="172"/>
      <c r="W321" s="172"/>
      <c r="X321" s="172"/>
      <c r="Y321" s="172"/>
      <c r="Z321" s="172"/>
      <c r="AA321" s="172"/>
      <c r="AB321" s="172"/>
      <c r="AC321" s="172"/>
      <c r="AD321" s="172"/>
      <c r="AE321" s="172"/>
      <c r="AF321" s="172"/>
    </row>
    <row r="322">
      <c r="A322" s="172"/>
      <c r="B322" s="171"/>
      <c r="C322" s="176"/>
      <c r="D322" s="172"/>
      <c r="E322" s="172"/>
      <c r="F322" s="172"/>
      <c r="G322" s="176"/>
      <c r="H322" s="172"/>
      <c r="I322" s="175"/>
      <c r="J322" s="172"/>
      <c r="K322" s="172"/>
      <c r="L322" s="172"/>
      <c r="M322" s="172"/>
      <c r="N322" s="172"/>
      <c r="O322" s="172"/>
      <c r="P322" s="172"/>
      <c r="Q322" s="172"/>
      <c r="R322" s="172"/>
      <c r="S322" s="172"/>
      <c r="T322" s="172"/>
      <c r="U322" s="172"/>
      <c r="V322" s="172"/>
      <c r="W322" s="172"/>
      <c r="X322" s="172"/>
      <c r="Y322" s="172"/>
      <c r="Z322" s="172"/>
      <c r="AA322" s="172"/>
      <c r="AB322" s="172"/>
      <c r="AC322" s="172"/>
      <c r="AD322" s="172"/>
      <c r="AE322" s="172"/>
      <c r="AF322" s="172"/>
    </row>
    <row r="323">
      <c r="A323" s="172"/>
      <c r="B323" s="171"/>
      <c r="C323" s="176"/>
      <c r="D323" s="172"/>
      <c r="E323" s="172"/>
      <c r="F323" s="172"/>
      <c r="G323" s="176"/>
      <c r="H323" s="172"/>
      <c r="I323" s="175"/>
      <c r="J323" s="172"/>
      <c r="K323" s="172"/>
      <c r="L323" s="172"/>
      <c r="M323" s="172"/>
      <c r="N323" s="172"/>
      <c r="O323" s="172"/>
      <c r="P323" s="172"/>
      <c r="Q323" s="172"/>
      <c r="R323" s="172"/>
      <c r="S323" s="172"/>
      <c r="T323" s="172"/>
      <c r="U323" s="172"/>
      <c r="V323" s="172"/>
      <c r="W323" s="172"/>
      <c r="X323" s="172"/>
      <c r="Y323" s="172"/>
      <c r="Z323" s="172"/>
      <c r="AA323" s="172"/>
      <c r="AB323" s="172"/>
      <c r="AC323" s="172"/>
      <c r="AD323" s="172"/>
      <c r="AE323" s="172"/>
      <c r="AF323" s="172"/>
    </row>
    <row r="324">
      <c r="A324" s="172"/>
      <c r="B324" s="171"/>
      <c r="C324" s="176"/>
      <c r="D324" s="172"/>
      <c r="E324" s="172"/>
      <c r="F324" s="172"/>
      <c r="G324" s="176"/>
      <c r="H324" s="172"/>
      <c r="I324" s="175"/>
      <c r="J324" s="172"/>
      <c r="K324" s="172"/>
      <c r="L324" s="172"/>
      <c r="M324" s="172"/>
      <c r="N324" s="172"/>
      <c r="O324" s="172"/>
      <c r="P324" s="172"/>
      <c r="Q324" s="172"/>
      <c r="R324" s="172"/>
      <c r="S324" s="172"/>
      <c r="T324" s="172"/>
      <c r="U324" s="172"/>
      <c r="V324" s="172"/>
      <c r="W324" s="172"/>
      <c r="X324" s="172"/>
      <c r="Y324" s="172"/>
      <c r="Z324" s="172"/>
      <c r="AA324" s="172"/>
      <c r="AB324" s="172"/>
      <c r="AC324" s="172"/>
      <c r="AD324" s="172"/>
      <c r="AE324" s="172"/>
      <c r="AF324" s="172"/>
    </row>
    <row r="325">
      <c r="A325" s="172"/>
      <c r="B325" s="171"/>
      <c r="C325" s="176"/>
      <c r="D325" s="172"/>
      <c r="E325" s="172"/>
      <c r="F325" s="172"/>
      <c r="G325" s="176"/>
      <c r="H325" s="172"/>
      <c r="I325" s="175"/>
      <c r="J325" s="172"/>
      <c r="K325" s="172"/>
      <c r="L325" s="172"/>
      <c r="M325" s="172"/>
      <c r="N325" s="172"/>
      <c r="O325" s="172"/>
      <c r="P325" s="172"/>
      <c r="Q325" s="172"/>
      <c r="R325" s="172"/>
      <c r="S325" s="172"/>
      <c r="T325" s="172"/>
      <c r="U325" s="172"/>
      <c r="V325" s="172"/>
      <c r="W325" s="172"/>
      <c r="X325" s="172"/>
      <c r="Y325" s="172"/>
      <c r="Z325" s="172"/>
      <c r="AA325" s="172"/>
      <c r="AB325" s="172"/>
      <c r="AC325" s="172"/>
      <c r="AD325" s="172"/>
      <c r="AE325" s="172"/>
      <c r="AF325" s="172"/>
    </row>
    <row r="326">
      <c r="A326" s="172"/>
      <c r="B326" s="171"/>
      <c r="C326" s="176"/>
      <c r="D326" s="172"/>
      <c r="E326" s="172"/>
      <c r="F326" s="172"/>
      <c r="G326" s="176"/>
      <c r="H326" s="172"/>
      <c r="I326" s="175"/>
      <c r="J326" s="172"/>
      <c r="K326" s="172"/>
      <c r="L326" s="172"/>
      <c r="M326" s="172"/>
      <c r="N326" s="172"/>
      <c r="O326" s="172"/>
      <c r="P326" s="172"/>
      <c r="Q326" s="172"/>
      <c r="R326" s="172"/>
      <c r="S326" s="172"/>
      <c r="T326" s="172"/>
      <c r="U326" s="172"/>
      <c r="V326" s="172"/>
      <c r="W326" s="172"/>
      <c r="X326" s="172"/>
      <c r="Y326" s="172"/>
      <c r="Z326" s="172"/>
      <c r="AA326" s="172"/>
      <c r="AB326" s="172"/>
      <c r="AC326" s="172"/>
      <c r="AD326" s="172"/>
      <c r="AE326" s="172"/>
      <c r="AF326" s="172"/>
    </row>
    <row r="327">
      <c r="A327" s="172"/>
      <c r="B327" s="171"/>
      <c r="C327" s="176"/>
      <c r="D327" s="172"/>
      <c r="E327" s="172"/>
      <c r="F327" s="172"/>
      <c r="G327" s="176"/>
      <c r="H327" s="172"/>
      <c r="I327" s="175"/>
      <c r="J327" s="172"/>
      <c r="K327" s="172"/>
      <c r="L327" s="172"/>
      <c r="M327" s="172"/>
      <c r="N327" s="172"/>
      <c r="O327" s="172"/>
      <c r="P327" s="172"/>
      <c r="Q327" s="172"/>
      <c r="R327" s="172"/>
      <c r="S327" s="172"/>
      <c r="T327" s="172"/>
      <c r="U327" s="172"/>
      <c r="V327" s="172"/>
      <c r="W327" s="172"/>
      <c r="X327" s="172"/>
      <c r="Y327" s="172"/>
      <c r="Z327" s="172"/>
      <c r="AA327" s="172"/>
      <c r="AB327" s="172"/>
      <c r="AC327" s="172"/>
      <c r="AD327" s="172"/>
      <c r="AE327" s="172"/>
      <c r="AF327" s="172"/>
    </row>
    <row r="328">
      <c r="A328" s="172"/>
      <c r="B328" s="171"/>
      <c r="C328" s="176"/>
      <c r="D328" s="172"/>
      <c r="E328" s="172"/>
      <c r="F328" s="172"/>
      <c r="G328" s="176"/>
      <c r="H328" s="172"/>
      <c r="I328" s="175"/>
      <c r="J328" s="172"/>
      <c r="K328" s="172"/>
      <c r="L328" s="172"/>
      <c r="M328" s="172"/>
      <c r="N328" s="172"/>
      <c r="O328" s="172"/>
      <c r="P328" s="172"/>
      <c r="Q328" s="172"/>
      <c r="R328" s="172"/>
      <c r="S328" s="172"/>
      <c r="T328" s="172"/>
      <c r="U328" s="172"/>
      <c r="V328" s="172"/>
      <c r="W328" s="172"/>
      <c r="X328" s="172"/>
      <c r="Y328" s="172"/>
      <c r="Z328" s="172"/>
      <c r="AA328" s="172"/>
      <c r="AB328" s="172"/>
      <c r="AC328" s="172"/>
      <c r="AD328" s="172"/>
      <c r="AE328" s="172"/>
      <c r="AF328" s="172"/>
    </row>
    <row r="329">
      <c r="A329" s="172"/>
      <c r="B329" s="171"/>
      <c r="C329" s="176"/>
      <c r="D329" s="172"/>
      <c r="E329" s="172"/>
      <c r="F329" s="172"/>
      <c r="G329" s="176"/>
      <c r="H329" s="172"/>
      <c r="I329" s="175"/>
      <c r="J329" s="172"/>
      <c r="K329" s="172"/>
      <c r="L329" s="172"/>
      <c r="M329" s="172"/>
      <c r="N329" s="172"/>
      <c r="O329" s="172"/>
      <c r="P329" s="172"/>
      <c r="Q329" s="172"/>
      <c r="R329" s="172"/>
      <c r="S329" s="172"/>
      <c r="T329" s="172"/>
      <c r="U329" s="172"/>
      <c r="V329" s="172"/>
      <c r="W329" s="172"/>
      <c r="X329" s="172"/>
      <c r="Y329" s="172"/>
      <c r="Z329" s="172"/>
      <c r="AA329" s="172"/>
      <c r="AB329" s="172"/>
      <c r="AC329" s="172"/>
      <c r="AD329" s="172"/>
      <c r="AE329" s="172"/>
      <c r="AF329" s="172"/>
    </row>
    <row r="330">
      <c r="A330" s="172"/>
      <c r="B330" s="171"/>
      <c r="C330" s="176"/>
      <c r="D330" s="172"/>
      <c r="E330" s="172"/>
      <c r="F330" s="172"/>
      <c r="G330" s="176"/>
      <c r="H330" s="172"/>
      <c r="I330" s="175"/>
      <c r="J330" s="172"/>
      <c r="K330" s="172"/>
      <c r="L330" s="172"/>
      <c r="M330" s="172"/>
      <c r="N330" s="172"/>
      <c r="O330" s="172"/>
      <c r="P330" s="172"/>
      <c r="Q330" s="172"/>
      <c r="R330" s="172"/>
      <c r="S330" s="172"/>
      <c r="T330" s="172"/>
      <c r="U330" s="172"/>
      <c r="V330" s="172"/>
      <c r="W330" s="172"/>
      <c r="X330" s="172"/>
      <c r="Y330" s="172"/>
      <c r="Z330" s="172"/>
      <c r="AA330" s="172"/>
      <c r="AB330" s="172"/>
      <c r="AC330" s="172"/>
      <c r="AD330" s="172"/>
      <c r="AE330" s="172"/>
      <c r="AF330" s="172"/>
    </row>
    <row r="331">
      <c r="A331" s="172"/>
      <c r="B331" s="171"/>
      <c r="C331" s="176"/>
      <c r="D331" s="172"/>
      <c r="E331" s="172"/>
      <c r="F331" s="172"/>
      <c r="G331" s="176"/>
      <c r="H331" s="172"/>
      <c r="I331" s="175"/>
      <c r="J331" s="172"/>
      <c r="K331" s="172"/>
      <c r="L331" s="172"/>
      <c r="M331" s="172"/>
      <c r="N331" s="172"/>
      <c r="O331" s="172"/>
      <c r="P331" s="172"/>
      <c r="Q331" s="172"/>
      <c r="R331" s="172"/>
      <c r="S331" s="172"/>
      <c r="T331" s="172"/>
      <c r="U331" s="172"/>
      <c r="V331" s="172"/>
      <c r="W331" s="172"/>
      <c r="X331" s="172"/>
      <c r="Y331" s="172"/>
      <c r="Z331" s="172"/>
      <c r="AA331" s="172"/>
      <c r="AB331" s="172"/>
      <c r="AC331" s="172"/>
      <c r="AD331" s="172"/>
      <c r="AE331" s="172"/>
      <c r="AF331" s="172"/>
    </row>
    <row r="332">
      <c r="A332" s="172"/>
      <c r="B332" s="171"/>
      <c r="C332" s="176"/>
      <c r="D332" s="172"/>
      <c r="E332" s="172"/>
      <c r="F332" s="172"/>
      <c r="G332" s="176"/>
      <c r="H332" s="172"/>
      <c r="I332" s="175"/>
      <c r="J332" s="172"/>
      <c r="K332" s="172"/>
      <c r="L332" s="172"/>
      <c r="M332" s="172"/>
      <c r="N332" s="172"/>
      <c r="O332" s="172"/>
      <c r="P332" s="172"/>
      <c r="Q332" s="172"/>
      <c r="R332" s="172"/>
      <c r="S332" s="172"/>
      <c r="T332" s="172"/>
      <c r="U332" s="172"/>
      <c r="V332" s="172"/>
      <c r="W332" s="172"/>
      <c r="X332" s="172"/>
      <c r="Y332" s="172"/>
      <c r="Z332" s="172"/>
      <c r="AA332" s="172"/>
      <c r="AB332" s="172"/>
      <c r="AC332" s="172"/>
      <c r="AD332" s="172"/>
      <c r="AE332" s="172"/>
      <c r="AF332" s="172"/>
    </row>
    <row r="333">
      <c r="A333" s="172"/>
      <c r="B333" s="171"/>
      <c r="C333" s="176"/>
      <c r="D333" s="172"/>
      <c r="E333" s="172"/>
      <c r="F333" s="172"/>
      <c r="G333" s="176"/>
      <c r="H333" s="172"/>
      <c r="I333" s="175"/>
      <c r="J333" s="172"/>
      <c r="K333" s="172"/>
      <c r="L333" s="172"/>
      <c r="M333" s="172"/>
      <c r="N333" s="172"/>
      <c r="O333" s="172"/>
      <c r="P333" s="172"/>
      <c r="Q333" s="172"/>
      <c r="R333" s="172"/>
      <c r="S333" s="172"/>
      <c r="T333" s="172"/>
      <c r="U333" s="172"/>
      <c r="V333" s="172"/>
      <c r="W333" s="172"/>
      <c r="X333" s="172"/>
      <c r="Y333" s="172"/>
      <c r="Z333" s="172"/>
      <c r="AA333" s="172"/>
      <c r="AB333" s="172"/>
      <c r="AC333" s="172"/>
      <c r="AD333" s="172"/>
      <c r="AE333" s="172"/>
      <c r="AF333" s="172"/>
    </row>
    <row r="334">
      <c r="A334" s="172"/>
      <c r="B334" s="171"/>
      <c r="C334" s="176"/>
      <c r="D334" s="172"/>
      <c r="E334" s="172"/>
      <c r="F334" s="172"/>
      <c r="G334" s="176"/>
      <c r="H334" s="172"/>
      <c r="I334" s="175"/>
      <c r="J334" s="172"/>
      <c r="K334" s="172"/>
      <c r="L334" s="172"/>
      <c r="M334" s="172"/>
      <c r="N334" s="172"/>
      <c r="O334" s="172"/>
      <c r="P334" s="172"/>
      <c r="Q334" s="172"/>
      <c r="R334" s="172"/>
      <c r="S334" s="172"/>
      <c r="T334" s="172"/>
      <c r="U334" s="172"/>
      <c r="V334" s="172"/>
      <c r="W334" s="172"/>
      <c r="X334" s="172"/>
      <c r="Y334" s="172"/>
      <c r="Z334" s="172"/>
      <c r="AA334" s="172"/>
      <c r="AB334" s="172"/>
      <c r="AC334" s="172"/>
      <c r="AD334" s="172"/>
      <c r="AE334" s="172"/>
      <c r="AF334" s="172"/>
    </row>
    <row r="335">
      <c r="A335" s="172"/>
      <c r="B335" s="171"/>
      <c r="C335" s="176"/>
      <c r="D335" s="172"/>
      <c r="E335" s="172"/>
      <c r="F335" s="172"/>
      <c r="G335" s="176"/>
      <c r="H335" s="172"/>
      <c r="I335" s="175"/>
      <c r="J335" s="172"/>
      <c r="K335" s="172"/>
      <c r="L335" s="172"/>
      <c r="M335" s="172"/>
      <c r="N335" s="172"/>
      <c r="O335" s="172"/>
      <c r="P335" s="172"/>
      <c r="Q335" s="172"/>
      <c r="R335" s="172"/>
      <c r="S335" s="172"/>
      <c r="T335" s="172"/>
      <c r="U335" s="172"/>
      <c r="V335" s="172"/>
      <c r="W335" s="172"/>
      <c r="X335" s="172"/>
      <c r="Y335" s="172"/>
      <c r="Z335" s="172"/>
      <c r="AA335" s="172"/>
      <c r="AB335" s="172"/>
      <c r="AC335" s="172"/>
      <c r="AD335" s="172"/>
      <c r="AE335" s="172"/>
      <c r="AF335" s="172"/>
    </row>
    <row r="336">
      <c r="A336" s="172"/>
      <c r="B336" s="171"/>
      <c r="C336" s="176"/>
      <c r="D336" s="172"/>
      <c r="E336" s="172"/>
      <c r="F336" s="172"/>
      <c r="G336" s="176"/>
      <c r="H336" s="172"/>
      <c r="I336" s="175"/>
      <c r="J336" s="172"/>
      <c r="K336" s="172"/>
      <c r="L336" s="172"/>
      <c r="M336" s="172"/>
      <c r="N336" s="172"/>
      <c r="O336" s="172"/>
      <c r="P336" s="172"/>
      <c r="Q336" s="172"/>
      <c r="R336" s="172"/>
      <c r="S336" s="172"/>
      <c r="T336" s="172"/>
      <c r="U336" s="172"/>
      <c r="V336" s="172"/>
      <c r="W336" s="172"/>
      <c r="X336" s="172"/>
      <c r="Y336" s="172"/>
      <c r="Z336" s="172"/>
      <c r="AA336" s="172"/>
      <c r="AB336" s="172"/>
      <c r="AC336" s="172"/>
      <c r="AD336" s="172"/>
      <c r="AE336" s="172"/>
      <c r="AF336" s="172"/>
    </row>
    <row r="337">
      <c r="A337" s="172"/>
      <c r="B337" s="171"/>
      <c r="C337" s="176"/>
      <c r="D337" s="172"/>
      <c r="E337" s="172"/>
      <c r="F337" s="172"/>
      <c r="G337" s="176"/>
      <c r="H337" s="172"/>
      <c r="I337" s="175"/>
      <c r="J337" s="172"/>
      <c r="K337" s="172"/>
      <c r="L337" s="172"/>
      <c r="M337" s="172"/>
      <c r="N337" s="172"/>
      <c r="O337" s="172"/>
      <c r="P337" s="172"/>
      <c r="Q337" s="172"/>
      <c r="R337" s="172"/>
      <c r="S337" s="172"/>
      <c r="T337" s="172"/>
      <c r="U337" s="172"/>
      <c r="V337" s="172"/>
      <c r="W337" s="172"/>
      <c r="X337" s="172"/>
      <c r="Y337" s="172"/>
      <c r="Z337" s="172"/>
      <c r="AA337" s="172"/>
      <c r="AB337" s="172"/>
      <c r="AC337" s="172"/>
      <c r="AD337" s="172"/>
      <c r="AE337" s="172"/>
      <c r="AF337" s="172"/>
    </row>
    <row r="338">
      <c r="A338" s="172"/>
      <c r="B338" s="171"/>
      <c r="C338" s="176"/>
      <c r="D338" s="172"/>
      <c r="E338" s="172"/>
      <c r="F338" s="172"/>
      <c r="G338" s="176"/>
      <c r="H338" s="172"/>
      <c r="I338" s="175"/>
      <c r="J338" s="172"/>
      <c r="K338" s="172"/>
      <c r="L338" s="172"/>
      <c r="M338" s="172"/>
      <c r="N338" s="172"/>
      <c r="O338" s="172"/>
      <c r="P338" s="172"/>
      <c r="Q338" s="172"/>
      <c r="R338" s="172"/>
      <c r="S338" s="172"/>
      <c r="T338" s="172"/>
      <c r="U338" s="172"/>
      <c r="V338" s="172"/>
      <c r="W338" s="172"/>
      <c r="X338" s="172"/>
      <c r="Y338" s="172"/>
      <c r="Z338" s="172"/>
      <c r="AA338" s="172"/>
      <c r="AB338" s="172"/>
      <c r="AC338" s="172"/>
      <c r="AD338" s="172"/>
      <c r="AE338" s="172"/>
      <c r="AF338" s="172"/>
    </row>
    <row r="339">
      <c r="A339" s="172"/>
      <c r="B339" s="171"/>
      <c r="C339" s="176"/>
      <c r="D339" s="172"/>
      <c r="E339" s="172"/>
      <c r="F339" s="172"/>
      <c r="G339" s="176"/>
      <c r="H339" s="172"/>
      <c r="I339" s="175"/>
      <c r="J339" s="172"/>
      <c r="K339" s="172"/>
      <c r="L339" s="172"/>
      <c r="M339" s="172"/>
      <c r="N339" s="172"/>
      <c r="O339" s="172"/>
      <c r="P339" s="172"/>
      <c r="Q339" s="172"/>
      <c r="R339" s="172"/>
      <c r="S339" s="172"/>
      <c r="T339" s="172"/>
      <c r="U339" s="172"/>
      <c r="V339" s="172"/>
      <c r="W339" s="172"/>
      <c r="X339" s="172"/>
      <c r="Y339" s="172"/>
      <c r="Z339" s="172"/>
      <c r="AA339" s="172"/>
      <c r="AB339" s="172"/>
      <c r="AC339" s="172"/>
      <c r="AD339" s="172"/>
      <c r="AE339" s="172"/>
      <c r="AF339" s="172"/>
    </row>
    <row r="340">
      <c r="A340" s="172"/>
      <c r="B340" s="171"/>
      <c r="C340" s="176"/>
      <c r="D340" s="172"/>
      <c r="E340" s="172"/>
      <c r="F340" s="172"/>
      <c r="G340" s="176"/>
      <c r="H340" s="172"/>
      <c r="I340" s="175"/>
      <c r="J340" s="172"/>
      <c r="K340" s="172"/>
      <c r="L340" s="172"/>
      <c r="M340" s="172"/>
      <c r="N340" s="172"/>
      <c r="O340" s="172"/>
      <c r="P340" s="172"/>
      <c r="Q340" s="172"/>
      <c r="R340" s="172"/>
      <c r="S340" s="172"/>
      <c r="T340" s="172"/>
      <c r="U340" s="172"/>
      <c r="V340" s="172"/>
      <c r="W340" s="172"/>
      <c r="X340" s="172"/>
      <c r="Y340" s="172"/>
      <c r="Z340" s="172"/>
      <c r="AA340" s="172"/>
      <c r="AB340" s="172"/>
      <c r="AC340" s="172"/>
      <c r="AD340" s="172"/>
      <c r="AE340" s="172"/>
      <c r="AF340" s="172"/>
    </row>
    <row r="341">
      <c r="A341" s="172"/>
      <c r="B341" s="171"/>
      <c r="C341" s="176"/>
      <c r="D341" s="172"/>
      <c r="E341" s="172"/>
      <c r="F341" s="172"/>
      <c r="G341" s="176"/>
      <c r="H341" s="172"/>
      <c r="I341" s="175"/>
      <c r="J341" s="172"/>
      <c r="K341" s="172"/>
      <c r="L341" s="172"/>
      <c r="M341" s="172"/>
      <c r="N341" s="172"/>
      <c r="O341" s="172"/>
      <c r="P341" s="172"/>
      <c r="Q341" s="172"/>
      <c r="R341" s="172"/>
      <c r="S341" s="172"/>
      <c r="T341" s="172"/>
      <c r="U341" s="172"/>
      <c r="V341" s="172"/>
      <c r="W341" s="172"/>
      <c r="X341" s="172"/>
      <c r="Y341" s="172"/>
      <c r="Z341" s="172"/>
      <c r="AA341" s="172"/>
      <c r="AB341" s="172"/>
      <c r="AC341" s="172"/>
      <c r="AD341" s="172"/>
      <c r="AE341" s="172"/>
      <c r="AF341" s="172"/>
    </row>
    <row r="342">
      <c r="A342" s="172"/>
      <c r="B342" s="171"/>
      <c r="C342" s="176"/>
      <c r="D342" s="172"/>
      <c r="E342" s="172"/>
      <c r="F342" s="172"/>
      <c r="G342" s="176"/>
      <c r="H342" s="172"/>
      <c r="I342" s="175"/>
      <c r="J342" s="172"/>
      <c r="K342" s="172"/>
      <c r="L342" s="172"/>
      <c r="M342" s="172"/>
      <c r="N342" s="172"/>
      <c r="O342" s="172"/>
      <c r="P342" s="172"/>
      <c r="Q342" s="172"/>
      <c r="R342" s="172"/>
      <c r="S342" s="172"/>
      <c r="T342" s="172"/>
      <c r="U342" s="172"/>
      <c r="V342" s="172"/>
      <c r="W342" s="172"/>
      <c r="X342" s="172"/>
      <c r="Y342" s="172"/>
      <c r="Z342" s="172"/>
      <c r="AA342" s="172"/>
      <c r="AB342" s="172"/>
      <c r="AC342" s="172"/>
      <c r="AD342" s="172"/>
      <c r="AE342" s="172"/>
      <c r="AF342" s="172"/>
    </row>
    <row r="343">
      <c r="A343" s="172"/>
      <c r="B343" s="171"/>
      <c r="C343" s="176"/>
      <c r="D343" s="172"/>
      <c r="E343" s="172"/>
      <c r="F343" s="172"/>
      <c r="G343" s="176"/>
      <c r="H343" s="172"/>
      <c r="I343" s="175"/>
      <c r="J343" s="172"/>
      <c r="K343" s="172"/>
      <c r="L343" s="172"/>
      <c r="M343" s="172"/>
      <c r="N343" s="172"/>
      <c r="O343" s="172"/>
      <c r="P343" s="172"/>
      <c r="Q343" s="172"/>
      <c r="R343" s="172"/>
      <c r="S343" s="172"/>
      <c r="T343" s="172"/>
      <c r="U343" s="172"/>
      <c r="V343" s="172"/>
      <c r="W343" s="172"/>
      <c r="X343" s="172"/>
      <c r="Y343" s="172"/>
      <c r="Z343" s="172"/>
      <c r="AA343" s="172"/>
      <c r="AB343" s="172"/>
      <c r="AC343" s="172"/>
      <c r="AD343" s="172"/>
      <c r="AE343" s="172"/>
      <c r="AF343" s="172"/>
    </row>
    <row r="344">
      <c r="A344" s="172"/>
      <c r="B344" s="171"/>
      <c r="C344" s="176"/>
      <c r="D344" s="172"/>
      <c r="E344" s="172"/>
      <c r="F344" s="172"/>
      <c r="G344" s="176"/>
      <c r="H344" s="172"/>
      <c r="I344" s="175"/>
      <c r="J344" s="172"/>
      <c r="K344" s="172"/>
      <c r="L344" s="172"/>
      <c r="M344" s="172"/>
      <c r="N344" s="172"/>
      <c r="O344" s="172"/>
      <c r="P344" s="172"/>
      <c r="Q344" s="172"/>
      <c r="R344" s="172"/>
      <c r="S344" s="172"/>
      <c r="T344" s="172"/>
      <c r="U344" s="172"/>
      <c r="V344" s="172"/>
      <c r="W344" s="172"/>
      <c r="X344" s="172"/>
      <c r="Y344" s="172"/>
      <c r="Z344" s="172"/>
      <c r="AA344" s="172"/>
      <c r="AB344" s="172"/>
      <c r="AC344" s="172"/>
      <c r="AD344" s="172"/>
      <c r="AE344" s="172"/>
      <c r="AF344" s="172"/>
    </row>
    <row r="345">
      <c r="A345" s="172"/>
      <c r="B345" s="171"/>
      <c r="C345" s="176"/>
      <c r="D345" s="172"/>
      <c r="E345" s="172"/>
      <c r="F345" s="172"/>
      <c r="G345" s="176"/>
      <c r="H345" s="172"/>
      <c r="I345" s="175"/>
      <c r="J345" s="172"/>
      <c r="K345" s="172"/>
      <c r="L345" s="172"/>
      <c r="M345" s="172"/>
      <c r="N345" s="172"/>
      <c r="O345" s="172"/>
      <c r="P345" s="172"/>
      <c r="Q345" s="172"/>
      <c r="R345" s="172"/>
      <c r="S345" s="172"/>
      <c r="T345" s="172"/>
      <c r="U345" s="172"/>
      <c r="V345" s="172"/>
      <c r="W345" s="172"/>
      <c r="X345" s="172"/>
      <c r="Y345" s="172"/>
      <c r="Z345" s="172"/>
      <c r="AA345" s="172"/>
      <c r="AB345" s="172"/>
      <c r="AC345" s="172"/>
      <c r="AD345" s="172"/>
      <c r="AE345" s="172"/>
      <c r="AF345" s="172"/>
    </row>
    <row r="346">
      <c r="A346" s="172"/>
      <c r="B346" s="171"/>
      <c r="C346" s="176"/>
      <c r="D346" s="172"/>
      <c r="E346" s="172"/>
      <c r="F346" s="172"/>
      <c r="G346" s="176"/>
      <c r="H346" s="172"/>
      <c r="I346" s="175"/>
      <c r="J346" s="172"/>
      <c r="K346" s="172"/>
      <c r="L346" s="172"/>
      <c r="M346" s="172"/>
      <c r="N346" s="172"/>
      <c r="O346" s="172"/>
      <c r="P346" s="172"/>
      <c r="Q346" s="172"/>
      <c r="R346" s="172"/>
      <c r="S346" s="172"/>
      <c r="T346" s="172"/>
      <c r="U346" s="172"/>
      <c r="V346" s="172"/>
      <c r="W346" s="172"/>
      <c r="X346" s="172"/>
      <c r="Y346" s="172"/>
      <c r="Z346" s="172"/>
      <c r="AA346" s="172"/>
      <c r="AB346" s="172"/>
      <c r="AC346" s="172"/>
      <c r="AD346" s="172"/>
      <c r="AE346" s="172"/>
      <c r="AF346" s="172"/>
    </row>
    <row r="347">
      <c r="A347" s="172"/>
      <c r="B347" s="171"/>
      <c r="C347" s="176"/>
      <c r="D347" s="172"/>
      <c r="E347" s="172"/>
      <c r="F347" s="172"/>
      <c r="G347" s="176"/>
      <c r="H347" s="172"/>
      <c r="I347" s="175"/>
      <c r="J347" s="172"/>
      <c r="K347" s="172"/>
      <c r="L347" s="172"/>
      <c r="M347" s="172"/>
      <c r="N347" s="172"/>
      <c r="O347" s="172"/>
      <c r="P347" s="172"/>
      <c r="Q347" s="172"/>
      <c r="R347" s="172"/>
      <c r="S347" s="172"/>
      <c r="T347" s="172"/>
      <c r="U347" s="172"/>
      <c r="V347" s="172"/>
      <c r="W347" s="172"/>
      <c r="X347" s="172"/>
      <c r="Y347" s="172"/>
      <c r="Z347" s="172"/>
      <c r="AA347" s="172"/>
      <c r="AB347" s="172"/>
      <c r="AC347" s="172"/>
      <c r="AD347" s="172"/>
      <c r="AE347" s="172"/>
      <c r="AF347" s="172"/>
    </row>
    <row r="348">
      <c r="A348" s="172"/>
      <c r="B348" s="171"/>
      <c r="C348" s="176"/>
      <c r="D348" s="172"/>
      <c r="E348" s="172"/>
      <c r="F348" s="172"/>
      <c r="G348" s="176"/>
      <c r="H348" s="172"/>
      <c r="I348" s="175"/>
      <c r="J348" s="172"/>
      <c r="K348" s="172"/>
      <c r="L348" s="172"/>
      <c r="M348" s="172"/>
      <c r="N348" s="172"/>
      <c r="O348" s="172"/>
      <c r="P348" s="172"/>
      <c r="Q348" s="172"/>
      <c r="R348" s="172"/>
      <c r="S348" s="172"/>
      <c r="T348" s="172"/>
      <c r="U348" s="172"/>
      <c r="V348" s="172"/>
      <c r="W348" s="172"/>
      <c r="X348" s="172"/>
      <c r="Y348" s="172"/>
      <c r="Z348" s="172"/>
      <c r="AA348" s="172"/>
      <c r="AB348" s="172"/>
      <c r="AC348" s="172"/>
      <c r="AD348" s="172"/>
      <c r="AE348" s="172"/>
      <c r="AF348" s="172"/>
    </row>
    <row r="349">
      <c r="A349" s="172"/>
      <c r="B349" s="171"/>
      <c r="C349" s="176"/>
      <c r="D349" s="172"/>
      <c r="E349" s="172"/>
      <c r="F349" s="172"/>
      <c r="G349" s="176"/>
      <c r="H349" s="172"/>
      <c r="I349" s="175"/>
      <c r="J349" s="172"/>
      <c r="K349" s="172"/>
      <c r="L349" s="172"/>
      <c r="M349" s="172"/>
      <c r="N349" s="172"/>
      <c r="O349" s="172"/>
      <c r="P349" s="172"/>
      <c r="Q349" s="172"/>
      <c r="R349" s="172"/>
      <c r="S349" s="172"/>
      <c r="T349" s="172"/>
      <c r="U349" s="172"/>
      <c r="V349" s="172"/>
      <c r="W349" s="172"/>
      <c r="X349" s="172"/>
      <c r="Y349" s="172"/>
      <c r="Z349" s="172"/>
      <c r="AA349" s="172"/>
      <c r="AB349" s="172"/>
      <c r="AC349" s="172"/>
      <c r="AD349" s="172"/>
      <c r="AE349" s="172"/>
      <c r="AF349" s="172"/>
    </row>
    <row r="350">
      <c r="A350" s="172"/>
      <c r="B350" s="171"/>
      <c r="C350" s="176"/>
      <c r="D350" s="172"/>
      <c r="E350" s="172"/>
      <c r="F350" s="172"/>
      <c r="G350" s="176"/>
      <c r="H350" s="172"/>
      <c r="I350" s="175"/>
      <c r="J350" s="172"/>
      <c r="K350" s="172"/>
      <c r="L350" s="172"/>
      <c r="M350" s="172"/>
      <c r="N350" s="172"/>
      <c r="O350" s="172"/>
      <c r="P350" s="172"/>
      <c r="Q350" s="172"/>
      <c r="R350" s="172"/>
      <c r="S350" s="172"/>
      <c r="T350" s="172"/>
      <c r="U350" s="172"/>
      <c r="V350" s="172"/>
      <c r="W350" s="172"/>
      <c r="X350" s="172"/>
      <c r="Y350" s="172"/>
      <c r="Z350" s="172"/>
      <c r="AA350" s="172"/>
      <c r="AB350" s="172"/>
      <c r="AC350" s="172"/>
      <c r="AD350" s="172"/>
      <c r="AE350" s="172"/>
      <c r="AF350" s="172"/>
    </row>
    <row r="351">
      <c r="A351" s="172"/>
      <c r="B351" s="171"/>
      <c r="C351" s="176"/>
      <c r="D351" s="172"/>
      <c r="E351" s="172"/>
      <c r="F351" s="172"/>
      <c r="G351" s="176"/>
      <c r="H351" s="172"/>
      <c r="I351" s="175"/>
      <c r="J351" s="172"/>
      <c r="K351" s="172"/>
      <c r="L351" s="172"/>
      <c r="M351" s="172"/>
      <c r="N351" s="172"/>
      <c r="O351" s="172"/>
      <c r="P351" s="172"/>
      <c r="Q351" s="172"/>
      <c r="R351" s="172"/>
      <c r="S351" s="172"/>
      <c r="T351" s="172"/>
      <c r="U351" s="172"/>
      <c r="V351" s="172"/>
      <c r="W351" s="172"/>
      <c r="X351" s="172"/>
      <c r="Y351" s="172"/>
      <c r="Z351" s="172"/>
      <c r="AA351" s="172"/>
      <c r="AB351" s="172"/>
      <c r="AC351" s="172"/>
      <c r="AD351" s="172"/>
      <c r="AE351" s="172"/>
      <c r="AF351" s="172"/>
    </row>
    <row r="352">
      <c r="A352" s="172"/>
      <c r="B352" s="171"/>
      <c r="C352" s="176"/>
      <c r="D352" s="172"/>
      <c r="E352" s="172"/>
      <c r="F352" s="172"/>
      <c r="G352" s="176"/>
      <c r="H352" s="172"/>
      <c r="I352" s="175"/>
      <c r="J352" s="172"/>
      <c r="K352" s="172"/>
      <c r="L352" s="172"/>
      <c r="M352" s="172"/>
      <c r="N352" s="172"/>
      <c r="O352" s="172"/>
      <c r="P352" s="172"/>
      <c r="Q352" s="172"/>
      <c r="R352" s="172"/>
      <c r="S352" s="172"/>
      <c r="T352" s="172"/>
      <c r="U352" s="172"/>
      <c r="V352" s="172"/>
      <c r="W352" s="172"/>
      <c r="X352" s="172"/>
      <c r="Y352" s="172"/>
      <c r="Z352" s="172"/>
      <c r="AA352" s="172"/>
      <c r="AB352" s="172"/>
      <c r="AC352" s="172"/>
      <c r="AD352" s="172"/>
      <c r="AE352" s="172"/>
      <c r="AF352" s="172"/>
    </row>
    <row r="353">
      <c r="A353" s="172"/>
      <c r="B353" s="171"/>
      <c r="C353" s="176"/>
      <c r="D353" s="172"/>
      <c r="E353" s="172"/>
      <c r="F353" s="172"/>
      <c r="G353" s="176"/>
      <c r="H353" s="172"/>
      <c r="I353" s="175"/>
      <c r="J353" s="172"/>
      <c r="K353" s="172"/>
      <c r="L353" s="172"/>
      <c r="M353" s="172"/>
      <c r="N353" s="172"/>
      <c r="O353" s="172"/>
      <c r="P353" s="172"/>
      <c r="Q353" s="172"/>
      <c r="R353" s="172"/>
      <c r="S353" s="172"/>
      <c r="T353" s="172"/>
      <c r="U353" s="172"/>
      <c r="V353" s="172"/>
      <c r="W353" s="172"/>
      <c r="X353" s="172"/>
      <c r="Y353" s="172"/>
      <c r="Z353" s="172"/>
      <c r="AA353" s="172"/>
      <c r="AB353" s="172"/>
      <c r="AC353" s="172"/>
      <c r="AD353" s="172"/>
      <c r="AE353" s="172"/>
      <c r="AF353" s="172"/>
    </row>
    <row r="354">
      <c r="A354" s="172"/>
      <c r="B354" s="171"/>
      <c r="C354" s="176"/>
      <c r="D354" s="172"/>
      <c r="E354" s="172"/>
      <c r="F354" s="172"/>
      <c r="G354" s="176"/>
      <c r="H354" s="172"/>
      <c r="I354" s="175"/>
      <c r="J354" s="172"/>
      <c r="K354" s="172"/>
      <c r="L354" s="172"/>
      <c r="M354" s="172"/>
      <c r="N354" s="172"/>
      <c r="O354" s="172"/>
      <c r="P354" s="172"/>
      <c r="Q354" s="172"/>
      <c r="R354" s="172"/>
      <c r="S354" s="172"/>
      <c r="T354" s="172"/>
      <c r="U354" s="172"/>
      <c r="V354" s="172"/>
      <c r="W354" s="172"/>
      <c r="X354" s="172"/>
      <c r="Y354" s="172"/>
      <c r="Z354" s="172"/>
      <c r="AA354" s="172"/>
      <c r="AB354" s="172"/>
      <c r="AC354" s="172"/>
      <c r="AD354" s="172"/>
      <c r="AE354" s="172"/>
      <c r="AF354" s="172"/>
    </row>
    <row r="355">
      <c r="A355" s="172"/>
      <c r="B355" s="171"/>
      <c r="C355" s="176"/>
      <c r="D355" s="172"/>
      <c r="E355" s="172"/>
      <c r="F355" s="172"/>
      <c r="G355" s="176"/>
      <c r="H355" s="172"/>
      <c r="I355" s="175"/>
      <c r="J355" s="172"/>
      <c r="K355" s="172"/>
      <c r="L355" s="172"/>
      <c r="M355" s="172"/>
      <c r="N355" s="172"/>
      <c r="O355" s="172"/>
      <c r="P355" s="172"/>
      <c r="Q355" s="172"/>
      <c r="R355" s="172"/>
      <c r="S355" s="172"/>
      <c r="T355" s="172"/>
      <c r="U355" s="172"/>
      <c r="V355" s="172"/>
      <c r="W355" s="172"/>
      <c r="X355" s="172"/>
      <c r="Y355" s="172"/>
      <c r="Z355" s="172"/>
      <c r="AA355" s="172"/>
      <c r="AB355" s="172"/>
      <c r="AC355" s="172"/>
      <c r="AD355" s="172"/>
      <c r="AE355" s="172"/>
      <c r="AF355" s="172"/>
    </row>
    <row r="356">
      <c r="A356" s="172"/>
      <c r="B356" s="171"/>
      <c r="C356" s="176"/>
      <c r="D356" s="172"/>
      <c r="E356" s="172"/>
      <c r="F356" s="172"/>
      <c r="G356" s="176"/>
      <c r="H356" s="172"/>
      <c r="I356" s="175"/>
      <c r="J356" s="172"/>
      <c r="K356" s="172"/>
      <c r="L356" s="172"/>
      <c r="M356" s="172"/>
      <c r="N356" s="172"/>
      <c r="O356" s="172"/>
      <c r="P356" s="172"/>
      <c r="Q356" s="172"/>
      <c r="R356" s="172"/>
      <c r="S356" s="172"/>
      <c r="T356" s="172"/>
      <c r="U356" s="172"/>
      <c r="V356" s="172"/>
      <c r="W356" s="172"/>
      <c r="X356" s="172"/>
      <c r="Y356" s="172"/>
      <c r="Z356" s="172"/>
      <c r="AA356" s="172"/>
      <c r="AB356" s="172"/>
      <c r="AC356" s="172"/>
      <c r="AD356" s="172"/>
      <c r="AE356" s="172"/>
      <c r="AF356" s="172"/>
    </row>
    <row r="357">
      <c r="A357" s="172"/>
      <c r="B357" s="171"/>
      <c r="C357" s="176"/>
      <c r="D357" s="172"/>
      <c r="E357" s="172"/>
      <c r="F357" s="172"/>
      <c r="G357" s="176"/>
      <c r="H357" s="172"/>
      <c r="I357" s="175"/>
      <c r="J357" s="172"/>
      <c r="K357" s="172"/>
      <c r="L357" s="172"/>
      <c r="M357" s="172"/>
      <c r="N357" s="172"/>
      <c r="O357" s="172"/>
      <c r="P357" s="172"/>
      <c r="Q357" s="172"/>
      <c r="R357" s="172"/>
      <c r="S357" s="172"/>
      <c r="T357" s="172"/>
      <c r="U357" s="172"/>
      <c r="V357" s="172"/>
      <c r="W357" s="172"/>
      <c r="X357" s="172"/>
      <c r="Y357" s="172"/>
      <c r="Z357" s="172"/>
      <c r="AA357" s="172"/>
      <c r="AB357" s="172"/>
      <c r="AC357" s="172"/>
      <c r="AD357" s="172"/>
      <c r="AE357" s="172"/>
      <c r="AF357" s="172"/>
    </row>
    <row r="358">
      <c r="A358" s="172"/>
      <c r="B358" s="171"/>
      <c r="C358" s="176"/>
      <c r="D358" s="172"/>
      <c r="E358" s="172"/>
      <c r="F358" s="172"/>
      <c r="G358" s="176"/>
      <c r="H358" s="172"/>
      <c r="I358" s="175"/>
      <c r="J358" s="172"/>
      <c r="K358" s="172"/>
      <c r="L358" s="172"/>
      <c r="M358" s="172"/>
      <c r="N358" s="172"/>
      <c r="O358" s="172"/>
      <c r="P358" s="172"/>
      <c r="Q358" s="172"/>
      <c r="R358" s="172"/>
      <c r="S358" s="172"/>
      <c r="T358" s="172"/>
      <c r="U358" s="172"/>
      <c r="V358" s="172"/>
      <c r="W358" s="172"/>
      <c r="X358" s="172"/>
      <c r="Y358" s="172"/>
      <c r="Z358" s="172"/>
      <c r="AA358" s="172"/>
      <c r="AB358" s="172"/>
      <c r="AC358" s="172"/>
      <c r="AD358" s="172"/>
      <c r="AE358" s="172"/>
      <c r="AF358" s="172"/>
    </row>
    <row r="359">
      <c r="A359" s="172"/>
      <c r="B359" s="171"/>
      <c r="C359" s="176"/>
      <c r="D359" s="172"/>
      <c r="E359" s="172"/>
      <c r="F359" s="172"/>
      <c r="G359" s="176"/>
      <c r="H359" s="172"/>
      <c r="I359" s="175"/>
      <c r="J359" s="172"/>
      <c r="K359" s="172"/>
      <c r="L359" s="172"/>
      <c r="M359" s="172"/>
      <c r="N359" s="172"/>
      <c r="O359" s="172"/>
      <c r="P359" s="172"/>
      <c r="Q359" s="172"/>
      <c r="R359" s="172"/>
      <c r="S359" s="172"/>
      <c r="T359" s="172"/>
      <c r="U359" s="172"/>
      <c r="V359" s="172"/>
      <c r="W359" s="172"/>
      <c r="X359" s="172"/>
      <c r="Y359" s="172"/>
      <c r="Z359" s="172"/>
      <c r="AA359" s="172"/>
      <c r="AB359" s="172"/>
      <c r="AC359" s="172"/>
      <c r="AD359" s="172"/>
      <c r="AE359" s="172"/>
      <c r="AF359" s="172"/>
    </row>
    <row r="360">
      <c r="A360" s="172"/>
      <c r="B360" s="171"/>
      <c r="C360" s="176"/>
      <c r="D360" s="172"/>
      <c r="E360" s="172"/>
      <c r="F360" s="172"/>
      <c r="G360" s="176"/>
      <c r="H360" s="172"/>
      <c r="I360" s="175"/>
      <c r="J360" s="172"/>
      <c r="K360" s="172"/>
      <c r="L360" s="172"/>
      <c r="M360" s="172"/>
      <c r="N360" s="172"/>
      <c r="O360" s="172"/>
      <c r="P360" s="172"/>
      <c r="Q360" s="172"/>
      <c r="R360" s="172"/>
      <c r="S360" s="172"/>
      <c r="T360" s="172"/>
      <c r="U360" s="172"/>
      <c r="V360" s="172"/>
      <c r="W360" s="172"/>
      <c r="X360" s="172"/>
      <c r="Y360" s="172"/>
      <c r="Z360" s="172"/>
      <c r="AA360" s="172"/>
      <c r="AB360" s="172"/>
      <c r="AC360" s="172"/>
      <c r="AD360" s="172"/>
      <c r="AE360" s="172"/>
      <c r="AF360" s="172"/>
    </row>
    <row r="361">
      <c r="A361" s="172"/>
      <c r="B361" s="171"/>
      <c r="C361" s="176"/>
      <c r="D361" s="172"/>
      <c r="E361" s="172"/>
      <c r="F361" s="172"/>
      <c r="G361" s="176"/>
      <c r="H361" s="172"/>
      <c r="I361" s="175"/>
      <c r="J361" s="172"/>
      <c r="K361" s="172"/>
      <c r="L361" s="172"/>
      <c r="M361" s="172"/>
      <c r="N361" s="172"/>
      <c r="O361" s="172"/>
      <c r="P361" s="172"/>
      <c r="Q361" s="172"/>
      <c r="R361" s="172"/>
      <c r="S361" s="172"/>
      <c r="T361" s="172"/>
      <c r="U361" s="172"/>
      <c r="V361" s="172"/>
      <c r="W361" s="172"/>
      <c r="X361" s="172"/>
      <c r="Y361" s="172"/>
      <c r="Z361" s="172"/>
      <c r="AA361" s="172"/>
      <c r="AB361" s="172"/>
      <c r="AC361" s="172"/>
      <c r="AD361" s="172"/>
      <c r="AE361" s="172"/>
      <c r="AF361" s="172"/>
    </row>
    <row r="362">
      <c r="A362" s="172"/>
      <c r="B362" s="171"/>
      <c r="C362" s="176"/>
      <c r="D362" s="172"/>
      <c r="E362" s="172"/>
      <c r="F362" s="172"/>
      <c r="G362" s="176"/>
      <c r="H362" s="172"/>
      <c r="I362" s="175"/>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F362" s="172"/>
    </row>
    <row r="363">
      <c r="A363" s="172"/>
      <c r="B363" s="171"/>
      <c r="C363" s="176"/>
      <c r="D363" s="172"/>
      <c r="E363" s="172"/>
      <c r="F363" s="172"/>
      <c r="G363" s="176"/>
      <c r="H363" s="172"/>
      <c r="I363" s="175"/>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F363" s="172"/>
    </row>
    <row r="364">
      <c r="A364" s="172"/>
      <c r="B364" s="171"/>
      <c r="C364" s="176"/>
      <c r="D364" s="172"/>
      <c r="E364" s="172"/>
      <c r="F364" s="172"/>
      <c r="G364" s="176"/>
      <c r="H364" s="172"/>
      <c r="I364" s="175"/>
      <c r="J364" s="172"/>
      <c r="K364" s="172"/>
      <c r="L364" s="172"/>
      <c r="M364" s="172"/>
      <c r="N364" s="172"/>
      <c r="O364" s="172"/>
      <c r="P364" s="172"/>
      <c r="Q364" s="172"/>
      <c r="R364" s="172"/>
      <c r="S364" s="172"/>
      <c r="T364" s="172"/>
      <c r="U364" s="172"/>
      <c r="V364" s="172"/>
      <c r="W364" s="172"/>
      <c r="X364" s="172"/>
      <c r="Y364" s="172"/>
      <c r="Z364" s="172"/>
      <c r="AA364" s="172"/>
      <c r="AB364" s="172"/>
      <c r="AC364" s="172"/>
      <c r="AD364" s="172"/>
      <c r="AE364" s="172"/>
      <c r="AF364" s="172"/>
    </row>
    <row r="365">
      <c r="A365" s="172"/>
      <c r="B365" s="171"/>
      <c r="C365" s="176"/>
      <c r="D365" s="172"/>
      <c r="E365" s="172"/>
      <c r="F365" s="172"/>
      <c r="G365" s="176"/>
      <c r="H365" s="172"/>
      <c r="I365" s="175"/>
      <c r="J365" s="172"/>
      <c r="K365" s="172"/>
      <c r="L365" s="172"/>
      <c r="M365" s="172"/>
      <c r="N365" s="172"/>
      <c r="O365" s="172"/>
      <c r="P365" s="172"/>
      <c r="Q365" s="172"/>
      <c r="R365" s="172"/>
      <c r="S365" s="172"/>
      <c r="T365" s="172"/>
      <c r="U365" s="172"/>
      <c r="V365" s="172"/>
      <c r="W365" s="172"/>
      <c r="X365" s="172"/>
      <c r="Y365" s="172"/>
      <c r="Z365" s="172"/>
      <c r="AA365" s="172"/>
      <c r="AB365" s="172"/>
      <c r="AC365" s="172"/>
      <c r="AD365" s="172"/>
      <c r="AE365" s="172"/>
      <c r="AF365" s="172"/>
    </row>
    <row r="366">
      <c r="A366" s="172"/>
      <c r="B366" s="171"/>
      <c r="C366" s="176"/>
      <c r="D366" s="172"/>
      <c r="E366" s="172"/>
      <c r="F366" s="172"/>
      <c r="G366" s="176"/>
      <c r="H366" s="172"/>
      <c r="I366" s="175"/>
      <c r="J366" s="172"/>
      <c r="K366" s="172"/>
      <c r="L366" s="172"/>
      <c r="M366" s="172"/>
      <c r="N366" s="172"/>
      <c r="O366" s="172"/>
      <c r="P366" s="172"/>
      <c r="Q366" s="172"/>
      <c r="R366" s="172"/>
      <c r="S366" s="172"/>
      <c r="T366" s="172"/>
      <c r="U366" s="172"/>
      <c r="V366" s="172"/>
      <c r="W366" s="172"/>
      <c r="X366" s="172"/>
      <c r="Y366" s="172"/>
      <c r="Z366" s="172"/>
      <c r="AA366" s="172"/>
      <c r="AB366" s="172"/>
      <c r="AC366" s="172"/>
      <c r="AD366" s="172"/>
      <c r="AE366" s="172"/>
      <c r="AF366" s="172"/>
    </row>
    <row r="367">
      <c r="A367" s="172"/>
      <c r="B367" s="171"/>
      <c r="C367" s="176"/>
      <c r="D367" s="172"/>
      <c r="E367" s="172"/>
      <c r="F367" s="172"/>
      <c r="G367" s="176"/>
      <c r="H367" s="172"/>
      <c r="I367" s="175"/>
      <c r="J367" s="172"/>
      <c r="K367" s="172"/>
      <c r="L367" s="172"/>
      <c r="M367" s="172"/>
      <c r="N367" s="172"/>
      <c r="O367" s="172"/>
      <c r="P367" s="172"/>
      <c r="Q367" s="172"/>
      <c r="R367" s="172"/>
      <c r="S367" s="172"/>
      <c r="T367" s="172"/>
      <c r="U367" s="172"/>
      <c r="V367" s="172"/>
      <c r="W367" s="172"/>
      <c r="X367" s="172"/>
      <c r="Y367" s="172"/>
      <c r="Z367" s="172"/>
      <c r="AA367" s="172"/>
      <c r="AB367" s="172"/>
      <c r="AC367" s="172"/>
      <c r="AD367" s="172"/>
      <c r="AE367" s="172"/>
      <c r="AF367" s="172"/>
    </row>
    <row r="368">
      <c r="A368" s="172"/>
      <c r="B368" s="171"/>
      <c r="C368" s="176"/>
      <c r="D368" s="172"/>
      <c r="E368" s="172"/>
      <c r="F368" s="172"/>
      <c r="G368" s="176"/>
      <c r="H368" s="172"/>
      <c r="I368" s="175"/>
      <c r="J368" s="172"/>
      <c r="K368" s="172"/>
      <c r="L368" s="172"/>
      <c r="M368" s="172"/>
      <c r="N368" s="172"/>
      <c r="O368" s="172"/>
      <c r="P368" s="172"/>
      <c r="Q368" s="172"/>
      <c r="R368" s="172"/>
      <c r="S368" s="172"/>
      <c r="T368" s="172"/>
      <c r="U368" s="172"/>
      <c r="V368" s="172"/>
      <c r="W368" s="172"/>
      <c r="X368" s="172"/>
      <c r="Y368" s="172"/>
      <c r="Z368" s="172"/>
      <c r="AA368" s="172"/>
      <c r="AB368" s="172"/>
      <c r="AC368" s="172"/>
      <c r="AD368" s="172"/>
      <c r="AE368" s="172"/>
      <c r="AF368" s="172"/>
    </row>
    <row r="369">
      <c r="A369" s="172"/>
      <c r="B369" s="171"/>
      <c r="C369" s="176"/>
      <c r="D369" s="172"/>
      <c r="E369" s="172"/>
      <c r="F369" s="172"/>
      <c r="G369" s="176"/>
      <c r="H369" s="172"/>
      <c r="I369" s="175"/>
      <c r="J369" s="172"/>
      <c r="K369" s="172"/>
      <c r="L369" s="172"/>
      <c r="M369" s="172"/>
      <c r="N369" s="172"/>
      <c r="O369" s="172"/>
      <c r="P369" s="172"/>
      <c r="Q369" s="172"/>
      <c r="R369" s="172"/>
      <c r="S369" s="172"/>
      <c r="T369" s="172"/>
      <c r="U369" s="172"/>
      <c r="V369" s="172"/>
      <c r="W369" s="172"/>
      <c r="X369" s="172"/>
      <c r="Y369" s="172"/>
      <c r="Z369" s="172"/>
      <c r="AA369" s="172"/>
      <c r="AB369" s="172"/>
      <c r="AC369" s="172"/>
      <c r="AD369" s="172"/>
      <c r="AE369" s="172"/>
      <c r="AF369" s="172"/>
    </row>
    <row r="370">
      <c r="A370" s="172"/>
      <c r="B370" s="171"/>
      <c r="C370" s="176"/>
      <c r="D370" s="172"/>
      <c r="E370" s="172"/>
      <c r="F370" s="172"/>
      <c r="G370" s="176"/>
      <c r="H370" s="172"/>
      <c r="I370" s="175"/>
      <c r="J370" s="172"/>
      <c r="K370" s="172"/>
      <c r="L370" s="172"/>
      <c r="M370" s="172"/>
      <c r="N370" s="172"/>
      <c r="O370" s="172"/>
      <c r="P370" s="172"/>
      <c r="Q370" s="172"/>
      <c r="R370" s="172"/>
      <c r="S370" s="172"/>
      <c r="T370" s="172"/>
      <c r="U370" s="172"/>
      <c r="V370" s="172"/>
      <c r="W370" s="172"/>
      <c r="X370" s="172"/>
      <c r="Y370" s="172"/>
      <c r="Z370" s="172"/>
      <c r="AA370" s="172"/>
      <c r="AB370" s="172"/>
      <c r="AC370" s="172"/>
      <c r="AD370" s="172"/>
      <c r="AE370" s="172"/>
      <c r="AF370" s="172"/>
    </row>
    <row r="371">
      <c r="A371" s="172"/>
      <c r="B371" s="171"/>
      <c r="C371" s="176"/>
      <c r="D371" s="172"/>
      <c r="E371" s="172"/>
      <c r="F371" s="172"/>
      <c r="G371" s="176"/>
      <c r="H371" s="172"/>
      <c r="I371" s="175"/>
      <c r="J371" s="172"/>
      <c r="K371" s="172"/>
      <c r="L371" s="172"/>
      <c r="M371" s="172"/>
      <c r="N371" s="172"/>
      <c r="O371" s="172"/>
      <c r="P371" s="172"/>
      <c r="Q371" s="172"/>
      <c r="R371" s="172"/>
      <c r="S371" s="172"/>
      <c r="T371" s="172"/>
      <c r="U371" s="172"/>
      <c r="V371" s="172"/>
      <c r="W371" s="172"/>
      <c r="X371" s="172"/>
      <c r="Y371" s="172"/>
      <c r="Z371" s="172"/>
      <c r="AA371" s="172"/>
      <c r="AB371" s="172"/>
      <c r="AC371" s="172"/>
      <c r="AD371" s="172"/>
      <c r="AE371" s="172"/>
      <c r="AF371" s="172"/>
    </row>
    <row r="372">
      <c r="A372" s="172"/>
      <c r="B372" s="171"/>
      <c r="C372" s="176"/>
      <c r="D372" s="172"/>
      <c r="E372" s="172"/>
      <c r="F372" s="172"/>
      <c r="G372" s="176"/>
      <c r="H372" s="172"/>
      <c r="I372" s="175"/>
      <c r="J372" s="172"/>
      <c r="K372" s="172"/>
      <c r="L372" s="172"/>
      <c r="M372" s="172"/>
      <c r="N372" s="172"/>
      <c r="O372" s="172"/>
      <c r="P372" s="172"/>
      <c r="Q372" s="172"/>
      <c r="R372" s="172"/>
      <c r="S372" s="172"/>
      <c r="T372" s="172"/>
      <c r="U372" s="172"/>
      <c r="V372" s="172"/>
      <c r="W372" s="172"/>
      <c r="X372" s="172"/>
      <c r="Y372" s="172"/>
      <c r="Z372" s="172"/>
      <c r="AA372" s="172"/>
      <c r="AB372" s="172"/>
      <c r="AC372" s="172"/>
      <c r="AD372" s="172"/>
      <c r="AE372" s="172"/>
      <c r="AF372" s="172"/>
    </row>
    <row r="373">
      <c r="A373" s="172"/>
      <c r="B373" s="171"/>
      <c r="C373" s="176"/>
      <c r="D373" s="172"/>
      <c r="E373" s="172"/>
      <c r="F373" s="172"/>
      <c r="G373" s="176"/>
      <c r="H373" s="172"/>
      <c r="I373" s="175"/>
      <c r="J373" s="172"/>
      <c r="K373" s="172"/>
      <c r="L373" s="172"/>
      <c r="M373" s="172"/>
      <c r="N373" s="172"/>
      <c r="O373" s="172"/>
      <c r="P373" s="172"/>
      <c r="Q373" s="172"/>
      <c r="R373" s="172"/>
      <c r="S373" s="172"/>
      <c r="T373" s="172"/>
      <c r="U373" s="172"/>
      <c r="V373" s="172"/>
      <c r="W373" s="172"/>
      <c r="X373" s="172"/>
      <c r="Y373" s="172"/>
      <c r="Z373" s="172"/>
      <c r="AA373" s="172"/>
      <c r="AB373" s="172"/>
      <c r="AC373" s="172"/>
      <c r="AD373" s="172"/>
      <c r="AE373" s="172"/>
      <c r="AF373" s="172"/>
    </row>
    <row r="374">
      <c r="A374" s="172"/>
      <c r="B374" s="171"/>
      <c r="C374" s="176"/>
      <c r="D374" s="172"/>
      <c r="E374" s="172"/>
      <c r="F374" s="172"/>
      <c r="G374" s="176"/>
      <c r="H374" s="172"/>
      <c r="I374" s="175"/>
      <c r="J374" s="172"/>
      <c r="K374" s="172"/>
      <c r="L374" s="172"/>
      <c r="M374" s="172"/>
      <c r="N374" s="172"/>
      <c r="O374" s="172"/>
      <c r="P374" s="172"/>
      <c r="Q374" s="172"/>
      <c r="R374" s="172"/>
      <c r="S374" s="172"/>
      <c r="T374" s="172"/>
      <c r="U374" s="172"/>
      <c r="V374" s="172"/>
      <c r="W374" s="172"/>
      <c r="X374" s="172"/>
      <c r="Y374" s="172"/>
      <c r="Z374" s="172"/>
      <c r="AA374" s="172"/>
      <c r="AB374" s="172"/>
      <c r="AC374" s="172"/>
      <c r="AD374" s="172"/>
      <c r="AE374" s="172"/>
      <c r="AF374" s="172"/>
    </row>
    <row r="375">
      <c r="A375" s="172"/>
      <c r="B375" s="171"/>
      <c r="C375" s="176"/>
      <c r="D375" s="172"/>
      <c r="E375" s="172"/>
      <c r="F375" s="172"/>
      <c r="G375" s="176"/>
      <c r="H375" s="172"/>
      <c r="I375" s="175"/>
      <c r="J375" s="172"/>
      <c r="K375" s="172"/>
      <c r="L375" s="172"/>
      <c r="M375" s="172"/>
      <c r="N375" s="172"/>
      <c r="O375" s="172"/>
      <c r="P375" s="172"/>
      <c r="Q375" s="172"/>
      <c r="R375" s="172"/>
      <c r="S375" s="172"/>
      <c r="T375" s="172"/>
      <c r="U375" s="172"/>
      <c r="V375" s="172"/>
      <c r="W375" s="172"/>
      <c r="X375" s="172"/>
      <c r="Y375" s="172"/>
      <c r="Z375" s="172"/>
      <c r="AA375" s="172"/>
      <c r="AB375" s="172"/>
      <c r="AC375" s="172"/>
      <c r="AD375" s="172"/>
      <c r="AE375" s="172"/>
      <c r="AF375" s="172"/>
    </row>
    <row r="376">
      <c r="A376" s="172"/>
      <c r="B376" s="171"/>
      <c r="C376" s="176"/>
      <c r="D376" s="172"/>
      <c r="E376" s="172"/>
      <c r="F376" s="172"/>
      <c r="G376" s="176"/>
      <c r="H376" s="172"/>
      <c r="I376" s="175"/>
      <c r="J376" s="172"/>
      <c r="K376" s="172"/>
      <c r="L376" s="172"/>
      <c r="M376" s="172"/>
      <c r="N376" s="172"/>
      <c r="O376" s="172"/>
      <c r="P376" s="172"/>
      <c r="Q376" s="172"/>
      <c r="R376" s="172"/>
      <c r="S376" s="172"/>
      <c r="T376" s="172"/>
      <c r="U376" s="172"/>
      <c r="V376" s="172"/>
      <c r="W376" s="172"/>
      <c r="X376" s="172"/>
      <c r="Y376" s="172"/>
      <c r="Z376" s="172"/>
      <c r="AA376" s="172"/>
      <c r="AB376" s="172"/>
      <c r="AC376" s="172"/>
      <c r="AD376" s="172"/>
      <c r="AE376" s="172"/>
      <c r="AF376" s="172"/>
    </row>
    <row r="377">
      <c r="A377" s="172"/>
      <c r="B377" s="171"/>
      <c r="C377" s="176"/>
      <c r="D377" s="172"/>
      <c r="E377" s="172"/>
      <c r="F377" s="172"/>
      <c r="G377" s="176"/>
      <c r="H377" s="172"/>
      <c r="I377" s="175"/>
      <c r="J377" s="172"/>
      <c r="K377" s="172"/>
      <c r="L377" s="172"/>
      <c r="M377" s="172"/>
      <c r="N377" s="172"/>
      <c r="O377" s="172"/>
      <c r="P377" s="172"/>
      <c r="Q377" s="172"/>
      <c r="R377" s="172"/>
      <c r="S377" s="172"/>
      <c r="T377" s="172"/>
      <c r="U377" s="172"/>
      <c r="V377" s="172"/>
      <c r="W377" s="172"/>
      <c r="X377" s="172"/>
      <c r="Y377" s="172"/>
      <c r="Z377" s="172"/>
      <c r="AA377" s="172"/>
      <c r="AB377" s="172"/>
      <c r="AC377" s="172"/>
      <c r="AD377" s="172"/>
      <c r="AE377" s="172"/>
      <c r="AF377" s="172"/>
    </row>
    <row r="378">
      <c r="A378" s="172"/>
      <c r="B378" s="171"/>
      <c r="C378" s="176"/>
      <c r="D378" s="172"/>
      <c r="E378" s="172"/>
      <c r="F378" s="172"/>
      <c r="G378" s="176"/>
      <c r="H378" s="172"/>
      <c r="I378" s="175"/>
      <c r="J378" s="172"/>
      <c r="K378" s="172"/>
      <c r="L378" s="172"/>
      <c r="M378" s="172"/>
      <c r="N378" s="172"/>
      <c r="O378" s="172"/>
      <c r="P378" s="172"/>
      <c r="Q378" s="172"/>
      <c r="R378" s="172"/>
      <c r="S378" s="172"/>
      <c r="T378" s="172"/>
      <c r="U378" s="172"/>
      <c r="V378" s="172"/>
      <c r="W378" s="172"/>
      <c r="X378" s="172"/>
      <c r="Y378" s="172"/>
      <c r="Z378" s="172"/>
      <c r="AA378" s="172"/>
      <c r="AB378" s="172"/>
      <c r="AC378" s="172"/>
      <c r="AD378" s="172"/>
      <c r="AE378" s="172"/>
      <c r="AF378" s="172"/>
    </row>
    <row r="379">
      <c r="A379" s="172"/>
      <c r="B379" s="171"/>
      <c r="C379" s="176"/>
      <c r="D379" s="172"/>
      <c r="E379" s="172"/>
      <c r="F379" s="172"/>
      <c r="G379" s="176"/>
      <c r="H379" s="172"/>
      <c r="I379" s="175"/>
      <c r="J379" s="172"/>
      <c r="K379" s="172"/>
      <c r="L379" s="172"/>
      <c r="M379" s="172"/>
      <c r="N379" s="172"/>
      <c r="O379" s="172"/>
      <c r="P379" s="172"/>
      <c r="Q379" s="172"/>
      <c r="R379" s="172"/>
      <c r="S379" s="172"/>
      <c r="T379" s="172"/>
      <c r="U379" s="172"/>
      <c r="V379" s="172"/>
      <c r="W379" s="172"/>
      <c r="X379" s="172"/>
      <c r="Y379" s="172"/>
      <c r="Z379" s="172"/>
      <c r="AA379" s="172"/>
      <c r="AB379" s="172"/>
      <c r="AC379" s="172"/>
      <c r="AD379" s="172"/>
      <c r="AE379" s="172"/>
      <c r="AF379" s="172"/>
    </row>
    <row r="380">
      <c r="A380" s="172"/>
      <c r="B380" s="171"/>
      <c r="C380" s="176"/>
      <c r="D380" s="172"/>
      <c r="E380" s="172"/>
      <c r="F380" s="172"/>
      <c r="G380" s="176"/>
      <c r="H380" s="172"/>
      <c r="I380" s="175"/>
      <c r="J380" s="172"/>
      <c r="K380" s="172"/>
      <c r="L380" s="172"/>
      <c r="M380" s="172"/>
      <c r="N380" s="172"/>
      <c r="O380" s="172"/>
      <c r="P380" s="172"/>
      <c r="Q380" s="172"/>
      <c r="R380" s="172"/>
      <c r="S380" s="172"/>
      <c r="T380" s="172"/>
      <c r="U380" s="172"/>
      <c r="V380" s="172"/>
      <c r="W380" s="172"/>
      <c r="X380" s="172"/>
      <c r="Y380" s="172"/>
      <c r="Z380" s="172"/>
      <c r="AA380" s="172"/>
      <c r="AB380" s="172"/>
      <c r="AC380" s="172"/>
      <c r="AD380" s="172"/>
      <c r="AE380" s="172"/>
      <c r="AF380" s="172"/>
    </row>
    <row r="381">
      <c r="A381" s="172"/>
      <c r="B381" s="171"/>
      <c r="C381" s="176"/>
      <c r="D381" s="172"/>
      <c r="E381" s="172"/>
      <c r="F381" s="172"/>
      <c r="G381" s="176"/>
      <c r="H381" s="172"/>
      <c r="I381" s="175"/>
      <c r="J381" s="172"/>
      <c r="K381" s="172"/>
      <c r="L381" s="172"/>
      <c r="M381" s="172"/>
      <c r="N381" s="172"/>
      <c r="O381" s="172"/>
      <c r="P381" s="172"/>
      <c r="Q381" s="172"/>
      <c r="R381" s="172"/>
      <c r="S381" s="172"/>
      <c r="T381" s="172"/>
      <c r="U381" s="172"/>
      <c r="V381" s="172"/>
      <c r="W381" s="172"/>
      <c r="X381" s="172"/>
      <c r="Y381" s="172"/>
      <c r="Z381" s="172"/>
      <c r="AA381" s="172"/>
      <c r="AB381" s="172"/>
      <c r="AC381" s="172"/>
      <c r="AD381" s="172"/>
      <c r="AE381" s="172"/>
      <c r="AF381" s="172"/>
    </row>
    <row r="382">
      <c r="A382" s="172"/>
      <c r="B382" s="171"/>
      <c r="C382" s="176"/>
      <c r="D382" s="172"/>
      <c r="E382" s="172"/>
      <c r="F382" s="172"/>
      <c r="G382" s="176"/>
      <c r="H382" s="172"/>
      <c r="I382" s="175"/>
      <c r="J382" s="172"/>
      <c r="K382" s="172"/>
      <c r="L382" s="172"/>
      <c r="M382" s="172"/>
      <c r="N382" s="172"/>
      <c r="O382" s="172"/>
      <c r="P382" s="172"/>
      <c r="Q382" s="172"/>
      <c r="R382" s="172"/>
      <c r="S382" s="172"/>
      <c r="T382" s="172"/>
      <c r="U382" s="172"/>
      <c r="V382" s="172"/>
      <c r="W382" s="172"/>
      <c r="X382" s="172"/>
      <c r="Y382" s="172"/>
      <c r="Z382" s="172"/>
      <c r="AA382" s="172"/>
      <c r="AB382" s="172"/>
      <c r="AC382" s="172"/>
      <c r="AD382" s="172"/>
      <c r="AE382" s="172"/>
      <c r="AF382" s="172"/>
    </row>
    <row r="383">
      <c r="A383" s="172"/>
      <c r="B383" s="171"/>
      <c r="C383" s="176"/>
      <c r="D383" s="172"/>
      <c r="E383" s="172"/>
      <c r="F383" s="172"/>
      <c r="G383" s="176"/>
      <c r="H383" s="172"/>
      <c r="I383" s="175"/>
      <c r="J383" s="172"/>
      <c r="K383" s="172"/>
      <c r="L383" s="172"/>
      <c r="M383" s="172"/>
      <c r="N383" s="172"/>
      <c r="O383" s="172"/>
      <c r="P383" s="172"/>
      <c r="Q383" s="172"/>
      <c r="R383" s="172"/>
      <c r="S383" s="172"/>
      <c r="T383" s="172"/>
      <c r="U383" s="172"/>
      <c r="V383" s="172"/>
      <c r="W383" s="172"/>
      <c r="X383" s="172"/>
      <c r="Y383" s="172"/>
      <c r="Z383" s="172"/>
      <c r="AA383" s="172"/>
      <c r="AB383" s="172"/>
      <c r="AC383" s="172"/>
      <c r="AD383" s="172"/>
      <c r="AE383" s="172"/>
      <c r="AF383" s="172"/>
    </row>
    <row r="384">
      <c r="A384" s="172"/>
      <c r="B384" s="171"/>
      <c r="C384" s="176"/>
      <c r="D384" s="172"/>
      <c r="E384" s="172"/>
      <c r="F384" s="172"/>
      <c r="G384" s="176"/>
      <c r="H384" s="172"/>
      <c r="I384" s="175"/>
      <c r="J384" s="172"/>
      <c r="K384" s="172"/>
      <c r="L384" s="172"/>
      <c r="M384" s="172"/>
      <c r="N384" s="172"/>
      <c r="O384" s="172"/>
      <c r="P384" s="172"/>
      <c r="Q384" s="172"/>
      <c r="R384" s="172"/>
      <c r="S384" s="172"/>
      <c r="T384" s="172"/>
      <c r="U384" s="172"/>
      <c r="V384" s="172"/>
      <c r="W384" s="172"/>
      <c r="X384" s="172"/>
      <c r="Y384" s="172"/>
      <c r="Z384" s="172"/>
      <c r="AA384" s="172"/>
      <c r="AB384" s="172"/>
      <c r="AC384" s="172"/>
      <c r="AD384" s="172"/>
      <c r="AE384" s="172"/>
      <c r="AF384" s="172"/>
    </row>
    <row r="385">
      <c r="A385" s="172"/>
      <c r="B385" s="171"/>
      <c r="C385" s="176"/>
      <c r="D385" s="172"/>
      <c r="E385" s="172"/>
      <c r="F385" s="172"/>
      <c r="G385" s="176"/>
      <c r="H385" s="172"/>
      <c r="I385" s="175"/>
      <c r="J385" s="172"/>
      <c r="K385" s="172"/>
      <c r="L385" s="172"/>
      <c r="M385" s="172"/>
      <c r="N385" s="172"/>
      <c r="O385" s="172"/>
      <c r="P385" s="172"/>
      <c r="Q385" s="172"/>
      <c r="R385" s="172"/>
      <c r="S385" s="172"/>
      <c r="T385" s="172"/>
      <c r="U385" s="172"/>
      <c r="V385" s="172"/>
      <c r="W385" s="172"/>
      <c r="X385" s="172"/>
      <c r="Y385" s="172"/>
      <c r="Z385" s="172"/>
      <c r="AA385" s="172"/>
      <c r="AB385" s="172"/>
      <c r="AC385" s="172"/>
      <c r="AD385" s="172"/>
      <c r="AE385" s="172"/>
      <c r="AF385" s="172"/>
    </row>
    <row r="386">
      <c r="A386" s="172"/>
      <c r="B386" s="171"/>
      <c r="C386" s="176"/>
      <c r="D386" s="172"/>
      <c r="E386" s="172"/>
      <c r="F386" s="172"/>
      <c r="G386" s="176"/>
      <c r="H386" s="172"/>
      <c r="I386" s="175"/>
      <c r="J386" s="172"/>
      <c r="K386" s="172"/>
      <c r="L386" s="172"/>
      <c r="M386" s="172"/>
      <c r="N386" s="172"/>
      <c r="O386" s="172"/>
      <c r="P386" s="172"/>
      <c r="Q386" s="172"/>
      <c r="R386" s="172"/>
      <c r="S386" s="172"/>
      <c r="T386" s="172"/>
      <c r="U386" s="172"/>
      <c r="V386" s="172"/>
      <c r="W386" s="172"/>
      <c r="X386" s="172"/>
      <c r="Y386" s="172"/>
      <c r="Z386" s="172"/>
      <c r="AA386" s="172"/>
      <c r="AB386" s="172"/>
      <c r="AC386" s="172"/>
      <c r="AD386" s="172"/>
      <c r="AE386" s="172"/>
      <c r="AF386" s="172"/>
    </row>
    <row r="387">
      <c r="A387" s="172"/>
      <c r="B387" s="171"/>
      <c r="C387" s="176"/>
      <c r="D387" s="172"/>
      <c r="E387" s="172"/>
      <c r="F387" s="172"/>
      <c r="G387" s="176"/>
      <c r="H387" s="172"/>
      <c r="I387" s="175"/>
      <c r="J387" s="172"/>
      <c r="K387" s="172"/>
      <c r="L387" s="172"/>
      <c r="M387" s="172"/>
      <c r="N387" s="172"/>
      <c r="O387" s="172"/>
      <c r="P387" s="172"/>
      <c r="Q387" s="172"/>
      <c r="R387" s="172"/>
      <c r="S387" s="172"/>
      <c r="T387" s="172"/>
      <c r="U387" s="172"/>
      <c r="V387" s="172"/>
      <c r="W387" s="172"/>
      <c r="X387" s="172"/>
      <c r="Y387" s="172"/>
      <c r="Z387" s="172"/>
      <c r="AA387" s="172"/>
      <c r="AB387" s="172"/>
      <c r="AC387" s="172"/>
      <c r="AD387" s="172"/>
      <c r="AE387" s="172"/>
      <c r="AF387" s="172"/>
    </row>
    <row r="388">
      <c r="A388" s="172"/>
      <c r="B388" s="171"/>
      <c r="C388" s="176"/>
      <c r="D388" s="172"/>
      <c r="E388" s="172"/>
      <c r="F388" s="172"/>
      <c r="G388" s="176"/>
      <c r="H388" s="172"/>
      <c r="I388" s="175"/>
      <c r="J388" s="172"/>
      <c r="K388" s="172"/>
      <c r="L388" s="172"/>
      <c r="M388" s="172"/>
      <c r="N388" s="172"/>
      <c r="O388" s="172"/>
      <c r="P388" s="172"/>
      <c r="Q388" s="172"/>
      <c r="R388" s="172"/>
      <c r="S388" s="172"/>
      <c r="T388" s="172"/>
      <c r="U388" s="172"/>
      <c r="V388" s="172"/>
      <c r="W388" s="172"/>
      <c r="X388" s="172"/>
      <c r="Y388" s="172"/>
      <c r="Z388" s="172"/>
      <c r="AA388" s="172"/>
      <c r="AB388" s="172"/>
      <c r="AC388" s="172"/>
      <c r="AD388" s="172"/>
      <c r="AE388" s="172"/>
      <c r="AF388" s="172"/>
    </row>
    <row r="389">
      <c r="A389" s="172"/>
      <c r="B389" s="171"/>
      <c r="C389" s="176"/>
      <c r="D389" s="172"/>
      <c r="E389" s="172"/>
      <c r="F389" s="172"/>
      <c r="G389" s="176"/>
      <c r="H389" s="172"/>
      <c r="I389" s="175"/>
      <c r="J389" s="172"/>
      <c r="K389" s="172"/>
      <c r="L389" s="172"/>
      <c r="M389" s="172"/>
      <c r="N389" s="172"/>
      <c r="O389" s="172"/>
      <c r="P389" s="172"/>
      <c r="Q389" s="172"/>
      <c r="R389" s="172"/>
      <c r="S389" s="172"/>
      <c r="T389" s="172"/>
      <c r="U389" s="172"/>
      <c r="V389" s="172"/>
      <c r="W389" s="172"/>
      <c r="X389" s="172"/>
      <c r="Y389" s="172"/>
      <c r="Z389" s="172"/>
      <c r="AA389" s="172"/>
      <c r="AB389" s="172"/>
      <c r="AC389" s="172"/>
      <c r="AD389" s="172"/>
      <c r="AE389" s="172"/>
      <c r="AF389" s="172"/>
    </row>
    <row r="390">
      <c r="A390" s="172"/>
      <c r="B390" s="171"/>
      <c r="C390" s="176"/>
      <c r="D390" s="172"/>
      <c r="E390" s="172"/>
      <c r="F390" s="172"/>
      <c r="G390" s="176"/>
      <c r="H390" s="172"/>
      <c r="I390" s="175"/>
      <c r="J390" s="172"/>
      <c r="K390" s="172"/>
      <c r="L390" s="172"/>
      <c r="M390" s="172"/>
      <c r="N390" s="172"/>
      <c r="O390" s="172"/>
      <c r="P390" s="172"/>
      <c r="Q390" s="172"/>
      <c r="R390" s="172"/>
      <c r="S390" s="172"/>
      <c r="T390" s="172"/>
      <c r="U390" s="172"/>
      <c r="V390" s="172"/>
      <c r="W390" s="172"/>
      <c r="X390" s="172"/>
      <c r="Y390" s="172"/>
      <c r="Z390" s="172"/>
      <c r="AA390" s="172"/>
      <c r="AB390" s="172"/>
      <c r="AC390" s="172"/>
      <c r="AD390" s="172"/>
      <c r="AE390" s="172"/>
      <c r="AF390" s="172"/>
    </row>
    <row r="391">
      <c r="A391" s="172"/>
      <c r="B391" s="171"/>
      <c r="C391" s="176"/>
      <c r="D391" s="172"/>
      <c r="E391" s="172"/>
      <c r="F391" s="172"/>
      <c r="G391" s="176"/>
      <c r="H391" s="172"/>
      <c r="I391" s="175"/>
      <c r="J391" s="172"/>
      <c r="K391" s="172"/>
      <c r="L391" s="172"/>
      <c r="M391" s="172"/>
      <c r="N391" s="172"/>
      <c r="O391" s="172"/>
      <c r="P391" s="172"/>
      <c r="Q391" s="172"/>
      <c r="R391" s="172"/>
      <c r="S391" s="172"/>
      <c r="T391" s="172"/>
      <c r="U391" s="172"/>
      <c r="V391" s="172"/>
      <c r="W391" s="172"/>
      <c r="X391" s="172"/>
      <c r="Y391" s="172"/>
      <c r="Z391" s="172"/>
      <c r="AA391" s="172"/>
      <c r="AB391" s="172"/>
      <c r="AC391" s="172"/>
      <c r="AD391" s="172"/>
      <c r="AE391" s="172"/>
      <c r="AF391" s="172"/>
    </row>
    <row r="392">
      <c r="A392" s="172"/>
      <c r="B392" s="171"/>
      <c r="C392" s="176"/>
      <c r="D392" s="172"/>
      <c r="E392" s="172"/>
      <c r="F392" s="172"/>
      <c r="G392" s="176"/>
      <c r="H392" s="172"/>
      <c r="I392" s="175"/>
      <c r="J392" s="172"/>
      <c r="K392" s="172"/>
      <c r="L392" s="172"/>
      <c r="M392" s="172"/>
      <c r="N392" s="172"/>
      <c r="O392" s="172"/>
      <c r="P392" s="172"/>
      <c r="Q392" s="172"/>
      <c r="R392" s="172"/>
      <c r="S392" s="172"/>
      <c r="T392" s="172"/>
      <c r="U392" s="172"/>
      <c r="V392" s="172"/>
      <c r="W392" s="172"/>
      <c r="X392" s="172"/>
      <c r="Y392" s="172"/>
      <c r="Z392" s="172"/>
      <c r="AA392" s="172"/>
      <c r="AB392" s="172"/>
      <c r="AC392" s="172"/>
      <c r="AD392" s="172"/>
      <c r="AE392" s="172"/>
      <c r="AF392" s="172"/>
    </row>
    <row r="393">
      <c r="A393" s="172"/>
      <c r="B393" s="171"/>
      <c r="C393" s="176"/>
      <c r="D393" s="172"/>
      <c r="E393" s="172"/>
      <c r="F393" s="172"/>
      <c r="G393" s="176"/>
      <c r="H393" s="172"/>
      <c r="I393" s="175"/>
      <c r="J393" s="172"/>
      <c r="K393" s="172"/>
      <c r="L393" s="172"/>
      <c r="M393" s="172"/>
      <c r="N393" s="172"/>
      <c r="O393" s="172"/>
      <c r="P393" s="172"/>
      <c r="Q393" s="172"/>
      <c r="R393" s="172"/>
      <c r="S393" s="172"/>
      <c r="T393" s="172"/>
      <c r="U393" s="172"/>
      <c r="V393" s="172"/>
      <c r="W393" s="172"/>
      <c r="X393" s="172"/>
      <c r="Y393" s="172"/>
      <c r="Z393" s="172"/>
      <c r="AA393" s="172"/>
      <c r="AB393" s="172"/>
      <c r="AC393" s="172"/>
      <c r="AD393" s="172"/>
      <c r="AE393" s="172"/>
      <c r="AF393" s="172"/>
    </row>
    <row r="394">
      <c r="A394" s="172"/>
      <c r="B394" s="171"/>
      <c r="C394" s="176"/>
      <c r="D394" s="172"/>
      <c r="E394" s="172"/>
      <c r="F394" s="172"/>
      <c r="G394" s="176"/>
      <c r="H394" s="172"/>
      <c r="I394" s="175"/>
      <c r="J394" s="172"/>
      <c r="K394" s="172"/>
      <c r="L394" s="172"/>
      <c r="M394" s="172"/>
      <c r="N394" s="172"/>
      <c r="O394" s="172"/>
      <c r="P394" s="172"/>
      <c r="Q394" s="172"/>
      <c r="R394" s="172"/>
      <c r="S394" s="172"/>
      <c r="T394" s="172"/>
      <c r="U394" s="172"/>
      <c r="V394" s="172"/>
      <c r="W394" s="172"/>
      <c r="X394" s="172"/>
      <c r="Y394" s="172"/>
      <c r="Z394" s="172"/>
      <c r="AA394" s="172"/>
      <c r="AB394" s="172"/>
      <c r="AC394" s="172"/>
      <c r="AD394" s="172"/>
      <c r="AE394" s="172"/>
      <c r="AF394" s="172"/>
    </row>
    <row r="395">
      <c r="A395" s="172"/>
      <c r="B395" s="171"/>
      <c r="C395" s="176"/>
      <c r="D395" s="172"/>
      <c r="E395" s="172"/>
      <c r="F395" s="172"/>
      <c r="G395" s="176"/>
      <c r="H395" s="172"/>
      <c r="I395" s="175"/>
      <c r="J395" s="172"/>
      <c r="K395" s="172"/>
      <c r="L395" s="172"/>
      <c r="M395" s="172"/>
      <c r="N395" s="172"/>
      <c r="O395" s="172"/>
      <c r="P395" s="172"/>
      <c r="Q395" s="172"/>
      <c r="R395" s="172"/>
      <c r="S395" s="172"/>
      <c r="T395" s="172"/>
      <c r="U395" s="172"/>
      <c r="V395" s="172"/>
      <c r="W395" s="172"/>
      <c r="X395" s="172"/>
      <c r="Y395" s="172"/>
      <c r="Z395" s="172"/>
      <c r="AA395" s="172"/>
      <c r="AB395" s="172"/>
      <c r="AC395" s="172"/>
      <c r="AD395" s="172"/>
      <c r="AE395" s="172"/>
      <c r="AF395" s="172"/>
    </row>
    <row r="396">
      <c r="A396" s="172"/>
      <c r="B396" s="171"/>
      <c r="C396" s="176"/>
      <c r="D396" s="172"/>
      <c r="E396" s="172"/>
      <c r="F396" s="172"/>
      <c r="G396" s="176"/>
      <c r="H396" s="172"/>
      <c r="I396" s="175"/>
      <c r="J396" s="172"/>
      <c r="K396" s="172"/>
      <c r="L396" s="172"/>
      <c r="M396" s="172"/>
      <c r="N396" s="172"/>
      <c r="O396" s="172"/>
      <c r="P396" s="172"/>
      <c r="Q396" s="172"/>
      <c r="R396" s="172"/>
      <c r="S396" s="172"/>
      <c r="T396" s="172"/>
      <c r="U396" s="172"/>
      <c r="V396" s="172"/>
      <c r="W396" s="172"/>
      <c r="X396" s="172"/>
      <c r="Y396" s="172"/>
      <c r="Z396" s="172"/>
      <c r="AA396" s="172"/>
      <c r="AB396" s="172"/>
      <c r="AC396" s="172"/>
      <c r="AD396" s="172"/>
      <c r="AE396" s="172"/>
      <c r="AF396" s="172"/>
    </row>
    <row r="397">
      <c r="A397" s="172"/>
      <c r="B397" s="171"/>
      <c r="C397" s="176"/>
      <c r="D397" s="172"/>
      <c r="E397" s="172"/>
      <c r="F397" s="172"/>
      <c r="G397" s="176"/>
      <c r="H397" s="172"/>
      <c r="I397" s="175"/>
      <c r="J397" s="172"/>
      <c r="K397" s="172"/>
      <c r="L397" s="172"/>
      <c r="M397" s="172"/>
      <c r="N397" s="172"/>
      <c r="O397" s="172"/>
      <c r="P397" s="172"/>
      <c r="Q397" s="172"/>
      <c r="R397" s="172"/>
      <c r="S397" s="172"/>
      <c r="T397" s="172"/>
      <c r="U397" s="172"/>
      <c r="V397" s="172"/>
      <c r="W397" s="172"/>
      <c r="X397" s="172"/>
      <c r="Y397" s="172"/>
      <c r="Z397" s="172"/>
      <c r="AA397" s="172"/>
      <c r="AB397" s="172"/>
      <c r="AC397" s="172"/>
      <c r="AD397" s="172"/>
      <c r="AE397" s="172"/>
      <c r="AF397" s="172"/>
    </row>
    <row r="398">
      <c r="A398" s="172"/>
      <c r="B398" s="171"/>
      <c r="C398" s="176"/>
      <c r="D398" s="172"/>
      <c r="E398" s="172"/>
      <c r="F398" s="172"/>
      <c r="G398" s="176"/>
      <c r="H398" s="172"/>
      <c r="I398" s="175"/>
      <c r="J398" s="172"/>
      <c r="K398" s="172"/>
      <c r="L398" s="172"/>
      <c r="M398" s="172"/>
      <c r="N398" s="172"/>
      <c r="O398" s="172"/>
      <c r="P398" s="172"/>
      <c r="Q398" s="172"/>
      <c r="R398" s="172"/>
      <c r="S398" s="172"/>
      <c r="T398" s="172"/>
      <c r="U398" s="172"/>
      <c r="V398" s="172"/>
      <c r="W398" s="172"/>
      <c r="X398" s="172"/>
      <c r="Y398" s="172"/>
      <c r="Z398" s="172"/>
      <c r="AA398" s="172"/>
      <c r="AB398" s="172"/>
      <c r="AC398" s="172"/>
      <c r="AD398" s="172"/>
      <c r="AE398" s="172"/>
      <c r="AF398" s="172"/>
    </row>
    <row r="399">
      <c r="A399" s="172"/>
      <c r="B399" s="171"/>
      <c r="C399" s="176"/>
      <c r="D399" s="172"/>
      <c r="E399" s="172"/>
      <c r="F399" s="172"/>
      <c r="G399" s="176"/>
      <c r="H399" s="172"/>
      <c r="I399" s="175"/>
      <c r="J399" s="172"/>
      <c r="K399" s="172"/>
      <c r="L399" s="172"/>
      <c r="M399" s="172"/>
      <c r="N399" s="172"/>
      <c r="O399" s="172"/>
      <c r="P399" s="172"/>
      <c r="Q399" s="172"/>
      <c r="R399" s="172"/>
      <c r="S399" s="172"/>
      <c r="T399" s="172"/>
      <c r="U399" s="172"/>
      <c r="V399" s="172"/>
      <c r="W399" s="172"/>
      <c r="X399" s="172"/>
      <c r="Y399" s="172"/>
      <c r="Z399" s="172"/>
      <c r="AA399" s="172"/>
      <c r="AB399" s="172"/>
      <c r="AC399" s="172"/>
      <c r="AD399" s="172"/>
      <c r="AE399" s="172"/>
      <c r="AF399" s="172"/>
    </row>
    <row r="400">
      <c r="A400" s="172"/>
      <c r="B400" s="171"/>
      <c r="C400" s="176"/>
      <c r="D400" s="172"/>
      <c r="E400" s="172"/>
      <c r="F400" s="172"/>
      <c r="G400" s="176"/>
      <c r="H400" s="172"/>
      <c r="I400" s="175"/>
      <c r="J400" s="172"/>
      <c r="K400" s="172"/>
      <c r="L400" s="172"/>
      <c r="M400" s="172"/>
      <c r="N400" s="172"/>
      <c r="O400" s="172"/>
      <c r="P400" s="172"/>
      <c r="Q400" s="172"/>
      <c r="R400" s="172"/>
      <c r="S400" s="172"/>
      <c r="T400" s="172"/>
      <c r="U400" s="172"/>
      <c r="V400" s="172"/>
      <c r="W400" s="172"/>
      <c r="X400" s="172"/>
      <c r="Y400" s="172"/>
      <c r="Z400" s="172"/>
      <c r="AA400" s="172"/>
      <c r="AB400" s="172"/>
      <c r="AC400" s="172"/>
      <c r="AD400" s="172"/>
      <c r="AE400" s="172"/>
      <c r="AF400" s="172"/>
    </row>
    <row r="401">
      <c r="A401" s="172"/>
      <c r="B401" s="171"/>
      <c r="C401" s="176"/>
      <c r="D401" s="172"/>
      <c r="E401" s="172"/>
      <c r="F401" s="172"/>
      <c r="G401" s="176"/>
      <c r="H401" s="172"/>
      <c r="I401" s="175"/>
      <c r="J401" s="172"/>
      <c r="K401" s="172"/>
      <c r="L401" s="172"/>
      <c r="M401" s="172"/>
      <c r="N401" s="172"/>
      <c r="O401" s="172"/>
      <c r="P401" s="172"/>
      <c r="Q401" s="172"/>
      <c r="R401" s="172"/>
      <c r="S401" s="172"/>
      <c r="T401" s="172"/>
      <c r="U401" s="172"/>
      <c r="V401" s="172"/>
      <c r="W401" s="172"/>
      <c r="X401" s="172"/>
      <c r="Y401" s="172"/>
      <c r="Z401" s="172"/>
      <c r="AA401" s="172"/>
      <c r="AB401" s="172"/>
      <c r="AC401" s="172"/>
      <c r="AD401" s="172"/>
      <c r="AE401" s="172"/>
      <c r="AF401" s="172"/>
    </row>
    <row r="402">
      <c r="A402" s="172"/>
      <c r="B402" s="171"/>
      <c r="C402" s="176"/>
      <c r="D402" s="172"/>
      <c r="E402" s="172"/>
      <c r="F402" s="172"/>
      <c r="G402" s="176"/>
      <c r="H402" s="172"/>
      <c r="I402" s="175"/>
      <c r="J402" s="172"/>
      <c r="K402" s="172"/>
      <c r="L402" s="172"/>
      <c r="M402" s="172"/>
      <c r="N402" s="172"/>
      <c r="O402" s="172"/>
      <c r="P402" s="172"/>
      <c r="Q402" s="172"/>
      <c r="R402" s="172"/>
      <c r="S402" s="172"/>
      <c r="T402" s="172"/>
      <c r="U402" s="172"/>
      <c r="V402" s="172"/>
      <c r="W402" s="172"/>
      <c r="X402" s="172"/>
      <c r="Y402" s="172"/>
      <c r="Z402" s="172"/>
      <c r="AA402" s="172"/>
      <c r="AB402" s="172"/>
      <c r="AC402" s="172"/>
      <c r="AD402" s="172"/>
      <c r="AE402" s="172"/>
      <c r="AF402" s="172"/>
    </row>
    <row r="403">
      <c r="A403" s="172"/>
      <c r="B403" s="171"/>
      <c r="C403" s="176"/>
      <c r="D403" s="172"/>
      <c r="E403" s="172"/>
      <c r="F403" s="172"/>
      <c r="G403" s="176"/>
      <c r="H403" s="172"/>
      <c r="I403" s="175"/>
      <c r="J403" s="172"/>
      <c r="K403" s="172"/>
      <c r="L403" s="172"/>
      <c r="M403" s="172"/>
      <c r="N403" s="172"/>
      <c r="O403" s="172"/>
      <c r="P403" s="172"/>
      <c r="Q403" s="172"/>
      <c r="R403" s="172"/>
      <c r="S403" s="172"/>
      <c r="T403" s="172"/>
      <c r="U403" s="172"/>
      <c r="V403" s="172"/>
      <c r="W403" s="172"/>
      <c r="X403" s="172"/>
      <c r="Y403" s="172"/>
      <c r="Z403" s="172"/>
      <c r="AA403" s="172"/>
      <c r="AB403" s="172"/>
      <c r="AC403" s="172"/>
      <c r="AD403" s="172"/>
      <c r="AE403" s="172"/>
      <c r="AF403" s="172"/>
    </row>
    <row r="404">
      <c r="A404" s="172"/>
      <c r="B404" s="171"/>
      <c r="C404" s="176"/>
      <c r="D404" s="172"/>
      <c r="E404" s="172"/>
      <c r="F404" s="172"/>
      <c r="G404" s="176"/>
      <c r="H404" s="172"/>
      <c r="I404" s="175"/>
      <c r="J404" s="172"/>
      <c r="K404" s="172"/>
      <c r="L404" s="172"/>
      <c r="M404" s="172"/>
      <c r="N404" s="172"/>
      <c r="O404" s="172"/>
      <c r="P404" s="172"/>
      <c r="Q404" s="172"/>
      <c r="R404" s="172"/>
      <c r="S404" s="172"/>
      <c r="T404" s="172"/>
      <c r="U404" s="172"/>
      <c r="V404" s="172"/>
      <c r="W404" s="172"/>
      <c r="X404" s="172"/>
      <c r="Y404" s="172"/>
      <c r="Z404" s="172"/>
      <c r="AA404" s="172"/>
      <c r="AB404" s="172"/>
      <c r="AC404" s="172"/>
      <c r="AD404" s="172"/>
      <c r="AE404" s="172"/>
      <c r="AF404" s="172"/>
    </row>
    <row r="405">
      <c r="A405" s="172"/>
      <c r="B405" s="171"/>
      <c r="C405" s="176"/>
      <c r="D405" s="172"/>
      <c r="E405" s="172"/>
      <c r="F405" s="172"/>
      <c r="G405" s="176"/>
      <c r="H405" s="172"/>
      <c r="I405" s="175"/>
      <c r="J405" s="172"/>
      <c r="K405" s="172"/>
      <c r="L405" s="172"/>
      <c r="M405" s="172"/>
      <c r="N405" s="172"/>
      <c r="O405" s="172"/>
      <c r="P405" s="172"/>
      <c r="Q405" s="172"/>
      <c r="R405" s="172"/>
      <c r="S405" s="172"/>
      <c r="T405" s="172"/>
      <c r="U405" s="172"/>
      <c r="V405" s="172"/>
      <c r="W405" s="172"/>
      <c r="X405" s="172"/>
      <c r="Y405" s="172"/>
      <c r="Z405" s="172"/>
      <c r="AA405" s="172"/>
      <c r="AB405" s="172"/>
      <c r="AC405" s="172"/>
      <c r="AD405" s="172"/>
      <c r="AE405" s="172"/>
      <c r="AF405" s="172"/>
    </row>
    <row r="406">
      <c r="A406" s="172"/>
      <c r="B406" s="171"/>
      <c r="C406" s="176"/>
      <c r="D406" s="172"/>
      <c r="E406" s="172"/>
      <c r="F406" s="172"/>
      <c r="G406" s="176"/>
      <c r="H406" s="172"/>
      <c r="I406" s="175"/>
      <c r="J406" s="172"/>
      <c r="K406" s="172"/>
      <c r="L406" s="172"/>
      <c r="M406" s="172"/>
      <c r="N406" s="172"/>
      <c r="O406" s="172"/>
      <c r="P406" s="172"/>
      <c r="Q406" s="172"/>
      <c r="R406" s="172"/>
      <c r="S406" s="172"/>
      <c r="T406" s="172"/>
      <c r="U406" s="172"/>
      <c r="V406" s="172"/>
      <c r="W406" s="172"/>
      <c r="X406" s="172"/>
      <c r="Y406" s="172"/>
      <c r="Z406" s="172"/>
      <c r="AA406" s="172"/>
      <c r="AB406" s="172"/>
      <c r="AC406" s="172"/>
      <c r="AD406" s="172"/>
      <c r="AE406" s="172"/>
      <c r="AF406" s="172"/>
    </row>
    <row r="407">
      <c r="A407" s="172"/>
      <c r="B407" s="171"/>
      <c r="C407" s="176"/>
      <c r="D407" s="172"/>
      <c r="E407" s="172"/>
      <c r="F407" s="172"/>
      <c r="G407" s="176"/>
      <c r="H407" s="172"/>
      <c r="I407" s="175"/>
      <c r="J407" s="172"/>
      <c r="K407" s="172"/>
      <c r="L407" s="172"/>
      <c r="M407" s="172"/>
      <c r="N407" s="172"/>
      <c r="O407" s="172"/>
      <c r="P407" s="172"/>
      <c r="Q407" s="172"/>
      <c r="R407" s="172"/>
      <c r="S407" s="172"/>
      <c r="T407" s="172"/>
      <c r="U407" s="172"/>
      <c r="V407" s="172"/>
      <c r="W407" s="172"/>
      <c r="X407" s="172"/>
      <c r="Y407" s="172"/>
      <c r="Z407" s="172"/>
      <c r="AA407" s="172"/>
      <c r="AB407" s="172"/>
      <c r="AC407" s="172"/>
      <c r="AD407" s="172"/>
      <c r="AE407" s="172"/>
      <c r="AF407" s="172"/>
    </row>
    <row r="408">
      <c r="A408" s="172"/>
      <c r="B408" s="171"/>
      <c r="C408" s="176"/>
      <c r="D408" s="172"/>
      <c r="E408" s="172"/>
      <c r="F408" s="172"/>
      <c r="G408" s="176"/>
      <c r="H408" s="172"/>
      <c r="I408" s="175"/>
      <c r="J408" s="172"/>
      <c r="K408" s="172"/>
      <c r="L408" s="172"/>
      <c r="M408" s="172"/>
      <c r="N408" s="172"/>
      <c r="O408" s="172"/>
      <c r="P408" s="172"/>
      <c r="Q408" s="172"/>
      <c r="R408" s="172"/>
      <c r="S408" s="172"/>
      <c r="T408" s="172"/>
      <c r="U408" s="172"/>
      <c r="V408" s="172"/>
      <c r="W408" s="172"/>
      <c r="X408" s="172"/>
      <c r="Y408" s="172"/>
      <c r="Z408" s="172"/>
      <c r="AA408" s="172"/>
      <c r="AB408" s="172"/>
      <c r="AC408" s="172"/>
      <c r="AD408" s="172"/>
      <c r="AE408" s="172"/>
      <c r="AF408" s="172"/>
    </row>
    <row r="409">
      <c r="A409" s="172"/>
      <c r="B409" s="171"/>
      <c r="C409" s="176"/>
      <c r="D409" s="172"/>
      <c r="E409" s="172"/>
      <c r="F409" s="172"/>
      <c r="G409" s="176"/>
      <c r="H409" s="172"/>
      <c r="I409" s="175"/>
      <c r="J409" s="172"/>
      <c r="K409" s="172"/>
      <c r="L409" s="172"/>
      <c r="M409" s="172"/>
      <c r="N409" s="172"/>
      <c r="O409" s="172"/>
      <c r="P409" s="172"/>
      <c r="Q409" s="172"/>
      <c r="R409" s="172"/>
      <c r="S409" s="172"/>
      <c r="T409" s="172"/>
      <c r="U409" s="172"/>
      <c r="V409" s="172"/>
      <c r="W409" s="172"/>
      <c r="X409" s="172"/>
      <c r="Y409" s="172"/>
      <c r="Z409" s="172"/>
      <c r="AA409" s="172"/>
      <c r="AB409" s="172"/>
      <c r="AC409" s="172"/>
      <c r="AD409" s="172"/>
      <c r="AE409" s="172"/>
      <c r="AF409" s="172"/>
    </row>
    <row r="410">
      <c r="A410" s="172"/>
      <c r="B410" s="171"/>
      <c r="C410" s="176"/>
      <c r="D410" s="172"/>
      <c r="E410" s="172"/>
      <c r="F410" s="172"/>
      <c r="G410" s="176"/>
      <c r="H410" s="172"/>
      <c r="I410" s="175"/>
      <c r="J410" s="172"/>
      <c r="K410" s="172"/>
      <c r="L410" s="172"/>
      <c r="M410" s="172"/>
      <c r="N410" s="172"/>
      <c r="O410" s="172"/>
      <c r="P410" s="172"/>
      <c r="Q410" s="172"/>
      <c r="R410" s="172"/>
      <c r="S410" s="172"/>
      <c r="T410" s="172"/>
      <c r="U410" s="172"/>
      <c r="V410" s="172"/>
      <c r="W410" s="172"/>
      <c r="X410" s="172"/>
      <c r="Y410" s="172"/>
      <c r="Z410" s="172"/>
      <c r="AA410" s="172"/>
      <c r="AB410" s="172"/>
      <c r="AC410" s="172"/>
      <c r="AD410" s="172"/>
      <c r="AE410" s="172"/>
      <c r="AF410" s="172"/>
    </row>
    <row r="411">
      <c r="A411" s="172"/>
      <c r="B411" s="171"/>
      <c r="C411" s="176"/>
      <c r="D411" s="172"/>
      <c r="E411" s="172"/>
      <c r="F411" s="172"/>
      <c r="G411" s="176"/>
      <c r="H411" s="172"/>
      <c r="I411" s="175"/>
      <c r="J411" s="172"/>
      <c r="K411" s="172"/>
      <c r="L411" s="172"/>
      <c r="M411" s="172"/>
      <c r="N411" s="172"/>
      <c r="O411" s="172"/>
      <c r="P411" s="172"/>
      <c r="Q411" s="172"/>
      <c r="R411" s="172"/>
      <c r="S411" s="172"/>
      <c r="T411" s="172"/>
      <c r="U411" s="172"/>
      <c r="V411" s="172"/>
      <c r="W411" s="172"/>
      <c r="X411" s="172"/>
      <c r="Y411" s="172"/>
      <c r="Z411" s="172"/>
      <c r="AA411" s="172"/>
      <c r="AB411" s="172"/>
      <c r="AC411" s="172"/>
      <c r="AD411" s="172"/>
      <c r="AE411" s="172"/>
      <c r="AF411" s="172"/>
    </row>
    <row r="412">
      <c r="A412" s="172"/>
      <c r="B412" s="171"/>
      <c r="C412" s="176"/>
      <c r="D412" s="172"/>
      <c r="E412" s="172"/>
      <c r="F412" s="172"/>
      <c r="G412" s="176"/>
      <c r="H412" s="172"/>
      <c r="I412" s="175"/>
      <c r="J412" s="172"/>
      <c r="K412" s="172"/>
      <c r="L412" s="172"/>
      <c r="M412" s="172"/>
      <c r="N412" s="172"/>
      <c r="O412" s="172"/>
      <c r="P412" s="172"/>
      <c r="Q412" s="172"/>
      <c r="R412" s="172"/>
      <c r="S412" s="172"/>
      <c r="T412" s="172"/>
      <c r="U412" s="172"/>
      <c r="V412" s="172"/>
      <c r="W412" s="172"/>
      <c r="X412" s="172"/>
      <c r="Y412" s="172"/>
      <c r="Z412" s="172"/>
      <c r="AA412" s="172"/>
      <c r="AB412" s="172"/>
      <c r="AC412" s="172"/>
      <c r="AD412" s="172"/>
      <c r="AE412" s="172"/>
      <c r="AF412" s="172"/>
    </row>
    <row r="413">
      <c r="A413" s="172"/>
      <c r="B413" s="171"/>
      <c r="C413" s="176"/>
      <c r="D413" s="172"/>
      <c r="E413" s="172"/>
      <c r="F413" s="172"/>
      <c r="G413" s="176"/>
      <c r="H413" s="172"/>
      <c r="I413" s="175"/>
      <c r="J413" s="172"/>
      <c r="K413" s="172"/>
      <c r="L413" s="172"/>
      <c r="M413" s="172"/>
      <c r="N413" s="172"/>
      <c r="O413" s="172"/>
      <c r="P413" s="172"/>
      <c r="Q413" s="172"/>
      <c r="R413" s="172"/>
      <c r="S413" s="172"/>
      <c r="T413" s="172"/>
      <c r="U413" s="172"/>
      <c r="V413" s="172"/>
      <c r="W413" s="172"/>
      <c r="X413" s="172"/>
      <c r="Y413" s="172"/>
      <c r="Z413" s="172"/>
      <c r="AA413" s="172"/>
      <c r="AB413" s="172"/>
      <c r="AC413" s="172"/>
      <c r="AD413" s="172"/>
      <c r="AE413" s="172"/>
      <c r="AF413" s="172"/>
    </row>
    <row r="414">
      <c r="A414" s="172"/>
      <c r="B414" s="171"/>
      <c r="C414" s="176"/>
      <c r="D414" s="172"/>
      <c r="E414" s="172"/>
      <c r="F414" s="172"/>
      <c r="G414" s="176"/>
      <c r="H414" s="172"/>
      <c r="I414" s="175"/>
      <c r="J414" s="172"/>
      <c r="K414" s="172"/>
      <c r="L414" s="172"/>
      <c r="M414" s="172"/>
      <c r="N414" s="172"/>
      <c r="O414" s="172"/>
      <c r="P414" s="172"/>
      <c r="Q414" s="172"/>
      <c r="R414" s="172"/>
      <c r="S414" s="172"/>
      <c r="T414" s="172"/>
      <c r="U414" s="172"/>
      <c r="V414" s="172"/>
      <c r="W414" s="172"/>
      <c r="X414" s="172"/>
      <c r="Y414" s="172"/>
      <c r="Z414" s="172"/>
      <c r="AA414" s="172"/>
      <c r="AB414" s="172"/>
      <c r="AC414" s="172"/>
      <c r="AD414" s="172"/>
      <c r="AE414" s="172"/>
      <c r="AF414" s="172"/>
    </row>
    <row r="415">
      <c r="A415" s="172"/>
      <c r="B415" s="171"/>
      <c r="C415" s="176"/>
      <c r="D415" s="172"/>
      <c r="E415" s="172"/>
      <c r="F415" s="172"/>
      <c r="G415" s="176"/>
      <c r="H415" s="172"/>
      <c r="I415" s="175"/>
      <c r="J415" s="172"/>
      <c r="K415" s="172"/>
      <c r="L415" s="172"/>
      <c r="M415" s="172"/>
      <c r="N415" s="172"/>
      <c r="O415" s="172"/>
      <c r="P415" s="172"/>
      <c r="Q415" s="172"/>
      <c r="R415" s="172"/>
      <c r="S415" s="172"/>
      <c r="T415" s="172"/>
      <c r="U415" s="172"/>
      <c r="V415" s="172"/>
      <c r="W415" s="172"/>
      <c r="X415" s="172"/>
      <c r="Y415" s="172"/>
      <c r="Z415" s="172"/>
      <c r="AA415" s="172"/>
      <c r="AB415" s="172"/>
      <c r="AC415" s="172"/>
      <c r="AD415" s="172"/>
      <c r="AE415" s="172"/>
      <c r="AF415" s="172"/>
    </row>
    <row r="416">
      <c r="A416" s="172"/>
      <c r="B416" s="171"/>
      <c r="C416" s="176"/>
      <c r="D416" s="172"/>
      <c r="E416" s="172"/>
      <c r="F416" s="172"/>
      <c r="G416" s="176"/>
      <c r="H416" s="172"/>
      <c r="I416" s="175"/>
      <c r="J416" s="172"/>
      <c r="K416" s="172"/>
      <c r="L416" s="172"/>
      <c r="M416" s="172"/>
      <c r="N416" s="172"/>
      <c r="O416" s="172"/>
      <c r="P416" s="172"/>
      <c r="Q416" s="172"/>
      <c r="R416" s="172"/>
      <c r="S416" s="172"/>
      <c r="T416" s="172"/>
      <c r="U416" s="172"/>
      <c r="V416" s="172"/>
      <c r="W416" s="172"/>
      <c r="X416" s="172"/>
      <c r="Y416" s="172"/>
      <c r="Z416" s="172"/>
      <c r="AA416" s="172"/>
      <c r="AB416" s="172"/>
      <c r="AC416" s="172"/>
      <c r="AD416" s="172"/>
      <c r="AE416" s="172"/>
      <c r="AF416" s="172"/>
    </row>
    <row r="417">
      <c r="A417" s="172"/>
      <c r="B417" s="171"/>
      <c r="C417" s="176"/>
      <c r="D417" s="172"/>
      <c r="E417" s="172"/>
      <c r="F417" s="172"/>
      <c r="G417" s="176"/>
      <c r="H417" s="172"/>
      <c r="I417" s="175"/>
      <c r="J417" s="172"/>
      <c r="K417" s="172"/>
      <c r="L417" s="172"/>
      <c r="M417" s="172"/>
      <c r="N417" s="172"/>
      <c r="O417" s="172"/>
      <c r="P417" s="172"/>
      <c r="Q417" s="172"/>
      <c r="R417" s="172"/>
      <c r="S417" s="172"/>
      <c r="T417" s="172"/>
      <c r="U417" s="172"/>
      <c r="V417" s="172"/>
      <c r="W417" s="172"/>
      <c r="X417" s="172"/>
      <c r="Y417" s="172"/>
      <c r="Z417" s="172"/>
      <c r="AA417" s="172"/>
      <c r="AB417" s="172"/>
      <c r="AC417" s="172"/>
      <c r="AD417" s="172"/>
      <c r="AE417" s="172"/>
      <c r="AF417" s="172"/>
    </row>
    <row r="418">
      <c r="A418" s="172"/>
      <c r="B418" s="171"/>
      <c r="C418" s="176"/>
      <c r="D418" s="172"/>
      <c r="E418" s="172"/>
      <c r="F418" s="172"/>
      <c r="G418" s="176"/>
      <c r="H418" s="172"/>
      <c r="I418" s="175"/>
      <c r="J418" s="172"/>
      <c r="K418" s="172"/>
      <c r="L418" s="172"/>
      <c r="M418" s="172"/>
      <c r="N418" s="172"/>
      <c r="O418" s="172"/>
      <c r="P418" s="172"/>
      <c r="Q418" s="172"/>
      <c r="R418" s="172"/>
      <c r="S418" s="172"/>
      <c r="T418" s="172"/>
      <c r="U418" s="172"/>
      <c r="V418" s="172"/>
      <c r="W418" s="172"/>
      <c r="X418" s="172"/>
      <c r="Y418" s="172"/>
      <c r="Z418" s="172"/>
      <c r="AA418" s="172"/>
      <c r="AB418" s="172"/>
      <c r="AC418" s="172"/>
      <c r="AD418" s="172"/>
      <c r="AE418" s="172"/>
      <c r="AF418" s="172"/>
    </row>
    <row r="419">
      <c r="A419" s="172"/>
      <c r="B419" s="171"/>
      <c r="C419" s="176"/>
      <c r="D419" s="172"/>
      <c r="E419" s="172"/>
      <c r="F419" s="172"/>
      <c r="G419" s="176"/>
      <c r="H419" s="172"/>
      <c r="I419" s="175"/>
      <c r="J419" s="172"/>
      <c r="K419" s="172"/>
      <c r="L419" s="172"/>
      <c r="M419" s="172"/>
      <c r="N419" s="172"/>
      <c r="O419" s="172"/>
      <c r="P419" s="172"/>
      <c r="Q419" s="172"/>
      <c r="R419" s="172"/>
      <c r="S419" s="172"/>
      <c r="T419" s="172"/>
      <c r="U419" s="172"/>
      <c r="V419" s="172"/>
      <c r="W419" s="172"/>
      <c r="X419" s="172"/>
      <c r="Y419" s="172"/>
      <c r="Z419" s="172"/>
      <c r="AA419" s="172"/>
      <c r="AB419" s="172"/>
      <c r="AC419" s="172"/>
      <c r="AD419" s="172"/>
      <c r="AE419" s="172"/>
      <c r="AF419" s="172"/>
    </row>
    <row r="420">
      <c r="A420" s="172"/>
      <c r="B420" s="171"/>
      <c r="C420" s="176"/>
      <c r="D420" s="172"/>
      <c r="E420" s="172"/>
      <c r="F420" s="172"/>
      <c r="G420" s="176"/>
      <c r="H420" s="172"/>
      <c r="I420" s="175"/>
      <c r="J420" s="172"/>
      <c r="K420" s="172"/>
      <c r="L420" s="172"/>
      <c r="M420" s="172"/>
      <c r="N420" s="172"/>
      <c r="O420" s="172"/>
      <c r="P420" s="172"/>
      <c r="Q420" s="172"/>
      <c r="R420" s="172"/>
      <c r="S420" s="172"/>
      <c r="T420" s="172"/>
      <c r="U420" s="172"/>
      <c r="V420" s="172"/>
      <c r="W420" s="172"/>
      <c r="X420" s="172"/>
      <c r="Y420" s="172"/>
      <c r="Z420" s="172"/>
      <c r="AA420" s="172"/>
      <c r="AB420" s="172"/>
      <c r="AC420" s="172"/>
      <c r="AD420" s="172"/>
      <c r="AE420" s="172"/>
      <c r="AF420" s="172"/>
    </row>
    <row r="421">
      <c r="A421" s="172"/>
      <c r="B421" s="171"/>
      <c r="C421" s="176"/>
      <c r="D421" s="172"/>
      <c r="E421" s="172"/>
      <c r="F421" s="172"/>
      <c r="G421" s="176"/>
      <c r="H421" s="172"/>
      <c r="I421" s="175"/>
      <c r="J421" s="172"/>
      <c r="K421" s="172"/>
      <c r="L421" s="172"/>
      <c r="M421" s="172"/>
      <c r="N421" s="172"/>
      <c r="O421" s="172"/>
      <c r="P421" s="172"/>
      <c r="Q421" s="172"/>
      <c r="R421" s="172"/>
      <c r="S421" s="172"/>
      <c r="T421" s="172"/>
      <c r="U421" s="172"/>
      <c r="V421" s="172"/>
      <c r="W421" s="172"/>
      <c r="X421" s="172"/>
      <c r="Y421" s="172"/>
      <c r="Z421" s="172"/>
      <c r="AA421" s="172"/>
      <c r="AB421" s="172"/>
      <c r="AC421" s="172"/>
      <c r="AD421" s="172"/>
      <c r="AE421" s="172"/>
      <c r="AF421" s="172"/>
    </row>
    <row r="422">
      <c r="A422" s="172"/>
      <c r="B422" s="171"/>
      <c r="C422" s="176"/>
      <c r="D422" s="172"/>
      <c r="E422" s="172"/>
      <c r="F422" s="172"/>
      <c r="G422" s="176"/>
      <c r="H422" s="172"/>
      <c r="I422" s="175"/>
      <c r="J422" s="172"/>
      <c r="K422" s="172"/>
      <c r="L422" s="172"/>
      <c r="M422" s="172"/>
      <c r="N422" s="172"/>
      <c r="O422" s="172"/>
      <c r="P422" s="172"/>
      <c r="Q422" s="172"/>
      <c r="R422" s="172"/>
      <c r="S422" s="172"/>
      <c r="T422" s="172"/>
      <c r="U422" s="172"/>
      <c r="V422" s="172"/>
      <c r="W422" s="172"/>
      <c r="X422" s="172"/>
      <c r="Y422" s="172"/>
      <c r="Z422" s="172"/>
      <c r="AA422" s="172"/>
      <c r="AB422" s="172"/>
      <c r="AC422" s="172"/>
      <c r="AD422" s="172"/>
      <c r="AE422" s="172"/>
      <c r="AF422" s="172"/>
    </row>
    <row r="423">
      <c r="A423" s="172"/>
      <c r="B423" s="171"/>
      <c r="C423" s="176"/>
      <c r="D423" s="172"/>
      <c r="E423" s="172"/>
      <c r="F423" s="172"/>
      <c r="G423" s="176"/>
      <c r="H423" s="172"/>
      <c r="I423" s="175"/>
      <c r="J423" s="172"/>
      <c r="K423" s="172"/>
      <c r="L423" s="172"/>
      <c r="M423" s="172"/>
      <c r="N423" s="172"/>
      <c r="O423" s="172"/>
      <c r="P423" s="172"/>
      <c r="Q423" s="172"/>
      <c r="R423" s="172"/>
      <c r="S423" s="172"/>
      <c r="T423" s="172"/>
      <c r="U423" s="172"/>
      <c r="V423" s="172"/>
      <c r="W423" s="172"/>
      <c r="X423" s="172"/>
      <c r="Y423" s="172"/>
      <c r="Z423" s="172"/>
      <c r="AA423" s="172"/>
      <c r="AB423" s="172"/>
      <c r="AC423" s="172"/>
      <c r="AD423" s="172"/>
      <c r="AE423" s="172"/>
      <c r="AF423" s="172"/>
    </row>
    <row r="424">
      <c r="A424" s="172"/>
      <c r="B424" s="171"/>
      <c r="C424" s="176"/>
      <c r="D424" s="172"/>
      <c r="E424" s="172"/>
      <c r="F424" s="172"/>
      <c r="G424" s="176"/>
      <c r="H424" s="172"/>
      <c r="I424" s="175"/>
      <c r="J424" s="172"/>
      <c r="K424" s="172"/>
      <c r="L424" s="172"/>
      <c r="M424" s="172"/>
      <c r="N424" s="172"/>
      <c r="O424" s="172"/>
      <c r="P424" s="172"/>
      <c r="Q424" s="172"/>
      <c r="R424" s="172"/>
      <c r="S424" s="172"/>
      <c r="T424" s="172"/>
      <c r="U424" s="172"/>
      <c r="V424" s="172"/>
      <c r="W424" s="172"/>
      <c r="X424" s="172"/>
      <c r="Y424" s="172"/>
      <c r="Z424" s="172"/>
      <c r="AA424" s="172"/>
      <c r="AB424" s="172"/>
      <c r="AC424" s="172"/>
      <c r="AD424" s="172"/>
      <c r="AE424" s="172"/>
      <c r="AF424" s="172"/>
    </row>
    <row r="425">
      <c r="A425" s="172"/>
      <c r="B425" s="171"/>
      <c r="C425" s="176"/>
      <c r="D425" s="172"/>
      <c r="E425" s="172"/>
      <c r="F425" s="172"/>
      <c r="G425" s="176"/>
      <c r="H425" s="172"/>
      <c r="I425" s="175"/>
      <c r="J425" s="172"/>
      <c r="K425" s="172"/>
      <c r="L425" s="172"/>
      <c r="M425" s="172"/>
      <c r="N425" s="172"/>
      <c r="O425" s="172"/>
      <c r="P425" s="172"/>
      <c r="Q425" s="172"/>
      <c r="R425" s="172"/>
      <c r="S425" s="172"/>
      <c r="T425" s="172"/>
      <c r="U425" s="172"/>
      <c r="V425" s="172"/>
      <c r="W425" s="172"/>
      <c r="X425" s="172"/>
      <c r="Y425" s="172"/>
      <c r="Z425" s="172"/>
      <c r="AA425" s="172"/>
      <c r="AB425" s="172"/>
      <c r="AC425" s="172"/>
      <c r="AD425" s="172"/>
      <c r="AE425" s="172"/>
      <c r="AF425" s="172"/>
    </row>
    <row r="426">
      <c r="A426" s="172"/>
      <c r="B426" s="171"/>
      <c r="C426" s="176"/>
      <c r="D426" s="172"/>
      <c r="E426" s="172"/>
      <c r="F426" s="172"/>
      <c r="G426" s="176"/>
      <c r="H426" s="172"/>
      <c r="I426" s="175"/>
      <c r="J426" s="172"/>
      <c r="K426" s="172"/>
      <c r="L426" s="172"/>
      <c r="M426" s="172"/>
      <c r="N426" s="172"/>
      <c r="O426" s="172"/>
      <c r="P426" s="172"/>
      <c r="Q426" s="172"/>
      <c r="R426" s="172"/>
      <c r="S426" s="172"/>
      <c r="T426" s="172"/>
      <c r="U426" s="172"/>
      <c r="V426" s="172"/>
      <c r="W426" s="172"/>
      <c r="X426" s="172"/>
      <c r="Y426" s="172"/>
      <c r="Z426" s="172"/>
      <c r="AA426" s="172"/>
      <c r="AB426" s="172"/>
      <c r="AC426" s="172"/>
      <c r="AD426" s="172"/>
      <c r="AE426" s="172"/>
      <c r="AF426" s="172"/>
    </row>
    <row r="427">
      <c r="A427" s="172"/>
      <c r="B427" s="171"/>
      <c r="C427" s="176"/>
      <c r="D427" s="172"/>
      <c r="E427" s="172"/>
      <c r="F427" s="172"/>
      <c r="G427" s="176"/>
      <c r="H427" s="172"/>
      <c r="I427" s="175"/>
      <c r="J427" s="172"/>
      <c r="K427" s="172"/>
      <c r="L427" s="172"/>
      <c r="M427" s="172"/>
      <c r="N427" s="172"/>
      <c r="O427" s="172"/>
      <c r="P427" s="172"/>
      <c r="Q427" s="172"/>
      <c r="R427" s="172"/>
      <c r="S427" s="172"/>
      <c r="T427" s="172"/>
      <c r="U427" s="172"/>
      <c r="V427" s="172"/>
      <c r="W427" s="172"/>
      <c r="X427" s="172"/>
      <c r="Y427" s="172"/>
      <c r="Z427" s="172"/>
      <c r="AA427" s="172"/>
      <c r="AB427" s="172"/>
      <c r="AC427" s="172"/>
      <c r="AD427" s="172"/>
      <c r="AE427" s="172"/>
      <c r="AF427" s="172"/>
    </row>
    <row r="428">
      <c r="A428" s="172"/>
      <c r="B428" s="171"/>
      <c r="C428" s="176"/>
      <c r="D428" s="172"/>
      <c r="E428" s="172"/>
      <c r="F428" s="172"/>
      <c r="G428" s="176"/>
      <c r="H428" s="172"/>
      <c r="I428" s="175"/>
      <c r="J428" s="172"/>
      <c r="K428" s="172"/>
      <c r="L428" s="172"/>
      <c r="M428" s="172"/>
      <c r="N428" s="172"/>
      <c r="O428" s="172"/>
      <c r="P428" s="172"/>
      <c r="Q428" s="172"/>
      <c r="R428" s="172"/>
      <c r="S428" s="172"/>
      <c r="T428" s="172"/>
      <c r="U428" s="172"/>
      <c r="V428" s="172"/>
      <c r="W428" s="172"/>
      <c r="X428" s="172"/>
      <c r="Y428" s="172"/>
      <c r="Z428" s="172"/>
      <c r="AA428" s="172"/>
      <c r="AB428" s="172"/>
      <c r="AC428" s="172"/>
      <c r="AD428" s="172"/>
      <c r="AE428" s="172"/>
      <c r="AF428" s="172"/>
    </row>
    <row r="429">
      <c r="A429" s="172"/>
      <c r="B429" s="171"/>
      <c r="C429" s="176"/>
      <c r="D429" s="172"/>
      <c r="E429" s="172"/>
      <c r="F429" s="172"/>
      <c r="G429" s="176"/>
      <c r="H429" s="172"/>
      <c r="I429" s="175"/>
      <c r="J429" s="172"/>
      <c r="K429" s="172"/>
      <c r="L429" s="172"/>
      <c r="M429" s="172"/>
      <c r="N429" s="172"/>
      <c r="O429" s="172"/>
      <c r="P429" s="172"/>
      <c r="Q429" s="172"/>
      <c r="R429" s="172"/>
      <c r="S429" s="172"/>
      <c r="T429" s="172"/>
      <c r="U429" s="172"/>
      <c r="V429" s="172"/>
      <c r="W429" s="172"/>
      <c r="X429" s="172"/>
      <c r="Y429" s="172"/>
      <c r="Z429" s="172"/>
      <c r="AA429" s="172"/>
      <c r="AB429" s="172"/>
      <c r="AC429" s="172"/>
      <c r="AD429" s="172"/>
      <c r="AE429" s="172"/>
      <c r="AF429" s="172"/>
    </row>
    <row r="430">
      <c r="A430" s="172"/>
      <c r="B430" s="171"/>
      <c r="C430" s="176"/>
      <c r="D430" s="172"/>
      <c r="E430" s="172"/>
      <c r="F430" s="172"/>
      <c r="G430" s="176"/>
      <c r="H430" s="172"/>
      <c r="I430" s="175"/>
      <c r="J430" s="172"/>
      <c r="K430" s="172"/>
      <c r="L430" s="172"/>
      <c r="M430" s="172"/>
      <c r="N430" s="172"/>
      <c r="O430" s="172"/>
      <c r="P430" s="172"/>
      <c r="Q430" s="172"/>
      <c r="R430" s="172"/>
      <c r="S430" s="172"/>
      <c r="T430" s="172"/>
      <c r="U430" s="172"/>
      <c r="V430" s="172"/>
      <c r="W430" s="172"/>
      <c r="X430" s="172"/>
      <c r="Y430" s="172"/>
      <c r="Z430" s="172"/>
      <c r="AA430" s="172"/>
      <c r="AB430" s="172"/>
      <c r="AC430" s="172"/>
      <c r="AD430" s="172"/>
      <c r="AE430" s="172"/>
      <c r="AF430" s="172"/>
    </row>
    <row r="431">
      <c r="A431" s="172"/>
      <c r="B431" s="171"/>
      <c r="C431" s="176"/>
      <c r="D431" s="172"/>
      <c r="E431" s="172"/>
      <c r="F431" s="172"/>
      <c r="G431" s="176"/>
      <c r="H431" s="172"/>
      <c r="I431" s="175"/>
      <c r="J431" s="172"/>
      <c r="K431" s="172"/>
      <c r="L431" s="172"/>
      <c r="M431" s="172"/>
      <c r="N431" s="172"/>
      <c r="O431" s="172"/>
      <c r="P431" s="172"/>
      <c r="Q431" s="172"/>
      <c r="R431" s="172"/>
      <c r="S431" s="172"/>
      <c r="T431" s="172"/>
      <c r="U431" s="172"/>
      <c r="V431" s="172"/>
      <c r="W431" s="172"/>
      <c r="X431" s="172"/>
      <c r="Y431" s="172"/>
      <c r="Z431" s="172"/>
      <c r="AA431" s="172"/>
      <c r="AB431" s="172"/>
      <c r="AC431" s="172"/>
      <c r="AD431" s="172"/>
      <c r="AE431" s="172"/>
      <c r="AF431" s="172"/>
    </row>
    <row r="432">
      <c r="A432" s="172"/>
      <c r="B432" s="171"/>
      <c r="C432" s="176"/>
      <c r="D432" s="172"/>
      <c r="E432" s="172"/>
      <c r="F432" s="172"/>
      <c r="G432" s="176"/>
      <c r="H432" s="172"/>
      <c r="I432" s="175"/>
      <c r="J432" s="172"/>
      <c r="K432" s="172"/>
      <c r="L432" s="172"/>
      <c r="M432" s="172"/>
      <c r="N432" s="172"/>
      <c r="O432" s="172"/>
      <c r="P432" s="172"/>
      <c r="Q432" s="172"/>
      <c r="R432" s="172"/>
      <c r="S432" s="172"/>
      <c r="T432" s="172"/>
      <c r="U432" s="172"/>
      <c r="V432" s="172"/>
      <c r="W432" s="172"/>
      <c r="X432" s="172"/>
      <c r="Y432" s="172"/>
      <c r="Z432" s="172"/>
      <c r="AA432" s="172"/>
      <c r="AB432" s="172"/>
      <c r="AC432" s="172"/>
      <c r="AD432" s="172"/>
      <c r="AE432" s="172"/>
      <c r="AF432" s="172"/>
    </row>
    <row r="433">
      <c r="A433" s="172"/>
      <c r="B433" s="171"/>
      <c r="C433" s="176"/>
      <c r="D433" s="172"/>
      <c r="E433" s="172"/>
      <c r="F433" s="172"/>
      <c r="G433" s="176"/>
      <c r="H433" s="172"/>
      <c r="I433" s="175"/>
      <c r="J433" s="172"/>
      <c r="K433" s="172"/>
      <c r="L433" s="172"/>
      <c r="M433" s="172"/>
      <c r="N433" s="172"/>
      <c r="O433" s="172"/>
      <c r="P433" s="172"/>
      <c r="Q433" s="172"/>
      <c r="R433" s="172"/>
      <c r="S433" s="172"/>
      <c r="T433" s="172"/>
      <c r="U433" s="172"/>
      <c r="V433" s="172"/>
      <c r="W433" s="172"/>
      <c r="X433" s="172"/>
      <c r="Y433" s="172"/>
      <c r="Z433" s="172"/>
      <c r="AA433" s="172"/>
      <c r="AB433" s="172"/>
      <c r="AC433" s="172"/>
      <c r="AD433" s="172"/>
      <c r="AE433" s="172"/>
      <c r="AF433" s="172"/>
    </row>
    <row r="434">
      <c r="A434" s="172"/>
      <c r="B434" s="171"/>
      <c r="C434" s="176"/>
      <c r="D434" s="172"/>
      <c r="E434" s="172"/>
      <c r="F434" s="172"/>
      <c r="G434" s="176"/>
      <c r="H434" s="172"/>
      <c r="I434" s="175"/>
      <c r="J434" s="172"/>
      <c r="K434" s="172"/>
      <c r="L434" s="172"/>
      <c r="M434" s="172"/>
      <c r="N434" s="172"/>
      <c r="O434" s="172"/>
      <c r="P434" s="172"/>
      <c r="Q434" s="172"/>
      <c r="R434" s="172"/>
      <c r="S434" s="172"/>
      <c r="T434" s="172"/>
      <c r="U434" s="172"/>
      <c r="V434" s="172"/>
      <c r="W434" s="172"/>
      <c r="X434" s="172"/>
      <c r="Y434" s="172"/>
      <c r="Z434" s="172"/>
      <c r="AA434" s="172"/>
      <c r="AB434" s="172"/>
      <c r="AC434" s="172"/>
      <c r="AD434" s="172"/>
      <c r="AE434" s="172"/>
      <c r="AF434" s="172"/>
    </row>
    <row r="435">
      <c r="A435" s="172"/>
      <c r="B435" s="171"/>
      <c r="C435" s="176"/>
      <c r="D435" s="172"/>
      <c r="E435" s="172"/>
      <c r="F435" s="172"/>
      <c r="G435" s="176"/>
      <c r="H435" s="172"/>
      <c r="I435" s="175"/>
      <c r="J435" s="172"/>
      <c r="K435" s="172"/>
      <c r="L435" s="172"/>
      <c r="M435" s="172"/>
      <c r="N435" s="172"/>
      <c r="O435" s="172"/>
      <c r="P435" s="172"/>
      <c r="Q435" s="172"/>
      <c r="R435" s="172"/>
      <c r="S435" s="172"/>
      <c r="T435" s="172"/>
      <c r="U435" s="172"/>
      <c r="V435" s="172"/>
      <c r="W435" s="172"/>
      <c r="X435" s="172"/>
      <c r="Y435" s="172"/>
      <c r="Z435" s="172"/>
      <c r="AA435" s="172"/>
      <c r="AB435" s="172"/>
      <c r="AC435" s="172"/>
      <c r="AD435" s="172"/>
      <c r="AE435" s="172"/>
      <c r="AF435" s="172"/>
    </row>
    <row r="436">
      <c r="A436" s="172"/>
      <c r="B436" s="171"/>
      <c r="C436" s="176"/>
      <c r="D436" s="172"/>
      <c r="E436" s="172"/>
      <c r="F436" s="172"/>
      <c r="G436" s="176"/>
      <c r="H436" s="172"/>
      <c r="I436" s="175"/>
      <c r="J436" s="172"/>
      <c r="K436" s="172"/>
      <c r="L436" s="172"/>
      <c r="M436" s="172"/>
      <c r="N436" s="172"/>
      <c r="O436" s="172"/>
      <c r="P436" s="172"/>
      <c r="Q436" s="172"/>
      <c r="R436" s="172"/>
      <c r="S436" s="172"/>
      <c r="T436" s="172"/>
      <c r="U436" s="172"/>
      <c r="V436" s="172"/>
      <c r="W436" s="172"/>
      <c r="X436" s="172"/>
      <c r="Y436" s="172"/>
      <c r="Z436" s="172"/>
      <c r="AA436" s="172"/>
      <c r="AB436" s="172"/>
      <c r="AC436" s="172"/>
      <c r="AD436" s="172"/>
      <c r="AE436" s="172"/>
      <c r="AF436" s="172"/>
    </row>
    <row r="437">
      <c r="A437" s="172"/>
      <c r="B437" s="171"/>
      <c r="C437" s="176"/>
      <c r="D437" s="172"/>
      <c r="E437" s="172"/>
      <c r="F437" s="172"/>
      <c r="G437" s="176"/>
      <c r="H437" s="172"/>
      <c r="I437" s="175"/>
      <c r="J437" s="172"/>
      <c r="K437" s="172"/>
      <c r="L437" s="172"/>
      <c r="M437" s="172"/>
      <c r="N437" s="172"/>
      <c r="O437" s="172"/>
      <c r="P437" s="172"/>
      <c r="Q437" s="172"/>
      <c r="R437" s="172"/>
      <c r="S437" s="172"/>
      <c r="T437" s="172"/>
      <c r="U437" s="172"/>
      <c r="V437" s="172"/>
      <c r="W437" s="172"/>
      <c r="X437" s="172"/>
      <c r="Y437" s="172"/>
      <c r="Z437" s="172"/>
      <c r="AA437" s="172"/>
      <c r="AB437" s="172"/>
      <c r="AC437" s="172"/>
      <c r="AD437" s="172"/>
      <c r="AE437" s="172"/>
      <c r="AF437" s="172"/>
    </row>
    <row r="438">
      <c r="A438" s="172"/>
      <c r="B438" s="171"/>
      <c r="C438" s="176"/>
      <c r="D438" s="172"/>
      <c r="E438" s="172"/>
      <c r="F438" s="172"/>
      <c r="G438" s="176"/>
      <c r="H438" s="172"/>
      <c r="I438" s="175"/>
      <c r="J438" s="172"/>
      <c r="K438" s="172"/>
      <c r="L438" s="172"/>
      <c r="M438" s="172"/>
      <c r="N438" s="172"/>
      <c r="O438" s="172"/>
      <c r="P438" s="172"/>
      <c r="Q438" s="172"/>
      <c r="R438" s="172"/>
      <c r="S438" s="172"/>
      <c r="T438" s="172"/>
      <c r="U438" s="172"/>
      <c r="V438" s="172"/>
      <c r="W438" s="172"/>
      <c r="X438" s="172"/>
      <c r="Y438" s="172"/>
      <c r="Z438" s="172"/>
      <c r="AA438" s="172"/>
      <c r="AB438" s="172"/>
      <c r="AC438" s="172"/>
      <c r="AD438" s="172"/>
      <c r="AE438" s="172"/>
      <c r="AF438" s="172"/>
    </row>
    <row r="439">
      <c r="A439" s="172"/>
      <c r="B439" s="171"/>
      <c r="C439" s="176"/>
      <c r="D439" s="172"/>
      <c r="E439" s="172"/>
      <c r="F439" s="172"/>
      <c r="G439" s="176"/>
      <c r="H439" s="172"/>
      <c r="I439" s="175"/>
      <c r="J439" s="172"/>
      <c r="K439" s="172"/>
      <c r="L439" s="172"/>
      <c r="M439" s="172"/>
      <c r="N439" s="172"/>
      <c r="O439" s="172"/>
      <c r="P439" s="172"/>
      <c r="Q439" s="172"/>
      <c r="R439" s="172"/>
      <c r="S439" s="172"/>
      <c r="T439" s="172"/>
      <c r="U439" s="172"/>
      <c r="V439" s="172"/>
      <c r="W439" s="172"/>
      <c r="X439" s="172"/>
      <c r="Y439" s="172"/>
      <c r="Z439" s="172"/>
      <c r="AA439" s="172"/>
      <c r="AB439" s="172"/>
      <c r="AC439" s="172"/>
      <c r="AD439" s="172"/>
      <c r="AE439" s="172"/>
      <c r="AF439" s="172"/>
    </row>
    <row r="440">
      <c r="A440" s="172"/>
      <c r="B440" s="171"/>
      <c r="C440" s="176"/>
      <c r="D440" s="172"/>
      <c r="E440" s="172"/>
      <c r="F440" s="172"/>
      <c r="G440" s="176"/>
      <c r="H440" s="172"/>
      <c r="I440" s="175"/>
      <c r="J440" s="172"/>
      <c r="K440" s="172"/>
      <c r="L440" s="172"/>
      <c r="M440" s="172"/>
      <c r="N440" s="172"/>
      <c r="O440" s="172"/>
      <c r="P440" s="172"/>
      <c r="Q440" s="172"/>
      <c r="R440" s="172"/>
      <c r="S440" s="172"/>
      <c r="T440" s="172"/>
      <c r="U440" s="172"/>
      <c r="V440" s="172"/>
      <c r="W440" s="172"/>
      <c r="X440" s="172"/>
      <c r="Y440" s="172"/>
      <c r="Z440" s="172"/>
      <c r="AA440" s="172"/>
      <c r="AB440" s="172"/>
      <c r="AC440" s="172"/>
      <c r="AD440" s="172"/>
      <c r="AE440" s="172"/>
      <c r="AF440" s="172"/>
    </row>
    <row r="441">
      <c r="A441" s="172"/>
      <c r="B441" s="171"/>
      <c r="C441" s="176"/>
      <c r="D441" s="172"/>
      <c r="E441" s="172"/>
      <c r="F441" s="172"/>
      <c r="G441" s="176"/>
      <c r="H441" s="172"/>
      <c r="I441" s="175"/>
      <c r="J441" s="172"/>
      <c r="K441" s="172"/>
      <c r="L441" s="172"/>
      <c r="M441" s="172"/>
      <c r="N441" s="172"/>
      <c r="O441" s="172"/>
      <c r="P441" s="172"/>
      <c r="Q441" s="172"/>
      <c r="R441" s="172"/>
      <c r="S441" s="172"/>
      <c r="T441" s="172"/>
      <c r="U441" s="172"/>
      <c r="V441" s="172"/>
      <c r="W441" s="172"/>
      <c r="X441" s="172"/>
      <c r="Y441" s="172"/>
      <c r="Z441" s="172"/>
      <c r="AA441" s="172"/>
      <c r="AB441" s="172"/>
      <c r="AC441" s="172"/>
      <c r="AD441" s="172"/>
      <c r="AE441" s="172"/>
      <c r="AF441" s="172"/>
    </row>
    <row r="442">
      <c r="A442" s="172"/>
      <c r="B442" s="171"/>
      <c r="C442" s="176"/>
      <c r="D442" s="172"/>
      <c r="E442" s="172"/>
      <c r="F442" s="172"/>
      <c r="G442" s="176"/>
      <c r="H442" s="172"/>
      <c r="I442" s="175"/>
      <c r="J442" s="172"/>
      <c r="K442" s="172"/>
      <c r="L442" s="172"/>
      <c r="M442" s="172"/>
      <c r="N442" s="172"/>
      <c r="O442" s="172"/>
      <c r="P442" s="172"/>
      <c r="Q442" s="172"/>
      <c r="R442" s="172"/>
      <c r="S442" s="172"/>
      <c r="T442" s="172"/>
      <c r="U442" s="172"/>
      <c r="V442" s="172"/>
      <c r="W442" s="172"/>
      <c r="X442" s="172"/>
      <c r="Y442" s="172"/>
      <c r="Z442" s="172"/>
      <c r="AA442" s="172"/>
      <c r="AB442" s="172"/>
      <c r="AC442" s="172"/>
      <c r="AD442" s="172"/>
      <c r="AE442" s="172"/>
      <c r="AF442" s="172"/>
    </row>
    <row r="443">
      <c r="A443" s="172"/>
      <c r="B443" s="171"/>
      <c r="C443" s="176"/>
      <c r="D443" s="172"/>
      <c r="E443" s="172"/>
      <c r="F443" s="172"/>
      <c r="G443" s="176"/>
      <c r="H443" s="172"/>
      <c r="I443" s="175"/>
      <c r="J443" s="172"/>
      <c r="K443" s="172"/>
      <c r="L443" s="172"/>
      <c r="M443" s="172"/>
      <c r="N443" s="172"/>
      <c r="O443" s="172"/>
      <c r="P443" s="172"/>
      <c r="Q443" s="172"/>
      <c r="R443" s="172"/>
      <c r="S443" s="172"/>
      <c r="T443" s="172"/>
      <c r="U443" s="172"/>
      <c r="V443" s="172"/>
      <c r="W443" s="172"/>
      <c r="X443" s="172"/>
      <c r="Y443" s="172"/>
      <c r="Z443" s="172"/>
      <c r="AA443" s="172"/>
      <c r="AB443" s="172"/>
      <c r="AC443" s="172"/>
      <c r="AD443" s="172"/>
      <c r="AE443" s="172"/>
      <c r="AF443" s="172"/>
    </row>
    <row r="444">
      <c r="A444" s="172"/>
      <c r="B444" s="171"/>
      <c r="C444" s="176"/>
      <c r="D444" s="172"/>
      <c r="E444" s="172"/>
      <c r="F444" s="172"/>
      <c r="G444" s="176"/>
      <c r="H444" s="172"/>
      <c r="I444" s="175"/>
      <c r="J444" s="172"/>
      <c r="K444" s="172"/>
      <c r="L444" s="172"/>
      <c r="M444" s="172"/>
      <c r="N444" s="172"/>
      <c r="O444" s="172"/>
      <c r="P444" s="172"/>
      <c r="Q444" s="172"/>
      <c r="R444" s="172"/>
      <c r="S444" s="172"/>
      <c r="T444" s="172"/>
      <c r="U444" s="172"/>
      <c r="V444" s="172"/>
      <c r="W444" s="172"/>
      <c r="X444" s="172"/>
      <c r="Y444" s="172"/>
      <c r="Z444" s="172"/>
      <c r="AA444" s="172"/>
      <c r="AB444" s="172"/>
      <c r="AC444" s="172"/>
      <c r="AD444" s="172"/>
      <c r="AE444" s="172"/>
      <c r="AF444" s="172"/>
    </row>
    <row r="445">
      <c r="A445" s="172"/>
      <c r="B445" s="171"/>
      <c r="C445" s="176"/>
      <c r="D445" s="172"/>
      <c r="E445" s="172"/>
      <c r="F445" s="172"/>
      <c r="G445" s="176"/>
      <c r="H445" s="172"/>
      <c r="I445" s="175"/>
      <c r="J445" s="172"/>
      <c r="K445" s="172"/>
      <c r="L445" s="172"/>
      <c r="M445" s="172"/>
      <c r="N445" s="172"/>
      <c r="O445" s="172"/>
      <c r="P445" s="172"/>
      <c r="Q445" s="172"/>
      <c r="R445" s="172"/>
      <c r="S445" s="172"/>
      <c r="T445" s="172"/>
      <c r="U445" s="172"/>
      <c r="V445" s="172"/>
      <c r="W445" s="172"/>
      <c r="X445" s="172"/>
      <c r="Y445" s="172"/>
      <c r="Z445" s="172"/>
      <c r="AA445" s="172"/>
      <c r="AB445" s="172"/>
      <c r="AC445" s="172"/>
      <c r="AD445" s="172"/>
      <c r="AE445" s="172"/>
      <c r="AF445" s="172"/>
    </row>
    <row r="446">
      <c r="A446" s="172"/>
      <c r="B446" s="171"/>
      <c r="C446" s="176"/>
      <c r="D446" s="172"/>
      <c r="E446" s="172"/>
      <c r="F446" s="172"/>
      <c r="G446" s="176"/>
      <c r="H446" s="172"/>
      <c r="I446" s="175"/>
      <c r="J446" s="172"/>
      <c r="K446" s="172"/>
      <c r="L446" s="172"/>
      <c r="M446" s="172"/>
      <c r="N446" s="172"/>
      <c r="O446" s="172"/>
      <c r="P446" s="172"/>
      <c r="Q446" s="172"/>
      <c r="R446" s="172"/>
      <c r="S446" s="172"/>
      <c r="T446" s="172"/>
      <c r="U446" s="172"/>
      <c r="V446" s="172"/>
      <c r="W446" s="172"/>
      <c r="X446" s="172"/>
      <c r="Y446" s="172"/>
      <c r="Z446" s="172"/>
      <c r="AA446" s="172"/>
      <c r="AB446" s="172"/>
      <c r="AC446" s="172"/>
      <c r="AD446" s="172"/>
      <c r="AE446" s="172"/>
      <c r="AF446" s="172"/>
    </row>
    <row r="447">
      <c r="A447" s="172"/>
      <c r="B447" s="171"/>
      <c r="C447" s="176"/>
      <c r="D447" s="172"/>
      <c r="E447" s="172"/>
      <c r="F447" s="172"/>
      <c r="G447" s="176"/>
      <c r="H447" s="172"/>
      <c r="I447" s="175"/>
      <c r="J447" s="172"/>
      <c r="K447" s="172"/>
      <c r="L447" s="172"/>
      <c r="M447" s="172"/>
      <c r="N447" s="172"/>
      <c r="O447" s="172"/>
      <c r="P447" s="172"/>
      <c r="Q447" s="172"/>
      <c r="R447" s="172"/>
      <c r="S447" s="172"/>
      <c r="T447" s="172"/>
      <c r="U447" s="172"/>
      <c r="V447" s="172"/>
      <c r="W447" s="172"/>
      <c r="X447" s="172"/>
      <c r="Y447" s="172"/>
      <c r="Z447" s="172"/>
      <c r="AA447" s="172"/>
      <c r="AB447" s="172"/>
      <c r="AC447" s="172"/>
      <c r="AD447" s="172"/>
      <c r="AE447" s="172"/>
      <c r="AF447" s="172"/>
    </row>
    <row r="448">
      <c r="A448" s="172"/>
      <c r="B448" s="171"/>
      <c r="C448" s="176"/>
      <c r="D448" s="172"/>
      <c r="E448" s="172"/>
      <c r="F448" s="172"/>
      <c r="G448" s="176"/>
      <c r="H448" s="172"/>
      <c r="I448" s="175"/>
      <c r="J448" s="172"/>
      <c r="K448" s="172"/>
      <c r="L448" s="172"/>
      <c r="M448" s="172"/>
      <c r="N448" s="172"/>
      <c r="O448" s="172"/>
      <c r="P448" s="172"/>
      <c r="Q448" s="172"/>
      <c r="R448" s="172"/>
      <c r="S448" s="172"/>
      <c r="T448" s="172"/>
      <c r="U448" s="172"/>
      <c r="V448" s="172"/>
      <c r="W448" s="172"/>
      <c r="X448" s="172"/>
      <c r="Y448" s="172"/>
      <c r="Z448" s="172"/>
      <c r="AA448" s="172"/>
      <c r="AB448" s="172"/>
      <c r="AC448" s="172"/>
      <c r="AD448" s="172"/>
      <c r="AE448" s="172"/>
      <c r="AF448" s="172"/>
    </row>
    <row r="449">
      <c r="A449" s="172"/>
      <c r="B449" s="171"/>
      <c r="C449" s="176"/>
      <c r="D449" s="172"/>
      <c r="E449" s="172"/>
      <c r="F449" s="172"/>
      <c r="G449" s="176"/>
      <c r="H449" s="172"/>
      <c r="I449" s="175"/>
      <c r="J449" s="172"/>
      <c r="K449" s="172"/>
      <c r="L449" s="172"/>
      <c r="M449" s="172"/>
      <c r="N449" s="172"/>
      <c r="O449" s="172"/>
      <c r="P449" s="172"/>
      <c r="Q449" s="172"/>
      <c r="R449" s="172"/>
      <c r="S449" s="172"/>
      <c r="T449" s="172"/>
      <c r="U449" s="172"/>
      <c r="V449" s="172"/>
      <c r="W449" s="172"/>
      <c r="X449" s="172"/>
      <c r="Y449" s="172"/>
      <c r="Z449" s="172"/>
      <c r="AA449" s="172"/>
      <c r="AB449" s="172"/>
      <c r="AC449" s="172"/>
      <c r="AD449" s="172"/>
      <c r="AE449" s="172"/>
      <c r="AF449" s="172"/>
    </row>
    <row r="450">
      <c r="A450" s="172"/>
      <c r="B450" s="171"/>
      <c r="C450" s="176"/>
      <c r="D450" s="172"/>
      <c r="E450" s="172"/>
      <c r="F450" s="172"/>
      <c r="G450" s="176"/>
      <c r="H450" s="172"/>
      <c r="I450" s="175"/>
      <c r="J450" s="172"/>
      <c r="K450" s="172"/>
      <c r="L450" s="172"/>
      <c r="M450" s="172"/>
      <c r="N450" s="172"/>
      <c r="O450" s="172"/>
      <c r="P450" s="172"/>
      <c r="Q450" s="172"/>
      <c r="R450" s="172"/>
      <c r="S450" s="172"/>
      <c r="T450" s="172"/>
      <c r="U450" s="172"/>
      <c r="V450" s="172"/>
      <c r="W450" s="172"/>
      <c r="X450" s="172"/>
      <c r="Y450" s="172"/>
      <c r="Z450" s="172"/>
      <c r="AA450" s="172"/>
      <c r="AB450" s="172"/>
      <c r="AC450" s="172"/>
      <c r="AD450" s="172"/>
      <c r="AE450" s="172"/>
      <c r="AF450" s="172"/>
    </row>
    <row r="451">
      <c r="A451" s="172"/>
      <c r="B451" s="171"/>
      <c r="C451" s="176"/>
      <c r="D451" s="172"/>
      <c r="E451" s="172"/>
      <c r="F451" s="172"/>
      <c r="G451" s="176"/>
      <c r="H451" s="172"/>
      <c r="I451" s="175"/>
      <c r="J451" s="172"/>
      <c r="K451" s="172"/>
      <c r="L451" s="172"/>
      <c r="M451" s="172"/>
      <c r="N451" s="172"/>
      <c r="O451" s="172"/>
      <c r="P451" s="172"/>
      <c r="Q451" s="172"/>
      <c r="R451" s="172"/>
      <c r="S451" s="172"/>
      <c r="T451" s="172"/>
      <c r="U451" s="172"/>
      <c r="V451" s="172"/>
      <c r="W451" s="172"/>
      <c r="X451" s="172"/>
      <c r="Y451" s="172"/>
      <c r="Z451" s="172"/>
      <c r="AA451" s="172"/>
      <c r="AB451" s="172"/>
      <c r="AC451" s="172"/>
      <c r="AD451" s="172"/>
      <c r="AE451" s="172"/>
      <c r="AF451" s="172"/>
    </row>
    <row r="452">
      <c r="A452" s="172"/>
      <c r="B452" s="171"/>
      <c r="C452" s="176"/>
      <c r="D452" s="172"/>
      <c r="E452" s="172"/>
      <c r="F452" s="172"/>
      <c r="G452" s="176"/>
      <c r="H452" s="172"/>
      <c r="I452" s="175"/>
      <c r="J452" s="172"/>
      <c r="K452" s="172"/>
      <c r="L452" s="172"/>
      <c r="M452" s="172"/>
      <c r="N452" s="172"/>
      <c r="O452" s="172"/>
      <c r="P452" s="172"/>
      <c r="Q452" s="172"/>
      <c r="R452" s="172"/>
      <c r="S452" s="172"/>
      <c r="T452" s="172"/>
      <c r="U452" s="172"/>
      <c r="V452" s="172"/>
      <c r="W452" s="172"/>
      <c r="X452" s="172"/>
      <c r="Y452" s="172"/>
      <c r="Z452" s="172"/>
      <c r="AA452" s="172"/>
      <c r="AB452" s="172"/>
      <c r="AC452" s="172"/>
      <c r="AD452" s="172"/>
      <c r="AE452" s="172"/>
      <c r="AF452" s="172"/>
    </row>
    <row r="453">
      <c r="A453" s="172"/>
      <c r="B453" s="171"/>
      <c r="C453" s="176"/>
      <c r="D453" s="172"/>
      <c r="E453" s="172"/>
      <c r="F453" s="172"/>
      <c r="G453" s="176"/>
      <c r="H453" s="172"/>
      <c r="I453" s="175"/>
      <c r="J453" s="172"/>
      <c r="K453" s="172"/>
      <c r="L453" s="172"/>
      <c r="M453" s="172"/>
      <c r="N453" s="172"/>
      <c r="O453" s="172"/>
      <c r="P453" s="172"/>
      <c r="Q453" s="172"/>
      <c r="R453" s="172"/>
      <c r="S453" s="172"/>
      <c r="T453" s="172"/>
      <c r="U453" s="172"/>
      <c r="V453" s="172"/>
      <c r="W453" s="172"/>
      <c r="X453" s="172"/>
      <c r="Y453" s="172"/>
      <c r="Z453" s="172"/>
      <c r="AA453" s="172"/>
      <c r="AB453" s="172"/>
      <c r="AC453" s="172"/>
      <c r="AD453" s="172"/>
      <c r="AE453" s="172"/>
      <c r="AF453" s="172"/>
    </row>
    <row r="454">
      <c r="A454" s="172"/>
      <c r="B454" s="171"/>
      <c r="C454" s="176"/>
      <c r="D454" s="172"/>
      <c r="E454" s="172"/>
      <c r="F454" s="172"/>
      <c r="G454" s="176"/>
      <c r="H454" s="172"/>
      <c r="I454" s="175"/>
      <c r="J454" s="172"/>
      <c r="K454" s="172"/>
      <c r="L454" s="172"/>
      <c r="M454" s="172"/>
      <c r="N454" s="172"/>
      <c r="O454" s="172"/>
      <c r="P454" s="172"/>
      <c r="Q454" s="172"/>
      <c r="R454" s="172"/>
      <c r="S454" s="172"/>
      <c r="T454" s="172"/>
      <c r="U454" s="172"/>
      <c r="V454" s="172"/>
      <c r="W454" s="172"/>
      <c r="X454" s="172"/>
      <c r="Y454" s="172"/>
      <c r="Z454" s="172"/>
      <c r="AA454" s="172"/>
      <c r="AB454" s="172"/>
      <c r="AC454" s="172"/>
      <c r="AD454" s="172"/>
      <c r="AE454" s="172"/>
      <c r="AF454" s="172"/>
    </row>
    <row r="455">
      <c r="A455" s="172"/>
      <c r="B455" s="171"/>
      <c r="C455" s="176"/>
      <c r="D455" s="172"/>
      <c r="E455" s="172"/>
      <c r="F455" s="172"/>
      <c r="G455" s="176"/>
      <c r="H455" s="172"/>
      <c r="I455" s="175"/>
      <c r="J455" s="172"/>
      <c r="K455" s="172"/>
      <c r="L455" s="172"/>
      <c r="M455" s="172"/>
      <c r="N455" s="172"/>
      <c r="O455" s="172"/>
      <c r="P455" s="172"/>
      <c r="Q455" s="172"/>
      <c r="R455" s="172"/>
      <c r="S455" s="172"/>
      <c r="T455" s="172"/>
      <c r="U455" s="172"/>
      <c r="V455" s="172"/>
      <c r="W455" s="172"/>
      <c r="X455" s="172"/>
      <c r="Y455" s="172"/>
      <c r="Z455" s="172"/>
      <c r="AA455" s="172"/>
      <c r="AB455" s="172"/>
      <c r="AC455" s="172"/>
      <c r="AD455" s="172"/>
      <c r="AE455" s="172"/>
      <c r="AF455" s="172"/>
    </row>
    <row r="456">
      <c r="A456" s="172"/>
      <c r="B456" s="171"/>
      <c r="C456" s="176"/>
      <c r="D456" s="172"/>
      <c r="E456" s="172"/>
      <c r="F456" s="172"/>
      <c r="G456" s="176"/>
      <c r="H456" s="172"/>
      <c r="I456" s="175"/>
      <c r="J456" s="172"/>
      <c r="K456" s="172"/>
      <c r="L456" s="172"/>
      <c r="M456" s="172"/>
      <c r="N456" s="172"/>
      <c r="O456" s="172"/>
      <c r="P456" s="172"/>
      <c r="Q456" s="172"/>
      <c r="R456" s="172"/>
      <c r="S456" s="172"/>
      <c r="T456" s="172"/>
      <c r="U456" s="172"/>
      <c r="V456" s="172"/>
      <c r="W456" s="172"/>
      <c r="X456" s="172"/>
      <c r="Y456" s="172"/>
      <c r="Z456" s="172"/>
      <c r="AA456" s="172"/>
      <c r="AB456" s="172"/>
      <c r="AC456" s="172"/>
      <c r="AD456" s="172"/>
      <c r="AE456" s="172"/>
      <c r="AF456" s="172"/>
    </row>
    <row r="457">
      <c r="A457" s="172"/>
      <c r="B457" s="171"/>
      <c r="C457" s="176"/>
      <c r="D457" s="172"/>
      <c r="E457" s="172"/>
      <c r="F457" s="172"/>
      <c r="G457" s="176"/>
      <c r="H457" s="172"/>
      <c r="I457" s="175"/>
      <c r="J457" s="172"/>
      <c r="K457" s="172"/>
      <c r="L457" s="172"/>
      <c r="M457" s="172"/>
      <c r="N457" s="172"/>
      <c r="O457" s="172"/>
      <c r="P457" s="172"/>
      <c r="Q457" s="172"/>
      <c r="R457" s="172"/>
      <c r="S457" s="172"/>
      <c r="T457" s="172"/>
      <c r="U457" s="172"/>
      <c r="V457" s="172"/>
      <c r="W457" s="172"/>
      <c r="X457" s="172"/>
      <c r="Y457" s="172"/>
      <c r="Z457" s="172"/>
      <c r="AA457" s="172"/>
      <c r="AB457" s="172"/>
      <c r="AC457" s="172"/>
      <c r="AD457" s="172"/>
      <c r="AE457" s="172"/>
      <c r="AF457" s="172"/>
    </row>
    <row r="458">
      <c r="A458" s="172"/>
      <c r="B458" s="171"/>
      <c r="C458" s="176"/>
      <c r="D458" s="172"/>
      <c r="E458" s="172"/>
      <c r="F458" s="172"/>
      <c r="G458" s="176"/>
      <c r="H458" s="172"/>
      <c r="I458" s="175"/>
      <c r="J458" s="172"/>
      <c r="K458" s="172"/>
      <c r="L458" s="172"/>
      <c r="M458" s="172"/>
      <c r="N458" s="172"/>
      <c r="O458" s="172"/>
      <c r="P458" s="172"/>
      <c r="Q458" s="172"/>
      <c r="R458" s="172"/>
      <c r="S458" s="172"/>
      <c r="T458" s="172"/>
      <c r="U458" s="172"/>
      <c r="V458" s="172"/>
      <c r="W458" s="172"/>
      <c r="X458" s="172"/>
      <c r="Y458" s="172"/>
      <c r="Z458" s="172"/>
      <c r="AA458" s="172"/>
      <c r="AB458" s="172"/>
      <c r="AC458" s="172"/>
      <c r="AD458" s="172"/>
      <c r="AE458" s="172"/>
      <c r="AF458" s="172"/>
    </row>
    <row r="459">
      <c r="A459" s="172"/>
      <c r="B459" s="171"/>
      <c r="C459" s="176"/>
      <c r="D459" s="172"/>
      <c r="E459" s="172"/>
      <c r="F459" s="172"/>
      <c r="G459" s="176"/>
      <c r="H459" s="172"/>
      <c r="I459" s="175"/>
      <c r="J459" s="172"/>
      <c r="K459" s="172"/>
      <c r="L459" s="172"/>
      <c r="M459" s="172"/>
      <c r="N459" s="172"/>
      <c r="O459" s="172"/>
      <c r="P459" s="172"/>
      <c r="Q459" s="172"/>
      <c r="R459" s="172"/>
      <c r="S459" s="172"/>
      <c r="T459" s="172"/>
      <c r="U459" s="172"/>
      <c r="V459" s="172"/>
      <c r="W459" s="172"/>
      <c r="X459" s="172"/>
      <c r="Y459" s="172"/>
      <c r="Z459" s="172"/>
      <c r="AA459" s="172"/>
      <c r="AB459" s="172"/>
      <c r="AC459" s="172"/>
      <c r="AD459" s="172"/>
      <c r="AE459" s="172"/>
      <c r="AF459" s="172"/>
    </row>
    <row r="460">
      <c r="A460" s="172"/>
      <c r="B460" s="171"/>
      <c r="C460" s="176"/>
      <c r="D460" s="172"/>
      <c r="E460" s="172"/>
      <c r="F460" s="172"/>
      <c r="G460" s="176"/>
      <c r="H460" s="172"/>
      <c r="I460" s="175"/>
      <c r="J460" s="172"/>
      <c r="K460" s="172"/>
      <c r="L460" s="172"/>
      <c r="M460" s="172"/>
      <c r="N460" s="172"/>
      <c r="O460" s="172"/>
      <c r="P460" s="172"/>
      <c r="Q460" s="172"/>
      <c r="R460" s="172"/>
      <c r="S460" s="172"/>
      <c r="T460" s="172"/>
      <c r="U460" s="172"/>
      <c r="V460" s="172"/>
      <c r="W460" s="172"/>
      <c r="X460" s="172"/>
      <c r="Y460" s="172"/>
      <c r="Z460" s="172"/>
      <c r="AA460" s="172"/>
      <c r="AB460" s="172"/>
      <c r="AC460" s="172"/>
      <c r="AD460" s="172"/>
      <c r="AE460" s="172"/>
      <c r="AF460" s="172"/>
    </row>
    <row r="461">
      <c r="A461" s="172"/>
      <c r="B461" s="171"/>
      <c r="C461" s="176"/>
      <c r="D461" s="172"/>
      <c r="E461" s="172"/>
      <c r="F461" s="172"/>
      <c r="G461" s="176"/>
      <c r="H461" s="172"/>
      <c r="I461" s="175"/>
      <c r="J461" s="172"/>
      <c r="K461" s="172"/>
      <c r="L461" s="172"/>
      <c r="M461" s="172"/>
      <c r="N461" s="172"/>
      <c r="O461" s="172"/>
      <c r="P461" s="172"/>
      <c r="Q461" s="172"/>
      <c r="R461" s="172"/>
      <c r="S461" s="172"/>
      <c r="T461" s="172"/>
      <c r="U461" s="172"/>
      <c r="V461" s="172"/>
      <c r="W461" s="172"/>
      <c r="X461" s="172"/>
      <c r="Y461" s="172"/>
      <c r="Z461" s="172"/>
      <c r="AA461" s="172"/>
      <c r="AB461" s="172"/>
      <c r="AC461" s="172"/>
      <c r="AD461" s="172"/>
      <c r="AE461" s="172"/>
      <c r="AF461" s="172"/>
    </row>
    <row r="462">
      <c r="A462" s="172"/>
      <c r="B462" s="171"/>
      <c r="C462" s="176"/>
      <c r="D462" s="172"/>
      <c r="E462" s="172"/>
      <c r="F462" s="172"/>
      <c r="G462" s="176"/>
      <c r="H462" s="172"/>
      <c r="I462" s="175"/>
      <c r="J462" s="172"/>
      <c r="K462" s="172"/>
      <c r="L462" s="172"/>
      <c r="M462" s="172"/>
      <c r="N462" s="172"/>
      <c r="O462" s="172"/>
      <c r="P462" s="172"/>
      <c r="Q462" s="172"/>
      <c r="R462" s="172"/>
      <c r="S462" s="172"/>
      <c r="T462" s="172"/>
      <c r="U462" s="172"/>
      <c r="V462" s="172"/>
      <c r="W462" s="172"/>
      <c r="X462" s="172"/>
      <c r="Y462" s="172"/>
      <c r="Z462" s="172"/>
      <c r="AA462" s="172"/>
      <c r="AB462" s="172"/>
      <c r="AC462" s="172"/>
      <c r="AD462" s="172"/>
      <c r="AE462" s="172"/>
      <c r="AF462" s="172"/>
    </row>
    <row r="463">
      <c r="A463" s="172"/>
      <c r="B463" s="171"/>
      <c r="C463" s="176"/>
      <c r="D463" s="172"/>
      <c r="E463" s="172"/>
      <c r="F463" s="172"/>
      <c r="G463" s="176"/>
      <c r="H463" s="172"/>
      <c r="I463" s="175"/>
      <c r="J463" s="172"/>
      <c r="K463" s="172"/>
      <c r="L463" s="172"/>
      <c r="M463" s="172"/>
      <c r="N463" s="172"/>
      <c r="O463" s="172"/>
      <c r="P463" s="172"/>
      <c r="Q463" s="172"/>
      <c r="R463" s="172"/>
      <c r="S463" s="172"/>
      <c r="T463" s="172"/>
      <c r="U463" s="172"/>
      <c r="V463" s="172"/>
      <c r="W463" s="172"/>
      <c r="X463" s="172"/>
      <c r="Y463" s="172"/>
      <c r="Z463" s="172"/>
      <c r="AA463" s="172"/>
      <c r="AB463" s="172"/>
      <c r="AC463" s="172"/>
      <c r="AD463" s="172"/>
      <c r="AE463" s="172"/>
      <c r="AF463" s="172"/>
    </row>
    <row r="464">
      <c r="A464" s="172"/>
      <c r="B464" s="171"/>
      <c r="C464" s="176"/>
      <c r="D464" s="172"/>
      <c r="E464" s="172"/>
      <c r="F464" s="172"/>
      <c r="G464" s="176"/>
      <c r="H464" s="172"/>
      <c r="I464" s="175"/>
      <c r="J464" s="172"/>
      <c r="K464" s="172"/>
      <c r="L464" s="172"/>
      <c r="M464" s="172"/>
      <c r="N464" s="172"/>
      <c r="O464" s="172"/>
      <c r="P464" s="172"/>
      <c r="Q464" s="172"/>
      <c r="R464" s="172"/>
      <c r="S464" s="172"/>
      <c r="T464" s="172"/>
      <c r="U464" s="172"/>
      <c r="V464" s="172"/>
      <c r="W464" s="172"/>
      <c r="X464" s="172"/>
      <c r="Y464" s="172"/>
      <c r="Z464" s="172"/>
      <c r="AA464" s="172"/>
      <c r="AB464" s="172"/>
      <c r="AC464" s="172"/>
      <c r="AD464" s="172"/>
      <c r="AE464" s="172"/>
      <c r="AF464" s="172"/>
    </row>
    <row r="465">
      <c r="A465" s="172"/>
      <c r="B465" s="171"/>
      <c r="C465" s="176"/>
      <c r="D465" s="172"/>
      <c r="E465" s="172"/>
      <c r="F465" s="172"/>
      <c r="G465" s="176"/>
      <c r="H465" s="172"/>
      <c r="I465" s="175"/>
      <c r="J465" s="172"/>
      <c r="K465" s="172"/>
      <c r="L465" s="172"/>
      <c r="M465" s="172"/>
      <c r="N465" s="172"/>
      <c r="O465" s="172"/>
      <c r="P465" s="172"/>
      <c r="Q465" s="172"/>
      <c r="R465" s="172"/>
      <c r="S465" s="172"/>
      <c r="T465" s="172"/>
      <c r="U465" s="172"/>
      <c r="V465" s="172"/>
      <c r="W465" s="172"/>
      <c r="X465" s="172"/>
      <c r="Y465" s="172"/>
      <c r="Z465" s="172"/>
      <c r="AA465" s="172"/>
      <c r="AB465" s="172"/>
      <c r="AC465" s="172"/>
      <c r="AD465" s="172"/>
      <c r="AE465" s="172"/>
      <c r="AF465" s="172"/>
    </row>
    <row r="466">
      <c r="A466" s="172"/>
      <c r="B466" s="171"/>
      <c r="C466" s="176"/>
      <c r="D466" s="172"/>
      <c r="E466" s="172"/>
      <c r="F466" s="172"/>
      <c r="G466" s="176"/>
      <c r="H466" s="172"/>
      <c r="I466" s="175"/>
      <c r="J466" s="172"/>
      <c r="K466" s="172"/>
      <c r="L466" s="172"/>
      <c r="M466" s="172"/>
      <c r="N466" s="172"/>
      <c r="O466" s="172"/>
      <c r="P466" s="172"/>
      <c r="Q466" s="172"/>
      <c r="R466" s="172"/>
      <c r="S466" s="172"/>
      <c r="T466" s="172"/>
      <c r="U466" s="172"/>
      <c r="V466" s="172"/>
      <c r="W466" s="172"/>
      <c r="X466" s="172"/>
      <c r="Y466" s="172"/>
      <c r="Z466" s="172"/>
      <c r="AA466" s="172"/>
      <c r="AB466" s="172"/>
      <c r="AC466" s="172"/>
      <c r="AD466" s="172"/>
      <c r="AE466" s="172"/>
      <c r="AF466" s="172"/>
    </row>
    <row r="467">
      <c r="A467" s="172"/>
      <c r="B467" s="171"/>
      <c r="C467" s="176"/>
      <c r="D467" s="172"/>
      <c r="E467" s="172"/>
      <c r="F467" s="172"/>
      <c r="G467" s="176"/>
      <c r="H467" s="172"/>
      <c r="I467" s="175"/>
      <c r="J467" s="172"/>
      <c r="K467" s="172"/>
      <c r="L467" s="172"/>
      <c r="M467" s="172"/>
      <c r="N467" s="172"/>
      <c r="O467" s="172"/>
      <c r="P467" s="172"/>
      <c r="Q467" s="172"/>
      <c r="R467" s="172"/>
      <c r="S467" s="172"/>
      <c r="T467" s="172"/>
      <c r="U467" s="172"/>
      <c r="V467" s="172"/>
      <c r="W467" s="172"/>
      <c r="X467" s="172"/>
      <c r="Y467" s="172"/>
      <c r="Z467" s="172"/>
      <c r="AA467" s="172"/>
      <c r="AB467" s="172"/>
      <c r="AC467" s="172"/>
      <c r="AD467" s="172"/>
      <c r="AE467" s="172"/>
      <c r="AF467" s="172"/>
    </row>
    <row r="468">
      <c r="A468" s="172"/>
      <c r="B468" s="171"/>
      <c r="C468" s="176"/>
      <c r="D468" s="172"/>
      <c r="E468" s="172"/>
      <c r="F468" s="172"/>
      <c r="G468" s="176"/>
      <c r="H468" s="172"/>
      <c r="I468" s="175"/>
      <c r="J468" s="172"/>
      <c r="K468" s="172"/>
      <c r="L468" s="172"/>
      <c r="M468" s="172"/>
      <c r="N468" s="172"/>
      <c r="O468" s="172"/>
      <c r="P468" s="172"/>
      <c r="Q468" s="172"/>
      <c r="R468" s="172"/>
      <c r="S468" s="172"/>
      <c r="T468" s="172"/>
      <c r="U468" s="172"/>
      <c r="V468" s="172"/>
      <c r="W468" s="172"/>
      <c r="X468" s="172"/>
      <c r="Y468" s="172"/>
      <c r="Z468" s="172"/>
      <c r="AA468" s="172"/>
      <c r="AB468" s="172"/>
      <c r="AC468" s="172"/>
      <c r="AD468" s="172"/>
      <c r="AE468" s="172"/>
      <c r="AF468" s="172"/>
    </row>
    <row r="469">
      <c r="A469" s="172"/>
      <c r="B469" s="171"/>
      <c r="C469" s="176"/>
      <c r="D469" s="172"/>
      <c r="E469" s="172"/>
      <c r="F469" s="172"/>
      <c r="G469" s="176"/>
      <c r="H469" s="172"/>
      <c r="I469" s="175"/>
      <c r="J469" s="172"/>
      <c r="K469" s="172"/>
      <c r="L469" s="172"/>
      <c r="M469" s="172"/>
      <c r="N469" s="172"/>
      <c r="O469" s="172"/>
      <c r="P469" s="172"/>
      <c r="Q469" s="172"/>
      <c r="R469" s="172"/>
      <c r="S469" s="172"/>
      <c r="T469" s="172"/>
      <c r="U469" s="172"/>
      <c r="V469" s="172"/>
      <c r="W469" s="172"/>
      <c r="X469" s="172"/>
      <c r="Y469" s="172"/>
      <c r="Z469" s="172"/>
      <c r="AA469" s="172"/>
      <c r="AB469" s="172"/>
      <c r="AC469" s="172"/>
      <c r="AD469" s="172"/>
      <c r="AE469" s="172"/>
      <c r="AF469" s="172"/>
    </row>
    <row r="470">
      <c r="A470" s="172"/>
      <c r="B470" s="171"/>
      <c r="C470" s="176"/>
      <c r="D470" s="172"/>
      <c r="E470" s="172"/>
      <c r="F470" s="172"/>
      <c r="G470" s="176"/>
      <c r="H470" s="172"/>
      <c r="I470" s="175"/>
      <c r="J470" s="172"/>
      <c r="K470" s="172"/>
      <c r="L470" s="172"/>
      <c r="M470" s="172"/>
      <c r="N470" s="172"/>
      <c r="O470" s="172"/>
      <c r="P470" s="172"/>
      <c r="Q470" s="172"/>
      <c r="R470" s="172"/>
      <c r="S470" s="172"/>
      <c r="T470" s="172"/>
      <c r="U470" s="172"/>
      <c r="V470" s="172"/>
      <c r="W470" s="172"/>
      <c r="X470" s="172"/>
      <c r="Y470" s="172"/>
      <c r="Z470" s="172"/>
      <c r="AA470" s="172"/>
      <c r="AB470" s="172"/>
      <c r="AC470" s="172"/>
      <c r="AD470" s="172"/>
      <c r="AE470" s="172"/>
      <c r="AF470" s="172"/>
    </row>
    <row r="471">
      <c r="A471" s="172"/>
      <c r="B471" s="171"/>
      <c r="C471" s="176"/>
      <c r="D471" s="172"/>
      <c r="E471" s="172"/>
      <c r="F471" s="172"/>
      <c r="G471" s="176"/>
      <c r="H471" s="172"/>
      <c r="I471" s="175"/>
      <c r="J471" s="172"/>
      <c r="K471" s="172"/>
      <c r="L471" s="172"/>
      <c r="M471" s="172"/>
      <c r="N471" s="172"/>
      <c r="O471" s="172"/>
      <c r="P471" s="172"/>
      <c r="Q471" s="172"/>
      <c r="R471" s="172"/>
      <c r="S471" s="172"/>
      <c r="T471" s="172"/>
      <c r="U471" s="172"/>
      <c r="V471" s="172"/>
      <c r="W471" s="172"/>
      <c r="X471" s="172"/>
      <c r="Y471" s="172"/>
      <c r="Z471" s="172"/>
      <c r="AA471" s="172"/>
      <c r="AB471" s="172"/>
      <c r="AC471" s="172"/>
      <c r="AD471" s="172"/>
      <c r="AE471" s="172"/>
      <c r="AF471" s="172"/>
    </row>
    <row r="472">
      <c r="A472" s="172"/>
      <c r="B472" s="171"/>
      <c r="C472" s="176"/>
      <c r="D472" s="172"/>
      <c r="E472" s="172"/>
      <c r="F472" s="172"/>
      <c r="G472" s="176"/>
      <c r="H472" s="172"/>
      <c r="I472" s="175"/>
      <c r="J472" s="172"/>
      <c r="K472" s="172"/>
      <c r="L472" s="172"/>
      <c r="M472" s="172"/>
      <c r="N472" s="172"/>
      <c r="O472" s="172"/>
      <c r="P472" s="172"/>
      <c r="Q472" s="172"/>
      <c r="R472" s="172"/>
      <c r="S472" s="172"/>
      <c r="T472" s="172"/>
      <c r="U472" s="172"/>
      <c r="V472" s="172"/>
      <c r="W472" s="172"/>
      <c r="X472" s="172"/>
      <c r="Y472" s="172"/>
      <c r="Z472" s="172"/>
      <c r="AA472" s="172"/>
      <c r="AB472" s="172"/>
      <c r="AC472" s="172"/>
      <c r="AD472" s="172"/>
      <c r="AE472" s="172"/>
      <c r="AF472" s="172"/>
    </row>
    <row r="473">
      <c r="A473" s="172"/>
      <c r="B473" s="171"/>
      <c r="C473" s="176"/>
      <c r="D473" s="172"/>
      <c r="E473" s="172"/>
      <c r="F473" s="172"/>
      <c r="G473" s="176"/>
      <c r="H473" s="172"/>
      <c r="I473" s="175"/>
      <c r="J473" s="172"/>
      <c r="K473" s="172"/>
      <c r="L473" s="172"/>
      <c r="M473" s="172"/>
      <c r="N473" s="172"/>
      <c r="O473" s="172"/>
      <c r="P473" s="172"/>
      <c r="Q473" s="172"/>
      <c r="R473" s="172"/>
      <c r="S473" s="172"/>
      <c r="T473" s="172"/>
      <c r="U473" s="172"/>
      <c r="V473" s="172"/>
      <c r="W473" s="172"/>
      <c r="X473" s="172"/>
      <c r="Y473" s="172"/>
      <c r="Z473" s="172"/>
      <c r="AA473" s="172"/>
      <c r="AB473" s="172"/>
      <c r="AC473" s="172"/>
      <c r="AD473" s="172"/>
      <c r="AE473" s="172"/>
      <c r="AF473" s="172"/>
    </row>
    <row r="474">
      <c r="A474" s="172"/>
      <c r="B474" s="171"/>
      <c r="C474" s="176"/>
      <c r="D474" s="172"/>
      <c r="E474" s="172"/>
      <c r="F474" s="172"/>
      <c r="G474" s="176"/>
      <c r="H474" s="172"/>
      <c r="I474" s="175"/>
      <c r="J474" s="172"/>
      <c r="K474" s="172"/>
      <c r="L474" s="172"/>
      <c r="M474" s="172"/>
      <c r="N474" s="172"/>
      <c r="O474" s="172"/>
      <c r="P474" s="172"/>
      <c r="Q474" s="172"/>
      <c r="R474" s="172"/>
      <c r="S474" s="172"/>
      <c r="T474" s="172"/>
      <c r="U474" s="172"/>
      <c r="V474" s="172"/>
      <c r="W474" s="172"/>
      <c r="X474" s="172"/>
      <c r="Y474" s="172"/>
      <c r="Z474" s="172"/>
      <c r="AA474" s="172"/>
      <c r="AB474" s="172"/>
      <c r="AC474" s="172"/>
      <c r="AD474" s="172"/>
      <c r="AE474" s="172"/>
      <c r="AF474" s="172"/>
    </row>
    <row r="475">
      <c r="A475" s="172"/>
      <c r="B475" s="171"/>
      <c r="C475" s="176"/>
      <c r="D475" s="172"/>
      <c r="E475" s="172"/>
      <c r="F475" s="172"/>
      <c r="G475" s="176"/>
      <c r="H475" s="172"/>
      <c r="I475" s="175"/>
      <c r="J475" s="172"/>
      <c r="K475" s="172"/>
      <c r="L475" s="172"/>
      <c r="M475" s="172"/>
      <c r="N475" s="172"/>
      <c r="O475" s="172"/>
      <c r="P475" s="172"/>
      <c r="Q475" s="172"/>
      <c r="R475" s="172"/>
      <c r="S475" s="172"/>
      <c r="T475" s="172"/>
      <c r="U475" s="172"/>
      <c r="V475" s="172"/>
      <c r="W475" s="172"/>
      <c r="X475" s="172"/>
      <c r="Y475" s="172"/>
      <c r="Z475" s="172"/>
      <c r="AA475" s="172"/>
      <c r="AB475" s="172"/>
      <c r="AC475" s="172"/>
      <c r="AD475" s="172"/>
      <c r="AE475" s="172"/>
      <c r="AF475" s="172"/>
    </row>
    <row r="476">
      <c r="A476" s="172"/>
      <c r="B476" s="171"/>
      <c r="C476" s="176"/>
      <c r="D476" s="172"/>
      <c r="E476" s="172"/>
      <c r="F476" s="172"/>
      <c r="G476" s="176"/>
      <c r="H476" s="172"/>
      <c r="I476" s="175"/>
      <c r="J476" s="172"/>
      <c r="K476" s="172"/>
      <c r="L476" s="172"/>
      <c r="M476" s="172"/>
      <c r="N476" s="172"/>
      <c r="O476" s="172"/>
      <c r="P476" s="172"/>
      <c r="Q476" s="172"/>
      <c r="R476" s="172"/>
      <c r="S476" s="172"/>
      <c r="T476" s="172"/>
      <c r="U476" s="172"/>
      <c r="V476" s="172"/>
      <c r="W476" s="172"/>
      <c r="X476" s="172"/>
      <c r="Y476" s="172"/>
      <c r="Z476" s="172"/>
      <c r="AA476" s="172"/>
      <c r="AB476" s="172"/>
      <c r="AC476" s="172"/>
      <c r="AD476" s="172"/>
      <c r="AE476" s="172"/>
      <c r="AF476" s="172"/>
    </row>
    <row r="477">
      <c r="A477" s="172"/>
      <c r="B477" s="171"/>
      <c r="C477" s="176"/>
      <c r="D477" s="172"/>
      <c r="E477" s="172"/>
      <c r="F477" s="172"/>
      <c r="G477" s="176"/>
      <c r="H477" s="172"/>
      <c r="I477" s="175"/>
      <c r="J477" s="172"/>
      <c r="K477" s="172"/>
      <c r="L477" s="172"/>
      <c r="M477" s="172"/>
      <c r="N477" s="172"/>
      <c r="O477" s="172"/>
      <c r="P477" s="172"/>
      <c r="Q477" s="172"/>
      <c r="R477" s="172"/>
      <c r="S477" s="172"/>
      <c r="T477" s="172"/>
      <c r="U477" s="172"/>
      <c r="V477" s="172"/>
      <c r="W477" s="172"/>
      <c r="X477" s="172"/>
      <c r="Y477" s="172"/>
      <c r="Z477" s="172"/>
      <c r="AA477" s="172"/>
      <c r="AB477" s="172"/>
      <c r="AC477" s="172"/>
      <c r="AD477" s="172"/>
      <c r="AE477" s="172"/>
      <c r="AF477" s="172"/>
    </row>
    <row r="478">
      <c r="A478" s="172"/>
      <c r="B478" s="171"/>
      <c r="C478" s="176"/>
      <c r="D478" s="172"/>
      <c r="E478" s="172"/>
      <c r="F478" s="172"/>
      <c r="G478" s="176"/>
      <c r="H478" s="172"/>
      <c r="I478" s="175"/>
      <c r="J478" s="172"/>
      <c r="K478" s="172"/>
      <c r="L478" s="172"/>
      <c r="M478" s="172"/>
      <c r="N478" s="172"/>
      <c r="O478" s="172"/>
      <c r="P478" s="172"/>
      <c r="Q478" s="172"/>
      <c r="R478" s="172"/>
      <c r="S478" s="172"/>
      <c r="T478" s="172"/>
      <c r="U478" s="172"/>
      <c r="V478" s="172"/>
      <c r="W478" s="172"/>
      <c r="X478" s="172"/>
      <c r="Y478" s="172"/>
      <c r="Z478" s="172"/>
      <c r="AA478" s="172"/>
      <c r="AB478" s="172"/>
      <c r="AC478" s="172"/>
      <c r="AD478" s="172"/>
      <c r="AE478" s="172"/>
      <c r="AF478" s="172"/>
    </row>
    <row r="479">
      <c r="A479" s="172"/>
      <c r="B479" s="171"/>
      <c r="C479" s="176"/>
      <c r="D479" s="172"/>
      <c r="E479" s="172"/>
      <c r="F479" s="172"/>
      <c r="G479" s="176"/>
      <c r="H479" s="172"/>
      <c r="I479" s="175"/>
      <c r="J479" s="172"/>
      <c r="K479" s="172"/>
      <c r="L479" s="172"/>
      <c r="M479" s="172"/>
      <c r="N479" s="172"/>
      <c r="O479" s="172"/>
      <c r="P479" s="172"/>
      <c r="Q479" s="172"/>
      <c r="R479" s="172"/>
      <c r="S479" s="172"/>
      <c r="T479" s="172"/>
      <c r="U479" s="172"/>
      <c r="V479" s="172"/>
      <c r="W479" s="172"/>
      <c r="X479" s="172"/>
      <c r="Y479" s="172"/>
      <c r="Z479" s="172"/>
      <c r="AA479" s="172"/>
      <c r="AB479" s="172"/>
      <c r="AC479" s="172"/>
      <c r="AD479" s="172"/>
      <c r="AE479" s="172"/>
      <c r="AF479" s="172"/>
    </row>
    <row r="480">
      <c r="A480" s="172"/>
      <c r="B480" s="171"/>
      <c r="C480" s="176"/>
      <c r="D480" s="172"/>
      <c r="E480" s="172"/>
      <c r="F480" s="172"/>
      <c r="G480" s="176"/>
      <c r="H480" s="172"/>
      <c r="I480" s="175"/>
      <c r="J480" s="172"/>
      <c r="K480" s="172"/>
      <c r="L480" s="172"/>
      <c r="M480" s="172"/>
      <c r="N480" s="172"/>
      <c r="O480" s="172"/>
      <c r="P480" s="172"/>
      <c r="Q480" s="172"/>
      <c r="R480" s="172"/>
      <c r="S480" s="172"/>
      <c r="T480" s="172"/>
      <c r="U480" s="172"/>
      <c r="V480" s="172"/>
      <c r="W480" s="172"/>
      <c r="X480" s="172"/>
      <c r="Y480" s="172"/>
      <c r="Z480" s="172"/>
      <c r="AA480" s="172"/>
      <c r="AB480" s="172"/>
      <c r="AC480" s="172"/>
      <c r="AD480" s="172"/>
      <c r="AE480" s="172"/>
      <c r="AF480" s="172"/>
    </row>
    <row r="481">
      <c r="A481" s="172"/>
      <c r="B481" s="171"/>
      <c r="C481" s="176"/>
      <c r="D481" s="172"/>
      <c r="E481" s="172"/>
      <c r="F481" s="172"/>
      <c r="G481" s="176"/>
      <c r="H481" s="172"/>
      <c r="I481" s="175"/>
      <c r="J481" s="172"/>
      <c r="K481" s="172"/>
      <c r="L481" s="172"/>
      <c r="M481" s="172"/>
      <c r="N481" s="172"/>
      <c r="O481" s="172"/>
      <c r="P481" s="172"/>
      <c r="Q481" s="172"/>
      <c r="R481" s="172"/>
      <c r="S481" s="172"/>
      <c r="T481" s="172"/>
      <c r="U481" s="172"/>
      <c r="V481" s="172"/>
      <c r="W481" s="172"/>
      <c r="X481" s="172"/>
      <c r="Y481" s="172"/>
      <c r="Z481" s="172"/>
      <c r="AA481" s="172"/>
      <c r="AB481" s="172"/>
      <c r="AC481" s="172"/>
      <c r="AD481" s="172"/>
      <c r="AE481" s="172"/>
      <c r="AF481" s="172"/>
    </row>
    <row r="482">
      <c r="A482" s="172"/>
      <c r="B482" s="171"/>
      <c r="C482" s="176"/>
      <c r="D482" s="172"/>
      <c r="E482" s="172"/>
      <c r="F482" s="172"/>
      <c r="G482" s="176"/>
      <c r="H482" s="172"/>
      <c r="I482" s="175"/>
      <c r="J482" s="172"/>
      <c r="K482" s="172"/>
      <c r="L482" s="172"/>
      <c r="M482" s="172"/>
      <c r="N482" s="172"/>
      <c r="O482" s="172"/>
      <c r="P482" s="172"/>
      <c r="Q482" s="172"/>
      <c r="R482" s="172"/>
      <c r="S482" s="172"/>
      <c r="T482" s="172"/>
      <c r="U482" s="172"/>
      <c r="V482" s="172"/>
      <c r="W482" s="172"/>
      <c r="X482" s="172"/>
      <c r="Y482" s="172"/>
      <c r="Z482" s="172"/>
      <c r="AA482" s="172"/>
      <c r="AB482" s="172"/>
      <c r="AC482" s="172"/>
      <c r="AD482" s="172"/>
      <c r="AE482" s="172"/>
      <c r="AF482" s="172"/>
    </row>
    <row r="483">
      <c r="A483" s="172"/>
      <c r="B483" s="171"/>
      <c r="C483" s="176"/>
      <c r="D483" s="172"/>
      <c r="E483" s="172"/>
      <c r="F483" s="172"/>
      <c r="G483" s="176"/>
      <c r="H483" s="172"/>
      <c r="I483" s="175"/>
      <c r="J483" s="172"/>
      <c r="K483" s="172"/>
      <c r="L483" s="172"/>
      <c r="M483" s="172"/>
      <c r="N483" s="172"/>
      <c r="O483" s="172"/>
      <c r="P483" s="172"/>
      <c r="Q483" s="172"/>
      <c r="R483" s="172"/>
      <c r="S483" s="172"/>
      <c r="T483" s="172"/>
      <c r="U483" s="172"/>
      <c r="V483" s="172"/>
      <c r="W483" s="172"/>
      <c r="X483" s="172"/>
      <c r="Y483" s="172"/>
      <c r="Z483" s="172"/>
      <c r="AA483" s="172"/>
      <c r="AB483" s="172"/>
      <c r="AC483" s="172"/>
      <c r="AD483" s="172"/>
      <c r="AE483" s="172"/>
      <c r="AF483" s="172"/>
    </row>
    <row r="484">
      <c r="A484" s="172"/>
      <c r="B484" s="171"/>
      <c r="C484" s="176"/>
      <c r="D484" s="172"/>
      <c r="E484" s="172"/>
      <c r="F484" s="172"/>
      <c r="G484" s="176"/>
      <c r="H484" s="172"/>
      <c r="I484" s="175"/>
      <c r="J484" s="172"/>
      <c r="K484" s="172"/>
      <c r="L484" s="172"/>
      <c r="M484" s="172"/>
      <c r="N484" s="172"/>
      <c r="O484" s="172"/>
      <c r="P484" s="172"/>
      <c r="Q484" s="172"/>
      <c r="R484" s="172"/>
      <c r="S484" s="172"/>
      <c r="T484" s="172"/>
      <c r="U484" s="172"/>
      <c r="V484" s="172"/>
      <c r="W484" s="172"/>
      <c r="X484" s="172"/>
      <c r="Y484" s="172"/>
      <c r="Z484" s="172"/>
      <c r="AA484" s="172"/>
      <c r="AB484" s="172"/>
      <c r="AC484" s="172"/>
      <c r="AD484" s="172"/>
      <c r="AE484" s="172"/>
      <c r="AF484" s="172"/>
    </row>
    <row r="485">
      <c r="A485" s="172"/>
      <c r="B485" s="171"/>
      <c r="C485" s="176"/>
      <c r="D485" s="172"/>
      <c r="E485" s="172"/>
      <c r="F485" s="172"/>
      <c r="G485" s="176"/>
      <c r="H485" s="172"/>
      <c r="I485" s="175"/>
      <c r="J485" s="172"/>
      <c r="K485" s="172"/>
      <c r="L485" s="172"/>
      <c r="M485" s="172"/>
      <c r="N485" s="172"/>
      <c r="O485" s="172"/>
      <c r="P485" s="172"/>
      <c r="Q485" s="172"/>
      <c r="R485" s="172"/>
      <c r="S485" s="172"/>
      <c r="T485" s="172"/>
      <c r="U485" s="172"/>
      <c r="V485" s="172"/>
      <c r="W485" s="172"/>
      <c r="X485" s="172"/>
      <c r="Y485" s="172"/>
      <c r="Z485" s="172"/>
      <c r="AA485" s="172"/>
      <c r="AB485" s="172"/>
      <c r="AC485" s="172"/>
      <c r="AD485" s="172"/>
      <c r="AE485" s="172"/>
      <c r="AF485" s="172"/>
    </row>
    <row r="486">
      <c r="A486" s="172"/>
      <c r="B486" s="171"/>
      <c r="C486" s="176"/>
      <c r="D486" s="172"/>
      <c r="E486" s="172"/>
      <c r="F486" s="172"/>
      <c r="G486" s="176"/>
      <c r="H486" s="172"/>
      <c r="I486" s="175"/>
      <c r="J486" s="172"/>
      <c r="K486" s="172"/>
      <c r="L486" s="172"/>
      <c r="M486" s="172"/>
      <c r="N486" s="172"/>
      <c r="O486" s="172"/>
      <c r="P486" s="172"/>
      <c r="Q486" s="172"/>
      <c r="R486" s="172"/>
      <c r="S486" s="172"/>
      <c r="T486" s="172"/>
      <c r="U486" s="172"/>
      <c r="V486" s="172"/>
      <c r="W486" s="172"/>
      <c r="X486" s="172"/>
      <c r="Y486" s="172"/>
      <c r="Z486" s="172"/>
      <c r="AA486" s="172"/>
      <c r="AB486" s="172"/>
      <c r="AC486" s="172"/>
      <c r="AD486" s="172"/>
      <c r="AE486" s="172"/>
      <c r="AF486" s="172"/>
    </row>
    <row r="487">
      <c r="A487" s="172"/>
      <c r="B487" s="171"/>
      <c r="C487" s="176"/>
      <c r="D487" s="172"/>
      <c r="E487" s="172"/>
      <c r="F487" s="172"/>
      <c r="G487" s="176"/>
      <c r="H487" s="172"/>
      <c r="I487" s="175"/>
      <c r="J487" s="172"/>
      <c r="K487" s="172"/>
      <c r="L487" s="172"/>
      <c r="M487" s="172"/>
      <c r="N487" s="172"/>
      <c r="O487" s="172"/>
      <c r="P487" s="172"/>
      <c r="Q487" s="172"/>
      <c r="R487" s="172"/>
      <c r="S487" s="172"/>
      <c r="T487" s="172"/>
      <c r="U487" s="172"/>
      <c r="V487" s="172"/>
      <c r="W487" s="172"/>
      <c r="X487" s="172"/>
      <c r="Y487" s="172"/>
      <c r="Z487" s="172"/>
      <c r="AA487" s="172"/>
      <c r="AB487" s="172"/>
      <c r="AC487" s="172"/>
      <c r="AD487" s="172"/>
      <c r="AE487" s="172"/>
      <c r="AF487" s="172"/>
    </row>
    <row r="488">
      <c r="A488" s="172"/>
      <c r="B488" s="171"/>
      <c r="C488" s="176"/>
      <c r="D488" s="172"/>
      <c r="E488" s="172"/>
      <c r="F488" s="172"/>
      <c r="G488" s="176"/>
      <c r="H488" s="172"/>
      <c r="I488" s="175"/>
      <c r="J488" s="172"/>
      <c r="K488" s="172"/>
      <c r="L488" s="172"/>
      <c r="M488" s="172"/>
      <c r="N488" s="172"/>
      <c r="O488" s="172"/>
      <c r="P488" s="172"/>
      <c r="Q488" s="172"/>
      <c r="R488" s="172"/>
      <c r="S488" s="172"/>
      <c r="T488" s="172"/>
      <c r="U488" s="172"/>
      <c r="V488" s="172"/>
      <c r="W488" s="172"/>
      <c r="X488" s="172"/>
      <c r="Y488" s="172"/>
      <c r="Z488" s="172"/>
      <c r="AA488" s="172"/>
      <c r="AB488" s="172"/>
      <c r="AC488" s="172"/>
      <c r="AD488" s="172"/>
      <c r="AE488" s="172"/>
      <c r="AF488" s="172"/>
    </row>
    <row r="489">
      <c r="A489" s="172"/>
      <c r="B489" s="171"/>
      <c r="C489" s="176"/>
      <c r="D489" s="172"/>
      <c r="E489" s="172"/>
      <c r="F489" s="172"/>
      <c r="G489" s="176"/>
      <c r="H489" s="172"/>
      <c r="I489" s="175"/>
      <c r="J489" s="172"/>
      <c r="K489" s="172"/>
      <c r="L489" s="172"/>
      <c r="M489" s="172"/>
      <c r="N489" s="172"/>
      <c r="O489" s="172"/>
      <c r="P489" s="172"/>
      <c r="Q489" s="172"/>
      <c r="R489" s="172"/>
      <c r="S489" s="172"/>
      <c r="T489" s="172"/>
      <c r="U489" s="172"/>
      <c r="V489" s="172"/>
      <c r="W489" s="172"/>
      <c r="X489" s="172"/>
      <c r="Y489" s="172"/>
      <c r="Z489" s="172"/>
      <c r="AA489" s="172"/>
      <c r="AB489" s="172"/>
      <c r="AC489" s="172"/>
      <c r="AD489" s="172"/>
      <c r="AE489" s="172"/>
      <c r="AF489" s="172"/>
    </row>
    <row r="490">
      <c r="A490" s="172"/>
      <c r="B490" s="171"/>
      <c r="C490" s="176"/>
      <c r="D490" s="172"/>
      <c r="E490" s="172"/>
      <c r="F490" s="172"/>
      <c r="G490" s="176"/>
      <c r="H490" s="172"/>
      <c r="I490" s="175"/>
      <c r="J490" s="172"/>
      <c r="K490" s="172"/>
      <c r="L490" s="172"/>
      <c r="M490" s="172"/>
      <c r="N490" s="172"/>
      <c r="O490" s="172"/>
      <c r="P490" s="172"/>
      <c r="Q490" s="172"/>
      <c r="R490" s="172"/>
      <c r="S490" s="172"/>
      <c r="T490" s="172"/>
      <c r="U490" s="172"/>
      <c r="V490" s="172"/>
      <c r="W490" s="172"/>
      <c r="X490" s="172"/>
      <c r="Y490" s="172"/>
      <c r="Z490" s="172"/>
      <c r="AA490" s="172"/>
      <c r="AB490" s="172"/>
      <c r="AC490" s="172"/>
      <c r="AD490" s="172"/>
      <c r="AE490" s="172"/>
      <c r="AF490" s="172"/>
    </row>
    <row r="491">
      <c r="A491" s="172"/>
      <c r="B491" s="171"/>
      <c r="C491" s="176"/>
      <c r="D491" s="172"/>
      <c r="E491" s="172"/>
      <c r="F491" s="172"/>
      <c r="G491" s="176"/>
      <c r="H491" s="172"/>
      <c r="I491" s="175"/>
      <c r="J491" s="172"/>
      <c r="K491" s="172"/>
      <c r="L491" s="172"/>
      <c r="M491" s="172"/>
      <c r="N491" s="172"/>
      <c r="O491" s="172"/>
      <c r="P491" s="172"/>
      <c r="Q491" s="172"/>
      <c r="R491" s="172"/>
      <c r="S491" s="172"/>
      <c r="T491" s="172"/>
      <c r="U491" s="172"/>
      <c r="V491" s="172"/>
      <c r="W491" s="172"/>
      <c r="X491" s="172"/>
      <c r="Y491" s="172"/>
      <c r="Z491" s="172"/>
      <c r="AA491" s="172"/>
      <c r="AB491" s="172"/>
      <c r="AC491" s="172"/>
      <c r="AD491" s="172"/>
      <c r="AE491" s="172"/>
      <c r="AF491" s="172"/>
    </row>
    <row r="492">
      <c r="A492" s="172"/>
      <c r="B492" s="171"/>
      <c r="C492" s="176"/>
      <c r="D492" s="172"/>
      <c r="E492" s="172"/>
      <c r="F492" s="172"/>
      <c r="G492" s="176"/>
      <c r="H492" s="172"/>
      <c r="I492" s="175"/>
      <c r="J492" s="172"/>
      <c r="K492" s="172"/>
      <c r="L492" s="172"/>
      <c r="M492" s="172"/>
      <c r="N492" s="172"/>
      <c r="O492" s="172"/>
      <c r="P492" s="172"/>
      <c r="Q492" s="172"/>
      <c r="R492" s="172"/>
      <c r="S492" s="172"/>
      <c r="T492" s="172"/>
      <c r="U492" s="172"/>
      <c r="V492" s="172"/>
      <c r="W492" s="172"/>
      <c r="X492" s="172"/>
      <c r="Y492" s="172"/>
      <c r="Z492" s="172"/>
      <c r="AA492" s="172"/>
      <c r="AB492" s="172"/>
      <c r="AC492" s="172"/>
      <c r="AD492" s="172"/>
      <c r="AE492" s="172"/>
      <c r="AF492" s="172"/>
    </row>
    <row r="493">
      <c r="A493" s="172"/>
      <c r="B493" s="171"/>
      <c r="C493" s="176"/>
      <c r="D493" s="172"/>
      <c r="E493" s="172"/>
      <c r="F493" s="172"/>
      <c r="G493" s="176"/>
      <c r="H493" s="172"/>
      <c r="I493" s="175"/>
      <c r="J493" s="172"/>
      <c r="K493" s="172"/>
      <c r="L493" s="172"/>
      <c r="M493" s="172"/>
      <c r="N493" s="172"/>
      <c r="O493" s="172"/>
      <c r="P493" s="172"/>
      <c r="Q493" s="172"/>
      <c r="R493" s="172"/>
      <c r="S493" s="172"/>
      <c r="T493" s="172"/>
      <c r="U493" s="172"/>
      <c r="V493" s="172"/>
      <c r="W493" s="172"/>
      <c r="X493" s="172"/>
      <c r="Y493" s="172"/>
      <c r="Z493" s="172"/>
      <c r="AA493" s="172"/>
      <c r="AB493" s="172"/>
      <c r="AC493" s="172"/>
      <c r="AD493" s="172"/>
      <c r="AE493" s="172"/>
      <c r="AF493" s="172"/>
    </row>
    <row r="494">
      <c r="A494" s="172"/>
      <c r="B494" s="171"/>
      <c r="C494" s="176"/>
      <c r="D494" s="172"/>
      <c r="E494" s="172"/>
      <c r="F494" s="172"/>
      <c r="G494" s="176"/>
      <c r="H494" s="172"/>
      <c r="I494" s="175"/>
      <c r="J494" s="172"/>
      <c r="K494" s="172"/>
      <c r="L494" s="172"/>
      <c r="M494" s="172"/>
      <c r="N494" s="172"/>
      <c r="O494" s="172"/>
      <c r="P494" s="172"/>
      <c r="Q494" s="172"/>
      <c r="R494" s="172"/>
      <c r="S494" s="172"/>
      <c r="T494" s="172"/>
      <c r="U494" s="172"/>
      <c r="V494" s="172"/>
      <c r="W494" s="172"/>
      <c r="X494" s="172"/>
      <c r="Y494" s="172"/>
      <c r="Z494" s="172"/>
      <c r="AA494" s="172"/>
      <c r="AB494" s="172"/>
      <c r="AC494" s="172"/>
      <c r="AD494" s="172"/>
      <c r="AE494" s="172"/>
      <c r="AF494" s="172"/>
    </row>
    <row r="495">
      <c r="A495" s="172"/>
      <c r="B495" s="171"/>
      <c r="C495" s="176"/>
      <c r="D495" s="172"/>
      <c r="E495" s="172"/>
      <c r="F495" s="172"/>
      <c r="G495" s="176"/>
      <c r="H495" s="172"/>
      <c r="I495" s="175"/>
      <c r="J495" s="172"/>
      <c r="K495" s="172"/>
      <c r="L495" s="172"/>
      <c r="M495" s="172"/>
      <c r="N495" s="172"/>
      <c r="O495" s="172"/>
      <c r="P495" s="172"/>
      <c r="Q495" s="172"/>
      <c r="R495" s="172"/>
      <c r="S495" s="172"/>
      <c r="T495" s="172"/>
      <c r="U495" s="172"/>
      <c r="V495" s="172"/>
      <c r="W495" s="172"/>
      <c r="X495" s="172"/>
      <c r="Y495" s="172"/>
      <c r="Z495" s="172"/>
      <c r="AA495" s="172"/>
      <c r="AB495" s="172"/>
      <c r="AC495" s="172"/>
      <c r="AD495" s="172"/>
      <c r="AE495" s="172"/>
      <c r="AF495" s="172"/>
    </row>
    <row r="496">
      <c r="A496" s="172"/>
      <c r="B496" s="171"/>
      <c r="C496" s="176"/>
      <c r="D496" s="172"/>
      <c r="E496" s="172"/>
      <c r="F496" s="172"/>
      <c r="G496" s="176"/>
      <c r="H496" s="172"/>
      <c r="I496" s="175"/>
      <c r="J496" s="172"/>
      <c r="K496" s="172"/>
      <c r="L496" s="172"/>
      <c r="M496" s="172"/>
      <c r="N496" s="172"/>
      <c r="O496" s="172"/>
      <c r="P496" s="172"/>
      <c r="Q496" s="172"/>
      <c r="R496" s="172"/>
      <c r="S496" s="172"/>
      <c r="T496" s="172"/>
      <c r="U496" s="172"/>
      <c r="V496" s="172"/>
      <c r="W496" s="172"/>
      <c r="X496" s="172"/>
      <c r="Y496" s="172"/>
      <c r="Z496" s="172"/>
      <c r="AA496" s="172"/>
      <c r="AB496" s="172"/>
      <c r="AC496" s="172"/>
      <c r="AD496" s="172"/>
      <c r="AE496" s="172"/>
      <c r="AF496" s="172"/>
    </row>
    <row r="497">
      <c r="A497" s="172"/>
      <c r="B497" s="171"/>
      <c r="C497" s="176"/>
      <c r="D497" s="172"/>
      <c r="E497" s="172"/>
      <c r="F497" s="172"/>
      <c r="G497" s="176"/>
      <c r="H497" s="172"/>
      <c r="I497" s="175"/>
      <c r="J497" s="172"/>
      <c r="K497" s="172"/>
      <c r="L497" s="172"/>
      <c r="M497" s="172"/>
      <c r="N497" s="172"/>
      <c r="O497" s="172"/>
      <c r="P497" s="172"/>
      <c r="Q497" s="172"/>
      <c r="R497" s="172"/>
      <c r="S497" s="172"/>
      <c r="T497" s="172"/>
      <c r="U497" s="172"/>
      <c r="V497" s="172"/>
      <c r="W497" s="172"/>
      <c r="X497" s="172"/>
      <c r="Y497" s="172"/>
      <c r="Z497" s="172"/>
      <c r="AA497" s="172"/>
      <c r="AB497" s="172"/>
      <c r="AC497" s="172"/>
      <c r="AD497" s="172"/>
      <c r="AE497" s="172"/>
      <c r="AF497" s="172"/>
    </row>
    <row r="498">
      <c r="A498" s="172"/>
      <c r="B498" s="171"/>
      <c r="C498" s="176"/>
      <c r="D498" s="172"/>
      <c r="E498" s="172"/>
      <c r="F498" s="172"/>
      <c r="G498" s="176"/>
      <c r="H498" s="172"/>
      <c r="I498" s="175"/>
      <c r="J498" s="172"/>
      <c r="K498" s="172"/>
      <c r="L498" s="172"/>
      <c r="M498" s="172"/>
      <c r="N498" s="172"/>
      <c r="O498" s="172"/>
      <c r="P498" s="172"/>
      <c r="Q498" s="172"/>
      <c r="R498" s="172"/>
      <c r="S498" s="172"/>
      <c r="T498" s="172"/>
      <c r="U498" s="172"/>
      <c r="V498" s="172"/>
      <c r="W498" s="172"/>
      <c r="X498" s="172"/>
      <c r="Y498" s="172"/>
      <c r="Z498" s="172"/>
      <c r="AA498" s="172"/>
      <c r="AB498" s="172"/>
      <c r="AC498" s="172"/>
      <c r="AD498" s="172"/>
      <c r="AE498" s="172"/>
      <c r="AF498" s="172"/>
    </row>
    <row r="499">
      <c r="A499" s="172"/>
      <c r="B499" s="171"/>
      <c r="C499" s="176"/>
      <c r="D499" s="172"/>
      <c r="E499" s="172"/>
      <c r="F499" s="172"/>
      <c r="G499" s="176"/>
      <c r="H499" s="172"/>
      <c r="I499" s="175"/>
      <c r="J499" s="172"/>
      <c r="K499" s="172"/>
      <c r="L499" s="172"/>
      <c r="M499" s="172"/>
      <c r="N499" s="172"/>
      <c r="O499" s="172"/>
      <c r="P499" s="172"/>
      <c r="Q499" s="172"/>
      <c r="R499" s="172"/>
      <c r="S499" s="172"/>
      <c r="T499" s="172"/>
      <c r="U499" s="172"/>
      <c r="V499" s="172"/>
      <c r="W499" s="172"/>
      <c r="X499" s="172"/>
      <c r="Y499" s="172"/>
      <c r="Z499" s="172"/>
      <c r="AA499" s="172"/>
      <c r="AB499" s="172"/>
      <c r="AC499" s="172"/>
      <c r="AD499" s="172"/>
      <c r="AE499" s="172"/>
      <c r="AF499" s="172"/>
    </row>
    <row r="500">
      <c r="A500" s="172"/>
      <c r="B500" s="171"/>
      <c r="C500" s="176"/>
      <c r="D500" s="172"/>
      <c r="E500" s="172"/>
      <c r="F500" s="172"/>
      <c r="G500" s="176"/>
      <c r="H500" s="172"/>
      <c r="I500" s="175"/>
      <c r="J500" s="172"/>
      <c r="K500" s="172"/>
      <c r="L500" s="172"/>
      <c r="M500" s="172"/>
      <c r="N500" s="172"/>
      <c r="O500" s="172"/>
      <c r="P500" s="172"/>
      <c r="Q500" s="172"/>
      <c r="R500" s="172"/>
      <c r="S500" s="172"/>
      <c r="T500" s="172"/>
      <c r="U500" s="172"/>
      <c r="V500" s="172"/>
      <c r="W500" s="172"/>
      <c r="X500" s="172"/>
      <c r="Y500" s="172"/>
      <c r="Z500" s="172"/>
      <c r="AA500" s="172"/>
      <c r="AB500" s="172"/>
      <c r="AC500" s="172"/>
      <c r="AD500" s="172"/>
      <c r="AE500" s="172"/>
      <c r="AF500" s="172"/>
    </row>
    <row r="501">
      <c r="A501" s="172"/>
      <c r="B501" s="171"/>
      <c r="C501" s="176"/>
      <c r="D501" s="172"/>
      <c r="E501" s="172"/>
      <c r="F501" s="172"/>
      <c r="G501" s="176"/>
      <c r="H501" s="172"/>
      <c r="I501" s="175"/>
      <c r="J501" s="172"/>
      <c r="K501" s="172"/>
      <c r="L501" s="172"/>
      <c r="M501" s="172"/>
      <c r="N501" s="172"/>
      <c r="O501" s="172"/>
      <c r="P501" s="172"/>
      <c r="Q501" s="172"/>
      <c r="R501" s="172"/>
      <c r="S501" s="172"/>
      <c r="T501" s="172"/>
      <c r="U501" s="172"/>
      <c r="V501" s="172"/>
      <c r="W501" s="172"/>
      <c r="X501" s="172"/>
      <c r="Y501" s="172"/>
      <c r="Z501" s="172"/>
      <c r="AA501" s="172"/>
      <c r="AB501" s="172"/>
      <c r="AC501" s="172"/>
      <c r="AD501" s="172"/>
      <c r="AE501" s="172"/>
      <c r="AF501" s="172"/>
    </row>
    <row r="502">
      <c r="A502" s="172"/>
      <c r="B502" s="171"/>
      <c r="C502" s="176"/>
      <c r="D502" s="172"/>
      <c r="E502" s="172"/>
      <c r="F502" s="172"/>
      <c r="G502" s="176"/>
      <c r="H502" s="172"/>
      <c r="I502" s="175"/>
      <c r="J502" s="172"/>
      <c r="K502" s="172"/>
      <c r="L502" s="172"/>
      <c r="M502" s="172"/>
      <c r="N502" s="172"/>
      <c r="O502" s="172"/>
      <c r="P502" s="172"/>
      <c r="Q502" s="172"/>
      <c r="R502" s="172"/>
      <c r="S502" s="172"/>
      <c r="T502" s="172"/>
      <c r="U502" s="172"/>
      <c r="V502" s="172"/>
      <c r="W502" s="172"/>
      <c r="X502" s="172"/>
      <c r="Y502" s="172"/>
      <c r="Z502" s="172"/>
      <c r="AA502" s="172"/>
      <c r="AB502" s="172"/>
      <c r="AC502" s="172"/>
      <c r="AD502" s="172"/>
      <c r="AE502" s="172"/>
      <c r="AF502" s="172"/>
    </row>
    <row r="503">
      <c r="A503" s="172"/>
      <c r="B503" s="171"/>
      <c r="C503" s="176"/>
      <c r="D503" s="172"/>
      <c r="E503" s="172"/>
      <c r="F503" s="172"/>
      <c r="G503" s="176"/>
      <c r="H503" s="172"/>
      <c r="I503" s="175"/>
      <c r="J503" s="172"/>
      <c r="K503" s="172"/>
      <c r="L503" s="172"/>
      <c r="M503" s="172"/>
      <c r="N503" s="172"/>
      <c r="O503" s="172"/>
      <c r="P503" s="172"/>
      <c r="Q503" s="172"/>
      <c r="R503" s="172"/>
      <c r="S503" s="172"/>
      <c r="T503" s="172"/>
      <c r="U503" s="172"/>
      <c r="V503" s="172"/>
      <c r="W503" s="172"/>
      <c r="X503" s="172"/>
      <c r="Y503" s="172"/>
      <c r="Z503" s="172"/>
      <c r="AA503" s="172"/>
      <c r="AB503" s="172"/>
      <c r="AC503" s="172"/>
      <c r="AD503" s="172"/>
      <c r="AE503" s="172"/>
      <c r="AF503" s="172"/>
    </row>
    <row r="504">
      <c r="A504" s="172"/>
      <c r="B504" s="171"/>
      <c r="C504" s="176"/>
      <c r="D504" s="172"/>
      <c r="E504" s="172"/>
      <c r="F504" s="172"/>
      <c r="G504" s="176"/>
      <c r="H504" s="172"/>
      <c r="I504" s="175"/>
      <c r="J504" s="172"/>
      <c r="K504" s="172"/>
      <c r="L504" s="172"/>
      <c r="M504" s="172"/>
      <c r="N504" s="172"/>
      <c r="O504" s="172"/>
      <c r="P504" s="172"/>
      <c r="Q504" s="172"/>
      <c r="R504" s="172"/>
      <c r="S504" s="172"/>
      <c r="T504" s="172"/>
      <c r="U504" s="172"/>
      <c r="V504" s="172"/>
      <c r="W504" s="172"/>
      <c r="X504" s="172"/>
      <c r="Y504" s="172"/>
      <c r="Z504" s="172"/>
      <c r="AA504" s="172"/>
      <c r="AB504" s="172"/>
      <c r="AC504" s="172"/>
      <c r="AD504" s="172"/>
      <c r="AE504" s="172"/>
      <c r="AF504" s="172"/>
    </row>
    <row r="505">
      <c r="A505" s="172"/>
      <c r="B505" s="171"/>
      <c r="C505" s="176"/>
      <c r="D505" s="172"/>
      <c r="E505" s="172"/>
      <c r="F505" s="172"/>
      <c r="G505" s="176"/>
      <c r="H505" s="172"/>
      <c r="I505" s="175"/>
      <c r="J505" s="172"/>
      <c r="K505" s="172"/>
      <c r="L505" s="172"/>
      <c r="M505" s="172"/>
      <c r="N505" s="172"/>
      <c r="O505" s="172"/>
      <c r="P505" s="172"/>
      <c r="Q505" s="172"/>
      <c r="R505" s="172"/>
      <c r="S505" s="172"/>
      <c r="T505" s="172"/>
      <c r="U505" s="172"/>
      <c r="V505" s="172"/>
      <c r="W505" s="172"/>
      <c r="X505" s="172"/>
      <c r="Y505" s="172"/>
      <c r="Z505" s="172"/>
      <c r="AA505" s="172"/>
      <c r="AB505" s="172"/>
      <c r="AC505" s="172"/>
      <c r="AD505" s="172"/>
      <c r="AE505" s="172"/>
      <c r="AF505" s="172"/>
    </row>
    <row r="506">
      <c r="A506" s="172"/>
      <c r="B506" s="171"/>
      <c r="C506" s="176"/>
      <c r="D506" s="172"/>
      <c r="E506" s="172"/>
      <c r="F506" s="172"/>
      <c r="G506" s="176"/>
      <c r="H506" s="172"/>
      <c r="I506" s="175"/>
      <c r="J506" s="172"/>
      <c r="K506" s="172"/>
      <c r="L506" s="172"/>
      <c r="M506" s="172"/>
      <c r="N506" s="172"/>
      <c r="O506" s="172"/>
      <c r="P506" s="172"/>
      <c r="Q506" s="172"/>
      <c r="R506" s="172"/>
      <c r="S506" s="172"/>
      <c r="T506" s="172"/>
      <c r="U506" s="172"/>
      <c r="V506" s="172"/>
      <c r="W506" s="172"/>
      <c r="X506" s="172"/>
      <c r="Y506" s="172"/>
      <c r="Z506" s="172"/>
      <c r="AA506" s="172"/>
      <c r="AB506" s="172"/>
      <c r="AC506" s="172"/>
      <c r="AD506" s="172"/>
      <c r="AE506" s="172"/>
      <c r="AF506" s="172"/>
    </row>
    <row r="507">
      <c r="A507" s="172"/>
      <c r="B507" s="171"/>
      <c r="C507" s="176"/>
      <c r="D507" s="172"/>
      <c r="E507" s="172"/>
      <c r="F507" s="172"/>
      <c r="G507" s="176"/>
      <c r="H507" s="172"/>
      <c r="I507" s="175"/>
      <c r="J507" s="172"/>
      <c r="K507" s="172"/>
      <c r="L507" s="172"/>
      <c r="M507" s="172"/>
      <c r="N507" s="172"/>
      <c r="O507" s="172"/>
      <c r="P507" s="172"/>
      <c r="Q507" s="172"/>
      <c r="R507" s="172"/>
      <c r="S507" s="172"/>
      <c r="T507" s="172"/>
      <c r="U507" s="172"/>
      <c r="V507" s="172"/>
      <c r="W507" s="172"/>
      <c r="X507" s="172"/>
      <c r="Y507" s="172"/>
      <c r="Z507" s="172"/>
      <c r="AA507" s="172"/>
      <c r="AB507" s="172"/>
      <c r="AC507" s="172"/>
      <c r="AD507" s="172"/>
      <c r="AE507" s="172"/>
      <c r="AF507" s="172"/>
    </row>
    <row r="508">
      <c r="A508" s="172"/>
      <c r="B508" s="171"/>
      <c r="C508" s="176"/>
      <c r="D508" s="172"/>
      <c r="E508" s="172"/>
      <c r="F508" s="172"/>
      <c r="G508" s="176"/>
      <c r="H508" s="172"/>
      <c r="I508" s="175"/>
      <c r="J508" s="172"/>
      <c r="K508" s="172"/>
      <c r="L508" s="172"/>
      <c r="M508" s="172"/>
      <c r="N508" s="172"/>
      <c r="O508" s="172"/>
      <c r="P508" s="172"/>
      <c r="Q508" s="172"/>
      <c r="R508" s="172"/>
      <c r="S508" s="172"/>
      <c r="T508" s="172"/>
      <c r="U508" s="172"/>
      <c r="V508" s="172"/>
      <c r="W508" s="172"/>
      <c r="X508" s="172"/>
      <c r="Y508" s="172"/>
      <c r="Z508" s="172"/>
      <c r="AA508" s="172"/>
      <c r="AB508" s="172"/>
      <c r="AC508" s="172"/>
      <c r="AD508" s="172"/>
      <c r="AE508" s="172"/>
      <c r="AF508" s="172"/>
    </row>
    <row r="509">
      <c r="A509" s="172"/>
      <c r="B509" s="171"/>
      <c r="C509" s="176"/>
      <c r="D509" s="172"/>
      <c r="E509" s="172"/>
      <c r="F509" s="172"/>
      <c r="G509" s="176"/>
      <c r="H509" s="172"/>
      <c r="I509" s="175"/>
      <c r="J509" s="172"/>
      <c r="K509" s="172"/>
      <c r="L509" s="172"/>
      <c r="M509" s="172"/>
      <c r="N509" s="172"/>
      <c r="O509" s="172"/>
      <c r="P509" s="172"/>
      <c r="Q509" s="172"/>
      <c r="R509" s="172"/>
      <c r="S509" s="172"/>
      <c r="T509" s="172"/>
      <c r="U509" s="172"/>
      <c r="V509" s="172"/>
      <c r="W509" s="172"/>
      <c r="X509" s="172"/>
      <c r="Y509" s="172"/>
      <c r="Z509" s="172"/>
      <c r="AA509" s="172"/>
      <c r="AB509" s="172"/>
      <c r="AC509" s="172"/>
      <c r="AD509" s="172"/>
      <c r="AE509" s="172"/>
      <c r="AF509" s="172"/>
    </row>
    <row r="510">
      <c r="A510" s="172"/>
      <c r="B510" s="171"/>
      <c r="C510" s="176"/>
      <c r="D510" s="172"/>
      <c r="E510" s="172"/>
      <c r="F510" s="172"/>
      <c r="G510" s="176"/>
      <c r="H510" s="172"/>
      <c r="I510" s="175"/>
      <c r="J510" s="172"/>
      <c r="K510" s="172"/>
      <c r="L510" s="172"/>
      <c r="M510" s="172"/>
      <c r="N510" s="172"/>
      <c r="O510" s="172"/>
      <c r="P510" s="172"/>
      <c r="Q510" s="172"/>
      <c r="R510" s="172"/>
      <c r="S510" s="172"/>
      <c r="T510" s="172"/>
      <c r="U510" s="172"/>
      <c r="V510" s="172"/>
      <c r="W510" s="172"/>
      <c r="X510" s="172"/>
      <c r="Y510" s="172"/>
      <c r="Z510" s="172"/>
      <c r="AA510" s="172"/>
      <c r="AB510" s="172"/>
      <c r="AC510" s="172"/>
      <c r="AD510" s="172"/>
      <c r="AE510" s="172"/>
      <c r="AF510" s="172"/>
    </row>
    <row r="511">
      <c r="A511" s="172"/>
      <c r="B511" s="171"/>
      <c r="C511" s="176"/>
      <c r="D511" s="172"/>
      <c r="E511" s="172"/>
      <c r="F511" s="172"/>
      <c r="G511" s="176"/>
      <c r="H511" s="172"/>
      <c r="I511" s="175"/>
      <c r="J511" s="172"/>
      <c r="K511" s="172"/>
      <c r="L511" s="172"/>
      <c r="M511" s="172"/>
      <c r="N511" s="172"/>
      <c r="O511" s="172"/>
      <c r="P511" s="172"/>
      <c r="Q511" s="172"/>
      <c r="R511" s="172"/>
      <c r="S511" s="172"/>
      <c r="T511" s="172"/>
      <c r="U511" s="172"/>
      <c r="V511" s="172"/>
      <c r="W511" s="172"/>
      <c r="X511" s="172"/>
      <c r="Y511" s="172"/>
      <c r="Z511" s="172"/>
      <c r="AA511" s="172"/>
      <c r="AB511" s="172"/>
      <c r="AC511" s="172"/>
      <c r="AD511" s="172"/>
      <c r="AE511" s="172"/>
      <c r="AF511" s="172"/>
    </row>
    <row r="512">
      <c r="A512" s="172"/>
      <c r="B512" s="171"/>
      <c r="C512" s="176"/>
      <c r="D512" s="172"/>
      <c r="E512" s="172"/>
      <c r="F512" s="172"/>
      <c r="G512" s="176"/>
      <c r="H512" s="172"/>
      <c r="I512" s="175"/>
      <c r="J512" s="172"/>
      <c r="K512" s="172"/>
      <c r="L512" s="172"/>
      <c r="M512" s="172"/>
      <c r="N512" s="172"/>
      <c r="O512" s="172"/>
      <c r="P512" s="172"/>
      <c r="Q512" s="172"/>
      <c r="R512" s="172"/>
      <c r="S512" s="172"/>
      <c r="T512" s="172"/>
      <c r="U512" s="172"/>
      <c r="V512" s="172"/>
      <c r="W512" s="172"/>
      <c r="X512" s="172"/>
      <c r="Y512" s="172"/>
      <c r="Z512" s="172"/>
      <c r="AA512" s="172"/>
      <c r="AB512" s="172"/>
      <c r="AC512" s="172"/>
      <c r="AD512" s="172"/>
      <c r="AE512" s="172"/>
      <c r="AF512" s="172"/>
    </row>
    <row r="513">
      <c r="A513" s="172"/>
      <c r="B513" s="171"/>
      <c r="C513" s="176"/>
      <c r="D513" s="172"/>
      <c r="E513" s="172"/>
      <c r="F513" s="172"/>
      <c r="G513" s="176"/>
      <c r="H513" s="172"/>
      <c r="I513" s="175"/>
      <c r="J513" s="172"/>
      <c r="K513" s="172"/>
      <c r="L513" s="172"/>
      <c r="M513" s="172"/>
      <c r="N513" s="172"/>
      <c r="O513" s="172"/>
      <c r="P513" s="172"/>
      <c r="Q513" s="172"/>
      <c r="R513" s="172"/>
      <c r="S513" s="172"/>
      <c r="T513" s="172"/>
      <c r="U513" s="172"/>
      <c r="V513" s="172"/>
      <c r="W513" s="172"/>
      <c r="X513" s="172"/>
      <c r="Y513" s="172"/>
      <c r="Z513" s="172"/>
      <c r="AA513" s="172"/>
      <c r="AB513" s="172"/>
      <c r="AC513" s="172"/>
      <c r="AD513" s="172"/>
      <c r="AE513" s="172"/>
      <c r="AF513" s="172"/>
    </row>
    <row r="514">
      <c r="A514" s="172"/>
      <c r="B514" s="171"/>
      <c r="C514" s="176"/>
      <c r="D514" s="172"/>
      <c r="E514" s="172"/>
      <c r="F514" s="172"/>
      <c r="G514" s="176"/>
      <c r="H514" s="172"/>
      <c r="I514" s="175"/>
      <c r="J514" s="172"/>
      <c r="K514" s="172"/>
      <c r="L514" s="172"/>
      <c r="M514" s="172"/>
      <c r="N514" s="172"/>
      <c r="O514" s="172"/>
      <c r="P514" s="172"/>
      <c r="Q514" s="172"/>
      <c r="R514" s="172"/>
      <c r="S514" s="172"/>
      <c r="T514" s="172"/>
      <c r="U514" s="172"/>
      <c r="V514" s="172"/>
      <c r="W514" s="172"/>
      <c r="X514" s="172"/>
      <c r="Y514" s="172"/>
      <c r="Z514" s="172"/>
      <c r="AA514" s="172"/>
      <c r="AB514" s="172"/>
      <c r="AC514" s="172"/>
      <c r="AD514" s="172"/>
      <c r="AE514" s="172"/>
      <c r="AF514" s="172"/>
    </row>
    <row r="515">
      <c r="A515" s="172"/>
      <c r="B515" s="171"/>
      <c r="C515" s="176"/>
      <c r="D515" s="172"/>
      <c r="E515" s="172"/>
      <c r="F515" s="172"/>
      <c r="G515" s="176"/>
      <c r="H515" s="172"/>
      <c r="I515" s="175"/>
      <c r="J515" s="172"/>
      <c r="K515" s="172"/>
      <c r="L515" s="172"/>
      <c r="M515" s="172"/>
      <c r="N515" s="172"/>
      <c r="O515" s="172"/>
      <c r="P515" s="172"/>
      <c r="Q515" s="172"/>
      <c r="R515" s="172"/>
      <c r="S515" s="172"/>
      <c r="T515" s="172"/>
      <c r="U515" s="172"/>
      <c r="V515" s="172"/>
      <c r="W515" s="172"/>
      <c r="X515" s="172"/>
      <c r="Y515" s="172"/>
      <c r="Z515" s="172"/>
      <c r="AA515" s="172"/>
      <c r="AB515" s="172"/>
      <c r="AC515" s="172"/>
      <c r="AD515" s="172"/>
      <c r="AE515" s="172"/>
      <c r="AF515" s="172"/>
    </row>
    <row r="516">
      <c r="A516" s="172"/>
      <c r="B516" s="171"/>
      <c r="C516" s="176"/>
      <c r="D516" s="172"/>
      <c r="E516" s="172"/>
      <c r="F516" s="172"/>
      <c r="G516" s="176"/>
      <c r="H516" s="172"/>
      <c r="I516" s="175"/>
      <c r="J516" s="172"/>
      <c r="K516" s="172"/>
      <c r="L516" s="172"/>
      <c r="M516" s="172"/>
      <c r="N516" s="172"/>
      <c r="O516" s="172"/>
      <c r="P516" s="172"/>
      <c r="Q516" s="172"/>
      <c r="R516" s="172"/>
      <c r="S516" s="172"/>
      <c r="T516" s="172"/>
      <c r="U516" s="172"/>
      <c r="V516" s="172"/>
      <c r="W516" s="172"/>
      <c r="X516" s="172"/>
      <c r="Y516" s="172"/>
      <c r="Z516" s="172"/>
      <c r="AA516" s="172"/>
      <c r="AB516" s="172"/>
      <c r="AC516" s="172"/>
      <c r="AD516" s="172"/>
      <c r="AE516" s="172"/>
      <c r="AF516" s="172"/>
    </row>
    <row r="517">
      <c r="A517" s="172"/>
      <c r="B517" s="171"/>
      <c r="C517" s="176"/>
      <c r="D517" s="172"/>
      <c r="E517" s="172"/>
      <c r="F517" s="172"/>
      <c r="G517" s="176"/>
      <c r="H517" s="172"/>
      <c r="I517" s="175"/>
      <c r="J517" s="172"/>
      <c r="K517" s="172"/>
      <c r="L517" s="172"/>
      <c r="M517" s="172"/>
      <c r="N517" s="172"/>
      <c r="O517" s="172"/>
      <c r="P517" s="172"/>
      <c r="Q517" s="172"/>
      <c r="R517" s="172"/>
      <c r="S517" s="172"/>
      <c r="T517" s="172"/>
      <c r="U517" s="172"/>
      <c r="V517" s="172"/>
      <c r="W517" s="172"/>
      <c r="X517" s="172"/>
      <c r="Y517" s="172"/>
      <c r="Z517" s="172"/>
      <c r="AA517" s="172"/>
      <c r="AB517" s="172"/>
      <c r="AC517" s="172"/>
      <c r="AD517" s="172"/>
      <c r="AE517" s="172"/>
      <c r="AF517" s="172"/>
    </row>
    <row r="518">
      <c r="A518" s="172"/>
      <c r="B518" s="171"/>
      <c r="C518" s="176"/>
      <c r="D518" s="172"/>
      <c r="E518" s="172"/>
      <c r="F518" s="172"/>
      <c r="G518" s="176"/>
      <c r="H518" s="172"/>
      <c r="I518" s="175"/>
      <c r="J518" s="172"/>
      <c r="K518" s="172"/>
      <c r="L518" s="172"/>
      <c r="M518" s="172"/>
      <c r="N518" s="172"/>
      <c r="O518" s="172"/>
      <c r="P518" s="172"/>
      <c r="Q518" s="172"/>
      <c r="R518" s="172"/>
      <c r="S518" s="172"/>
      <c r="T518" s="172"/>
      <c r="U518" s="172"/>
      <c r="V518" s="172"/>
      <c r="W518" s="172"/>
      <c r="X518" s="172"/>
      <c r="Y518" s="172"/>
      <c r="Z518" s="172"/>
      <c r="AA518" s="172"/>
      <c r="AB518" s="172"/>
      <c r="AC518" s="172"/>
      <c r="AD518" s="172"/>
      <c r="AE518" s="172"/>
      <c r="AF518" s="172"/>
    </row>
    <row r="519">
      <c r="A519" s="172"/>
      <c r="B519" s="171"/>
      <c r="C519" s="176"/>
      <c r="D519" s="172"/>
      <c r="E519" s="172"/>
      <c r="F519" s="172"/>
      <c r="G519" s="176"/>
      <c r="H519" s="172"/>
      <c r="I519" s="175"/>
      <c r="J519" s="172"/>
      <c r="K519" s="172"/>
      <c r="L519" s="172"/>
      <c r="M519" s="172"/>
      <c r="N519" s="172"/>
      <c r="O519" s="172"/>
      <c r="P519" s="172"/>
      <c r="Q519" s="172"/>
      <c r="R519" s="172"/>
      <c r="S519" s="172"/>
      <c r="T519" s="172"/>
      <c r="U519" s="172"/>
      <c r="V519" s="172"/>
      <c r="W519" s="172"/>
      <c r="X519" s="172"/>
      <c r="Y519" s="172"/>
      <c r="Z519" s="172"/>
      <c r="AA519" s="172"/>
      <c r="AB519" s="172"/>
      <c r="AC519" s="172"/>
      <c r="AD519" s="172"/>
      <c r="AE519" s="172"/>
      <c r="AF519" s="172"/>
    </row>
    <row r="520">
      <c r="A520" s="172"/>
      <c r="B520" s="171"/>
      <c r="C520" s="176"/>
      <c r="D520" s="172"/>
      <c r="E520" s="172"/>
      <c r="F520" s="172"/>
      <c r="G520" s="176"/>
      <c r="H520" s="172"/>
      <c r="I520" s="175"/>
      <c r="J520" s="172"/>
      <c r="K520" s="172"/>
      <c r="L520" s="172"/>
      <c r="M520" s="172"/>
      <c r="N520" s="172"/>
      <c r="O520" s="172"/>
      <c r="P520" s="172"/>
      <c r="Q520" s="172"/>
      <c r="R520" s="172"/>
      <c r="S520" s="172"/>
      <c r="T520" s="172"/>
      <c r="U520" s="172"/>
      <c r="V520" s="172"/>
      <c r="W520" s="172"/>
      <c r="X520" s="172"/>
      <c r="Y520" s="172"/>
      <c r="Z520" s="172"/>
      <c r="AA520" s="172"/>
      <c r="AB520" s="172"/>
      <c r="AC520" s="172"/>
      <c r="AD520" s="172"/>
      <c r="AE520" s="172"/>
      <c r="AF520" s="172"/>
    </row>
    <row r="521">
      <c r="A521" s="172"/>
      <c r="B521" s="171"/>
      <c r="C521" s="176"/>
      <c r="D521" s="172"/>
      <c r="E521" s="172"/>
      <c r="F521" s="172"/>
      <c r="G521" s="176"/>
      <c r="H521" s="172"/>
      <c r="I521" s="175"/>
      <c r="J521" s="172"/>
      <c r="K521" s="172"/>
      <c r="L521" s="172"/>
      <c r="M521" s="172"/>
      <c r="N521" s="172"/>
      <c r="O521" s="172"/>
      <c r="P521" s="172"/>
      <c r="Q521" s="172"/>
      <c r="R521" s="172"/>
      <c r="S521" s="172"/>
      <c r="T521" s="172"/>
      <c r="U521" s="172"/>
      <c r="V521" s="172"/>
      <c r="W521" s="172"/>
      <c r="X521" s="172"/>
      <c r="Y521" s="172"/>
      <c r="Z521" s="172"/>
      <c r="AA521" s="172"/>
      <c r="AB521" s="172"/>
      <c r="AC521" s="172"/>
      <c r="AD521" s="172"/>
      <c r="AE521" s="172"/>
      <c r="AF521" s="172"/>
    </row>
    <row r="522">
      <c r="A522" s="172"/>
      <c r="B522" s="171"/>
      <c r="C522" s="176"/>
      <c r="D522" s="172"/>
      <c r="E522" s="172"/>
      <c r="F522" s="172"/>
      <c r="G522" s="176"/>
      <c r="H522" s="172"/>
      <c r="I522" s="175"/>
      <c r="J522" s="172"/>
      <c r="K522" s="172"/>
      <c r="L522" s="172"/>
      <c r="M522" s="172"/>
      <c r="N522" s="172"/>
      <c r="O522" s="172"/>
      <c r="P522" s="172"/>
      <c r="Q522" s="172"/>
      <c r="R522" s="172"/>
      <c r="S522" s="172"/>
      <c r="T522" s="172"/>
      <c r="U522" s="172"/>
      <c r="V522" s="172"/>
      <c r="W522" s="172"/>
      <c r="X522" s="172"/>
      <c r="Y522" s="172"/>
      <c r="Z522" s="172"/>
      <c r="AA522" s="172"/>
      <c r="AB522" s="172"/>
      <c r="AC522" s="172"/>
      <c r="AD522" s="172"/>
      <c r="AE522" s="172"/>
      <c r="AF522" s="172"/>
    </row>
    <row r="523">
      <c r="A523" s="172"/>
      <c r="B523" s="171"/>
      <c r="C523" s="176"/>
      <c r="D523" s="172"/>
      <c r="E523" s="172"/>
      <c r="F523" s="172"/>
      <c r="G523" s="176"/>
      <c r="H523" s="172"/>
      <c r="I523" s="175"/>
      <c r="J523" s="172"/>
      <c r="K523" s="172"/>
      <c r="L523" s="172"/>
      <c r="M523" s="172"/>
      <c r="N523" s="172"/>
      <c r="O523" s="172"/>
      <c r="P523" s="172"/>
      <c r="Q523" s="172"/>
      <c r="R523" s="172"/>
      <c r="S523" s="172"/>
      <c r="T523" s="172"/>
      <c r="U523" s="172"/>
      <c r="V523" s="172"/>
      <c r="W523" s="172"/>
      <c r="X523" s="172"/>
      <c r="Y523" s="172"/>
      <c r="Z523" s="172"/>
      <c r="AA523" s="172"/>
      <c r="AB523" s="172"/>
      <c r="AC523" s="172"/>
      <c r="AD523" s="172"/>
      <c r="AE523" s="172"/>
      <c r="AF523" s="172"/>
    </row>
    <row r="524">
      <c r="A524" s="172"/>
      <c r="B524" s="171"/>
      <c r="C524" s="176"/>
      <c r="D524" s="172"/>
      <c r="E524" s="172"/>
      <c r="F524" s="172"/>
      <c r="G524" s="176"/>
      <c r="H524" s="172"/>
      <c r="I524" s="175"/>
      <c r="J524" s="172"/>
      <c r="K524" s="172"/>
      <c r="L524" s="172"/>
      <c r="M524" s="172"/>
      <c r="N524" s="172"/>
      <c r="O524" s="172"/>
      <c r="P524" s="172"/>
      <c r="Q524" s="172"/>
      <c r="R524" s="172"/>
      <c r="S524" s="172"/>
      <c r="T524" s="172"/>
      <c r="U524" s="172"/>
      <c r="V524" s="172"/>
      <c r="W524" s="172"/>
      <c r="X524" s="172"/>
      <c r="Y524" s="172"/>
      <c r="Z524" s="172"/>
      <c r="AA524" s="172"/>
      <c r="AB524" s="172"/>
      <c r="AC524" s="172"/>
      <c r="AD524" s="172"/>
      <c r="AE524" s="172"/>
      <c r="AF524" s="172"/>
    </row>
    <row r="525">
      <c r="A525" s="172"/>
      <c r="B525" s="171"/>
      <c r="C525" s="176"/>
      <c r="D525" s="172"/>
      <c r="E525" s="172"/>
      <c r="F525" s="172"/>
      <c r="G525" s="176"/>
      <c r="H525" s="172"/>
      <c r="I525" s="175"/>
      <c r="J525" s="172"/>
      <c r="K525" s="172"/>
      <c r="L525" s="172"/>
      <c r="M525" s="172"/>
      <c r="N525" s="172"/>
      <c r="O525" s="172"/>
      <c r="P525" s="172"/>
      <c r="Q525" s="172"/>
      <c r="R525" s="172"/>
      <c r="S525" s="172"/>
      <c r="T525" s="172"/>
      <c r="U525" s="172"/>
      <c r="V525" s="172"/>
      <c r="W525" s="172"/>
      <c r="X525" s="172"/>
      <c r="Y525" s="172"/>
      <c r="Z525" s="172"/>
      <c r="AA525" s="172"/>
      <c r="AB525" s="172"/>
      <c r="AC525" s="172"/>
      <c r="AD525" s="172"/>
      <c r="AE525" s="172"/>
      <c r="AF525" s="172"/>
    </row>
    <row r="526">
      <c r="A526" s="172"/>
      <c r="B526" s="171"/>
      <c r="C526" s="176"/>
      <c r="D526" s="172"/>
      <c r="E526" s="172"/>
      <c r="F526" s="172"/>
      <c r="G526" s="176"/>
      <c r="H526" s="172"/>
      <c r="I526" s="175"/>
      <c r="J526" s="172"/>
      <c r="K526" s="172"/>
      <c r="L526" s="172"/>
      <c r="M526" s="172"/>
      <c r="N526" s="172"/>
      <c r="O526" s="172"/>
      <c r="P526" s="172"/>
      <c r="Q526" s="172"/>
      <c r="R526" s="172"/>
      <c r="S526" s="172"/>
      <c r="T526" s="172"/>
      <c r="U526" s="172"/>
      <c r="V526" s="172"/>
      <c r="W526" s="172"/>
      <c r="X526" s="172"/>
      <c r="Y526" s="172"/>
      <c r="Z526" s="172"/>
      <c r="AA526" s="172"/>
      <c r="AB526" s="172"/>
      <c r="AC526" s="172"/>
      <c r="AD526" s="172"/>
      <c r="AE526" s="172"/>
      <c r="AF526" s="172"/>
    </row>
    <row r="527">
      <c r="A527" s="172"/>
      <c r="B527" s="171"/>
      <c r="C527" s="176"/>
      <c r="D527" s="172"/>
      <c r="E527" s="172"/>
      <c r="F527" s="172"/>
      <c r="G527" s="176"/>
      <c r="H527" s="172"/>
      <c r="I527" s="175"/>
      <c r="J527" s="172"/>
      <c r="K527" s="172"/>
      <c r="L527" s="172"/>
      <c r="M527" s="172"/>
      <c r="N527" s="172"/>
      <c r="O527" s="172"/>
      <c r="P527" s="172"/>
      <c r="Q527" s="172"/>
      <c r="R527" s="172"/>
      <c r="S527" s="172"/>
      <c r="T527" s="172"/>
      <c r="U527" s="172"/>
      <c r="V527" s="172"/>
      <c r="W527" s="172"/>
      <c r="X527" s="172"/>
      <c r="Y527" s="172"/>
      <c r="Z527" s="172"/>
      <c r="AA527" s="172"/>
      <c r="AB527" s="172"/>
      <c r="AC527" s="172"/>
      <c r="AD527" s="172"/>
      <c r="AE527" s="172"/>
      <c r="AF527" s="172"/>
    </row>
    <row r="528">
      <c r="A528" s="172"/>
      <c r="B528" s="171"/>
      <c r="C528" s="176"/>
      <c r="D528" s="172"/>
      <c r="E528" s="172"/>
      <c r="F528" s="172"/>
      <c r="G528" s="176"/>
      <c r="H528" s="172"/>
      <c r="I528" s="175"/>
      <c r="J528" s="172"/>
      <c r="K528" s="172"/>
      <c r="L528" s="172"/>
      <c r="M528" s="172"/>
      <c r="N528" s="172"/>
      <c r="O528" s="172"/>
      <c r="P528" s="172"/>
      <c r="Q528" s="172"/>
      <c r="R528" s="172"/>
      <c r="S528" s="172"/>
      <c r="T528" s="172"/>
      <c r="U528" s="172"/>
      <c r="V528" s="172"/>
      <c r="W528" s="172"/>
      <c r="X528" s="172"/>
      <c r="Y528" s="172"/>
      <c r="Z528" s="172"/>
      <c r="AA528" s="172"/>
      <c r="AB528" s="172"/>
      <c r="AC528" s="172"/>
      <c r="AD528" s="172"/>
      <c r="AE528" s="172"/>
      <c r="AF528" s="172"/>
    </row>
    <row r="529">
      <c r="A529" s="172"/>
      <c r="B529" s="171"/>
      <c r="C529" s="176"/>
      <c r="D529" s="172"/>
      <c r="E529" s="172"/>
      <c r="F529" s="172"/>
      <c r="G529" s="176"/>
      <c r="H529" s="172"/>
      <c r="I529" s="175"/>
      <c r="J529" s="172"/>
      <c r="K529" s="172"/>
      <c r="L529" s="172"/>
      <c r="M529" s="172"/>
      <c r="N529" s="172"/>
      <c r="O529" s="172"/>
      <c r="P529" s="172"/>
      <c r="Q529" s="172"/>
      <c r="R529" s="172"/>
      <c r="S529" s="172"/>
      <c r="T529" s="172"/>
      <c r="U529" s="172"/>
      <c r="V529" s="172"/>
      <c r="W529" s="172"/>
      <c r="X529" s="172"/>
      <c r="Y529" s="172"/>
      <c r="Z529" s="172"/>
      <c r="AA529" s="172"/>
      <c r="AB529" s="172"/>
      <c r="AC529" s="172"/>
      <c r="AD529" s="172"/>
      <c r="AE529" s="172"/>
      <c r="AF529" s="172"/>
    </row>
    <row r="530">
      <c r="A530" s="172"/>
      <c r="B530" s="171"/>
      <c r="C530" s="176"/>
      <c r="D530" s="172"/>
      <c r="E530" s="172"/>
      <c r="F530" s="172"/>
      <c r="G530" s="176"/>
      <c r="H530" s="172"/>
      <c r="I530" s="175"/>
      <c r="J530" s="172"/>
      <c r="K530" s="172"/>
      <c r="L530" s="172"/>
      <c r="M530" s="172"/>
      <c r="N530" s="172"/>
      <c r="O530" s="172"/>
      <c r="P530" s="172"/>
      <c r="Q530" s="172"/>
      <c r="R530" s="172"/>
      <c r="S530" s="172"/>
      <c r="T530" s="172"/>
      <c r="U530" s="172"/>
      <c r="V530" s="172"/>
      <c r="W530" s="172"/>
      <c r="X530" s="172"/>
      <c r="Y530" s="172"/>
      <c r="Z530" s="172"/>
      <c r="AA530" s="172"/>
      <c r="AB530" s="172"/>
      <c r="AC530" s="172"/>
      <c r="AD530" s="172"/>
      <c r="AE530" s="172"/>
      <c r="AF530" s="172"/>
    </row>
    <row r="531">
      <c r="A531" s="172"/>
      <c r="B531" s="171"/>
      <c r="C531" s="176"/>
      <c r="D531" s="172"/>
      <c r="E531" s="172"/>
      <c r="F531" s="172"/>
      <c r="G531" s="176"/>
      <c r="H531" s="172"/>
      <c r="I531" s="175"/>
      <c r="J531" s="172"/>
      <c r="K531" s="172"/>
      <c r="L531" s="172"/>
      <c r="M531" s="172"/>
      <c r="N531" s="172"/>
      <c r="O531" s="172"/>
      <c r="P531" s="172"/>
      <c r="Q531" s="172"/>
      <c r="R531" s="172"/>
      <c r="S531" s="172"/>
      <c r="T531" s="172"/>
      <c r="U531" s="172"/>
      <c r="V531" s="172"/>
      <c r="W531" s="172"/>
      <c r="X531" s="172"/>
      <c r="Y531" s="172"/>
      <c r="Z531" s="172"/>
      <c r="AA531" s="172"/>
      <c r="AB531" s="172"/>
      <c r="AC531" s="172"/>
      <c r="AD531" s="172"/>
      <c r="AE531" s="172"/>
      <c r="AF531" s="172"/>
    </row>
    <row r="532">
      <c r="A532" s="172"/>
      <c r="B532" s="171"/>
      <c r="C532" s="176"/>
      <c r="D532" s="172"/>
      <c r="E532" s="172"/>
      <c r="F532" s="172"/>
      <c r="G532" s="176"/>
      <c r="H532" s="172"/>
      <c r="I532" s="175"/>
      <c r="J532" s="172"/>
      <c r="K532" s="172"/>
      <c r="L532" s="172"/>
      <c r="M532" s="172"/>
      <c r="N532" s="172"/>
      <c r="O532" s="172"/>
      <c r="P532" s="172"/>
      <c r="Q532" s="172"/>
      <c r="R532" s="172"/>
      <c r="S532" s="172"/>
      <c r="T532" s="172"/>
      <c r="U532" s="172"/>
      <c r="V532" s="172"/>
      <c r="W532" s="172"/>
      <c r="X532" s="172"/>
      <c r="Y532" s="172"/>
      <c r="Z532" s="172"/>
      <c r="AA532" s="172"/>
      <c r="AB532" s="172"/>
      <c r="AC532" s="172"/>
      <c r="AD532" s="172"/>
      <c r="AE532" s="172"/>
      <c r="AF532" s="172"/>
    </row>
    <row r="533">
      <c r="A533" s="172"/>
      <c r="B533" s="171"/>
      <c r="C533" s="176"/>
      <c r="D533" s="172"/>
      <c r="E533" s="172"/>
      <c r="F533" s="172"/>
      <c r="G533" s="176"/>
      <c r="H533" s="172"/>
      <c r="I533" s="175"/>
      <c r="J533" s="172"/>
      <c r="K533" s="172"/>
      <c r="L533" s="172"/>
      <c r="M533" s="172"/>
      <c r="N533" s="172"/>
      <c r="O533" s="172"/>
      <c r="P533" s="172"/>
      <c r="Q533" s="172"/>
      <c r="R533" s="172"/>
      <c r="S533" s="172"/>
      <c r="T533" s="172"/>
      <c r="U533" s="172"/>
      <c r="V533" s="172"/>
      <c r="W533" s="172"/>
      <c r="X533" s="172"/>
      <c r="Y533" s="172"/>
      <c r="Z533" s="172"/>
      <c r="AA533" s="172"/>
      <c r="AB533" s="172"/>
      <c r="AC533" s="172"/>
      <c r="AD533" s="172"/>
      <c r="AE533" s="172"/>
      <c r="AF533" s="172"/>
    </row>
    <row r="534">
      <c r="A534" s="172"/>
      <c r="B534" s="171"/>
      <c r="C534" s="176"/>
      <c r="D534" s="172"/>
      <c r="E534" s="172"/>
      <c r="F534" s="172"/>
      <c r="G534" s="176"/>
      <c r="H534" s="172"/>
      <c r="I534" s="175"/>
      <c r="J534" s="172"/>
      <c r="K534" s="172"/>
      <c r="L534" s="172"/>
      <c r="M534" s="172"/>
      <c r="N534" s="172"/>
      <c r="O534" s="172"/>
      <c r="P534" s="172"/>
      <c r="Q534" s="172"/>
      <c r="R534" s="172"/>
      <c r="S534" s="172"/>
      <c r="T534" s="172"/>
      <c r="U534" s="172"/>
      <c r="V534" s="172"/>
      <c r="W534" s="172"/>
      <c r="X534" s="172"/>
      <c r="Y534" s="172"/>
      <c r="Z534" s="172"/>
      <c r="AA534" s="172"/>
      <c r="AB534" s="172"/>
      <c r="AC534" s="172"/>
      <c r="AD534" s="172"/>
      <c r="AE534" s="172"/>
      <c r="AF534" s="172"/>
    </row>
    <row r="535">
      <c r="A535" s="172"/>
      <c r="B535" s="171"/>
      <c r="C535" s="176"/>
      <c r="D535" s="172"/>
      <c r="E535" s="172"/>
      <c r="F535" s="172"/>
      <c r="G535" s="176"/>
      <c r="H535" s="172"/>
      <c r="I535" s="175"/>
      <c r="J535" s="172"/>
      <c r="K535" s="172"/>
      <c r="L535" s="172"/>
      <c r="M535" s="172"/>
      <c r="N535" s="172"/>
      <c r="O535" s="172"/>
      <c r="P535" s="172"/>
      <c r="Q535" s="172"/>
      <c r="R535" s="172"/>
      <c r="S535" s="172"/>
      <c r="T535" s="172"/>
      <c r="U535" s="172"/>
      <c r="V535" s="172"/>
      <c r="W535" s="172"/>
      <c r="X535" s="172"/>
      <c r="Y535" s="172"/>
      <c r="Z535" s="172"/>
      <c r="AA535" s="172"/>
      <c r="AB535" s="172"/>
      <c r="AC535" s="172"/>
      <c r="AD535" s="172"/>
      <c r="AE535" s="172"/>
      <c r="AF535" s="172"/>
    </row>
    <row r="536">
      <c r="A536" s="172"/>
      <c r="B536" s="171"/>
      <c r="C536" s="176"/>
      <c r="D536" s="172"/>
      <c r="E536" s="172"/>
      <c r="F536" s="172"/>
      <c r="G536" s="176"/>
      <c r="H536" s="172"/>
      <c r="I536" s="175"/>
      <c r="J536" s="172"/>
      <c r="K536" s="172"/>
      <c r="L536" s="172"/>
      <c r="M536" s="172"/>
      <c r="N536" s="172"/>
      <c r="O536" s="172"/>
      <c r="P536" s="172"/>
      <c r="Q536" s="172"/>
      <c r="R536" s="172"/>
      <c r="S536" s="172"/>
      <c r="T536" s="172"/>
      <c r="U536" s="172"/>
      <c r="V536" s="172"/>
      <c r="W536" s="172"/>
      <c r="X536" s="172"/>
      <c r="Y536" s="172"/>
      <c r="Z536" s="172"/>
      <c r="AA536" s="172"/>
      <c r="AB536" s="172"/>
      <c r="AC536" s="172"/>
      <c r="AD536" s="172"/>
      <c r="AE536" s="172"/>
      <c r="AF536" s="172"/>
    </row>
    <row r="537">
      <c r="A537" s="172"/>
      <c r="B537" s="171"/>
      <c r="C537" s="176"/>
      <c r="D537" s="172"/>
      <c r="E537" s="172"/>
      <c r="F537" s="172"/>
      <c r="G537" s="176"/>
      <c r="H537" s="172"/>
      <c r="I537" s="175"/>
      <c r="J537" s="172"/>
      <c r="K537" s="172"/>
      <c r="L537" s="172"/>
      <c r="M537" s="172"/>
      <c r="N537" s="172"/>
      <c r="O537" s="172"/>
      <c r="P537" s="172"/>
      <c r="Q537" s="172"/>
      <c r="R537" s="172"/>
      <c r="S537" s="172"/>
      <c r="T537" s="172"/>
      <c r="U537" s="172"/>
      <c r="V537" s="172"/>
      <c r="W537" s="172"/>
      <c r="X537" s="172"/>
      <c r="Y537" s="172"/>
      <c r="Z537" s="172"/>
      <c r="AA537" s="172"/>
      <c r="AB537" s="172"/>
      <c r="AC537" s="172"/>
      <c r="AD537" s="172"/>
      <c r="AE537" s="172"/>
      <c r="AF537" s="172"/>
    </row>
    <row r="538">
      <c r="A538" s="172"/>
      <c r="B538" s="171"/>
      <c r="C538" s="176"/>
      <c r="D538" s="172"/>
      <c r="E538" s="172"/>
      <c r="F538" s="172"/>
      <c r="G538" s="176"/>
      <c r="H538" s="172"/>
      <c r="I538" s="175"/>
      <c r="J538" s="172"/>
      <c r="K538" s="172"/>
      <c r="L538" s="172"/>
      <c r="M538" s="172"/>
      <c r="N538" s="172"/>
      <c r="O538" s="172"/>
      <c r="P538" s="172"/>
      <c r="Q538" s="172"/>
      <c r="R538" s="172"/>
      <c r="S538" s="172"/>
      <c r="T538" s="172"/>
      <c r="U538" s="172"/>
      <c r="V538" s="172"/>
      <c r="W538" s="172"/>
      <c r="X538" s="172"/>
      <c r="Y538" s="172"/>
      <c r="Z538" s="172"/>
      <c r="AA538" s="172"/>
      <c r="AB538" s="172"/>
      <c r="AC538" s="172"/>
      <c r="AD538" s="172"/>
      <c r="AE538" s="172"/>
      <c r="AF538" s="172"/>
    </row>
    <row r="539">
      <c r="A539" s="172"/>
      <c r="B539" s="171"/>
      <c r="C539" s="176"/>
      <c r="D539" s="172"/>
      <c r="E539" s="172"/>
      <c r="F539" s="172"/>
      <c r="G539" s="176"/>
      <c r="H539" s="172"/>
      <c r="I539" s="175"/>
      <c r="J539" s="172"/>
      <c r="K539" s="172"/>
      <c r="L539" s="172"/>
      <c r="M539" s="172"/>
      <c r="N539" s="172"/>
      <c r="O539" s="172"/>
      <c r="P539" s="172"/>
      <c r="Q539" s="172"/>
      <c r="R539" s="172"/>
      <c r="S539" s="172"/>
      <c r="T539" s="172"/>
      <c r="U539" s="172"/>
      <c r="V539" s="172"/>
      <c r="W539" s="172"/>
      <c r="X539" s="172"/>
      <c r="Y539" s="172"/>
      <c r="Z539" s="172"/>
      <c r="AA539" s="172"/>
      <c r="AB539" s="172"/>
      <c r="AC539" s="172"/>
      <c r="AD539" s="172"/>
      <c r="AE539" s="172"/>
      <c r="AF539" s="172"/>
    </row>
    <row r="540">
      <c r="A540" s="172"/>
      <c r="B540" s="171"/>
      <c r="C540" s="176"/>
      <c r="D540" s="172"/>
      <c r="E540" s="172"/>
      <c r="F540" s="172"/>
      <c r="G540" s="176"/>
      <c r="H540" s="172"/>
      <c r="I540" s="175"/>
      <c r="J540" s="172"/>
      <c r="K540" s="172"/>
      <c r="L540" s="172"/>
      <c r="M540" s="172"/>
      <c r="N540" s="172"/>
      <c r="O540" s="172"/>
      <c r="P540" s="172"/>
      <c r="Q540" s="172"/>
      <c r="R540" s="172"/>
      <c r="S540" s="172"/>
      <c r="T540" s="172"/>
      <c r="U540" s="172"/>
      <c r="V540" s="172"/>
      <c r="W540" s="172"/>
      <c r="X540" s="172"/>
      <c r="Y540" s="172"/>
      <c r="Z540" s="172"/>
      <c r="AA540" s="172"/>
      <c r="AB540" s="172"/>
      <c r="AC540" s="172"/>
      <c r="AD540" s="172"/>
      <c r="AE540" s="172"/>
      <c r="AF540" s="172"/>
    </row>
    <row r="541">
      <c r="A541" s="172"/>
      <c r="B541" s="171"/>
      <c r="C541" s="176"/>
      <c r="D541" s="172"/>
      <c r="E541" s="172"/>
      <c r="F541" s="172"/>
      <c r="G541" s="176"/>
      <c r="H541" s="172"/>
      <c r="I541" s="175"/>
      <c r="J541" s="172"/>
      <c r="K541" s="172"/>
      <c r="L541" s="172"/>
      <c r="M541" s="172"/>
      <c r="N541" s="172"/>
      <c r="O541" s="172"/>
      <c r="P541" s="172"/>
      <c r="Q541" s="172"/>
      <c r="R541" s="172"/>
      <c r="S541" s="172"/>
      <c r="T541" s="172"/>
      <c r="U541" s="172"/>
      <c r="V541" s="172"/>
      <c r="W541" s="172"/>
      <c r="X541" s="172"/>
      <c r="Y541" s="172"/>
      <c r="Z541" s="172"/>
      <c r="AA541" s="172"/>
      <c r="AB541" s="172"/>
      <c r="AC541" s="172"/>
      <c r="AD541" s="172"/>
      <c r="AE541" s="172"/>
      <c r="AF541" s="172"/>
    </row>
    <row r="542">
      <c r="A542" s="172"/>
      <c r="B542" s="171"/>
      <c r="C542" s="176"/>
      <c r="D542" s="172"/>
      <c r="E542" s="172"/>
      <c r="F542" s="172"/>
      <c r="G542" s="176"/>
      <c r="H542" s="172"/>
      <c r="I542" s="175"/>
      <c r="J542" s="172"/>
      <c r="K542" s="172"/>
      <c r="L542" s="172"/>
      <c r="M542" s="172"/>
      <c r="N542" s="172"/>
      <c r="O542" s="172"/>
      <c r="P542" s="172"/>
      <c r="Q542" s="172"/>
      <c r="R542" s="172"/>
      <c r="S542" s="172"/>
      <c r="T542" s="172"/>
      <c r="U542" s="172"/>
      <c r="V542" s="172"/>
      <c r="W542" s="172"/>
      <c r="X542" s="172"/>
      <c r="Y542" s="172"/>
      <c r="Z542" s="172"/>
      <c r="AA542" s="172"/>
      <c r="AB542" s="172"/>
      <c r="AC542" s="172"/>
      <c r="AD542" s="172"/>
      <c r="AE542" s="172"/>
      <c r="AF542" s="172"/>
    </row>
    <row r="543">
      <c r="A543" s="172"/>
      <c r="B543" s="171"/>
      <c r="C543" s="176"/>
      <c r="D543" s="172"/>
      <c r="E543" s="172"/>
      <c r="F543" s="172"/>
      <c r="G543" s="176"/>
      <c r="H543" s="172"/>
      <c r="I543" s="175"/>
      <c r="J543" s="172"/>
      <c r="K543" s="172"/>
      <c r="L543" s="172"/>
      <c r="M543" s="172"/>
      <c r="N543" s="172"/>
      <c r="O543" s="172"/>
      <c r="P543" s="172"/>
      <c r="Q543" s="172"/>
      <c r="R543" s="172"/>
      <c r="S543" s="172"/>
      <c r="T543" s="172"/>
      <c r="U543" s="172"/>
      <c r="V543" s="172"/>
      <c r="W543" s="172"/>
      <c r="X543" s="172"/>
      <c r="Y543" s="172"/>
      <c r="Z543" s="172"/>
      <c r="AA543" s="172"/>
      <c r="AB543" s="172"/>
      <c r="AC543" s="172"/>
      <c r="AD543" s="172"/>
      <c r="AE543" s="172"/>
      <c r="AF543" s="172"/>
    </row>
    <row r="544">
      <c r="A544" s="172"/>
      <c r="B544" s="171"/>
      <c r="C544" s="176"/>
      <c r="D544" s="172"/>
      <c r="E544" s="172"/>
      <c r="F544" s="172"/>
      <c r="G544" s="176"/>
      <c r="H544" s="172"/>
      <c r="I544" s="175"/>
      <c r="J544" s="172"/>
      <c r="K544" s="172"/>
      <c r="L544" s="172"/>
      <c r="M544" s="172"/>
      <c r="N544" s="172"/>
      <c r="O544" s="172"/>
      <c r="P544" s="172"/>
      <c r="Q544" s="172"/>
      <c r="R544" s="172"/>
      <c r="S544" s="172"/>
      <c r="T544" s="172"/>
      <c r="U544" s="172"/>
      <c r="V544" s="172"/>
      <c r="W544" s="172"/>
      <c r="X544" s="172"/>
      <c r="Y544" s="172"/>
      <c r="Z544" s="172"/>
      <c r="AA544" s="172"/>
      <c r="AB544" s="172"/>
      <c r="AC544" s="172"/>
      <c r="AD544" s="172"/>
      <c r="AE544" s="172"/>
      <c r="AF544" s="172"/>
    </row>
    <row r="545">
      <c r="A545" s="172"/>
      <c r="B545" s="171"/>
      <c r="C545" s="176"/>
      <c r="D545" s="172"/>
      <c r="E545" s="172"/>
      <c r="F545" s="172"/>
      <c r="G545" s="176"/>
      <c r="H545" s="172"/>
      <c r="I545" s="175"/>
      <c r="J545" s="172"/>
      <c r="K545" s="172"/>
      <c r="L545" s="172"/>
      <c r="M545" s="172"/>
      <c r="N545" s="172"/>
      <c r="O545" s="172"/>
      <c r="P545" s="172"/>
      <c r="Q545" s="172"/>
      <c r="R545" s="172"/>
      <c r="S545" s="172"/>
      <c r="T545" s="172"/>
      <c r="U545" s="172"/>
      <c r="V545" s="172"/>
      <c r="W545" s="172"/>
      <c r="X545" s="172"/>
      <c r="Y545" s="172"/>
      <c r="Z545" s="172"/>
      <c r="AA545" s="172"/>
      <c r="AB545" s="172"/>
      <c r="AC545" s="172"/>
      <c r="AD545" s="172"/>
      <c r="AE545" s="172"/>
      <c r="AF545" s="172"/>
    </row>
    <row r="546">
      <c r="A546" s="172"/>
      <c r="B546" s="171"/>
      <c r="C546" s="176"/>
      <c r="D546" s="172"/>
      <c r="E546" s="172"/>
      <c r="F546" s="172"/>
      <c r="G546" s="176"/>
      <c r="H546" s="172"/>
      <c r="I546" s="175"/>
      <c r="J546" s="172"/>
      <c r="K546" s="172"/>
      <c r="L546" s="172"/>
      <c r="M546" s="172"/>
      <c r="N546" s="172"/>
      <c r="O546" s="172"/>
      <c r="P546" s="172"/>
      <c r="Q546" s="172"/>
      <c r="R546" s="172"/>
      <c r="S546" s="172"/>
      <c r="T546" s="172"/>
      <c r="U546" s="172"/>
      <c r="V546" s="172"/>
      <c r="W546" s="172"/>
      <c r="X546" s="172"/>
      <c r="Y546" s="172"/>
      <c r="Z546" s="172"/>
      <c r="AA546" s="172"/>
      <c r="AB546" s="172"/>
      <c r="AC546" s="172"/>
      <c r="AD546" s="172"/>
      <c r="AE546" s="172"/>
      <c r="AF546" s="172"/>
    </row>
    <row r="547">
      <c r="A547" s="172"/>
      <c r="B547" s="171"/>
      <c r="C547" s="176"/>
      <c r="D547" s="172"/>
      <c r="E547" s="172"/>
      <c r="F547" s="172"/>
      <c r="G547" s="176"/>
      <c r="H547" s="172"/>
      <c r="I547" s="175"/>
      <c r="J547" s="172"/>
      <c r="K547" s="172"/>
      <c r="L547" s="172"/>
      <c r="M547" s="172"/>
      <c r="N547" s="172"/>
      <c r="O547" s="172"/>
      <c r="P547" s="172"/>
      <c r="Q547" s="172"/>
      <c r="R547" s="172"/>
      <c r="S547" s="172"/>
      <c r="T547" s="172"/>
      <c r="U547" s="172"/>
      <c r="V547" s="172"/>
      <c r="W547" s="172"/>
      <c r="X547" s="172"/>
      <c r="Y547" s="172"/>
      <c r="Z547" s="172"/>
      <c r="AA547" s="172"/>
      <c r="AB547" s="172"/>
      <c r="AC547" s="172"/>
      <c r="AD547" s="172"/>
      <c r="AE547" s="172"/>
      <c r="AF547" s="172"/>
    </row>
    <row r="548">
      <c r="A548" s="172"/>
      <c r="B548" s="171"/>
      <c r="C548" s="176"/>
      <c r="D548" s="172"/>
      <c r="E548" s="172"/>
      <c r="F548" s="172"/>
      <c r="G548" s="176"/>
      <c r="H548" s="172"/>
      <c r="I548" s="175"/>
      <c r="J548" s="172"/>
      <c r="K548" s="172"/>
      <c r="L548" s="172"/>
      <c r="M548" s="172"/>
      <c r="N548" s="172"/>
      <c r="O548" s="172"/>
      <c r="P548" s="172"/>
      <c r="Q548" s="172"/>
      <c r="R548" s="172"/>
      <c r="S548" s="172"/>
      <c r="T548" s="172"/>
      <c r="U548" s="172"/>
      <c r="V548" s="172"/>
      <c r="W548" s="172"/>
      <c r="X548" s="172"/>
      <c r="Y548" s="172"/>
      <c r="Z548" s="172"/>
      <c r="AA548" s="172"/>
      <c r="AB548" s="172"/>
      <c r="AC548" s="172"/>
      <c r="AD548" s="172"/>
      <c r="AE548" s="172"/>
      <c r="AF548" s="172"/>
    </row>
    <row r="549">
      <c r="A549" s="172"/>
      <c r="B549" s="171"/>
      <c r="C549" s="176"/>
      <c r="D549" s="172"/>
      <c r="E549" s="172"/>
      <c r="F549" s="172"/>
      <c r="G549" s="176"/>
      <c r="H549" s="172"/>
      <c r="I549" s="175"/>
      <c r="J549" s="172"/>
      <c r="K549" s="172"/>
      <c r="L549" s="172"/>
      <c r="M549" s="172"/>
      <c r="N549" s="172"/>
      <c r="O549" s="172"/>
      <c r="P549" s="172"/>
      <c r="Q549" s="172"/>
      <c r="R549" s="172"/>
      <c r="S549" s="172"/>
      <c r="T549" s="172"/>
      <c r="U549" s="172"/>
      <c r="V549" s="172"/>
      <c r="W549" s="172"/>
      <c r="X549" s="172"/>
      <c r="Y549" s="172"/>
      <c r="Z549" s="172"/>
      <c r="AA549" s="172"/>
      <c r="AB549" s="172"/>
      <c r="AC549" s="172"/>
      <c r="AD549" s="172"/>
      <c r="AE549" s="172"/>
      <c r="AF549" s="172"/>
    </row>
    <row r="550">
      <c r="A550" s="172"/>
      <c r="B550" s="171"/>
      <c r="C550" s="176"/>
      <c r="D550" s="172"/>
      <c r="E550" s="172"/>
      <c r="F550" s="172"/>
      <c r="G550" s="176"/>
      <c r="H550" s="172"/>
      <c r="I550" s="175"/>
      <c r="J550" s="172"/>
      <c r="K550" s="172"/>
      <c r="L550" s="172"/>
      <c r="M550" s="172"/>
      <c r="N550" s="172"/>
      <c r="O550" s="172"/>
      <c r="P550" s="172"/>
      <c r="Q550" s="172"/>
      <c r="R550" s="172"/>
      <c r="S550" s="172"/>
      <c r="T550" s="172"/>
      <c r="U550" s="172"/>
      <c r="V550" s="172"/>
      <c r="W550" s="172"/>
      <c r="X550" s="172"/>
      <c r="Y550" s="172"/>
      <c r="Z550" s="172"/>
      <c r="AA550" s="172"/>
      <c r="AB550" s="172"/>
      <c r="AC550" s="172"/>
      <c r="AD550" s="172"/>
      <c r="AE550" s="172"/>
      <c r="AF550" s="172"/>
    </row>
    <row r="551">
      <c r="A551" s="172"/>
      <c r="B551" s="171"/>
      <c r="C551" s="176"/>
      <c r="D551" s="172"/>
      <c r="E551" s="172"/>
      <c r="F551" s="172"/>
      <c r="G551" s="176"/>
      <c r="H551" s="172"/>
      <c r="I551" s="175"/>
      <c r="J551" s="172"/>
      <c r="K551" s="172"/>
      <c r="L551" s="172"/>
      <c r="M551" s="172"/>
      <c r="N551" s="172"/>
      <c r="O551" s="172"/>
      <c r="P551" s="172"/>
      <c r="Q551" s="172"/>
      <c r="R551" s="172"/>
      <c r="S551" s="172"/>
      <c r="T551" s="172"/>
      <c r="U551" s="172"/>
      <c r="V551" s="172"/>
      <c r="W551" s="172"/>
      <c r="X551" s="172"/>
      <c r="Y551" s="172"/>
      <c r="Z551" s="172"/>
      <c r="AA551" s="172"/>
      <c r="AB551" s="172"/>
      <c r="AC551" s="172"/>
      <c r="AD551" s="172"/>
      <c r="AE551" s="172"/>
      <c r="AF551" s="172"/>
    </row>
    <row r="552">
      <c r="A552" s="172"/>
      <c r="B552" s="171"/>
      <c r="C552" s="176"/>
      <c r="D552" s="172"/>
      <c r="E552" s="172"/>
      <c r="F552" s="172"/>
      <c r="G552" s="176"/>
      <c r="H552" s="172"/>
      <c r="I552" s="175"/>
      <c r="J552" s="172"/>
      <c r="K552" s="172"/>
      <c r="L552" s="172"/>
      <c r="M552" s="172"/>
      <c r="N552" s="172"/>
      <c r="O552" s="172"/>
      <c r="P552" s="172"/>
      <c r="Q552" s="172"/>
      <c r="R552" s="172"/>
      <c r="S552" s="172"/>
      <c r="T552" s="172"/>
      <c r="U552" s="172"/>
      <c r="V552" s="172"/>
      <c r="W552" s="172"/>
      <c r="X552" s="172"/>
      <c r="Y552" s="172"/>
      <c r="Z552" s="172"/>
      <c r="AA552" s="172"/>
      <c r="AB552" s="172"/>
      <c r="AC552" s="172"/>
      <c r="AD552" s="172"/>
      <c r="AE552" s="172"/>
      <c r="AF552" s="172"/>
    </row>
    <row r="553">
      <c r="A553" s="172"/>
      <c r="B553" s="171"/>
      <c r="C553" s="176"/>
      <c r="D553" s="172"/>
      <c r="E553" s="172"/>
      <c r="F553" s="172"/>
      <c r="G553" s="176"/>
      <c r="H553" s="172"/>
      <c r="I553" s="175"/>
      <c r="J553" s="172"/>
      <c r="K553" s="172"/>
      <c r="L553" s="172"/>
      <c r="M553" s="172"/>
      <c r="N553" s="172"/>
      <c r="O553" s="172"/>
      <c r="P553" s="172"/>
      <c r="Q553" s="172"/>
      <c r="R553" s="172"/>
      <c r="S553" s="172"/>
      <c r="T553" s="172"/>
      <c r="U553" s="172"/>
      <c r="V553" s="172"/>
      <c r="W553" s="172"/>
      <c r="X553" s="172"/>
      <c r="Y553" s="172"/>
      <c r="Z553" s="172"/>
      <c r="AA553" s="172"/>
      <c r="AB553" s="172"/>
      <c r="AC553" s="172"/>
      <c r="AD553" s="172"/>
      <c r="AE553" s="172"/>
      <c r="AF553" s="172"/>
    </row>
    <row r="554">
      <c r="A554" s="172"/>
      <c r="B554" s="171"/>
      <c r="C554" s="176"/>
      <c r="D554" s="172"/>
      <c r="E554" s="172"/>
      <c r="F554" s="172"/>
      <c r="G554" s="176"/>
      <c r="H554" s="172"/>
      <c r="I554" s="175"/>
      <c r="J554" s="172"/>
      <c r="K554" s="172"/>
      <c r="L554" s="172"/>
      <c r="M554" s="172"/>
      <c r="N554" s="172"/>
      <c r="O554" s="172"/>
      <c r="P554" s="172"/>
      <c r="Q554" s="172"/>
      <c r="R554" s="172"/>
      <c r="S554" s="172"/>
      <c r="T554" s="172"/>
      <c r="U554" s="172"/>
      <c r="V554" s="172"/>
      <c r="W554" s="172"/>
      <c r="X554" s="172"/>
      <c r="Y554" s="172"/>
      <c r="Z554" s="172"/>
      <c r="AA554" s="172"/>
      <c r="AB554" s="172"/>
      <c r="AC554" s="172"/>
      <c r="AD554" s="172"/>
      <c r="AE554" s="172"/>
      <c r="AF554" s="172"/>
    </row>
    <row r="555">
      <c r="A555" s="172"/>
      <c r="B555" s="171"/>
      <c r="C555" s="176"/>
      <c r="D555" s="172"/>
      <c r="E555" s="172"/>
      <c r="F555" s="172"/>
      <c r="G555" s="176"/>
      <c r="H555" s="172"/>
      <c r="I555" s="175"/>
      <c r="J555" s="172"/>
      <c r="K555" s="172"/>
      <c r="L555" s="172"/>
      <c r="M555" s="172"/>
      <c r="N555" s="172"/>
      <c r="O555" s="172"/>
      <c r="P555" s="172"/>
      <c r="Q555" s="172"/>
      <c r="R555" s="172"/>
      <c r="S555" s="172"/>
      <c r="T555" s="172"/>
      <c r="U555" s="172"/>
      <c r="V555" s="172"/>
      <c r="W555" s="172"/>
      <c r="X555" s="172"/>
      <c r="Y555" s="172"/>
      <c r="Z555" s="172"/>
      <c r="AA555" s="172"/>
      <c r="AB555" s="172"/>
      <c r="AC555" s="172"/>
      <c r="AD555" s="172"/>
      <c r="AE555" s="172"/>
      <c r="AF555" s="172"/>
    </row>
    <row r="556">
      <c r="A556" s="172"/>
      <c r="B556" s="171"/>
      <c r="C556" s="176"/>
      <c r="D556" s="172"/>
      <c r="E556" s="172"/>
      <c r="F556" s="172"/>
      <c r="G556" s="176"/>
      <c r="H556" s="172"/>
      <c r="I556" s="175"/>
      <c r="J556" s="172"/>
      <c r="K556" s="172"/>
      <c r="L556" s="172"/>
      <c r="M556" s="172"/>
      <c r="N556" s="172"/>
      <c r="O556" s="172"/>
      <c r="P556" s="172"/>
      <c r="Q556" s="172"/>
      <c r="R556" s="172"/>
      <c r="S556" s="172"/>
      <c r="T556" s="172"/>
      <c r="U556" s="172"/>
      <c r="V556" s="172"/>
      <c r="W556" s="172"/>
      <c r="X556" s="172"/>
      <c r="Y556" s="172"/>
      <c r="Z556" s="172"/>
      <c r="AA556" s="172"/>
      <c r="AB556" s="172"/>
      <c r="AC556" s="172"/>
      <c r="AD556" s="172"/>
      <c r="AE556" s="172"/>
      <c r="AF556" s="172"/>
    </row>
    <row r="557">
      <c r="A557" s="172"/>
      <c r="B557" s="171"/>
      <c r="C557" s="176"/>
      <c r="D557" s="172"/>
      <c r="E557" s="172"/>
      <c r="F557" s="172"/>
      <c r="G557" s="176"/>
      <c r="H557" s="172"/>
      <c r="I557" s="175"/>
      <c r="J557" s="172"/>
      <c r="K557" s="172"/>
      <c r="L557" s="172"/>
      <c r="M557" s="172"/>
      <c r="N557" s="172"/>
      <c r="O557" s="172"/>
      <c r="P557" s="172"/>
      <c r="Q557" s="172"/>
      <c r="R557" s="172"/>
      <c r="S557" s="172"/>
      <c r="T557" s="172"/>
      <c r="U557" s="172"/>
      <c r="V557" s="172"/>
      <c r="W557" s="172"/>
      <c r="X557" s="172"/>
      <c r="Y557" s="172"/>
      <c r="Z557" s="172"/>
      <c r="AA557" s="172"/>
      <c r="AB557" s="172"/>
      <c r="AC557" s="172"/>
      <c r="AD557" s="172"/>
      <c r="AE557" s="172"/>
      <c r="AF557" s="172"/>
    </row>
    <row r="558">
      <c r="A558" s="172"/>
      <c r="B558" s="171"/>
      <c r="C558" s="176"/>
      <c r="D558" s="172"/>
      <c r="E558" s="172"/>
      <c r="F558" s="172"/>
      <c r="G558" s="176"/>
      <c r="H558" s="172"/>
      <c r="I558" s="175"/>
      <c r="J558" s="172"/>
      <c r="K558" s="172"/>
      <c r="L558" s="172"/>
      <c r="M558" s="172"/>
      <c r="N558" s="172"/>
      <c r="O558" s="172"/>
      <c r="P558" s="172"/>
      <c r="Q558" s="172"/>
      <c r="R558" s="172"/>
      <c r="S558" s="172"/>
      <c r="T558" s="172"/>
      <c r="U558" s="172"/>
      <c r="V558" s="172"/>
      <c r="W558" s="172"/>
      <c r="X558" s="172"/>
      <c r="Y558" s="172"/>
      <c r="Z558" s="172"/>
      <c r="AA558" s="172"/>
      <c r="AB558" s="172"/>
      <c r="AC558" s="172"/>
      <c r="AD558" s="172"/>
      <c r="AE558" s="172"/>
      <c r="AF558" s="172"/>
    </row>
    <row r="559">
      <c r="A559" s="172"/>
      <c r="B559" s="171"/>
      <c r="C559" s="176"/>
      <c r="D559" s="172"/>
      <c r="E559" s="172"/>
      <c r="F559" s="172"/>
      <c r="G559" s="176"/>
      <c r="H559" s="172"/>
      <c r="I559" s="175"/>
      <c r="J559" s="172"/>
      <c r="K559" s="172"/>
      <c r="L559" s="172"/>
      <c r="M559" s="172"/>
      <c r="N559" s="172"/>
      <c r="O559" s="172"/>
      <c r="P559" s="172"/>
      <c r="Q559" s="172"/>
      <c r="R559" s="172"/>
      <c r="S559" s="172"/>
      <c r="T559" s="172"/>
      <c r="U559" s="172"/>
      <c r="V559" s="172"/>
      <c r="W559" s="172"/>
      <c r="X559" s="172"/>
      <c r="Y559" s="172"/>
      <c r="Z559" s="172"/>
      <c r="AA559" s="172"/>
      <c r="AB559" s="172"/>
      <c r="AC559" s="172"/>
      <c r="AD559" s="172"/>
      <c r="AE559" s="172"/>
      <c r="AF559" s="172"/>
    </row>
    <row r="560">
      <c r="A560" s="172"/>
      <c r="B560" s="171"/>
      <c r="C560" s="176"/>
      <c r="D560" s="172"/>
      <c r="E560" s="172"/>
      <c r="F560" s="172"/>
      <c r="G560" s="176"/>
      <c r="H560" s="172"/>
      <c r="I560" s="175"/>
      <c r="J560" s="172"/>
      <c r="K560" s="172"/>
      <c r="L560" s="172"/>
      <c r="M560" s="172"/>
      <c r="N560" s="172"/>
      <c r="O560" s="172"/>
      <c r="P560" s="172"/>
      <c r="Q560" s="172"/>
      <c r="R560" s="172"/>
      <c r="S560" s="172"/>
      <c r="T560" s="172"/>
      <c r="U560" s="172"/>
      <c r="V560" s="172"/>
      <c r="W560" s="172"/>
      <c r="X560" s="172"/>
      <c r="Y560" s="172"/>
      <c r="Z560" s="172"/>
      <c r="AA560" s="172"/>
      <c r="AB560" s="172"/>
      <c r="AC560" s="172"/>
      <c r="AD560" s="172"/>
      <c r="AE560" s="172"/>
      <c r="AF560" s="172"/>
    </row>
    <row r="561">
      <c r="A561" s="172"/>
      <c r="B561" s="171"/>
      <c r="C561" s="176"/>
      <c r="D561" s="172"/>
      <c r="E561" s="172"/>
      <c r="F561" s="172"/>
      <c r="G561" s="176"/>
      <c r="H561" s="172"/>
      <c r="I561" s="175"/>
      <c r="J561" s="172"/>
      <c r="K561" s="172"/>
      <c r="L561" s="172"/>
      <c r="M561" s="172"/>
      <c r="N561" s="172"/>
      <c r="O561" s="172"/>
      <c r="P561" s="172"/>
      <c r="Q561" s="172"/>
      <c r="R561" s="172"/>
      <c r="S561" s="172"/>
      <c r="T561" s="172"/>
      <c r="U561" s="172"/>
      <c r="V561" s="172"/>
      <c r="W561" s="172"/>
      <c r="X561" s="172"/>
      <c r="Y561" s="172"/>
      <c r="Z561" s="172"/>
      <c r="AA561" s="172"/>
      <c r="AB561" s="172"/>
      <c r="AC561" s="172"/>
      <c r="AD561" s="172"/>
      <c r="AE561" s="172"/>
      <c r="AF561" s="172"/>
    </row>
    <row r="562">
      <c r="A562" s="172"/>
      <c r="B562" s="171"/>
      <c r="C562" s="176"/>
      <c r="D562" s="172"/>
      <c r="E562" s="172"/>
      <c r="F562" s="172"/>
      <c r="G562" s="176"/>
      <c r="H562" s="172"/>
      <c r="I562" s="175"/>
      <c r="J562" s="172"/>
      <c r="K562" s="172"/>
      <c r="L562" s="172"/>
      <c r="M562" s="172"/>
      <c r="N562" s="172"/>
      <c r="O562" s="172"/>
      <c r="P562" s="172"/>
      <c r="Q562" s="172"/>
      <c r="R562" s="172"/>
      <c r="S562" s="172"/>
      <c r="T562" s="172"/>
      <c r="U562" s="172"/>
      <c r="V562" s="172"/>
      <c r="W562" s="172"/>
      <c r="X562" s="172"/>
      <c r="Y562" s="172"/>
      <c r="Z562" s="172"/>
      <c r="AA562" s="172"/>
      <c r="AB562" s="172"/>
      <c r="AC562" s="172"/>
      <c r="AD562" s="172"/>
      <c r="AE562" s="172"/>
      <c r="AF562" s="172"/>
    </row>
    <row r="563">
      <c r="A563" s="172"/>
      <c r="B563" s="171"/>
      <c r="C563" s="176"/>
      <c r="D563" s="172"/>
      <c r="E563" s="172"/>
      <c r="F563" s="172"/>
      <c r="G563" s="176"/>
      <c r="H563" s="172"/>
      <c r="I563" s="175"/>
      <c r="J563" s="172"/>
      <c r="K563" s="172"/>
      <c r="L563" s="172"/>
      <c r="M563" s="172"/>
      <c r="N563" s="172"/>
      <c r="O563" s="172"/>
      <c r="P563" s="172"/>
      <c r="Q563" s="172"/>
      <c r="R563" s="172"/>
      <c r="S563" s="172"/>
      <c r="T563" s="172"/>
      <c r="U563" s="172"/>
      <c r="V563" s="172"/>
      <c r="W563" s="172"/>
      <c r="X563" s="172"/>
      <c r="Y563" s="172"/>
      <c r="Z563" s="172"/>
      <c r="AA563" s="172"/>
      <c r="AB563" s="172"/>
      <c r="AC563" s="172"/>
      <c r="AD563" s="172"/>
      <c r="AE563" s="172"/>
      <c r="AF563" s="172"/>
    </row>
    <row r="564">
      <c r="A564" s="172"/>
      <c r="B564" s="171"/>
      <c r="C564" s="176"/>
      <c r="D564" s="172"/>
      <c r="E564" s="172"/>
      <c r="F564" s="172"/>
      <c r="G564" s="176"/>
      <c r="H564" s="172"/>
      <c r="I564" s="175"/>
      <c r="J564" s="172"/>
      <c r="K564" s="172"/>
      <c r="L564" s="172"/>
      <c r="M564" s="172"/>
      <c r="N564" s="172"/>
      <c r="O564" s="172"/>
      <c r="P564" s="172"/>
      <c r="Q564" s="172"/>
      <c r="R564" s="172"/>
      <c r="S564" s="172"/>
      <c r="T564" s="172"/>
      <c r="U564" s="172"/>
      <c r="V564" s="172"/>
      <c r="W564" s="172"/>
      <c r="X564" s="172"/>
      <c r="Y564" s="172"/>
      <c r="Z564" s="172"/>
      <c r="AA564" s="172"/>
      <c r="AB564" s="172"/>
      <c r="AC564" s="172"/>
      <c r="AD564" s="172"/>
      <c r="AE564" s="172"/>
      <c r="AF564" s="172"/>
    </row>
    <row r="565">
      <c r="A565" s="172"/>
      <c r="B565" s="171"/>
      <c r="C565" s="176"/>
      <c r="D565" s="172"/>
      <c r="E565" s="172"/>
      <c r="F565" s="172"/>
      <c r="G565" s="176"/>
      <c r="H565" s="172"/>
      <c r="I565" s="175"/>
      <c r="J565" s="172"/>
      <c r="K565" s="172"/>
      <c r="L565" s="172"/>
      <c r="M565" s="172"/>
      <c r="N565" s="172"/>
      <c r="O565" s="172"/>
      <c r="P565" s="172"/>
      <c r="Q565" s="172"/>
      <c r="R565" s="172"/>
      <c r="S565" s="172"/>
      <c r="T565" s="172"/>
      <c r="U565" s="172"/>
      <c r="V565" s="172"/>
      <c r="W565" s="172"/>
      <c r="X565" s="172"/>
      <c r="Y565" s="172"/>
      <c r="Z565" s="172"/>
      <c r="AA565" s="172"/>
      <c r="AB565" s="172"/>
      <c r="AC565" s="172"/>
      <c r="AD565" s="172"/>
      <c r="AE565" s="172"/>
      <c r="AF565" s="172"/>
    </row>
    <row r="566">
      <c r="A566" s="172"/>
      <c r="B566" s="171"/>
      <c r="C566" s="176"/>
      <c r="D566" s="172"/>
      <c r="E566" s="172"/>
      <c r="F566" s="172"/>
      <c r="G566" s="176"/>
      <c r="H566" s="172"/>
      <c r="I566" s="175"/>
      <c r="J566" s="172"/>
      <c r="K566" s="172"/>
      <c r="L566" s="172"/>
      <c r="M566" s="172"/>
      <c r="N566" s="172"/>
      <c r="O566" s="172"/>
      <c r="P566" s="172"/>
      <c r="Q566" s="172"/>
      <c r="R566" s="172"/>
      <c r="S566" s="172"/>
      <c r="T566" s="172"/>
      <c r="U566" s="172"/>
      <c r="V566" s="172"/>
      <c r="W566" s="172"/>
      <c r="X566" s="172"/>
      <c r="Y566" s="172"/>
      <c r="Z566" s="172"/>
      <c r="AA566" s="172"/>
      <c r="AB566" s="172"/>
      <c r="AC566" s="172"/>
      <c r="AD566" s="172"/>
      <c r="AE566" s="172"/>
      <c r="AF566" s="172"/>
    </row>
    <row r="567">
      <c r="A567" s="172"/>
      <c r="B567" s="171"/>
      <c r="C567" s="176"/>
      <c r="D567" s="172"/>
      <c r="E567" s="172"/>
      <c r="F567" s="172"/>
      <c r="G567" s="176"/>
      <c r="H567" s="172"/>
      <c r="I567" s="175"/>
      <c r="J567" s="172"/>
      <c r="K567" s="172"/>
      <c r="L567" s="172"/>
      <c r="M567" s="172"/>
      <c r="N567" s="172"/>
      <c r="O567" s="172"/>
      <c r="P567" s="172"/>
      <c r="Q567" s="172"/>
      <c r="R567" s="172"/>
      <c r="S567" s="172"/>
      <c r="T567" s="172"/>
      <c r="U567" s="172"/>
      <c r="V567" s="172"/>
      <c r="W567" s="172"/>
      <c r="X567" s="172"/>
      <c r="Y567" s="172"/>
      <c r="Z567" s="172"/>
      <c r="AA567" s="172"/>
      <c r="AB567" s="172"/>
      <c r="AC567" s="172"/>
      <c r="AD567" s="172"/>
      <c r="AE567" s="172"/>
      <c r="AF567" s="172"/>
    </row>
    <row r="568">
      <c r="A568" s="172"/>
      <c r="B568" s="171"/>
      <c r="C568" s="176"/>
      <c r="D568" s="172"/>
      <c r="E568" s="172"/>
      <c r="F568" s="172"/>
      <c r="G568" s="176"/>
      <c r="H568" s="172"/>
      <c r="I568" s="175"/>
      <c r="J568" s="172"/>
      <c r="K568" s="172"/>
      <c r="L568" s="172"/>
      <c r="M568" s="172"/>
      <c r="N568" s="172"/>
      <c r="O568" s="172"/>
      <c r="P568" s="172"/>
      <c r="Q568" s="172"/>
      <c r="R568" s="172"/>
      <c r="S568" s="172"/>
      <c r="T568" s="172"/>
      <c r="U568" s="172"/>
      <c r="V568" s="172"/>
      <c r="W568" s="172"/>
      <c r="X568" s="172"/>
      <c r="Y568" s="172"/>
      <c r="Z568" s="172"/>
      <c r="AA568" s="172"/>
      <c r="AB568" s="172"/>
      <c r="AC568" s="172"/>
      <c r="AD568" s="172"/>
      <c r="AE568" s="172"/>
      <c r="AF568" s="172"/>
    </row>
    <row r="569">
      <c r="A569" s="172"/>
      <c r="B569" s="171"/>
      <c r="C569" s="176"/>
      <c r="D569" s="172"/>
      <c r="E569" s="172"/>
      <c r="F569" s="172"/>
      <c r="G569" s="176"/>
      <c r="H569" s="172"/>
      <c r="I569" s="175"/>
      <c r="J569" s="172"/>
      <c r="K569" s="172"/>
      <c r="L569" s="172"/>
      <c r="M569" s="172"/>
      <c r="N569" s="172"/>
      <c r="O569" s="172"/>
      <c r="P569" s="172"/>
      <c r="Q569" s="172"/>
      <c r="R569" s="172"/>
      <c r="S569" s="172"/>
      <c r="T569" s="172"/>
      <c r="U569" s="172"/>
      <c r="V569" s="172"/>
      <c r="W569" s="172"/>
      <c r="X569" s="172"/>
      <c r="Y569" s="172"/>
      <c r="Z569" s="172"/>
      <c r="AA569" s="172"/>
      <c r="AB569" s="172"/>
      <c r="AC569" s="172"/>
      <c r="AD569" s="172"/>
      <c r="AE569" s="172"/>
      <c r="AF569" s="172"/>
    </row>
    <row r="570">
      <c r="A570" s="172"/>
      <c r="B570" s="171"/>
      <c r="C570" s="176"/>
      <c r="D570" s="172"/>
      <c r="E570" s="172"/>
      <c r="F570" s="172"/>
      <c r="G570" s="176"/>
      <c r="H570" s="172"/>
      <c r="I570" s="175"/>
      <c r="J570" s="172"/>
      <c r="K570" s="172"/>
      <c r="L570" s="172"/>
      <c r="M570" s="172"/>
      <c r="N570" s="172"/>
      <c r="O570" s="172"/>
      <c r="P570" s="172"/>
      <c r="Q570" s="172"/>
      <c r="R570" s="172"/>
      <c r="S570" s="172"/>
      <c r="T570" s="172"/>
      <c r="U570" s="172"/>
      <c r="V570" s="172"/>
      <c r="W570" s="172"/>
      <c r="X570" s="172"/>
      <c r="Y570" s="172"/>
      <c r="Z570" s="172"/>
      <c r="AA570" s="172"/>
      <c r="AB570" s="172"/>
      <c r="AC570" s="172"/>
      <c r="AD570" s="172"/>
      <c r="AE570" s="172"/>
      <c r="AF570" s="172"/>
    </row>
    <row r="571">
      <c r="A571" s="172"/>
      <c r="B571" s="171"/>
      <c r="C571" s="176"/>
      <c r="D571" s="172"/>
      <c r="E571" s="172"/>
      <c r="F571" s="172"/>
      <c r="G571" s="176"/>
      <c r="H571" s="172"/>
      <c r="I571" s="175"/>
      <c r="J571" s="172"/>
      <c r="K571" s="172"/>
      <c r="L571" s="172"/>
      <c r="M571" s="172"/>
      <c r="N571" s="172"/>
      <c r="O571" s="172"/>
      <c r="P571" s="172"/>
      <c r="Q571" s="172"/>
      <c r="R571" s="172"/>
      <c r="S571" s="172"/>
      <c r="T571" s="172"/>
      <c r="U571" s="172"/>
      <c r="V571" s="172"/>
      <c r="W571" s="172"/>
      <c r="X571" s="172"/>
      <c r="Y571" s="172"/>
      <c r="Z571" s="172"/>
      <c r="AA571" s="172"/>
      <c r="AB571" s="172"/>
      <c r="AC571" s="172"/>
      <c r="AD571" s="172"/>
      <c r="AE571" s="172"/>
      <c r="AF571" s="172"/>
    </row>
    <row r="572">
      <c r="A572" s="172"/>
      <c r="B572" s="171"/>
      <c r="C572" s="176"/>
      <c r="D572" s="172"/>
      <c r="E572" s="172"/>
      <c r="F572" s="172"/>
      <c r="G572" s="176"/>
      <c r="H572" s="172"/>
      <c r="I572" s="175"/>
      <c r="J572" s="172"/>
      <c r="K572" s="172"/>
      <c r="L572" s="172"/>
      <c r="M572" s="172"/>
      <c r="N572" s="172"/>
      <c r="O572" s="172"/>
      <c r="P572" s="172"/>
      <c r="Q572" s="172"/>
      <c r="R572" s="172"/>
      <c r="S572" s="172"/>
      <c r="T572" s="172"/>
      <c r="U572" s="172"/>
      <c r="V572" s="172"/>
      <c r="W572" s="172"/>
      <c r="X572" s="172"/>
      <c r="Y572" s="172"/>
      <c r="Z572" s="172"/>
      <c r="AA572" s="172"/>
      <c r="AB572" s="172"/>
      <c r="AC572" s="172"/>
      <c r="AD572" s="172"/>
      <c r="AE572" s="172"/>
      <c r="AF572" s="172"/>
    </row>
    <row r="573">
      <c r="A573" s="172"/>
      <c r="B573" s="171"/>
      <c r="C573" s="176"/>
      <c r="D573" s="172"/>
      <c r="E573" s="172"/>
      <c r="F573" s="172"/>
      <c r="G573" s="176"/>
      <c r="H573" s="172"/>
      <c r="I573" s="175"/>
      <c r="J573" s="172"/>
      <c r="K573" s="172"/>
      <c r="L573" s="172"/>
      <c r="M573" s="172"/>
      <c r="N573" s="172"/>
      <c r="O573" s="172"/>
      <c r="P573" s="172"/>
      <c r="Q573" s="172"/>
      <c r="R573" s="172"/>
      <c r="S573" s="172"/>
      <c r="T573" s="172"/>
      <c r="U573" s="172"/>
      <c r="V573" s="172"/>
      <c r="W573" s="172"/>
      <c r="X573" s="172"/>
      <c r="Y573" s="172"/>
      <c r="Z573" s="172"/>
      <c r="AA573" s="172"/>
      <c r="AB573" s="172"/>
      <c r="AC573" s="172"/>
      <c r="AD573" s="172"/>
      <c r="AE573" s="172"/>
      <c r="AF573" s="172"/>
    </row>
    <row r="574">
      <c r="A574" s="172"/>
      <c r="B574" s="171"/>
      <c r="C574" s="176"/>
      <c r="D574" s="172"/>
      <c r="E574" s="172"/>
      <c r="F574" s="172"/>
      <c r="G574" s="176"/>
      <c r="H574" s="172"/>
      <c r="I574" s="175"/>
      <c r="J574" s="172"/>
      <c r="K574" s="172"/>
      <c r="L574" s="172"/>
      <c r="M574" s="172"/>
      <c r="N574" s="172"/>
      <c r="O574" s="172"/>
      <c r="P574" s="172"/>
      <c r="Q574" s="172"/>
      <c r="R574" s="172"/>
      <c r="S574" s="172"/>
      <c r="T574" s="172"/>
      <c r="U574" s="172"/>
      <c r="V574" s="172"/>
      <c r="W574" s="172"/>
      <c r="X574" s="172"/>
      <c r="Y574" s="172"/>
      <c r="Z574" s="172"/>
      <c r="AA574" s="172"/>
      <c r="AB574" s="172"/>
      <c r="AC574" s="172"/>
      <c r="AD574" s="172"/>
      <c r="AE574" s="172"/>
      <c r="AF574" s="172"/>
    </row>
    <row r="575">
      <c r="A575" s="172"/>
      <c r="B575" s="171"/>
      <c r="C575" s="176"/>
      <c r="D575" s="172"/>
      <c r="E575" s="172"/>
      <c r="F575" s="172"/>
      <c r="G575" s="176"/>
      <c r="H575" s="172"/>
      <c r="I575" s="175"/>
      <c r="J575" s="172"/>
      <c r="K575" s="172"/>
      <c r="L575" s="172"/>
      <c r="M575" s="172"/>
      <c r="N575" s="172"/>
      <c r="O575" s="172"/>
      <c r="P575" s="172"/>
      <c r="Q575" s="172"/>
      <c r="R575" s="172"/>
      <c r="S575" s="172"/>
      <c r="T575" s="172"/>
      <c r="U575" s="172"/>
      <c r="V575" s="172"/>
      <c r="W575" s="172"/>
      <c r="X575" s="172"/>
      <c r="Y575" s="172"/>
      <c r="Z575" s="172"/>
      <c r="AA575" s="172"/>
      <c r="AB575" s="172"/>
      <c r="AC575" s="172"/>
      <c r="AD575" s="172"/>
      <c r="AE575" s="172"/>
      <c r="AF575" s="172"/>
    </row>
    <row r="576">
      <c r="A576" s="172"/>
      <c r="B576" s="171"/>
      <c r="C576" s="176"/>
      <c r="D576" s="172"/>
      <c r="E576" s="172"/>
      <c r="F576" s="172"/>
      <c r="G576" s="176"/>
      <c r="H576" s="172"/>
      <c r="I576" s="175"/>
      <c r="J576" s="172"/>
      <c r="K576" s="172"/>
      <c r="L576" s="172"/>
      <c r="M576" s="172"/>
      <c r="N576" s="172"/>
      <c r="O576" s="172"/>
      <c r="P576" s="172"/>
      <c r="Q576" s="172"/>
      <c r="R576" s="172"/>
      <c r="S576" s="172"/>
      <c r="T576" s="172"/>
      <c r="U576" s="172"/>
      <c r="V576" s="172"/>
      <c r="W576" s="172"/>
      <c r="X576" s="172"/>
      <c r="Y576" s="172"/>
      <c r="Z576" s="172"/>
      <c r="AA576" s="172"/>
      <c r="AB576" s="172"/>
      <c r="AC576" s="172"/>
      <c r="AD576" s="172"/>
      <c r="AE576" s="172"/>
      <c r="AF576" s="172"/>
    </row>
    <row r="577">
      <c r="A577" s="172"/>
      <c r="B577" s="171"/>
      <c r="C577" s="176"/>
      <c r="D577" s="172"/>
      <c r="E577" s="172"/>
      <c r="F577" s="172"/>
      <c r="G577" s="176"/>
      <c r="H577" s="172"/>
      <c r="I577" s="175"/>
      <c r="J577" s="172"/>
      <c r="K577" s="172"/>
      <c r="L577" s="172"/>
      <c r="M577" s="172"/>
      <c r="N577" s="172"/>
      <c r="O577" s="172"/>
      <c r="P577" s="172"/>
      <c r="Q577" s="172"/>
      <c r="R577" s="172"/>
      <c r="S577" s="172"/>
      <c r="T577" s="172"/>
      <c r="U577" s="172"/>
      <c r="V577" s="172"/>
      <c r="W577" s="172"/>
      <c r="X577" s="172"/>
      <c r="Y577" s="172"/>
      <c r="Z577" s="172"/>
      <c r="AA577" s="172"/>
      <c r="AB577" s="172"/>
      <c r="AC577" s="172"/>
      <c r="AD577" s="172"/>
      <c r="AE577" s="172"/>
      <c r="AF577" s="172"/>
    </row>
    <row r="578">
      <c r="A578" s="172"/>
      <c r="B578" s="171"/>
      <c r="C578" s="176"/>
      <c r="D578" s="172"/>
      <c r="E578" s="172"/>
      <c r="F578" s="172"/>
      <c r="G578" s="176"/>
      <c r="H578" s="172"/>
      <c r="I578" s="175"/>
      <c r="J578" s="172"/>
      <c r="K578" s="172"/>
      <c r="L578" s="172"/>
      <c r="M578" s="172"/>
      <c r="N578" s="172"/>
      <c r="O578" s="172"/>
      <c r="P578" s="172"/>
      <c r="Q578" s="172"/>
      <c r="R578" s="172"/>
      <c r="S578" s="172"/>
      <c r="T578" s="172"/>
      <c r="U578" s="172"/>
      <c r="V578" s="172"/>
      <c r="W578" s="172"/>
      <c r="X578" s="172"/>
      <c r="Y578" s="172"/>
      <c r="Z578" s="172"/>
      <c r="AA578" s="172"/>
      <c r="AB578" s="172"/>
      <c r="AC578" s="172"/>
      <c r="AD578" s="172"/>
      <c r="AE578" s="172"/>
      <c r="AF578" s="172"/>
    </row>
    <row r="579">
      <c r="A579" s="172"/>
      <c r="B579" s="171"/>
      <c r="C579" s="176"/>
      <c r="D579" s="172"/>
      <c r="E579" s="172"/>
      <c r="F579" s="172"/>
      <c r="G579" s="176"/>
      <c r="H579" s="172"/>
      <c r="I579" s="175"/>
      <c r="J579" s="172"/>
      <c r="K579" s="172"/>
      <c r="L579" s="172"/>
      <c r="M579" s="172"/>
      <c r="N579" s="172"/>
      <c r="O579" s="172"/>
      <c r="P579" s="172"/>
      <c r="Q579" s="172"/>
      <c r="R579" s="172"/>
      <c r="S579" s="172"/>
      <c r="T579" s="172"/>
      <c r="U579" s="172"/>
      <c r="V579" s="172"/>
      <c r="W579" s="172"/>
      <c r="X579" s="172"/>
      <c r="Y579" s="172"/>
      <c r="Z579" s="172"/>
      <c r="AA579" s="172"/>
      <c r="AB579" s="172"/>
      <c r="AC579" s="172"/>
      <c r="AD579" s="172"/>
      <c r="AE579" s="172"/>
      <c r="AF579" s="172"/>
    </row>
    <row r="580">
      <c r="A580" s="172"/>
      <c r="B580" s="171"/>
      <c r="C580" s="176"/>
      <c r="D580" s="172"/>
      <c r="E580" s="172"/>
      <c r="F580" s="172"/>
      <c r="G580" s="176"/>
      <c r="H580" s="172"/>
      <c r="I580" s="175"/>
      <c r="J580" s="172"/>
      <c r="K580" s="172"/>
      <c r="L580" s="172"/>
      <c r="M580" s="172"/>
      <c r="N580" s="172"/>
      <c r="O580" s="172"/>
      <c r="P580" s="172"/>
      <c r="Q580" s="172"/>
      <c r="R580" s="172"/>
      <c r="S580" s="172"/>
      <c r="T580" s="172"/>
      <c r="U580" s="172"/>
      <c r="V580" s="172"/>
      <c r="W580" s="172"/>
      <c r="X580" s="172"/>
      <c r="Y580" s="172"/>
      <c r="Z580" s="172"/>
      <c r="AA580" s="172"/>
      <c r="AB580" s="172"/>
      <c r="AC580" s="172"/>
      <c r="AD580" s="172"/>
      <c r="AE580" s="172"/>
      <c r="AF580" s="172"/>
    </row>
    <row r="581">
      <c r="A581" s="172"/>
      <c r="B581" s="171"/>
      <c r="C581" s="176"/>
      <c r="D581" s="172"/>
      <c r="E581" s="172"/>
      <c r="F581" s="172"/>
      <c r="G581" s="176"/>
      <c r="H581" s="172"/>
      <c r="I581" s="175"/>
      <c r="J581" s="172"/>
      <c r="K581" s="172"/>
      <c r="L581" s="172"/>
      <c r="M581" s="172"/>
      <c r="N581" s="172"/>
      <c r="O581" s="172"/>
      <c r="P581" s="172"/>
      <c r="Q581" s="172"/>
      <c r="R581" s="172"/>
      <c r="S581" s="172"/>
      <c r="T581" s="172"/>
      <c r="U581" s="172"/>
      <c r="V581" s="172"/>
      <c r="W581" s="172"/>
      <c r="X581" s="172"/>
      <c r="Y581" s="172"/>
      <c r="Z581" s="172"/>
      <c r="AA581" s="172"/>
      <c r="AB581" s="172"/>
      <c r="AC581" s="172"/>
      <c r="AD581" s="172"/>
      <c r="AE581" s="172"/>
      <c r="AF581" s="172"/>
    </row>
    <row r="582">
      <c r="A582" s="172"/>
      <c r="B582" s="171"/>
      <c r="C582" s="176"/>
      <c r="D582" s="172"/>
      <c r="E582" s="172"/>
      <c r="F582" s="172"/>
      <c r="G582" s="176"/>
      <c r="H582" s="172"/>
      <c r="I582" s="175"/>
      <c r="J582" s="172"/>
      <c r="K582" s="172"/>
      <c r="L582" s="172"/>
      <c r="M582" s="172"/>
      <c r="N582" s="172"/>
      <c r="O582" s="172"/>
      <c r="P582" s="172"/>
      <c r="Q582" s="172"/>
      <c r="R582" s="172"/>
      <c r="S582" s="172"/>
      <c r="T582" s="172"/>
      <c r="U582" s="172"/>
      <c r="V582" s="172"/>
      <c r="W582" s="172"/>
      <c r="X582" s="172"/>
      <c r="Y582" s="172"/>
      <c r="Z582" s="172"/>
      <c r="AA582" s="172"/>
      <c r="AB582" s="172"/>
      <c r="AC582" s="172"/>
      <c r="AD582" s="172"/>
      <c r="AE582" s="172"/>
      <c r="AF582" s="172"/>
    </row>
    <row r="583">
      <c r="A583" s="172"/>
      <c r="B583" s="171"/>
      <c r="C583" s="176"/>
      <c r="D583" s="172"/>
      <c r="E583" s="172"/>
      <c r="F583" s="172"/>
      <c r="G583" s="176"/>
      <c r="H583" s="172"/>
      <c r="I583" s="175"/>
      <c r="J583" s="172"/>
      <c r="K583" s="172"/>
      <c r="L583" s="172"/>
      <c r="M583" s="172"/>
      <c r="N583" s="172"/>
      <c r="O583" s="172"/>
      <c r="P583" s="172"/>
      <c r="Q583" s="172"/>
      <c r="R583" s="172"/>
      <c r="S583" s="172"/>
      <c r="T583" s="172"/>
      <c r="U583" s="172"/>
      <c r="V583" s="172"/>
      <c r="W583" s="172"/>
      <c r="X583" s="172"/>
      <c r="Y583" s="172"/>
      <c r="Z583" s="172"/>
      <c r="AA583" s="172"/>
      <c r="AB583" s="172"/>
      <c r="AC583" s="172"/>
      <c r="AD583" s="172"/>
      <c r="AE583" s="172"/>
      <c r="AF583" s="172"/>
    </row>
    <row r="584">
      <c r="A584" s="172"/>
      <c r="B584" s="171"/>
      <c r="C584" s="176"/>
      <c r="D584" s="172"/>
      <c r="E584" s="172"/>
      <c r="F584" s="172"/>
      <c r="G584" s="176"/>
      <c r="H584" s="172"/>
      <c r="I584" s="175"/>
      <c r="J584" s="172"/>
      <c r="K584" s="172"/>
      <c r="L584" s="172"/>
      <c r="M584" s="172"/>
      <c r="N584" s="172"/>
      <c r="O584" s="172"/>
      <c r="P584" s="172"/>
      <c r="Q584" s="172"/>
      <c r="R584" s="172"/>
      <c r="S584" s="172"/>
      <c r="T584" s="172"/>
      <c r="U584" s="172"/>
      <c r="V584" s="172"/>
      <c r="W584" s="172"/>
      <c r="X584" s="172"/>
      <c r="Y584" s="172"/>
      <c r="Z584" s="172"/>
      <c r="AA584" s="172"/>
      <c r="AB584" s="172"/>
      <c r="AC584" s="172"/>
      <c r="AD584" s="172"/>
      <c r="AE584" s="172"/>
      <c r="AF584" s="172"/>
    </row>
    <row r="585">
      <c r="A585" s="172"/>
      <c r="B585" s="171"/>
      <c r="C585" s="176"/>
      <c r="D585" s="172"/>
      <c r="E585" s="172"/>
      <c r="F585" s="172"/>
      <c r="G585" s="176"/>
      <c r="H585" s="172"/>
      <c r="I585" s="175"/>
      <c r="J585" s="172"/>
      <c r="K585" s="172"/>
      <c r="L585" s="172"/>
      <c r="M585" s="172"/>
      <c r="N585" s="172"/>
      <c r="O585" s="172"/>
      <c r="P585" s="172"/>
      <c r="Q585" s="172"/>
      <c r="R585" s="172"/>
      <c r="S585" s="172"/>
      <c r="T585" s="172"/>
      <c r="U585" s="172"/>
      <c r="V585" s="172"/>
      <c r="W585" s="172"/>
      <c r="X585" s="172"/>
      <c r="Y585" s="172"/>
      <c r="Z585" s="172"/>
      <c r="AA585" s="172"/>
      <c r="AB585" s="172"/>
      <c r="AC585" s="172"/>
      <c r="AD585" s="172"/>
      <c r="AE585" s="172"/>
      <c r="AF585" s="172"/>
    </row>
    <row r="586">
      <c r="A586" s="172"/>
      <c r="B586" s="171"/>
      <c r="C586" s="176"/>
      <c r="D586" s="172"/>
      <c r="E586" s="172"/>
      <c r="F586" s="172"/>
      <c r="G586" s="176"/>
      <c r="H586" s="172"/>
      <c r="I586" s="175"/>
      <c r="J586" s="172"/>
      <c r="K586" s="172"/>
      <c r="L586" s="172"/>
      <c r="M586" s="172"/>
      <c r="N586" s="172"/>
      <c r="O586" s="172"/>
      <c r="P586" s="172"/>
      <c r="Q586" s="172"/>
      <c r="R586" s="172"/>
      <c r="S586" s="172"/>
      <c r="T586" s="172"/>
      <c r="U586" s="172"/>
      <c r="V586" s="172"/>
      <c r="W586" s="172"/>
      <c r="X586" s="172"/>
      <c r="Y586" s="172"/>
      <c r="Z586" s="172"/>
      <c r="AA586" s="172"/>
      <c r="AB586" s="172"/>
      <c r="AC586" s="172"/>
      <c r="AD586" s="172"/>
      <c r="AE586" s="172"/>
      <c r="AF586" s="172"/>
    </row>
    <row r="587">
      <c r="A587" s="172"/>
      <c r="B587" s="171"/>
      <c r="C587" s="176"/>
      <c r="D587" s="172"/>
      <c r="E587" s="172"/>
      <c r="F587" s="172"/>
      <c r="G587" s="176"/>
      <c r="H587" s="172"/>
      <c r="I587" s="175"/>
      <c r="J587" s="172"/>
      <c r="K587" s="172"/>
      <c r="L587" s="172"/>
      <c r="M587" s="172"/>
      <c r="N587" s="172"/>
      <c r="O587" s="172"/>
      <c r="P587" s="172"/>
      <c r="Q587" s="172"/>
      <c r="R587" s="172"/>
      <c r="S587" s="172"/>
      <c r="T587" s="172"/>
      <c r="U587" s="172"/>
      <c r="V587" s="172"/>
      <c r="W587" s="172"/>
      <c r="X587" s="172"/>
      <c r="Y587" s="172"/>
      <c r="Z587" s="172"/>
      <c r="AA587" s="172"/>
      <c r="AB587" s="172"/>
      <c r="AC587" s="172"/>
      <c r="AD587" s="172"/>
      <c r="AE587" s="172"/>
      <c r="AF587" s="172"/>
    </row>
    <row r="588">
      <c r="A588" s="172"/>
      <c r="B588" s="171"/>
      <c r="C588" s="176"/>
      <c r="D588" s="172"/>
      <c r="E588" s="172"/>
      <c r="F588" s="172"/>
      <c r="G588" s="176"/>
      <c r="H588" s="172"/>
      <c r="I588" s="175"/>
      <c r="J588" s="172"/>
      <c r="K588" s="172"/>
      <c r="L588" s="172"/>
      <c r="M588" s="172"/>
      <c r="N588" s="172"/>
      <c r="O588" s="172"/>
      <c r="P588" s="172"/>
      <c r="Q588" s="172"/>
      <c r="R588" s="172"/>
      <c r="S588" s="172"/>
      <c r="T588" s="172"/>
      <c r="U588" s="172"/>
      <c r="V588" s="172"/>
      <c r="W588" s="172"/>
      <c r="X588" s="172"/>
      <c r="Y588" s="172"/>
      <c r="Z588" s="172"/>
      <c r="AA588" s="172"/>
      <c r="AB588" s="172"/>
      <c r="AC588" s="172"/>
      <c r="AD588" s="172"/>
      <c r="AE588" s="172"/>
      <c r="AF588" s="172"/>
    </row>
    <row r="589">
      <c r="A589" s="172"/>
      <c r="B589" s="171"/>
      <c r="C589" s="176"/>
      <c r="D589" s="172"/>
      <c r="E589" s="172"/>
      <c r="F589" s="172"/>
      <c r="G589" s="176"/>
      <c r="H589" s="172"/>
      <c r="I589" s="175"/>
      <c r="J589" s="172"/>
      <c r="K589" s="172"/>
      <c r="L589" s="172"/>
      <c r="M589" s="172"/>
      <c r="N589" s="172"/>
      <c r="O589" s="172"/>
      <c r="P589" s="172"/>
      <c r="Q589" s="172"/>
      <c r="R589" s="172"/>
      <c r="S589" s="172"/>
      <c r="T589" s="172"/>
      <c r="U589" s="172"/>
      <c r="V589" s="172"/>
      <c r="W589" s="172"/>
      <c r="X589" s="172"/>
      <c r="Y589" s="172"/>
      <c r="Z589" s="172"/>
      <c r="AA589" s="172"/>
      <c r="AB589" s="172"/>
      <c r="AC589" s="172"/>
      <c r="AD589" s="172"/>
      <c r="AE589" s="172"/>
      <c r="AF589" s="172"/>
    </row>
    <row r="590">
      <c r="A590" s="172"/>
      <c r="B590" s="171"/>
      <c r="C590" s="176"/>
      <c r="D590" s="172"/>
      <c r="E590" s="172"/>
      <c r="F590" s="172"/>
      <c r="G590" s="176"/>
      <c r="H590" s="172"/>
      <c r="I590" s="175"/>
      <c r="J590" s="172"/>
      <c r="K590" s="172"/>
      <c r="L590" s="172"/>
      <c r="M590" s="172"/>
      <c r="N590" s="172"/>
      <c r="O590" s="172"/>
      <c r="P590" s="172"/>
      <c r="Q590" s="172"/>
      <c r="R590" s="172"/>
      <c r="S590" s="172"/>
      <c r="T590" s="172"/>
      <c r="U590" s="172"/>
      <c r="V590" s="172"/>
      <c r="W590" s="172"/>
      <c r="X590" s="172"/>
      <c r="Y590" s="172"/>
      <c r="Z590" s="172"/>
      <c r="AA590" s="172"/>
      <c r="AB590" s="172"/>
      <c r="AC590" s="172"/>
      <c r="AD590" s="172"/>
      <c r="AE590" s="172"/>
      <c r="AF590" s="172"/>
    </row>
    <row r="591">
      <c r="A591" s="172"/>
      <c r="B591" s="171"/>
      <c r="C591" s="176"/>
      <c r="D591" s="172"/>
      <c r="E591" s="172"/>
      <c r="F591" s="172"/>
      <c r="G591" s="176"/>
      <c r="H591" s="172"/>
      <c r="I591" s="175"/>
      <c r="J591" s="172"/>
      <c r="K591" s="172"/>
      <c r="L591" s="172"/>
      <c r="M591" s="172"/>
      <c r="N591" s="172"/>
      <c r="O591" s="172"/>
      <c r="P591" s="172"/>
      <c r="Q591" s="172"/>
      <c r="R591" s="172"/>
      <c r="S591" s="172"/>
      <c r="T591" s="172"/>
      <c r="U591" s="172"/>
      <c r="V591" s="172"/>
      <c r="W591" s="172"/>
      <c r="X591" s="172"/>
      <c r="Y591" s="172"/>
      <c r="Z591" s="172"/>
      <c r="AA591" s="172"/>
      <c r="AB591" s="172"/>
      <c r="AC591" s="172"/>
      <c r="AD591" s="172"/>
      <c r="AE591" s="172"/>
      <c r="AF591" s="172"/>
    </row>
    <row r="592">
      <c r="A592" s="172"/>
      <c r="B592" s="171"/>
      <c r="C592" s="176"/>
      <c r="D592" s="172"/>
      <c r="E592" s="172"/>
      <c r="F592" s="172"/>
      <c r="G592" s="176"/>
      <c r="H592" s="172"/>
      <c r="I592" s="175"/>
      <c r="J592" s="172"/>
      <c r="K592" s="172"/>
      <c r="L592" s="172"/>
      <c r="M592" s="172"/>
      <c r="N592" s="172"/>
      <c r="O592" s="172"/>
      <c r="P592" s="172"/>
      <c r="Q592" s="172"/>
      <c r="R592" s="172"/>
      <c r="S592" s="172"/>
      <c r="T592" s="172"/>
      <c r="U592" s="172"/>
      <c r="V592" s="172"/>
      <c r="W592" s="172"/>
      <c r="X592" s="172"/>
      <c r="Y592" s="172"/>
      <c r="Z592" s="172"/>
      <c r="AA592" s="172"/>
      <c r="AB592" s="172"/>
      <c r="AC592" s="172"/>
      <c r="AD592" s="172"/>
      <c r="AE592" s="172"/>
      <c r="AF592" s="172"/>
    </row>
    <row r="593">
      <c r="A593" s="172"/>
      <c r="B593" s="171"/>
      <c r="C593" s="176"/>
      <c r="D593" s="172"/>
      <c r="E593" s="172"/>
      <c r="F593" s="172"/>
      <c r="G593" s="176"/>
      <c r="H593" s="172"/>
      <c r="I593" s="175"/>
      <c r="J593" s="172"/>
      <c r="K593" s="172"/>
      <c r="L593" s="172"/>
      <c r="M593" s="172"/>
      <c r="N593" s="172"/>
      <c r="O593" s="172"/>
      <c r="P593" s="172"/>
      <c r="Q593" s="172"/>
      <c r="R593" s="172"/>
      <c r="S593" s="172"/>
      <c r="T593" s="172"/>
      <c r="U593" s="172"/>
      <c r="V593" s="172"/>
      <c r="W593" s="172"/>
      <c r="X593" s="172"/>
      <c r="Y593" s="172"/>
      <c r="Z593" s="172"/>
      <c r="AA593" s="172"/>
      <c r="AB593" s="172"/>
      <c r="AC593" s="172"/>
      <c r="AD593" s="172"/>
      <c r="AE593" s="172"/>
      <c r="AF593" s="172"/>
    </row>
    <row r="594">
      <c r="A594" s="172"/>
      <c r="B594" s="171"/>
      <c r="C594" s="176"/>
      <c r="D594" s="172"/>
      <c r="E594" s="172"/>
      <c r="F594" s="172"/>
      <c r="G594" s="176"/>
      <c r="H594" s="172"/>
      <c r="I594" s="175"/>
      <c r="J594" s="172"/>
      <c r="K594" s="172"/>
      <c r="L594" s="172"/>
      <c r="M594" s="172"/>
      <c r="N594" s="172"/>
      <c r="O594" s="172"/>
      <c r="P594" s="172"/>
      <c r="Q594" s="172"/>
      <c r="R594" s="172"/>
      <c r="S594" s="172"/>
      <c r="T594" s="172"/>
      <c r="U594" s="172"/>
      <c r="V594" s="172"/>
      <c r="W594" s="172"/>
      <c r="X594" s="172"/>
      <c r="Y594" s="172"/>
      <c r="Z594" s="172"/>
      <c r="AA594" s="172"/>
      <c r="AB594" s="172"/>
      <c r="AC594" s="172"/>
      <c r="AD594" s="172"/>
      <c r="AE594" s="172"/>
      <c r="AF594" s="172"/>
    </row>
    <row r="595">
      <c r="A595" s="172"/>
      <c r="B595" s="171"/>
      <c r="C595" s="176"/>
      <c r="D595" s="172"/>
      <c r="E595" s="172"/>
      <c r="F595" s="172"/>
      <c r="G595" s="176"/>
      <c r="H595" s="172"/>
      <c r="I595" s="175"/>
      <c r="J595" s="172"/>
      <c r="K595" s="172"/>
      <c r="L595" s="172"/>
      <c r="M595" s="172"/>
      <c r="N595" s="172"/>
      <c r="O595" s="172"/>
      <c r="P595" s="172"/>
      <c r="Q595" s="172"/>
      <c r="R595" s="172"/>
      <c r="S595" s="172"/>
      <c r="T595" s="172"/>
      <c r="U595" s="172"/>
      <c r="V595" s="172"/>
      <c r="W595" s="172"/>
      <c r="X595" s="172"/>
      <c r="Y595" s="172"/>
      <c r="Z595" s="172"/>
      <c r="AA595" s="172"/>
      <c r="AB595" s="172"/>
      <c r="AC595" s="172"/>
      <c r="AD595" s="172"/>
      <c r="AE595" s="172"/>
      <c r="AF595" s="172"/>
    </row>
    <row r="596">
      <c r="A596" s="172"/>
      <c r="B596" s="171"/>
      <c r="C596" s="176"/>
      <c r="D596" s="172"/>
      <c r="E596" s="172"/>
      <c r="F596" s="172"/>
      <c r="G596" s="176"/>
      <c r="H596" s="172"/>
      <c r="I596" s="175"/>
      <c r="J596" s="172"/>
      <c r="K596" s="172"/>
      <c r="L596" s="172"/>
      <c r="M596" s="172"/>
      <c r="N596" s="172"/>
      <c r="O596" s="172"/>
      <c r="P596" s="172"/>
      <c r="Q596" s="172"/>
      <c r="R596" s="172"/>
      <c r="S596" s="172"/>
      <c r="T596" s="172"/>
      <c r="U596" s="172"/>
      <c r="V596" s="172"/>
      <c r="W596" s="172"/>
      <c r="X596" s="172"/>
      <c r="Y596" s="172"/>
      <c r="Z596" s="172"/>
      <c r="AA596" s="172"/>
      <c r="AB596" s="172"/>
      <c r="AC596" s="172"/>
      <c r="AD596" s="172"/>
      <c r="AE596" s="172"/>
      <c r="AF596" s="172"/>
    </row>
    <row r="597">
      <c r="A597" s="172"/>
      <c r="B597" s="171"/>
      <c r="C597" s="176"/>
      <c r="D597" s="172"/>
      <c r="E597" s="172"/>
      <c r="F597" s="172"/>
      <c r="G597" s="176"/>
      <c r="H597" s="172"/>
      <c r="I597" s="175"/>
      <c r="J597" s="172"/>
      <c r="K597" s="172"/>
      <c r="L597" s="172"/>
      <c r="M597" s="172"/>
      <c r="N597" s="172"/>
      <c r="O597" s="172"/>
      <c r="P597" s="172"/>
      <c r="Q597" s="172"/>
      <c r="R597" s="172"/>
      <c r="S597" s="172"/>
      <c r="T597" s="172"/>
      <c r="U597" s="172"/>
      <c r="V597" s="172"/>
      <c r="W597" s="172"/>
      <c r="X597" s="172"/>
      <c r="Y597" s="172"/>
      <c r="Z597" s="172"/>
      <c r="AA597" s="172"/>
      <c r="AB597" s="172"/>
      <c r="AC597" s="172"/>
      <c r="AD597" s="172"/>
      <c r="AE597" s="172"/>
      <c r="AF597" s="172"/>
    </row>
    <row r="598">
      <c r="A598" s="172"/>
      <c r="B598" s="171"/>
      <c r="C598" s="176"/>
      <c r="D598" s="172"/>
      <c r="E598" s="172"/>
      <c r="F598" s="172"/>
      <c r="G598" s="176"/>
      <c r="H598" s="172"/>
      <c r="I598" s="175"/>
      <c r="J598" s="172"/>
      <c r="K598" s="172"/>
      <c r="L598" s="172"/>
      <c r="M598" s="172"/>
      <c r="N598" s="172"/>
      <c r="O598" s="172"/>
      <c r="P598" s="172"/>
      <c r="Q598" s="172"/>
      <c r="R598" s="172"/>
      <c r="S598" s="172"/>
      <c r="T598" s="172"/>
      <c r="U598" s="172"/>
      <c r="V598" s="172"/>
      <c r="W598" s="172"/>
      <c r="X598" s="172"/>
      <c r="Y598" s="172"/>
      <c r="Z598" s="172"/>
      <c r="AA598" s="172"/>
      <c r="AB598" s="172"/>
      <c r="AC598" s="172"/>
      <c r="AD598" s="172"/>
      <c r="AE598" s="172"/>
      <c r="AF598" s="172"/>
    </row>
    <row r="599">
      <c r="A599" s="172"/>
      <c r="B599" s="171"/>
      <c r="C599" s="176"/>
      <c r="D599" s="172"/>
      <c r="E599" s="172"/>
      <c r="F599" s="172"/>
      <c r="G599" s="176"/>
      <c r="H599" s="172"/>
      <c r="I599" s="175"/>
      <c r="J599" s="172"/>
      <c r="K599" s="172"/>
      <c r="L599" s="172"/>
      <c r="M599" s="172"/>
      <c r="N599" s="172"/>
      <c r="O599" s="172"/>
      <c r="P599" s="172"/>
      <c r="Q599" s="172"/>
      <c r="R599" s="172"/>
      <c r="S599" s="172"/>
      <c r="T599" s="172"/>
      <c r="U599" s="172"/>
      <c r="V599" s="172"/>
      <c r="W599" s="172"/>
      <c r="X599" s="172"/>
      <c r="Y599" s="172"/>
      <c r="Z599" s="172"/>
      <c r="AA599" s="172"/>
      <c r="AB599" s="172"/>
      <c r="AC599" s="172"/>
      <c r="AD599" s="172"/>
      <c r="AE599" s="172"/>
      <c r="AF599" s="172"/>
    </row>
    <row r="600">
      <c r="A600" s="172"/>
      <c r="B600" s="171"/>
      <c r="C600" s="176"/>
      <c r="D600" s="172"/>
      <c r="E600" s="172"/>
      <c r="F600" s="172"/>
      <c r="G600" s="176"/>
      <c r="H600" s="172"/>
      <c r="I600" s="175"/>
      <c r="J600" s="172"/>
      <c r="K600" s="172"/>
      <c r="L600" s="172"/>
      <c r="M600" s="172"/>
      <c r="N600" s="172"/>
      <c r="O600" s="172"/>
      <c r="P600" s="172"/>
      <c r="Q600" s="172"/>
      <c r="R600" s="172"/>
      <c r="S600" s="172"/>
      <c r="T600" s="172"/>
      <c r="U600" s="172"/>
      <c r="V600" s="172"/>
      <c r="W600" s="172"/>
      <c r="X600" s="172"/>
      <c r="Y600" s="172"/>
      <c r="Z600" s="172"/>
      <c r="AA600" s="172"/>
      <c r="AB600" s="172"/>
      <c r="AC600" s="172"/>
      <c r="AD600" s="172"/>
      <c r="AE600" s="172"/>
      <c r="AF600" s="172"/>
    </row>
    <row r="601">
      <c r="A601" s="172"/>
      <c r="B601" s="171"/>
      <c r="C601" s="176"/>
      <c r="D601" s="172"/>
      <c r="E601" s="172"/>
      <c r="F601" s="172"/>
      <c r="G601" s="176"/>
      <c r="H601" s="172"/>
      <c r="I601" s="175"/>
      <c r="J601" s="172"/>
      <c r="K601" s="172"/>
      <c r="L601" s="172"/>
      <c r="M601" s="172"/>
      <c r="N601" s="172"/>
      <c r="O601" s="172"/>
      <c r="P601" s="172"/>
      <c r="Q601" s="172"/>
      <c r="R601" s="172"/>
      <c r="S601" s="172"/>
      <c r="T601" s="172"/>
      <c r="U601" s="172"/>
      <c r="V601" s="172"/>
      <c r="W601" s="172"/>
      <c r="X601" s="172"/>
      <c r="Y601" s="172"/>
      <c r="Z601" s="172"/>
      <c r="AA601" s="172"/>
      <c r="AB601" s="172"/>
      <c r="AC601" s="172"/>
      <c r="AD601" s="172"/>
      <c r="AE601" s="172"/>
      <c r="AF601" s="172"/>
    </row>
    <row r="602">
      <c r="A602" s="172"/>
      <c r="B602" s="171"/>
      <c r="C602" s="176"/>
      <c r="D602" s="172"/>
      <c r="E602" s="172"/>
      <c r="F602" s="172"/>
      <c r="G602" s="176"/>
      <c r="H602" s="172"/>
      <c r="I602" s="175"/>
      <c r="J602" s="172"/>
      <c r="K602" s="172"/>
      <c r="L602" s="172"/>
      <c r="M602" s="172"/>
      <c r="N602" s="172"/>
      <c r="O602" s="172"/>
      <c r="P602" s="172"/>
      <c r="Q602" s="172"/>
      <c r="R602" s="172"/>
      <c r="S602" s="172"/>
      <c r="T602" s="172"/>
      <c r="U602" s="172"/>
      <c r="V602" s="172"/>
      <c r="W602" s="172"/>
      <c r="X602" s="172"/>
      <c r="Y602" s="172"/>
      <c r="Z602" s="172"/>
      <c r="AA602" s="172"/>
      <c r="AB602" s="172"/>
      <c r="AC602" s="172"/>
      <c r="AD602" s="172"/>
      <c r="AE602" s="172"/>
      <c r="AF602" s="172"/>
    </row>
    <row r="603">
      <c r="A603" s="172"/>
      <c r="B603" s="171"/>
      <c r="C603" s="176"/>
      <c r="D603" s="172"/>
      <c r="E603" s="172"/>
      <c r="F603" s="172"/>
      <c r="G603" s="176"/>
      <c r="H603" s="172"/>
      <c r="I603" s="175"/>
      <c r="J603" s="172"/>
      <c r="K603" s="172"/>
      <c r="L603" s="172"/>
      <c r="M603" s="172"/>
      <c r="N603" s="172"/>
      <c r="O603" s="172"/>
      <c r="P603" s="172"/>
      <c r="Q603" s="172"/>
      <c r="R603" s="172"/>
      <c r="S603" s="172"/>
      <c r="T603" s="172"/>
      <c r="U603" s="172"/>
      <c r="V603" s="172"/>
      <c r="W603" s="172"/>
      <c r="X603" s="172"/>
      <c r="Y603" s="172"/>
      <c r="Z603" s="172"/>
      <c r="AA603" s="172"/>
      <c r="AB603" s="172"/>
      <c r="AC603" s="172"/>
      <c r="AD603" s="172"/>
      <c r="AE603" s="172"/>
      <c r="AF603" s="172"/>
    </row>
    <row r="604">
      <c r="A604" s="172"/>
      <c r="B604" s="171"/>
      <c r="C604" s="176"/>
      <c r="D604" s="172"/>
      <c r="E604" s="172"/>
      <c r="F604" s="172"/>
      <c r="G604" s="176"/>
      <c r="H604" s="172"/>
      <c r="I604" s="175"/>
      <c r="J604" s="172"/>
      <c r="K604" s="172"/>
      <c r="L604" s="172"/>
      <c r="M604" s="172"/>
      <c r="N604" s="172"/>
      <c r="O604" s="172"/>
      <c r="P604" s="172"/>
      <c r="Q604" s="172"/>
      <c r="R604" s="172"/>
      <c r="S604" s="172"/>
      <c r="T604" s="172"/>
      <c r="U604" s="172"/>
      <c r="V604" s="172"/>
      <c r="W604" s="172"/>
      <c r="X604" s="172"/>
      <c r="Y604" s="172"/>
      <c r="Z604" s="172"/>
      <c r="AA604" s="172"/>
      <c r="AB604" s="172"/>
      <c r="AC604" s="172"/>
      <c r="AD604" s="172"/>
      <c r="AE604" s="172"/>
      <c r="AF604" s="172"/>
    </row>
    <row r="605">
      <c r="A605" s="172"/>
      <c r="B605" s="171"/>
      <c r="C605" s="176"/>
      <c r="D605" s="172"/>
      <c r="E605" s="172"/>
      <c r="F605" s="172"/>
      <c r="G605" s="176"/>
      <c r="H605" s="172"/>
      <c r="I605" s="175"/>
      <c r="J605" s="172"/>
      <c r="K605" s="172"/>
      <c r="L605" s="172"/>
      <c r="M605" s="172"/>
      <c r="N605" s="172"/>
      <c r="O605" s="172"/>
      <c r="P605" s="172"/>
      <c r="Q605" s="172"/>
      <c r="R605" s="172"/>
      <c r="S605" s="172"/>
      <c r="T605" s="172"/>
      <c r="U605" s="172"/>
      <c r="V605" s="172"/>
      <c r="W605" s="172"/>
      <c r="X605" s="172"/>
      <c r="Y605" s="172"/>
      <c r="Z605" s="172"/>
      <c r="AA605" s="172"/>
      <c r="AB605" s="172"/>
      <c r="AC605" s="172"/>
      <c r="AD605" s="172"/>
      <c r="AE605" s="172"/>
      <c r="AF605" s="172"/>
    </row>
    <row r="606">
      <c r="A606" s="172"/>
      <c r="B606" s="171"/>
      <c r="C606" s="176"/>
      <c r="D606" s="172"/>
      <c r="E606" s="172"/>
      <c r="F606" s="172"/>
      <c r="G606" s="176"/>
      <c r="H606" s="172"/>
      <c r="I606" s="175"/>
      <c r="J606" s="172"/>
      <c r="K606" s="172"/>
      <c r="L606" s="172"/>
      <c r="M606" s="172"/>
      <c r="N606" s="172"/>
      <c r="O606" s="172"/>
      <c r="P606" s="172"/>
      <c r="Q606" s="172"/>
      <c r="R606" s="172"/>
      <c r="S606" s="172"/>
      <c r="T606" s="172"/>
      <c r="U606" s="172"/>
      <c r="V606" s="172"/>
      <c r="W606" s="172"/>
      <c r="X606" s="172"/>
      <c r="Y606" s="172"/>
      <c r="Z606" s="172"/>
      <c r="AA606" s="172"/>
      <c r="AB606" s="172"/>
      <c r="AC606" s="172"/>
      <c r="AD606" s="172"/>
      <c r="AE606" s="172"/>
      <c r="AF606" s="172"/>
    </row>
    <row r="607">
      <c r="A607" s="172"/>
      <c r="B607" s="171"/>
      <c r="C607" s="176"/>
      <c r="D607" s="172"/>
      <c r="E607" s="172"/>
      <c r="F607" s="172"/>
      <c r="G607" s="176"/>
      <c r="H607" s="172"/>
      <c r="I607" s="175"/>
      <c r="J607" s="172"/>
      <c r="K607" s="172"/>
      <c r="L607" s="172"/>
      <c r="M607" s="172"/>
      <c r="N607" s="172"/>
      <c r="O607" s="172"/>
      <c r="P607" s="172"/>
      <c r="Q607" s="172"/>
      <c r="R607" s="172"/>
      <c r="S607" s="172"/>
      <c r="T607" s="172"/>
      <c r="U607" s="172"/>
      <c r="V607" s="172"/>
      <c r="W607" s="172"/>
      <c r="X607" s="172"/>
      <c r="Y607" s="172"/>
      <c r="Z607" s="172"/>
      <c r="AA607" s="172"/>
      <c r="AB607" s="172"/>
      <c r="AC607" s="172"/>
      <c r="AD607" s="172"/>
      <c r="AE607" s="172"/>
      <c r="AF607" s="172"/>
    </row>
    <row r="608">
      <c r="A608" s="172"/>
      <c r="B608" s="171"/>
      <c r="C608" s="176"/>
      <c r="D608" s="172"/>
      <c r="E608" s="172"/>
      <c r="F608" s="172"/>
      <c r="G608" s="176"/>
      <c r="H608" s="172"/>
      <c r="I608" s="175"/>
      <c r="J608" s="172"/>
      <c r="K608" s="172"/>
      <c r="L608" s="172"/>
      <c r="M608" s="172"/>
      <c r="N608" s="172"/>
      <c r="O608" s="172"/>
      <c r="P608" s="172"/>
      <c r="Q608" s="172"/>
      <c r="R608" s="172"/>
      <c r="S608" s="172"/>
      <c r="T608" s="172"/>
      <c r="U608" s="172"/>
      <c r="V608" s="172"/>
      <c r="W608" s="172"/>
      <c r="X608" s="172"/>
      <c r="Y608" s="172"/>
      <c r="Z608" s="172"/>
      <c r="AA608" s="172"/>
      <c r="AB608" s="172"/>
      <c r="AC608" s="172"/>
      <c r="AD608" s="172"/>
      <c r="AE608" s="172"/>
      <c r="AF608" s="172"/>
    </row>
    <row r="609">
      <c r="A609" s="172"/>
      <c r="B609" s="171"/>
      <c r="C609" s="176"/>
      <c r="D609" s="172"/>
      <c r="E609" s="172"/>
      <c r="F609" s="172"/>
      <c r="G609" s="176"/>
      <c r="H609" s="172"/>
      <c r="I609" s="175"/>
      <c r="J609" s="172"/>
      <c r="K609" s="172"/>
      <c r="L609" s="172"/>
      <c r="M609" s="172"/>
      <c r="N609" s="172"/>
      <c r="O609" s="172"/>
      <c r="P609" s="172"/>
      <c r="Q609" s="172"/>
      <c r="R609" s="172"/>
      <c r="S609" s="172"/>
      <c r="T609" s="172"/>
      <c r="U609" s="172"/>
      <c r="V609" s="172"/>
      <c r="W609" s="172"/>
      <c r="X609" s="172"/>
      <c r="Y609" s="172"/>
      <c r="Z609" s="172"/>
      <c r="AA609" s="172"/>
      <c r="AB609" s="172"/>
      <c r="AC609" s="172"/>
      <c r="AD609" s="172"/>
      <c r="AE609" s="172"/>
      <c r="AF609" s="172"/>
    </row>
    <row r="610">
      <c r="A610" s="172"/>
      <c r="B610" s="171"/>
      <c r="C610" s="176"/>
      <c r="D610" s="172"/>
      <c r="E610" s="172"/>
      <c r="F610" s="172"/>
      <c r="G610" s="176"/>
      <c r="H610" s="172"/>
      <c r="I610" s="175"/>
      <c r="J610" s="172"/>
      <c r="K610" s="172"/>
      <c r="L610" s="172"/>
      <c r="M610" s="172"/>
      <c r="N610" s="172"/>
      <c r="O610" s="172"/>
      <c r="P610" s="172"/>
      <c r="Q610" s="172"/>
      <c r="R610" s="172"/>
      <c r="S610" s="172"/>
      <c r="T610" s="172"/>
      <c r="U610" s="172"/>
      <c r="V610" s="172"/>
      <c r="W610" s="172"/>
      <c r="X610" s="172"/>
      <c r="Y610" s="172"/>
      <c r="Z610" s="172"/>
      <c r="AA610" s="172"/>
      <c r="AB610" s="172"/>
      <c r="AC610" s="172"/>
      <c r="AD610" s="172"/>
      <c r="AE610" s="172"/>
      <c r="AF610" s="172"/>
    </row>
    <row r="611">
      <c r="A611" s="172"/>
      <c r="B611" s="171"/>
      <c r="C611" s="176"/>
      <c r="D611" s="172"/>
      <c r="E611" s="172"/>
      <c r="F611" s="172"/>
      <c r="G611" s="176"/>
      <c r="H611" s="172"/>
      <c r="I611" s="175"/>
      <c r="J611" s="172"/>
      <c r="K611" s="172"/>
      <c r="L611" s="172"/>
      <c r="M611" s="172"/>
      <c r="N611" s="172"/>
      <c r="O611" s="172"/>
      <c r="P611" s="172"/>
      <c r="Q611" s="172"/>
      <c r="R611" s="172"/>
      <c r="S611" s="172"/>
      <c r="T611" s="172"/>
      <c r="U611" s="172"/>
      <c r="V611" s="172"/>
      <c r="W611" s="172"/>
      <c r="X611" s="172"/>
      <c r="Y611" s="172"/>
      <c r="Z611" s="172"/>
      <c r="AA611" s="172"/>
      <c r="AB611" s="172"/>
      <c r="AC611" s="172"/>
      <c r="AD611" s="172"/>
      <c r="AE611" s="172"/>
      <c r="AF611" s="172"/>
    </row>
    <row r="612">
      <c r="A612" s="172"/>
      <c r="B612" s="171"/>
      <c r="C612" s="176"/>
      <c r="D612" s="172"/>
      <c r="E612" s="172"/>
      <c r="F612" s="172"/>
      <c r="G612" s="176"/>
      <c r="H612" s="172"/>
      <c r="I612" s="175"/>
      <c r="J612" s="172"/>
      <c r="K612" s="172"/>
      <c r="L612" s="172"/>
      <c r="M612" s="172"/>
      <c r="N612" s="172"/>
      <c r="O612" s="172"/>
      <c r="P612" s="172"/>
      <c r="Q612" s="172"/>
      <c r="R612" s="172"/>
      <c r="S612" s="172"/>
      <c r="T612" s="172"/>
      <c r="U612" s="172"/>
      <c r="V612" s="172"/>
      <c r="W612" s="172"/>
      <c r="X612" s="172"/>
      <c r="Y612" s="172"/>
      <c r="Z612" s="172"/>
      <c r="AA612" s="172"/>
      <c r="AB612" s="172"/>
      <c r="AC612" s="172"/>
      <c r="AD612" s="172"/>
      <c r="AE612" s="172"/>
      <c r="AF612" s="172"/>
    </row>
    <row r="613">
      <c r="A613" s="172"/>
      <c r="B613" s="171"/>
      <c r="C613" s="176"/>
      <c r="D613" s="172"/>
      <c r="E613" s="172"/>
      <c r="F613" s="172"/>
      <c r="G613" s="176"/>
      <c r="H613" s="172"/>
      <c r="I613" s="175"/>
      <c r="J613" s="172"/>
      <c r="K613" s="172"/>
      <c r="L613" s="172"/>
      <c r="M613" s="172"/>
      <c r="N613" s="172"/>
      <c r="O613" s="172"/>
      <c r="P613" s="172"/>
      <c r="Q613" s="172"/>
      <c r="R613" s="172"/>
      <c r="S613" s="172"/>
      <c r="T613" s="172"/>
      <c r="U613" s="172"/>
      <c r="V613" s="172"/>
      <c r="W613" s="172"/>
      <c r="X613" s="172"/>
      <c r="Y613" s="172"/>
      <c r="Z613" s="172"/>
      <c r="AA613" s="172"/>
      <c r="AB613" s="172"/>
      <c r="AC613" s="172"/>
      <c r="AD613" s="172"/>
      <c r="AE613" s="172"/>
      <c r="AF613" s="172"/>
    </row>
    <row r="614">
      <c r="A614" s="172"/>
      <c r="B614" s="171"/>
      <c r="C614" s="176"/>
      <c r="D614" s="172"/>
      <c r="E614" s="172"/>
      <c r="F614" s="172"/>
      <c r="G614" s="176"/>
      <c r="H614" s="172"/>
      <c r="I614" s="175"/>
      <c r="J614" s="172"/>
      <c r="K614" s="172"/>
      <c r="L614" s="172"/>
      <c r="M614" s="172"/>
      <c r="N614" s="172"/>
      <c r="O614" s="172"/>
      <c r="P614" s="172"/>
      <c r="Q614" s="172"/>
      <c r="R614" s="172"/>
      <c r="S614" s="172"/>
      <c r="T614" s="172"/>
      <c r="U614" s="172"/>
      <c r="V614" s="172"/>
      <c r="W614" s="172"/>
      <c r="X614" s="172"/>
      <c r="Y614" s="172"/>
      <c r="Z614" s="172"/>
      <c r="AA614" s="172"/>
      <c r="AB614" s="172"/>
      <c r="AC614" s="172"/>
      <c r="AD614" s="172"/>
      <c r="AE614" s="172"/>
      <c r="AF614" s="172"/>
    </row>
    <row r="615">
      <c r="A615" s="172"/>
      <c r="B615" s="171"/>
      <c r="C615" s="176"/>
      <c r="D615" s="172"/>
      <c r="E615" s="172"/>
      <c r="F615" s="172"/>
      <c r="G615" s="176"/>
      <c r="H615" s="172"/>
      <c r="I615" s="175"/>
      <c r="J615" s="172"/>
      <c r="K615" s="172"/>
      <c r="L615" s="172"/>
      <c r="M615" s="172"/>
      <c r="N615" s="172"/>
      <c r="O615" s="172"/>
      <c r="P615" s="172"/>
      <c r="Q615" s="172"/>
      <c r="R615" s="172"/>
      <c r="S615" s="172"/>
      <c r="T615" s="172"/>
      <c r="U615" s="172"/>
      <c r="V615" s="172"/>
      <c r="W615" s="172"/>
      <c r="X615" s="172"/>
      <c r="Y615" s="172"/>
      <c r="Z615" s="172"/>
      <c r="AA615" s="172"/>
      <c r="AB615" s="172"/>
      <c r="AC615" s="172"/>
      <c r="AD615" s="172"/>
      <c r="AE615" s="172"/>
      <c r="AF615" s="172"/>
    </row>
    <row r="616">
      <c r="A616" s="172"/>
      <c r="B616" s="171"/>
      <c r="C616" s="176"/>
      <c r="D616" s="172"/>
      <c r="E616" s="172"/>
      <c r="F616" s="172"/>
      <c r="G616" s="176"/>
      <c r="H616" s="172"/>
      <c r="I616" s="175"/>
      <c r="J616" s="172"/>
      <c r="K616" s="172"/>
      <c r="L616" s="172"/>
      <c r="M616" s="172"/>
      <c r="N616" s="172"/>
      <c r="O616" s="172"/>
      <c r="P616" s="172"/>
      <c r="Q616" s="172"/>
      <c r="R616" s="172"/>
      <c r="S616" s="172"/>
      <c r="T616" s="172"/>
      <c r="U616" s="172"/>
      <c r="V616" s="172"/>
      <c r="W616" s="172"/>
      <c r="X616" s="172"/>
      <c r="Y616" s="172"/>
      <c r="Z616" s="172"/>
      <c r="AA616" s="172"/>
      <c r="AB616" s="172"/>
      <c r="AC616" s="172"/>
      <c r="AD616" s="172"/>
      <c r="AE616" s="172"/>
      <c r="AF616" s="172"/>
    </row>
    <row r="617">
      <c r="A617" s="172"/>
      <c r="B617" s="171"/>
      <c r="C617" s="176"/>
      <c r="D617" s="172"/>
      <c r="E617" s="172"/>
      <c r="F617" s="172"/>
      <c r="G617" s="176"/>
      <c r="H617" s="172"/>
      <c r="I617" s="175"/>
      <c r="J617" s="172"/>
      <c r="K617" s="172"/>
      <c r="L617" s="172"/>
      <c r="M617" s="172"/>
      <c r="N617" s="172"/>
      <c r="O617" s="172"/>
      <c r="P617" s="172"/>
      <c r="Q617" s="172"/>
      <c r="R617" s="172"/>
      <c r="S617" s="172"/>
      <c r="T617" s="172"/>
      <c r="U617" s="172"/>
      <c r="V617" s="172"/>
      <c r="W617" s="172"/>
      <c r="X617" s="172"/>
      <c r="Y617" s="172"/>
      <c r="Z617" s="172"/>
      <c r="AA617" s="172"/>
      <c r="AB617" s="172"/>
      <c r="AC617" s="172"/>
      <c r="AD617" s="172"/>
      <c r="AE617" s="172"/>
      <c r="AF617" s="172"/>
    </row>
    <row r="618">
      <c r="A618" s="172"/>
      <c r="B618" s="171"/>
      <c r="C618" s="176"/>
      <c r="D618" s="172"/>
      <c r="E618" s="172"/>
      <c r="F618" s="172"/>
      <c r="G618" s="176"/>
      <c r="H618" s="172"/>
      <c r="I618" s="175"/>
      <c r="J618" s="172"/>
      <c r="K618" s="172"/>
      <c r="L618" s="172"/>
      <c r="M618" s="172"/>
      <c r="N618" s="172"/>
      <c r="O618" s="172"/>
      <c r="P618" s="172"/>
      <c r="Q618" s="172"/>
      <c r="R618" s="172"/>
      <c r="S618" s="172"/>
      <c r="T618" s="172"/>
      <c r="U618" s="172"/>
      <c r="V618" s="172"/>
      <c r="W618" s="172"/>
      <c r="X618" s="172"/>
      <c r="Y618" s="172"/>
      <c r="Z618" s="172"/>
      <c r="AA618" s="172"/>
      <c r="AB618" s="172"/>
      <c r="AC618" s="172"/>
      <c r="AD618" s="172"/>
      <c r="AE618" s="172"/>
      <c r="AF618" s="172"/>
    </row>
    <row r="619">
      <c r="A619" s="172"/>
      <c r="B619" s="171"/>
      <c r="C619" s="176"/>
      <c r="D619" s="172"/>
      <c r="E619" s="172"/>
      <c r="F619" s="172"/>
      <c r="G619" s="176"/>
      <c r="H619" s="172"/>
      <c r="I619" s="175"/>
      <c r="J619" s="172"/>
      <c r="K619" s="172"/>
      <c r="L619" s="172"/>
      <c r="M619" s="172"/>
      <c r="N619" s="172"/>
      <c r="O619" s="172"/>
      <c r="P619" s="172"/>
      <c r="Q619" s="172"/>
      <c r="R619" s="172"/>
      <c r="S619" s="172"/>
      <c r="T619" s="172"/>
      <c r="U619" s="172"/>
      <c r="V619" s="172"/>
      <c r="W619" s="172"/>
      <c r="X619" s="172"/>
      <c r="Y619" s="172"/>
      <c r="Z619" s="172"/>
      <c r="AA619" s="172"/>
      <c r="AB619" s="172"/>
      <c r="AC619" s="172"/>
      <c r="AD619" s="172"/>
      <c r="AE619" s="172"/>
      <c r="AF619" s="172"/>
    </row>
    <row r="620">
      <c r="A620" s="172"/>
      <c r="B620" s="171"/>
      <c r="C620" s="176"/>
      <c r="D620" s="172"/>
      <c r="E620" s="172"/>
      <c r="F620" s="172"/>
      <c r="G620" s="176"/>
      <c r="H620" s="172"/>
      <c r="I620" s="175"/>
      <c r="J620" s="172"/>
      <c r="K620" s="172"/>
      <c r="L620" s="172"/>
      <c r="M620" s="172"/>
      <c r="N620" s="172"/>
      <c r="O620" s="172"/>
      <c r="P620" s="172"/>
      <c r="Q620" s="172"/>
      <c r="R620" s="172"/>
      <c r="S620" s="172"/>
      <c r="T620" s="172"/>
      <c r="U620" s="172"/>
      <c r="V620" s="172"/>
      <c r="W620" s="172"/>
      <c r="X620" s="172"/>
      <c r="Y620" s="172"/>
      <c r="Z620" s="172"/>
      <c r="AA620" s="172"/>
      <c r="AB620" s="172"/>
      <c r="AC620" s="172"/>
      <c r="AD620" s="172"/>
      <c r="AE620" s="172"/>
      <c r="AF620" s="172"/>
    </row>
    <row r="621">
      <c r="A621" s="172"/>
      <c r="B621" s="171"/>
      <c r="C621" s="176"/>
      <c r="D621" s="172"/>
      <c r="E621" s="172"/>
      <c r="F621" s="172"/>
      <c r="G621" s="176"/>
      <c r="H621" s="172"/>
      <c r="I621" s="175"/>
      <c r="J621" s="172"/>
      <c r="K621" s="172"/>
      <c r="L621" s="172"/>
      <c r="M621" s="172"/>
      <c r="N621" s="172"/>
      <c r="O621" s="172"/>
      <c r="P621" s="172"/>
      <c r="Q621" s="172"/>
      <c r="R621" s="172"/>
      <c r="S621" s="172"/>
      <c r="T621" s="172"/>
      <c r="U621" s="172"/>
      <c r="V621" s="172"/>
      <c r="W621" s="172"/>
      <c r="X621" s="172"/>
      <c r="Y621" s="172"/>
      <c r="Z621" s="172"/>
      <c r="AA621" s="172"/>
      <c r="AB621" s="172"/>
      <c r="AC621" s="172"/>
      <c r="AD621" s="172"/>
      <c r="AE621" s="172"/>
      <c r="AF621" s="172"/>
    </row>
    <row r="622">
      <c r="A622" s="172"/>
      <c r="B622" s="171"/>
      <c r="C622" s="176"/>
      <c r="D622" s="172"/>
      <c r="E622" s="172"/>
      <c r="F622" s="172"/>
      <c r="G622" s="176"/>
      <c r="H622" s="172"/>
      <c r="I622" s="175"/>
      <c r="J622" s="172"/>
      <c r="K622" s="172"/>
      <c r="L622" s="172"/>
      <c r="M622" s="172"/>
      <c r="N622" s="172"/>
      <c r="O622" s="172"/>
      <c r="P622" s="172"/>
      <c r="Q622" s="172"/>
      <c r="R622" s="172"/>
      <c r="S622" s="172"/>
      <c r="T622" s="172"/>
      <c r="U622" s="172"/>
      <c r="V622" s="172"/>
      <c r="W622" s="172"/>
      <c r="X622" s="172"/>
      <c r="Y622" s="172"/>
      <c r="Z622" s="172"/>
      <c r="AA622" s="172"/>
      <c r="AB622" s="172"/>
      <c r="AC622" s="172"/>
      <c r="AD622" s="172"/>
      <c r="AE622" s="172"/>
      <c r="AF622" s="172"/>
    </row>
    <row r="623">
      <c r="A623" s="172"/>
      <c r="B623" s="171"/>
      <c r="C623" s="176"/>
      <c r="D623" s="172"/>
      <c r="E623" s="172"/>
      <c r="F623" s="172"/>
      <c r="G623" s="176"/>
      <c r="H623" s="172"/>
      <c r="I623" s="175"/>
      <c r="J623" s="172"/>
      <c r="K623" s="172"/>
      <c r="L623" s="172"/>
      <c r="M623" s="172"/>
      <c r="N623" s="172"/>
      <c r="O623" s="172"/>
      <c r="P623" s="172"/>
      <c r="Q623" s="172"/>
      <c r="R623" s="172"/>
      <c r="S623" s="172"/>
      <c r="T623" s="172"/>
      <c r="U623" s="172"/>
      <c r="V623" s="172"/>
      <c r="W623" s="172"/>
      <c r="X623" s="172"/>
      <c r="Y623" s="172"/>
      <c r="Z623" s="172"/>
      <c r="AA623" s="172"/>
      <c r="AB623" s="172"/>
      <c r="AC623" s="172"/>
      <c r="AD623" s="172"/>
      <c r="AE623" s="172"/>
      <c r="AF623" s="172"/>
    </row>
    <row r="624">
      <c r="A624" s="172"/>
      <c r="B624" s="171"/>
      <c r="C624" s="176"/>
      <c r="D624" s="172"/>
      <c r="E624" s="172"/>
      <c r="F624" s="172"/>
      <c r="G624" s="176"/>
      <c r="H624" s="172"/>
      <c r="I624" s="175"/>
      <c r="J624" s="172"/>
      <c r="K624" s="172"/>
      <c r="L624" s="172"/>
      <c r="M624" s="172"/>
      <c r="N624" s="172"/>
      <c r="O624" s="172"/>
      <c r="P624" s="172"/>
      <c r="Q624" s="172"/>
      <c r="R624" s="172"/>
      <c r="S624" s="172"/>
      <c r="T624" s="172"/>
      <c r="U624" s="172"/>
      <c r="V624" s="172"/>
      <c r="W624" s="172"/>
      <c r="X624" s="172"/>
      <c r="Y624" s="172"/>
      <c r="Z624" s="172"/>
      <c r="AA624" s="172"/>
      <c r="AB624" s="172"/>
      <c r="AC624" s="172"/>
      <c r="AD624" s="172"/>
      <c r="AE624" s="172"/>
      <c r="AF624" s="172"/>
    </row>
    <row r="625">
      <c r="A625" s="172"/>
      <c r="B625" s="171"/>
      <c r="C625" s="176"/>
      <c r="D625" s="172"/>
      <c r="E625" s="172"/>
      <c r="F625" s="172"/>
      <c r="G625" s="176"/>
      <c r="H625" s="172"/>
      <c r="I625" s="175"/>
      <c r="J625" s="172"/>
      <c r="K625" s="172"/>
      <c r="L625" s="172"/>
      <c r="M625" s="172"/>
      <c r="N625" s="172"/>
      <c r="O625" s="172"/>
      <c r="P625" s="172"/>
      <c r="Q625" s="172"/>
      <c r="R625" s="172"/>
      <c r="S625" s="172"/>
      <c r="T625" s="172"/>
      <c r="U625" s="172"/>
      <c r="V625" s="172"/>
      <c r="W625" s="172"/>
      <c r="X625" s="172"/>
      <c r="Y625" s="172"/>
      <c r="Z625" s="172"/>
      <c r="AA625" s="172"/>
      <c r="AB625" s="172"/>
      <c r="AC625" s="172"/>
      <c r="AD625" s="172"/>
      <c r="AE625" s="172"/>
      <c r="AF625" s="172"/>
    </row>
    <row r="626">
      <c r="A626" s="172"/>
      <c r="B626" s="171"/>
      <c r="C626" s="176"/>
      <c r="D626" s="172"/>
      <c r="E626" s="172"/>
      <c r="F626" s="172"/>
      <c r="G626" s="176"/>
      <c r="H626" s="172"/>
      <c r="I626" s="175"/>
      <c r="J626" s="172"/>
      <c r="K626" s="172"/>
      <c r="L626" s="172"/>
      <c r="M626" s="172"/>
      <c r="N626" s="172"/>
      <c r="O626" s="172"/>
      <c r="P626" s="172"/>
      <c r="Q626" s="172"/>
      <c r="R626" s="172"/>
      <c r="S626" s="172"/>
      <c r="T626" s="172"/>
      <c r="U626" s="172"/>
      <c r="V626" s="172"/>
      <c r="W626" s="172"/>
      <c r="X626" s="172"/>
      <c r="Y626" s="172"/>
      <c r="Z626" s="172"/>
      <c r="AA626" s="172"/>
      <c r="AB626" s="172"/>
      <c r="AC626" s="172"/>
      <c r="AD626" s="172"/>
      <c r="AE626" s="172"/>
      <c r="AF626" s="172"/>
    </row>
    <row r="627">
      <c r="A627" s="172"/>
      <c r="B627" s="171"/>
      <c r="C627" s="176"/>
      <c r="D627" s="172"/>
      <c r="E627" s="172"/>
      <c r="F627" s="172"/>
      <c r="G627" s="176"/>
      <c r="H627" s="172"/>
      <c r="I627" s="175"/>
      <c r="J627" s="172"/>
      <c r="K627" s="172"/>
      <c r="L627" s="172"/>
      <c r="M627" s="172"/>
      <c r="N627" s="172"/>
      <c r="O627" s="172"/>
      <c r="P627" s="172"/>
      <c r="Q627" s="172"/>
      <c r="R627" s="172"/>
      <c r="S627" s="172"/>
      <c r="T627" s="172"/>
      <c r="U627" s="172"/>
      <c r="V627" s="172"/>
      <c r="W627" s="172"/>
      <c r="X627" s="172"/>
      <c r="Y627" s="172"/>
      <c r="Z627" s="172"/>
      <c r="AA627" s="172"/>
      <c r="AB627" s="172"/>
      <c r="AC627" s="172"/>
      <c r="AD627" s="172"/>
      <c r="AE627" s="172"/>
      <c r="AF627" s="172"/>
    </row>
    <row r="628">
      <c r="A628" s="172"/>
      <c r="B628" s="171"/>
      <c r="C628" s="176"/>
      <c r="D628" s="172"/>
      <c r="E628" s="172"/>
      <c r="F628" s="172"/>
      <c r="G628" s="176"/>
      <c r="H628" s="172"/>
      <c r="I628" s="175"/>
      <c r="J628" s="172"/>
      <c r="K628" s="172"/>
      <c r="L628" s="172"/>
      <c r="M628" s="172"/>
      <c r="N628" s="172"/>
      <c r="O628" s="172"/>
      <c r="P628" s="172"/>
      <c r="Q628" s="172"/>
      <c r="R628" s="172"/>
      <c r="S628" s="172"/>
      <c r="T628" s="172"/>
      <c r="U628" s="172"/>
      <c r="V628" s="172"/>
      <c r="W628" s="172"/>
      <c r="X628" s="172"/>
      <c r="Y628" s="172"/>
      <c r="Z628" s="172"/>
      <c r="AA628" s="172"/>
      <c r="AB628" s="172"/>
      <c r="AC628" s="172"/>
      <c r="AD628" s="172"/>
      <c r="AE628" s="172"/>
      <c r="AF628" s="172"/>
    </row>
    <row r="629">
      <c r="A629" s="172"/>
      <c r="B629" s="171"/>
      <c r="C629" s="176"/>
      <c r="D629" s="172"/>
      <c r="E629" s="172"/>
      <c r="F629" s="172"/>
      <c r="G629" s="176"/>
      <c r="H629" s="172"/>
      <c r="I629" s="175"/>
      <c r="J629" s="172"/>
      <c r="K629" s="172"/>
      <c r="L629" s="172"/>
      <c r="M629" s="172"/>
      <c r="N629" s="172"/>
      <c r="O629" s="172"/>
      <c r="P629" s="172"/>
      <c r="Q629" s="172"/>
      <c r="R629" s="172"/>
      <c r="S629" s="172"/>
      <c r="T629" s="172"/>
      <c r="U629" s="172"/>
      <c r="V629" s="172"/>
      <c r="W629" s="172"/>
      <c r="X629" s="172"/>
      <c r="Y629" s="172"/>
      <c r="Z629" s="172"/>
      <c r="AA629" s="172"/>
      <c r="AB629" s="172"/>
      <c r="AC629" s="172"/>
      <c r="AD629" s="172"/>
      <c r="AE629" s="172"/>
      <c r="AF629" s="172"/>
    </row>
    <row r="630">
      <c r="A630" s="172"/>
      <c r="B630" s="171"/>
      <c r="C630" s="176"/>
      <c r="D630" s="172"/>
      <c r="E630" s="172"/>
      <c r="F630" s="172"/>
      <c r="G630" s="176"/>
      <c r="H630" s="172"/>
      <c r="I630" s="175"/>
      <c r="J630" s="172"/>
      <c r="K630" s="172"/>
      <c r="L630" s="172"/>
      <c r="M630" s="172"/>
      <c r="N630" s="172"/>
      <c r="O630" s="172"/>
      <c r="P630" s="172"/>
      <c r="Q630" s="172"/>
      <c r="R630" s="172"/>
      <c r="S630" s="172"/>
      <c r="T630" s="172"/>
      <c r="U630" s="172"/>
      <c r="V630" s="172"/>
      <c r="W630" s="172"/>
      <c r="X630" s="172"/>
      <c r="Y630" s="172"/>
      <c r="Z630" s="172"/>
      <c r="AA630" s="172"/>
      <c r="AB630" s="172"/>
      <c r="AC630" s="172"/>
      <c r="AD630" s="172"/>
      <c r="AE630" s="172"/>
      <c r="AF630" s="172"/>
    </row>
    <row r="631">
      <c r="A631" s="172"/>
      <c r="B631" s="171"/>
      <c r="C631" s="176"/>
      <c r="D631" s="172"/>
      <c r="E631" s="172"/>
      <c r="F631" s="172"/>
      <c r="G631" s="176"/>
      <c r="H631" s="172"/>
      <c r="I631" s="175"/>
      <c r="J631" s="172"/>
      <c r="K631" s="172"/>
      <c r="L631" s="172"/>
      <c r="M631" s="172"/>
      <c r="N631" s="172"/>
      <c r="O631" s="172"/>
      <c r="P631" s="172"/>
      <c r="Q631" s="172"/>
      <c r="R631" s="172"/>
      <c r="S631" s="172"/>
      <c r="T631" s="172"/>
      <c r="U631" s="172"/>
      <c r="V631" s="172"/>
      <c r="W631" s="172"/>
      <c r="X631" s="172"/>
      <c r="Y631" s="172"/>
      <c r="Z631" s="172"/>
      <c r="AA631" s="172"/>
      <c r="AB631" s="172"/>
      <c r="AC631" s="172"/>
      <c r="AD631" s="172"/>
      <c r="AE631" s="172"/>
      <c r="AF631" s="172"/>
    </row>
    <row r="632">
      <c r="A632" s="172"/>
      <c r="B632" s="171"/>
      <c r="C632" s="176"/>
      <c r="D632" s="172"/>
      <c r="E632" s="172"/>
      <c r="F632" s="172"/>
      <c r="G632" s="176"/>
      <c r="H632" s="172"/>
      <c r="I632" s="175"/>
      <c r="J632" s="172"/>
      <c r="K632" s="172"/>
      <c r="L632" s="172"/>
      <c r="M632" s="172"/>
      <c r="N632" s="172"/>
      <c r="O632" s="172"/>
      <c r="P632" s="172"/>
      <c r="Q632" s="172"/>
      <c r="R632" s="172"/>
      <c r="S632" s="172"/>
      <c r="T632" s="172"/>
      <c r="U632" s="172"/>
      <c r="V632" s="172"/>
      <c r="W632" s="172"/>
      <c r="X632" s="172"/>
      <c r="Y632" s="172"/>
      <c r="Z632" s="172"/>
      <c r="AA632" s="172"/>
      <c r="AB632" s="172"/>
      <c r="AC632" s="172"/>
      <c r="AD632" s="172"/>
      <c r="AE632" s="172"/>
      <c r="AF632" s="172"/>
    </row>
    <row r="633">
      <c r="A633" s="172"/>
      <c r="B633" s="171"/>
      <c r="C633" s="176"/>
      <c r="D633" s="172"/>
      <c r="E633" s="172"/>
      <c r="F633" s="172"/>
      <c r="G633" s="176"/>
      <c r="H633" s="172"/>
      <c r="I633" s="175"/>
      <c r="J633" s="172"/>
      <c r="K633" s="172"/>
      <c r="L633" s="172"/>
      <c r="M633" s="172"/>
      <c r="N633" s="172"/>
      <c r="O633" s="172"/>
      <c r="P633" s="172"/>
      <c r="Q633" s="172"/>
      <c r="R633" s="172"/>
      <c r="S633" s="172"/>
      <c r="T633" s="172"/>
      <c r="U633" s="172"/>
      <c r="V633" s="172"/>
      <c r="W633" s="172"/>
      <c r="X633" s="172"/>
      <c r="Y633" s="172"/>
      <c r="Z633" s="172"/>
      <c r="AA633" s="172"/>
      <c r="AB633" s="172"/>
      <c r="AC633" s="172"/>
      <c r="AD633" s="172"/>
      <c r="AE633" s="172"/>
      <c r="AF633" s="172"/>
    </row>
    <row r="634">
      <c r="A634" s="172"/>
      <c r="B634" s="171"/>
      <c r="C634" s="176"/>
      <c r="D634" s="172"/>
      <c r="E634" s="172"/>
      <c r="F634" s="172"/>
      <c r="G634" s="176"/>
      <c r="H634" s="172"/>
      <c r="I634" s="175"/>
      <c r="J634" s="172"/>
      <c r="K634" s="172"/>
      <c r="L634" s="172"/>
      <c r="M634" s="172"/>
      <c r="N634" s="172"/>
      <c r="O634" s="172"/>
      <c r="P634" s="172"/>
      <c r="Q634" s="172"/>
      <c r="R634" s="172"/>
      <c r="S634" s="172"/>
      <c r="T634" s="172"/>
      <c r="U634" s="172"/>
      <c r="V634" s="172"/>
      <c r="W634" s="172"/>
      <c r="X634" s="172"/>
      <c r="Y634" s="172"/>
      <c r="Z634" s="172"/>
      <c r="AA634" s="172"/>
      <c r="AB634" s="172"/>
      <c r="AC634" s="172"/>
      <c r="AD634" s="172"/>
      <c r="AE634" s="172"/>
      <c r="AF634" s="172"/>
    </row>
    <row r="635">
      <c r="A635" s="172"/>
      <c r="B635" s="171"/>
      <c r="C635" s="176"/>
      <c r="D635" s="172"/>
      <c r="E635" s="172"/>
      <c r="F635" s="172"/>
      <c r="G635" s="176"/>
      <c r="H635" s="172"/>
      <c r="I635" s="175"/>
      <c r="J635" s="172"/>
      <c r="K635" s="172"/>
      <c r="L635" s="172"/>
      <c r="M635" s="172"/>
      <c r="N635" s="172"/>
      <c r="O635" s="172"/>
      <c r="P635" s="172"/>
      <c r="Q635" s="172"/>
      <c r="R635" s="172"/>
      <c r="S635" s="172"/>
      <c r="T635" s="172"/>
      <c r="U635" s="172"/>
      <c r="V635" s="172"/>
      <c r="W635" s="172"/>
      <c r="X635" s="172"/>
      <c r="Y635" s="172"/>
      <c r="Z635" s="172"/>
      <c r="AA635" s="172"/>
      <c r="AB635" s="172"/>
      <c r="AC635" s="172"/>
      <c r="AD635" s="172"/>
      <c r="AE635" s="172"/>
      <c r="AF635" s="172"/>
    </row>
    <row r="636">
      <c r="A636" s="172"/>
      <c r="B636" s="171"/>
      <c r="C636" s="176"/>
      <c r="D636" s="172"/>
      <c r="E636" s="172"/>
      <c r="F636" s="172"/>
      <c r="G636" s="176"/>
      <c r="H636" s="172"/>
      <c r="I636" s="175"/>
      <c r="J636" s="172"/>
      <c r="K636" s="172"/>
      <c r="L636" s="172"/>
      <c r="M636" s="172"/>
      <c r="N636" s="172"/>
      <c r="O636" s="172"/>
      <c r="P636" s="172"/>
      <c r="Q636" s="172"/>
      <c r="R636" s="172"/>
      <c r="S636" s="172"/>
      <c r="T636" s="172"/>
      <c r="U636" s="172"/>
      <c r="V636" s="172"/>
      <c r="W636" s="172"/>
      <c r="X636" s="172"/>
      <c r="Y636" s="172"/>
      <c r="Z636" s="172"/>
      <c r="AA636" s="172"/>
      <c r="AB636" s="172"/>
      <c r="AC636" s="172"/>
      <c r="AD636" s="172"/>
      <c r="AE636" s="172"/>
      <c r="AF636" s="172"/>
    </row>
    <row r="637">
      <c r="A637" s="172"/>
      <c r="B637" s="171"/>
      <c r="C637" s="176"/>
      <c r="D637" s="172"/>
      <c r="E637" s="172"/>
      <c r="F637" s="172"/>
      <c r="G637" s="176"/>
      <c r="H637" s="172"/>
      <c r="I637" s="175"/>
      <c r="J637" s="172"/>
      <c r="K637" s="172"/>
      <c r="L637" s="172"/>
      <c r="M637" s="172"/>
      <c r="N637" s="172"/>
      <c r="O637" s="172"/>
      <c r="P637" s="172"/>
      <c r="Q637" s="172"/>
      <c r="R637" s="172"/>
      <c r="S637" s="172"/>
      <c r="T637" s="172"/>
      <c r="U637" s="172"/>
      <c r="V637" s="172"/>
      <c r="W637" s="172"/>
      <c r="X637" s="172"/>
      <c r="Y637" s="172"/>
      <c r="Z637" s="172"/>
      <c r="AA637" s="172"/>
      <c r="AB637" s="172"/>
      <c r="AC637" s="172"/>
      <c r="AD637" s="172"/>
      <c r="AE637" s="172"/>
      <c r="AF637" s="172"/>
    </row>
    <row r="638">
      <c r="A638" s="172"/>
      <c r="B638" s="171"/>
      <c r="C638" s="176"/>
      <c r="D638" s="172"/>
      <c r="E638" s="172"/>
      <c r="F638" s="172"/>
      <c r="G638" s="176"/>
      <c r="H638" s="172"/>
      <c r="I638" s="175"/>
      <c r="J638" s="172"/>
      <c r="K638" s="172"/>
      <c r="L638" s="172"/>
      <c r="M638" s="172"/>
      <c r="N638" s="172"/>
      <c r="O638" s="172"/>
      <c r="P638" s="172"/>
      <c r="Q638" s="172"/>
      <c r="R638" s="172"/>
      <c r="S638" s="172"/>
      <c r="T638" s="172"/>
      <c r="U638" s="172"/>
      <c r="V638" s="172"/>
      <c r="W638" s="172"/>
      <c r="X638" s="172"/>
      <c r="Y638" s="172"/>
      <c r="Z638" s="172"/>
      <c r="AA638" s="172"/>
      <c r="AB638" s="172"/>
      <c r="AC638" s="172"/>
      <c r="AD638" s="172"/>
      <c r="AE638" s="172"/>
      <c r="AF638" s="172"/>
    </row>
    <row r="639">
      <c r="A639" s="172"/>
      <c r="B639" s="171"/>
      <c r="C639" s="176"/>
      <c r="D639" s="172"/>
      <c r="E639" s="172"/>
      <c r="F639" s="172"/>
      <c r="G639" s="176"/>
      <c r="H639" s="172"/>
      <c r="I639" s="175"/>
      <c r="J639" s="172"/>
      <c r="K639" s="172"/>
      <c r="L639" s="172"/>
      <c r="M639" s="172"/>
      <c r="N639" s="172"/>
      <c r="O639" s="172"/>
      <c r="P639" s="172"/>
      <c r="Q639" s="172"/>
      <c r="R639" s="172"/>
      <c r="S639" s="172"/>
      <c r="T639" s="172"/>
      <c r="U639" s="172"/>
      <c r="V639" s="172"/>
      <c r="W639" s="172"/>
      <c r="X639" s="172"/>
      <c r="Y639" s="172"/>
      <c r="Z639" s="172"/>
      <c r="AA639" s="172"/>
      <c r="AB639" s="172"/>
      <c r="AC639" s="172"/>
      <c r="AD639" s="172"/>
      <c r="AE639" s="172"/>
      <c r="AF639" s="172"/>
    </row>
    <row r="640">
      <c r="A640" s="172"/>
      <c r="B640" s="171"/>
      <c r="C640" s="176"/>
      <c r="D640" s="172"/>
      <c r="E640" s="172"/>
      <c r="F640" s="172"/>
      <c r="G640" s="176"/>
      <c r="H640" s="172"/>
      <c r="I640" s="175"/>
      <c r="J640" s="172"/>
      <c r="K640" s="172"/>
      <c r="L640" s="172"/>
      <c r="M640" s="172"/>
      <c r="N640" s="172"/>
      <c r="O640" s="172"/>
      <c r="P640" s="172"/>
      <c r="Q640" s="172"/>
      <c r="R640" s="172"/>
      <c r="S640" s="172"/>
      <c r="T640" s="172"/>
      <c r="U640" s="172"/>
      <c r="V640" s="172"/>
      <c r="W640" s="172"/>
      <c r="X640" s="172"/>
      <c r="Y640" s="172"/>
      <c r="Z640" s="172"/>
      <c r="AA640" s="172"/>
      <c r="AB640" s="172"/>
      <c r="AC640" s="172"/>
      <c r="AD640" s="172"/>
      <c r="AE640" s="172"/>
      <c r="AF640" s="172"/>
    </row>
    <row r="641">
      <c r="A641" s="172"/>
      <c r="B641" s="171"/>
      <c r="C641" s="176"/>
      <c r="D641" s="172"/>
      <c r="E641" s="172"/>
      <c r="F641" s="172"/>
      <c r="G641" s="176"/>
      <c r="H641" s="172"/>
      <c r="I641" s="175"/>
      <c r="J641" s="172"/>
      <c r="K641" s="172"/>
      <c r="L641" s="172"/>
      <c r="M641" s="172"/>
      <c r="N641" s="172"/>
      <c r="O641" s="172"/>
      <c r="P641" s="172"/>
      <c r="Q641" s="172"/>
      <c r="R641" s="172"/>
      <c r="S641" s="172"/>
      <c r="T641" s="172"/>
      <c r="U641" s="172"/>
      <c r="V641" s="172"/>
      <c r="W641" s="172"/>
      <c r="X641" s="172"/>
      <c r="Y641" s="172"/>
      <c r="Z641" s="172"/>
      <c r="AA641" s="172"/>
      <c r="AB641" s="172"/>
      <c r="AC641" s="172"/>
      <c r="AD641" s="172"/>
      <c r="AE641" s="172"/>
      <c r="AF641" s="172"/>
    </row>
    <row r="642">
      <c r="A642" s="172"/>
      <c r="B642" s="171"/>
      <c r="C642" s="176"/>
      <c r="D642" s="172"/>
      <c r="E642" s="172"/>
      <c r="F642" s="172"/>
      <c r="G642" s="176"/>
      <c r="H642" s="172"/>
      <c r="I642" s="175"/>
      <c r="J642" s="172"/>
      <c r="K642" s="172"/>
      <c r="L642" s="172"/>
      <c r="M642" s="172"/>
      <c r="N642" s="172"/>
      <c r="O642" s="172"/>
      <c r="P642" s="172"/>
      <c r="Q642" s="172"/>
      <c r="R642" s="172"/>
      <c r="S642" s="172"/>
      <c r="T642" s="172"/>
      <c r="U642" s="172"/>
      <c r="V642" s="172"/>
      <c r="W642" s="172"/>
      <c r="X642" s="172"/>
      <c r="Y642" s="172"/>
      <c r="Z642" s="172"/>
      <c r="AA642" s="172"/>
      <c r="AB642" s="172"/>
      <c r="AC642" s="172"/>
      <c r="AD642" s="172"/>
      <c r="AE642" s="172"/>
      <c r="AF642" s="172"/>
    </row>
    <row r="643">
      <c r="A643" s="172"/>
      <c r="B643" s="171"/>
      <c r="C643" s="176"/>
      <c r="D643" s="172"/>
      <c r="E643" s="172"/>
      <c r="F643" s="172"/>
      <c r="G643" s="176"/>
      <c r="H643" s="172"/>
      <c r="I643" s="175"/>
      <c r="J643" s="172"/>
      <c r="K643" s="172"/>
      <c r="L643" s="172"/>
      <c r="M643" s="172"/>
      <c r="N643" s="172"/>
      <c r="O643" s="172"/>
      <c r="P643" s="172"/>
      <c r="Q643" s="172"/>
      <c r="R643" s="172"/>
      <c r="S643" s="172"/>
      <c r="T643" s="172"/>
      <c r="U643" s="172"/>
      <c r="V643" s="172"/>
      <c r="W643" s="172"/>
      <c r="X643" s="172"/>
      <c r="Y643" s="172"/>
      <c r="Z643" s="172"/>
      <c r="AA643" s="172"/>
      <c r="AB643" s="172"/>
      <c r="AC643" s="172"/>
      <c r="AD643" s="172"/>
      <c r="AE643" s="172"/>
      <c r="AF643" s="172"/>
    </row>
    <row r="644">
      <c r="A644" s="172"/>
      <c r="B644" s="171"/>
      <c r="C644" s="176"/>
      <c r="D644" s="172"/>
      <c r="E644" s="172"/>
      <c r="F644" s="172"/>
      <c r="G644" s="176"/>
      <c r="H644" s="172"/>
      <c r="I644" s="175"/>
      <c r="J644" s="172"/>
      <c r="K644" s="172"/>
      <c r="L644" s="172"/>
      <c r="M644" s="172"/>
      <c r="N644" s="172"/>
      <c r="O644" s="172"/>
      <c r="P644" s="172"/>
      <c r="Q644" s="172"/>
      <c r="R644" s="172"/>
      <c r="S644" s="172"/>
      <c r="T644" s="172"/>
      <c r="U644" s="172"/>
      <c r="V644" s="172"/>
      <c r="W644" s="172"/>
      <c r="X644" s="172"/>
      <c r="Y644" s="172"/>
      <c r="Z644" s="172"/>
      <c r="AA644" s="172"/>
      <c r="AB644" s="172"/>
      <c r="AC644" s="172"/>
      <c r="AD644" s="172"/>
      <c r="AE644" s="172"/>
      <c r="AF644" s="172"/>
    </row>
    <row r="645">
      <c r="A645" s="172"/>
      <c r="B645" s="171"/>
      <c r="C645" s="176"/>
      <c r="D645" s="172"/>
      <c r="E645" s="172"/>
      <c r="F645" s="172"/>
      <c r="G645" s="176"/>
      <c r="H645" s="172"/>
      <c r="I645" s="175"/>
      <c r="J645" s="172"/>
      <c r="K645" s="172"/>
      <c r="L645" s="172"/>
      <c r="M645" s="172"/>
      <c r="N645" s="172"/>
      <c r="O645" s="172"/>
      <c r="P645" s="172"/>
      <c r="Q645" s="172"/>
      <c r="R645" s="172"/>
      <c r="S645" s="172"/>
      <c r="T645" s="172"/>
      <c r="U645" s="172"/>
      <c r="V645" s="172"/>
      <c r="W645" s="172"/>
      <c r="X645" s="172"/>
      <c r="Y645" s="172"/>
      <c r="Z645" s="172"/>
      <c r="AA645" s="172"/>
      <c r="AB645" s="172"/>
      <c r="AC645" s="172"/>
      <c r="AD645" s="172"/>
      <c r="AE645" s="172"/>
      <c r="AF645" s="172"/>
    </row>
    <row r="646">
      <c r="A646" s="172"/>
      <c r="B646" s="171"/>
      <c r="C646" s="176"/>
      <c r="D646" s="172"/>
      <c r="E646" s="172"/>
      <c r="F646" s="172"/>
      <c r="G646" s="176"/>
      <c r="H646" s="172"/>
      <c r="I646" s="175"/>
      <c r="J646" s="172"/>
      <c r="K646" s="172"/>
      <c r="L646" s="172"/>
      <c r="M646" s="172"/>
      <c r="N646" s="172"/>
      <c r="O646" s="172"/>
      <c r="P646" s="172"/>
      <c r="Q646" s="172"/>
      <c r="R646" s="172"/>
      <c r="S646" s="172"/>
      <c r="T646" s="172"/>
      <c r="U646" s="172"/>
      <c r="V646" s="172"/>
      <c r="W646" s="172"/>
      <c r="X646" s="172"/>
      <c r="Y646" s="172"/>
      <c r="Z646" s="172"/>
      <c r="AA646" s="172"/>
      <c r="AB646" s="172"/>
      <c r="AC646" s="172"/>
      <c r="AD646" s="172"/>
      <c r="AE646" s="172"/>
      <c r="AF646" s="172"/>
    </row>
    <row r="647">
      <c r="A647" s="172"/>
      <c r="B647" s="171"/>
      <c r="C647" s="176"/>
      <c r="D647" s="172"/>
      <c r="E647" s="172"/>
      <c r="F647" s="172"/>
      <c r="G647" s="176"/>
      <c r="H647" s="172"/>
      <c r="I647" s="175"/>
      <c r="J647" s="172"/>
      <c r="K647" s="172"/>
      <c r="L647" s="172"/>
      <c r="M647" s="172"/>
      <c r="N647" s="172"/>
      <c r="O647" s="172"/>
      <c r="P647" s="172"/>
      <c r="Q647" s="172"/>
      <c r="R647" s="172"/>
      <c r="S647" s="172"/>
      <c r="T647" s="172"/>
      <c r="U647" s="172"/>
      <c r="V647" s="172"/>
      <c r="W647" s="172"/>
      <c r="X647" s="172"/>
      <c r="Y647" s="172"/>
      <c r="Z647" s="172"/>
      <c r="AA647" s="172"/>
      <c r="AB647" s="172"/>
      <c r="AC647" s="172"/>
      <c r="AD647" s="172"/>
      <c r="AE647" s="172"/>
      <c r="AF647" s="172"/>
    </row>
    <row r="648">
      <c r="A648" s="172"/>
      <c r="B648" s="171"/>
      <c r="C648" s="176"/>
      <c r="D648" s="172"/>
      <c r="E648" s="172"/>
      <c r="F648" s="172"/>
      <c r="G648" s="176"/>
      <c r="H648" s="172"/>
      <c r="I648" s="175"/>
      <c r="J648" s="172"/>
      <c r="K648" s="172"/>
      <c r="L648" s="172"/>
      <c r="M648" s="172"/>
      <c r="N648" s="172"/>
      <c r="O648" s="172"/>
      <c r="P648" s="172"/>
      <c r="Q648" s="172"/>
      <c r="R648" s="172"/>
      <c r="S648" s="172"/>
      <c r="T648" s="172"/>
      <c r="U648" s="172"/>
      <c r="V648" s="172"/>
      <c r="W648" s="172"/>
      <c r="X648" s="172"/>
      <c r="Y648" s="172"/>
      <c r="Z648" s="172"/>
      <c r="AA648" s="172"/>
      <c r="AB648" s="172"/>
      <c r="AC648" s="172"/>
      <c r="AD648" s="172"/>
      <c r="AE648" s="172"/>
      <c r="AF648" s="172"/>
    </row>
    <row r="649">
      <c r="A649" s="172"/>
      <c r="B649" s="171"/>
      <c r="C649" s="176"/>
      <c r="D649" s="172"/>
      <c r="E649" s="172"/>
      <c r="F649" s="172"/>
      <c r="G649" s="176"/>
      <c r="H649" s="172"/>
      <c r="I649" s="175"/>
      <c r="J649" s="172"/>
      <c r="K649" s="172"/>
      <c r="L649" s="172"/>
      <c r="M649" s="172"/>
      <c r="N649" s="172"/>
      <c r="O649" s="172"/>
      <c r="P649" s="172"/>
      <c r="Q649" s="172"/>
      <c r="R649" s="172"/>
      <c r="S649" s="172"/>
      <c r="T649" s="172"/>
      <c r="U649" s="172"/>
      <c r="V649" s="172"/>
      <c r="W649" s="172"/>
      <c r="X649" s="172"/>
      <c r="Y649" s="172"/>
      <c r="Z649" s="172"/>
      <c r="AA649" s="172"/>
      <c r="AB649" s="172"/>
      <c r="AC649" s="172"/>
      <c r="AD649" s="172"/>
      <c r="AE649" s="172"/>
      <c r="AF649" s="172"/>
    </row>
    <row r="650">
      <c r="A650" s="172"/>
      <c r="B650" s="171"/>
      <c r="C650" s="176"/>
      <c r="D650" s="172"/>
      <c r="E650" s="172"/>
      <c r="F650" s="172"/>
      <c r="G650" s="176"/>
      <c r="H650" s="172"/>
      <c r="I650" s="175"/>
      <c r="J650" s="172"/>
      <c r="K650" s="172"/>
      <c r="L650" s="172"/>
      <c r="M650" s="172"/>
      <c r="N650" s="172"/>
      <c r="O650" s="172"/>
      <c r="P650" s="172"/>
      <c r="Q650" s="172"/>
      <c r="R650" s="172"/>
      <c r="S650" s="172"/>
      <c r="T650" s="172"/>
      <c r="U650" s="172"/>
      <c r="V650" s="172"/>
      <c r="W650" s="172"/>
      <c r="X650" s="172"/>
      <c r="Y650" s="172"/>
      <c r="Z650" s="172"/>
      <c r="AA650" s="172"/>
      <c r="AB650" s="172"/>
      <c r="AC650" s="172"/>
      <c r="AD650" s="172"/>
      <c r="AE650" s="172"/>
      <c r="AF650" s="172"/>
    </row>
    <row r="651">
      <c r="A651" s="172"/>
      <c r="B651" s="171"/>
      <c r="C651" s="176"/>
      <c r="D651" s="172"/>
      <c r="E651" s="172"/>
      <c r="F651" s="172"/>
      <c r="G651" s="176"/>
      <c r="H651" s="172"/>
      <c r="I651" s="175"/>
      <c r="J651" s="172"/>
      <c r="K651" s="172"/>
      <c r="L651" s="172"/>
      <c r="M651" s="172"/>
      <c r="N651" s="172"/>
      <c r="O651" s="172"/>
      <c r="P651" s="172"/>
      <c r="Q651" s="172"/>
      <c r="R651" s="172"/>
      <c r="S651" s="172"/>
      <c r="T651" s="172"/>
      <c r="U651" s="172"/>
      <c r="V651" s="172"/>
      <c r="W651" s="172"/>
      <c r="X651" s="172"/>
      <c r="Y651" s="172"/>
      <c r="Z651" s="172"/>
      <c r="AA651" s="172"/>
      <c r="AB651" s="172"/>
      <c r="AC651" s="172"/>
      <c r="AD651" s="172"/>
      <c r="AE651" s="172"/>
      <c r="AF651" s="172"/>
    </row>
    <row r="652">
      <c r="A652" s="172"/>
      <c r="B652" s="171"/>
      <c r="C652" s="176"/>
      <c r="D652" s="172"/>
      <c r="E652" s="172"/>
      <c r="F652" s="172"/>
      <c r="G652" s="176"/>
      <c r="H652" s="172"/>
      <c r="I652" s="175"/>
      <c r="J652" s="172"/>
      <c r="K652" s="172"/>
      <c r="L652" s="172"/>
      <c r="M652" s="172"/>
      <c r="N652" s="172"/>
      <c r="O652" s="172"/>
      <c r="P652" s="172"/>
      <c r="Q652" s="172"/>
      <c r="R652" s="172"/>
      <c r="S652" s="172"/>
      <c r="T652" s="172"/>
      <c r="U652" s="172"/>
      <c r="V652" s="172"/>
      <c r="W652" s="172"/>
      <c r="X652" s="172"/>
      <c r="Y652" s="172"/>
      <c r="Z652" s="172"/>
      <c r="AA652" s="172"/>
      <c r="AB652" s="172"/>
      <c r="AC652" s="172"/>
      <c r="AD652" s="172"/>
      <c r="AE652" s="172"/>
      <c r="AF652" s="172"/>
    </row>
    <row r="653">
      <c r="A653" s="172"/>
      <c r="B653" s="171"/>
      <c r="C653" s="176"/>
      <c r="D653" s="172"/>
      <c r="E653" s="172"/>
      <c r="F653" s="172"/>
      <c r="G653" s="176"/>
      <c r="H653" s="172"/>
      <c r="I653" s="175"/>
      <c r="J653" s="172"/>
      <c r="K653" s="172"/>
      <c r="L653" s="172"/>
      <c r="M653" s="172"/>
      <c r="N653" s="172"/>
      <c r="O653" s="172"/>
      <c r="P653" s="172"/>
      <c r="Q653" s="172"/>
      <c r="R653" s="172"/>
      <c r="S653" s="172"/>
      <c r="T653" s="172"/>
      <c r="U653" s="172"/>
      <c r="V653" s="172"/>
      <c r="W653" s="172"/>
      <c r="X653" s="172"/>
      <c r="Y653" s="172"/>
      <c r="Z653" s="172"/>
      <c r="AA653" s="172"/>
      <c r="AB653" s="172"/>
      <c r="AC653" s="172"/>
      <c r="AD653" s="172"/>
      <c r="AE653" s="172"/>
      <c r="AF653" s="172"/>
    </row>
    <row r="654">
      <c r="A654" s="172"/>
      <c r="B654" s="171"/>
      <c r="C654" s="176"/>
      <c r="D654" s="172"/>
      <c r="E654" s="172"/>
      <c r="F654" s="172"/>
      <c r="G654" s="176"/>
      <c r="H654" s="172"/>
      <c r="I654" s="175"/>
      <c r="J654" s="172"/>
      <c r="K654" s="172"/>
      <c r="L654" s="172"/>
      <c r="M654" s="172"/>
      <c r="N654" s="172"/>
      <c r="O654" s="172"/>
      <c r="P654" s="172"/>
      <c r="Q654" s="172"/>
      <c r="R654" s="172"/>
      <c r="S654" s="172"/>
      <c r="T654" s="172"/>
      <c r="U654" s="172"/>
      <c r="V654" s="172"/>
      <c r="W654" s="172"/>
      <c r="X654" s="172"/>
      <c r="Y654" s="172"/>
      <c r="Z654" s="172"/>
      <c r="AA654" s="172"/>
      <c r="AB654" s="172"/>
      <c r="AC654" s="172"/>
      <c r="AD654" s="172"/>
      <c r="AE654" s="172"/>
      <c r="AF654" s="172"/>
    </row>
    <row r="655">
      <c r="A655" s="172"/>
      <c r="B655" s="171"/>
      <c r="C655" s="176"/>
      <c r="D655" s="172"/>
      <c r="E655" s="172"/>
      <c r="F655" s="172"/>
      <c r="G655" s="176"/>
      <c r="H655" s="172"/>
      <c r="I655" s="175"/>
      <c r="J655" s="172"/>
      <c r="K655" s="172"/>
      <c r="L655" s="172"/>
      <c r="M655" s="172"/>
      <c r="N655" s="172"/>
      <c r="O655" s="172"/>
      <c r="P655" s="172"/>
      <c r="Q655" s="172"/>
      <c r="R655" s="172"/>
      <c r="S655" s="172"/>
      <c r="T655" s="172"/>
      <c r="U655" s="172"/>
      <c r="V655" s="172"/>
      <c r="W655" s="172"/>
      <c r="X655" s="172"/>
      <c r="Y655" s="172"/>
      <c r="Z655" s="172"/>
      <c r="AA655" s="172"/>
      <c r="AB655" s="172"/>
      <c r="AC655" s="172"/>
      <c r="AD655" s="172"/>
      <c r="AE655" s="172"/>
      <c r="AF655" s="172"/>
    </row>
    <row r="656">
      <c r="A656" s="172"/>
      <c r="B656" s="171"/>
      <c r="C656" s="176"/>
      <c r="D656" s="172"/>
      <c r="E656" s="172"/>
      <c r="F656" s="172"/>
      <c r="G656" s="176"/>
      <c r="H656" s="172"/>
      <c r="I656" s="175"/>
      <c r="J656" s="172"/>
      <c r="K656" s="172"/>
      <c r="L656" s="172"/>
      <c r="M656" s="172"/>
      <c r="N656" s="172"/>
      <c r="O656" s="172"/>
      <c r="P656" s="172"/>
      <c r="Q656" s="172"/>
      <c r="R656" s="172"/>
      <c r="S656" s="172"/>
      <c r="T656" s="172"/>
      <c r="U656" s="172"/>
      <c r="V656" s="172"/>
      <c r="W656" s="172"/>
      <c r="X656" s="172"/>
      <c r="Y656" s="172"/>
      <c r="Z656" s="172"/>
      <c r="AA656" s="172"/>
      <c r="AB656" s="172"/>
      <c r="AC656" s="172"/>
      <c r="AD656" s="172"/>
      <c r="AE656" s="172"/>
      <c r="AF656" s="172"/>
    </row>
    <row r="657">
      <c r="A657" s="172"/>
      <c r="B657" s="171"/>
      <c r="C657" s="176"/>
      <c r="D657" s="172"/>
      <c r="E657" s="172"/>
      <c r="F657" s="172"/>
      <c r="G657" s="176"/>
      <c r="H657" s="172"/>
      <c r="I657" s="175"/>
      <c r="J657" s="172"/>
      <c r="K657" s="172"/>
      <c r="L657" s="172"/>
      <c r="M657" s="172"/>
      <c r="N657" s="172"/>
      <c r="O657" s="172"/>
      <c r="P657" s="172"/>
      <c r="Q657" s="172"/>
      <c r="R657" s="172"/>
      <c r="S657" s="172"/>
      <c r="T657" s="172"/>
      <c r="U657" s="172"/>
      <c r="V657" s="172"/>
      <c r="W657" s="172"/>
      <c r="X657" s="172"/>
      <c r="Y657" s="172"/>
      <c r="Z657" s="172"/>
      <c r="AA657" s="172"/>
      <c r="AB657" s="172"/>
      <c r="AC657" s="172"/>
      <c r="AD657" s="172"/>
      <c r="AE657" s="172"/>
      <c r="AF657" s="172"/>
    </row>
    <row r="658">
      <c r="A658" s="172"/>
      <c r="B658" s="171"/>
      <c r="C658" s="176"/>
      <c r="D658" s="172"/>
      <c r="E658" s="172"/>
      <c r="F658" s="172"/>
      <c r="G658" s="176"/>
      <c r="H658" s="172"/>
      <c r="I658" s="175"/>
      <c r="J658" s="172"/>
      <c r="K658" s="172"/>
      <c r="L658" s="172"/>
      <c r="M658" s="172"/>
      <c r="N658" s="172"/>
      <c r="O658" s="172"/>
      <c r="P658" s="172"/>
      <c r="Q658" s="172"/>
      <c r="R658" s="172"/>
      <c r="S658" s="172"/>
      <c r="T658" s="172"/>
      <c r="U658" s="172"/>
      <c r="V658" s="172"/>
      <c r="W658" s="172"/>
      <c r="X658" s="172"/>
      <c r="Y658" s="172"/>
      <c r="Z658" s="172"/>
      <c r="AA658" s="172"/>
      <c r="AB658" s="172"/>
      <c r="AC658" s="172"/>
      <c r="AD658" s="172"/>
      <c r="AE658" s="172"/>
      <c r="AF658" s="172"/>
    </row>
    <row r="659">
      <c r="A659" s="172"/>
      <c r="B659" s="171"/>
      <c r="C659" s="176"/>
      <c r="D659" s="172"/>
      <c r="E659" s="172"/>
      <c r="F659" s="172"/>
      <c r="G659" s="176"/>
      <c r="H659" s="172"/>
      <c r="I659" s="175"/>
      <c r="J659" s="172"/>
      <c r="K659" s="172"/>
      <c r="L659" s="172"/>
      <c r="M659" s="172"/>
      <c r="N659" s="172"/>
      <c r="O659" s="172"/>
      <c r="P659" s="172"/>
      <c r="Q659" s="172"/>
      <c r="R659" s="172"/>
      <c r="S659" s="172"/>
      <c r="T659" s="172"/>
      <c r="U659" s="172"/>
      <c r="V659" s="172"/>
      <c r="W659" s="172"/>
      <c r="X659" s="172"/>
      <c r="Y659" s="172"/>
      <c r="Z659" s="172"/>
      <c r="AA659" s="172"/>
      <c r="AB659" s="172"/>
      <c r="AC659" s="172"/>
      <c r="AD659" s="172"/>
      <c r="AE659" s="172"/>
      <c r="AF659" s="172"/>
    </row>
    <row r="660">
      <c r="A660" s="172"/>
      <c r="B660" s="171"/>
      <c r="C660" s="176"/>
      <c r="D660" s="172"/>
      <c r="E660" s="172"/>
      <c r="F660" s="172"/>
      <c r="G660" s="176"/>
      <c r="H660" s="172"/>
      <c r="I660" s="175"/>
      <c r="J660" s="172"/>
      <c r="K660" s="172"/>
      <c r="L660" s="172"/>
      <c r="M660" s="172"/>
      <c r="N660" s="172"/>
      <c r="O660" s="172"/>
      <c r="P660" s="172"/>
      <c r="Q660" s="172"/>
      <c r="R660" s="172"/>
      <c r="S660" s="172"/>
      <c r="T660" s="172"/>
      <c r="U660" s="172"/>
      <c r="V660" s="172"/>
      <c r="W660" s="172"/>
      <c r="X660" s="172"/>
      <c r="Y660" s="172"/>
      <c r="Z660" s="172"/>
      <c r="AA660" s="172"/>
      <c r="AB660" s="172"/>
      <c r="AC660" s="172"/>
      <c r="AD660" s="172"/>
      <c r="AE660" s="172"/>
      <c r="AF660" s="172"/>
    </row>
    <row r="661">
      <c r="A661" s="172"/>
      <c r="B661" s="171"/>
      <c r="C661" s="176"/>
      <c r="D661" s="172"/>
      <c r="E661" s="172"/>
      <c r="F661" s="172"/>
      <c r="G661" s="176"/>
      <c r="H661" s="172"/>
      <c r="I661" s="175"/>
      <c r="J661" s="172"/>
      <c r="K661" s="172"/>
      <c r="L661" s="172"/>
      <c r="M661" s="172"/>
      <c r="N661" s="172"/>
      <c r="O661" s="172"/>
      <c r="P661" s="172"/>
      <c r="Q661" s="172"/>
      <c r="R661" s="172"/>
      <c r="S661" s="172"/>
      <c r="T661" s="172"/>
      <c r="U661" s="172"/>
      <c r="V661" s="172"/>
      <c r="W661" s="172"/>
      <c r="X661" s="172"/>
      <c r="Y661" s="172"/>
      <c r="Z661" s="172"/>
      <c r="AA661" s="172"/>
      <c r="AB661" s="172"/>
      <c r="AC661" s="172"/>
      <c r="AD661" s="172"/>
      <c r="AE661" s="172"/>
      <c r="AF661" s="172"/>
    </row>
    <row r="662">
      <c r="A662" s="172"/>
      <c r="B662" s="171"/>
      <c r="C662" s="176"/>
      <c r="D662" s="172"/>
      <c r="E662" s="172"/>
      <c r="F662" s="172"/>
      <c r="G662" s="176"/>
      <c r="H662" s="172"/>
      <c r="I662" s="175"/>
      <c r="J662" s="172"/>
      <c r="K662" s="172"/>
      <c r="L662" s="172"/>
      <c r="M662" s="172"/>
      <c r="N662" s="172"/>
      <c r="O662" s="172"/>
      <c r="P662" s="172"/>
      <c r="Q662" s="172"/>
      <c r="R662" s="172"/>
      <c r="S662" s="172"/>
      <c r="T662" s="172"/>
      <c r="U662" s="172"/>
      <c r="V662" s="172"/>
      <c r="W662" s="172"/>
      <c r="X662" s="172"/>
      <c r="Y662" s="172"/>
      <c r="Z662" s="172"/>
      <c r="AA662" s="172"/>
      <c r="AB662" s="172"/>
      <c r="AC662" s="172"/>
      <c r="AD662" s="172"/>
      <c r="AE662" s="172"/>
      <c r="AF662" s="172"/>
    </row>
    <row r="663">
      <c r="A663" s="172"/>
      <c r="B663" s="171"/>
      <c r="C663" s="176"/>
      <c r="D663" s="172"/>
      <c r="E663" s="172"/>
      <c r="F663" s="172"/>
      <c r="G663" s="176"/>
      <c r="H663" s="172"/>
      <c r="I663" s="175"/>
      <c r="J663" s="172"/>
      <c r="K663" s="172"/>
      <c r="L663" s="172"/>
      <c r="M663" s="172"/>
      <c r="N663" s="172"/>
      <c r="O663" s="172"/>
      <c r="P663" s="172"/>
      <c r="Q663" s="172"/>
      <c r="R663" s="172"/>
      <c r="S663" s="172"/>
      <c r="T663" s="172"/>
      <c r="U663" s="172"/>
      <c r="V663" s="172"/>
      <c r="W663" s="172"/>
      <c r="X663" s="172"/>
      <c r="Y663" s="172"/>
      <c r="Z663" s="172"/>
      <c r="AA663" s="172"/>
      <c r="AB663" s="172"/>
      <c r="AC663" s="172"/>
      <c r="AD663" s="172"/>
      <c r="AE663" s="172"/>
      <c r="AF663" s="172"/>
    </row>
    <row r="664">
      <c r="A664" s="172"/>
      <c r="B664" s="171"/>
      <c r="C664" s="176"/>
      <c r="D664" s="172"/>
      <c r="E664" s="172"/>
      <c r="F664" s="172"/>
      <c r="G664" s="176"/>
      <c r="H664" s="172"/>
      <c r="I664" s="175"/>
      <c r="J664" s="172"/>
      <c r="K664" s="172"/>
      <c r="L664" s="172"/>
      <c r="M664" s="172"/>
      <c r="N664" s="172"/>
      <c r="O664" s="172"/>
      <c r="P664" s="172"/>
      <c r="Q664" s="172"/>
      <c r="R664" s="172"/>
      <c r="S664" s="172"/>
      <c r="T664" s="172"/>
      <c r="U664" s="172"/>
      <c r="V664" s="172"/>
      <c r="W664" s="172"/>
      <c r="X664" s="172"/>
      <c r="Y664" s="172"/>
      <c r="Z664" s="172"/>
      <c r="AA664" s="172"/>
      <c r="AB664" s="172"/>
      <c r="AC664" s="172"/>
      <c r="AD664" s="172"/>
      <c r="AE664" s="172"/>
      <c r="AF664" s="172"/>
    </row>
    <row r="665">
      <c r="A665" s="172"/>
      <c r="B665" s="171"/>
      <c r="C665" s="176"/>
      <c r="D665" s="172"/>
      <c r="E665" s="172"/>
      <c r="F665" s="172"/>
      <c r="G665" s="176"/>
      <c r="H665" s="172"/>
      <c r="I665" s="175"/>
      <c r="J665" s="172"/>
      <c r="K665" s="172"/>
      <c r="L665" s="172"/>
      <c r="M665" s="172"/>
      <c r="N665" s="172"/>
      <c r="O665" s="172"/>
      <c r="P665" s="172"/>
      <c r="Q665" s="172"/>
      <c r="R665" s="172"/>
      <c r="S665" s="172"/>
      <c r="T665" s="172"/>
      <c r="U665" s="172"/>
      <c r="V665" s="172"/>
      <c r="W665" s="172"/>
      <c r="X665" s="172"/>
      <c r="Y665" s="172"/>
      <c r="Z665" s="172"/>
      <c r="AA665" s="172"/>
      <c r="AB665" s="172"/>
      <c r="AC665" s="172"/>
      <c r="AD665" s="172"/>
      <c r="AE665" s="172"/>
      <c r="AF665" s="172"/>
    </row>
    <row r="666">
      <c r="A666" s="172"/>
      <c r="B666" s="171"/>
      <c r="C666" s="176"/>
      <c r="D666" s="172"/>
      <c r="E666" s="172"/>
      <c r="F666" s="172"/>
      <c r="G666" s="176"/>
      <c r="H666" s="172"/>
      <c r="I666" s="175"/>
      <c r="J666" s="172"/>
      <c r="K666" s="172"/>
      <c r="L666" s="172"/>
      <c r="M666" s="172"/>
      <c r="N666" s="172"/>
      <c r="O666" s="172"/>
      <c r="P666" s="172"/>
      <c r="Q666" s="172"/>
      <c r="R666" s="172"/>
      <c r="S666" s="172"/>
      <c r="T666" s="172"/>
      <c r="U666" s="172"/>
      <c r="V666" s="172"/>
      <c r="W666" s="172"/>
      <c r="X666" s="172"/>
      <c r="Y666" s="172"/>
      <c r="Z666" s="172"/>
      <c r="AA666" s="172"/>
      <c r="AB666" s="172"/>
      <c r="AC666" s="172"/>
      <c r="AD666" s="172"/>
      <c r="AE666" s="172"/>
      <c r="AF666" s="172"/>
    </row>
    <row r="667">
      <c r="A667" s="172"/>
      <c r="B667" s="171"/>
      <c r="C667" s="176"/>
      <c r="D667" s="172"/>
      <c r="E667" s="172"/>
      <c r="F667" s="172"/>
      <c r="G667" s="176"/>
      <c r="H667" s="172"/>
      <c r="I667" s="175"/>
      <c r="J667" s="172"/>
      <c r="K667" s="172"/>
      <c r="L667" s="172"/>
      <c r="M667" s="172"/>
      <c r="N667" s="172"/>
      <c r="O667" s="172"/>
      <c r="P667" s="172"/>
      <c r="Q667" s="172"/>
      <c r="R667" s="172"/>
      <c r="S667" s="172"/>
      <c r="T667" s="172"/>
      <c r="U667" s="172"/>
      <c r="V667" s="172"/>
      <c r="W667" s="172"/>
      <c r="X667" s="172"/>
      <c r="Y667" s="172"/>
      <c r="Z667" s="172"/>
      <c r="AA667" s="172"/>
      <c r="AB667" s="172"/>
      <c r="AC667" s="172"/>
      <c r="AD667" s="172"/>
      <c r="AE667" s="172"/>
      <c r="AF667" s="172"/>
    </row>
    <row r="668">
      <c r="A668" s="172"/>
      <c r="B668" s="171"/>
      <c r="C668" s="176"/>
      <c r="D668" s="172"/>
      <c r="E668" s="172"/>
      <c r="F668" s="172"/>
      <c r="G668" s="176"/>
      <c r="H668" s="172"/>
      <c r="I668" s="175"/>
      <c r="J668" s="172"/>
      <c r="K668" s="172"/>
      <c r="L668" s="172"/>
      <c r="M668" s="172"/>
      <c r="N668" s="172"/>
      <c r="O668" s="172"/>
      <c r="P668" s="172"/>
      <c r="Q668" s="172"/>
      <c r="R668" s="172"/>
      <c r="S668" s="172"/>
      <c r="T668" s="172"/>
      <c r="U668" s="172"/>
      <c r="V668" s="172"/>
      <c r="W668" s="172"/>
      <c r="X668" s="172"/>
      <c r="Y668" s="172"/>
      <c r="Z668" s="172"/>
      <c r="AA668" s="172"/>
      <c r="AB668" s="172"/>
      <c r="AC668" s="172"/>
      <c r="AD668" s="172"/>
      <c r="AE668" s="172"/>
      <c r="AF668" s="172"/>
    </row>
    <row r="669">
      <c r="A669" s="172"/>
      <c r="B669" s="171"/>
      <c r="C669" s="176"/>
      <c r="D669" s="172"/>
      <c r="E669" s="172"/>
      <c r="F669" s="172"/>
      <c r="G669" s="176"/>
      <c r="H669" s="172"/>
      <c r="I669" s="175"/>
      <c r="J669" s="172"/>
      <c r="K669" s="172"/>
      <c r="L669" s="172"/>
      <c r="M669" s="172"/>
      <c r="N669" s="172"/>
      <c r="O669" s="172"/>
      <c r="P669" s="172"/>
      <c r="Q669" s="172"/>
      <c r="R669" s="172"/>
      <c r="S669" s="172"/>
      <c r="T669" s="172"/>
      <c r="U669" s="172"/>
      <c r="V669" s="172"/>
      <c r="W669" s="172"/>
      <c r="X669" s="172"/>
      <c r="Y669" s="172"/>
      <c r="Z669" s="172"/>
      <c r="AA669" s="172"/>
      <c r="AB669" s="172"/>
      <c r="AC669" s="172"/>
      <c r="AD669" s="172"/>
      <c r="AE669" s="172"/>
      <c r="AF669" s="172"/>
    </row>
    <row r="670">
      <c r="A670" s="172"/>
      <c r="B670" s="171"/>
      <c r="C670" s="176"/>
      <c r="D670" s="172"/>
      <c r="E670" s="172"/>
      <c r="F670" s="172"/>
      <c r="G670" s="176"/>
      <c r="H670" s="172"/>
      <c r="I670" s="175"/>
      <c r="J670" s="172"/>
      <c r="K670" s="172"/>
      <c r="L670" s="172"/>
      <c r="M670" s="172"/>
      <c r="N670" s="172"/>
      <c r="O670" s="172"/>
      <c r="P670" s="172"/>
      <c r="Q670" s="172"/>
      <c r="R670" s="172"/>
      <c r="S670" s="172"/>
      <c r="T670" s="172"/>
      <c r="U670" s="172"/>
      <c r="V670" s="172"/>
      <c r="W670" s="172"/>
      <c r="X670" s="172"/>
      <c r="Y670" s="172"/>
      <c r="Z670" s="172"/>
      <c r="AA670" s="172"/>
      <c r="AB670" s="172"/>
      <c r="AC670" s="172"/>
      <c r="AD670" s="172"/>
      <c r="AE670" s="172"/>
      <c r="AF670" s="172"/>
    </row>
    <row r="671">
      <c r="A671" s="172"/>
      <c r="B671" s="171"/>
      <c r="C671" s="176"/>
      <c r="D671" s="172"/>
      <c r="E671" s="172"/>
      <c r="F671" s="172"/>
      <c r="G671" s="176"/>
      <c r="H671" s="172"/>
      <c r="I671" s="175"/>
      <c r="J671" s="172"/>
      <c r="K671" s="172"/>
      <c r="L671" s="172"/>
      <c r="M671" s="172"/>
      <c r="N671" s="172"/>
      <c r="O671" s="172"/>
      <c r="P671" s="172"/>
      <c r="Q671" s="172"/>
      <c r="R671" s="172"/>
      <c r="S671" s="172"/>
      <c r="T671" s="172"/>
      <c r="U671" s="172"/>
      <c r="V671" s="172"/>
      <c r="W671" s="172"/>
      <c r="X671" s="172"/>
      <c r="Y671" s="172"/>
      <c r="Z671" s="172"/>
      <c r="AA671" s="172"/>
      <c r="AB671" s="172"/>
      <c r="AC671" s="172"/>
      <c r="AD671" s="172"/>
      <c r="AE671" s="172"/>
      <c r="AF671" s="172"/>
    </row>
    <row r="672">
      <c r="A672" s="172"/>
      <c r="B672" s="171"/>
      <c r="C672" s="176"/>
      <c r="D672" s="172"/>
      <c r="E672" s="172"/>
      <c r="F672" s="172"/>
      <c r="G672" s="176"/>
      <c r="H672" s="172"/>
      <c r="I672" s="175"/>
      <c r="J672" s="172"/>
      <c r="K672" s="172"/>
      <c r="L672" s="172"/>
      <c r="M672" s="172"/>
      <c r="N672" s="172"/>
      <c r="O672" s="172"/>
      <c r="P672" s="172"/>
      <c r="Q672" s="172"/>
      <c r="R672" s="172"/>
      <c r="S672" s="172"/>
      <c r="T672" s="172"/>
      <c r="U672" s="172"/>
      <c r="V672" s="172"/>
      <c r="W672" s="172"/>
      <c r="X672" s="172"/>
      <c r="Y672" s="172"/>
      <c r="Z672" s="172"/>
      <c r="AA672" s="172"/>
      <c r="AB672" s="172"/>
      <c r="AC672" s="172"/>
      <c r="AD672" s="172"/>
      <c r="AE672" s="172"/>
      <c r="AF672" s="172"/>
    </row>
    <row r="673">
      <c r="A673" s="172"/>
      <c r="B673" s="171"/>
      <c r="C673" s="176"/>
      <c r="D673" s="172"/>
      <c r="E673" s="172"/>
      <c r="F673" s="172"/>
      <c r="G673" s="176"/>
      <c r="H673" s="172"/>
      <c r="I673" s="175"/>
      <c r="J673" s="172"/>
      <c r="K673" s="172"/>
      <c r="L673" s="172"/>
      <c r="M673" s="172"/>
      <c r="N673" s="172"/>
      <c r="O673" s="172"/>
      <c r="P673" s="172"/>
      <c r="Q673" s="172"/>
      <c r="R673" s="172"/>
      <c r="S673" s="172"/>
      <c r="T673" s="172"/>
      <c r="U673" s="172"/>
      <c r="V673" s="172"/>
      <c r="W673" s="172"/>
      <c r="X673" s="172"/>
      <c r="Y673" s="172"/>
      <c r="Z673" s="172"/>
      <c r="AA673" s="172"/>
      <c r="AB673" s="172"/>
      <c r="AC673" s="172"/>
      <c r="AD673" s="172"/>
      <c r="AE673" s="172"/>
      <c r="AF673" s="172"/>
    </row>
    <row r="674">
      <c r="A674" s="172"/>
      <c r="B674" s="171"/>
      <c r="C674" s="176"/>
      <c r="D674" s="172"/>
      <c r="E674" s="172"/>
      <c r="F674" s="172"/>
      <c r="G674" s="176"/>
      <c r="H674" s="172"/>
      <c r="I674" s="175"/>
      <c r="J674" s="172"/>
      <c r="K674" s="172"/>
      <c r="L674" s="172"/>
      <c r="M674" s="172"/>
      <c r="N674" s="172"/>
      <c r="O674" s="172"/>
      <c r="P674" s="172"/>
      <c r="Q674" s="172"/>
      <c r="R674" s="172"/>
      <c r="S674" s="172"/>
      <c r="T674" s="172"/>
      <c r="U674" s="172"/>
      <c r="V674" s="172"/>
      <c r="W674" s="172"/>
      <c r="X674" s="172"/>
      <c r="Y674" s="172"/>
      <c r="Z674" s="172"/>
      <c r="AA674" s="172"/>
      <c r="AB674" s="172"/>
      <c r="AC674" s="172"/>
      <c r="AD674" s="172"/>
      <c r="AE674" s="172"/>
      <c r="AF674" s="172"/>
    </row>
    <row r="675">
      <c r="A675" s="172"/>
      <c r="B675" s="171"/>
      <c r="C675" s="176"/>
      <c r="D675" s="172"/>
      <c r="E675" s="172"/>
      <c r="F675" s="172"/>
      <c r="G675" s="176"/>
      <c r="H675" s="172"/>
      <c r="I675" s="175"/>
      <c r="J675" s="172"/>
      <c r="K675" s="172"/>
      <c r="L675" s="172"/>
      <c r="M675" s="172"/>
      <c r="N675" s="172"/>
      <c r="O675" s="172"/>
      <c r="P675" s="172"/>
      <c r="Q675" s="172"/>
      <c r="R675" s="172"/>
      <c r="S675" s="172"/>
      <c r="T675" s="172"/>
      <c r="U675" s="172"/>
      <c r="V675" s="172"/>
      <c r="W675" s="172"/>
      <c r="X675" s="172"/>
      <c r="Y675" s="172"/>
      <c r="Z675" s="172"/>
      <c r="AA675" s="172"/>
      <c r="AB675" s="172"/>
      <c r="AC675" s="172"/>
      <c r="AD675" s="172"/>
      <c r="AE675" s="172"/>
      <c r="AF675" s="172"/>
    </row>
    <row r="676">
      <c r="A676" s="172"/>
      <c r="B676" s="171"/>
      <c r="C676" s="176"/>
      <c r="D676" s="172"/>
      <c r="E676" s="172"/>
      <c r="F676" s="172"/>
      <c r="G676" s="176"/>
      <c r="H676" s="172"/>
      <c r="I676" s="175"/>
      <c r="J676" s="172"/>
      <c r="K676" s="172"/>
      <c r="L676" s="172"/>
      <c r="M676" s="172"/>
      <c r="N676" s="172"/>
      <c r="O676" s="172"/>
      <c r="P676" s="172"/>
      <c r="Q676" s="172"/>
      <c r="R676" s="172"/>
      <c r="S676" s="172"/>
      <c r="T676" s="172"/>
      <c r="U676" s="172"/>
      <c r="V676" s="172"/>
      <c r="W676" s="172"/>
      <c r="X676" s="172"/>
      <c r="Y676" s="172"/>
      <c r="Z676" s="172"/>
      <c r="AA676" s="172"/>
      <c r="AB676" s="172"/>
      <c r="AC676" s="172"/>
      <c r="AD676" s="172"/>
      <c r="AE676" s="172"/>
      <c r="AF676" s="172"/>
    </row>
    <row r="677">
      <c r="A677" s="172"/>
      <c r="B677" s="171"/>
      <c r="C677" s="176"/>
      <c r="D677" s="172"/>
      <c r="E677" s="172"/>
      <c r="F677" s="172"/>
      <c r="G677" s="176"/>
      <c r="H677" s="172"/>
      <c r="I677" s="175"/>
      <c r="J677" s="172"/>
      <c r="K677" s="172"/>
      <c r="L677" s="172"/>
      <c r="M677" s="172"/>
      <c r="N677" s="172"/>
      <c r="O677" s="172"/>
      <c r="P677" s="172"/>
      <c r="Q677" s="172"/>
      <c r="R677" s="172"/>
      <c r="S677" s="172"/>
      <c r="T677" s="172"/>
      <c r="U677" s="172"/>
      <c r="V677" s="172"/>
      <c r="W677" s="172"/>
      <c r="X677" s="172"/>
      <c r="Y677" s="172"/>
      <c r="Z677" s="172"/>
      <c r="AA677" s="172"/>
      <c r="AB677" s="172"/>
      <c r="AC677" s="172"/>
      <c r="AD677" s="172"/>
      <c r="AE677" s="172"/>
      <c r="AF677" s="172"/>
    </row>
    <row r="678">
      <c r="A678" s="172"/>
      <c r="B678" s="171"/>
      <c r="C678" s="176"/>
      <c r="D678" s="172"/>
      <c r="E678" s="172"/>
      <c r="F678" s="172"/>
      <c r="G678" s="176"/>
      <c r="H678" s="172"/>
      <c r="I678" s="175"/>
      <c r="J678" s="172"/>
      <c r="K678" s="172"/>
      <c r="L678" s="172"/>
      <c r="M678" s="172"/>
      <c r="N678" s="172"/>
      <c r="O678" s="172"/>
      <c r="P678" s="172"/>
      <c r="Q678" s="172"/>
      <c r="R678" s="172"/>
      <c r="S678" s="172"/>
      <c r="T678" s="172"/>
      <c r="U678" s="172"/>
      <c r="V678" s="172"/>
      <c r="W678" s="172"/>
      <c r="X678" s="172"/>
      <c r="Y678" s="172"/>
      <c r="Z678" s="172"/>
      <c r="AA678" s="172"/>
      <c r="AB678" s="172"/>
      <c r="AC678" s="172"/>
      <c r="AD678" s="172"/>
      <c r="AE678" s="172"/>
      <c r="AF678" s="172"/>
    </row>
    <row r="679">
      <c r="A679" s="172"/>
      <c r="B679" s="171"/>
      <c r="C679" s="176"/>
      <c r="D679" s="172"/>
      <c r="E679" s="172"/>
      <c r="F679" s="172"/>
      <c r="G679" s="176"/>
      <c r="H679" s="172"/>
      <c r="I679" s="175"/>
      <c r="J679" s="172"/>
      <c r="K679" s="172"/>
      <c r="L679" s="172"/>
      <c r="M679" s="172"/>
      <c r="N679" s="172"/>
      <c r="O679" s="172"/>
      <c r="P679" s="172"/>
      <c r="Q679" s="172"/>
      <c r="R679" s="172"/>
      <c r="S679" s="172"/>
      <c r="T679" s="172"/>
      <c r="U679" s="172"/>
      <c r="V679" s="172"/>
      <c r="W679" s="172"/>
      <c r="X679" s="172"/>
      <c r="Y679" s="172"/>
      <c r="Z679" s="172"/>
      <c r="AA679" s="172"/>
      <c r="AB679" s="172"/>
      <c r="AC679" s="172"/>
      <c r="AD679" s="172"/>
      <c r="AE679" s="172"/>
      <c r="AF679" s="172"/>
    </row>
    <row r="680">
      <c r="A680" s="172"/>
      <c r="B680" s="171"/>
      <c r="C680" s="176"/>
      <c r="D680" s="172"/>
      <c r="E680" s="172"/>
      <c r="F680" s="172"/>
      <c r="G680" s="176"/>
      <c r="H680" s="172"/>
      <c r="I680" s="175"/>
      <c r="J680" s="172"/>
      <c r="K680" s="172"/>
      <c r="L680" s="172"/>
      <c r="M680" s="172"/>
      <c r="N680" s="172"/>
      <c r="O680" s="172"/>
      <c r="P680" s="172"/>
      <c r="Q680" s="172"/>
      <c r="R680" s="172"/>
      <c r="S680" s="172"/>
      <c r="T680" s="172"/>
      <c r="U680" s="172"/>
      <c r="V680" s="172"/>
      <c r="W680" s="172"/>
      <c r="X680" s="172"/>
      <c r="Y680" s="172"/>
      <c r="Z680" s="172"/>
      <c r="AA680" s="172"/>
      <c r="AB680" s="172"/>
      <c r="AC680" s="172"/>
      <c r="AD680" s="172"/>
      <c r="AE680" s="172"/>
      <c r="AF680" s="172"/>
    </row>
    <row r="681">
      <c r="A681" s="172"/>
      <c r="B681" s="171"/>
      <c r="C681" s="176"/>
      <c r="D681" s="172"/>
      <c r="E681" s="172"/>
      <c r="F681" s="172"/>
      <c r="G681" s="176"/>
      <c r="H681" s="172"/>
      <c r="I681" s="175"/>
      <c r="J681" s="172"/>
      <c r="K681" s="172"/>
      <c r="L681" s="172"/>
      <c r="M681" s="172"/>
      <c r="N681" s="172"/>
      <c r="O681" s="172"/>
      <c r="P681" s="172"/>
      <c r="Q681" s="172"/>
      <c r="R681" s="172"/>
      <c r="S681" s="172"/>
      <c r="T681" s="172"/>
      <c r="U681" s="172"/>
      <c r="V681" s="172"/>
      <c r="W681" s="172"/>
      <c r="X681" s="172"/>
      <c r="Y681" s="172"/>
      <c r="Z681" s="172"/>
      <c r="AA681" s="172"/>
      <c r="AB681" s="172"/>
      <c r="AC681" s="172"/>
      <c r="AD681" s="172"/>
      <c r="AE681" s="172"/>
      <c r="AF681" s="172"/>
    </row>
    <row r="682">
      <c r="A682" s="172"/>
      <c r="B682" s="171"/>
      <c r="C682" s="176"/>
      <c r="D682" s="172"/>
      <c r="E682" s="172"/>
      <c r="F682" s="172"/>
      <c r="G682" s="176"/>
      <c r="H682" s="172"/>
      <c r="I682" s="175"/>
      <c r="J682" s="172"/>
      <c r="K682" s="172"/>
      <c r="L682" s="172"/>
      <c r="M682" s="172"/>
      <c r="N682" s="172"/>
      <c r="O682" s="172"/>
      <c r="P682" s="172"/>
      <c r="Q682" s="172"/>
      <c r="R682" s="172"/>
      <c r="S682" s="172"/>
      <c r="T682" s="172"/>
      <c r="U682" s="172"/>
      <c r="V682" s="172"/>
      <c r="W682" s="172"/>
      <c r="X682" s="172"/>
      <c r="Y682" s="172"/>
      <c r="Z682" s="172"/>
      <c r="AA682" s="172"/>
      <c r="AB682" s="172"/>
      <c r="AC682" s="172"/>
      <c r="AD682" s="172"/>
      <c r="AE682" s="172"/>
      <c r="AF682" s="172"/>
    </row>
    <row r="683">
      <c r="A683" s="172"/>
      <c r="B683" s="171"/>
      <c r="C683" s="176"/>
      <c r="D683" s="172"/>
      <c r="E683" s="172"/>
      <c r="F683" s="172"/>
      <c r="G683" s="176"/>
      <c r="H683" s="172"/>
      <c r="I683" s="175"/>
      <c r="J683" s="172"/>
      <c r="K683" s="172"/>
      <c r="L683" s="172"/>
      <c r="M683" s="172"/>
      <c r="N683" s="172"/>
      <c r="O683" s="172"/>
      <c r="P683" s="172"/>
      <c r="Q683" s="172"/>
      <c r="R683" s="172"/>
      <c r="S683" s="172"/>
      <c r="T683" s="172"/>
      <c r="U683" s="172"/>
      <c r="V683" s="172"/>
      <c r="W683" s="172"/>
      <c r="X683" s="172"/>
      <c r="Y683" s="172"/>
      <c r="Z683" s="172"/>
      <c r="AA683" s="172"/>
      <c r="AB683" s="172"/>
      <c r="AC683" s="172"/>
      <c r="AD683" s="172"/>
      <c r="AE683" s="172"/>
      <c r="AF683" s="172"/>
    </row>
    <row r="684">
      <c r="A684" s="172"/>
      <c r="B684" s="171"/>
      <c r="C684" s="176"/>
      <c r="D684" s="172"/>
      <c r="E684" s="172"/>
      <c r="F684" s="172"/>
      <c r="G684" s="176"/>
      <c r="H684" s="172"/>
      <c r="I684" s="175"/>
      <c r="J684" s="172"/>
      <c r="K684" s="172"/>
      <c r="L684" s="172"/>
      <c r="M684" s="172"/>
      <c r="N684" s="172"/>
      <c r="O684" s="172"/>
      <c r="P684" s="172"/>
      <c r="Q684" s="172"/>
      <c r="R684" s="172"/>
      <c r="S684" s="172"/>
      <c r="T684" s="172"/>
      <c r="U684" s="172"/>
      <c r="V684" s="172"/>
      <c r="W684" s="172"/>
      <c r="X684" s="172"/>
      <c r="Y684" s="172"/>
      <c r="Z684" s="172"/>
      <c r="AA684" s="172"/>
      <c r="AB684" s="172"/>
      <c r="AC684" s="172"/>
      <c r="AD684" s="172"/>
      <c r="AE684" s="172"/>
      <c r="AF684" s="172"/>
    </row>
    <row r="685">
      <c r="A685" s="172"/>
      <c r="B685" s="171"/>
      <c r="C685" s="176"/>
      <c r="D685" s="172"/>
      <c r="E685" s="172"/>
      <c r="F685" s="172"/>
      <c r="G685" s="176"/>
      <c r="H685" s="172"/>
      <c r="I685" s="175"/>
      <c r="J685" s="172"/>
      <c r="K685" s="172"/>
      <c r="L685" s="172"/>
      <c r="M685" s="172"/>
      <c r="N685" s="172"/>
      <c r="O685" s="172"/>
      <c r="P685" s="172"/>
      <c r="Q685" s="172"/>
      <c r="R685" s="172"/>
      <c r="S685" s="172"/>
      <c r="T685" s="172"/>
      <c r="U685" s="172"/>
      <c r="V685" s="172"/>
      <c r="W685" s="172"/>
      <c r="X685" s="172"/>
      <c r="Y685" s="172"/>
      <c r="Z685" s="172"/>
      <c r="AA685" s="172"/>
      <c r="AB685" s="172"/>
      <c r="AC685" s="172"/>
      <c r="AD685" s="172"/>
      <c r="AE685" s="172"/>
      <c r="AF685" s="172"/>
    </row>
    <row r="686">
      <c r="A686" s="172"/>
      <c r="B686" s="171"/>
      <c r="C686" s="176"/>
      <c r="D686" s="172"/>
      <c r="E686" s="172"/>
      <c r="F686" s="172"/>
      <c r="G686" s="176"/>
      <c r="H686" s="172"/>
      <c r="I686" s="175"/>
      <c r="J686" s="172"/>
      <c r="K686" s="172"/>
      <c r="L686" s="172"/>
      <c r="M686" s="172"/>
      <c r="N686" s="172"/>
      <c r="O686" s="172"/>
      <c r="P686" s="172"/>
      <c r="Q686" s="172"/>
      <c r="R686" s="172"/>
      <c r="S686" s="172"/>
      <c r="T686" s="172"/>
      <c r="U686" s="172"/>
      <c r="V686" s="172"/>
      <c r="W686" s="172"/>
      <c r="X686" s="172"/>
      <c r="Y686" s="172"/>
      <c r="Z686" s="172"/>
      <c r="AA686" s="172"/>
      <c r="AB686" s="172"/>
      <c r="AC686" s="172"/>
      <c r="AD686" s="172"/>
      <c r="AE686" s="172"/>
      <c r="AF686" s="172"/>
    </row>
    <row r="687">
      <c r="A687" s="172"/>
      <c r="B687" s="171"/>
      <c r="C687" s="176"/>
      <c r="D687" s="172"/>
      <c r="E687" s="172"/>
      <c r="F687" s="172"/>
      <c r="G687" s="176"/>
      <c r="H687" s="172"/>
      <c r="I687" s="175"/>
      <c r="J687" s="172"/>
      <c r="K687" s="172"/>
      <c r="L687" s="172"/>
      <c r="M687" s="172"/>
      <c r="N687" s="172"/>
      <c r="O687" s="172"/>
      <c r="P687" s="172"/>
      <c r="Q687" s="172"/>
      <c r="R687" s="172"/>
      <c r="S687" s="172"/>
      <c r="T687" s="172"/>
      <c r="U687" s="172"/>
      <c r="V687" s="172"/>
      <c r="W687" s="172"/>
      <c r="X687" s="172"/>
      <c r="Y687" s="172"/>
      <c r="Z687" s="172"/>
      <c r="AA687" s="172"/>
      <c r="AB687" s="172"/>
      <c r="AC687" s="172"/>
      <c r="AD687" s="172"/>
      <c r="AE687" s="172"/>
      <c r="AF687" s="172"/>
    </row>
    <row r="688">
      <c r="A688" s="172"/>
      <c r="B688" s="171"/>
      <c r="C688" s="176"/>
      <c r="D688" s="172"/>
      <c r="E688" s="172"/>
      <c r="F688" s="172"/>
      <c r="G688" s="176"/>
      <c r="H688" s="172"/>
      <c r="I688" s="175"/>
      <c r="J688" s="172"/>
      <c r="K688" s="172"/>
      <c r="L688" s="172"/>
      <c r="M688" s="172"/>
      <c r="N688" s="172"/>
      <c r="O688" s="172"/>
      <c r="P688" s="172"/>
      <c r="Q688" s="172"/>
      <c r="R688" s="172"/>
      <c r="S688" s="172"/>
      <c r="T688" s="172"/>
      <c r="U688" s="172"/>
      <c r="V688" s="172"/>
      <c r="W688" s="172"/>
      <c r="X688" s="172"/>
      <c r="Y688" s="172"/>
      <c r="Z688" s="172"/>
      <c r="AA688" s="172"/>
      <c r="AB688" s="172"/>
      <c r="AC688" s="172"/>
      <c r="AD688" s="172"/>
      <c r="AE688" s="172"/>
      <c r="AF688" s="172"/>
    </row>
    <row r="689">
      <c r="A689" s="172"/>
      <c r="B689" s="171"/>
      <c r="C689" s="176"/>
      <c r="D689" s="172"/>
      <c r="E689" s="172"/>
      <c r="F689" s="172"/>
      <c r="G689" s="176"/>
      <c r="H689" s="172"/>
      <c r="I689" s="175"/>
      <c r="J689" s="172"/>
      <c r="K689" s="172"/>
      <c r="L689" s="172"/>
      <c r="M689" s="172"/>
      <c r="N689" s="172"/>
      <c r="O689" s="172"/>
      <c r="P689" s="172"/>
      <c r="Q689" s="172"/>
      <c r="R689" s="172"/>
      <c r="S689" s="172"/>
      <c r="T689" s="172"/>
      <c r="U689" s="172"/>
      <c r="V689" s="172"/>
      <c r="W689" s="172"/>
      <c r="X689" s="172"/>
      <c r="Y689" s="172"/>
      <c r="Z689" s="172"/>
      <c r="AA689" s="172"/>
      <c r="AB689" s="172"/>
      <c r="AC689" s="172"/>
      <c r="AD689" s="172"/>
      <c r="AE689" s="172"/>
      <c r="AF689" s="172"/>
    </row>
    <row r="690">
      <c r="A690" s="172"/>
      <c r="B690" s="171"/>
      <c r="C690" s="176"/>
      <c r="D690" s="172"/>
      <c r="E690" s="172"/>
      <c r="F690" s="172"/>
      <c r="G690" s="176"/>
      <c r="H690" s="172"/>
      <c r="I690" s="175"/>
      <c r="J690" s="172"/>
      <c r="K690" s="172"/>
      <c r="L690" s="172"/>
      <c r="M690" s="172"/>
      <c r="N690" s="172"/>
      <c r="O690" s="172"/>
      <c r="P690" s="172"/>
      <c r="Q690" s="172"/>
      <c r="R690" s="172"/>
      <c r="S690" s="172"/>
      <c r="T690" s="172"/>
      <c r="U690" s="172"/>
      <c r="V690" s="172"/>
      <c r="W690" s="172"/>
      <c r="X690" s="172"/>
      <c r="Y690" s="172"/>
      <c r="Z690" s="172"/>
      <c r="AA690" s="172"/>
      <c r="AB690" s="172"/>
      <c r="AC690" s="172"/>
      <c r="AD690" s="172"/>
      <c r="AE690" s="172"/>
      <c r="AF690" s="172"/>
    </row>
    <row r="691">
      <c r="A691" s="172"/>
      <c r="B691" s="171"/>
      <c r="C691" s="176"/>
      <c r="D691" s="172"/>
      <c r="E691" s="172"/>
      <c r="F691" s="172"/>
      <c r="G691" s="176"/>
      <c r="H691" s="172"/>
      <c r="I691" s="175"/>
      <c r="J691" s="172"/>
      <c r="K691" s="172"/>
      <c r="L691" s="172"/>
      <c r="M691" s="172"/>
      <c r="N691" s="172"/>
      <c r="O691" s="172"/>
      <c r="P691" s="172"/>
      <c r="Q691" s="172"/>
      <c r="R691" s="172"/>
      <c r="S691" s="172"/>
      <c r="T691" s="172"/>
      <c r="U691" s="172"/>
      <c r="V691" s="172"/>
      <c r="W691" s="172"/>
      <c r="X691" s="172"/>
      <c r="Y691" s="172"/>
      <c r="Z691" s="172"/>
      <c r="AA691" s="172"/>
      <c r="AB691" s="172"/>
      <c r="AC691" s="172"/>
      <c r="AD691" s="172"/>
      <c r="AE691" s="172"/>
      <c r="AF691" s="172"/>
    </row>
    <row r="692">
      <c r="A692" s="172"/>
      <c r="B692" s="171"/>
      <c r="C692" s="176"/>
      <c r="D692" s="172"/>
      <c r="E692" s="172"/>
      <c r="F692" s="172"/>
      <c r="G692" s="176"/>
      <c r="H692" s="172"/>
      <c r="I692" s="175"/>
      <c r="J692" s="172"/>
      <c r="K692" s="172"/>
      <c r="L692" s="172"/>
      <c r="M692" s="172"/>
      <c r="N692" s="172"/>
      <c r="O692" s="172"/>
      <c r="P692" s="172"/>
      <c r="Q692" s="172"/>
      <c r="R692" s="172"/>
      <c r="S692" s="172"/>
      <c r="T692" s="172"/>
      <c r="U692" s="172"/>
      <c r="V692" s="172"/>
      <c r="W692" s="172"/>
      <c r="X692" s="172"/>
      <c r="Y692" s="172"/>
      <c r="Z692" s="172"/>
      <c r="AA692" s="172"/>
      <c r="AB692" s="172"/>
      <c r="AC692" s="172"/>
      <c r="AD692" s="172"/>
      <c r="AE692" s="172"/>
      <c r="AF692" s="172"/>
    </row>
    <row r="693">
      <c r="A693" s="172"/>
      <c r="B693" s="171"/>
      <c r="C693" s="176"/>
      <c r="D693" s="172"/>
      <c r="E693" s="172"/>
      <c r="F693" s="172"/>
      <c r="G693" s="176"/>
      <c r="H693" s="172"/>
      <c r="I693" s="175"/>
      <c r="J693" s="172"/>
      <c r="K693" s="172"/>
      <c r="L693" s="172"/>
      <c r="M693" s="172"/>
      <c r="N693" s="172"/>
      <c r="O693" s="172"/>
      <c r="P693" s="172"/>
      <c r="Q693" s="172"/>
      <c r="R693" s="172"/>
      <c r="S693" s="172"/>
      <c r="T693" s="172"/>
      <c r="U693" s="172"/>
      <c r="V693" s="172"/>
      <c r="W693" s="172"/>
      <c r="X693" s="172"/>
      <c r="Y693" s="172"/>
      <c r="Z693" s="172"/>
      <c r="AA693" s="172"/>
      <c r="AB693" s="172"/>
      <c r="AC693" s="172"/>
      <c r="AD693" s="172"/>
      <c r="AE693" s="172"/>
      <c r="AF693" s="172"/>
    </row>
    <row r="694">
      <c r="A694" s="172"/>
      <c r="B694" s="171"/>
      <c r="C694" s="176"/>
      <c r="D694" s="172"/>
      <c r="E694" s="172"/>
      <c r="F694" s="172"/>
      <c r="G694" s="176"/>
      <c r="H694" s="172"/>
      <c r="I694" s="175"/>
      <c r="J694" s="172"/>
      <c r="K694" s="172"/>
      <c r="L694" s="172"/>
      <c r="M694" s="172"/>
      <c r="N694" s="172"/>
      <c r="O694" s="172"/>
      <c r="P694" s="172"/>
      <c r="Q694" s="172"/>
      <c r="R694" s="172"/>
      <c r="S694" s="172"/>
      <c r="T694" s="172"/>
      <c r="U694" s="172"/>
      <c r="V694" s="172"/>
      <c r="W694" s="172"/>
      <c r="X694" s="172"/>
      <c r="Y694" s="172"/>
      <c r="Z694" s="172"/>
      <c r="AA694" s="172"/>
      <c r="AB694" s="172"/>
      <c r="AC694" s="172"/>
      <c r="AD694" s="172"/>
      <c r="AE694" s="172"/>
      <c r="AF694" s="172"/>
    </row>
    <row r="695">
      <c r="A695" s="172"/>
      <c r="B695" s="171"/>
      <c r="C695" s="176"/>
      <c r="D695" s="172"/>
      <c r="E695" s="172"/>
      <c r="F695" s="172"/>
      <c r="G695" s="176"/>
      <c r="H695" s="172"/>
      <c r="I695" s="175"/>
      <c r="J695" s="172"/>
      <c r="K695" s="172"/>
      <c r="L695" s="172"/>
      <c r="M695" s="172"/>
      <c r="N695" s="172"/>
      <c r="O695" s="172"/>
      <c r="P695" s="172"/>
      <c r="Q695" s="172"/>
      <c r="R695" s="172"/>
      <c r="S695" s="172"/>
      <c r="T695" s="172"/>
      <c r="U695" s="172"/>
      <c r="V695" s="172"/>
      <c r="W695" s="172"/>
      <c r="X695" s="172"/>
      <c r="Y695" s="172"/>
      <c r="Z695" s="172"/>
      <c r="AA695" s="172"/>
      <c r="AB695" s="172"/>
      <c r="AC695" s="172"/>
      <c r="AD695" s="172"/>
      <c r="AE695" s="172"/>
      <c r="AF695" s="172"/>
    </row>
    <row r="696">
      <c r="A696" s="172"/>
      <c r="B696" s="171"/>
      <c r="C696" s="176"/>
      <c r="D696" s="172"/>
      <c r="E696" s="172"/>
      <c r="F696" s="172"/>
      <c r="G696" s="176"/>
      <c r="H696" s="172"/>
      <c r="I696" s="175"/>
      <c r="J696" s="172"/>
      <c r="K696" s="172"/>
      <c r="L696" s="172"/>
      <c r="M696" s="172"/>
      <c r="N696" s="172"/>
      <c r="O696" s="172"/>
      <c r="P696" s="172"/>
      <c r="Q696" s="172"/>
      <c r="R696" s="172"/>
      <c r="S696" s="172"/>
      <c r="T696" s="172"/>
      <c r="U696" s="172"/>
      <c r="V696" s="172"/>
      <c r="W696" s="172"/>
      <c r="X696" s="172"/>
      <c r="Y696" s="172"/>
      <c r="Z696" s="172"/>
      <c r="AA696" s="172"/>
      <c r="AB696" s="172"/>
      <c r="AC696" s="172"/>
      <c r="AD696" s="172"/>
      <c r="AE696" s="172"/>
      <c r="AF696" s="172"/>
    </row>
    <row r="697">
      <c r="A697" s="172"/>
      <c r="B697" s="171"/>
      <c r="C697" s="176"/>
      <c r="D697" s="172"/>
      <c r="E697" s="172"/>
      <c r="F697" s="172"/>
      <c r="G697" s="176"/>
      <c r="H697" s="172"/>
      <c r="I697" s="175"/>
      <c r="J697" s="172"/>
      <c r="K697" s="172"/>
      <c r="L697" s="172"/>
      <c r="M697" s="172"/>
      <c r="N697" s="172"/>
      <c r="O697" s="172"/>
      <c r="P697" s="172"/>
      <c r="Q697" s="172"/>
      <c r="R697" s="172"/>
      <c r="S697" s="172"/>
      <c r="T697" s="172"/>
      <c r="U697" s="172"/>
      <c r="V697" s="172"/>
      <c r="W697" s="172"/>
      <c r="X697" s="172"/>
      <c r="Y697" s="172"/>
      <c r="Z697" s="172"/>
      <c r="AA697" s="172"/>
      <c r="AB697" s="172"/>
      <c r="AC697" s="172"/>
      <c r="AD697" s="172"/>
      <c r="AE697" s="172"/>
      <c r="AF697" s="172"/>
    </row>
    <row r="698">
      <c r="A698" s="172"/>
      <c r="B698" s="171"/>
      <c r="C698" s="176"/>
      <c r="D698" s="172"/>
      <c r="E698" s="172"/>
      <c r="F698" s="172"/>
      <c r="G698" s="176"/>
      <c r="H698" s="172"/>
      <c r="I698" s="175"/>
      <c r="J698" s="172"/>
      <c r="K698" s="172"/>
      <c r="L698" s="172"/>
      <c r="M698" s="172"/>
      <c r="N698" s="172"/>
      <c r="O698" s="172"/>
      <c r="P698" s="172"/>
      <c r="Q698" s="172"/>
      <c r="R698" s="172"/>
      <c r="S698" s="172"/>
      <c r="T698" s="172"/>
      <c r="U698" s="172"/>
      <c r="V698" s="172"/>
      <c r="W698" s="172"/>
      <c r="X698" s="172"/>
      <c r="Y698" s="172"/>
      <c r="Z698" s="172"/>
      <c r="AA698" s="172"/>
      <c r="AB698" s="172"/>
      <c r="AC698" s="172"/>
      <c r="AD698" s="172"/>
      <c r="AE698" s="172"/>
      <c r="AF698" s="172"/>
    </row>
    <row r="699">
      <c r="A699" s="172"/>
      <c r="B699" s="171"/>
      <c r="C699" s="176"/>
      <c r="D699" s="172"/>
      <c r="E699" s="172"/>
      <c r="F699" s="172"/>
      <c r="G699" s="176"/>
      <c r="H699" s="172"/>
      <c r="I699" s="175"/>
      <c r="J699" s="172"/>
      <c r="K699" s="172"/>
      <c r="L699" s="172"/>
      <c r="M699" s="172"/>
      <c r="N699" s="172"/>
      <c r="O699" s="172"/>
      <c r="P699" s="172"/>
      <c r="Q699" s="172"/>
      <c r="R699" s="172"/>
      <c r="S699" s="172"/>
      <c r="T699" s="172"/>
      <c r="U699" s="172"/>
      <c r="V699" s="172"/>
      <c r="W699" s="172"/>
      <c r="X699" s="172"/>
      <c r="Y699" s="172"/>
      <c r="Z699" s="172"/>
      <c r="AA699" s="172"/>
      <c r="AB699" s="172"/>
      <c r="AC699" s="172"/>
      <c r="AD699" s="172"/>
      <c r="AE699" s="172"/>
      <c r="AF699" s="172"/>
    </row>
    <row r="700">
      <c r="A700" s="172"/>
      <c r="B700" s="171"/>
      <c r="C700" s="176"/>
      <c r="D700" s="172"/>
      <c r="E700" s="172"/>
      <c r="F700" s="172"/>
      <c r="G700" s="176"/>
      <c r="H700" s="172"/>
      <c r="I700" s="175"/>
      <c r="J700" s="172"/>
      <c r="K700" s="172"/>
      <c r="L700" s="172"/>
      <c r="M700" s="172"/>
      <c r="N700" s="172"/>
      <c r="O700" s="172"/>
      <c r="P700" s="172"/>
      <c r="Q700" s="172"/>
      <c r="R700" s="172"/>
      <c r="S700" s="172"/>
      <c r="T700" s="172"/>
      <c r="U700" s="172"/>
      <c r="V700" s="172"/>
      <c r="W700" s="172"/>
      <c r="X700" s="172"/>
      <c r="Y700" s="172"/>
      <c r="Z700" s="172"/>
      <c r="AA700" s="172"/>
      <c r="AB700" s="172"/>
      <c r="AC700" s="172"/>
      <c r="AD700" s="172"/>
      <c r="AE700" s="172"/>
      <c r="AF700" s="172"/>
    </row>
    <row r="701">
      <c r="A701" s="172"/>
      <c r="B701" s="171"/>
      <c r="C701" s="176"/>
      <c r="D701" s="172"/>
      <c r="E701" s="172"/>
      <c r="F701" s="172"/>
      <c r="G701" s="176"/>
      <c r="H701" s="172"/>
      <c r="I701" s="175"/>
      <c r="J701" s="172"/>
      <c r="K701" s="172"/>
      <c r="L701" s="172"/>
      <c r="M701" s="172"/>
      <c r="N701" s="172"/>
      <c r="O701" s="172"/>
      <c r="P701" s="172"/>
      <c r="Q701" s="172"/>
      <c r="R701" s="172"/>
      <c r="S701" s="172"/>
      <c r="T701" s="172"/>
      <c r="U701" s="172"/>
      <c r="V701" s="172"/>
      <c r="W701" s="172"/>
      <c r="X701" s="172"/>
      <c r="Y701" s="172"/>
      <c r="Z701" s="172"/>
      <c r="AA701" s="172"/>
      <c r="AB701" s="172"/>
      <c r="AC701" s="172"/>
      <c r="AD701" s="172"/>
      <c r="AE701" s="172"/>
      <c r="AF701" s="172"/>
    </row>
    <row r="702">
      <c r="A702" s="172"/>
      <c r="B702" s="171"/>
      <c r="C702" s="176"/>
      <c r="D702" s="172"/>
      <c r="E702" s="172"/>
      <c r="F702" s="172"/>
      <c r="G702" s="176"/>
      <c r="H702" s="172"/>
      <c r="I702" s="175"/>
      <c r="J702" s="172"/>
      <c r="K702" s="172"/>
      <c r="L702" s="172"/>
      <c r="M702" s="172"/>
      <c r="N702" s="172"/>
      <c r="O702" s="172"/>
      <c r="P702" s="172"/>
      <c r="Q702" s="172"/>
      <c r="R702" s="172"/>
      <c r="S702" s="172"/>
      <c r="T702" s="172"/>
      <c r="U702" s="172"/>
      <c r="V702" s="172"/>
      <c r="W702" s="172"/>
      <c r="X702" s="172"/>
      <c r="Y702" s="172"/>
      <c r="Z702" s="172"/>
      <c r="AA702" s="172"/>
      <c r="AB702" s="172"/>
      <c r="AC702" s="172"/>
      <c r="AD702" s="172"/>
      <c r="AE702" s="172"/>
      <c r="AF702" s="172"/>
    </row>
    <row r="703">
      <c r="A703" s="172"/>
      <c r="B703" s="171"/>
      <c r="C703" s="176"/>
      <c r="D703" s="172"/>
      <c r="E703" s="172"/>
      <c r="F703" s="172"/>
      <c r="G703" s="176"/>
      <c r="H703" s="172"/>
      <c r="I703" s="175"/>
      <c r="J703" s="172"/>
      <c r="K703" s="172"/>
      <c r="L703" s="172"/>
      <c r="M703" s="172"/>
      <c r="N703" s="172"/>
      <c r="O703" s="172"/>
      <c r="P703" s="172"/>
      <c r="Q703" s="172"/>
      <c r="R703" s="172"/>
      <c r="S703" s="172"/>
      <c r="T703" s="172"/>
      <c r="U703" s="172"/>
      <c r="V703" s="172"/>
      <c r="W703" s="172"/>
      <c r="X703" s="172"/>
      <c r="Y703" s="172"/>
      <c r="Z703" s="172"/>
      <c r="AA703" s="172"/>
      <c r="AB703" s="172"/>
      <c r="AC703" s="172"/>
      <c r="AD703" s="172"/>
      <c r="AE703" s="172"/>
      <c r="AF703" s="172"/>
    </row>
    <row r="704">
      <c r="A704" s="172"/>
      <c r="B704" s="171"/>
      <c r="C704" s="176"/>
      <c r="D704" s="172"/>
      <c r="E704" s="172"/>
      <c r="F704" s="172"/>
      <c r="G704" s="176"/>
      <c r="H704" s="172"/>
      <c r="I704" s="175"/>
      <c r="J704" s="172"/>
      <c r="K704" s="172"/>
      <c r="L704" s="172"/>
      <c r="M704" s="172"/>
      <c r="N704" s="172"/>
      <c r="O704" s="172"/>
      <c r="P704" s="172"/>
      <c r="Q704" s="172"/>
      <c r="R704" s="172"/>
      <c r="S704" s="172"/>
      <c r="T704" s="172"/>
      <c r="U704" s="172"/>
      <c r="V704" s="172"/>
      <c r="W704" s="172"/>
      <c r="X704" s="172"/>
      <c r="Y704" s="172"/>
      <c r="Z704" s="172"/>
      <c r="AA704" s="172"/>
      <c r="AB704" s="172"/>
      <c r="AC704" s="172"/>
      <c r="AD704" s="172"/>
      <c r="AE704" s="172"/>
      <c r="AF704" s="172"/>
    </row>
    <row r="705">
      <c r="A705" s="172"/>
      <c r="B705" s="171"/>
      <c r="C705" s="176"/>
      <c r="D705" s="172"/>
      <c r="E705" s="172"/>
      <c r="F705" s="172"/>
      <c r="G705" s="176"/>
      <c r="H705" s="172"/>
      <c r="I705" s="175"/>
      <c r="J705" s="172"/>
      <c r="K705" s="172"/>
      <c r="L705" s="172"/>
      <c r="M705" s="172"/>
      <c r="N705" s="172"/>
      <c r="O705" s="172"/>
      <c r="P705" s="172"/>
      <c r="Q705" s="172"/>
      <c r="R705" s="172"/>
      <c r="S705" s="172"/>
      <c r="T705" s="172"/>
      <c r="U705" s="172"/>
      <c r="V705" s="172"/>
      <c r="W705" s="172"/>
      <c r="X705" s="172"/>
      <c r="Y705" s="172"/>
      <c r="Z705" s="172"/>
      <c r="AA705" s="172"/>
      <c r="AB705" s="172"/>
      <c r="AC705" s="172"/>
      <c r="AD705" s="172"/>
      <c r="AE705" s="172"/>
      <c r="AF705" s="172"/>
    </row>
    <row r="706">
      <c r="A706" s="172"/>
      <c r="B706" s="171"/>
      <c r="C706" s="176"/>
      <c r="D706" s="172"/>
      <c r="E706" s="172"/>
      <c r="F706" s="172"/>
      <c r="G706" s="176"/>
      <c r="H706" s="172"/>
      <c r="I706" s="175"/>
      <c r="J706" s="172"/>
      <c r="K706" s="172"/>
      <c r="L706" s="172"/>
      <c r="M706" s="172"/>
      <c r="N706" s="172"/>
      <c r="O706" s="172"/>
      <c r="P706" s="172"/>
      <c r="Q706" s="172"/>
      <c r="R706" s="172"/>
      <c r="S706" s="172"/>
      <c r="T706" s="172"/>
      <c r="U706" s="172"/>
      <c r="V706" s="172"/>
      <c r="W706" s="172"/>
      <c r="X706" s="172"/>
      <c r="Y706" s="172"/>
      <c r="Z706" s="172"/>
      <c r="AA706" s="172"/>
      <c r="AB706" s="172"/>
      <c r="AC706" s="172"/>
      <c r="AD706" s="172"/>
      <c r="AE706" s="172"/>
      <c r="AF706" s="172"/>
    </row>
    <row r="707">
      <c r="A707" s="172"/>
      <c r="B707" s="171"/>
      <c r="C707" s="176"/>
      <c r="D707" s="172"/>
      <c r="E707" s="172"/>
      <c r="F707" s="172"/>
      <c r="G707" s="176"/>
      <c r="H707" s="172"/>
      <c r="I707" s="175"/>
      <c r="J707" s="172"/>
      <c r="K707" s="172"/>
      <c r="L707" s="172"/>
      <c r="M707" s="172"/>
      <c r="N707" s="172"/>
      <c r="O707" s="172"/>
      <c r="P707" s="172"/>
      <c r="Q707" s="172"/>
      <c r="R707" s="172"/>
      <c r="S707" s="172"/>
      <c r="T707" s="172"/>
      <c r="U707" s="172"/>
      <c r="V707" s="172"/>
      <c r="W707" s="172"/>
      <c r="X707" s="172"/>
      <c r="Y707" s="172"/>
      <c r="Z707" s="172"/>
      <c r="AA707" s="172"/>
      <c r="AB707" s="172"/>
      <c r="AC707" s="172"/>
      <c r="AD707" s="172"/>
      <c r="AE707" s="172"/>
      <c r="AF707" s="172"/>
    </row>
    <row r="708">
      <c r="A708" s="172"/>
      <c r="B708" s="171"/>
      <c r="C708" s="176"/>
      <c r="D708" s="172"/>
      <c r="E708" s="172"/>
      <c r="F708" s="172"/>
      <c r="G708" s="176"/>
      <c r="H708" s="172"/>
      <c r="I708" s="175"/>
      <c r="J708" s="172"/>
      <c r="K708" s="172"/>
      <c r="L708" s="172"/>
      <c r="M708" s="172"/>
      <c r="N708" s="172"/>
      <c r="O708" s="172"/>
      <c r="P708" s="172"/>
      <c r="Q708" s="172"/>
      <c r="R708" s="172"/>
      <c r="S708" s="172"/>
      <c r="T708" s="172"/>
      <c r="U708" s="172"/>
      <c r="V708" s="172"/>
      <c r="W708" s="172"/>
      <c r="X708" s="172"/>
      <c r="Y708" s="172"/>
      <c r="Z708" s="172"/>
      <c r="AA708" s="172"/>
      <c r="AB708" s="172"/>
      <c r="AC708" s="172"/>
      <c r="AD708" s="172"/>
      <c r="AE708" s="172"/>
      <c r="AF708" s="172"/>
    </row>
    <row r="709">
      <c r="A709" s="172"/>
      <c r="B709" s="171"/>
      <c r="C709" s="176"/>
      <c r="D709" s="172"/>
      <c r="E709" s="172"/>
      <c r="F709" s="172"/>
      <c r="G709" s="176"/>
      <c r="H709" s="172"/>
      <c r="I709" s="175"/>
      <c r="J709" s="172"/>
      <c r="K709" s="172"/>
      <c r="L709" s="172"/>
      <c r="M709" s="172"/>
      <c r="N709" s="172"/>
      <c r="O709" s="172"/>
      <c r="P709" s="172"/>
      <c r="Q709" s="172"/>
      <c r="R709" s="172"/>
      <c r="S709" s="172"/>
      <c r="T709" s="172"/>
      <c r="U709" s="172"/>
      <c r="V709" s="172"/>
      <c r="W709" s="172"/>
      <c r="X709" s="172"/>
      <c r="Y709" s="172"/>
      <c r="Z709" s="172"/>
      <c r="AA709" s="172"/>
      <c r="AB709" s="172"/>
      <c r="AC709" s="172"/>
      <c r="AD709" s="172"/>
      <c r="AE709" s="172"/>
      <c r="AF709" s="172"/>
    </row>
    <row r="710">
      <c r="A710" s="172"/>
      <c r="B710" s="171"/>
      <c r="C710" s="176"/>
      <c r="D710" s="172"/>
      <c r="E710" s="172"/>
      <c r="F710" s="172"/>
      <c r="G710" s="176"/>
      <c r="H710" s="172"/>
      <c r="I710" s="175"/>
      <c r="J710" s="172"/>
      <c r="K710" s="172"/>
      <c r="L710" s="172"/>
      <c r="M710" s="172"/>
      <c r="N710" s="172"/>
      <c r="O710" s="172"/>
      <c r="P710" s="172"/>
      <c r="Q710" s="172"/>
      <c r="R710" s="172"/>
      <c r="S710" s="172"/>
      <c r="T710" s="172"/>
      <c r="U710" s="172"/>
      <c r="V710" s="172"/>
      <c r="W710" s="172"/>
      <c r="X710" s="172"/>
      <c r="Y710" s="172"/>
      <c r="Z710" s="172"/>
      <c r="AA710" s="172"/>
      <c r="AB710" s="172"/>
      <c r="AC710" s="172"/>
      <c r="AD710" s="172"/>
      <c r="AE710" s="172"/>
      <c r="AF710" s="172"/>
    </row>
    <row r="711">
      <c r="A711" s="172"/>
      <c r="B711" s="171"/>
      <c r="C711" s="176"/>
      <c r="D711" s="172"/>
      <c r="E711" s="172"/>
      <c r="F711" s="172"/>
      <c r="G711" s="176"/>
      <c r="H711" s="172"/>
      <c r="I711" s="175"/>
      <c r="J711" s="172"/>
      <c r="K711" s="172"/>
      <c r="L711" s="172"/>
      <c r="M711" s="172"/>
      <c r="N711" s="172"/>
      <c r="O711" s="172"/>
      <c r="P711" s="172"/>
      <c r="Q711" s="172"/>
      <c r="R711" s="172"/>
      <c r="S711" s="172"/>
      <c r="T711" s="172"/>
      <c r="U711" s="172"/>
      <c r="V711" s="172"/>
      <c r="W711" s="172"/>
      <c r="X711" s="172"/>
      <c r="Y711" s="172"/>
      <c r="Z711" s="172"/>
      <c r="AA711" s="172"/>
      <c r="AB711" s="172"/>
      <c r="AC711" s="172"/>
      <c r="AD711" s="172"/>
      <c r="AE711" s="172"/>
      <c r="AF711" s="172"/>
    </row>
    <row r="712">
      <c r="A712" s="172"/>
      <c r="B712" s="171"/>
      <c r="C712" s="176"/>
      <c r="D712" s="172"/>
      <c r="E712" s="172"/>
      <c r="F712" s="172"/>
      <c r="G712" s="176"/>
      <c r="H712" s="172"/>
      <c r="I712" s="175"/>
      <c r="J712" s="172"/>
      <c r="K712" s="172"/>
      <c r="L712" s="172"/>
      <c r="M712" s="172"/>
      <c r="N712" s="172"/>
      <c r="O712" s="172"/>
      <c r="P712" s="172"/>
      <c r="Q712" s="172"/>
      <c r="R712" s="172"/>
      <c r="S712" s="172"/>
      <c r="T712" s="172"/>
      <c r="U712" s="172"/>
      <c r="V712" s="172"/>
      <c r="W712" s="172"/>
      <c r="X712" s="172"/>
      <c r="Y712" s="172"/>
      <c r="Z712" s="172"/>
      <c r="AA712" s="172"/>
      <c r="AB712" s="172"/>
      <c r="AC712" s="172"/>
      <c r="AD712" s="172"/>
      <c r="AE712" s="172"/>
      <c r="AF712" s="172"/>
    </row>
    <row r="713">
      <c r="A713" s="172"/>
      <c r="B713" s="171"/>
      <c r="C713" s="176"/>
      <c r="D713" s="172"/>
      <c r="E713" s="172"/>
      <c r="F713" s="172"/>
      <c r="G713" s="176"/>
      <c r="H713" s="172"/>
      <c r="I713" s="175"/>
      <c r="J713" s="172"/>
      <c r="K713" s="172"/>
      <c r="L713" s="172"/>
      <c r="M713" s="172"/>
      <c r="N713" s="172"/>
      <c r="O713" s="172"/>
      <c r="P713" s="172"/>
      <c r="Q713" s="172"/>
      <c r="R713" s="172"/>
      <c r="S713" s="172"/>
      <c r="T713" s="172"/>
      <c r="U713" s="172"/>
      <c r="V713" s="172"/>
      <c r="W713" s="172"/>
      <c r="X713" s="172"/>
      <c r="Y713" s="172"/>
      <c r="Z713" s="172"/>
      <c r="AA713" s="172"/>
      <c r="AB713" s="172"/>
      <c r="AC713" s="172"/>
      <c r="AD713" s="172"/>
      <c r="AE713" s="172"/>
      <c r="AF713" s="172"/>
    </row>
    <row r="714">
      <c r="A714" s="172"/>
      <c r="B714" s="171"/>
      <c r="C714" s="176"/>
      <c r="D714" s="172"/>
      <c r="E714" s="172"/>
      <c r="F714" s="172"/>
      <c r="G714" s="176"/>
      <c r="H714" s="172"/>
      <c r="I714" s="175"/>
      <c r="J714" s="172"/>
      <c r="K714" s="172"/>
      <c r="L714" s="172"/>
      <c r="M714" s="172"/>
      <c r="N714" s="172"/>
      <c r="O714" s="172"/>
      <c r="P714" s="172"/>
      <c r="Q714" s="172"/>
      <c r="R714" s="172"/>
      <c r="S714" s="172"/>
      <c r="T714" s="172"/>
      <c r="U714" s="172"/>
      <c r="V714" s="172"/>
      <c r="W714" s="172"/>
      <c r="X714" s="172"/>
      <c r="Y714" s="172"/>
      <c r="Z714" s="172"/>
      <c r="AA714" s="172"/>
      <c r="AB714" s="172"/>
      <c r="AC714" s="172"/>
      <c r="AD714" s="172"/>
      <c r="AE714" s="172"/>
      <c r="AF714" s="172"/>
    </row>
    <row r="715">
      <c r="A715" s="172"/>
      <c r="B715" s="171"/>
      <c r="C715" s="176"/>
      <c r="D715" s="172"/>
      <c r="E715" s="172"/>
      <c r="F715" s="172"/>
      <c r="G715" s="176"/>
      <c r="H715" s="172"/>
      <c r="I715" s="175"/>
      <c r="J715" s="172"/>
      <c r="K715" s="172"/>
      <c r="L715" s="172"/>
      <c r="M715" s="172"/>
      <c r="N715" s="172"/>
      <c r="O715" s="172"/>
      <c r="P715" s="172"/>
      <c r="Q715" s="172"/>
      <c r="R715" s="172"/>
      <c r="S715" s="172"/>
      <c r="T715" s="172"/>
      <c r="U715" s="172"/>
      <c r="V715" s="172"/>
      <c r="W715" s="172"/>
      <c r="X715" s="172"/>
      <c r="Y715" s="172"/>
      <c r="Z715" s="172"/>
      <c r="AA715" s="172"/>
      <c r="AB715" s="172"/>
      <c r="AC715" s="172"/>
      <c r="AD715" s="172"/>
      <c r="AE715" s="172"/>
      <c r="AF715" s="172"/>
    </row>
    <row r="716">
      <c r="A716" s="172"/>
      <c r="B716" s="171"/>
      <c r="C716" s="176"/>
      <c r="D716" s="172"/>
      <c r="E716" s="172"/>
      <c r="F716" s="172"/>
      <c r="G716" s="176"/>
      <c r="H716" s="172"/>
      <c r="I716" s="175"/>
      <c r="J716" s="172"/>
      <c r="K716" s="172"/>
      <c r="L716" s="172"/>
      <c r="M716" s="172"/>
      <c r="N716" s="172"/>
      <c r="O716" s="172"/>
      <c r="P716" s="172"/>
      <c r="Q716" s="172"/>
      <c r="R716" s="172"/>
      <c r="S716" s="172"/>
      <c r="T716" s="172"/>
      <c r="U716" s="172"/>
      <c r="V716" s="172"/>
      <c r="W716" s="172"/>
      <c r="X716" s="172"/>
      <c r="Y716" s="172"/>
      <c r="Z716" s="172"/>
      <c r="AA716" s="172"/>
      <c r="AB716" s="172"/>
      <c r="AC716" s="172"/>
      <c r="AD716" s="172"/>
      <c r="AE716" s="172"/>
      <c r="AF716" s="172"/>
    </row>
    <row r="717">
      <c r="A717" s="172"/>
      <c r="B717" s="171"/>
      <c r="C717" s="176"/>
      <c r="D717" s="172"/>
      <c r="E717" s="172"/>
      <c r="F717" s="172"/>
      <c r="G717" s="176"/>
      <c r="H717" s="172"/>
      <c r="I717" s="175"/>
      <c r="J717" s="172"/>
      <c r="K717" s="172"/>
      <c r="L717" s="172"/>
      <c r="M717" s="172"/>
      <c r="N717" s="172"/>
      <c r="O717" s="172"/>
      <c r="P717" s="172"/>
      <c r="Q717" s="172"/>
      <c r="R717" s="172"/>
      <c r="S717" s="172"/>
      <c r="T717" s="172"/>
      <c r="U717" s="172"/>
      <c r="V717" s="172"/>
      <c r="W717" s="172"/>
      <c r="X717" s="172"/>
      <c r="Y717" s="172"/>
      <c r="Z717" s="172"/>
      <c r="AA717" s="172"/>
      <c r="AB717" s="172"/>
      <c r="AC717" s="172"/>
      <c r="AD717" s="172"/>
      <c r="AE717" s="172"/>
      <c r="AF717" s="172"/>
    </row>
    <row r="718">
      <c r="A718" s="172"/>
      <c r="B718" s="171"/>
      <c r="C718" s="176"/>
      <c r="D718" s="172"/>
      <c r="E718" s="172"/>
      <c r="F718" s="172"/>
      <c r="G718" s="176"/>
      <c r="H718" s="172"/>
      <c r="I718" s="175"/>
      <c r="J718" s="172"/>
      <c r="K718" s="172"/>
      <c r="L718" s="172"/>
      <c r="M718" s="172"/>
      <c r="N718" s="172"/>
      <c r="O718" s="172"/>
      <c r="P718" s="172"/>
      <c r="Q718" s="172"/>
      <c r="R718" s="172"/>
      <c r="S718" s="172"/>
      <c r="T718" s="172"/>
      <c r="U718" s="172"/>
      <c r="V718" s="172"/>
      <c r="W718" s="172"/>
      <c r="X718" s="172"/>
      <c r="Y718" s="172"/>
      <c r="Z718" s="172"/>
      <c r="AA718" s="172"/>
      <c r="AB718" s="172"/>
      <c r="AC718" s="172"/>
      <c r="AD718" s="172"/>
      <c r="AE718" s="172"/>
      <c r="AF718" s="172"/>
    </row>
    <row r="719">
      <c r="A719" s="172"/>
      <c r="B719" s="171"/>
      <c r="C719" s="176"/>
      <c r="D719" s="172"/>
      <c r="E719" s="172"/>
      <c r="F719" s="172"/>
      <c r="G719" s="176"/>
      <c r="H719" s="172"/>
      <c r="I719" s="175"/>
      <c r="J719" s="172"/>
      <c r="K719" s="172"/>
      <c r="L719" s="172"/>
      <c r="M719" s="172"/>
      <c r="N719" s="172"/>
      <c r="O719" s="172"/>
      <c r="P719" s="172"/>
      <c r="Q719" s="172"/>
      <c r="R719" s="172"/>
      <c r="S719" s="172"/>
      <c r="T719" s="172"/>
      <c r="U719" s="172"/>
      <c r="V719" s="172"/>
      <c r="W719" s="172"/>
      <c r="X719" s="172"/>
      <c r="Y719" s="172"/>
      <c r="Z719" s="172"/>
      <c r="AA719" s="172"/>
      <c r="AB719" s="172"/>
      <c r="AC719" s="172"/>
      <c r="AD719" s="172"/>
      <c r="AE719" s="172"/>
      <c r="AF719" s="172"/>
    </row>
    <row r="720">
      <c r="A720" s="172"/>
      <c r="B720" s="171"/>
      <c r="C720" s="176"/>
      <c r="D720" s="172"/>
      <c r="E720" s="172"/>
      <c r="F720" s="172"/>
      <c r="G720" s="176"/>
      <c r="H720" s="172"/>
      <c r="I720" s="175"/>
      <c r="J720" s="172"/>
      <c r="K720" s="172"/>
      <c r="L720" s="172"/>
      <c r="M720" s="172"/>
      <c r="N720" s="172"/>
      <c r="O720" s="172"/>
      <c r="P720" s="172"/>
      <c r="Q720" s="172"/>
      <c r="R720" s="172"/>
      <c r="S720" s="172"/>
      <c r="T720" s="172"/>
      <c r="U720" s="172"/>
      <c r="V720" s="172"/>
      <c r="W720" s="172"/>
      <c r="X720" s="172"/>
      <c r="Y720" s="172"/>
      <c r="Z720" s="172"/>
      <c r="AA720" s="172"/>
      <c r="AB720" s="172"/>
      <c r="AC720" s="172"/>
      <c r="AD720" s="172"/>
      <c r="AE720" s="172"/>
      <c r="AF720" s="172"/>
    </row>
    <row r="721">
      <c r="A721" s="172"/>
      <c r="B721" s="171"/>
      <c r="C721" s="176"/>
      <c r="D721" s="172"/>
      <c r="E721" s="172"/>
      <c r="F721" s="172"/>
      <c r="G721" s="176"/>
      <c r="H721" s="172"/>
      <c r="I721" s="175"/>
      <c r="J721" s="172"/>
      <c r="K721" s="172"/>
      <c r="L721" s="172"/>
      <c r="M721" s="172"/>
      <c r="N721" s="172"/>
      <c r="O721" s="172"/>
      <c r="P721" s="172"/>
      <c r="Q721" s="172"/>
      <c r="R721" s="172"/>
      <c r="S721" s="172"/>
      <c r="T721" s="172"/>
      <c r="U721" s="172"/>
      <c r="V721" s="172"/>
      <c r="W721" s="172"/>
      <c r="X721" s="172"/>
      <c r="Y721" s="172"/>
      <c r="Z721" s="172"/>
      <c r="AA721" s="172"/>
      <c r="AB721" s="172"/>
      <c r="AC721" s="172"/>
      <c r="AD721" s="172"/>
      <c r="AE721" s="172"/>
      <c r="AF721" s="172"/>
    </row>
    <row r="722">
      <c r="A722" s="172"/>
      <c r="B722" s="171"/>
      <c r="C722" s="176"/>
      <c r="D722" s="172"/>
      <c r="E722" s="172"/>
      <c r="F722" s="172"/>
      <c r="G722" s="176"/>
      <c r="H722" s="172"/>
      <c r="I722" s="175"/>
      <c r="J722" s="172"/>
      <c r="K722" s="172"/>
      <c r="L722" s="172"/>
      <c r="M722" s="172"/>
      <c r="N722" s="172"/>
      <c r="O722" s="172"/>
      <c r="P722" s="172"/>
      <c r="Q722" s="172"/>
      <c r="R722" s="172"/>
      <c r="S722" s="172"/>
      <c r="T722" s="172"/>
      <c r="U722" s="172"/>
      <c r="V722" s="172"/>
      <c r="W722" s="172"/>
      <c r="X722" s="172"/>
      <c r="Y722" s="172"/>
      <c r="Z722" s="172"/>
      <c r="AA722" s="172"/>
      <c r="AB722" s="172"/>
      <c r="AC722" s="172"/>
      <c r="AD722" s="172"/>
      <c r="AE722" s="172"/>
      <c r="AF722" s="172"/>
    </row>
    <row r="723">
      <c r="A723" s="172"/>
      <c r="B723" s="171"/>
      <c r="C723" s="176"/>
      <c r="D723" s="172"/>
      <c r="E723" s="172"/>
      <c r="F723" s="172"/>
      <c r="G723" s="176"/>
      <c r="H723" s="172"/>
      <c r="I723" s="175"/>
      <c r="J723" s="172"/>
      <c r="K723" s="172"/>
      <c r="L723" s="172"/>
      <c r="M723" s="172"/>
      <c r="N723" s="172"/>
      <c r="O723" s="172"/>
      <c r="P723" s="172"/>
      <c r="Q723" s="172"/>
      <c r="R723" s="172"/>
      <c r="S723" s="172"/>
      <c r="T723" s="172"/>
      <c r="U723" s="172"/>
      <c r="V723" s="172"/>
      <c r="W723" s="172"/>
      <c r="X723" s="172"/>
      <c r="Y723" s="172"/>
      <c r="Z723" s="172"/>
      <c r="AA723" s="172"/>
      <c r="AB723" s="172"/>
      <c r="AC723" s="172"/>
      <c r="AD723" s="172"/>
      <c r="AE723" s="172"/>
      <c r="AF723" s="172"/>
    </row>
    <row r="724">
      <c r="A724" s="172"/>
      <c r="B724" s="171"/>
      <c r="C724" s="176"/>
      <c r="D724" s="172"/>
      <c r="E724" s="172"/>
      <c r="F724" s="172"/>
      <c r="G724" s="176"/>
      <c r="H724" s="172"/>
      <c r="I724" s="175"/>
      <c r="J724" s="172"/>
      <c r="K724" s="172"/>
      <c r="L724" s="172"/>
      <c r="M724" s="172"/>
      <c r="N724" s="172"/>
      <c r="O724" s="172"/>
      <c r="P724" s="172"/>
      <c r="Q724" s="172"/>
      <c r="R724" s="172"/>
      <c r="S724" s="172"/>
      <c r="T724" s="172"/>
      <c r="U724" s="172"/>
      <c r="V724" s="172"/>
      <c r="W724" s="172"/>
      <c r="X724" s="172"/>
      <c r="Y724" s="172"/>
      <c r="Z724" s="172"/>
      <c r="AA724" s="172"/>
      <c r="AB724" s="172"/>
      <c r="AC724" s="172"/>
      <c r="AD724" s="172"/>
      <c r="AE724" s="172"/>
      <c r="AF724" s="172"/>
    </row>
    <row r="725">
      <c r="A725" s="172"/>
      <c r="B725" s="171"/>
      <c r="C725" s="176"/>
      <c r="D725" s="172"/>
      <c r="E725" s="172"/>
      <c r="F725" s="172"/>
      <c r="G725" s="176"/>
      <c r="H725" s="172"/>
      <c r="I725" s="175"/>
      <c r="J725" s="172"/>
      <c r="K725" s="172"/>
      <c r="L725" s="172"/>
      <c r="M725" s="172"/>
      <c r="N725" s="172"/>
      <c r="O725" s="172"/>
      <c r="P725" s="172"/>
      <c r="Q725" s="172"/>
      <c r="R725" s="172"/>
      <c r="S725" s="172"/>
      <c r="T725" s="172"/>
      <c r="U725" s="172"/>
      <c r="V725" s="172"/>
      <c r="W725" s="172"/>
      <c r="X725" s="172"/>
      <c r="Y725" s="172"/>
      <c r="Z725" s="172"/>
      <c r="AA725" s="172"/>
      <c r="AB725" s="172"/>
      <c r="AC725" s="172"/>
      <c r="AD725" s="172"/>
      <c r="AE725" s="172"/>
      <c r="AF725" s="172"/>
    </row>
    <row r="726">
      <c r="A726" s="172"/>
      <c r="B726" s="171"/>
      <c r="C726" s="176"/>
      <c r="D726" s="172"/>
      <c r="E726" s="172"/>
      <c r="F726" s="172"/>
      <c r="G726" s="176"/>
      <c r="H726" s="172"/>
      <c r="I726" s="175"/>
      <c r="J726" s="172"/>
      <c r="K726" s="172"/>
      <c r="L726" s="172"/>
      <c r="M726" s="172"/>
      <c r="N726" s="172"/>
      <c r="O726" s="172"/>
      <c r="P726" s="172"/>
      <c r="Q726" s="172"/>
      <c r="R726" s="172"/>
      <c r="S726" s="172"/>
      <c r="T726" s="172"/>
      <c r="U726" s="172"/>
      <c r="V726" s="172"/>
      <c r="W726" s="172"/>
      <c r="X726" s="172"/>
      <c r="Y726" s="172"/>
      <c r="Z726" s="172"/>
      <c r="AA726" s="172"/>
      <c r="AB726" s="172"/>
      <c r="AC726" s="172"/>
      <c r="AD726" s="172"/>
      <c r="AE726" s="172"/>
      <c r="AF726" s="172"/>
    </row>
    <row r="727">
      <c r="A727" s="172"/>
      <c r="B727" s="171"/>
      <c r="C727" s="176"/>
      <c r="D727" s="172"/>
      <c r="E727" s="172"/>
      <c r="F727" s="172"/>
      <c r="G727" s="176"/>
      <c r="H727" s="172"/>
      <c r="I727" s="175"/>
      <c r="J727" s="172"/>
      <c r="K727" s="172"/>
      <c r="L727" s="172"/>
      <c r="M727" s="172"/>
      <c r="N727" s="172"/>
      <c r="O727" s="172"/>
      <c r="P727" s="172"/>
      <c r="Q727" s="172"/>
      <c r="R727" s="172"/>
      <c r="S727" s="172"/>
      <c r="T727" s="172"/>
      <c r="U727" s="172"/>
      <c r="V727" s="172"/>
      <c r="W727" s="172"/>
      <c r="X727" s="172"/>
      <c r="Y727" s="172"/>
      <c r="Z727" s="172"/>
      <c r="AA727" s="172"/>
      <c r="AB727" s="172"/>
      <c r="AC727" s="172"/>
      <c r="AD727" s="172"/>
      <c r="AE727" s="172"/>
      <c r="AF727" s="172"/>
    </row>
    <row r="728">
      <c r="A728" s="172"/>
      <c r="B728" s="171"/>
      <c r="C728" s="176"/>
      <c r="D728" s="172"/>
      <c r="E728" s="172"/>
      <c r="F728" s="172"/>
      <c r="G728" s="176"/>
      <c r="H728" s="172"/>
      <c r="I728" s="175"/>
      <c r="J728" s="172"/>
      <c r="K728" s="172"/>
      <c r="L728" s="172"/>
      <c r="M728" s="172"/>
      <c r="N728" s="172"/>
      <c r="O728" s="172"/>
      <c r="P728" s="172"/>
      <c r="Q728" s="172"/>
      <c r="R728" s="172"/>
      <c r="S728" s="172"/>
      <c r="T728" s="172"/>
      <c r="U728" s="172"/>
      <c r="V728" s="172"/>
      <c r="W728" s="172"/>
      <c r="X728" s="172"/>
      <c r="Y728" s="172"/>
      <c r="Z728" s="172"/>
      <c r="AA728" s="172"/>
      <c r="AB728" s="172"/>
      <c r="AC728" s="172"/>
      <c r="AD728" s="172"/>
      <c r="AE728" s="172"/>
      <c r="AF728" s="172"/>
    </row>
    <row r="729">
      <c r="A729" s="172"/>
      <c r="B729" s="171"/>
      <c r="C729" s="176"/>
      <c r="D729" s="172"/>
      <c r="E729" s="172"/>
      <c r="F729" s="172"/>
      <c r="G729" s="176"/>
      <c r="H729" s="172"/>
      <c r="I729" s="175"/>
      <c r="J729" s="172"/>
      <c r="K729" s="172"/>
      <c r="L729" s="172"/>
      <c r="M729" s="172"/>
      <c r="N729" s="172"/>
      <c r="O729" s="172"/>
      <c r="P729" s="172"/>
      <c r="Q729" s="172"/>
      <c r="R729" s="172"/>
      <c r="S729" s="172"/>
      <c r="T729" s="172"/>
      <c r="U729" s="172"/>
      <c r="V729" s="172"/>
      <c r="W729" s="172"/>
      <c r="X729" s="172"/>
      <c r="Y729" s="172"/>
      <c r="Z729" s="172"/>
      <c r="AA729" s="172"/>
      <c r="AB729" s="172"/>
      <c r="AC729" s="172"/>
      <c r="AD729" s="172"/>
      <c r="AE729" s="172"/>
      <c r="AF729" s="172"/>
    </row>
    <row r="730">
      <c r="A730" s="172"/>
      <c r="B730" s="171"/>
      <c r="C730" s="176"/>
      <c r="D730" s="172"/>
      <c r="E730" s="172"/>
      <c r="F730" s="172"/>
      <c r="G730" s="176"/>
      <c r="H730" s="172"/>
      <c r="I730" s="175"/>
      <c r="J730" s="172"/>
      <c r="K730" s="172"/>
      <c r="L730" s="172"/>
      <c r="M730" s="172"/>
      <c r="N730" s="172"/>
      <c r="O730" s="172"/>
      <c r="P730" s="172"/>
      <c r="Q730" s="172"/>
      <c r="R730" s="172"/>
      <c r="S730" s="172"/>
      <c r="T730" s="172"/>
      <c r="U730" s="172"/>
      <c r="V730" s="172"/>
      <c r="W730" s="172"/>
      <c r="X730" s="172"/>
      <c r="Y730" s="172"/>
      <c r="Z730" s="172"/>
      <c r="AA730" s="172"/>
      <c r="AB730" s="172"/>
      <c r="AC730" s="172"/>
      <c r="AD730" s="172"/>
      <c r="AE730" s="172"/>
      <c r="AF730" s="172"/>
    </row>
    <row r="731">
      <c r="A731" s="172"/>
      <c r="B731" s="171"/>
      <c r="C731" s="176"/>
      <c r="D731" s="172"/>
      <c r="E731" s="172"/>
      <c r="F731" s="172"/>
      <c r="G731" s="176"/>
      <c r="H731" s="172"/>
      <c r="I731" s="175"/>
      <c r="J731" s="172"/>
      <c r="K731" s="172"/>
      <c r="L731" s="172"/>
      <c r="M731" s="172"/>
      <c r="N731" s="172"/>
      <c r="O731" s="172"/>
      <c r="P731" s="172"/>
      <c r="Q731" s="172"/>
      <c r="R731" s="172"/>
      <c r="S731" s="172"/>
      <c r="T731" s="172"/>
      <c r="U731" s="172"/>
      <c r="V731" s="172"/>
      <c r="W731" s="172"/>
      <c r="X731" s="172"/>
      <c r="Y731" s="172"/>
      <c r="Z731" s="172"/>
      <c r="AA731" s="172"/>
      <c r="AB731" s="172"/>
      <c r="AC731" s="172"/>
      <c r="AD731" s="172"/>
      <c r="AE731" s="172"/>
      <c r="AF731" s="172"/>
    </row>
    <row r="732">
      <c r="A732" s="172"/>
      <c r="B732" s="171"/>
      <c r="C732" s="176"/>
      <c r="D732" s="172"/>
      <c r="E732" s="172"/>
      <c r="F732" s="172"/>
      <c r="G732" s="176"/>
      <c r="H732" s="172"/>
      <c r="I732" s="175"/>
      <c r="J732" s="172"/>
      <c r="K732" s="172"/>
      <c r="L732" s="172"/>
      <c r="M732" s="172"/>
      <c r="N732" s="172"/>
      <c r="O732" s="172"/>
      <c r="P732" s="172"/>
      <c r="Q732" s="172"/>
      <c r="R732" s="172"/>
      <c r="S732" s="172"/>
      <c r="T732" s="172"/>
      <c r="U732" s="172"/>
      <c r="V732" s="172"/>
      <c r="W732" s="172"/>
      <c r="X732" s="172"/>
      <c r="Y732" s="172"/>
      <c r="Z732" s="172"/>
      <c r="AA732" s="172"/>
      <c r="AB732" s="172"/>
      <c r="AC732" s="172"/>
      <c r="AD732" s="172"/>
      <c r="AE732" s="172"/>
      <c r="AF732" s="172"/>
    </row>
    <row r="733">
      <c r="A733" s="172"/>
      <c r="B733" s="171"/>
      <c r="C733" s="176"/>
      <c r="D733" s="172"/>
      <c r="E733" s="172"/>
      <c r="F733" s="172"/>
      <c r="G733" s="176"/>
      <c r="H733" s="172"/>
      <c r="I733" s="175"/>
      <c r="J733" s="172"/>
      <c r="K733" s="172"/>
      <c r="L733" s="172"/>
      <c r="M733" s="172"/>
      <c r="N733" s="172"/>
      <c r="O733" s="172"/>
      <c r="P733" s="172"/>
      <c r="Q733" s="172"/>
      <c r="R733" s="172"/>
      <c r="S733" s="172"/>
      <c r="T733" s="172"/>
      <c r="U733" s="172"/>
      <c r="V733" s="172"/>
      <c r="W733" s="172"/>
      <c r="X733" s="172"/>
      <c r="Y733" s="172"/>
      <c r="Z733" s="172"/>
      <c r="AA733" s="172"/>
      <c r="AB733" s="172"/>
      <c r="AC733" s="172"/>
      <c r="AD733" s="172"/>
      <c r="AE733" s="172"/>
      <c r="AF733" s="172"/>
    </row>
    <row r="734">
      <c r="A734" s="172"/>
      <c r="B734" s="171"/>
      <c r="C734" s="176"/>
      <c r="D734" s="172"/>
      <c r="E734" s="172"/>
      <c r="F734" s="172"/>
      <c r="G734" s="176"/>
      <c r="H734" s="172"/>
      <c r="I734" s="175"/>
      <c r="J734" s="172"/>
      <c r="K734" s="172"/>
      <c r="L734" s="172"/>
      <c r="M734" s="172"/>
      <c r="N734" s="172"/>
      <c r="O734" s="172"/>
      <c r="P734" s="172"/>
      <c r="Q734" s="172"/>
      <c r="R734" s="172"/>
      <c r="S734" s="172"/>
      <c r="T734" s="172"/>
      <c r="U734" s="172"/>
      <c r="V734" s="172"/>
      <c r="W734" s="172"/>
      <c r="X734" s="172"/>
      <c r="Y734" s="172"/>
      <c r="Z734" s="172"/>
      <c r="AA734" s="172"/>
      <c r="AB734" s="172"/>
      <c r="AC734" s="172"/>
      <c r="AD734" s="172"/>
      <c r="AE734" s="172"/>
      <c r="AF734" s="172"/>
    </row>
    <row r="735">
      <c r="A735" s="172"/>
      <c r="B735" s="171"/>
      <c r="C735" s="176"/>
      <c r="D735" s="172"/>
      <c r="E735" s="172"/>
      <c r="F735" s="172"/>
      <c r="G735" s="176"/>
      <c r="H735" s="172"/>
      <c r="I735" s="175"/>
      <c r="J735" s="172"/>
      <c r="K735" s="172"/>
      <c r="L735" s="172"/>
      <c r="M735" s="172"/>
      <c r="N735" s="172"/>
      <c r="O735" s="172"/>
      <c r="P735" s="172"/>
      <c r="Q735" s="172"/>
      <c r="R735" s="172"/>
      <c r="S735" s="172"/>
      <c r="T735" s="172"/>
      <c r="U735" s="172"/>
      <c r="V735" s="172"/>
      <c r="W735" s="172"/>
      <c r="X735" s="172"/>
      <c r="Y735" s="172"/>
      <c r="Z735" s="172"/>
      <c r="AA735" s="172"/>
      <c r="AB735" s="172"/>
      <c r="AC735" s="172"/>
      <c r="AD735" s="172"/>
      <c r="AE735" s="172"/>
      <c r="AF735" s="172"/>
    </row>
    <row r="736">
      <c r="A736" s="172"/>
      <c r="B736" s="171"/>
      <c r="C736" s="176"/>
      <c r="D736" s="172"/>
      <c r="E736" s="172"/>
      <c r="F736" s="172"/>
      <c r="G736" s="176"/>
      <c r="H736" s="172"/>
      <c r="I736" s="175"/>
      <c r="J736" s="172"/>
      <c r="K736" s="172"/>
      <c r="L736" s="172"/>
      <c r="M736" s="172"/>
      <c r="N736" s="172"/>
      <c r="O736" s="172"/>
      <c r="P736" s="172"/>
      <c r="Q736" s="172"/>
      <c r="R736" s="172"/>
      <c r="S736" s="172"/>
      <c r="T736" s="172"/>
      <c r="U736" s="172"/>
      <c r="V736" s="172"/>
      <c r="W736" s="172"/>
      <c r="X736" s="172"/>
      <c r="Y736" s="172"/>
      <c r="Z736" s="172"/>
      <c r="AA736" s="172"/>
      <c r="AB736" s="172"/>
      <c r="AC736" s="172"/>
      <c r="AD736" s="172"/>
      <c r="AE736" s="172"/>
      <c r="AF736" s="172"/>
    </row>
    <row r="737">
      <c r="A737" s="172"/>
      <c r="B737" s="171"/>
      <c r="C737" s="176"/>
      <c r="D737" s="172"/>
      <c r="E737" s="172"/>
      <c r="F737" s="172"/>
      <c r="G737" s="176"/>
      <c r="H737" s="172"/>
      <c r="I737" s="175"/>
      <c r="J737" s="172"/>
      <c r="K737" s="172"/>
      <c r="L737" s="172"/>
      <c r="M737" s="172"/>
      <c r="N737" s="172"/>
      <c r="O737" s="172"/>
      <c r="P737" s="172"/>
      <c r="Q737" s="172"/>
      <c r="R737" s="172"/>
      <c r="S737" s="172"/>
      <c r="T737" s="172"/>
      <c r="U737" s="172"/>
      <c r="V737" s="172"/>
      <c r="W737" s="172"/>
      <c r="X737" s="172"/>
      <c r="Y737" s="172"/>
      <c r="Z737" s="172"/>
      <c r="AA737" s="172"/>
      <c r="AB737" s="172"/>
      <c r="AC737" s="172"/>
      <c r="AD737" s="172"/>
      <c r="AE737" s="172"/>
      <c r="AF737" s="172"/>
    </row>
    <row r="738">
      <c r="A738" s="172"/>
      <c r="B738" s="171"/>
      <c r="C738" s="176"/>
      <c r="D738" s="172"/>
      <c r="E738" s="172"/>
      <c r="F738" s="172"/>
      <c r="G738" s="176"/>
      <c r="H738" s="172"/>
      <c r="I738" s="175"/>
      <c r="J738" s="172"/>
      <c r="K738" s="172"/>
      <c r="L738" s="172"/>
      <c r="M738" s="172"/>
      <c r="N738" s="172"/>
      <c r="O738" s="172"/>
      <c r="P738" s="172"/>
      <c r="Q738" s="172"/>
      <c r="R738" s="172"/>
      <c r="S738" s="172"/>
      <c r="T738" s="172"/>
      <c r="U738" s="172"/>
      <c r="V738" s="172"/>
      <c r="W738" s="172"/>
      <c r="X738" s="172"/>
      <c r="Y738" s="172"/>
      <c r="Z738" s="172"/>
      <c r="AA738" s="172"/>
      <c r="AB738" s="172"/>
      <c r="AC738" s="172"/>
      <c r="AD738" s="172"/>
      <c r="AE738" s="172"/>
      <c r="AF738" s="172"/>
    </row>
    <row r="739">
      <c r="A739" s="172"/>
      <c r="B739" s="171"/>
      <c r="C739" s="176"/>
      <c r="D739" s="172"/>
      <c r="E739" s="172"/>
      <c r="F739" s="172"/>
      <c r="G739" s="176"/>
      <c r="H739" s="172"/>
      <c r="I739" s="175"/>
      <c r="J739" s="172"/>
      <c r="K739" s="172"/>
      <c r="L739" s="172"/>
      <c r="M739" s="172"/>
      <c r="N739" s="172"/>
      <c r="O739" s="172"/>
      <c r="P739" s="172"/>
      <c r="Q739" s="172"/>
      <c r="R739" s="172"/>
      <c r="S739" s="172"/>
      <c r="T739" s="172"/>
      <c r="U739" s="172"/>
      <c r="V739" s="172"/>
      <c r="W739" s="172"/>
      <c r="X739" s="172"/>
      <c r="Y739" s="172"/>
      <c r="Z739" s="172"/>
      <c r="AA739" s="172"/>
      <c r="AB739" s="172"/>
      <c r="AC739" s="172"/>
      <c r="AD739" s="172"/>
      <c r="AE739" s="172"/>
      <c r="AF739" s="172"/>
    </row>
    <row r="740">
      <c r="A740" s="172"/>
      <c r="B740" s="171"/>
      <c r="C740" s="176"/>
      <c r="D740" s="172"/>
      <c r="E740" s="172"/>
      <c r="F740" s="172"/>
      <c r="G740" s="176"/>
      <c r="H740" s="172"/>
      <c r="I740" s="175"/>
      <c r="J740" s="172"/>
      <c r="K740" s="172"/>
      <c r="L740" s="172"/>
      <c r="M740" s="172"/>
      <c r="N740" s="172"/>
      <c r="O740" s="172"/>
      <c r="P740" s="172"/>
      <c r="Q740" s="172"/>
      <c r="R740" s="172"/>
      <c r="S740" s="172"/>
      <c r="T740" s="172"/>
      <c r="U740" s="172"/>
      <c r="V740" s="172"/>
      <c r="W740" s="172"/>
      <c r="X740" s="172"/>
      <c r="Y740" s="172"/>
      <c r="Z740" s="172"/>
      <c r="AA740" s="172"/>
      <c r="AB740" s="172"/>
      <c r="AC740" s="172"/>
      <c r="AD740" s="172"/>
      <c r="AE740" s="172"/>
      <c r="AF740" s="172"/>
    </row>
    <row r="741">
      <c r="A741" s="172"/>
      <c r="B741" s="171"/>
      <c r="C741" s="176"/>
      <c r="D741" s="172"/>
      <c r="E741" s="172"/>
      <c r="F741" s="172"/>
      <c r="G741" s="176"/>
      <c r="H741" s="172"/>
      <c r="I741" s="175"/>
      <c r="J741" s="172"/>
      <c r="K741" s="172"/>
      <c r="L741" s="172"/>
      <c r="M741" s="172"/>
      <c r="N741" s="172"/>
      <c r="O741" s="172"/>
      <c r="P741" s="172"/>
      <c r="Q741" s="172"/>
      <c r="R741" s="172"/>
      <c r="S741" s="172"/>
      <c r="T741" s="172"/>
      <c r="U741" s="172"/>
      <c r="V741" s="172"/>
      <c r="W741" s="172"/>
      <c r="X741" s="172"/>
      <c r="Y741" s="172"/>
      <c r="Z741" s="172"/>
      <c r="AA741" s="172"/>
      <c r="AB741" s="172"/>
      <c r="AC741" s="172"/>
      <c r="AD741" s="172"/>
      <c r="AE741" s="172"/>
      <c r="AF741" s="172"/>
    </row>
    <row r="742">
      <c r="A742" s="172"/>
      <c r="B742" s="171"/>
      <c r="C742" s="176"/>
      <c r="D742" s="172"/>
      <c r="E742" s="172"/>
      <c r="F742" s="172"/>
      <c r="G742" s="176"/>
      <c r="H742" s="172"/>
      <c r="I742" s="175"/>
      <c r="J742" s="172"/>
      <c r="K742" s="172"/>
      <c r="L742" s="172"/>
      <c r="M742" s="172"/>
      <c r="N742" s="172"/>
      <c r="O742" s="172"/>
      <c r="P742" s="172"/>
      <c r="Q742" s="172"/>
      <c r="R742" s="172"/>
      <c r="S742" s="172"/>
      <c r="T742" s="172"/>
      <c r="U742" s="172"/>
      <c r="V742" s="172"/>
      <c r="W742" s="172"/>
      <c r="X742" s="172"/>
      <c r="Y742" s="172"/>
      <c r="Z742" s="172"/>
      <c r="AA742" s="172"/>
      <c r="AB742" s="172"/>
      <c r="AC742" s="172"/>
      <c r="AD742" s="172"/>
      <c r="AE742" s="172"/>
      <c r="AF742" s="172"/>
    </row>
    <row r="743">
      <c r="A743" s="172"/>
      <c r="B743" s="171"/>
      <c r="C743" s="176"/>
      <c r="D743" s="172"/>
      <c r="E743" s="172"/>
      <c r="F743" s="172"/>
      <c r="G743" s="176"/>
      <c r="H743" s="172"/>
      <c r="I743" s="175"/>
      <c r="J743" s="172"/>
      <c r="K743" s="172"/>
      <c r="L743" s="172"/>
      <c r="M743" s="172"/>
      <c r="N743" s="172"/>
      <c r="O743" s="172"/>
      <c r="P743" s="172"/>
      <c r="Q743" s="172"/>
      <c r="R743" s="172"/>
      <c r="S743" s="172"/>
      <c r="T743" s="172"/>
      <c r="U743" s="172"/>
      <c r="V743" s="172"/>
      <c r="W743" s="172"/>
      <c r="X743" s="172"/>
      <c r="Y743" s="172"/>
      <c r="Z743" s="172"/>
      <c r="AA743" s="172"/>
      <c r="AB743" s="172"/>
      <c r="AC743" s="172"/>
      <c r="AD743" s="172"/>
      <c r="AE743" s="172"/>
      <c r="AF743" s="172"/>
    </row>
    <row r="744">
      <c r="A744" s="172"/>
      <c r="B744" s="171"/>
      <c r="C744" s="176"/>
      <c r="D744" s="172"/>
      <c r="E744" s="172"/>
      <c r="F744" s="172"/>
      <c r="G744" s="176"/>
      <c r="H744" s="172"/>
      <c r="I744" s="175"/>
      <c r="J744" s="172"/>
      <c r="K744" s="172"/>
      <c r="L744" s="172"/>
      <c r="M744" s="172"/>
      <c r="N744" s="172"/>
      <c r="O744" s="172"/>
      <c r="P744" s="172"/>
      <c r="Q744" s="172"/>
      <c r="R744" s="172"/>
      <c r="S744" s="172"/>
      <c r="T744" s="172"/>
      <c r="U744" s="172"/>
      <c r="V744" s="172"/>
      <c r="W744" s="172"/>
      <c r="X744" s="172"/>
      <c r="Y744" s="172"/>
      <c r="Z744" s="172"/>
      <c r="AA744" s="172"/>
      <c r="AB744" s="172"/>
      <c r="AC744" s="172"/>
      <c r="AD744" s="172"/>
      <c r="AE744" s="172"/>
      <c r="AF744" s="172"/>
    </row>
    <row r="745">
      <c r="A745" s="172"/>
      <c r="B745" s="171"/>
      <c r="C745" s="176"/>
      <c r="D745" s="172"/>
      <c r="E745" s="172"/>
      <c r="F745" s="172"/>
      <c r="G745" s="176"/>
      <c r="H745" s="172"/>
      <c r="I745" s="175"/>
      <c r="J745" s="172"/>
      <c r="K745" s="172"/>
      <c r="L745" s="172"/>
      <c r="M745" s="172"/>
      <c r="N745" s="172"/>
      <c r="O745" s="172"/>
      <c r="P745" s="172"/>
      <c r="Q745" s="172"/>
      <c r="R745" s="172"/>
      <c r="S745" s="172"/>
      <c r="T745" s="172"/>
      <c r="U745" s="172"/>
      <c r="V745" s="172"/>
      <c r="W745" s="172"/>
      <c r="X745" s="172"/>
      <c r="Y745" s="172"/>
      <c r="Z745" s="172"/>
      <c r="AA745" s="172"/>
      <c r="AB745" s="172"/>
      <c r="AC745" s="172"/>
      <c r="AD745" s="172"/>
      <c r="AE745" s="172"/>
      <c r="AF745" s="172"/>
    </row>
    <row r="746">
      <c r="A746" s="172"/>
      <c r="B746" s="171"/>
      <c r="C746" s="176"/>
      <c r="D746" s="172"/>
      <c r="E746" s="172"/>
      <c r="F746" s="172"/>
      <c r="G746" s="176"/>
      <c r="H746" s="172"/>
      <c r="I746" s="175"/>
      <c r="J746" s="172"/>
      <c r="K746" s="172"/>
      <c r="L746" s="172"/>
      <c r="M746" s="172"/>
      <c r="N746" s="172"/>
      <c r="O746" s="172"/>
      <c r="P746" s="172"/>
      <c r="Q746" s="172"/>
      <c r="R746" s="172"/>
      <c r="S746" s="172"/>
      <c r="T746" s="172"/>
      <c r="U746" s="172"/>
      <c r="V746" s="172"/>
      <c r="W746" s="172"/>
      <c r="X746" s="172"/>
      <c r="Y746" s="172"/>
      <c r="Z746" s="172"/>
      <c r="AA746" s="172"/>
      <c r="AB746" s="172"/>
      <c r="AC746" s="172"/>
      <c r="AD746" s="172"/>
      <c r="AE746" s="172"/>
      <c r="AF746" s="172"/>
    </row>
    <row r="747">
      <c r="A747" s="172"/>
      <c r="B747" s="171"/>
      <c r="C747" s="176"/>
      <c r="D747" s="172"/>
      <c r="E747" s="172"/>
      <c r="F747" s="172"/>
      <c r="G747" s="176"/>
      <c r="H747" s="172"/>
      <c r="I747" s="175"/>
      <c r="J747" s="172"/>
      <c r="K747" s="172"/>
      <c r="L747" s="172"/>
      <c r="M747" s="172"/>
      <c r="N747" s="172"/>
      <c r="O747" s="172"/>
      <c r="P747" s="172"/>
      <c r="Q747" s="172"/>
      <c r="R747" s="172"/>
      <c r="S747" s="172"/>
      <c r="T747" s="172"/>
      <c r="U747" s="172"/>
      <c r="V747" s="172"/>
      <c r="W747" s="172"/>
      <c r="X747" s="172"/>
      <c r="Y747" s="172"/>
      <c r="Z747" s="172"/>
      <c r="AA747" s="172"/>
      <c r="AB747" s="172"/>
      <c r="AC747" s="172"/>
      <c r="AD747" s="172"/>
      <c r="AE747" s="172"/>
      <c r="AF747" s="172"/>
    </row>
    <row r="748">
      <c r="A748" s="172"/>
      <c r="B748" s="171"/>
      <c r="C748" s="176"/>
      <c r="D748" s="172"/>
      <c r="E748" s="172"/>
      <c r="F748" s="172"/>
      <c r="G748" s="176"/>
      <c r="H748" s="172"/>
      <c r="I748" s="175"/>
      <c r="J748" s="172"/>
      <c r="K748" s="172"/>
      <c r="L748" s="172"/>
      <c r="M748" s="172"/>
      <c r="N748" s="172"/>
      <c r="O748" s="172"/>
      <c r="P748" s="172"/>
      <c r="Q748" s="172"/>
      <c r="R748" s="172"/>
      <c r="S748" s="172"/>
      <c r="T748" s="172"/>
      <c r="U748" s="172"/>
      <c r="V748" s="172"/>
      <c r="W748" s="172"/>
      <c r="X748" s="172"/>
      <c r="Y748" s="172"/>
      <c r="Z748" s="172"/>
      <c r="AA748" s="172"/>
      <c r="AB748" s="172"/>
      <c r="AC748" s="172"/>
      <c r="AD748" s="172"/>
      <c r="AE748" s="172"/>
      <c r="AF748" s="172"/>
    </row>
    <row r="749">
      <c r="A749" s="172"/>
      <c r="B749" s="171"/>
      <c r="C749" s="176"/>
      <c r="D749" s="172"/>
      <c r="E749" s="172"/>
      <c r="F749" s="172"/>
      <c r="G749" s="176"/>
      <c r="H749" s="172"/>
      <c r="I749" s="175"/>
      <c r="J749" s="172"/>
      <c r="K749" s="172"/>
      <c r="L749" s="172"/>
      <c r="M749" s="172"/>
      <c r="N749" s="172"/>
      <c r="O749" s="172"/>
      <c r="P749" s="172"/>
      <c r="Q749" s="172"/>
      <c r="R749" s="172"/>
      <c r="S749" s="172"/>
      <c r="T749" s="172"/>
      <c r="U749" s="172"/>
      <c r="V749" s="172"/>
      <c r="W749" s="172"/>
      <c r="X749" s="172"/>
      <c r="Y749" s="172"/>
      <c r="Z749" s="172"/>
      <c r="AA749" s="172"/>
      <c r="AB749" s="172"/>
      <c r="AC749" s="172"/>
      <c r="AD749" s="172"/>
      <c r="AE749" s="172"/>
      <c r="AF749" s="172"/>
    </row>
    <row r="750">
      <c r="A750" s="172"/>
      <c r="B750" s="171"/>
      <c r="C750" s="176"/>
      <c r="D750" s="172"/>
      <c r="E750" s="172"/>
      <c r="F750" s="172"/>
      <c r="G750" s="176"/>
      <c r="H750" s="172"/>
      <c r="I750" s="175"/>
      <c r="J750" s="172"/>
      <c r="K750" s="172"/>
      <c r="L750" s="172"/>
      <c r="M750" s="172"/>
      <c r="N750" s="172"/>
      <c r="O750" s="172"/>
      <c r="P750" s="172"/>
      <c r="Q750" s="172"/>
      <c r="R750" s="172"/>
      <c r="S750" s="172"/>
      <c r="T750" s="172"/>
      <c r="U750" s="172"/>
      <c r="V750" s="172"/>
      <c r="W750" s="172"/>
      <c r="X750" s="172"/>
      <c r="Y750" s="172"/>
      <c r="Z750" s="172"/>
      <c r="AA750" s="172"/>
      <c r="AB750" s="172"/>
      <c r="AC750" s="172"/>
      <c r="AD750" s="172"/>
      <c r="AE750" s="172"/>
      <c r="AF750" s="172"/>
    </row>
    <row r="751">
      <c r="A751" s="172"/>
      <c r="B751" s="171"/>
      <c r="C751" s="176"/>
      <c r="D751" s="172"/>
      <c r="E751" s="172"/>
      <c r="F751" s="172"/>
      <c r="G751" s="176"/>
      <c r="H751" s="172"/>
      <c r="I751" s="175"/>
      <c r="J751" s="172"/>
      <c r="K751" s="172"/>
      <c r="L751" s="172"/>
      <c r="M751" s="172"/>
      <c r="N751" s="172"/>
      <c r="O751" s="172"/>
      <c r="P751" s="172"/>
      <c r="Q751" s="172"/>
      <c r="R751" s="172"/>
      <c r="S751" s="172"/>
      <c r="T751" s="172"/>
      <c r="U751" s="172"/>
      <c r="V751" s="172"/>
      <c r="W751" s="172"/>
      <c r="X751" s="172"/>
      <c r="Y751" s="172"/>
      <c r="Z751" s="172"/>
      <c r="AA751" s="172"/>
      <c r="AB751" s="172"/>
      <c r="AC751" s="172"/>
      <c r="AD751" s="172"/>
      <c r="AE751" s="172"/>
      <c r="AF751" s="172"/>
    </row>
    <row r="752">
      <c r="A752" s="172"/>
      <c r="B752" s="171"/>
      <c r="C752" s="176"/>
      <c r="D752" s="172"/>
      <c r="E752" s="172"/>
      <c r="F752" s="172"/>
      <c r="G752" s="176"/>
      <c r="H752" s="172"/>
      <c r="I752" s="175"/>
      <c r="J752" s="172"/>
      <c r="K752" s="172"/>
      <c r="L752" s="172"/>
      <c r="M752" s="172"/>
      <c r="N752" s="172"/>
      <c r="O752" s="172"/>
      <c r="P752" s="172"/>
      <c r="Q752" s="172"/>
      <c r="R752" s="172"/>
      <c r="S752" s="172"/>
      <c r="T752" s="172"/>
      <c r="U752" s="172"/>
      <c r="V752" s="172"/>
      <c r="W752" s="172"/>
      <c r="X752" s="172"/>
      <c r="Y752" s="172"/>
      <c r="Z752" s="172"/>
      <c r="AA752" s="172"/>
      <c r="AB752" s="172"/>
      <c r="AC752" s="172"/>
      <c r="AD752" s="172"/>
      <c r="AE752" s="172"/>
      <c r="AF752" s="172"/>
    </row>
    <row r="753">
      <c r="A753" s="172"/>
      <c r="B753" s="171"/>
      <c r="C753" s="176"/>
      <c r="D753" s="172"/>
      <c r="E753" s="172"/>
      <c r="F753" s="172"/>
      <c r="G753" s="176"/>
      <c r="H753" s="172"/>
      <c r="I753" s="175"/>
      <c r="J753" s="172"/>
      <c r="K753" s="172"/>
      <c r="L753" s="172"/>
      <c r="M753" s="172"/>
      <c r="N753" s="172"/>
      <c r="O753" s="172"/>
      <c r="P753" s="172"/>
      <c r="Q753" s="172"/>
      <c r="R753" s="172"/>
      <c r="S753" s="172"/>
      <c r="T753" s="172"/>
      <c r="U753" s="172"/>
      <c r="V753" s="172"/>
      <c r="W753" s="172"/>
      <c r="X753" s="172"/>
      <c r="Y753" s="172"/>
      <c r="Z753" s="172"/>
      <c r="AA753" s="172"/>
      <c r="AB753" s="172"/>
      <c r="AC753" s="172"/>
      <c r="AD753" s="172"/>
      <c r="AE753" s="172"/>
      <c r="AF753" s="172"/>
    </row>
    <row r="754">
      <c r="A754" s="172"/>
      <c r="B754" s="171"/>
      <c r="C754" s="176"/>
      <c r="D754" s="172"/>
      <c r="E754" s="172"/>
      <c r="F754" s="172"/>
      <c r="G754" s="176"/>
      <c r="H754" s="172"/>
      <c r="I754" s="175"/>
      <c r="J754" s="172"/>
      <c r="K754" s="172"/>
      <c r="L754" s="172"/>
      <c r="M754" s="172"/>
      <c r="N754" s="172"/>
      <c r="O754" s="172"/>
      <c r="P754" s="172"/>
      <c r="Q754" s="172"/>
      <c r="R754" s="172"/>
      <c r="S754" s="172"/>
      <c r="T754" s="172"/>
      <c r="U754" s="172"/>
      <c r="V754" s="172"/>
      <c r="W754" s="172"/>
      <c r="X754" s="172"/>
      <c r="Y754" s="172"/>
      <c r="Z754" s="172"/>
      <c r="AA754" s="172"/>
      <c r="AB754" s="172"/>
      <c r="AC754" s="172"/>
      <c r="AD754" s="172"/>
      <c r="AE754" s="172"/>
      <c r="AF754" s="172"/>
    </row>
    <row r="755">
      <c r="A755" s="172"/>
      <c r="B755" s="171"/>
      <c r="C755" s="176"/>
      <c r="D755" s="172"/>
      <c r="E755" s="172"/>
      <c r="F755" s="172"/>
      <c r="G755" s="176"/>
      <c r="H755" s="172"/>
      <c r="I755" s="175"/>
      <c r="J755" s="172"/>
      <c r="K755" s="172"/>
      <c r="L755" s="172"/>
      <c r="M755" s="172"/>
      <c r="N755" s="172"/>
      <c r="O755" s="172"/>
      <c r="P755" s="172"/>
      <c r="Q755" s="172"/>
      <c r="R755" s="172"/>
      <c r="S755" s="172"/>
      <c r="T755" s="172"/>
      <c r="U755" s="172"/>
      <c r="V755" s="172"/>
      <c r="W755" s="172"/>
      <c r="X755" s="172"/>
      <c r="Y755" s="172"/>
      <c r="Z755" s="172"/>
      <c r="AA755" s="172"/>
      <c r="AB755" s="172"/>
      <c r="AC755" s="172"/>
      <c r="AD755" s="172"/>
      <c r="AE755" s="172"/>
      <c r="AF755" s="172"/>
    </row>
    <row r="756">
      <c r="A756" s="172"/>
      <c r="B756" s="171"/>
      <c r="C756" s="176"/>
      <c r="D756" s="172"/>
      <c r="E756" s="172"/>
      <c r="F756" s="172"/>
      <c r="G756" s="176"/>
      <c r="H756" s="172"/>
      <c r="I756" s="175"/>
      <c r="J756" s="172"/>
      <c r="K756" s="172"/>
      <c r="L756" s="172"/>
      <c r="M756" s="172"/>
      <c r="N756" s="172"/>
      <c r="O756" s="172"/>
      <c r="P756" s="172"/>
      <c r="Q756" s="172"/>
      <c r="R756" s="172"/>
      <c r="S756" s="172"/>
      <c r="T756" s="172"/>
      <c r="U756" s="172"/>
      <c r="V756" s="172"/>
      <c r="W756" s="172"/>
      <c r="X756" s="172"/>
      <c r="Y756" s="172"/>
      <c r="Z756" s="172"/>
      <c r="AA756" s="172"/>
      <c r="AB756" s="172"/>
      <c r="AC756" s="172"/>
      <c r="AD756" s="172"/>
      <c r="AE756" s="172"/>
      <c r="AF756" s="172"/>
    </row>
    <row r="757">
      <c r="A757" s="172"/>
      <c r="B757" s="171"/>
      <c r="C757" s="176"/>
      <c r="D757" s="172"/>
      <c r="E757" s="172"/>
      <c r="F757" s="172"/>
      <c r="G757" s="176"/>
      <c r="H757" s="172"/>
      <c r="I757" s="175"/>
      <c r="J757" s="172"/>
      <c r="K757" s="172"/>
      <c r="L757" s="172"/>
      <c r="M757" s="172"/>
      <c r="N757" s="172"/>
      <c r="O757" s="172"/>
      <c r="P757" s="172"/>
      <c r="Q757" s="172"/>
      <c r="R757" s="172"/>
      <c r="S757" s="172"/>
      <c r="T757" s="172"/>
      <c r="U757" s="172"/>
      <c r="V757" s="172"/>
      <c r="W757" s="172"/>
      <c r="X757" s="172"/>
      <c r="Y757" s="172"/>
      <c r="Z757" s="172"/>
      <c r="AA757" s="172"/>
      <c r="AB757" s="172"/>
      <c r="AC757" s="172"/>
      <c r="AD757" s="172"/>
      <c r="AE757" s="172"/>
      <c r="AF757" s="172"/>
    </row>
    <row r="758">
      <c r="A758" s="172"/>
      <c r="B758" s="171"/>
      <c r="C758" s="176"/>
      <c r="D758" s="172"/>
      <c r="E758" s="172"/>
      <c r="F758" s="172"/>
      <c r="G758" s="176"/>
      <c r="H758" s="172"/>
      <c r="I758" s="175"/>
      <c r="J758" s="172"/>
      <c r="K758" s="172"/>
      <c r="L758" s="172"/>
      <c r="M758" s="172"/>
      <c r="N758" s="172"/>
      <c r="O758" s="172"/>
      <c r="P758" s="172"/>
      <c r="Q758" s="172"/>
      <c r="R758" s="172"/>
      <c r="S758" s="172"/>
      <c r="T758" s="172"/>
      <c r="U758" s="172"/>
      <c r="V758" s="172"/>
      <c r="W758" s="172"/>
      <c r="X758" s="172"/>
      <c r="Y758" s="172"/>
      <c r="Z758" s="172"/>
      <c r="AA758" s="172"/>
      <c r="AB758" s="172"/>
      <c r="AC758" s="172"/>
      <c r="AD758" s="172"/>
      <c r="AE758" s="172"/>
      <c r="AF758" s="172"/>
    </row>
    <row r="759">
      <c r="A759" s="172"/>
      <c r="B759" s="171"/>
      <c r="C759" s="176"/>
      <c r="D759" s="172"/>
      <c r="E759" s="172"/>
      <c r="F759" s="172"/>
      <c r="G759" s="176"/>
      <c r="H759" s="172"/>
      <c r="I759" s="175"/>
      <c r="J759" s="172"/>
      <c r="K759" s="172"/>
      <c r="L759" s="172"/>
      <c r="M759" s="172"/>
      <c r="N759" s="172"/>
      <c r="O759" s="172"/>
      <c r="P759" s="172"/>
      <c r="Q759" s="172"/>
      <c r="R759" s="172"/>
      <c r="S759" s="172"/>
      <c r="T759" s="172"/>
      <c r="U759" s="172"/>
      <c r="V759" s="172"/>
      <c r="W759" s="172"/>
      <c r="X759" s="172"/>
      <c r="Y759" s="172"/>
      <c r="Z759" s="172"/>
      <c r="AA759" s="172"/>
      <c r="AB759" s="172"/>
      <c r="AC759" s="172"/>
      <c r="AD759" s="172"/>
      <c r="AE759" s="172"/>
      <c r="AF759" s="172"/>
    </row>
    <row r="760">
      <c r="A760" s="172"/>
      <c r="B760" s="171"/>
      <c r="C760" s="176"/>
      <c r="D760" s="172"/>
      <c r="E760" s="172"/>
      <c r="F760" s="172"/>
      <c r="G760" s="176"/>
      <c r="H760" s="172"/>
      <c r="I760" s="175"/>
      <c r="J760" s="172"/>
      <c r="K760" s="172"/>
      <c r="L760" s="172"/>
      <c r="M760" s="172"/>
      <c r="N760" s="172"/>
      <c r="O760" s="172"/>
      <c r="P760" s="172"/>
      <c r="Q760" s="172"/>
      <c r="R760" s="172"/>
      <c r="S760" s="172"/>
      <c r="T760" s="172"/>
      <c r="U760" s="172"/>
      <c r="V760" s="172"/>
      <c r="W760" s="172"/>
      <c r="X760" s="172"/>
      <c r="Y760" s="172"/>
      <c r="Z760" s="172"/>
      <c r="AA760" s="172"/>
      <c r="AB760" s="172"/>
      <c r="AC760" s="172"/>
      <c r="AD760" s="172"/>
      <c r="AE760" s="172"/>
      <c r="AF760" s="172"/>
    </row>
    <row r="761">
      <c r="A761" s="172"/>
      <c r="B761" s="171"/>
      <c r="C761" s="176"/>
      <c r="D761" s="172"/>
      <c r="E761" s="172"/>
      <c r="F761" s="172"/>
      <c r="G761" s="176"/>
      <c r="H761" s="172"/>
      <c r="I761" s="175"/>
      <c r="J761" s="172"/>
      <c r="K761" s="172"/>
      <c r="L761" s="172"/>
      <c r="M761" s="172"/>
      <c r="N761" s="172"/>
      <c r="O761" s="172"/>
      <c r="P761" s="172"/>
      <c r="Q761" s="172"/>
      <c r="R761" s="172"/>
      <c r="S761" s="172"/>
      <c r="T761" s="172"/>
      <c r="U761" s="172"/>
      <c r="V761" s="172"/>
      <c r="W761" s="172"/>
      <c r="X761" s="172"/>
      <c r="Y761" s="172"/>
      <c r="Z761" s="172"/>
      <c r="AA761" s="172"/>
      <c r="AB761" s="172"/>
      <c r="AC761" s="172"/>
      <c r="AD761" s="172"/>
      <c r="AE761" s="172"/>
      <c r="AF761" s="172"/>
    </row>
    <row r="762">
      <c r="A762" s="172"/>
      <c r="B762" s="171"/>
      <c r="C762" s="176"/>
      <c r="D762" s="172"/>
      <c r="E762" s="172"/>
      <c r="F762" s="172"/>
      <c r="G762" s="176"/>
      <c r="H762" s="172"/>
      <c r="I762" s="175"/>
      <c r="J762" s="172"/>
      <c r="K762" s="172"/>
      <c r="L762" s="172"/>
      <c r="M762" s="172"/>
      <c r="N762" s="172"/>
      <c r="O762" s="172"/>
      <c r="P762" s="172"/>
      <c r="Q762" s="172"/>
      <c r="R762" s="172"/>
      <c r="S762" s="172"/>
      <c r="T762" s="172"/>
      <c r="U762" s="172"/>
      <c r="V762" s="172"/>
      <c r="W762" s="172"/>
      <c r="X762" s="172"/>
      <c r="Y762" s="172"/>
      <c r="Z762" s="172"/>
      <c r="AA762" s="172"/>
      <c r="AB762" s="172"/>
      <c r="AC762" s="172"/>
      <c r="AD762" s="172"/>
      <c r="AE762" s="172"/>
      <c r="AF762" s="172"/>
    </row>
    <row r="763">
      <c r="A763" s="172"/>
      <c r="B763" s="171"/>
      <c r="C763" s="176"/>
      <c r="D763" s="172"/>
      <c r="E763" s="172"/>
      <c r="F763" s="172"/>
      <c r="G763" s="176"/>
      <c r="H763" s="172"/>
      <c r="I763" s="175"/>
      <c r="J763" s="172"/>
      <c r="K763" s="172"/>
      <c r="L763" s="172"/>
      <c r="M763" s="172"/>
      <c r="N763" s="172"/>
      <c r="O763" s="172"/>
      <c r="P763" s="172"/>
      <c r="Q763" s="172"/>
      <c r="R763" s="172"/>
      <c r="S763" s="172"/>
      <c r="T763" s="172"/>
      <c r="U763" s="172"/>
      <c r="V763" s="172"/>
      <c r="W763" s="172"/>
      <c r="X763" s="172"/>
      <c r="Y763" s="172"/>
      <c r="Z763" s="172"/>
      <c r="AA763" s="172"/>
      <c r="AB763" s="172"/>
      <c r="AC763" s="172"/>
      <c r="AD763" s="172"/>
      <c r="AE763" s="172"/>
      <c r="AF763" s="172"/>
    </row>
    <row r="764">
      <c r="A764" s="172"/>
      <c r="B764" s="171"/>
      <c r="C764" s="176"/>
      <c r="D764" s="172"/>
      <c r="E764" s="172"/>
      <c r="F764" s="172"/>
      <c r="G764" s="176"/>
      <c r="H764" s="172"/>
      <c r="I764" s="175"/>
      <c r="J764" s="172"/>
      <c r="K764" s="172"/>
      <c r="L764" s="172"/>
      <c r="M764" s="172"/>
      <c r="N764" s="172"/>
      <c r="O764" s="172"/>
      <c r="P764" s="172"/>
      <c r="Q764" s="172"/>
      <c r="R764" s="172"/>
      <c r="S764" s="172"/>
      <c r="T764" s="172"/>
      <c r="U764" s="172"/>
      <c r="V764" s="172"/>
      <c r="W764" s="172"/>
      <c r="X764" s="172"/>
      <c r="Y764" s="172"/>
      <c r="Z764" s="172"/>
      <c r="AA764" s="172"/>
      <c r="AB764" s="172"/>
      <c r="AC764" s="172"/>
      <c r="AD764" s="172"/>
      <c r="AE764" s="172"/>
      <c r="AF764" s="172"/>
    </row>
    <row r="765">
      <c r="A765" s="172"/>
      <c r="B765" s="171"/>
      <c r="C765" s="176"/>
      <c r="D765" s="172"/>
      <c r="E765" s="172"/>
      <c r="F765" s="172"/>
      <c r="G765" s="176"/>
      <c r="H765" s="172"/>
      <c r="I765" s="175"/>
      <c r="J765" s="172"/>
      <c r="K765" s="172"/>
      <c r="L765" s="172"/>
      <c r="M765" s="172"/>
      <c r="N765" s="172"/>
      <c r="O765" s="172"/>
      <c r="P765" s="172"/>
      <c r="Q765" s="172"/>
      <c r="R765" s="172"/>
      <c r="S765" s="172"/>
      <c r="T765" s="172"/>
      <c r="U765" s="172"/>
      <c r="V765" s="172"/>
      <c r="W765" s="172"/>
      <c r="X765" s="172"/>
      <c r="Y765" s="172"/>
      <c r="Z765" s="172"/>
      <c r="AA765" s="172"/>
      <c r="AB765" s="172"/>
      <c r="AC765" s="172"/>
      <c r="AD765" s="172"/>
      <c r="AE765" s="172"/>
      <c r="AF765" s="172"/>
    </row>
    <row r="766">
      <c r="A766" s="172"/>
      <c r="B766" s="171"/>
      <c r="C766" s="176"/>
      <c r="D766" s="172"/>
      <c r="E766" s="172"/>
      <c r="F766" s="172"/>
      <c r="G766" s="176"/>
      <c r="H766" s="172"/>
      <c r="I766" s="175"/>
      <c r="J766" s="172"/>
      <c r="K766" s="172"/>
      <c r="L766" s="172"/>
      <c r="M766" s="172"/>
      <c r="N766" s="172"/>
      <c r="O766" s="172"/>
      <c r="P766" s="172"/>
      <c r="Q766" s="172"/>
      <c r="R766" s="172"/>
      <c r="S766" s="172"/>
      <c r="T766" s="172"/>
      <c r="U766" s="172"/>
      <c r="V766" s="172"/>
      <c r="W766" s="172"/>
      <c r="X766" s="172"/>
      <c r="Y766" s="172"/>
      <c r="Z766" s="172"/>
      <c r="AA766" s="172"/>
      <c r="AB766" s="172"/>
      <c r="AC766" s="172"/>
      <c r="AD766" s="172"/>
      <c r="AE766" s="172"/>
      <c r="AF766" s="172"/>
    </row>
    <row r="767">
      <c r="A767" s="172"/>
      <c r="B767" s="171"/>
      <c r="C767" s="176"/>
      <c r="D767" s="172"/>
      <c r="E767" s="172"/>
      <c r="F767" s="172"/>
      <c r="G767" s="176"/>
      <c r="H767" s="172"/>
      <c r="I767" s="175"/>
      <c r="J767" s="172"/>
      <c r="K767" s="172"/>
      <c r="L767" s="172"/>
      <c r="M767" s="172"/>
      <c r="N767" s="172"/>
      <c r="O767" s="172"/>
      <c r="P767" s="172"/>
      <c r="Q767" s="172"/>
      <c r="R767" s="172"/>
      <c r="S767" s="172"/>
      <c r="T767" s="172"/>
      <c r="U767" s="172"/>
      <c r="V767" s="172"/>
      <c r="W767" s="172"/>
      <c r="X767" s="172"/>
      <c r="Y767" s="172"/>
      <c r="Z767" s="172"/>
      <c r="AA767" s="172"/>
      <c r="AB767" s="172"/>
      <c r="AC767" s="172"/>
      <c r="AD767" s="172"/>
      <c r="AE767" s="172"/>
      <c r="AF767" s="172"/>
    </row>
    <row r="768">
      <c r="A768" s="172"/>
      <c r="B768" s="171"/>
      <c r="C768" s="176"/>
      <c r="D768" s="172"/>
      <c r="E768" s="172"/>
      <c r="F768" s="172"/>
      <c r="G768" s="176"/>
      <c r="H768" s="172"/>
      <c r="I768" s="175"/>
      <c r="J768" s="172"/>
      <c r="K768" s="172"/>
      <c r="L768" s="172"/>
      <c r="M768" s="172"/>
      <c r="N768" s="172"/>
      <c r="O768" s="172"/>
      <c r="P768" s="172"/>
      <c r="Q768" s="172"/>
      <c r="R768" s="172"/>
      <c r="S768" s="172"/>
      <c r="T768" s="172"/>
      <c r="U768" s="172"/>
      <c r="V768" s="172"/>
      <c r="W768" s="172"/>
      <c r="X768" s="172"/>
      <c r="Y768" s="172"/>
      <c r="Z768" s="172"/>
      <c r="AA768" s="172"/>
      <c r="AB768" s="172"/>
      <c r="AC768" s="172"/>
      <c r="AD768" s="172"/>
      <c r="AE768" s="172"/>
      <c r="AF768" s="172"/>
    </row>
    <row r="769">
      <c r="A769" s="172"/>
      <c r="B769" s="171"/>
      <c r="C769" s="176"/>
      <c r="D769" s="172"/>
      <c r="E769" s="172"/>
      <c r="F769" s="172"/>
      <c r="G769" s="176"/>
      <c r="H769" s="172"/>
      <c r="I769" s="175"/>
      <c r="J769" s="172"/>
      <c r="K769" s="172"/>
      <c r="L769" s="172"/>
      <c r="M769" s="172"/>
      <c r="N769" s="172"/>
      <c r="O769" s="172"/>
      <c r="P769" s="172"/>
      <c r="Q769" s="172"/>
      <c r="R769" s="172"/>
      <c r="S769" s="172"/>
      <c r="T769" s="172"/>
      <c r="U769" s="172"/>
      <c r="V769" s="172"/>
      <c r="W769" s="172"/>
      <c r="X769" s="172"/>
      <c r="Y769" s="172"/>
      <c r="Z769" s="172"/>
      <c r="AA769" s="172"/>
      <c r="AB769" s="172"/>
      <c r="AC769" s="172"/>
      <c r="AD769" s="172"/>
      <c r="AE769" s="172"/>
      <c r="AF769" s="172"/>
    </row>
    <row r="770">
      <c r="A770" s="172"/>
      <c r="B770" s="171"/>
      <c r="C770" s="176"/>
      <c r="D770" s="172"/>
      <c r="E770" s="172"/>
      <c r="F770" s="172"/>
      <c r="G770" s="176"/>
      <c r="H770" s="172"/>
      <c r="I770" s="175"/>
      <c r="J770" s="172"/>
      <c r="K770" s="172"/>
      <c r="L770" s="172"/>
      <c r="M770" s="172"/>
      <c r="N770" s="172"/>
      <c r="O770" s="172"/>
      <c r="P770" s="172"/>
      <c r="Q770" s="172"/>
      <c r="R770" s="172"/>
      <c r="S770" s="172"/>
      <c r="T770" s="172"/>
      <c r="U770" s="172"/>
      <c r="V770" s="172"/>
      <c r="W770" s="172"/>
      <c r="X770" s="172"/>
      <c r="Y770" s="172"/>
      <c r="Z770" s="172"/>
      <c r="AA770" s="172"/>
      <c r="AB770" s="172"/>
      <c r="AC770" s="172"/>
      <c r="AD770" s="172"/>
      <c r="AE770" s="172"/>
      <c r="AF770" s="172"/>
    </row>
    <row r="771">
      <c r="A771" s="172"/>
      <c r="B771" s="171"/>
      <c r="C771" s="176"/>
      <c r="D771" s="172"/>
      <c r="E771" s="172"/>
      <c r="F771" s="172"/>
      <c r="G771" s="176"/>
      <c r="H771" s="172"/>
      <c r="I771" s="175"/>
      <c r="J771" s="172"/>
      <c r="K771" s="172"/>
      <c r="L771" s="172"/>
      <c r="M771" s="172"/>
      <c r="N771" s="172"/>
      <c r="O771" s="172"/>
      <c r="P771" s="172"/>
      <c r="Q771" s="172"/>
      <c r="R771" s="172"/>
      <c r="S771" s="172"/>
      <c r="T771" s="172"/>
      <c r="U771" s="172"/>
      <c r="V771" s="172"/>
      <c r="W771" s="172"/>
      <c r="X771" s="172"/>
      <c r="Y771" s="172"/>
      <c r="Z771" s="172"/>
      <c r="AA771" s="172"/>
      <c r="AB771" s="172"/>
      <c r="AC771" s="172"/>
      <c r="AD771" s="172"/>
      <c r="AE771" s="172"/>
      <c r="AF771" s="172"/>
    </row>
    <row r="772">
      <c r="A772" s="172"/>
      <c r="B772" s="171"/>
      <c r="C772" s="176"/>
      <c r="D772" s="172"/>
      <c r="E772" s="172"/>
      <c r="F772" s="172"/>
      <c r="G772" s="176"/>
      <c r="H772" s="172"/>
      <c r="I772" s="175"/>
      <c r="J772" s="172"/>
      <c r="K772" s="172"/>
      <c r="L772" s="172"/>
      <c r="M772" s="172"/>
      <c r="N772" s="172"/>
      <c r="O772" s="172"/>
      <c r="P772" s="172"/>
      <c r="Q772" s="172"/>
      <c r="R772" s="172"/>
      <c r="S772" s="172"/>
      <c r="T772" s="172"/>
      <c r="U772" s="172"/>
      <c r="V772" s="172"/>
      <c r="W772" s="172"/>
      <c r="X772" s="172"/>
      <c r="Y772" s="172"/>
      <c r="Z772" s="172"/>
      <c r="AA772" s="172"/>
      <c r="AB772" s="172"/>
      <c r="AC772" s="172"/>
      <c r="AD772" s="172"/>
      <c r="AE772" s="172"/>
      <c r="AF772" s="172"/>
    </row>
    <row r="773">
      <c r="A773" s="172"/>
      <c r="B773" s="171"/>
      <c r="C773" s="176"/>
      <c r="D773" s="172"/>
      <c r="E773" s="172"/>
      <c r="F773" s="172"/>
      <c r="G773" s="176"/>
      <c r="H773" s="172"/>
      <c r="I773" s="175"/>
      <c r="J773" s="172"/>
      <c r="K773" s="172"/>
      <c r="L773" s="172"/>
      <c r="M773" s="172"/>
      <c r="N773" s="172"/>
      <c r="O773" s="172"/>
      <c r="P773" s="172"/>
      <c r="Q773" s="172"/>
      <c r="R773" s="172"/>
      <c r="S773" s="172"/>
      <c r="T773" s="172"/>
      <c r="U773" s="172"/>
      <c r="V773" s="172"/>
      <c r="W773" s="172"/>
      <c r="X773" s="172"/>
      <c r="Y773" s="172"/>
      <c r="Z773" s="172"/>
      <c r="AA773" s="172"/>
      <c r="AB773" s="172"/>
      <c r="AC773" s="172"/>
      <c r="AD773" s="172"/>
      <c r="AE773" s="172"/>
      <c r="AF773" s="172"/>
    </row>
    <row r="774">
      <c r="A774" s="172"/>
      <c r="B774" s="171"/>
      <c r="C774" s="176"/>
      <c r="D774" s="172"/>
      <c r="E774" s="172"/>
      <c r="F774" s="172"/>
      <c r="G774" s="176"/>
      <c r="H774" s="172"/>
      <c r="I774" s="175"/>
      <c r="J774" s="172"/>
      <c r="K774" s="172"/>
      <c r="L774" s="172"/>
      <c r="M774" s="172"/>
      <c r="N774" s="172"/>
      <c r="O774" s="172"/>
      <c r="P774" s="172"/>
      <c r="Q774" s="172"/>
      <c r="R774" s="172"/>
      <c r="S774" s="172"/>
      <c r="T774" s="172"/>
      <c r="U774" s="172"/>
      <c r="V774" s="172"/>
      <c r="W774" s="172"/>
      <c r="X774" s="172"/>
      <c r="Y774" s="172"/>
      <c r="Z774" s="172"/>
      <c r="AA774" s="172"/>
      <c r="AB774" s="172"/>
      <c r="AC774" s="172"/>
      <c r="AD774" s="172"/>
      <c r="AE774" s="172"/>
      <c r="AF774" s="172"/>
    </row>
    <row r="775">
      <c r="A775" s="172"/>
      <c r="B775" s="171"/>
      <c r="C775" s="176"/>
      <c r="D775" s="172"/>
      <c r="E775" s="172"/>
      <c r="F775" s="172"/>
      <c r="G775" s="176"/>
      <c r="H775" s="172"/>
      <c r="I775" s="175"/>
      <c r="J775" s="172"/>
      <c r="K775" s="172"/>
      <c r="L775" s="172"/>
      <c r="M775" s="172"/>
      <c r="N775" s="172"/>
      <c r="O775" s="172"/>
      <c r="P775" s="172"/>
      <c r="Q775" s="172"/>
      <c r="R775" s="172"/>
      <c r="S775" s="172"/>
      <c r="T775" s="172"/>
      <c r="U775" s="172"/>
      <c r="V775" s="172"/>
      <c r="W775" s="172"/>
      <c r="X775" s="172"/>
      <c r="Y775" s="172"/>
      <c r="Z775" s="172"/>
      <c r="AA775" s="172"/>
      <c r="AB775" s="172"/>
      <c r="AC775" s="172"/>
      <c r="AD775" s="172"/>
      <c r="AE775" s="172"/>
      <c r="AF775" s="172"/>
    </row>
    <row r="776">
      <c r="A776" s="172"/>
      <c r="B776" s="171"/>
      <c r="C776" s="176"/>
      <c r="D776" s="172"/>
      <c r="E776" s="172"/>
      <c r="F776" s="172"/>
      <c r="G776" s="176"/>
      <c r="H776" s="172"/>
      <c r="I776" s="175"/>
      <c r="J776" s="172"/>
      <c r="K776" s="172"/>
      <c r="L776" s="172"/>
      <c r="M776" s="172"/>
      <c r="N776" s="172"/>
      <c r="O776" s="172"/>
      <c r="P776" s="172"/>
      <c r="Q776" s="172"/>
      <c r="R776" s="172"/>
      <c r="S776" s="172"/>
      <c r="T776" s="172"/>
      <c r="U776" s="172"/>
      <c r="V776" s="172"/>
      <c r="W776" s="172"/>
      <c r="X776" s="172"/>
      <c r="Y776" s="172"/>
      <c r="Z776" s="172"/>
      <c r="AA776" s="172"/>
      <c r="AB776" s="172"/>
      <c r="AC776" s="172"/>
      <c r="AD776" s="172"/>
      <c r="AE776" s="172"/>
      <c r="AF776" s="172"/>
    </row>
    <row r="777">
      <c r="A777" s="172"/>
      <c r="B777" s="171"/>
      <c r="C777" s="176"/>
      <c r="D777" s="172"/>
      <c r="E777" s="172"/>
      <c r="F777" s="172"/>
      <c r="G777" s="176"/>
      <c r="H777" s="172"/>
      <c r="I777" s="175"/>
      <c r="J777" s="172"/>
      <c r="K777" s="172"/>
      <c r="L777" s="172"/>
      <c r="M777" s="172"/>
      <c r="N777" s="172"/>
      <c r="O777" s="172"/>
      <c r="P777" s="172"/>
      <c r="Q777" s="172"/>
      <c r="R777" s="172"/>
      <c r="S777" s="172"/>
      <c r="T777" s="172"/>
      <c r="U777" s="172"/>
      <c r="V777" s="172"/>
      <c r="W777" s="172"/>
      <c r="X777" s="172"/>
      <c r="Y777" s="172"/>
      <c r="Z777" s="172"/>
      <c r="AA777" s="172"/>
      <c r="AB777" s="172"/>
      <c r="AC777" s="172"/>
      <c r="AD777" s="172"/>
      <c r="AE777" s="172"/>
      <c r="AF777" s="172"/>
    </row>
    <row r="778">
      <c r="A778" s="172"/>
      <c r="B778" s="171"/>
      <c r="C778" s="176"/>
      <c r="D778" s="172"/>
      <c r="E778" s="172"/>
      <c r="F778" s="172"/>
      <c r="G778" s="176"/>
      <c r="H778" s="172"/>
      <c r="I778" s="175"/>
      <c r="J778" s="172"/>
      <c r="K778" s="172"/>
      <c r="L778" s="172"/>
      <c r="M778" s="172"/>
      <c r="N778" s="172"/>
      <c r="O778" s="172"/>
      <c r="P778" s="172"/>
      <c r="Q778" s="172"/>
      <c r="R778" s="172"/>
      <c r="S778" s="172"/>
      <c r="T778" s="172"/>
      <c r="U778" s="172"/>
      <c r="V778" s="172"/>
      <c r="W778" s="172"/>
      <c r="X778" s="172"/>
      <c r="Y778" s="172"/>
      <c r="Z778" s="172"/>
      <c r="AA778" s="172"/>
      <c r="AB778" s="172"/>
      <c r="AC778" s="172"/>
      <c r="AD778" s="172"/>
      <c r="AE778" s="172"/>
      <c r="AF778" s="172"/>
    </row>
    <row r="779">
      <c r="A779" s="172"/>
      <c r="B779" s="171"/>
      <c r="C779" s="176"/>
      <c r="D779" s="172"/>
      <c r="E779" s="172"/>
      <c r="F779" s="172"/>
      <c r="G779" s="176"/>
      <c r="H779" s="172"/>
      <c r="I779" s="175"/>
      <c r="J779" s="172"/>
      <c r="K779" s="172"/>
      <c r="L779" s="172"/>
      <c r="M779" s="172"/>
      <c r="N779" s="172"/>
      <c r="O779" s="172"/>
      <c r="P779" s="172"/>
      <c r="Q779" s="172"/>
      <c r="R779" s="172"/>
      <c r="S779" s="172"/>
      <c r="T779" s="172"/>
      <c r="U779" s="172"/>
      <c r="V779" s="172"/>
      <c r="W779" s="172"/>
      <c r="X779" s="172"/>
      <c r="Y779" s="172"/>
      <c r="Z779" s="172"/>
      <c r="AA779" s="172"/>
      <c r="AB779" s="172"/>
      <c r="AC779" s="172"/>
      <c r="AD779" s="172"/>
      <c r="AE779" s="172"/>
      <c r="AF779" s="172"/>
    </row>
    <row r="780">
      <c r="A780" s="172"/>
      <c r="B780" s="171"/>
      <c r="C780" s="176"/>
      <c r="D780" s="172"/>
      <c r="E780" s="172"/>
      <c r="F780" s="172"/>
      <c r="G780" s="176"/>
      <c r="H780" s="172"/>
      <c r="I780" s="175"/>
      <c r="J780" s="172"/>
      <c r="K780" s="172"/>
      <c r="L780" s="172"/>
      <c r="M780" s="172"/>
      <c r="N780" s="172"/>
      <c r="O780" s="172"/>
      <c r="P780" s="172"/>
      <c r="Q780" s="172"/>
      <c r="R780" s="172"/>
      <c r="S780" s="172"/>
      <c r="T780" s="172"/>
      <c r="U780" s="172"/>
      <c r="V780" s="172"/>
      <c r="W780" s="172"/>
      <c r="X780" s="172"/>
      <c r="Y780" s="172"/>
      <c r="Z780" s="172"/>
      <c r="AA780" s="172"/>
      <c r="AB780" s="172"/>
      <c r="AC780" s="172"/>
      <c r="AD780" s="172"/>
      <c r="AE780" s="172"/>
      <c r="AF780" s="172"/>
    </row>
    <row r="781">
      <c r="A781" s="172"/>
      <c r="B781" s="171"/>
      <c r="C781" s="176"/>
      <c r="D781" s="172"/>
      <c r="E781" s="172"/>
      <c r="F781" s="172"/>
      <c r="G781" s="176"/>
      <c r="H781" s="172"/>
      <c r="I781" s="175"/>
      <c r="J781" s="172"/>
      <c r="K781" s="172"/>
      <c r="L781" s="172"/>
      <c r="M781" s="172"/>
      <c r="N781" s="172"/>
      <c r="O781" s="172"/>
      <c r="P781" s="172"/>
      <c r="Q781" s="172"/>
      <c r="R781" s="172"/>
      <c r="S781" s="172"/>
      <c r="T781" s="172"/>
      <c r="U781" s="172"/>
      <c r="V781" s="172"/>
      <c r="W781" s="172"/>
      <c r="X781" s="172"/>
      <c r="Y781" s="172"/>
      <c r="Z781" s="172"/>
      <c r="AA781" s="172"/>
      <c r="AB781" s="172"/>
      <c r="AC781" s="172"/>
      <c r="AD781" s="172"/>
      <c r="AE781" s="172"/>
      <c r="AF781" s="172"/>
    </row>
    <row r="782">
      <c r="A782" s="172"/>
      <c r="B782" s="171"/>
      <c r="C782" s="176"/>
      <c r="D782" s="172"/>
      <c r="E782" s="172"/>
      <c r="F782" s="172"/>
      <c r="G782" s="176"/>
      <c r="H782" s="172"/>
      <c r="I782" s="175"/>
      <c r="J782" s="172"/>
      <c r="K782" s="172"/>
      <c r="L782" s="172"/>
      <c r="M782" s="172"/>
      <c r="N782" s="172"/>
      <c r="O782" s="172"/>
      <c r="P782" s="172"/>
      <c r="Q782" s="172"/>
      <c r="R782" s="172"/>
      <c r="S782" s="172"/>
      <c r="T782" s="172"/>
      <c r="U782" s="172"/>
      <c r="V782" s="172"/>
      <c r="W782" s="172"/>
      <c r="X782" s="172"/>
      <c r="Y782" s="172"/>
      <c r="Z782" s="172"/>
      <c r="AA782" s="172"/>
      <c r="AB782" s="172"/>
      <c r="AC782" s="172"/>
      <c r="AD782" s="172"/>
      <c r="AE782" s="172"/>
      <c r="AF782" s="172"/>
    </row>
    <row r="783">
      <c r="A783" s="172"/>
      <c r="B783" s="171"/>
      <c r="C783" s="176"/>
      <c r="D783" s="172"/>
      <c r="E783" s="172"/>
      <c r="F783" s="172"/>
      <c r="G783" s="176"/>
      <c r="H783" s="172"/>
      <c r="I783" s="175"/>
      <c r="J783" s="172"/>
      <c r="K783" s="172"/>
      <c r="L783" s="172"/>
      <c r="M783" s="172"/>
      <c r="N783" s="172"/>
      <c r="O783" s="172"/>
      <c r="P783" s="172"/>
      <c r="Q783" s="172"/>
      <c r="R783" s="172"/>
      <c r="S783" s="172"/>
      <c r="T783" s="172"/>
      <c r="U783" s="172"/>
      <c r="V783" s="172"/>
      <c r="W783" s="172"/>
      <c r="X783" s="172"/>
      <c r="Y783" s="172"/>
      <c r="Z783" s="172"/>
      <c r="AA783" s="172"/>
      <c r="AB783" s="172"/>
      <c r="AC783" s="172"/>
      <c r="AD783" s="172"/>
      <c r="AE783" s="172"/>
      <c r="AF783" s="172"/>
    </row>
    <row r="784">
      <c r="A784" s="172"/>
      <c r="B784" s="171"/>
      <c r="C784" s="176"/>
      <c r="D784" s="172"/>
      <c r="E784" s="172"/>
      <c r="F784" s="172"/>
      <c r="G784" s="176"/>
      <c r="H784" s="172"/>
      <c r="I784" s="175"/>
      <c r="J784" s="172"/>
      <c r="K784" s="172"/>
      <c r="L784" s="172"/>
      <c r="M784" s="172"/>
      <c r="N784" s="172"/>
      <c r="O784" s="172"/>
      <c r="P784" s="172"/>
      <c r="Q784" s="172"/>
      <c r="R784" s="172"/>
      <c r="S784" s="172"/>
      <c r="T784" s="172"/>
      <c r="U784" s="172"/>
      <c r="V784" s="172"/>
      <c r="W784" s="172"/>
      <c r="X784" s="172"/>
      <c r="Y784" s="172"/>
      <c r="Z784" s="172"/>
      <c r="AA784" s="172"/>
      <c r="AB784" s="172"/>
      <c r="AC784" s="172"/>
      <c r="AD784" s="172"/>
      <c r="AE784" s="172"/>
      <c r="AF784" s="172"/>
    </row>
    <row r="785">
      <c r="A785" s="172"/>
      <c r="B785" s="171"/>
      <c r="C785" s="176"/>
      <c r="D785" s="172"/>
      <c r="E785" s="172"/>
      <c r="F785" s="172"/>
      <c r="G785" s="176"/>
      <c r="H785" s="172"/>
      <c r="I785" s="175"/>
      <c r="J785" s="172"/>
      <c r="K785" s="172"/>
      <c r="L785" s="172"/>
      <c r="M785" s="172"/>
      <c r="N785" s="172"/>
      <c r="O785" s="172"/>
      <c r="P785" s="172"/>
      <c r="Q785" s="172"/>
      <c r="R785" s="172"/>
      <c r="S785" s="172"/>
      <c r="T785" s="172"/>
      <c r="U785" s="172"/>
      <c r="V785" s="172"/>
      <c r="W785" s="172"/>
      <c r="X785" s="172"/>
      <c r="Y785" s="172"/>
      <c r="Z785" s="172"/>
      <c r="AA785" s="172"/>
      <c r="AB785" s="172"/>
      <c r="AC785" s="172"/>
      <c r="AD785" s="172"/>
      <c r="AE785" s="172"/>
      <c r="AF785" s="172"/>
    </row>
    <row r="786">
      <c r="A786" s="172"/>
      <c r="B786" s="171"/>
      <c r="C786" s="176"/>
      <c r="D786" s="172"/>
      <c r="E786" s="172"/>
      <c r="F786" s="172"/>
      <c r="G786" s="176"/>
      <c r="H786" s="172"/>
      <c r="I786" s="175"/>
      <c r="J786" s="172"/>
      <c r="K786" s="172"/>
      <c r="L786" s="172"/>
      <c r="M786" s="172"/>
      <c r="N786" s="172"/>
      <c r="O786" s="172"/>
      <c r="P786" s="172"/>
      <c r="Q786" s="172"/>
      <c r="R786" s="172"/>
      <c r="S786" s="172"/>
      <c r="T786" s="172"/>
      <c r="U786" s="172"/>
      <c r="V786" s="172"/>
      <c r="W786" s="172"/>
      <c r="X786" s="172"/>
      <c r="Y786" s="172"/>
      <c r="Z786" s="172"/>
      <c r="AA786" s="172"/>
      <c r="AB786" s="172"/>
      <c r="AC786" s="172"/>
      <c r="AD786" s="172"/>
      <c r="AE786" s="172"/>
      <c r="AF786" s="172"/>
    </row>
    <row r="787">
      <c r="A787" s="172"/>
      <c r="B787" s="171"/>
      <c r="C787" s="176"/>
      <c r="D787" s="172"/>
      <c r="E787" s="172"/>
      <c r="F787" s="172"/>
      <c r="G787" s="176"/>
      <c r="H787" s="172"/>
      <c r="I787" s="175"/>
      <c r="J787" s="172"/>
      <c r="K787" s="172"/>
      <c r="L787" s="172"/>
      <c r="M787" s="172"/>
      <c r="N787" s="172"/>
      <c r="O787" s="172"/>
      <c r="P787" s="172"/>
      <c r="Q787" s="172"/>
      <c r="R787" s="172"/>
      <c r="S787" s="172"/>
      <c r="T787" s="172"/>
      <c r="U787" s="172"/>
      <c r="V787" s="172"/>
      <c r="W787" s="172"/>
      <c r="X787" s="172"/>
      <c r="Y787" s="172"/>
      <c r="Z787" s="172"/>
      <c r="AA787" s="172"/>
      <c r="AB787" s="172"/>
      <c r="AC787" s="172"/>
      <c r="AD787" s="172"/>
      <c r="AE787" s="172"/>
      <c r="AF787" s="172"/>
    </row>
    <row r="788">
      <c r="A788" s="172"/>
      <c r="B788" s="171"/>
      <c r="C788" s="176"/>
      <c r="D788" s="172"/>
      <c r="E788" s="172"/>
      <c r="F788" s="172"/>
      <c r="G788" s="176"/>
      <c r="H788" s="172"/>
      <c r="I788" s="175"/>
      <c r="J788" s="172"/>
      <c r="K788" s="172"/>
      <c r="L788" s="172"/>
      <c r="M788" s="172"/>
      <c r="N788" s="172"/>
      <c r="O788" s="172"/>
      <c r="P788" s="172"/>
      <c r="Q788" s="172"/>
      <c r="R788" s="172"/>
      <c r="S788" s="172"/>
      <c r="T788" s="172"/>
      <c r="U788" s="172"/>
      <c r="V788" s="172"/>
      <c r="W788" s="172"/>
      <c r="X788" s="172"/>
      <c r="Y788" s="172"/>
      <c r="Z788" s="172"/>
      <c r="AA788" s="172"/>
      <c r="AB788" s="172"/>
      <c r="AC788" s="172"/>
      <c r="AD788" s="172"/>
      <c r="AE788" s="172"/>
      <c r="AF788" s="172"/>
    </row>
    <row r="789">
      <c r="A789" s="172"/>
      <c r="B789" s="171"/>
      <c r="C789" s="176"/>
      <c r="D789" s="172"/>
      <c r="E789" s="172"/>
      <c r="F789" s="172"/>
      <c r="G789" s="176"/>
      <c r="H789" s="172"/>
      <c r="I789" s="175"/>
      <c r="J789" s="172"/>
      <c r="K789" s="172"/>
      <c r="L789" s="172"/>
      <c r="M789" s="172"/>
      <c r="N789" s="172"/>
      <c r="O789" s="172"/>
      <c r="P789" s="172"/>
      <c r="Q789" s="172"/>
      <c r="R789" s="172"/>
      <c r="S789" s="172"/>
      <c r="T789" s="172"/>
      <c r="U789" s="172"/>
      <c r="V789" s="172"/>
      <c r="W789" s="172"/>
      <c r="X789" s="172"/>
      <c r="Y789" s="172"/>
      <c r="Z789" s="172"/>
      <c r="AA789" s="172"/>
      <c r="AB789" s="172"/>
      <c r="AC789" s="172"/>
      <c r="AD789" s="172"/>
      <c r="AE789" s="172"/>
      <c r="AF789" s="172"/>
    </row>
    <row r="790">
      <c r="A790" s="172"/>
      <c r="B790" s="171"/>
      <c r="C790" s="176"/>
      <c r="D790" s="172"/>
      <c r="E790" s="172"/>
      <c r="F790" s="172"/>
      <c r="G790" s="176"/>
      <c r="H790" s="172"/>
      <c r="I790" s="175"/>
      <c r="J790" s="172"/>
      <c r="K790" s="172"/>
      <c r="L790" s="172"/>
      <c r="M790" s="172"/>
      <c r="N790" s="172"/>
      <c r="O790" s="172"/>
      <c r="P790" s="172"/>
      <c r="Q790" s="172"/>
      <c r="R790" s="172"/>
      <c r="S790" s="172"/>
      <c r="T790" s="172"/>
      <c r="U790" s="172"/>
      <c r="V790" s="172"/>
      <c r="W790" s="172"/>
      <c r="X790" s="172"/>
      <c r="Y790" s="172"/>
      <c r="Z790" s="172"/>
      <c r="AA790" s="172"/>
      <c r="AB790" s="172"/>
      <c r="AC790" s="172"/>
      <c r="AD790" s="172"/>
      <c r="AE790" s="172"/>
      <c r="AF790" s="172"/>
    </row>
    <row r="791">
      <c r="A791" s="172"/>
      <c r="B791" s="171"/>
      <c r="C791" s="176"/>
      <c r="D791" s="172"/>
      <c r="E791" s="172"/>
      <c r="F791" s="172"/>
      <c r="G791" s="176"/>
      <c r="H791" s="172"/>
      <c r="I791" s="175"/>
      <c r="J791" s="172"/>
      <c r="K791" s="172"/>
      <c r="L791" s="172"/>
      <c r="M791" s="172"/>
      <c r="N791" s="172"/>
      <c r="O791" s="172"/>
      <c r="P791" s="172"/>
      <c r="Q791" s="172"/>
      <c r="R791" s="172"/>
      <c r="S791" s="172"/>
      <c r="T791" s="172"/>
      <c r="U791" s="172"/>
      <c r="V791" s="172"/>
      <c r="W791" s="172"/>
      <c r="X791" s="172"/>
      <c r="Y791" s="172"/>
      <c r="Z791" s="172"/>
      <c r="AA791" s="172"/>
      <c r="AB791" s="172"/>
      <c r="AC791" s="172"/>
      <c r="AD791" s="172"/>
      <c r="AE791" s="172"/>
      <c r="AF791" s="172"/>
    </row>
    <row r="792">
      <c r="A792" s="172"/>
      <c r="B792" s="171"/>
      <c r="C792" s="176"/>
      <c r="D792" s="172"/>
      <c r="E792" s="172"/>
      <c r="F792" s="172"/>
      <c r="G792" s="176"/>
      <c r="H792" s="172"/>
      <c r="I792" s="175"/>
      <c r="J792" s="172"/>
      <c r="K792" s="172"/>
      <c r="L792" s="172"/>
      <c r="M792" s="172"/>
      <c r="N792" s="172"/>
      <c r="O792" s="172"/>
      <c r="P792" s="172"/>
      <c r="Q792" s="172"/>
      <c r="R792" s="172"/>
      <c r="S792" s="172"/>
      <c r="T792" s="172"/>
      <c r="U792" s="172"/>
      <c r="V792" s="172"/>
      <c r="W792" s="172"/>
      <c r="X792" s="172"/>
      <c r="Y792" s="172"/>
      <c r="Z792" s="172"/>
      <c r="AA792" s="172"/>
      <c r="AB792" s="172"/>
      <c r="AC792" s="172"/>
      <c r="AD792" s="172"/>
      <c r="AE792" s="172"/>
      <c r="AF792" s="172"/>
    </row>
    <row r="793">
      <c r="A793" s="172"/>
      <c r="B793" s="171"/>
      <c r="C793" s="176"/>
      <c r="D793" s="172"/>
      <c r="E793" s="172"/>
      <c r="F793" s="172"/>
      <c r="G793" s="176"/>
      <c r="H793" s="172"/>
      <c r="I793" s="175"/>
      <c r="J793" s="172"/>
      <c r="K793" s="172"/>
      <c r="L793" s="172"/>
      <c r="M793" s="172"/>
      <c r="N793" s="172"/>
      <c r="O793" s="172"/>
      <c r="P793" s="172"/>
      <c r="Q793" s="172"/>
      <c r="R793" s="172"/>
      <c r="S793" s="172"/>
      <c r="T793" s="172"/>
      <c r="U793" s="172"/>
      <c r="V793" s="172"/>
      <c r="W793" s="172"/>
      <c r="X793" s="172"/>
      <c r="Y793" s="172"/>
      <c r="Z793" s="172"/>
      <c r="AA793" s="172"/>
      <c r="AB793" s="172"/>
      <c r="AC793" s="172"/>
      <c r="AD793" s="172"/>
      <c r="AE793" s="172"/>
      <c r="AF793" s="172"/>
    </row>
    <row r="794">
      <c r="A794" s="172"/>
      <c r="B794" s="171"/>
      <c r="C794" s="176"/>
      <c r="D794" s="172"/>
      <c r="E794" s="172"/>
      <c r="F794" s="172"/>
      <c r="G794" s="176"/>
      <c r="H794" s="172"/>
      <c r="I794" s="175"/>
      <c r="J794" s="172"/>
      <c r="K794" s="172"/>
      <c r="L794" s="172"/>
      <c r="M794" s="172"/>
      <c r="N794" s="172"/>
      <c r="O794" s="172"/>
      <c r="P794" s="172"/>
      <c r="Q794" s="172"/>
      <c r="R794" s="172"/>
      <c r="S794" s="172"/>
      <c r="T794" s="172"/>
      <c r="U794" s="172"/>
      <c r="V794" s="172"/>
      <c r="W794" s="172"/>
      <c r="X794" s="172"/>
      <c r="Y794" s="172"/>
      <c r="Z794" s="172"/>
      <c r="AA794" s="172"/>
      <c r="AB794" s="172"/>
      <c r="AC794" s="172"/>
      <c r="AD794" s="172"/>
      <c r="AE794" s="172"/>
      <c r="AF794" s="172"/>
    </row>
    <row r="795">
      <c r="A795" s="172"/>
      <c r="B795" s="171"/>
      <c r="C795" s="176"/>
      <c r="D795" s="172"/>
      <c r="E795" s="172"/>
      <c r="F795" s="172"/>
      <c r="G795" s="176"/>
      <c r="H795" s="172"/>
      <c r="I795" s="175"/>
      <c r="J795" s="172"/>
      <c r="K795" s="172"/>
      <c r="L795" s="172"/>
      <c r="M795" s="172"/>
      <c r="N795" s="172"/>
      <c r="O795" s="172"/>
      <c r="P795" s="172"/>
      <c r="Q795" s="172"/>
      <c r="R795" s="172"/>
      <c r="S795" s="172"/>
      <c r="T795" s="172"/>
      <c r="U795" s="172"/>
      <c r="V795" s="172"/>
      <c r="W795" s="172"/>
      <c r="X795" s="172"/>
      <c r="Y795" s="172"/>
      <c r="Z795" s="172"/>
      <c r="AA795" s="172"/>
      <c r="AB795" s="172"/>
      <c r="AC795" s="172"/>
      <c r="AD795" s="172"/>
      <c r="AE795" s="172"/>
      <c r="AF795" s="172"/>
    </row>
    <row r="796">
      <c r="A796" s="172"/>
      <c r="B796" s="171"/>
      <c r="C796" s="176"/>
      <c r="D796" s="172"/>
      <c r="E796" s="172"/>
      <c r="F796" s="172"/>
      <c r="G796" s="176"/>
      <c r="H796" s="172"/>
      <c r="I796" s="175"/>
      <c r="J796" s="172"/>
      <c r="K796" s="172"/>
      <c r="L796" s="172"/>
      <c r="M796" s="172"/>
      <c r="N796" s="172"/>
      <c r="O796" s="172"/>
      <c r="P796" s="172"/>
      <c r="Q796" s="172"/>
      <c r="R796" s="172"/>
      <c r="S796" s="172"/>
      <c r="T796" s="172"/>
      <c r="U796" s="172"/>
      <c r="V796" s="172"/>
      <c r="W796" s="172"/>
      <c r="X796" s="172"/>
      <c r="Y796" s="172"/>
      <c r="Z796" s="172"/>
      <c r="AA796" s="172"/>
      <c r="AB796" s="172"/>
      <c r="AC796" s="172"/>
      <c r="AD796" s="172"/>
      <c r="AE796" s="172"/>
      <c r="AF796" s="172"/>
    </row>
    <row r="797">
      <c r="A797" s="172"/>
      <c r="B797" s="171"/>
      <c r="C797" s="176"/>
      <c r="D797" s="172"/>
      <c r="E797" s="172"/>
      <c r="F797" s="172"/>
      <c r="G797" s="176"/>
      <c r="H797" s="172"/>
      <c r="I797" s="175"/>
      <c r="J797" s="172"/>
      <c r="K797" s="172"/>
      <c r="L797" s="172"/>
      <c r="M797" s="172"/>
      <c r="N797" s="172"/>
      <c r="O797" s="172"/>
      <c r="P797" s="172"/>
      <c r="Q797" s="172"/>
      <c r="R797" s="172"/>
      <c r="S797" s="172"/>
      <c r="T797" s="172"/>
      <c r="U797" s="172"/>
      <c r="V797" s="172"/>
      <c r="W797" s="172"/>
      <c r="X797" s="172"/>
      <c r="Y797" s="172"/>
      <c r="Z797" s="172"/>
      <c r="AA797" s="172"/>
      <c r="AB797" s="172"/>
      <c r="AC797" s="172"/>
      <c r="AD797" s="172"/>
      <c r="AE797" s="172"/>
      <c r="AF797" s="172"/>
    </row>
    <row r="798">
      <c r="A798" s="172"/>
      <c r="B798" s="171"/>
      <c r="C798" s="176"/>
      <c r="D798" s="172"/>
      <c r="E798" s="172"/>
      <c r="F798" s="172"/>
      <c r="G798" s="176"/>
      <c r="H798" s="172"/>
      <c r="I798" s="175"/>
      <c r="J798" s="172"/>
      <c r="K798" s="172"/>
      <c r="L798" s="172"/>
      <c r="M798" s="172"/>
      <c r="N798" s="172"/>
      <c r="O798" s="172"/>
      <c r="P798" s="172"/>
      <c r="Q798" s="172"/>
      <c r="R798" s="172"/>
      <c r="S798" s="172"/>
      <c r="T798" s="172"/>
      <c r="U798" s="172"/>
      <c r="V798" s="172"/>
      <c r="W798" s="172"/>
      <c r="X798" s="172"/>
      <c r="Y798" s="172"/>
      <c r="Z798" s="172"/>
      <c r="AA798" s="172"/>
      <c r="AB798" s="172"/>
      <c r="AC798" s="172"/>
      <c r="AD798" s="172"/>
      <c r="AE798" s="172"/>
      <c r="AF798" s="172"/>
    </row>
    <row r="799">
      <c r="A799" s="172"/>
      <c r="B799" s="171"/>
      <c r="C799" s="176"/>
      <c r="D799" s="172"/>
      <c r="E799" s="172"/>
      <c r="F799" s="172"/>
      <c r="G799" s="176"/>
      <c r="H799" s="172"/>
      <c r="I799" s="175"/>
      <c r="J799" s="172"/>
      <c r="K799" s="172"/>
      <c r="L799" s="172"/>
      <c r="M799" s="172"/>
      <c r="N799" s="172"/>
      <c r="O799" s="172"/>
      <c r="P799" s="172"/>
      <c r="Q799" s="172"/>
      <c r="R799" s="172"/>
      <c r="S799" s="172"/>
      <c r="T799" s="172"/>
      <c r="U799" s="172"/>
      <c r="V799" s="172"/>
      <c r="W799" s="172"/>
      <c r="X799" s="172"/>
      <c r="Y799" s="172"/>
      <c r="Z799" s="172"/>
      <c r="AA799" s="172"/>
      <c r="AB799" s="172"/>
      <c r="AC799" s="172"/>
      <c r="AD799" s="172"/>
      <c r="AE799" s="172"/>
      <c r="AF799" s="172"/>
    </row>
    <row r="800">
      <c r="A800" s="172"/>
      <c r="B800" s="171"/>
      <c r="C800" s="176"/>
      <c r="D800" s="172"/>
      <c r="E800" s="172"/>
      <c r="F800" s="172"/>
      <c r="G800" s="176"/>
      <c r="H800" s="172"/>
      <c r="I800" s="175"/>
      <c r="J800" s="172"/>
      <c r="K800" s="172"/>
      <c r="L800" s="172"/>
      <c r="M800" s="172"/>
      <c r="N800" s="172"/>
      <c r="O800" s="172"/>
      <c r="P800" s="172"/>
      <c r="Q800" s="172"/>
      <c r="R800" s="172"/>
      <c r="S800" s="172"/>
      <c r="T800" s="172"/>
      <c r="U800" s="172"/>
      <c r="V800" s="172"/>
      <c r="W800" s="172"/>
      <c r="X800" s="172"/>
      <c r="Y800" s="172"/>
      <c r="Z800" s="172"/>
      <c r="AA800" s="172"/>
      <c r="AB800" s="172"/>
      <c r="AC800" s="172"/>
      <c r="AD800" s="172"/>
      <c r="AE800" s="172"/>
      <c r="AF800" s="172"/>
    </row>
    <row r="801">
      <c r="A801" s="172"/>
      <c r="B801" s="171"/>
      <c r="C801" s="176"/>
      <c r="D801" s="172"/>
      <c r="E801" s="172"/>
      <c r="F801" s="172"/>
      <c r="G801" s="176"/>
      <c r="H801" s="172"/>
      <c r="I801" s="175"/>
      <c r="J801" s="172"/>
      <c r="K801" s="172"/>
      <c r="L801" s="172"/>
      <c r="M801" s="172"/>
      <c r="N801" s="172"/>
      <c r="O801" s="172"/>
      <c r="P801" s="172"/>
      <c r="Q801" s="172"/>
      <c r="R801" s="172"/>
      <c r="S801" s="172"/>
      <c r="T801" s="172"/>
      <c r="U801" s="172"/>
      <c r="V801" s="172"/>
      <c r="W801" s="172"/>
      <c r="X801" s="172"/>
      <c r="Y801" s="172"/>
      <c r="Z801" s="172"/>
      <c r="AA801" s="172"/>
      <c r="AB801" s="172"/>
      <c r="AC801" s="172"/>
      <c r="AD801" s="172"/>
      <c r="AE801" s="172"/>
      <c r="AF801" s="172"/>
    </row>
    <row r="802">
      <c r="A802" s="172"/>
      <c r="B802" s="171"/>
      <c r="C802" s="176"/>
      <c r="D802" s="172"/>
      <c r="E802" s="172"/>
      <c r="F802" s="172"/>
      <c r="G802" s="176"/>
      <c r="H802" s="172"/>
      <c r="I802" s="175"/>
      <c r="J802" s="172"/>
      <c r="K802" s="172"/>
      <c r="L802" s="172"/>
      <c r="M802" s="172"/>
      <c r="N802" s="172"/>
      <c r="O802" s="172"/>
      <c r="P802" s="172"/>
      <c r="Q802" s="172"/>
      <c r="R802" s="172"/>
      <c r="S802" s="172"/>
      <c r="T802" s="172"/>
      <c r="U802" s="172"/>
      <c r="V802" s="172"/>
      <c r="W802" s="172"/>
      <c r="X802" s="172"/>
      <c r="Y802" s="172"/>
      <c r="Z802" s="172"/>
      <c r="AA802" s="172"/>
      <c r="AB802" s="172"/>
      <c r="AC802" s="172"/>
      <c r="AD802" s="172"/>
      <c r="AE802" s="172"/>
      <c r="AF802" s="172"/>
    </row>
    <row r="803">
      <c r="A803" s="172"/>
      <c r="B803" s="171"/>
      <c r="C803" s="176"/>
      <c r="D803" s="172"/>
      <c r="E803" s="172"/>
      <c r="F803" s="172"/>
      <c r="G803" s="176"/>
      <c r="H803" s="172"/>
      <c r="I803" s="175"/>
      <c r="J803" s="172"/>
      <c r="K803" s="172"/>
      <c r="L803" s="172"/>
      <c r="M803" s="172"/>
      <c r="N803" s="172"/>
      <c r="O803" s="172"/>
      <c r="P803" s="172"/>
      <c r="Q803" s="172"/>
      <c r="R803" s="172"/>
      <c r="S803" s="172"/>
      <c r="T803" s="172"/>
      <c r="U803" s="172"/>
      <c r="V803" s="172"/>
      <c r="W803" s="172"/>
      <c r="X803" s="172"/>
      <c r="Y803" s="172"/>
      <c r="Z803" s="172"/>
      <c r="AA803" s="172"/>
      <c r="AB803" s="172"/>
      <c r="AC803" s="172"/>
      <c r="AD803" s="172"/>
      <c r="AE803" s="172"/>
      <c r="AF803" s="172"/>
    </row>
    <row r="804">
      <c r="A804" s="172"/>
      <c r="B804" s="171"/>
      <c r="C804" s="176"/>
      <c r="D804" s="172"/>
      <c r="E804" s="172"/>
      <c r="F804" s="172"/>
      <c r="G804" s="176"/>
      <c r="H804" s="172"/>
      <c r="I804" s="175"/>
      <c r="J804" s="172"/>
      <c r="K804" s="172"/>
      <c r="L804" s="172"/>
      <c r="M804" s="172"/>
      <c r="N804" s="172"/>
      <c r="O804" s="172"/>
      <c r="P804" s="172"/>
      <c r="Q804" s="172"/>
      <c r="R804" s="172"/>
      <c r="S804" s="172"/>
      <c r="T804" s="172"/>
      <c r="U804" s="172"/>
      <c r="V804" s="172"/>
      <c r="W804" s="172"/>
      <c r="X804" s="172"/>
      <c r="Y804" s="172"/>
      <c r="Z804" s="172"/>
      <c r="AA804" s="172"/>
      <c r="AB804" s="172"/>
      <c r="AC804" s="172"/>
      <c r="AD804" s="172"/>
      <c r="AE804" s="172"/>
      <c r="AF804" s="172"/>
    </row>
    <row r="805">
      <c r="A805" s="172"/>
      <c r="B805" s="171"/>
      <c r="C805" s="176"/>
      <c r="D805" s="172"/>
      <c r="E805" s="172"/>
      <c r="F805" s="172"/>
      <c r="G805" s="176"/>
      <c r="H805" s="172"/>
      <c r="I805" s="175"/>
      <c r="J805" s="172"/>
      <c r="K805" s="172"/>
      <c r="L805" s="172"/>
      <c r="M805" s="172"/>
      <c r="N805" s="172"/>
      <c r="O805" s="172"/>
      <c r="P805" s="172"/>
      <c r="Q805" s="172"/>
      <c r="R805" s="172"/>
      <c r="S805" s="172"/>
      <c r="T805" s="172"/>
      <c r="U805" s="172"/>
      <c r="V805" s="172"/>
      <c r="W805" s="172"/>
      <c r="X805" s="172"/>
      <c r="Y805" s="172"/>
      <c r="Z805" s="172"/>
      <c r="AA805" s="172"/>
      <c r="AB805" s="172"/>
      <c r="AC805" s="172"/>
      <c r="AD805" s="172"/>
      <c r="AE805" s="172"/>
      <c r="AF805" s="172"/>
    </row>
    <row r="806">
      <c r="A806" s="172"/>
      <c r="B806" s="171"/>
      <c r="C806" s="176"/>
      <c r="D806" s="172"/>
      <c r="E806" s="172"/>
      <c r="F806" s="172"/>
      <c r="G806" s="176"/>
      <c r="H806" s="172"/>
      <c r="I806" s="175"/>
      <c r="J806" s="172"/>
      <c r="K806" s="172"/>
      <c r="L806" s="172"/>
      <c r="M806" s="172"/>
      <c r="N806" s="172"/>
      <c r="O806" s="172"/>
      <c r="P806" s="172"/>
      <c r="Q806" s="172"/>
      <c r="R806" s="172"/>
      <c r="S806" s="172"/>
      <c r="T806" s="172"/>
      <c r="U806" s="172"/>
      <c r="V806" s="172"/>
      <c r="W806" s="172"/>
      <c r="X806" s="172"/>
      <c r="Y806" s="172"/>
      <c r="Z806" s="172"/>
      <c r="AA806" s="172"/>
      <c r="AB806" s="172"/>
      <c r="AC806" s="172"/>
      <c r="AD806" s="172"/>
      <c r="AE806" s="172"/>
      <c r="AF806" s="172"/>
    </row>
    <row r="807">
      <c r="A807" s="172"/>
      <c r="B807" s="171"/>
      <c r="C807" s="176"/>
      <c r="D807" s="172"/>
      <c r="E807" s="172"/>
      <c r="F807" s="172"/>
      <c r="G807" s="176"/>
      <c r="H807" s="172"/>
      <c r="I807" s="175"/>
      <c r="J807" s="172"/>
      <c r="K807" s="172"/>
      <c r="L807" s="172"/>
      <c r="M807" s="172"/>
      <c r="N807" s="172"/>
      <c r="O807" s="172"/>
      <c r="P807" s="172"/>
      <c r="Q807" s="172"/>
      <c r="R807" s="172"/>
      <c r="S807" s="172"/>
      <c r="T807" s="172"/>
      <c r="U807" s="172"/>
      <c r="V807" s="172"/>
      <c r="W807" s="172"/>
      <c r="X807" s="172"/>
      <c r="Y807" s="172"/>
      <c r="Z807" s="172"/>
      <c r="AA807" s="172"/>
      <c r="AB807" s="172"/>
      <c r="AC807" s="172"/>
      <c r="AD807" s="172"/>
      <c r="AE807" s="172"/>
      <c r="AF807" s="172"/>
    </row>
    <row r="808">
      <c r="A808" s="172"/>
      <c r="B808" s="171"/>
      <c r="C808" s="176"/>
      <c r="D808" s="172"/>
      <c r="E808" s="172"/>
      <c r="F808" s="172"/>
      <c r="G808" s="176"/>
      <c r="H808" s="172"/>
      <c r="I808" s="175"/>
      <c r="J808" s="172"/>
      <c r="K808" s="172"/>
      <c r="L808" s="172"/>
      <c r="M808" s="172"/>
      <c r="N808" s="172"/>
      <c r="O808" s="172"/>
      <c r="P808" s="172"/>
      <c r="Q808" s="172"/>
      <c r="R808" s="172"/>
      <c r="S808" s="172"/>
      <c r="T808" s="172"/>
      <c r="U808" s="172"/>
      <c r="V808" s="172"/>
      <c r="W808" s="172"/>
      <c r="X808" s="172"/>
      <c r="Y808" s="172"/>
      <c r="Z808" s="172"/>
      <c r="AA808" s="172"/>
      <c r="AB808" s="172"/>
      <c r="AC808" s="172"/>
      <c r="AD808" s="172"/>
      <c r="AE808" s="172"/>
      <c r="AF808" s="172"/>
    </row>
    <row r="809">
      <c r="A809" s="172"/>
      <c r="B809" s="171"/>
      <c r="C809" s="176"/>
      <c r="D809" s="172"/>
      <c r="E809" s="172"/>
      <c r="F809" s="172"/>
      <c r="G809" s="176"/>
      <c r="H809" s="172"/>
      <c r="I809" s="175"/>
      <c r="J809" s="172"/>
      <c r="K809" s="172"/>
      <c r="L809" s="172"/>
      <c r="M809" s="172"/>
      <c r="N809" s="172"/>
      <c r="O809" s="172"/>
      <c r="P809" s="172"/>
      <c r="Q809" s="172"/>
      <c r="R809" s="172"/>
      <c r="S809" s="172"/>
      <c r="T809" s="172"/>
      <c r="U809" s="172"/>
      <c r="V809" s="172"/>
      <c r="W809" s="172"/>
      <c r="X809" s="172"/>
      <c r="Y809" s="172"/>
      <c r="Z809" s="172"/>
      <c r="AA809" s="172"/>
      <c r="AB809" s="172"/>
      <c r="AC809" s="172"/>
      <c r="AD809" s="172"/>
      <c r="AE809" s="172"/>
      <c r="AF809" s="172"/>
    </row>
    <row r="810">
      <c r="A810" s="172"/>
      <c r="B810" s="171"/>
      <c r="C810" s="176"/>
      <c r="D810" s="172"/>
      <c r="E810" s="172"/>
      <c r="F810" s="172"/>
      <c r="G810" s="176"/>
      <c r="H810" s="172"/>
      <c r="I810" s="175"/>
      <c r="J810" s="172"/>
      <c r="K810" s="172"/>
      <c r="L810" s="172"/>
      <c r="M810" s="172"/>
      <c r="N810" s="172"/>
      <c r="O810" s="172"/>
      <c r="P810" s="172"/>
      <c r="Q810" s="172"/>
      <c r="R810" s="172"/>
      <c r="S810" s="172"/>
      <c r="T810" s="172"/>
      <c r="U810" s="172"/>
      <c r="V810" s="172"/>
      <c r="W810" s="172"/>
      <c r="X810" s="172"/>
      <c r="Y810" s="172"/>
      <c r="Z810" s="172"/>
      <c r="AA810" s="172"/>
      <c r="AB810" s="172"/>
      <c r="AC810" s="172"/>
      <c r="AD810" s="172"/>
      <c r="AE810" s="172"/>
      <c r="AF810" s="172"/>
    </row>
    <row r="811">
      <c r="A811" s="172"/>
      <c r="B811" s="171"/>
      <c r="C811" s="176"/>
      <c r="D811" s="172"/>
      <c r="E811" s="172"/>
      <c r="F811" s="172"/>
      <c r="G811" s="176"/>
      <c r="H811" s="172"/>
      <c r="I811" s="175"/>
      <c r="J811" s="172"/>
      <c r="K811" s="172"/>
      <c r="L811" s="172"/>
      <c r="M811" s="172"/>
      <c r="N811" s="172"/>
      <c r="O811" s="172"/>
      <c r="P811" s="172"/>
      <c r="Q811" s="172"/>
      <c r="R811" s="172"/>
      <c r="S811" s="172"/>
      <c r="T811" s="172"/>
      <c r="U811" s="172"/>
      <c r="V811" s="172"/>
      <c r="W811" s="172"/>
      <c r="X811" s="172"/>
      <c r="Y811" s="172"/>
      <c r="Z811" s="172"/>
      <c r="AA811" s="172"/>
      <c r="AB811" s="172"/>
      <c r="AC811" s="172"/>
      <c r="AD811" s="172"/>
      <c r="AE811" s="172"/>
      <c r="AF811" s="172"/>
    </row>
    <row r="812">
      <c r="A812" s="172"/>
      <c r="B812" s="171"/>
      <c r="C812" s="176"/>
      <c r="D812" s="172"/>
      <c r="E812" s="172"/>
      <c r="F812" s="172"/>
      <c r="G812" s="176"/>
      <c r="H812" s="172"/>
      <c r="I812" s="175"/>
      <c r="J812" s="172"/>
      <c r="K812" s="172"/>
      <c r="L812" s="172"/>
      <c r="M812" s="172"/>
      <c r="N812" s="172"/>
      <c r="O812" s="172"/>
      <c r="P812" s="172"/>
      <c r="Q812" s="172"/>
      <c r="R812" s="172"/>
      <c r="S812" s="172"/>
      <c r="T812" s="172"/>
      <c r="U812" s="172"/>
      <c r="V812" s="172"/>
      <c r="W812" s="172"/>
      <c r="X812" s="172"/>
      <c r="Y812" s="172"/>
      <c r="Z812" s="172"/>
      <c r="AA812" s="172"/>
      <c r="AB812" s="172"/>
      <c r="AC812" s="172"/>
      <c r="AD812" s="172"/>
      <c r="AE812" s="172"/>
      <c r="AF812" s="172"/>
    </row>
    <row r="813">
      <c r="A813" s="172"/>
      <c r="B813" s="171"/>
      <c r="C813" s="176"/>
      <c r="D813" s="172"/>
      <c r="E813" s="172"/>
      <c r="F813" s="172"/>
      <c r="G813" s="176"/>
      <c r="H813" s="172"/>
      <c r="I813" s="175"/>
      <c r="J813" s="172"/>
      <c r="K813" s="172"/>
      <c r="L813" s="172"/>
      <c r="M813" s="172"/>
      <c r="N813" s="172"/>
      <c r="O813" s="172"/>
      <c r="P813" s="172"/>
      <c r="Q813" s="172"/>
      <c r="R813" s="172"/>
      <c r="S813" s="172"/>
      <c r="T813" s="172"/>
      <c r="U813" s="172"/>
      <c r="V813" s="172"/>
      <c r="W813" s="172"/>
      <c r="X813" s="172"/>
      <c r="Y813" s="172"/>
      <c r="Z813" s="172"/>
      <c r="AA813" s="172"/>
      <c r="AB813" s="172"/>
      <c r="AC813" s="172"/>
      <c r="AD813" s="172"/>
      <c r="AE813" s="172"/>
      <c r="AF813" s="172"/>
    </row>
    <row r="814">
      <c r="A814" s="172"/>
      <c r="B814" s="171"/>
      <c r="C814" s="176"/>
      <c r="D814" s="172"/>
      <c r="E814" s="172"/>
      <c r="F814" s="172"/>
      <c r="G814" s="176"/>
      <c r="H814" s="172"/>
      <c r="I814" s="175"/>
      <c r="J814" s="172"/>
      <c r="K814" s="172"/>
      <c r="L814" s="172"/>
      <c r="M814" s="172"/>
      <c r="N814" s="172"/>
      <c r="O814" s="172"/>
      <c r="P814" s="172"/>
      <c r="Q814" s="172"/>
      <c r="R814" s="172"/>
      <c r="S814" s="172"/>
      <c r="T814" s="172"/>
      <c r="U814" s="172"/>
      <c r="V814" s="172"/>
      <c r="W814" s="172"/>
      <c r="X814" s="172"/>
      <c r="Y814" s="172"/>
      <c r="Z814" s="172"/>
      <c r="AA814" s="172"/>
      <c r="AB814" s="172"/>
      <c r="AC814" s="172"/>
      <c r="AD814" s="172"/>
      <c r="AE814" s="172"/>
      <c r="AF814" s="172"/>
    </row>
    <row r="815">
      <c r="A815" s="172"/>
      <c r="B815" s="171"/>
      <c r="C815" s="176"/>
      <c r="D815" s="172"/>
      <c r="E815" s="172"/>
      <c r="F815" s="172"/>
      <c r="G815" s="176"/>
      <c r="H815" s="172"/>
      <c r="I815" s="175"/>
      <c r="J815" s="172"/>
      <c r="K815" s="172"/>
      <c r="L815" s="172"/>
      <c r="M815" s="172"/>
      <c r="N815" s="172"/>
      <c r="O815" s="172"/>
      <c r="P815" s="172"/>
      <c r="Q815" s="172"/>
      <c r="R815" s="172"/>
      <c r="S815" s="172"/>
      <c r="T815" s="172"/>
      <c r="U815" s="172"/>
      <c r="V815" s="172"/>
      <c r="W815" s="172"/>
      <c r="X815" s="172"/>
      <c r="Y815" s="172"/>
      <c r="Z815" s="172"/>
      <c r="AA815" s="172"/>
      <c r="AB815" s="172"/>
      <c r="AC815" s="172"/>
      <c r="AD815" s="172"/>
      <c r="AE815" s="172"/>
      <c r="AF815" s="172"/>
    </row>
    <row r="816">
      <c r="A816" s="172"/>
      <c r="B816" s="171"/>
      <c r="C816" s="176"/>
      <c r="D816" s="172"/>
      <c r="E816" s="172"/>
      <c r="F816" s="172"/>
      <c r="G816" s="176"/>
      <c r="H816" s="172"/>
      <c r="I816" s="175"/>
      <c r="J816" s="172"/>
      <c r="K816" s="172"/>
      <c r="L816" s="172"/>
      <c r="M816" s="172"/>
      <c r="N816" s="172"/>
      <c r="O816" s="172"/>
      <c r="P816" s="172"/>
      <c r="Q816" s="172"/>
      <c r="R816" s="172"/>
      <c r="S816" s="172"/>
      <c r="T816" s="172"/>
      <c r="U816" s="172"/>
      <c r="V816" s="172"/>
      <c r="W816" s="172"/>
      <c r="X816" s="172"/>
      <c r="Y816" s="172"/>
      <c r="Z816" s="172"/>
      <c r="AA816" s="172"/>
      <c r="AB816" s="172"/>
      <c r="AC816" s="172"/>
      <c r="AD816" s="172"/>
      <c r="AE816" s="172"/>
      <c r="AF816" s="172"/>
    </row>
    <row r="817">
      <c r="A817" s="172"/>
      <c r="B817" s="171"/>
      <c r="C817" s="176"/>
      <c r="D817" s="172"/>
      <c r="E817" s="172"/>
      <c r="F817" s="172"/>
      <c r="G817" s="176"/>
      <c r="H817" s="172"/>
      <c r="I817" s="175"/>
      <c r="J817" s="172"/>
      <c r="K817" s="172"/>
      <c r="L817" s="172"/>
      <c r="M817" s="172"/>
      <c r="N817" s="172"/>
      <c r="O817" s="172"/>
      <c r="P817" s="172"/>
      <c r="Q817" s="172"/>
      <c r="R817" s="172"/>
      <c r="S817" s="172"/>
      <c r="T817" s="172"/>
      <c r="U817" s="172"/>
      <c r="V817" s="172"/>
      <c r="W817" s="172"/>
      <c r="X817" s="172"/>
      <c r="Y817" s="172"/>
      <c r="Z817" s="172"/>
      <c r="AA817" s="172"/>
      <c r="AB817" s="172"/>
      <c r="AC817" s="172"/>
      <c r="AD817" s="172"/>
      <c r="AE817" s="172"/>
      <c r="AF817" s="172"/>
    </row>
    <row r="818">
      <c r="A818" s="172"/>
      <c r="B818" s="171"/>
      <c r="C818" s="176"/>
      <c r="D818" s="172"/>
      <c r="E818" s="172"/>
      <c r="F818" s="172"/>
      <c r="G818" s="176"/>
      <c r="H818" s="172"/>
      <c r="I818" s="175"/>
      <c r="J818" s="172"/>
      <c r="K818" s="172"/>
      <c r="L818" s="172"/>
      <c r="M818" s="172"/>
      <c r="N818" s="172"/>
      <c r="O818" s="172"/>
      <c r="P818" s="172"/>
      <c r="Q818" s="172"/>
      <c r="R818" s="172"/>
      <c r="S818" s="172"/>
      <c r="T818" s="172"/>
      <c r="U818" s="172"/>
      <c r="V818" s="172"/>
      <c r="W818" s="172"/>
      <c r="X818" s="172"/>
      <c r="Y818" s="172"/>
      <c r="Z818" s="172"/>
      <c r="AA818" s="172"/>
      <c r="AB818" s="172"/>
      <c r="AC818" s="172"/>
      <c r="AD818" s="172"/>
      <c r="AE818" s="172"/>
      <c r="AF818" s="172"/>
    </row>
    <row r="819">
      <c r="A819" s="172"/>
      <c r="B819" s="171"/>
      <c r="C819" s="176"/>
      <c r="D819" s="172"/>
      <c r="E819" s="172"/>
      <c r="F819" s="172"/>
      <c r="G819" s="176"/>
      <c r="H819" s="172"/>
      <c r="I819" s="175"/>
      <c r="J819" s="172"/>
      <c r="K819" s="172"/>
      <c r="L819" s="172"/>
      <c r="M819" s="172"/>
      <c r="N819" s="172"/>
      <c r="O819" s="172"/>
      <c r="P819" s="172"/>
      <c r="Q819" s="172"/>
      <c r="R819" s="172"/>
      <c r="S819" s="172"/>
      <c r="T819" s="172"/>
      <c r="U819" s="172"/>
      <c r="V819" s="172"/>
      <c r="W819" s="172"/>
      <c r="X819" s="172"/>
      <c r="Y819" s="172"/>
      <c r="Z819" s="172"/>
      <c r="AA819" s="172"/>
      <c r="AB819" s="172"/>
      <c r="AC819" s="172"/>
      <c r="AD819" s="172"/>
      <c r="AE819" s="172"/>
      <c r="AF819" s="172"/>
    </row>
    <row r="820">
      <c r="A820" s="172"/>
      <c r="B820" s="171"/>
      <c r="C820" s="176"/>
      <c r="D820" s="172"/>
      <c r="E820" s="172"/>
      <c r="F820" s="172"/>
      <c r="G820" s="176"/>
      <c r="H820" s="172"/>
      <c r="I820" s="175"/>
      <c r="J820" s="172"/>
      <c r="K820" s="172"/>
      <c r="L820" s="172"/>
      <c r="M820" s="172"/>
      <c r="N820" s="172"/>
      <c r="O820" s="172"/>
      <c r="P820" s="172"/>
      <c r="Q820" s="172"/>
      <c r="R820" s="172"/>
      <c r="S820" s="172"/>
      <c r="T820" s="172"/>
      <c r="U820" s="172"/>
      <c r="V820" s="172"/>
      <c r="W820" s="172"/>
      <c r="X820" s="172"/>
      <c r="Y820" s="172"/>
      <c r="Z820" s="172"/>
      <c r="AA820" s="172"/>
      <c r="AB820" s="172"/>
      <c r="AC820" s="172"/>
      <c r="AD820" s="172"/>
      <c r="AE820" s="172"/>
      <c r="AF820" s="172"/>
    </row>
    <row r="821">
      <c r="A821" s="172"/>
      <c r="B821" s="171"/>
      <c r="C821" s="176"/>
      <c r="D821" s="172"/>
      <c r="E821" s="172"/>
      <c r="F821" s="172"/>
      <c r="G821" s="176"/>
      <c r="H821" s="172"/>
      <c r="I821" s="175"/>
      <c r="J821" s="172"/>
      <c r="K821" s="172"/>
      <c r="L821" s="172"/>
      <c r="M821" s="172"/>
      <c r="N821" s="172"/>
      <c r="O821" s="172"/>
      <c r="P821" s="172"/>
      <c r="Q821" s="172"/>
      <c r="R821" s="172"/>
      <c r="S821" s="172"/>
      <c r="T821" s="172"/>
      <c r="U821" s="172"/>
      <c r="V821" s="172"/>
      <c r="W821" s="172"/>
      <c r="X821" s="172"/>
      <c r="Y821" s="172"/>
      <c r="Z821" s="172"/>
      <c r="AA821" s="172"/>
      <c r="AB821" s="172"/>
      <c r="AC821" s="172"/>
      <c r="AD821" s="172"/>
      <c r="AE821" s="172"/>
      <c r="AF821" s="172"/>
    </row>
    <row r="822">
      <c r="A822" s="172"/>
      <c r="B822" s="171"/>
      <c r="C822" s="176"/>
      <c r="D822" s="172"/>
      <c r="E822" s="172"/>
      <c r="F822" s="172"/>
      <c r="G822" s="176"/>
      <c r="H822" s="172"/>
      <c r="I822" s="175"/>
      <c r="J822" s="172"/>
      <c r="K822" s="172"/>
      <c r="L822" s="172"/>
      <c r="M822" s="172"/>
      <c r="N822" s="172"/>
      <c r="O822" s="172"/>
      <c r="P822" s="172"/>
      <c r="Q822" s="172"/>
      <c r="R822" s="172"/>
      <c r="S822" s="172"/>
      <c r="T822" s="172"/>
      <c r="U822" s="172"/>
      <c r="V822" s="172"/>
      <c r="W822" s="172"/>
      <c r="X822" s="172"/>
      <c r="Y822" s="172"/>
      <c r="Z822" s="172"/>
      <c r="AA822" s="172"/>
      <c r="AB822" s="172"/>
      <c r="AC822" s="172"/>
      <c r="AD822" s="172"/>
      <c r="AE822" s="172"/>
      <c r="AF822" s="172"/>
    </row>
    <row r="823">
      <c r="A823" s="172"/>
      <c r="B823" s="171"/>
      <c r="C823" s="176"/>
      <c r="D823" s="172"/>
      <c r="E823" s="172"/>
      <c r="F823" s="172"/>
      <c r="G823" s="176"/>
      <c r="H823" s="172"/>
      <c r="I823" s="175"/>
      <c r="J823" s="172"/>
      <c r="K823" s="172"/>
      <c r="L823" s="172"/>
      <c r="M823" s="172"/>
      <c r="N823" s="172"/>
      <c r="O823" s="172"/>
      <c r="P823" s="172"/>
      <c r="Q823" s="172"/>
      <c r="R823" s="172"/>
      <c r="S823" s="172"/>
      <c r="T823" s="172"/>
      <c r="U823" s="172"/>
      <c r="V823" s="172"/>
      <c r="W823" s="172"/>
      <c r="X823" s="172"/>
      <c r="Y823" s="172"/>
      <c r="Z823" s="172"/>
      <c r="AA823" s="172"/>
      <c r="AB823" s="172"/>
      <c r="AC823" s="172"/>
      <c r="AD823" s="172"/>
      <c r="AE823" s="172"/>
      <c r="AF823" s="172"/>
    </row>
    <row r="824">
      <c r="A824" s="172"/>
      <c r="B824" s="171"/>
      <c r="C824" s="176"/>
      <c r="D824" s="172"/>
      <c r="E824" s="172"/>
      <c r="F824" s="172"/>
      <c r="G824" s="176"/>
      <c r="H824" s="172"/>
      <c r="I824" s="175"/>
      <c r="J824" s="172"/>
      <c r="K824" s="172"/>
      <c r="L824" s="172"/>
      <c r="M824" s="172"/>
      <c r="N824" s="172"/>
      <c r="O824" s="172"/>
      <c r="P824" s="172"/>
      <c r="Q824" s="172"/>
      <c r="R824" s="172"/>
      <c r="S824" s="172"/>
      <c r="T824" s="172"/>
      <c r="U824" s="172"/>
      <c r="V824" s="172"/>
      <c r="W824" s="172"/>
      <c r="X824" s="172"/>
      <c r="Y824" s="172"/>
      <c r="Z824" s="172"/>
      <c r="AA824" s="172"/>
      <c r="AB824" s="172"/>
      <c r="AC824" s="172"/>
      <c r="AD824" s="172"/>
      <c r="AE824" s="172"/>
      <c r="AF824" s="172"/>
    </row>
    <row r="825">
      <c r="A825" s="172"/>
      <c r="B825" s="171"/>
      <c r="C825" s="176"/>
      <c r="D825" s="172"/>
      <c r="E825" s="172"/>
      <c r="F825" s="172"/>
      <c r="G825" s="176"/>
      <c r="H825" s="172"/>
      <c r="I825" s="175"/>
      <c r="J825" s="172"/>
      <c r="K825" s="172"/>
      <c r="L825" s="172"/>
      <c r="M825" s="172"/>
      <c r="N825" s="172"/>
      <c r="O825" s="172"/>
      <c r="P825" s="172"/>
      <c r="Q825" s="172"/>
      <c r="R825" s="172"/>
      <c r="S825" s="172"/>
      <c r="T825" s="172"/>
      <c r="U825" s="172"/>
      <c r="V825" s="172"/>
      <c r="W825" s="172"/>
      <c r="X825" s="172"/>
      <c r="Y825" s="172"/>
      <c r="Z825" s="172"/>
      <c r="AA825" s="172"/>
      <c r="AB825" s="172"/>
      <c r="AC825" s="172"/>
      <c r="AD825" s="172"/>
      <c r="AE825" s="172"/>
      <c r="AF825" s="172"/>
    </row>
    <row r="826">
      <c r="A826" s="172"/>
      <c r="B826" s="171"/>
      <c r="C826" s="176"/>
      <c r="D826" s="172"/>
      <c r="E826" s="172"/>
      <c r="F826" s="172"/>
      <c r="G826" s="176"/>
      <c r="H826" s="172"/>
      <c r="I826" s="175"/>
      <c r="J826" s="172"/>
      <c r="K826" s="172"/>
      <c r="L826" s="172"/>
      <c r="M826" s="172"/>
      <c r="N826" s="172"/>
      <c r="O826" s="172"/>
      <c r="P826" s="172"/>
      <c r="Q826" s="172"/>
      <c r="R826" s="172"/>
      <c r="S826" s="172"/>
      <c r="T826" s="172"/>
      <c r="U826" s="172"/>
      <c r="V826" s="172"/>
      <c r="W826" s="172"/>
      <c r="X826" s="172"/>
      <c r="Y826" s="172"/>
      <c r="Z826" s="172"/>
      <c r="AA826" s="172"/>
      <c r="AB826" s="172"/>
      <c r="AC826" s="172"/>
      <c r="AD826" s="172"/>
      <c r="AE826" s="172"/>
      <c r="AF826" s="172"/>
    </row>
    <row r="827">
      <c r="A827" s="172"/>
      <c r="B827" s="171"/>
      <c r="C827" s="176"/>
      <c r="D827" s="172"/>
      <c r="E827" s="172"/>
      <c r="F827" s="172"/>
      <c r="G827" s="176"/>
      <c r="H827" s="172"/>
      <c r="I827" s="175"/>
      <c r="J827" s="172"/>
      <c r="K827" s="172"/>
      <c r="L827" s="172"/>
      <c r="M827" s="172"/>
      <c r="N827" s="172"/>
      <c r="O827" s="172"/>
      <c r="P827" s="172"/>
      <c r="Q827" s="172"/>
      <c r="R827" s="172"/>
      <c r="S827" s="172"/>
      <c r="T827" s="172"/>
      <c r="U827" s="172"/>
      <c r="V827" s="172"/>
      <c r="W827" s="172"/>
      <c r="X827" s="172"/>
      <c r="Y827" s="172"/>
      <c r="Z827" s="172"/>
      <c r="AA827" s="172"/>
      <c r="AB827" s="172"/>
      <c r="AC827" s="172"/>
      <c r="AD827" s="172"/>
      <c r="AE827" s="172"/>
      <c r="AF827" s="172"/>
    </row>
    <row r="828">
      <c r="A828" s="172"/>
      <c r="B828" s="171"/>
      <c r="C828" s="176"/>
      <c r="D828" s="172"/>
      <c r="E828" s="172"/>
      <c r="F828" s="172"/>
      <c r="G828" s="176"/>
      <c r="H828" s="172"/>
      <c r="I828" s="175"/>
      <c r="J828" s="172"/>
      <c r="K828" s="172"/>
      <c r="L828" s="172"/>
      <c r="M828" s="172"/>
      <c r="N828" s="172"/>
      <c r="O828" s="172"/>
      <c r="P828" s="172"/>
      <c r="Q828" s="172"/>
      <c r="R828" s="172"/>
      <c r="S828" s="172"/>
      <c r="T828" s="172"/>
      <c r="U828" s="172"/>
      <c r="V828" s="172"/>
      <c r="W828" s="172"/>
      <c r="X828" s="172"/>
      <c r="Y828" s="172"/>
      <c r="Z828" s="172"/>
      <c r="AA828" s="172"/>
      <c r="AB828" s="172"/>
      <c r="AC828" s="172"/>
      <c r="AD828" s="172"/>
      <c r="AE828" s="172"/>
      <c r="AF828" s="172"/>
    </row>
    <row r="829">
      <c r="A829" s="172"/>
      <c r="B829" s="171"/>
      <c r="C829" s="176"/>
      <c r="D829" s="172"/>
      <c r="E829" s="172"/>
      <c r="F829" s="172"/>
      <c r="G829" s="176"/>
      <c r="H829" s="172"/>
      <c r="I829" s="175"/>
      <c r="J829" s="172"/>
      <c r="K829" s="172"/>
      <c r="L829" s="172"/>
      <c r="M829" s="172"/>
      <c r="N829" s="172"/>
      <c r="O829" s="172"/>
      <c r="P829" s="172"/>
      <c r="Q829" s="172"/>
      <c r="R829" s="172"/>
      <c r="S829" s="172"/>
      <c r="T829" s="172"/>
      <c r="U829" s="172"/>
      <c r="V829" s="172"/>
      <c r="W829" s="172"/>
      <c r="X829" s="172"/>
      <c r="Y829" s="172"/>
      <c r="Z829" s="172"/>
      <c r="AA829" s="172"/>
      <c r="AB829" s="172"/>
      <c r="AC829" s="172"/>
      <c r="AD829" s="172"/>
      <c r="AE829" s="172"/>
      <c r="AF829" s="172"/>
    </row>
    <row r="830">
      <c r="A830" s="172"/>
      <c r="B830" s="171"/>
      <c r="C830" s="176"/>
      <c r="D830" s="172"/>
      <c r="E830" s="172"/>
      <c r="F830" s="172"/>
      <c r="G830" s="176"/>
      <c r="H830" s="172"/>
      <c r="I830" s="175"/>
      <c r="J830" s="172"/>
      <c r="K830" s="172"/>
      <c r="L830" s="172"/>
      <c r="M830" s="172"/>
      <c r="N830" s="172"/>
      <c r="O830" s="172"/>
      <c r="P830" s="172"/>
      <c r="Q830" s="172"/>
      <c r="R830" s="172"/>
      <c r="S830" s="172"/>
      <c r="T830" s="172"/>
      <c r="U830" s="172"/>
      <c r="V830" s="172"/>
      <c r="W830" s="172"/>
      <c r="X830" s="172"/>
      <c r="Y830" s="172"/>
      <c r="Z830" s="172"/>
      <c r="AA830" s="172"/>
      <c r="AB830" s="172"/>
      <c r="AC830" s="172"/>
      <c r="AD830" s="172"/>
      <c r="AE830" s="172"/>
      <c r="AF830" s="172"/>
    </row>
    <row r="831">
      <c r="A831" s="172"/>
      <c r="B831" s="171"/>
      <c r="C831" s="176"/>
      <c r="D831" s="172"/>
      <c r="E831" s="172"/>
      <c r="F831" s="172"/>
      <c r="G831" s="176"/>
      <c r="H831" s="172"/>
      <c r="I831" s="175"/>
      <c r="J831" s="172"/>
      <c r="K831" s="172"/>
      <c r="L831" s="172"/>
      <c r="M831" s="172"/>
      <c r="N831" s="172"/>
      <c r="O831" s="172"/>
      <c r="P831" s="172"/>
      <c r="Q831" s="172"/>
      <c r="R831" s="172"/>
      <c r="S831" s="172"/>
      <c r="T831" s="172"/>
      <c r="U831" s="172"/>
      <c r="V831" s="172"/>
      <c r="W831" s="172"/>
      <c r="X831" s="172"/>
      <c r="Y831" s="172"/>
      <c r="Z831" s="172"/>
      <c r="AA831" s="172"/>
      <c r="AB831" s="172"/>
      <c r="AC831" s="172"/>
      <c r="AD831" s="172"/>
      <c r="AE831" s="172"/>
      <c r="AF831" s="172"/>
    </row>
    <row r="832">
      <c r="A832" s="172"/>
      <c r="B832" s="171"/>
      <c r="C832" s="176"/>
      <c r="D832" s="172"/>
      <c r="E832" s="172"/>
      <c r="F832" s="172"/>
      <c r="G832" s="176"/>
      <c r="H832" s="172"/>
      <c r="I832" s="175"/>
      <c r="J832" s="172"/>
      <c r="K832" s="172"/>
      <c r="L832" s="172"/>
      <c r="M832" s="172"/>
      <c r="N832" s="172"/>
      <c r="O832" s="172"/>
      <c r="P832" s="172"/>
      <c r="Q832" s="172"/>
      <c r="R832" s="172"/>
      <c r="S832" s="172"/>
      <c r="T832" s="172"/>
      <c r="U832" s="172"/>
      <c r="V832" s="172"/>
      <c r="W832" s="172"/>
      <c r="X832" s="172"/>
      <c r="Y832" s="172"/>
      <c r="Z832" s="172"/>
      <c r="AA832" s="172"/>
      <c r="AB832" s="172"/>
      <c r="AC832" s="172"/>
      <c r="AD832" s="172"/>
      <c r="AE832" s="172"/>
      <c r="AF832" s="172"/>
    </row>
    <row r="833">
      <c r="A833" s="172"/>
      <c r="B833" s="171"/>
      <c r="C833" s="176"/>
      <c r="D833" s="172"/>
      <c r="E833" s="172"/>
      <c r="F833" s="172"/>
      <c r="G833" s="176"/>
      <c r="H833" s="172"/>
      <c r="I833" s="175"/>
      <c r="J833" s="172"/>
      <c r="K833" s="172"/>
      <c r="L833" s="172"/>
      <c r="M833" s="172"/>
      <c r="N833" s="172"/>
      <c r="O833" s="172"/>
      <c r="P833" s="172"/>
      <c r="Q833" s="172"/>
      <c r="R833" s="172"/>
      <c r="S833" s="172"/>
      <c r="T833" s="172"/>
      <c r="U833" s="172"/>
      <c r="V833" s="172"/>
      <c r="W833" s="172"/>
      <c r="X833" s="172"/>
      <c r="Y833" s="172"/>
      <c r="Z833" s="172"/>
      <c r="AA833" s="172"/>
      <c r="AB833" s="172"/>
      <c r="AC833" s="172"/>
      <c r="AD833" s="172"/>
      <c r="AE833" s="172"/>
      <c r="AF833" s="172"/>
    </row>
    <row r="834">
      <c r="A834" s="172"/>
      <c r="B834" s="171"/>
      <c r="C834" s="176"/>
      <c r="D834" s="172"/>
      <c r="E834" s="172"/>
      <c r="F834" s="172"/>
      <c r="G834" s="176"/>
      <c r="H834" s="172"/>
      <c r="I834" s="175"/>
      <c r="J834" s="172"/>
      <c r="K834" s="172"/>
      <c r="L834" s="172"/>
      <c r="M834" s="172"/>
      <c r="N834" s="172"/>
      <c r="O834" s="172"/>
      <c r="P834" s="172"/>
      <c r="Q834" s="172"/>
      <c r="R834" s="172"/>
      <c r="S834" s="172"/>
      <c r="T834" s="172"/>
      <c r="U834" s="172"/>
      <c r="V834" s="172"/>
      <c r="W834" s="172"/>
      <c r="X834" s="172"/>
      <c r="Y834" s="172"/>
      <c r="Z834" s="172"/>
      <c r="AA834" s="172"/>
      <c r="AB834" s="172"/>
      <c r="AC834" s="172"/>
      <c r="AD834" s="172"/>
      <c r="AE834" s="172"/>
      <c r="AF834" s="172"/>
    </row>
    <row r="835">
      <c r="A835" s="172"/>
      <c r="B835" s="171"/>
      <c r="C835" s="176"/>
      <c r="D835" s="172"/>
      <c r="E835" s="172"/>
      <c r="F835" s="172"/>
      <c r="G835" s="176"/>
      <c r="H835" s="172"/>
      <c r="I835" s="175"/>
      <c r="J835" s="172"/>
      <c r="K835" s="172"/>
      <c r="L835" s="172"/>
      <c r="M835" s="172"/>
      <c r="N835" s="172"/>
      <c r="O835" s="172"/>
      <c r="P835" s="172"/>
      <c r="Q835" s="172"/>
      <c r="R835" s="172"/>
      <c r="S835" s="172"/>
      <c r="T835" s="172"/>
      <c r="U835" s="172"/>
      <c r="V835" s="172"/>
      <c r="W835" s="172"/>
      <c r="X835" s="172"/>
      <c r="Y835" s="172"/>
      <c r="Z835" s="172"/>
      <c r="AA835" s="172"/>
      <c r="AB835" s="172"/>
      <c r="AC835" s="172"/>
      <c r="AD835" s="172"/>
      <c r="AE835" s="172"/>
      <c r="AF835" s="172"/>
    </row>
    <row r="836">
      <c r="A836" s="172"/>
      <c r="B836" s="171"/>
      <c r="C836" s="176"/>
      <c r="D836" s="172"/>
      <c r="E836" s="172"/>
      <c r="F836" s="172"/>
      <c r="G836" s="176"/>
      <c r="H836" s="172"/>
      <c r="I836" s="175"/>
      <c r="J836" s="172"/>
      <c r="K836" s="172"/>
      <c r="L836" s="172"/>
      <c r="M836" s="172"/>
      <c r="N836" s="172"/>
      <c r="O836" s="172"/>
      <c r="P836" s="172"/>
      <c r="Q836" s="172"/>
      <c r="R836" s="172"/>
      <c r="S836" s="172"/>
      <c r="T836" s="172"/>
      <c r="U836" s="172"/>
      <c r="V836" s="172"/>
      <c r="W836" s="172"/>
      <c r="X836" s="172"/>
      <c r="Y836" s="172"/>
      <c r="Z836" s="172"/>
      <c r="AA836" s="172"/>
      <c r="AB836" s="172"/>
      <c r="AC836" s="172"/>
      <c r="AD836" s="172"/>
      <c r="AE836" s="172"/>
      <c r="AF836" s="172"/>
    </row>
    <row r="837">
      <c r="A837" s="172"/>
      <c r="B837" s="171"/>
      <c r="C837" s="176"/>
      <c r="D837" s="172"/>
      <c r="E837" s="172"/>
      <c r="F837" s="172"/>
      <c r="G837" s="176"/>
      <c r="H837" s="172"/>
      <c r="I837" s="175"/>
      <c r="J837" s="172"/>
      <c r="K837" s="172"/>
      <c r="L837" s="172"/>
      <c r="M837" s="172"/>
      <c r="N837" s="172"/>
      <c r="O837" s="172"/>
      <c r="P837" s="172"/>
      <c r="Q837" s="172"/>
      <c r="R837" s="172"/>
      <c r="S837" s="172"/>
      <c r="T837" s="172"/>
      <c r="U837" s="172"/>
      <c r="V837" s="172"/>
      <c r="W837" s="172"/>
      <c r="X837" s="172"/>
      <c r="Y837" s="172"/>
      <c r="Z837" s="172"/>
      <c r="AA837" s="172"/>
      <c r="AB837" s="172"/>
      <c r="AC837" s="172"/>
      <c r="AD837" s="172"/>
      <c r="AE837" s="172"/>
      <c r="AF837" s="172"/>
    </row>
    <row r="838">
      <c r="A838" s="172"/>
      <c r="B838" s="171"/>
      <c r="C838" s="176"/>
      <c r="D838" s="172"/>
      <c r="E838" s="172"/>
      <c r="F838" s="172"/>
      <c r="G838" s="176"/>
      <c r="H838" s="172"/>
      <c r="I838" s="175"/>
      <c r="J838" s="172"/>
      <c r="K838" s="172"/>
      <c r="L838" s="172"/>
      <c r="M838" s="172"/>
      <c r="N838" s="172"/>
      <c r="O838" s="172"/>
      <c r="P838" s="172"/>
      <c r="Q838" s="172"/>
      <c r="R838" s="172"/>
      <c r="S838" s="172"/>
      <c r="T838" s="172"/>
      <c r="U838" s="172"/>
      <c r="V838" s="172"/>
      <c r="W838" s="172"/>
      <c r="X838" s="172"/>
      <c r="Y838" s="172"/>
      <c r="Z838" s="172"/>
      <c r="AA838" s="172"/>
      <c r="AB838" s="172"/>
      <c r="AC838" s="172"/>
      <c r="AD838" s="172"/>
      <c r="AE838" s="172"/>
      <c r="AF838" s="172"/>
    </row>
    <row r="839">
      <c r="A839" s="172"/>
      <c r="B839" s="171"/>
      <c r="C839" s="176"/>
      <c r="D839" s="172"/>
      <c r="E839" s="172"/>
      <c r="F839" s="172"/>
      <c r="G839" s="176"/>
      <c r="H839" s="172"/>
      <c r="I839" s="175"/>
      <c r="J839" s="172"/>
      <c r="K839" s="172"/>
      <c r="L839" s="172"/>
      <c r="M839" s="172"/>
      <c r="N839" s="172"/>
      <c r="O839" s="172"/>
      <c r="P839" s="172"/>
      <c r="Q839" s="172"/>
      <c r="R839" s="172"/>
      <c r="S839" s="172"/>
      <c r="T839" s="172"/>
      <c r="U839" s="172"/>
      <c r="V839" s="172"/>
      <c r="W839" s="172"/>
      <c r="X839" s="172"/>
      <c r="Y839" s="172"/>
      <c r="Z839" s="172"/>
      <c r="AA839" s="172"/>
      <c r="AB839" s="172"/>
      <c r="AC839" s="172"/>
      <c r="AD839" s="172"/>
      <c r="AE839" s="172"/>
      <c r="AF839" s="172"/>
    </row>
    <row r="840">
      <c r="A840" s="172"/>
      <c r="B840" s="171"/>
      <c r="C840" s="176"/>
      <c r="D840" s="172"/>
      <c r="E840" s="172"/>
      <c r="F840" s="172"/>
      <c r="G840" s="176"/>
      <c r="H840" s="172"/>
      <c r="I840" s="175"/>
      <c r="J840" s="172"/>
      <c r="K840" s="172"/>
      <c r="L840" s="172"/>
      <c r="M840" s="172"/>
      <c r="N840" s="172"/>
      <c r="O840" s="172"/>
      <c r="P840" s="172"/>
      <c r="Q840" s="172"/>
      <c r="R840" s="172"/>
      <c r="S840" s="172"/>
      <c r="T840" s="172"/>
      <c r="U840" s="172"/>
      <c r="V840" s="172"/>
      <c r="W840" s="172"/>
      <c r="X840" s="172"/>
      <c r="Y840" s="172"/>
      <c r="Z840" s="172"/>
      <c r="AA840" s="172"/>
      <c r="AB840" s="172"/>
      <c r="AC840" s="172"/>
      <c r="AD840" s="172"/>
      <c r="AE840" s="172"/>
      <c r="AF840" s="172"/>
    </row>
    <row r="841">
      <c r="A841" s="172"/>
      <c r="B841" s="171"/>
      <c r="C841" s="176"/>
      <c r="D841" s="172"/>
      <c r="E841" s="172"/>
      <c r="F841" s="172"/>
      <c r="G841" s="176"/>
      <c r="H841" s="172"/>
      <c r="I841" s="175"/>
      <c r="J841" s="172"/>
      <c r="K841" s="172"/>
      <c r="L841" s="172"/>
      <c r="M841" s="172"/>
      <c r="N841" s="172"/>
      <c r="O841" s="172"/>
      <c r="P841" s="172"/>
      <c r="Q841" s="172"/>
      <c r="R841" s="172"/>
      <c r="S841" s="172"/>
      <c r="T841" s="172"/>
      <c r="U841" s="172"/>
      <c r="V841" s="172"/>
      <c r="W841" s="172"/>
      <c r="X841" s="172"/>
      <c r="Y841" s="172"/>
      <c r="Z841" s="172"/>
      <c r="AA841" s="172"/>
      <c r="AB841" s="172"/>
      <c r="AC841" s="172"/>
      <c r="AD841" s="172"/>
      <c r="AE841" s="172"/>
      <c r="AF841" s="172"/>
    </row>
    <row r="842">
      <c r="A842" s="172"/>
      <c r="B842" s="171"/>
      <c r="C842" s="176"/>
      <c r="D842" s="172"/>
      <c r="E842" s="172"/>
      <c r="F842" s="172"/>
      <c r="G842" s="176"/>
      <c r="H842" s="172"/>
      <c r="I842" s="175"/>
      <c r="J842" s="172"/>
      <c r="K842" s="172"/>
      <c r="L842" s="172"/>
      <c r="M842" s="172"/>
      <c r="N842" s="172"/>
      <c r="O842" s="172"/>
      <c r="P842" s="172"/>
      <c r="Q842" s="172"/>
      <c r="R842" s="172"/>
      <c r="S842" s="172"/>
      <c r="T842" s="172"/>
      <c r="U842" s="172"/>
      <c r="V842" s="172"/>
      <c r="W842" s="172"/>
      <c r="X842" s="172"/>
      <c r="Y842" s="172"/>
      <c r="Z842" s="172"/>
      <c r="AA842" s="172"/>
      <c r="AB842" s="172"/>
      <c r="AC842" s="172"/>
      <c r="AD842" s="172"/>
      <c r="AE842" s="172"/>
      <c r="AF842" s="172"/>
    </row>
    <row r="843">
      <c r="A843" s="172"/>
      <c r="B843" s="171"/>
      <c r="C843" s="176"/>
      <c r="D843" s="172"/>
      <c r="E843" s="172"/>
      <c r="F843" s="172"/>
      <c r="G843" s="176"/>
      <c r="H843" s="172"/>
      <c r="I843" s="175"/>
      <c r="J843" s="172"/>
      <c r="K843" s="172"/>
      <c r="L843" s="172"/>
      <c r="M843" s="172"/>
      <c r="N843" s="172"/>
      <c r="O843" s="172"/>
      <c r="P843" s="172"/>
      <c r="Q843" s="172"/>
      <c r="R843" s="172"/>
      <c r="S843" s="172"/>
      <c r="T843" s="172"/>
      <c r="U843" s="172"/>
      <c r="V843" s="172"/>
      <c r="W843" s="172"/>
      <c r="X843" s="172"/>
      <c r="Y843" s="172"/>
      <c r="Z843" s="172"/>
      <c r="AA843" s="172"/>
      <c r="AB843" s="172"/>
      <c r="AC843" s="172"/>
      <c r="AD843" s="172"/>
      <c r="AE843" s="172"/>
      <c r="AF843" s="172"/>
    </row>
    <row r="844">
      <c r="A844" s="172"/>
      <c r="B844" s="171"/>
      <c r="C844" s="176"/>
      <c r="D844" s="172"/>
      <c r="E844" s="172"/>
      <c r="F844" s="172"/>
      <c r="G844" s="176"/>
      <c r="H844" s="172"/>
      <c r="I844" s="175"/>
      <c r="J844" s="172"/>
      <c r="K844" s="172"/>
      <c r="L844" s="172"/>
      <c r="M844" s="172"/>
      <c r="N844" s="172"/>
      <c r="O844" s="172"/>
      <c r="P844" s="172"/>
      <c r="Q844" s="172"/>
      <c r="R844" s="172"/>
      <c r="S844" s="172"/>
      <c r="T844" s="172"/>
      <c r="U844" s="172"/>
      <c r="V844" s="172"/>
      <c r="W844" s="172"/>
      <c r="X844" s="172"/>
      <c r="Y844" s="172"/>
      <c r="Z844" s="172"/>
      <c r="AA844" s="172"/>
      <c r="AB844" s="172"/>
      <c r="AC844" s="172"/>
      <c r="AD844" s="172"/>
      <c r="AE844" s="172"/>
      <c r="AF844" s="172"/>
    </row>
    <row r="845">
      <c r="A845" s="172"/>
      <c r="B845" s="171"/>
      <c r="C845" s="176"/>
      <c r="D845" s="172"/>
      <c r="E845" s="172"/>
      <c r="F845" s="172"/>
      <c r="G845" s="176"/>
      <c r="H845" s="172"/>
      <c r="I845" s="175"/>
      <c r="J845" s="172"/>
      <c r="K845" s="172"/>
      <c r="L845" s="172"/>
      <c r="M845" s="172"/>
      <c r="N845" s="172"/>
      <c r="O845" s="172"/>
      <c r="P845" s="172"/>
      <c r="Q845" s="172"/>
      <c r="R845" s="172"/>
      <c r="S845" s="172"/>
      <c r="T845" s="172"/>
      <c r="U845" s="172"/>
      <c r="V845" s="172"/>
      <c r="W845" s="172"/>
      <c r="X845" s="172"/>
      <c r="Y845" s="172"/>
      <c r="Z845" s="172"/>
      <c r="AA845" s="172"/>
      <c r="AB845" s="172"/>
      <c r="AC845" s="172"/>
      <c r="AD845" s="172"/>
      <c r="AE845" s="172"/>
      <c r="AF845" s="172"/>
    </row>
    <row r="846">
      <c r="A846" s="172"/>
      <c r="B846" s="171"/>
      <c r="C846" s="176"/>
      <c r="D846" s="172"/>
      <c r="E846" s="172"/>
      <c r="F846" s="172"/>
      <c r="G846" s="176"/>
      <c r="H846" s="172"/>
      <c r="I846" s="175"/>
      <c r="J846" s="172"/>
      <c r="K846" s="172"/>
      <c r="L846" s="172"/>
      <c r="M846" s="172"/>
      <c r="N846" s="172"/>
      <c r="O846" s="172"/>
      <c r="P846" s="172"/>
      <c r="Q846" s="172"/>
      <c r="R846" s="172"/>
      <c r="S846" s="172"/>
      <c r="T846" s="172"/>
      <c r="U846" s="172"/>
      <c r="V846" s="172"/>
      <c r="W846" s="172"/>
      <c r="X846" s="172"/>
      <c r="Y846" s="172"/>
      <c r="Z846" s="172"/>
      <c r="AA846" s="172"/>
      <c r="AB846" s="172"/>
      <c r="AC846" s="172"/>
      <c r="AD846" s="172"/>
      <c r="AE846" s="172"/>
      <c r="AF846" s="172"/>
    </row>
    <row r="847">
      <c r="A847" s="172"/>
      <c r="B847" s="171"/>
      <c r="C847" s="176"/>
      <c r="D847" s="172"/>
      <c r="E847" s="172"/>
      <c r="F847" s="172"/>
      <c r="G847" s="176"/>
      <c r="H847" s="172"/>
      <c r="I847" s="175"/>
      <c r="J847" s="172"/>
      <c r="K847" s="172"/>
      <c r="L847" s="172"/>
      <c r="M847" s="172"/>
      <c r="N847" s="172"/>
      <c r="O847" s="172"/>
      <c r="P847" s="172"/>
      <c r="Q847" s="172"/>
      <c r="R847" s="172"/>
      <c r="S847" s="172"/>
      <c r="T847" s="172"/>
      <c r="U847" s="172"/>
      <c r="V847" s="172"/>
      <c r="W847" s="172"/>
      <c r="X847" s="172"/>
      <c r="Y847" s="172"/>
      <c r="Z847" s="172"/>
      <c r="AA847" s="172"/>
      <c r="AB847" s="172"/>
      <c r="AC847" s="172"/>
      <c r="AD847" s="172"/>
      <c r="AE847" s="172"/>
      <c r="AF847" s="172"/>
    </row>
    <row r="848">
      <c r="A848" s="172"/>
      <c r="B848" s="171"/>
      <c r="C848" s="176"/>
      <c r="D848" s="172"/>
      <c r="E848" s="172"/>
      <c r="F848" s="172"/>
      <c r="G848" s="176"/>
      <c r="H848" s="172"/>
      <c r="I848" s="175"/>
      <c r="J848" s="172"/>
      <c r="K848" s="172"/>
      <c r="L848" s="172"/>
      <c r="M848" s="172"/>
      <c r="N848" s="172"/>
      <c r="O848" s="172"/>
      <c r="P848" s="172"/>
      <c r="Q848" s="172"/>
      <c r="R848" s="172"/>
      <c r="S848" s="172"/>
      <c r="T848" s="172"/>
      <c r="U848" s="172"/>
      <c r="V848" s="172"/>
      <c r="W848" s="172"/>
      <c r="X848" s="172"/>
      <c r="Y848" s="172"/>
      <c r="Z848" s="172"/>
      <c r="AA848" s="172"/>
      <c r="AB848" s="172"/>
      <c r="AC848" s="172"/>
      <c r="AD848" s="172"/>
      <c r="AE848" s="172"/>
      <c r="AF848" s="172"/>
    </row>
    <row r="849">
      <c r="A849" s="172"/>
      <c r="B849" s="171"/>
      <c r="C849" s="176"/>
      <c r="D849" s="172"/>
      <c r="E849" s="172"/>
      <c r="F849" s="172"/>
      <c r="G849" s="176"/>
      <c r="H849" s="172"/>
      <c r="I849" s="175"/>
      <c r="J849" s="172"/>
      <c r="K849" s="172"/>
      <c r="L849" s="172"/>
      <c r="M849" s="172"/>
      <c r="N849" s="172"/>
      <c r="O849" s="172"/>
      <c r="P849" s="172"/>
      <c r="Q849" s="172"/>
      <c r="R849" s="172"/>
      <c r="S849" s="172"/>
      <c r="T849" s="172"/>
      <c r="U849" s="172"/>
      <c r="V849" s="172"/>
      <c r="W849" s="172"/>
      <c r="X849" s="172"/>
      <c r="Y849" s="172"/>
      <c r="Z849" s="172"/>
      <c r="AA849" s="172"/>
      <c r="AB849" s="172"/>
      <c r="AC849" s="172"/>
      <c r="AD849" s="172"/>
      <c r="AE849" s="172"/>
      <c r="AF849" s="172"/>
    </row>
    <row r="850">
      <c r="A850" s="172"/>
      <c r="B850" s="171"/>
      <c r="C850" s="176"/>
      <c r="D850" s="172"/>
      <c r="E850" s="172"/>
      <c r="F850" s="172"/>
      <c r="G850" s="176"/>
      <c r="H850" s="172"/>
      <c r="I850" s="175"/>
      <c r="J850" s="172"/>
      <c r="K850" s="172"/>
      <c r="L850" s="172"/>
      <c r="M850" s="172"/>
      <c r="N850" s="172"/>
      <c r="O850" s="172"/>
      <c r="P850" s="172"/>
      <c r="Q850" s="172"/>
      <c r="R850" s="172"/>
      <c r="S850" s="172"/>
      <c r="T850" s="172"/>
      <c r="U850" s="172"/>
      <c r="V850" s="172"/>
      <c r="W850" s="172"/>
      <c r="X850" s="172"/>
      <c r="Y850" s="172"/>
      <c r="Z850" s="172"/>
      <c r="AA850" s="172"/>
      <c r="AB850" s="172"/>
      <c r="AC850" s="172"/>
      <c r="AD850" s="172"/>
      <c r="AE850" s="172"/>
      <c r="AF850" s="172"/>
    </row>
    <row r="851">
      <c r="A851" s="172"/>
      <c r="B851" s="171"/>
      <c r="C851" s="176"/>
      <c r="D851" s="172"/>
      <c r="E851" s="172"/>
      <c r="F851" s="172"/>
      <c r="G851" s="176"/>
      <c r="H851" s="172"/>
      <c r="I851" s="175"/>
      <c r="J851" s="172"/>
      <c r="K851" s="172"/>
      <c r="L851" s="172"/>
      <c r="M851" s="172"/>
      <c r="N851" s="172"/>
      <c r="O851" s="172"/>
      <c r="P851" s="172"/>
      <c r="Q851" s="172"/>
      <c r="R851" s="172"/>
      <c r="S851" s="172"/>
      <c r="T851" s="172"/>
      <c r="U851" s="172"/>
      <c r="V851" s="172"/>
      <c r="W851" s="172"/>
      <c r="X851" s="172"/>
      <c r="Y851" s="172"/>
      <c r="Z851" s="172"/>
      <c r="AA851" s="172"/>
      <c r="AB851" s="172"/>
      <c r="AC851" s="172"/>
      <c r="AD851" s="172"/>
      <c r="AE851" s="172"/>
      <c r="AF851" s="172"/>
    </row>
    <row r="852">
      <c r="A852" s="172"/>
      <c r="B852" s="171"/>
      <c r="C852" s="176"/>
      <c r="D852" s="172"/>
      <c r="E852" s="172"/>
      <c r="F852" s="172"/>
      <c r="G852" s="176"/>
      <c r="H852" s="172"/>
      <c r="I852" s="175"/>
      <c r="J852" s="172"/>
      <c r="K852" s="172"/>
      <c r="L852" s="172"/>
      <c r="M852" s="172"/>
      <c r="N852" s="172"/>
      <c r="O852" s="172"/>
      <c r="P852" s="172"/>
      <c r="Q852" s="172"/>
      <c r="R852" s="172"/>
      <c r="S852" s="172"/>
      <c r="T852" s="172"/>
      <c r="U852" s="172"/>
      <c r="V852" s="172"/>
      <c r="W852" s="172"/>
      <c r="X852" s="172"/>
      <c r="Y852" s="172"/>
      <c r="Z852" s="172"/>
      <c r="AA852" s="172"/>
      <c r="AB852" s="172"/>
      <c r="AC852" s="172"/>
      <c r="AD852" s="172"/>
      <c r="AE852" s="172"/>
      <c r="AF852" s="172"/>
    </row>
    <row r="853">
      <c r="A853" s="172"/>
      <c r="B853" s="171"/>
      <c r="C853" s="176"/>
      <c r="D853" s="172"/>
      <c r="E853" s="172"/>
      <c r="F853" s="172"/>
      <c r="G853" s="176"/>
      <c r="H853" s="172"/>
      <c r="I853" s="175"/>
      <c r="J853" s="172"/>
      <c r="K853" s="172"/>
      <c r="L853" s="172"/>
      <c r="M853" s="172"/>
      <c r="N853" s="172"/>
      <c r="O853" s="172"/>
      <c r="P853" s="172"/>
      <c r="Q853" s="172"/>
      <c r="R853" s="172"/>
      <c r="S853" s="172"/>
      <c r="T853" s="172"/>
      <c r="U853" s="172"/>
      <c r="V853" s="172"/>
      <c r="W853" s="172"/>
      <c r="X853" s="172"/>
      <c r="Y853" s="172"/>
      <c r="Z853" s="172"/>
      <c r="AA853" s="172"/>
      <c r="AB853" s="172"/>
      <c r="AC853" s="172"/>
      <c r="AD853" s="172"/>
      <c r="AE853" s="172"/>
      <c r="AF853" s="172"/>
    </row>
    <row r="854">
      <c r="A854" s="172"/>
      <c r="B854" s="171"/>
      <c r="C854" s="176"/>
      <c r="D854" s="172"/>
      <c r="E854" s="172"/>
      <c r="F854" s="172"/>
      <c r="G854" s="176"/>
      <c r="H854" s="172"/>
      <c r="I854" s="175"/>
      <c r="J854" s="172"/>
      <c r="K854" s="172"/>
      <c r="L854" s="172"/>
      <c r="M854" s="172"/>
      <c r="N854" s="172"/>
      <c r="O854" s="172"/>
      <c r="P854" s="172"/>
      <c r="Q854" s="172"/>
      <c r="R854" s="172"/>
      <c r="S854" s="172"/>
      <c r="T854" s="172"/>
      <c r="U854" s="172"/>
      <c r="V854" s="172"/>
      <c r="W854" s="172"/>
      <c r="X854" s="172"/>
      <c r="Y854" s="172"/>
      <c r="Z854" s="172"/>
      <c r="AA854" s="172"/>
      <c r="AB854" s="172"/>
      <c r="AC854" s="172"/>
      <c r="AD854" s="172"/>
      <c r="AE854" s="172"/>
      <c r="AF854" s="172"/>
    </row>
    <row r="855">
      <c r="A855" s="172"/>
      <c r="B855" s="171"/>
      <c r="C855" s="176"/>
      <c r="D855" s="172"/>
      <c r="E855" s="172"/>
      <c r="F855" s="172"/>
      <c r="G855" s="176"/>
      <c r="H855" s="172"/>
      <c r="I855" s="175"/>
      <c r="J855" s="172"/>
      <c r="K855" s="172"/>
      <c r="L855" s="172"/>
      <c r="M855" s="172"/>
      <c r="N855" s="172"/>
      <c r="O855" s="172"/>
      <c r="P855" s="172"/>
      <c r="Q855" s="172"/>
      <c r="R855" s="172"/>
      <c r="S855" s="172"/>
      <c r="T855" s="172"/>
      <c r="U855" s="172"/>
      <c r="V855" s="172"/>
      <c r="W855" s="172"/>
      <c r="X855" s="172"/>
      <c r="Y855" s="172"/>
      <c r="Z855" s="172"/>
      <c r="AA855" s="172"/>
      <c r="AB855" s="172"/>
      <c r="AC855" s="172"/>
      <c r="AD855" s="172"/>
      <c r="AE855" s="172"/>
      <c r="AF855" s="172"/>
    </row>
    <row r="856">
      <c r="A856" s="172"/>
      <c r="B856" s="171"/>
      <c r="C856" s="176"/>
      <c r="D856" s="172"/>
      <c r="E856" s="172"/>
      <c r="F856" s="172"/>
      <c r="G856" s="176"/>
      <c r="H856" s="172"/>
      <c r="I856" s="175"/>
      <c r="J856" s="172"/>
      <c r="K856" s="172"/>
      <c r="L856" s="172"/>
      <c r="M856" s="172"/>
      <c r="N856" s="172"/>
      <c r="O856" s="172"/>
      <c r="P856" s="172"/>
      <c r="Q856" s="172"/>
      <c r="R856" s="172"/>
      <c r="S856" s="172"/>
      <c r="T856" s="172"/>
      <c r="U856" s="172"/>
      <c r="V856" s="172"/>
      <c r="W856" s="172"/>
      <c r="X856" s="172"/>
      <c r="Y856" s="172"/>
      <c r="Z856" s="172"/>
      <c r="AA856" s="172"/>
      <c r="AB856" s="172"/>
      <c r="AC856" s="172"/>
      <c r="AD856" s="172"/>
      <c r="AE856" s="172"/>
      <c r="AF856" s="172"/>
    </row>
    <row r="857">
      <c r="A857" s="172"/>
      <c r="B857" s="171"/>
      <c r="C857" s="176"/>
      <c r="D857" s="172"/>
      <c r="E857" s="172"/>
      <c r="F857" s="172"/>
      <c r="G857" s="176"/>
      <c r="H857" s="172"/>
      <c r="I857" s="175"/>
      <c r="J857" s="172"/>
      <c r="K857" s="172"/>
      <c r="L857" s="172"/>
      <c r="M857" s="172"/>
      <c r="N857" s="172"/>
      <c r="O857" s="172"/>
      <c r="P857" s="172"/>
      <c r="Q857" s="172"/>
      <c r="R857" s="172"/>
      <c r="S857" s="172"/>
      <c r="T857" s="172"/>
      <c r="U857" s="172"/>
      <c r="V857" s="172"/>
      <c r="W857" s="172"/>
      <c r="X857" s="172"/>
      <c r="Y857" s="172"/>
      <c r="Z857" s="172"/>
      <c r="AA857" s="172"/>
      <c r="AB857" s="172"/>
      <c r="AC857" s="172"/>
      <c r="AD857" s="172"/>
      <c r="AE857" s="172"/>
      <c r="AF857" s="172"/>
    </row>
    <row r="858">
      <c r="A858" s="172"/>
      <c r="B858" s="171"/>
      <c r="C858" s="176"/>
      <c r="D858" s="172"/>
      <c r="E858" s="172"/>
      <c r="F858" s="172"/>
      <c r="G858" s="176"/>
      <c r="H858" s="172"/>
      <c r="I858" s="175"/>
      <c r="J858" s="172"/>
      <c r="K858" s="172"/>
      <c r="L858" s="172"/>
      <c r="M858" s="172"/>
      <c r="N858" s="172"/>
      <c r="O858" s="172"/>
      <c r="P858" s="172"/>
      <c r="Q858" s="172"/>
      <c r="R858" s="172"/>
      <c r="S858" s="172"/>
      <c r="T858" s="172"/>
      <c r="U858" s="172"/>
      <c r="V858" s="172"/>
      <c r="W858" s="172"/>
      <c r="X858" s="172"/>
      <c r="Y858" s="172"/>
      <c r="Z858" s="172"/>
      <c r="AA858" s="172"/>
      <c r="AB858" s="172"/>
      <c r="AC858" s="172"/>
      <c r="AD858" s="172"/>
      <c r="AE858" s="172"/>
      <c r="AF858" s="172"/>
    </row>
    <row r="859">
      <c r="A859" s="172"/>
      <c r="B859" s="171"/>
      <c r="C859" s="176"/>
      <c r="D859" s="172"/>
      <c r="E859" s="172"/>
      <c r="F859" s="172"/>
      <c r="G859" s="176"/>
      <c r="H859" s="172"/>
      <c r="I859" s="175"/>
      <c r="J859" s="172"/>
      <c r="K859" s="172"/>
      <c r="L859" s="172"/>
      <c r="M859" s="172"/>
      <c r="N859" s="172"/>
      <c r="O859" s="172"/>
      <c r="P859" s="172"/>
      <c r="Q859" s="172"/>
      <c r="R859" s="172"/>
      <c r="S859" s="172"/>
      <c r="T859" s="172"/>
      <c r="U859" s="172"/>
      <c r="V859" s="172"/>
      <c r="W859" s="172"/>
      <c r="X859" s="172"/>
      <c r="Y859" s="172"/>
      <c r="Z859" s="172"/>
      <c r="AA859" s="172"/>
      <c r="AB859" s="172"/>
      <c r="AC859" s="172"/>
      <c r="AD859" s="172"/>
      <c r="AE859" s="172"/>
      <c r="AF859" s="172"/>
    </row>
    <row r="860">
      <c r="A860" s="172"/>
      <c r="B860" s="171"/>
      <c r="C860" s="176"/>
      <c r="D860" s="172"/>
      <c r="E860" s="172"/>
      <c r="F860" s="172"/>
      <c r="G860" s="176"/>
      <c r="H860" s="172"/>
      <c r="I860" s="175"/>
      <c r="J860" s="172"/>
      <c r="K860" s="172"/>
      <c r="L860" s="172"/>
      <c r="M860" s="172"/>
      <c r="N860" s="172"/>
      <c r="O860" s="172"/>
      <c r="P860" s="172"/>
      <c r="Q860" s="172"/>
      <c r="R860" s="172"/>
      <c r="S860" s="172"/>
      <c r="T860" s="172"/>
      <c r="U860" s="172"/>
      <c r="V860" s="172"/>
      <c r="W860" s="172"/>
      <c r="X860" s="172"/>
      <c r="Y860" s="172"/>
      <c r="Z860" s="172"/>
      <c r="AA860" s="172"/>
      <c r="AB860" s="172"/>
      <c r="AC860" s="172"/>
      <c r="AD860" s="172"/>
      <c r="AE860" s="172"/>
      <c r="AF860" s="172"/>
    </row>
    <row r="861">
      <c r="A861" s="172"/>
      <c r="B861" s="171"/>
      <c r="C861" s="176"/>
      <c r="D861" s="172"/>
      <c r="E861" s="172"/>
      <c r="F861" s="172"/>
      <c r="G861" s="176"/>
      <c r="H861" s="172"/>
      <c r="I861" s="175"/>
      <c r="J861" s="172"/>
      <c r="K861" s="172"/>
      <c r="L861" s="172"/>
      <c r="M861" s="172"/>
      <c r="N861" s="172"/>
      <c r="O861" s="172"/>
      <c r="P861" s="172"/>
      <c r="Q861" s="172"/>
      <c r="R861" s="172"/>
      <c r="S861" s="172"/>
      <c r="T861" s="172"/>
      <c r="U861" s="172"/>
      <c r="V861" s="172"/>
      <c r="W861" s="172"/>
      <c r="X861" s="172"/>
      <c r="Y861" s="172"/>
      <c r="Z861" s="172"/>
      <c r="AA861" s="172"/>
      <c r="AB861" s="172"/>
      <c r="AC861" s="172"/>
      <c r="AD861" s="172"/>
      <c r="AE861" s="172"/>
      <c r="AF861" s="172"/>
    </row>
    <row r="862">
      <c r="A862" s="172"/>
      <c r="B862" s="171"/>
      <c r="C862" s="176"/>
      <c r="D862" s="172"/>
      <c r="E862" s="172"/>
      <c r="F862" s="172"/>
      <c r="G862" s="176"/>
      <c r="H862" s="172"/>
      <c r="I862" s="175"/>
      <c r="J862" s="172"/>
      <c r="K862" s="172"/>
      <c r="L862" s="172"/>
      <c r="M862" s="172"/>
      <c r="N862" s="172"/>
      <c r="O862" s="172"/>
      <c r="P862" s="172"/>
      <c r="Q862" s="172"/>
      <c r="R862" s="172"/>
      <c r="S862" s="172"/>
      <c r="T862" s="172"/>
      <c r="U862" s="172"/>
      <c r="V862" s="172"/>
      <c r="W862" s="172"/>
      <c r="X862" s="172"/>
      <c r="Y862" s="172"/>
      <c r="Z862" s="172"/>
      <c r="AA862" s="172"/>
      <c r="AB862" s="172"/>
      <c r="AC862" s="172"/>
      <c r="AD862" s="172"/>
      <c r="AE862" s="172"/>
      <c r="AF862" s="172"/>
    </row>
    <row r="863">
      <c r="A863" s="172"/>
      <c r="B863" s="171"/>
      <c r="C863" s="176"/>
      <c r="D863" s="172"/>
      <c r="E863" s="172"/>
      <c r="F863" s="172"/>
      <c r="G863" s="176"/>
      <c r="H863" s="172"/>
      <c r="I863" s="175"/>
      <c r="J863" s="172"/>
      <c r="K863" s="172"/>
      <c r="L863" s="172"/>
      <c r="M863" s="172"/>
      <c r="N863" s="172"/>
      <c r="O863" s="172"/>
      <c r="P863" s="172"/>
      <c r="Q863" s="172"/>
      <c r="R863" s="172"/>
      <c r="S863" s="172"/>
      <c r="T863" s="172"/>
      <c r="U863" s="172"/>
      <c r="V863" s="172"/>
      <c r="W863" s="172"/>
      <c r="X863" s="172"/>
      <c r="Y863" s="172"/>
      <c r="Z863" s="172"/>
      <c r="AA863" s="172"/>
      <c r="AB863" s="172"/>
      <c r="AC863" s="172"/>
      <c r="AD863" s="172"/>
      <c r="AE863" s="172"/>
      <c r="AF863" s="172"/>
    </row>
    <row r="864">
      <c r="A864" s="172"/>
      <c r="B864" s="171"/>
      <c r="C864" s="176"/>
      <c r="D864" s="172"/>
      <c r="E864" s="172"/>
      <c r="F864" s="172"/>
      <c r="G864" s="176"/>
      <c r="H864" s="172"/>
      <c r="I864" s="175"/>
      <c r="J864" s="172"/>
      <c r="K864" s="172"/>
      <c r="L864" s="172"/>
      <c r="M864" s="172"/>
      <c r="N864" s="172"/>
      <c r="O864" s="172"/>
      <c r="P864" s="172"/>
      <c r="Q864" s="172"/>
      <c r="R864" s="172"/>
      <c r="S864" s="172"/>
      <c r="T864" s="172"/>
      <c r="U864" s="172"/>
      <c r="V864" s="172"/>
      <c r="W864" s="172"/>
      <c r="X864" s="172"/>
      <c r="Y864" s="172"/>
      <c r="Z864" s="172"/>
      <c r="AA864" s="172"/>
      <c r="AB864" s="172"/>
      <c r="AC864" s="172"/>
      <c r="AD864" s="172"/>
      <c r="AE864" s="172"/>
      <c r="AF864" s="172"/>
    </row>
    <row r="865">
      <c r="A865" s="172"/>
      <c r="B865" s="171"/>
      <c r="C865" s="176"/>
      <c r="D865" s="172"/>
      <c r="E865" s="172"/>
      <c r="F865" s="172"/>
      <c r="G865" s="176"/>
      <c r="H865" s="172"/>
      <c r="I865" s="175"/>
      <c r="J865" s="172"/>
      <c r="K865" s="172"/>
      <c r="L865" s="172"/>
      <c r="M865" s="172"/>
      <c r="N865" s="172"/>
      <c r="O865" s="172"/>
      <c r="P865" s="172"/>
      <c r="Q865" s="172"/>
      <c r="R865" s="172"/>
      <c r="S865" s="172"/>
      <c r="T865" s="172"/>
      <c r="U865" s="172"/>
      <c r="V865" s="172"/>
      <c r="W865" s="172"/>
      <c r="X865" s="172"/>
      <c r="Y865" s="172"/>
      <c r="Z865" s="172"/>
      <c r="AA865" s="172"/>
      <c r="AB865" s="172"/>
      <c r="AC865" s="172"/>
      <c r="AD865" s="172"/>
      <c r="AE865" s="172"/>
      <c r="AF865" s="172"/>
    </row>
    <row r="866">
      <c r="A866" s="172"/>
      <c r="B866" s="171"/>
      <c r="C866" s="176"/>
      <c r="D866" s="172"/>
      <c r="E866" s="172"/>
      <c r="F866" s="172"/>
      <c r="G866" s="176"/>
      <c r="H866" s="172"/>
      <c r="I866" s="175"/>
      <c r="J866" s="172"/>
      <c r="K866" s="172"/>
      <c r="L866" s="172"/>
      <c r="M866" s="172"/>
      <c r="N866" s="172"/>
      <c r="O866" s="172"/>
      <c r="P866" s="172"/>
      <c r="Q866" s="172"/>
      <c r="R866" s="172"/>
      <c r="S866" s="172"/>
      <c r="T866" s="172"/>
      <c r="U866" s="172"/>
      <c r="V866" s="172"/>
      <c r="W866" s="172"/>
      <c r="X866" s="172"/>
      <c r="Y866" s="172"/>
      <c r="Z866" s="172"/>
      <c r="AA866" s="172"/>
      <c r="AB866" s="172"/>
      <c r="AC866" s="172"/>
      <c r="AD866" s="172"/>
      <c r="AE866" s="172"/>
      <c r="AF866" s="172"/>
    </row>
    <row r="867">
      <c r="A867" s="172"/>
      <c r="B867" s="171"/>
      <c r="C867" s="176"/>
      <c r="D867" s="172"/>
      <c r="E867" s="172"/>
      <c r="F867" s="172"/>
      <c r="G867" s="176"/>
      <c r="H867" s="172"/>
      <c r="I867" s="175"/>
      <c r="J867" s="172"/>
      <c r="K867" s="172"/>
      <c r="L867" s="172"/>
      <c r="M867" s="172"/>
      <c r="N867" s="172"/>
      <c r="O867" s="172"/>
      <c r="P867" s="172"/>
      <c r="Q867" s="172"/>
      <c r="R867" s="172"/>
      <c r="S867" s="172"/>
      <c r="T867" s="172"/>
      <c r="U867" s="172"/>
      <c r="V867" s="172"/>
      <c r="W867" s="172"/>
      <c r="X867" s="172"/>
      <c r="Y867" s="172"/>
      <c r="Z867" s="172"/>
      <c r="AA867" s="172"/>
      <c r="AB867" s="172"/>
      <c r="AC867" s="172"/>
      <c r="AD867" s="172"/>
      <c r="AE867" s="172"/>
      <c r="AF867" s="172"/>
    </row>
    <row r="868">
      <c r="A868" s="172"/>
      <c r="B868" s="171"/>
      <c r="C868" s="176"/>
      <c r="D868" s="172"/>
      <c r="E868" s="172"/>
      <c r="F868" s="172"/>
      <c r="G868" s="176"/>
      <c r="H868" s="172"/>
      <c r="I868" s="175"/>
      <c r="J868" s="172"/>
      <c r="K868" s="172"/>
      <c r="L868" s="172"/>
      <c r="M868" s="172"/>
      <c r="N868" s="172"/>
      <c r="O868" s="172"/>
      <c r="P868" s="172"/>
      <c r="Q868" s="172"/>
      <c r="R868" s="172"/>
      <c r="S868" s="172"/>
      <c r="T868" s="172"/>
      <c r="U868" s="172"/>
      <c r="V868" s="172"/>
      <c r="W868" s="172"/>
      <c r="X868" s="172"/>
      <c r="Y868" s="172"/>
      <c r="Z868" s="172"/>
      <c r="AA868" s="172"/>
      <c r="AB868" s="172"/>
      <c r="AC868" s="172"/>
      <c r="AD868" s="172"/>
      <c r="AE868" s="172"/>
      <c r="AF868" s="172"/>
    </row>
    <row r="869">
      <c r="A869" s="172"/>
      <c r="B869" s="171"/>
      <c r="C869" s="176"/>
      <c r="D869" s="172"/>
      <c r="E869" s="172"/>
      <c r="F869" s="172"/>
      <c r="G869" s="176"/>
      <c r="H869" s="172"/>
      <c r="I869" s="175"/>
      <c r="J869" s="172"/>
      <c r="K869" s="172"/>
      <c r="L869" s="172"/>
      <c r="M869" s="172"/>
      <c r="N869" s="172"/>
      <c r="O869" s="172"/>
      <c r="P869" s="172"/>
      <c r="Q869" s="172"/>
      <c r="R869" s="172"/>
      <c r="S869" s="172"/>
      <c r="T869" s="172"/>
      <c r="U869" s="172"/>
      <c r="V869" s="172"/>
      <c r="W869" s="172"/>
      <c r="X869" s="172"/>
      <c r="Y869" s="172"/>
      <c r="Z869" s="172"/>
      <c r="AA869" s="172"/>
      <c r="AB869" s="172"/>
      <c r="AC869" s="172"/>
      <c r="AD869" s="172"/>
      <c r="AE869" s="172"/>
      <c r="AF869" s="172"/>
    </row>
    <row r="870">
      <c r="A870" s="172"/>
      <c r="B870" s="171"/>
      <c r="C870" s="176"/>
      <c r="D870" s="172"/>
      <c r="E870" s="172"/>
      <c r="F870" s="172"/>
      <c r="G870" s="176"/>
      <c r="H870" s="172"/>
      <c r="I870" s="175"/>
      <c r="J870" s="172"/>
      <c r="K870" s="172"/>
      <c r="L870" s="172"/>
      <c r="M870" s="172"/>
      <c r="N870" s="172"/>
      <c r="O870" s="172"/>
      <c r="P870" s="172"/>
      <c r="Q870" s="172"/>
      <c r="R870" s="172"/>
      <c r="S870" s="172"/>
      <c r="T870" s="172"/>
      <c r="U870" s="172"/>
      <c r="V870" s="172"/>
      <c r="W870" s="172"/>
      <c r="X870" s="172"/>
      <c r="Y870" s="172"/>
      <c r="Z870" s="172"/>
      <c r="AA870" s="172"/>
      <c r="AB870" s="172"/>
      <c r="AC870" s="172"/>
      <c r="AD870" s="172"/>
      <c r="AE870" s="172"/>
      <c r="AF870" s="172"/>
    </row>
    <row r="871">
      <c r="A871" s="172"/>
      <c r="B871" s="171"/>
      <c r="C871" s="176"/>
      <c r="D871" s="172"/>
      <c r="E871" s="172"/>
      <c r="F871" s="172"/>
      <c r="G871" s="176"/>
      <c r="H871" s="172"/>
      <c r="I871" s="175"/>
      <c r="J871" s="172"/>
      <c r="K871" s="172"/>
      <c r="L871" s="172"/>
      <c r="M871" s="172"/>
      <c r="N871" s="172"/>
      <c r="O871" s="172"/>
      <c r="P871" s="172"/>
      <c r="Q871" s="172"/>
      <c r="R871" s="172"/>
      <c r="S871" s="172"/>
      <c r="T871" s="172"/>
      <c r="U871" s="172"/>
      <c r="V871" s="172"/>
      <c r="W871" s="172"/>
      <c r="X871" s="172"/>
      <c r="Y871" s="172"/>
      <c r="Z871" s="172"/>
      <c r="AA871" s="172"/>
      <c r="AB871" s="172"/>
      <c r="AC871" s="172"/>
      <c r="AD871" s="172"/>
      <c r="AE871" s="172"/>
      <c r="AF871" s="172"/>
    </row>
    <row r="872">
      <c r="A872" s="172"/>
      <c r="B872" s="171"/>
      <c r="C872" s="176"/>
      <c r="D872" s="172"/>
      <c r="E872" s="172"/>
      <c r="F872" s="172"/>
      <c r="G872" s="176"/>
      <c r="H872" s="172"/>
      <c r="I872" s="175"/>
      <c r="J872" s="172"/>
      <c r="K872" s="172"/>
      <c r="L872" s="172"/>
      <c r="M872" s="172"/>
      <c r="N872" s="172"/>
      <c r="O872" s="172"/>
      <c r="P872" s="172"/>
      <c r="Q872" s="172"/>
      <c r="R872" s="172"/>
      <c r="S872" s="172"/>
      <c r="T872" s="172"/>
      <c r="U872" s="172"/>
      <c r="V872" s="172"/>
      <c r="W872" s="172"/>
      <c r="X872" s="172"/>
      <c r="Y872" s="172"/>
      <c r="Z872" s="172"/>
      <c r="AA872" s="172"/>
      <c r="AB872" s="172"/>
      <c r="AC872" s="172"/>
      <c r="AD872" s="172"/>
      <c r="AE872" s="172"/>
      <c r="AF872" s="172"/>
    </row>
    <row r="873">
      <c r="A873" s="172"/>
      <c r="B873" s="171"/>
      <c r="C873" s="176"/>
      <c r="D873" s="172"/>
      <c r="E873" s="172"/>
      <c r="F873" s="172"/>
      <c r="G873" s="176"/>
      <c r="H873" s="172"/>
      <c r="I873" s="175"/>
      <c r="J873" s="172"/>
      <c r="K873" s="172"/>
      <c r="L873" s="172"/>
      <c r="M873" s="172"/>
      <c r="N873" s="172"/>
      <c r="O873" s="172"/>
      <c r="P873" s="172"/>
      <c r="Q873" s="172"/>
      <c r="R873" s="172"/>
      <c r="S873" s="172"/>
      <c r="T873" s="172"/>
      <c r="U873" s="172"/>
      <c r="V873" s="172"/>
      <c r="W873" s="172"/>
      <c r="X873" s="172"/>
      <c r="Y873" s="172"/>
      <c r="Z873" s="172"/>
      <c r="AA873" s="172"/>
      <c r="AB873" s="172"/>
      <c r="AC873" s="172"/>
      <c r="AD873" s="172"/>
      <c r="AE873" s="172"/>
      <c r="AF873" s="172"/>
    </row>
    <row r="874">
      <c r="A874" s="172"/>
      <c r="B874" s="171"/>
      <c r="C874" s="176"/>
      <c r="D874" s="172"/>
      <c r="E874" s="172"/>
      <c r="F874" s="172"/>
      <c r="G874" s="176"/>
      <c r="H874" s="172"/>
      <c r="I874" s="175"/>
      <c r="J874" s="172"/>
      <c r="K874" s="172"/>
      <c r="L874" s="172"/>
      <c r="M874" s="172"/>
      <c r="N874" s="172"/>
      <c r="O874" s="172"/>
      <c r="P874" s="172"/>
      <c r="Q874" s="172"/>
      <c r="R874" s="172"/>
      <c r="S874" s="172"/>
      <c r="T874" s="172"/>
      <c r="U874" s="172"/>
      <c r="V874" s="172"/>
      <c r="W874" s="172"/>
      <c r="X874" s="172"/>
      <c r="Y874" s="172"/>
      <c r="Z874" s="172"/>
      <c r="AA874" s="172"/>
      <c r="AB874" s="172"/>
      <c r="AC874" s="172"/>
      <c r="AD874" s="172"/>
      <c r="AE874" s="172"/>
      <c r="AF874" s="172"/>
    </row>
    <row r="875">
      <c r="A875" s="172"/>
      <c r="B875" s="171"/>
      <c r="C875" s="176"/>
      <c r="D875" s="172"/>
      <c r="E875" s="172"/>
      <c r="F875" s="172"/>
      <c r="G875" s="176"/>
      <c r="H875" s="172"/>
      <c r="I875" s="175"/>
      <c r="J875" s="172"/>
      <c r="K875" s="172"/>
      <c r="L875" s="172"/>
      <c r="M875" s="172"/>
      <c r="N875" s="172"/>
      <c r="O875" s="172"/>
      <c r="P875" s="172"/>
      <c r="Q875" s="172"/>
      <c r="R875" s="172"/>
      <c r="S875" s="172"/>
      <c r="T875" s="172"/>
      <c r="U875" s="172"/>
      <c r="V875" s="172"/>
      <c r="W875" s="172"/>
      <c r="X875" s="172"/>
      <c r="Y875" s="172"/>
      <c r="Z875" s="172"/>
      <c r="AA875" s="172"/>
      <c r="AB875" s="172"/>
      <c r="AC875" s="172"/>
      <c r="AD875" s="172"/>
      <c r="AE875" s="172"/>
      <c r="AF875" s="172"/>
    </row>
    <row r="876">
      <c r="A876" s="172"/>
      <c r="B876" s="171"/>
      <c r="C876" s="176"/>
      <c r="D876" s="172"/>
      <c r="E876" s="172"/>
      <c r="F876" s="172"/>
      <c r="G876" s="176"/>
      <c r="H876" s="172"/>
      <c r="I876" s="175"/>
      <c r="J876" s="172"/>
      <c r="K876" s="172"/>
      <c r="L876" s="172"/>
      <c r="M876" s="172"/>
      <c r="N876" s="172"/>
      <c r="O876" s="172"/>
      <c r="P876" s="172"/>
      <c r="Q876" s="172"/>
      <c r="R876" s="172"/>
      <c r="S876" s="172"/>
      <c r="T876" s="172"/>
      <c r="U876" s="172"/>
      <c r="V876" s="172"/>
      <c r="W876" s="172"/>
      <c r="X876" s="172"/>
      <c r="Y876" s="172"/>
      <c r="Z876" s="172"/>
      <c r="AA876" s="172"/>
      <c r="AB876" s="172"/>
      <c r="AC876" s="172"/>
      <c r="AD876" s="172"/>
      <c r="AE876" s="172"/>
      <c r="AF876" s="172"/>
    </row>
    <row r="877">
      <c r="A877" s="172"/>
      <c r="B877" s="171"/>
      <c r="C877" s="176"/>
      <c r="D877" s="172"/>
      <c r="E877" s="172"/>
      <c r="F877" s="172"/>
      <c r="G877" s="176"/>
      <c r="H877" s="172"/>
      <c r="I877" s="175"/>
      <c r="J877" s="172"/>
      <c r="K877" s="172"/>
      <c r="L877" s="172"/>
      <c r="M877" s="172"/>
      <c r="N877" s="172"/>
      <c r="O877" s="172"/>
      <c r="P877" s="172"/>
      <c r="Q877" s="172"/>
      <c r="R877" s="172"/>
      <c r="S877" s="172"/>
      <c r="T877" s="172"/>
      <c r="U877" s="172"/>
      <c r="V877" s="172"/>
      <c r="W877" s="172"/>
      <c r="X877" s="172"/>
      <c r="Y877" s="172"/>
      <c r="Z877" s="172"/>
      <c r="AA877" s="172"/>
      <c r="AB877" s="172"/>
      <c r="AC877" s="172"/>
      <c r="AD877" s="172"/>
      <c r="AE877" s="172"/>
      <c r="AF877" s="172"/>
    </row>
    <row r="878">
      <c r="A878" s="172"/>
      <c r="B878" s="171"/>
      <c r="C878" s="176"/>
      <c r="D878" s="172"/>
      <c r="E878" s="172"/>
      <c r="F878" s="172"/>
      <c r="G878" s="176"/>
      <c r="H878" s="172"/>
      <c r="I878" s="175"/>
      <c r="J878" s="172"/>
      <c r="K878" s="172"/>
      <c r="L878" s="172"/>
      <c r="M878" s="172"/>
      <c r="N878" s="172"/>
      <c r="O878" s="172"/>
      <c r="P878" s="172"/>
      <c r="Q878" s="172"/>
      <c r="R878" s="172"/>
      <c r="S878" s="172"/>
      <c r="T878" s="172"/>
      <c r="U878" s="172"/>
      <c r="V878" s="172"/>
      <c r="W878" s="172"/>
      <c r="X878" s="172"/>
      <c r="Y878" s="172"/>
      <c r="Z878" s="172"/>
      <c r="AA878" s="172"/>
      <c r="AB878" s="172"/>
      <c r="AC878" s="172"/>
      <c r="AD878" s="172"/>
      <c r="AE878" s="172"/>
      <c r="AF878" s="172"/>
    </row>
    <row r="879">
      <c r="A879" s="172"/>
      <c r="B879" s="171"/>
      <c r="C879" s="176"/>
      <c r="D879" s="172"/>
      <c r="E879" s="172"/>
      <c r="F879" s="172"/>
      <c r="G879" s="176"/>
      <c r="H879" s="172"/>
      <c r="I879" s="175"/>
      <c r="J879" s="172"/>
      <c r="K879" s="172"/>
      <c r="L879" s="172"/>
      <c r="M879" s="172"/>
      <c r="N879" s="172"/>
      <c r="O879" s="172"/>
      <c r="P879" s="172"/>
      <c r="Q879" s="172"/>
      <c r="R879" s="172"/>
      <c r="S879" s="172"/>
      <c r="T879" s="172"/>
      <c r="U879" s="172"/>
      <c r="V879" s="172"/>
      <c r="W879" s="172"/>
      <c r="X879" s="172"/>
      <c r="Y879" s="172"/>
      <c r="Z879" s="172"/>
      <c r="AA879" s="172"/>
      <c r="AB879" s="172"/>
      <c r="AC879" s="172"/>
      <c r="AD879" s="172"/>
      <c r="AE879" s="172"/>
      <c r="AF879" s="172"/>
    </row>
    <row r="880">
      <c r="A880" s="172"/>
      <c r="B880" s="171"/>
      <c r="C880" s="176"/>
      <c r="D880" s="172"/>
      <c r="E880" s="172"/>
      <c r="F880" s="172"/>
      <c r="G880" s="176"/>
      <c r="H880" s="172"/>
      <c r="I880" s="175"/>
      <c r="J880" s="172"/>
      <c r="K880" s="172"/>
      <c r="L880" s="172"/>
      <c r="M880" s="172"/>
      <c r="N880" s="172"/>
      <c r="O880" s="172"/>
      <c r="P880" s="172"/>
      <c r="Q880" s="172"/>
      <c r="R880" s="172"/>
      <c r="S880" s="172"/>
      <c r="T880" s="172"/>
      <c r="U880" s="172"/>
      <c r="V880" s="172"/>
      <c r="W880" s="172"/>
      <c r="X880" s="172"/>
      <c r="Y880" s="172"/>
      <c r="Z880" s="172"/>
      <c r="AA880" s="172"/>
      <c r="AB880" s="172"/>
      <c r="AC880" s="172"/>
      <c r="AD880" s="172"/>
      <c r="AE880" s="172"/>
      <c r="AF880" s="172"/>
    </row>
    <row r="881">
      <c r="A881" s="172"/>
      <c r="B881" s="171"/>
      <c r="C881" s="176"/>
      <c r="D881" s="172"/>
      <c r="E881" s="172"/>
      <c r="F881" s="172"/>
      <c r="G881" s="176"/>
      <c r="H881" s="172"/>
      <c r="I881" s="175"/>
      <c r="J881" s="172"/>
      <c r="K881" s="172"/>
      <c r="L881" s="172"/>
      <c r="M881" s="172"/>
      <c r="N881" s="172"/>
      <c r="O881" s="172"/>
      <c r="P881" s="172"/>
      <c r="Q881" s="172"/>
      <c r="R881" s="172"/>
      <c r="S881" s="172"/>
      <c r="T881" s="172"/>
      <c r="U881" s="172"/>
      <c r="V881" s="172"/>
      <c r="W881" s="172"/>
      <c r="X881" s="172"/>
      <c r="Y881" s="172"/>
      <c r="Z881" s="172"/>
      <c r="AA881" s="172"/>
      <c r="AB881" s="172"/>
      <c r="AC881" s="172"/>
      <c r="AD881" s="172"/>
      <c r="AE881" s="172"/>
      <c r="AF881" s="172"/>
    </row>
    <row r="882">
      <c r="A882" s="172"/>
      <c r="B882" s="171"/>
      <c r="C882" s="176"/>
      <c r="D882" s="172"/>
      <c r="E882" s="172"/>
      <c r="F882" s="172"/>
      <c r="G882" s="176"/>
      <c r="H882" s="172"/>
      <c r="I882" s="175"/>
      <c r="J882" s="172"/>
      <c r="K882" s="172"/>
      <c r="L882" s="172"/>
      <c r="M882" s="172"/>
      <c r="N882" s="172"/>
      <c r="O882" s="172"/>
      <c r="P882" s="172"/>
      <c r="Q882" s="172"/>
      <c r="R882" s="172"/>
      <c r="S882" s="172"/>
      <c r="T882" s="172"/>
      <c r="U882" s="172"/>
      <c r="V882" s="172"/>
      <c r="W882" s="172"/>
      <c r="X882" s="172"/>
      <c r="Y882" s="172"/>
      <c r="Z882" s="172"/>
      <c r="AA882" s="172"/>
      <c r="AB882" s="172"/>
      <c r="AC882" s="172"/>
      <c r="AD882" s="172"/>
      <c r="AE882" s="172"/>
      <c r="AF882" s="172"/>
    </row>
    <row r="883">
      <c r="A883" s="172"/>
      <c r="B883" s="171"/>
      <c r="C883" s="176"/>
      <c r="D883" s="172"/>
      <c r="E883" s="172"/>
      <c r="F883" s="172"/>
      <c r="G883" s="176"/>
      <c r="H883" s="172"/>
      <c r="I883" s="175"/>
      <c r="J883" s="172"/>
      <c r="K883" s="172"/>
      <c r="L883" s="172"/>
      <c r="M883" s="172"/>
      <c r="N883" s="172"/>
      <c r="O883" s="172"/>
      <c r="P883" s="172"/>
      <c r="Q883" s="172"/>
      <c r="R883" s="172"/>
      <c r="S883" s="172"/>
      <c r="T883" s="172"/>
      <c r="U883" s="172"/>
      <c r="V883" s="172"/>
      <c r="W883" s="172"/>
      <c r="X883" s="172"/>
      <c r="Y883" s="172"/>
      <c r="Z883" s="172"/>
      <c r="AA883" s="172"/>
      <c r="AB883" s="172"/>
      <c r="AC883" s="172"/>
      <c r="AD883" s="172"/>
      <c r="AE883" s="172"/>
      <c r="AF883" s="172"/>
    </row>
    <row r="884">
      <c r="A884" s="172"/>
      <c r="B884" s="171"/>
      <c r="C884" s="176"/>
      <c r="D884" s="172"/>
      <c r="E884" s="172"/>
      <c r="F884" s="172"/>
      <c r="G884" s="176"/>
      <c r="H884" s="172"/>
      <c r="I884" s="175"/>
      <c r="J884" s="172"/>
      <c r="K884" s="172"/>
      <c r="L884" s="172"/>
      <c r="M884" s="172"/>
      <c r="N884" s="172"/>
      <c r="O884" s="172"/>
      <c r="P884" s="172"/>
      <c r="Q884" s="172"/>
      <c r="R884" s="172"/>
      <c r="S884" s="172"/>
      <c r="T884" s="172"/>
      <c r="U884" s="172"/>
      <c r="V884" s="172"/>
      <c r="W884" s="172"/>
      <c r="X884" s="172"/>
      <c r="Y884" s="172"/>
      <c r="Z884" s="172"/>
      <c r="AA884" s="172"/>
      <c r="AB884" s="172"/>
      <c r="AC884" s="172"/>
      <c r="AD884" s="172"/>
      <c r="AE884" s="172"/>
      <c r="AF884" s="172"/>
    </row>
    <row r="885">
      <c r="A885" s="172"/>
      <c r="B885" s="171"/>
      <c r="C885" s="176"/>
      <c r="D885" s="172"/>
      <c r="E885" s="172"/>
      <c r="F885" s="172"/>
      <c r="G885" s="176"/>
      <c r="H885" s="172"/>
      <c r="I885" s="175"/>
      <c r="J885" s="172"/>
      <c r="K885" s="172"/>
      <c r="L885" s="172"/>
      <c r="M885" s="172"/>
      <c r="N885" s="172"/>
      <c r="O885" s="172"/>
      <c r="P885" s="172"/>
      <c r="Q885" s="172"/>
      <c r="R885" s="172"/>
      <c r="S885" s="172"/>
      <c r="T885" s="172"/>
      <c r="U885" s="172"/>
      <c r="V885" s="172"/>
      <c r="W885" s="172"/>
      <c r="X885" s="172"/>
      <c r="Y885" s="172"/>
      <c r="Z885" s="172"/>
      <c r="AA885" s="172"/>
      <c r="AB885" s="172"/>
      <c r="AC885" s="172"/>
      <c r="AD885" s="172"/>
      <c r="AE885" s="172"/>
      <c r="AF885" s="172"/>
    </row>
    <row r="886">
      <c r="A886" s="172"/>
      <c r="B886" s="171"/>
      <c r="C886" s="176"/>
      <c r="D886" s="172"/>
      <c r="E886" s="172"/>
      <c r="F886" s="172"/>
      <c r="G886" s="176"/>
      <c r="H886" s="172"/>
      <c r="I886" s="175"/>
      <c r="J886" s="172"/>
      <c r="K886" s="172"/>
      <c r="L886" s="172"/>
      <c r="M886" s="172"/>
      <c r="N886" s="172"/>
      <c r="O886" s="172"/>
      <c r="P886" s="172"/>
      <c r="Q886" s="172"/>
      <c r="R886" s="172"/>
      <c r="S886" s="172"/>
      <c r="T886" s="172"/>
      <c r="U886" s="172"/>
      <c r="V886" s="172"/>
      <c r="W886" s="172"/>
      <c r="X886" s="172"/>
      <c r="Y886" s="172"/>
      <c r="Z886" s="172"/>
      <c r="AA886" s="172"/>
      <c r="AB886" s="172"/>
      <c r="AC886" s="172"/>
      <c r="AD886" s="172"/>
      <c r="AE886" s="172"/>
      <c r="AF886" s="172"/>
    </row>
    <row r="887">
      <c r="A887" s="172"/>
      <c r="B887" s="171"/>
      <c r="C887" s="176"/>
      <c r="D887" s="172"/>
      <c r="E887" s="172"/>
      <c r="F887" s="172"/>
      <c r="G887" s="176"/>
      <c r="H887" s="172"/>
      <c r="I887" s="175"/>
      <c r="J887" s="172"/>
      <c r="K887" s="172"/>
      <c r="L887" s="172"/>
      <c r="M887" s="172"/>
      <c r="N887" s="172"/>
      <c r="O887" s="172"/>
      <c r="P887" s="172"/>
      <c r="Q887" s="172"/>
      <c r="R887" s="172"/>
      <c r="S887" s="172"/>
      <c r="T887" s="172"/>
      <c r="U887" s="172"/>
      <c r="V887" s="172"/>
      <c r="W887" s="172"/>
      <c r="X887" s="172"/>
      <c r="Y887" s="172"/>
      <c r="Z887" s="172"/>
      <c r="AA887" s="172"/>
      <c r="AB887" s="172"/>
      <c r="AC887" s="172"/>
      <c r="AD887" s="172"/>
      <c r="AE887" s="172"/>
      <c r="AF887" s="172"/>
    </row>
    <row r="888">
      <c r="A888" s="172"/>
      <c r="B888" s="171"/>
      <c r="C888" s="176"/>
      <c r="D888" s="172"/>
      <c r="E888" s="172"/>
      <c r="F888" s="172"/>
      <c r="G888" s="176"/>
      <c r="H888" s="172"/>
      <c r="I888" s="175"/>
      <c r="J888" s="172"/>
      <c r="K888" s="172"/>
      <c r="L888" s="172"/>
      <c r="M888" s="172"/>
      <c r="N888" s="172"/>
      <c r="O888" s="172"/>
      <c r="P888" s="172"/>
      <c r="Q888" s="172"/>
      <c r="R888" s="172"/>
      <c r="S888" s="172"/>
      <c r="T888" s="172"/>
      <c r="U888" s="172"/>
      <c r="V888" s="172"/>
      <c r="W888" s="172"/>
      <c r="X888" s="172"/>
      <c r="Y888" s="172"/>
      <c r="Z888" s="172"/>
      <c r="AA888" s="172"/>
      <c r="AB888" s="172"/>
      <c r="AC888" s="172"/>
      <c r="AD888" s="172"/>
      <c r="AE888" s="172"/>
      <c r="AF888" s="172"/>
    </row>
    <row r="889">
      <c r="A889" s="172"/>
      <c r="B889" s="171"/>
      <c r="C889" s="176"/>
      <c r="D889" s="172"/>
      <c r="E889" s="172"/>
      <c r="F889" s="172"/>
      <c r="G889" s="176"/>
      <c r="H889" s="172"/>
      <c r="I889" s="175"/>
      <c r="J889" s="172"/>
      <c r="K889" s="172"/>
      <c r="L889" s="172"/>
      <c r="M889" s="172"/>
      <c r="N889" s="172"/>
      <c r="O889" s="172"/>
      <c r="P889" s="172"/>
      <c r="Q889" s="172"/>
      <c r="R889" s="172"/>
      <c r="S889" s="172"/>
      <c r="T889" s="172"/>
      <c r="U889" s="172"/>
      <c r="V889" s="172"/>
      <c r="W889" s="172"/>
      <c r="X889" s="172"/>
      <c r="Y889" s="172"/>
      <c r="Z889" s="172"/>
      <c r="AA889" s="172"/>
      <c r="AB889" s="172"/>
      <c r="AC889" s="172"/>
      <c r="AD889" s="172"/>
      <c r="AE889" s="172"/>
      <c r="AF889" s="172"/>
    </row>
    <row r="890">
      <c r="A890" s="172"/>
      <c r="B890" s="171"/>
      <c r="C890" s="176"/>
      <c r="D890" s="172"/>
      <c r="E890" s="172"/>
      <c r="F890" s="172"/>
      <c r="G890" s="176"/>
      <c r="H890" s="172"/>
      <c r="I890" s="175"/>
      <c r="J890" s="172"/>
      <c r="K890" s="172"/>
      <c r="L890" s="172"/>
      <c r="M890" s="172"/>
      <c r="N890" s="172"/>
      <c r="O890" s="172"/>
      <c r="P890" s="172"/>
      <c r="Q890" s="172"/>
      <c r="R890" s="172"/>
      <c r="S890" s="172"/>
      <c r="T890" s="172"/>
      <c r="U890" s="172"/>
      <c r="V890" s="172"/>
      <c r="W890" s="172"/>
      <c r="X890" s="172"/>
      <c r="Y890" s="172"/>
      <c r="Z890" s="172"/>
      <c r="AA890" s="172"/>
      <c r="AB890" s="172"/>
      <c r="AC890" s="172"/>
      <c r="AD890" s="172"/>
      <c r="AE890" s="172"/>
      <c r="AF890" s="172"/>
    </row>
    <row r="891">
      <c r="A891" s="172"/>
      <c r="B891" s="171"/>
      <c r="C891" s="176"/>
      <c r="D891" s="172"/>
      <c r="E891" s="172"/>
      <c r="F891" s="172"/>
      <c r="G891" s="176"/>
      <c r="H891" s="172"/>
      <c r="I891" s="175"/>
      <c r="J891" s="172"/>
      <c r="K891" s="172"/>
      <c r="L891" s="172"/>
      <c r="M891" s="172"/>
      <c r="N891" s="172"/>
      <c r="O891" s="172"/>
      <c r="P891" s="172"/>
      <c r="Q891" s="172"/>
      <c r="R891" s="172"/>
      <c r="S891" s="172"/>
      <c r="T891" s="172"/>
      <c r="U891" s="172"/>
      <c r="V891" s="172"/>
      <c r="W891" s="172"/>
      <c r="X891" s="172"/>
      <c r="Y891" s="172"/>
      <c r="Z891" s="172"/>
      <c r="AA891" s="172"/>
      <c r="AB891" s="172"/>
      <c r="AC891" s="172"/>
      <c r="AD891" s="172"/>
      <c r="AE891" s="172"/>
      <c r="AF891" s="172"/>
    </row>
    <row r="892">
      <c r="A892" s="172"/>
      <c r="B892" s="171"/>
      <c r="C892" s="176"/>
      <c r="D892" s="172"/>
      <c r="E892" s="172"/>
      <c r="F892" s="172"/>
      <c r="G892" s="176"/>
      <c r="H892" s="172"/>
      <c r="I892" s="175"/>
      <c r="J892" s="172"/>
      <c r="K892" s="172"/>
      <c r="L892" s="172"/>
      <c r="M892" s="172"/>
      <c r="N892" s="172"/>
      <c r="O892" s="172"/>
      <c r="P892" s="172"/>
      <c r="Q892" s="172"/>
      <c r="R892" s="172"/>
      <c r="S892" s="172"/>
      <c r="T892" s="172"/>
      <c r="U892" s="172"/>
      <c r="V892" s="172"/>
      <c r="W892" s="172"/>
      <c r="X892" s="172"/>
      <c r="Y892" s="172"/>
      <c r="Z892" s="172"/>
      <c r="AA892" s="172"/>
      <c r="AB892" s="172"/>
      <c r="AC892" s="172"/>
      <c r="AD892" s="172"/>
      <c r="AE892" s="172"/>
      <c r="AF892" s="172"/>
    </row>
    <row r="893">
      <c r="A893" s="172"/>
      <c r="B893" s="171"/>
      <c r="C893" s="176"/>
      <c r="D893" s="172"/>
      <c r="E893" s="172"/>
      <c r="F893" s="172"/>
      <c r="G893" s="176"/>
      <c r="H893" s="172"/>
      <c r="I893" s="175"/>
      <c r="J893" s="172"/>
      <c r="K893" s="172"/>
      <c r="L893" s="172"/>
      <c r="M893" s="172"/>
      <c r="N893" s="172"/>
      <c r="O893" s="172"/>
      <c r="P893" s="172"/>
      <c r="Q893" s="172"/>
      <c r="R893" s="172"/>
      <c r="S893" s="172"/>
      <c r="T893" s="172"/>
      <c r="U893" s="172"/>
      <c r="V893" s="172"/>
      <c r="W893" s="172"/>
      <c r="X893" s="172"/>
      <c r="Y893" s="172"/>
      <c r="Z893" s="172"/>
      <c r="AA893" s="172"/>
      <c r="AB893" s="172"/>
      <c r="AC893" s="172"/>
      <c r="AD893" s="172"/>
      <c r="AE893" s="172"/>
      <c r="AF893" s="172"/>
    </row>
    <row r="894">
      <c r="A894" s="172"/>
      <c r="B894" s="171"/>
      <c r="C894" s="176"/>
      <c r="D894" s="172"/>
      <c r="E894" s="172"/>
      <c r="F894" s="172"/>
      <c r="G894" s="176"/>
      <c r="H894" s="172"/>
      <c r="I894" s="175"/>
      <c r="J894" s="172"/>
      <c r="K894" s="172"/>
      <c r="L894" s="172"/>
      <c r="M894" s="172"/>
      <c r="N894" s="172"/>
      <c r="O894" s="172"/>
      <c r="P894" s="172"/>
      <c r="Q894" s="172"/>
      <c r="R894" s="172"/>
      <c r="S894" s="172"/>
      <c r="T894" s="172"/>
      <c r="U894" s="172"/>
      <c r="V894" s="172"/>
      <c r="W894" s="172"/>
      <c r="X894" s="172"/>
      <c r="Y894" s="172"/>
      <c r="Z894" s="172"/>
      <c r="AA894" s="172"/>
      <c r="AB894" s="172"/>
      <c r="AC894" s="172"/>
      <c r="AD894" s="172"/>
      <c r="AE894" s="172"/>
      <c r="AF894" s="172"/>
    </row>
    <row r="895">
      <c r="A895" s="172"/>
      <c r="B895" s="171"/>
      <c r="C895" s="176"/>
      <c r="D895" s="172"/>
      <c r="E895" s="172"/>
      <c r="F895" s="172"/>
      <c r="G895" s="176"/>
      <c r="H895" s="172"/>
      <c r="I895" s="175"/>
      <c r="J895" s="172"/>
      <c r="K895" s="172"/>
      <c r="L895" s="172"/>
      <c r="M895" s="172"/>
      <c r="N895" s="172"/>
      <c r="O895" s="172"/>
      <c r="P895" s="172"/>
      <c r="Q895" s="172"/>
      <c r="R895" s="172"/>
      <c r="S895" s="172"/>
      <c r="T895" s="172"/>
      <c r="U895" s="172"/>
      <c r="V895" s="172"/>
      <c r="W895" s="172"/>
      <c r="X895" s="172"/>
      <c r="Y895" s="172"/>
      <c r="Z895" s="172"/>
      <c r="AA895" s="172"/>
      <c r="AB895" s="172"/>
      <c r="AC895" s="172"/>
      <c r="AD895" s="172"/>
      <c r="AE895" s="172"/>
      <c r="AF895" s="172"/>
    </row>
    <row r="896">
      <c r="A896" s="172"/>
      <c r="B896" s="171"/>
      <c r="C896" s="176"/>
      <c r="D896" s="172"/>
      <c r="E896" s="172"/>
      <c r="F896" s="172"/>
      <c r="G896" s="176"/>
      <c r="H896" s="172"/>
      <c r="I896" s="175"/>
      <c r="J896" s="172"/>
      <c r="K896" s="172"/>
      <c r="L896" s="172"/>
      <c r="M896" s="172"/>
      <c r="N896" s="172"/>
      <c r="O896" s="172"/>
      <c r="P896" s="172"/>
      <c r="Q896" s="172"/>
      <c r="R896" s="172"/>
      <c r="S896" s="172"/>
      <c r="T896" s="172"/>
      <c r="U896" s="172"/>
      <c r="V896" s="172"/>
      <c r="W896" s="172"/>
      <c r="X896" s="172"/>
      <c r="Y896" s="172"/>
      <c r="Z896" s="172"/>
      <c r="AA896" s="172"/>
      <c r="AB896" s="172"/>
      <c r="AC896" s="172"/>
      <c r="AD896" s="172"/>
      <c r="AE896" s="172"/>
      <c r="AF896" s="172"/>
    </row>
    <row r="897">
      <c r="A897" s="172"/>
      <c r="B897" s="171"/>
      <c r="C897" s="176"/>
      <c r="D897" s="172"/>
      <c r="E897" s="172"/>
      <c r="F897" s="172"/>
      <c r="G897" s="176"/>
      <c r="H897" s="172"/>
      <c r="I897" s="175"/>
      <c r="J897" s="172"/>
      <c r="K897" s="172"/>
      <c r="L897" s="172"/>
      <c r="M897" s="172"/>
      <c r="N897" s="172"/>
      <c r="O897" s="172"/>
      <c r="P897" s="172"/>
      <c r="Q897" s="172"/>
      <c r="R897" s="172"/>
      <c r="S897" s="172"/>
      <c r="T897" s="172"/>
      <c r="U897" s="172"/>
      <c r="V897" s="172"/>
      <c r="W897" s="172"/>
      <c r="X897" s="172"/>
      <c r="Y897" s="172"/>
      <c r="Z897" s="172"/>
      <c r="AA897" s="172"/>
      <c r="AB897" s="172"/>
      <c r="AC897" s="172"/>
      <c r="AD897" s="172"/>
      <c r="AE897" s="172"/>
      <c r="AF897" s="172"/>
    </row>
    <row r="898">
      <c r="A898" s="172"/>
      <c r="B898" s="171"/>
      <c r="C898" s="176"/>
      <c r="D898" s="172"/>
      <c r="E898" s="172"/>
      <c r="F898" s="172"/>
      <c r="G898" s="176"/>
      <c r="H898" s="172"/>
      <c r="I898" s="175"/>
      <c r="J898" s="172"/>
      <c r="K898" s="172"/>
      <c r="L898" s="172"/>
      <c r="M898" s="172"/>
      <c r="N898" s="172"/>
      <c r="O898" s="172"/>
      <c r="P898" s="172"/>
      <c r="Q898" s="172"/>
      <c r="R898" s="172"/>
      <c r="S898" s="172"/>
      <c r="T898" s="172"/>
      <c r="U898" s="172"/>
      <c r="V898" s="172"/>
      <c r="W898" s="172"/>
      <c r="X898" s="172"/>
      <c r="Y898" s="172"/>
      <c r="Z898" s="172"/>
      <c r="AA898" s="172"/>
      <c r="AB898" s="172"/>
      <c r="AC898" s="172"/>
      <c r="AD898" s="172"/>
      <c r="AE898" s="172"/>
      <c r="AF898" s="172"/>
    </row>
    <row r="899">
      <c r="A899" s="172"/>
      <c r="B899" s="171"/>
      <c r="C899" s="176"/>
      <c r="D899" s="172"/>
      <c r="E899" s="172"/>
      <c r="F899" s="172"/>
      <c r="G899" s="176"/>
      <c r="H899" s="172"/>
      <c r="I899" s="175"/>
      <c r="J899" s="172"/>
      <c r="K899" s="172"/>
      <c r="L899" s="172"/>
      <c r="M899" s="172"/>
      <c r="N899" s="172"/>
      <c r="O899" s="172"/>
      <c r="P899" s="172"/>
      <c r="Q899" s="172"/>
      <c r="R899" s="172"/>
      <c r="S899" s="172"/>
      <c r="T899" s="172"/>
      <c r="U899" s="172"/>
      <c r="V899" s="172"/>
      <c r="W899" s="172"/>
      <c r="X899" s="172"/>
      <c r="Y899" s="172"/>
      <c r="Z899" s="172"/>
      <c r="AA899" s="172"/>
      <c r="AB899" s="172"/>
      <c r="AC899" s="172"/>
      <c r="AD899" s="172"/>
      <c r="AE899" s="172"/>
      <c r="AF899" s="172"/>
    </row>
    <row r="900">
      <c r="A900" s="172"/>
      <c r="B900" s="171"/>
      <c r="C900" s="176"/>
      <c r="D900" s="172"/>
      <c r="E900" s="172"/>
      <c r="F900" s="172"/>
      <c r="G900" s="176"/>
      <c r="H900" s="172"/>
      <c r="I900" s="175"/>
      <c r="J900" s="172"/>
      <c r="K900" s="172"/>
      <c r="L900" s="172"/>
      <c r="M900" s="172"/>
      <c r="N900" s="172"/>
      <c r="O900" s="172"/>
      <c r="P900" s="172"/>
      <c r="Q900" s="172"/>
      <c r="R900" s="172"/>
      <c r="S900" s="172"/>
      <c r="T900" s="172"/>
      <c r="U900" s="172"/>
      <c r="V900" s="172"/>
      <c r="W900" s="172"/>
      <c r="X900" s="172"/>
      <c r="Y900" s="172"/>
      <c r="Z900" s="172"/>
      <c r="AA900" s="172"/>
      <c r="AB900" s="172"/>
      <c r="AC900" s="172"/>
      <c r="AD900" s="172"/>
      <c r="AE900" s="172"/>
      <c r="AF900" s="172"/>
    </row>
    <row r="901">
      <c r="A901" s="172"/>
      <c r="B901" s="171"/>
      <c r="C901" s="176"/>
      <c r="D901" s="172"/>
      <c r="E901" s="172"/>
      <c r="F901" s="172"/>
      <c r="G901" s="176"/>
      <c r="H901" s="172"/>
      <c r="I901" s="175"/>
      <c r="J901" s="172"/>
      <c r="K901" s="172"/>
      <c r="L901" s="172"/>
      <c r="M901" s="172"/>
      <c r="N901" s="172"/>
      <c r="O901" s="172"/>
      <c r="P901" s="172"/>
      <c r="Q901" s="172"/>
      <c r="R901" s="172"/>
      <c r="S901" s="172"/>
      <c r="T901" s="172"/>
      <c r="U901" s="172"/>
      <c r="V901" s="172"/>
      <c r="W901" s="172"/>
      <c r="X901" s="172"/>
      <c r="Y901" s="172"/>
      <c r="Z901" s="172"/>
      <c r="AA901" s="172"/>
      <c r="AB901" s="172"/>
      <c r="AC901" s="172"/>
      <c r="AD901" s="172"/>
      <c r="AE901" s="172"/>
      <c r="AF901" s="172"/>
    </row>
    <row r="902">
      <c r="A902" s="172"/>
      <c r="B902" s="171"/>
      <c r="C902" s="176"/>
      <c r="D902" s="172"/>
      <c r="E902" s="172"/>
      <c r="F902" s="172"/>
      <c r="G902" s="176"/>
      <c r="H902" s="172"/>
      <c r="I902" s="175"/>
      <c r="J902" s="172"/>
      <c r="K902" s="172"/>
      <c r="L902" s="172"/>
      <c r="M902" s="172"/>
      <c r="N902" s="172"/>
      <c r="O902" s="172"/>
      <c r="P902" s="172"/>
      <c r="Q902" s="172"/>
      <c r="R902" s="172"/>
      <c r="S902" s="172"/>
      <c r="T902" s="172"/>
      <c r="U902" s="172"/>
      <c r="V902" s="172"/>
      <c r="W902" s="172"/>
      <c r="X902" s="172"/>
      <c r="Y902" s="172"/>
      <c r="Z902" s="172"/>
      <c r="AA902" s="172"/>
      <c r="AB902" s="172"/>
      <c r="AC902" s="172"/>
      <c r="AD902" s="172"/>
      <c r="AE902" s="172"/>
      <c r="AF902" s="172"/>
    </row>
    <row r="903">
      <c r="A903" s="172"/>
      <c r="B903" s="171"/>
      <c r="C903" s="176"/>
      <c r="D903" s="172"/>
      <c r="E903" s="172"/>
      <c r="F903" s="172"/>
      <c r="G903" s="176"/>
      <c r="H903" s="172"/>
      <c r="I903" s="175"/>
      <c r="J903" s="172"/>
      <c r="K903" s="172"/>
      <c r="L903" s="172"/>
      <c r="M903" s="172"/>
      <c r="N903" s="172"/>
      <c r="O903" s="172"/>
      <c r="P903" s="172"/>
      <c r="Q903" s="172"/>
      <c r="R903" s="172"/>
      <c r="S903" s="172"/>
      <c r="T903" s="172"/>
      <c r="U903" s="172"/>
      <c r="V903" s="172"/>
      <c r="W903" s="172"/>
      <c r="X903" s="172"/>
      <c r="Y903" s="172"/>
      <c r="Z903" s="172"/>
      <c r="AA903" s="172"/>
      <c r="AB903" s="172"/>
      <c r="AC903" s="172"/>
      <c r="AD903" s="172"/>
      <c r="AE903" s="172"/>
      <c r="AF903" s="172"/>
    </row>
    <row r="904">
      <c r="A904" s="172"/>
      <c r="B904" s="171"/>
      <c r="C904" s="176"/>
      <c r="D904" s="172"/>
      <c r="E904" s="172"/>
      <c r="F904" s="172"/>
      <c r="G904" s="176"/>
      <c r="H904" s="172"/>
      <c r="I904" s="175"/>
      <c r="J904" s="172"/>
      <c r="K904" s="172"/>
      <c r="L904" s="172"/>
      <c r="M904" s="172"/>
      <c r="N904" s="172"/>
      <c r="O904" s="172"/>
      <c r="P904" s="172"/>
      <c r="Q904" s="172"/>
      <c r="R904" s="172"/>
      <c r="S904" s="172"/>
      <c r="T904" s="172"/>
      <c r="U904" s="172"/>
      <c r="V904" s="172"/>
      <c r="W904" s="172"/>
      <c r="X904" s="172"/>
      <c r="Y904" s="172"/>
      <c r="Z904" s="172"/>
      <c r="AA904" s="172"/>
      <c r="AB904" s="172"/>
      <c r="AC904" s="172"/>
      <c r="AD904" s="172"/>
      <c r="AE904" s="172"/>
      <c r="AF904" s="172"/>
    </row>
    <row r="905">
      <c r="A905" s="172"/>
      <c r="B905" s="171"/>
      <c r="C905" s="176"/>
      <c r="D905" s="172"/>
      <c r="E905" s="172"/>
      <c r="F905" s="172"/>
      <c r="G905" s="176"/>
      <c r="H905" s="172"/>
      <c r="I905" s="175"/>
      <c r="J905" s="172"/>
      <c r="K905" s="172"/>
      <c r="L905" s="172"/>
      <c r="M905" s="172"/>
      <c r="N905" s="172"/>
      <c r="O905" s="172"/>
      <c r="P905" s="172"/>
      <c r="Q905" s="172"/>
      <c r="R905" s="172"/>
      <c r="S905" s="172"/>
      <c r="T905" s="172"/>
      <c r="U905" s="172"/>
      <c r="V905" s="172"/>
      <c r="W905" s="172"/>
      <c r="X905" s="172"/>
      <c r="Y905" s="172"/>
      <c r="Z905" s="172"/>
      <c r="AA905" s="172"/>
      <c r="AB905" s="172"/>
      <c r="AC905" s="172"/>
      <c r="AD905" s="172"/>
      <c r="AE905" s="172"/>
      <c r="AF905" s="172"/>
    </row>
    <row r="906">
      <c r="A906" s="172"/>
      <c r="B906" s="171"/>
      <c r="C906" s="176"/>
      <c r="D906" s="172"/>
      <c r="E906" s="172"/>
      <c r="F906" s="172"/>
      <c r="G906" s="176"/>
      <c r="H906" s="172"/>
      <c r="I906" s="175"/>
      <c r="J906" s="172"/>
      <c r="K906" s="172"/>
      <c r="L906" s="172"/>
      <c r="M906" s="172"/>
      <c r="N906" s="172"/>
      <c r="O906" s="172"/>
      <c r="P906" s="172"/>
      <c r="Q906" s="172"/>
      <c r="R906" s="172"/>
      <c r="S906" s="172"/>
      <c r="T906" s="172"/>
      <c r="U906" s="172"/>
      <c r="V906" s="172"/>
      <c r="W906" s="172"/>
      <c r="X906" s="172"/>
      <c r="Y906" s="172"/>
      <c r="Z906" s="172"/>
      <c r="AA906" s="172"/>
      <c r="AB906" s="172"/>
      <c r="AC906" s="172"/>
      <c r="AD906" s="172"/>
      <c r="AE906" s="172"/>
      <c r="AF906" s="172"/>
    </row>
    <row r="907">
      <c r="A907" s="172"/>
      <c r="B907" s="171"/>
      <c r="C907" s="176"/>
      <c r="D907" s="172"/>
      <c r="E907" s="172"/>
      <c r="F907" s="172"/>
      <c r="G907" s="176"/>
      <c r="H907" s="172"/>
      <c r="I907" s="175"/>
      <c r="J907" s="172"/>
      <c r="K907" s="172"/>
      <c r="L907" s="172"/>
      <c r="M907" s="172"/>
      <c r="N907" s="172"/>
      <c r="O907" s="172"/>
      <c r="P907" s="172"/>
      <c r="Q907" s="172"/>
      <c r="R907" s="172"/>
      <c r="S907" s="172"/>
      <c r="T907" s="172"/>
      <c r="U907" s="172"/>
      <c r="V907" s="172"/>
      <c r="W907" s="172"/>
      <c r="X907" s="172"/>
      <c r="Y907" s="172"/>
      <c r="Z907" s="172"/>
      <c r="AA907" s="172"/>
      <c r="AB907" s="172"/>
      <c r="AC907" s="172"/>
      <c r="AD907" s="172"/>
      <c r="AE907" s="172"/>
      <c r="AF907" s="172"/>
    </row>
    <row r="908">
      <c r="A908" s="172"/>
      <c r="B908" s="171"/>
      <c r="C908" s="176"/>
      <c r="D908" s="172"/>
      <c r="E908" s="172"/>
      <c r="F908" s="172"/>
      <c r="G908" s="176"/>
      <c r="H908" s="172"/>
      <c r="I908" s="175"/>
      <c r="J908" s="172"/>
      <c r="K908" s="172"/>
      <c r="L908" s="172"/>
      <c r="M908" s="172"/>
      <c r="N908" s="172"/>
      <c r="O908" s="172"/>
      <c r="P908" s="172"/>
      <c r="Q908" s="172"/>
      <c r="R908" s="172"/>
      <c r="S908" s="172"/>
      <c r="T908" s="172"/>
      <c r="U908" s="172"/>
      <c r="V908" s="172"/>
      <c r="W908" s="172"/>
      <c r="X908" s="172"/>
      <c r="Y908" s="172"/>
      <c r="Z908" s="172"/>
      <c r="AA908" s="172"/>
      <c r="AB908" s="172"/>
      <c r="AC908" s="172"/>
      <c r="AD908" s="172"/>
      <c r="AE908" s="172"/>
      <c r="AF908" s="172"/>
    </row>
    <row r="909">
      <c r="A909" s="172"/>
      <c r="B909" s="171"/>
      <c r="C909" s="176"/>
      <c r="D909" s="172"/>
      <c r="E909" s="172"/>
      <c r="F909" s="172"/>
      <c r="G909" s="176"/>
      <c r="H909" s="172"/>
      <c r="I909" s="175"/>
      <c r="J909" s="172"/>
      <c r="K909" s="172"/>
      <c r="L909" s="172"/>
      <c r="M909" s="172"/>
      <c r="N909" s="172"/>
      <c r="O909" s="172"/>
      <c r="P909" s="172"/>
      <c r="Q909" s="172"/>
      <c r="R909" s="172"/>
      <c r="S909" s="172"/>
      <c r="T909" s="172"/>
      <c r="U909" s="172"/>
      <c r="V909" s="172"/>
      <c r="W909" s="172"/>
      <c r="X909" s="172"/>
      <c r="Y909" s="172"/>
      <c r="Z909" s="172"/>
      <c r="AA909" s="172"/>
      <c r="AB909" s="172"/>
      <c r="AC909" s="172"/>
      <c r="AD909" s="172"/>
      <c r="AE909" s="172"/>
      <c r="AF909" s="172"/>
    </row>
    <row r="910">
      <c r="A910" s="172"/>
      <c r="B910" s="171"/>
      <c r="C910" s="176"/>
      <c r="D910" s="172"/>
      <c r="E910" s="172"/>
      <c r="F910" s="172"/>
      <c r="G910" s="176"/>
      <c r="H910" s="172"/>
      <c r="I910" s="175"/>
      <c r="J910" s="172"/>
      <c r="K910" s="172"/>
      <c r="L910" s="172"/>
      <c r="M910" s="172"/>
      <c r="N910" s="172"/>
      <c r="O910" s="172"/>
      <c r="P910" s="172"/>
      <c r="Q910" s="172"/>
      <c r="R910" s="172"/>
      <c r="S910" s="172"/>
      <c r="T910" s="172"/>
      <c r="U910" s="172"/>
      <c r="V910" s="172"/>
      <c r="W910" s="172"/>
      <c r="X910" s="172"/>
      <c r="Y910" s="172"/>
      <c r="Z910" s="172"/>
      <c r="AA910" s="172"/>
      <c r="AB910" s="172"/>
      <c r="AC910" s="172"/>
      <c r="AD910" s="172"/>
      <c r="AE910" s="172"/>
      <c r="AF910" s="172"/>
    </row>
    <row r="911">
      <c r="A911" s="172"/>
      <c r="B911" s="171"/>
      <c r="C911" s="176"/>
      <c r="D911" s="172"/>
      <c r="E911" s="172"/>
      <c r="F911" s="172"/>
      <c r="G911" s="176"/>
      <c r="H911" s="172"/>
      <c r="I911" s="175"/>
      <c r="J911" s="172"/>
      <c r="K911" s="172"/>
      <c r="L911" s="172"/>
      <c r="M911" s="172"/>
      <c r="N911" s="172"/>
      <c r="O911" s="172"/>
      <c r="P911" s="172"/>
      <c r="Q911" s="172"/>
      <c r="R911" s="172"/>
      <c r="S911" s="172"/>
      <c r="T911" s="172"/>
      <c r="U911" s="172"/>
      <c r="V911" s="172"/>
      <c r="W911" s="172"/>
      <c r="X911" s="172"/>
      <c r="Y911" s="172"/>
      <c r="Z911" s="172"/>
      <c r="AA911" s="172"/>
      <c r="AB911" s="172"/>
      <c r="AC911" s="172"/>
      <c r="AD911" s="172"/>
      <c r="AE911" s="172"/>
      <c r="AF911" s="172"/>
    </row>
    <row r="912">
      <c r="A912" s="172"/>
      <c r="B912" s="171"/>
      <c r="C912" s="176"/>
      <c r="D912" s="172"/>
      <c r="E912" s="172"/>
      <c r="F912" s="172"/>
      <c r="G912" s="176"/>
      <c r="H912" s="172"/>
      <c r="I912" s="175"/>
      <c r="J912" s="172"/>
      <c r="K912" s="172"/>
      <c r="L912" s="172"/>
      <c r="M912" s="172"/>
      <c r="N912" s="172"/>
      <c r="O912" s="172"/>
      <c r="P912" s="172"/>
      <c r="Q912" s="172"/>
      <c r="R912" s="172"/>
      <c r="S912" s="172"/>
      <c r="T912" s="172"/>
      <c r="U912" s="172"/>
      <c r="V912" s="172"/>
      <c r="W912" s="172"/>
      <c r="X912" s="172"/>
      <c r="Y912" s="172"/>
      <c r="Z912" s="172"/>
      <c r="AA912" s="172"/>
      <c r="AB912" s="172"/>
      <c r="AC912" s="172"/>
      <c r="AD912" s="172"/>
      <c r="AE912" s="172"/>
      <c r="AF912" s="172"/>
    </row>
    <row r="913">
      <c r="A913" s="172"/>
      <c r="B913" s="171"/>
      <c r="C913" s="176"/>
      <c r="D913" s="172"/>
      <c r="E913" s="172"/>
      <c r="F913" s="172"/>
      <c r="G913" s="176"/>
      <c r="H913" s="172"/>
      <c r="I913" s="175"/>
      <c r="J913" s="172"/>
      <c r="K913" s="172"/>
      <c r="L913" s="172"/>
      <c r="M913" s="172"/>
      <c r="N913" s="172"/>
      <c r="O913" s="172"/>
      <c r="P913" s="172"/>
      <c r="Q913" s="172"/>
      <c r="R913" s="172"/>
      <c r="S913" s="172"/>
      <c r="T913" s="172"/>
      <c r="U913" s="172"/>
      <c r="V913" s="172"/>
      <c r="W913" s="172"/>
      <c r="X913" s="172"/>
      <c r="Y913" s="172"/>
      <c r="Z913" s="172"/>
      <c r="AA913" s="172"/>
      <c r="AB913" s="172"/>
      <c r="AC913" s="172"/>
      <c r="AD913" s="172"/>
      <c r="AE913" s="172"/>
      <c r="AF913" s="172"/>
    </row>
    <row r="914">
      <c r="A914" s="172"/>
      <c r="B914" s="171"/>
      <c r="C914" s="176"/>
      <c r="D914" s="172"/>
      <c r="E914" s="172"/>
      <c r="F914" s="172"/>
      <c r="G914" s="176"/>
      <c r="H914" s="172"/>
      <c r="I914" s="175"/>
      <c r="J914" s="172"/>
      <c r="K914" s="172"/>
      <c r="L914" s="172"/>
      <c r="M914" s="172"/>
      <c r="N914" s="172"/>
      <c r="O914" s="172"/>
      <c r="P914" s="172"/>
      <c r="Q914" s="172"/>
      <c r="R914" s="172"/>
      <c r="S914" s="172"/>
      <c r="T914" s="172"/>
      <c r="U914" s="172"/>
      <c r="V914" s="172"/>
      <c r="W914" s="172"/>
      <c r="X914" s="172"/>
      <c r="Y914" s="172"/>
      <c r="Z914" s="172"/>
      <c r="AA914" s="172"/>
      <c r="AB914" s="172"/>
      <c r="AC914" s="172"/>
      <c r="AD914" s="172"/>
      <c r="AE914" s="172"/>
      <c r="AF914" s="172"/>
    </row>
    <row r="915">
      <c r="A915" s="172"/>
      <c r="B915" s="171"/>
      <c r="C915" s="176"/>
      <c r="D915" s="172"/>
      <c r="E915" s="172"/>
      <c r="F915" s="172"/>
      <c r="G915" s="176"/>
      <c r="H915" s="172"/>
      <c r="I915" s="175"/>
      <c r="J915" s="172"/>
      <c r="K915" s="172"/>
      <c r="L915" s="172"/>
      <c r="M915" s="172"/>
      <c r="N915" s="172"/>
      <c r="O915" s="172"/>
      <c r="P915" s="172"/>
      <c r="Q915" s="172"/>
      <c r="R915" s="172"/>
      <c r="S915" s="172"/>
      <c r="T915" s="172"/>
      <c r="U915" s="172"/>
      <c r="V915" s="172"/>
      <c r="W915" s="172"/>
      <c r="X915" s="172"/>
      <c r="Y915" s="172"/>
      <c r="Z915" s="172"/>
      <c r="AA915" s="172"/>
      <c r="AB915" s="172"/>
      <c r="AC915" s="172"/>
      <c r="AD915" s="172"/>
      <c r="AE915" s="172"/>
      <c r="AF915" s="172"/>
    </row>
    <row r="916">
      <c r="A916" s="172"/>
      <c r="B916" s="171"/>
      <c r="C916" s="176"/>
      <c r="D916" s="172"/>
      <c r="E916" s="172"/>
      <c r="F916" s="172"/>
      <c r="G916" s="176"/>
      <c r="H916" s="172"/>
      <c r="I916" s="175"/>
      <c r="J916" s="172"/>
      <c r="K916" s="172"/>
      <c r="L916" s="172"/>
      <c r="M916" s="172"/>
      <c r="N916" s="172"/>
      <c r="O916" s="172"/>
      <c r="P916" s="172"/>
      <c r="Q916" s="172"/>
      <c r="R916" s="172"/>
      <c r="S916" s="172"/>
      <c r="T916" s="172"/>
      <c r="U916" s="172"/>
      <c r="V916" s="172"/>
      <c r="W916" s="172"/>
      <c r="X916" s="172"/>
      <c r="Y916" s="172"/>
      <c r="Z916" s="172"/>
      <c r="AA916" s="172"/>
      <c r="AB916" s="172"/>
      <c r="AC916" s="172"/>
      <c r="AD916" s="172"/>
      <c r="AE916" s="172"/>
      <c r="AF916" s="172"/>
    </row>
    <row r="917">
      <c r="A917" s="172"/>
      <c r="B917" s="171"/>
      <c r="C917" s="176"/>
      <c r="D917" s="172"/>
      <c r="E917" s="172"/>
      <c r="F917" s="172"/>
      <c r="G917" s="176"/>
      <c r="H917" s="172"/>
      <c r="I917" s="175"/>
      <c r="J917" s="172"/>
      <c r="K917" s="172"/>
      <c r="L917" s="172"/>
      <c r="M917" s="172"/>
      <c r="N917" s="172"/>
      <c r="O917" s="172"/>
      <c r="P917" s="172"/>
      <c r="Q917" s="172"/>
      <c r="R917" s="172"/>
      <c r="S917" s="172"/>
      <c r="T917" s="172"/>
      <c r="U917" s="172"/>
      <c r="V917" s="172"/>
      <c r="W917" s="172"/>
      <c r="X917" s="172"/>
      <c r="Y917" s="172"/>
      <c r="Z917" s="172"/>
      <c r="AA917" s="172"/>
      <c r="AB917" s="172"/>
      <c r="AC917" s="172"/>
      <c r="AD917" s="172"/>
      <c r="AE917" s="172"/>
      <c r="AF917" s="172"/>
    </row>
    <row r="918">
      <c r="A918" s="172"/>
      <c r="B918" s="171"/>
      <c r="C918" s="176"/>
      <c r="D918" s="172"/>
      <c r="E918" s="172"/>
      <c r="F918" s="172"/>
      <c r="G918" s="176"/>
      <c r="H918" s="172"/>
      <c r="I918" s="175"/>
      <c r="J918" s="172"/>
      <c r="K918" s="172"/>
      <c r="L918" s="172"/>
      <c r="M918" s="172"/>
      <c r="N918" s="172"/>
      <c r="O918" s="172"/>
      <c r="P918" s="172"/>
      <c r="Q918" s="172"/>
      <c r="R918" s="172"/>
      <c r="S918" s="172"/>
      <c r="T918" s="172"/>
      <c r="U918" s="172"/>
      <c r="V918" s="172"/>
      <c r="W918" s="172"/>
      <c r="X918" s="172"/>
      <c r="Y918" s="172"/>
      <c r="Z918" s="172"/>
      <c r="AA918" s="172"/>
      <c r="AB918" s="172"/>
      <c r="AC918" s="172"/>
      <c r="AD918" s="172"/>
      <c r="AE918" s="172"/>
      <c r="AF918" s="172"/>
    </row>
    <row r="919">
      <c r="A919" s="172"/>
      <c r="B919" s="171"/>
      <c r="C919" s="176"/>
      <c r="D919" s="172"/>
      <c r="E919" s="172"/>
      <c r="F919" s="172"/>
      <c r="G919" s="176"/>
      <c r="H919" s="172"/>
      <c r="I919" s="175"/>
      <c r="J919" s="172"/>
      <c r="K919" s="172"/>
      <c r="L919" s="172"/>
      <c r="M919" s="172"/>
      <c r="N919" s="172"/>
      <c r="O919" s="172"/>
      <c r="P919" s="172"/>
      <c r="Q919" s="172"/>
      <c r="R919" s="172"/>
      <c r="S919" s="172"/>
      <c r="T919" s="172"/>
      <c r="U919" s="172"/>
      <c r="V919" s="172"/>
      <c r="W919" s="172"/>
      <c r="X919" s="172"/>
      <c r="Y919" s="172"/>
      <c r="Z919" s="172"/>
      <c r="AA919" s="172"/>
      <c r="AB919" s="172"/>
      <c r="AC919" s="172"/>
      <c r="AD919" s="172"/>
      <c r="AE919" s="172"/>
      <c r="AF919" s="172"/>
    </row>
    <row r="920">
      <c r="A920" s="172"/>
      <c r="B920" s="171"/>
      <c r="C920" s="176"/>
      <c r="D920" s="172"/>
      <c r="E920" s="172"/>
      <c r="F920" s="172"/>
      <c r="G920" s="176"/>
      <c r="H920" s="172"/>
      <c r="I920" s="175"/>
      <c r="J920" s="172"/>
      <c r="K920" s="172"/>
      <c r="L920" s="172"/>
      <c r="M920" s="172"/>
      <c r="N920" s="172"/>
      <c r="O920" s="172"/>
      <c r="P920" s="172"/>
      <c r="Q920" s="172"/>
      <c r="R920" s="172"/>
      <c r="S920" s="172"/>
      <c r="T920" s="172"/>
      <c r="U920" s="172"/>
      <c r="V920" s="172"/>
      <c r="W920" s="172"/>
      <c r="X920" s="172"/>
      <c r="Y920" s="172"/>
      <c r="Z920" s="172"/>
      <c r="AA920" s="172"/>
      <c r="AB920" s="172"/>
      <c r="AC920" s="172"/>
      <c r="AD920" s="172"/>
      <c r="AE920" s="172"/>
      <c r="AF920" s="172"/>
    </row>
    <row r="921">
      <c r="A921" s="172"/>
      <c r="B921" s="171"/>
      <c r="C921" s="176"/>
      <c r="D921" s="172"/>
      <c r="E921" s="172"/>
      <c r="F921" s="172"/>
      <c r="G921" s="176"/>
      <c r="H921" s="172"/>
      <c r="I921" s="175"/>
      <c r="J921" s="172"/>
      <c r="K921" s="172"/>
      <c r="L921" s="172"/>
      <c r="M921" s="172"/>
      <c r="N921" s="172"/>
      <c r="O921" s="172"/>
      <c r="P921" s="172"/>
      <c r="Q921" s="172"/>
      <c r="R921" s="172"/>
      <c r="S921" s="172"/>
      <c r="T921" s="172"/>
      <c r="U921" s="172"/>
      <c r="V921" s="172"/>
      <c r="W921" s="172"/>
      <c r="X921" s="172"/>
      <c r="Y921" s="172"/>
      <c r="Z921" s="172"/>
      <c r="AA921" s="172"/>
      <c r="AB921" s="172"/>
      <c r="AC921" s="172"/>
      <c r="AD921" s="172"/>
      <c r="AE921" s="172"/>
      <c r="AF921" s="172"/>
    </row>
    <row r="922">
      <c r="A922" s="172"/>
      <c r="B922" s="171"/>
      <c r="C922" s="176"/>
      <c r="D922" s="172"/>
      <c r="E922" s="172"/>
      <c r="F922" s="172"/>
      <c r="G922" s="176"/>
      <c r="H922" s="172"/>
      <c r="I922" s="175"/>
      <c r="J922" s="172"/>
      <c r="K922" s="172"/>
      <c r="L922" s="172"/>
      <c r="M922" s="172"/>
      <c r="N922" s="172"/>
      <c r="O922" s="172"/>
      <c r="P922" s="172"/>
      <c r="Q922" s="172"/>
      <c r="R922" s="172"/>
      <c r="S922" s="172"/>
      <c r="T922" s="172"/>
      <c r="U922" s="172"/>
      <c r="V922" s="172"/>
      <c r="W922" s="172"/>
      <c r="X922" s="172"/>
      <c r="Y922" s="172"/>
      <c r="Z922" s="172"/>
      <c r="AA922" s="172"/>
      <c r="AB922" s="172"/>
      <c r="AC922" s="172"/>
      <c r="AD922" s="172"/>
      <c r="AE922" s="172"/>
      <c r="AF922" s="172"/>
    </row>
    <row r="923">
      <c r="A923" s="172"/>
      <c r="B923" s="171"/>
      <c r="C923" s="176"/>
      <c r="D923" s="172"/>
      <c r="E923" s="172"/>
      <c r="F923" s="172"/>
      <c r="G923" s="176"/>
      <c r="H923" s="172"/>
      <c r="I923" s="175"/>
      <c r="J923" s="172"/>
      <c r="K923" s="172"/>
      <c r="L923" s="172"/>
      <c r="M923" s="172"/>
      <c r="N923" s="172"/>
      <c r="O923" s="172"/>
      <c r="P923" s="172"/>
      <c r="Q923" s="172"/>
      <c r="R923" s="172"/>
      <c r="S923" s="172"/>
      <c r="T923" s="172"/>
      <c r="U923" s="172"/>
      <c r="V923" s="172"/>
      <c r="W923" s="172"/>
      <c r="X923" s="172"/>
      <c r="Y923" s="172"/>
      <c r="Z923" s="172"/>
      <c r="AA923" s="172"/>
      <c r="AB923" s="172"/>
      <c r="AC923" s="172"/>
      <c r="AD923" s="172"/>
      <c r="AE923" s="172"/>
      <c r="AF923" s="172"/>
    </row>
    <row r="924">
      <c r="A924" s="172"/>
      <c r="B924" s="171"/>
      <c r="C924" s="176"/>
      <c r="D924" s="172"/>
      <c r="E924" s="172"/>
      <c r="F924" s="172"/>
      <c r="G924" s="176"/>
      <c r="H924" s="172"/>
      <c r="I924" s="175"/>
      <c r="J924" s="172"/>
      <c r="K924" s="172"/>
      <c r="L924" s="172"/>
      <c r="M924" s="172"/>
      <c r="N924" s="172"/>
      <c r="O924" s="172"/>
      <c r="P924" s="172"/>
      <c r="Q924" s="172"/>
      <c r="R924" s="172"/>
      <c r="S924" s="172"/>
      <c r="T924" s="172"/>
      <c r="U924" s="172"/>
      <c r="V924" s="172"/>
      <c r="W924" s="172"/>
      <c r="X924" s="172"/>
      <c r="Y924" s="172"/>
      <c r="Z924" s="172"/>
      <c r="AA924" s="172"/>
      <c r="AB924" s="172"/>
      <c r="AC924" s="172"/>
      <c r="AD924" s="172"/>
      <c r="AE924" s="172"/>
      <c r="AF924" s="172"/>
    </row>
    <row r="925">
      <c r="A925" s="172"/>
      <c r="B925" s="171"/>
      <c r="C925" s="176"/>
      <c r="D925" s="172"/>
      <c r="E925" s="172"/>
      <c r="F925" s="172"/>
      <c r="G925" s="176"/>
      <c r="H925" s="172"/>
      <c r="I925" s="175"/>
      <c r="J925" s="172"/>
      <c r="K925" s="172"/>
      <c r="L925" s="172"/>
      <c r="M925" s="172"/>
      <c r="N925" s="172"/>
      <c r="O925" s="172"/>
      <c r="P925" s="172"/>
      <c r="Q925" s="172"/>
      <c r="R925" s="172"/>
      <c r="S925" s="172"/>
      <c r="T925" s="172"/>
      <c r="U925" s="172"/>
      <c r="V925" s="172"/>
      <c r="W925" s="172"/>
      <c r="X925" s="172"/>
      <c r="Y925" s="172"/>
      <c r="Z925" s="172"/>
      <c r="AA925" s="172"/>
      <c r="AB925" s="172"/>
      <c r="AC925" s="172"/>
      <c r="AD925" s="172"/>
      <c r="AE925" s="172"/>
      <c r="AF925" s="172"/>
    </row>
    <row r="926">
      <c r="A926" s="172"/>
      <c r="B926" s="171"/>
      <c r="C926" s="176"/>
      <c r="D926" s="172"/>
      <c r="E926" s="172"/>
      <c r="F926" s="172"/>
      <c r="G926" s="176"/>
      <c r="H926" s="172"/>
      <c r="I926" s="175"/>
      <c r="J926" s="172"/>
      <c r="K926" s="172"/>
      <c r="L926" s="172"/>
      <c r="M926" s="172"/>
      <c r="N926" s="172"/>
      <c r="O926" s="172"/>
      <c r="P926" s="172"/>
      <c r="Q926" s="172"/>
      <c r="R926" s="172"/>
      <c r="S926" s="172"/>
      <c r="T926" s="172"/>
      <c r="U926" s="172"/>
      <c r="V926" s="172"/>
      <c r="W926" s="172"/>
      <c r="X926" s="172"/>
      <c r="Y926" s="172"/>
      <c r="Z926" s="172"/>
      <c r="AA926" s="172"/>
      <c r="AB926" s="172"/>
      <c r="AC926" s="172"/>
      <c r="AD926" s="172"/>
      <c r="AE926" s="172"/>
      <c r="AF926" s="172"/>
    </row>
    <row r="927">
      <c r="A927" s="172"/>
      <c r="B927" s="171"/>
      <c r="C927" s="176"/>
      <c r="D927" s="172"/>
      <c r="E927" s="172"/>
      <c r="F927" s="172"/>
      <c r="G927" s="176"/>
      <c r="H927" s="172"/>
      <c r="I927" s="175"/>
      <c r="J927" s="172"/>
      <c r="K927" s="172"/>
      <c r="L927" s="172"/>
      <c r="M927" s="172"/>
      <c r="N927" s="172"/>
      <c r="O927" s="172"/>
      <c r="P927" s="172"/>
      <c r="Q927" s="172"/>
      <c r="R927" s="172"/>
      <c r="S927" s="172"/>
      <c r="T927" s="172"/>
      <c r="U927" s="172"/>
      <c r="V927" s="172"/>
      <c r="W927" s="172"/>
      <c r="X927" s="172"/>
      <c r="Y927" s="172"/>
      <c r="Z927" s="172"/>
      <c r="AA927" s="172"/>
      <c r="AB927" s="172"/>
      <c r="AC927" s="172"/>
      <c r="AD927" s="172"/>
      <c r="AE927" s="172"/>
      <c r="AF927" s="172"/>
    </row>
    <row r="928">
      <c r="A928" s="172"/>
      <c r="B928" s="171"/>
      <c r="C928" s="176"/>
      <c r="D928" s="172"/>
      <c r="E928" s="172"/>
      <c r="F928" s="172"/>
      <c r="G928" s="176"/>
      <c r="H928" s="172"/>
      <c r="I928" s="175"/>
      <c r="J928" s="172"/>
      <c r="K928" s="172"/>
      <c r="L928" s="172"/>
      <c r="M928" s="172"/>
      <c r="N928" s="172"/>
      <c r="O928" s="172"/>
      <c r="P928" s="172"/>
      <c r="Q928" s="172"/>
      <c r="R928" s="172"/>
      <c r="S928" s="172"/>
      <c r="T928" s="172"/>
      <c r="U928" s="172"/>
      <c r="V928" s="172"/>
      <c r="W928" s="172"/>
      <c r="X928" s="172"/>
      <c r="Y928" s="172"/>
      <c r="Z928" s="172"/>
      <c r="AA928" s="172"/>
      <c r="AB928" s="172"/>
      <c r="AC928" s="172"/>
      <c r="AD928" s="172"/>
      <c r="AE928" s="172"/>
      <c r="AF928" s="172"/>
    </row>
    <row r="929">
      <c r="A929" s="172"/>
      <c r="B929" s="171"/>
      <c r="C929" s="176"/>
      <c r="D929" s="172"/>
      <c r="E929" s="172"/>
      <c r="F929" s="172"/>
      <c r="G929" s="176"/>
      <c r="H929" s="172"/>
      <c r="I929" s="175"/>
      <c r="J929" s="172"/>
      <c r="K929" s="172"/>
      <c r="L929" s="172"/>
      <c r="M929" s="172"/>
      <c r="N929" s="172"/>
      <c r="O929" s="172"/>
      <c r="P929" s="172"/>
      <c r="Q929" s="172"/>
      <c r="R929" s="172"/>
      <c r="S929" s="172"/>
      <c r="T929" s="172"/>
      <c r="U929" s="172"/>
      <c r="V929" s="172"/>
      <c r="W929" s="172"/>
      <c r="X929" s="172"/>
      <c r="Y929" s="172"/>
      <c r="Z929" s="172"/>
      <c r="AA929" s="172"/>
      <c r="AB929" s="172"/>
      <c r="AC929" s="172"/>
      <c r="AD929" s="172"/>
      <c r="AE929" s="172"/>
      <c r="AF929" s="172"/>
    </row>
    <row r="930">
      <c r="A930" s="172"/>
      <c r="B930" s="171"/>
      <c r="C930" s="176"/>
      <c r="D930" s="172"/>
      <c r="E930" s="172"/>
      <c r="F930" s="172"/>
      <c r="G930" s="176"/>
      <c r="H930" s="172"/>
      <c r="I930" s="175"/>
      <c r="J930" s="172"/>
      <c r="K930" s="172"/>
      <c r="L930" s="172"/>
      <c r="M930" s="172"/>
      <c r="N930" s="172"/>
      <c r="O930" s="172"/>
      <c r="P930" s="172"/>
      <c r="Q930" s="172"/>
      <c r="R930" s="172"/>
      <c r="S930" s="172"/>
      <c r="T930" s="172"/>
      <c r="U930" s="172"/>
      <c r="V930" s="172"/>
      <c r="W930" s="172"/>
      <c r="X930" s="172"/>
      <c r="Y930" s="172"/>
      <c r="Z930" s="172"/>
      <c r="AA930" s="172"/>
      <c r="AB930" s="172"/>
      <c r="AC930" s="172"/>
      <c r="AD930" s="172"/>
      <c r="AE930" s="172"/>
      <c r="AF930" s="172"/>
    </row>
    <row r="931">
      <c r="A931" s="172"/>
      <c r="B931" s="171"/>
      <c r="C931" s="176"/>
      <c r="D931" s="172"/>
      <c r="E931" s="172"/>
      <c r="F931" s="172"/>
      <c r="G931" s="176"/>
      <c r="H931" s="172"/>
      <c r="I931" s="175"/>
      <c r="J931" s="172"/>
      <c r="K931" s="172"/>
      <c r="L931" s="172"/>
      <c r="M931" s="172"/>
      <c r="N931" s="172"/>
      <c r="O931" s="172"/>
      <c r="P931" s="172"/>
      <c r="Q931" s="172"/>
      <c r="R931" s="172"/>
      <c r="S931" s="172"/>
      <c r="T931" s="172"/>
      <c r="U931" s="172"/>
      <c r="V931" s="172"/>
      <c r="W931" s="172"/>
      <c r="X931" s="172"/>
      <c r="Y931" s="172"/>
      <c r="Z931" s="172"/>
      <c r="AA931" s="172"/>
      <c r="AB931" s="172"/>
      <c r="AC931" s="172"/>
      <c r="AD931" s="172"/>
      <c r="AE931" s="172"/>
      <c r="AF931" s="172"/>
    </row>
    <row r="932">
      <c r="A932" s="172"/>
      <c r="B932" s="171"/>
      <c r="C932" s="176"/>
      <c r="D932" s="172"/>
      <c r="E932" s="172"/>
      <c r="F932" s="172"/>
      <c r="G932" s="176"/>
      <c r="H932" s="172"/>
      <c r="I932" s="175"/>
      <c r="J932" s="172"/>
      <c r="K932" s="172"/>
      <c r="L932" s="172"/>
      <c r="M932" s="172"/>
      <c r="N932" s="172"/>
      <c r="O932" s="172"/>
      <c r="P932" s="172"/>
      <c r="Q932" s="172"/>
      <c r="R932" s="172"/>
      <c r="S932" s="172"/>
      <c r="T932" s="172"/>
      <c r="U932" s="172"/>
      <c r="V932" s="172"/>
      <c r="W932" s="172"/>
      <c r="X932" s="172"/>
      <c r="Y932" s="172"/>
      <c r="Z932" s="172"/>
      <c r="AA932" s="172"/>
      <c r="AB932" s="172"/>
      <c r="AC932" s="172"/>
      <c r="AD932" s="172"/>
      <c r="AE932" s="172"/>
      <c r="AF932" s="172"/>
    </row>
    <row r="933">
      <c r="A933" s="172"/>
      <c r="B933" s="171"/>
      <c r="C933" s="176"/>
      <c r="D933" s="172"/>
      <c r="E933" s="172"/>
      <c r="F933" s="172"/>
      <c r="G933" s="176"/>
      <c r="H933" s="172"/>
      <c r="I933" s="175"/>
      <c r="J933" s="172"/>
      <c r="K933" s="172"/>
      <c r="L933" s="172"/>
      <c r="M933" s="172"/>
      <c r="N933" s="172"/>
      <c r="O933" s="172"/>
      <c r="P933" s="172"/>
      <c r="Q933" s="172"/>
      <c r="R933" s="172"/>
      <c r="S933" s="172"/>
      <c r="T933" s="172"/>
      <c r="U933" s="172"/>
      <c r="V933" s="172"/>
      <c r="W933" s="172"/>
      <c r="X933" s="172"/>
      <c r="Y933" s="172"/>
      <c r="Z933" s="172"/>
      <c r="AA933" s="172"/>
      <c r="AB933" s="172"/>
      <c r="AC933" s="172"/>
      <c r="AD933" s="172"/>
      <c r="AE933" s="172"/>
      <c r="AF933" s="172"/>
    </row>
    <row r="934">
      <c r="A934" s="172"/>
      <c r="B934" s="171"/>
      <c r="C934" s="176"/>
      <c r="D934" s="172"/>
      <c r="E934" s="172"/>
      <c r="F934" s="172"/>
      <c r="G934" s="176"/>
      <c r="H934" s="172"/>
      <c r="I934" s="175"/>
      <c r="J934" s="172"/>
      <c r="K934" s="172"/>
      <c r="L934" s="172"/>
      <c r="M934" s="172"/>
      <c r="N934" s="172"/>
      <c r="O934" s="172"/>
      <c r="P934" s="172"/>
      <c r="Q934" s="172"/>
      <c r="R934" s="172"/>
      <c r="S934" s="172"/>
      <c r="T934" s="172"/>
      <c r="U934" s="172"/>
      <c r="V934" s="172"/>
      <c r="W934" s="172"/>
      <c r="X934" s="172"/>
      <c r="Y934" s="172"/>
      <c r="Z934" s="172"/>
      <c r="AA934" s="172"/>
      <c r="AB934" s="172"/>
      <c r="AC934" s="172"/>
      <c r="AD934" s="172"/>
      <c r="AE934" s="172"/>
      <c r="AF934" s="172"/>
    </row>
    <row r="935">
      <c r="A935" s="172"/>
      <c r="B935" s="171"/>
      <c r="C935" s="176"/>
      <c r="D935" s="172"/>
      <c r="E935" s="172"/>
      <c r="F935" s="172"/>
      <c r="G935" s="176"/>
      <c r="H935" s="172"/>
      <c r="I935" s="175"/>
      <c r="J935" s="172"/>
      <c r="K935" s="172"/>
      <c r="L935" s="172"/>
      <c r="M935" s="172"/>
      <c r="N935" s="172"/>
      <c r="O935" s="172"/>
      <c r="P935" s="172"/>
      <c r="Q935" s="172"/>
      <c r="R935" s="172"/>
      <c r="S935" s="172"/>
      <c r="T935" s="172"/>
      <c r="U935" s="172"/>
      <c r="V935" s="172"/>
      <c r="W935" s="172"/>
      <c r="X935" s="172"/>
      <c r="Y935" s="172"/>
      <c r="Z935" s="172"/>
      <c r="AA935" s="172"/>
      <c r="AB935" s="172"/>
      <c r="AC935" s="172"/>
      <c r="AD935" s="172"/>
      <c r="AE935" s="172"/>
      <c r="AF935" s="172"/>
    </row>
    <row r="936">
      <c r="A936" s="172"/>
      <c r="B936" s="171"/>
      <c r="C936" s="176"/>
      <c r="D936" s="172"/>
      <c r="E936" s="172"/>
      <c r="F936" s="172"/>
      <c r="G936" s="176"/>
      <c r="H936" s="172"/>
      <c r="I936" s="175"/>
      <c r="J936" s="172"/>
      <c r="K936" s="172"/>
      <c r="L936" s="172"/>
      <c r="M936" s="172"/>
      <c r="N936" s="172"/>
      <c r="O936" s="172"/>
      <c r="P936" s="172"/>
      <c r="Q936" s="172"/>
      <c r="R936" s="172"/>
      <c r="S936" s="172"/>
      <c r="T936" s="172"/>
      <c r="U936" s="172"/>
      <c r="V936" s="172"/>
      <c r="W936" s="172"/>
      <c r="X936" s="172"/>
      <c r="Y936" s="172"/>
      <c r="Z936" s="172"/>
      <c r="AA936" s="172"/>
      <c r="AB936" s="172"/>
      <c r="AC936" s="172"/>
      <c r="AD936" s="172"/>
      <c r="AE936" s="172"/>
      <c r="AF936" s="172"/>
    </row>
    <row r="937">
      <c r="A937" s="172"/>
      <c r="B937" s="171"/>
      <c r="C937" s="176"/>
      <c r="D937" s="172"/>
      <c r="E937" s="172"/>
      <c r="F937" s="172"/>
      <c r="G937" s="176"/>
      <c r="H937" s="172"/>
      <c r="I937" s="175"/>
      <c r="J937" s="172"/>
      <c r="K937" s="172"/>
      <c r="L937" s="172"/>
      <c r="M937" s="172"/>
      <c r="N937" s="172"/>
      <c r="O937" s="172"/>
      <c r="P937" s="172"/>
      <c r="Q937" s="172"/>
      <c r="R937" s="172"/>
      <c r="S937" s="172"/>
      <c r="T937" s="172"/>
      <c r="U937" s="172"/>
      <c r="V937" s="172"/>
      <c r="W937" s="172"/>
      <c r="X937" s="172"/>
      <c r="Y937" s="172"/>
      <c r="Z937" s="172"/>
      <c r="AA937" s="172"/>
      <c r="AB937" s="172"/>
      <c r="AC937" s="172"/>
      <c r="AD937" s="172"/>
      <c r="AE937" s="172"/>
      <c r="AF937" s="172"/>
    </row>
    <row r="938">
      <c r="A938" s="172"/>
      <c r="B938" s="171"/>
      <c r="C938" s="176"/>
      <c r="D938" s="172"/>
      <c r="E938" s="172"/>
      <c r="F938" s="172"/>
      <c r="G938" s="176"/>
      <c r="H938" s="172"/>
      <c r="I938" s="175"/>
      <c r="J938" s="172"/>
      <c r="K938" s="172"/>
      <c r="L938" s="172"/>
      <c r="M938" s="172"/>
      <c r="N938" s="172"/>
      <c r="O938" s="172"/>
      <c r="P938" s="172"/>
      <c r="Q938" s="172"/>
      <c r="R938" s="172"/>
      <c r="S938" s="172"/>
      <c r="T938" s="172"/>
      <c r="U938" s="172"/>
      <c r="V938" s="172"/>
      <c r="W938" s="172"/>
      <c r="X938" s="172"/>
      <c r="Y938" s="172"/>
      <c r="Z938" s="172"/>
      <c r="AA938" s="172"/>
      <c r="AB938" s="172"/>
      <c r="AC938" s="172"/>
      <c r="AD938" s="172"/>
      <c r="AE938" s="172"/>
      <c r="AF938" s="172"/>
    </row>
    <row r="939">
      <c r="A939" s="172"/>
      <c r="B939" s="171"/>
      <c r="C939" s="176"/>
      <c r="D939" s="172"/>
      <c r="E939" s="172"/>
      <c r="F939" s="172"/>
      <c r="G939" s="176"/>
      <c r="H939" s="172"/>
      <c r="I939" s="175"/>
      <c r="J939" s="172"/>
      <c r="K939" s="172"/>
      <c r="L939" s="172"/>
      <c r="M939" s="172"/>
      <c r="N939" s="172"/>
      <c r="O939" s="172"/>
      <c r="P939" s="172"/>
      <c r="Q939" s="172"/>
      <c r="R939" s="172"/>
      <c r="S939" s="172"/>
      <c r="T939" s="172"/>
      <c r="U939" s="172"/>
      <c r="V939" s="172"/>
      <c r="W939" s="172"/>
      <c r="X939" s="172"/>
      <c r="Y939" s="172"/>
      <c r="Z939" s="172"/>
      <c r="AA939" s="172"/>
      <c r="AB939" s="172"/>
      <c r="AC939" s="172"/>
      <c r="AD939" s="172"/>
      <c r="AE939" s="172"/>
      <c r="AF939" s="172"/>
    </row>
    <row r="940">
      <c r="A940" s="172"/>
      <c r="B940" s="171"/>
      <c r="C940" s="176"/>
      <c r="D940" s="172"/>
      <c r="E940" s="172"/>
      <c r="F940" s="172"/>
      <c r="G940" s="176"/>
      <c r="H940" s="172"/>
      <c r="I940" s="175"/>
      <c r="J940" s="172"/>
      <c r="K940" s="172"/>
      <c r="L940" s="172"/>
      <c r="M940" s="172"/>
      <c r="N940" s="172"/>
      <c r="O940" s="172"/>
      <c r="P940" s="172"/>
      <c r="Q940" s="172"/>
      <c r="R940" s="172"/>
      <c r="S940" s="172"/>
      <c r="T940" s="172"/>
      <c r="U940" s="172"/>
      <c r="V940" s="172"/>
      <c r="W940" s="172"/>
      <c r="X940" s="172"/>
      <c r="Y940" s="172"/>
      <c r="Z940" s="172"/>
      <c r="AA940" s="172"/>
      <c r="AB940" s="172"/>
      <c r="AC940" s="172"/>
      <c r="AD940" s="172"/>
      <c r="AE940" s="172"/>
      <c r="AF940" s="172"/>
    </row>
    <row r="941">
      <c r="A941" s="172"/>
      <c r="B941" s="171"/>
      <c r="C941" s="176"/>
      <c r="D941" s="172"/>
      <c r="E941" s="172"/>
      <c r="F941" s="172"/>
      <c r="G941" s="176"/>
      <c r="H941" s="172"/>
      <c r="I941" s="175"/>
      <c r="J941" s="172"/>
      <c r="K941" s="172"/>
      <c r="L941" s="172"/>
      <c r="M941" s="172"/>
      <c r="N941" s="172"/>
      <c r="O941" s="172"/>
      <c r="P941" s="172"/>
      <c r="Q941" s="172"/>
      <c r="R941" s="172"/>
      <c r="S941" s="172"/>
      <c r="T941" s="172"/>
      <c r="U941" s="172"/>
      <c r="V941" s="172"/>
      <c r="W941" s="172"/>
      <c r="X941" s="172"/>
      <c r="Y941" s="172"/>
      <c r="Z941" s="172"/>
      <c r="AA941" s="172"/>
      <c r="AB941" s="172"/>
      <c r="AC941" s="172"/>
      <c r="AD941" s="172"/>
      <c r="AE941" s="172"/>
      <c r="AF941" s="172"/>
    </row>
    <row r="942">
      <c r="A942" s="172"/>
      <c r="B942" s="171"/>
      <c r="C942" s="176"/>
      <c r="D942" s="172"/>
      <c r="E942" s="172"/>
      <c r="F942" s="172"/>
      <c r="G942" s="176"/>
      <c r="H942" s="172"/>
      <c r="I942" s="175"/>
      <c r="J942" s="172"/>
      <c r="K942" s="172"/>
      <c r="L942" s="172"/>
      <c r="M942" s="172"/>
      <c r="N942" s="172"/>
      <c r="O942" s="172"/>
      <c r="P942" s="172"/>
      <c r="Q942" s="172"/>
      <c r="R942" s="172"/>
      <c r="S942" s="172"/>
      <c r="T942" s="172"/>
      <c r="U942" s="172"/>
      <c r="V942" s="172"/>
      <c r="W942" s="172"/>
      <c r="X942" s="172"/>
      <c r="Y942" s="172"/>
      <c r="Z942" s="172"/>
      <c r="AA942" s="172"/>
      <c r="AB942" s="172"/>
      <c r="AC942" s="172"/>
      <c r="AD942" s="172"/>
      <c r="AE942" s="172"/>
      <c r="AF942" s="172"/>
    </row>
    <row r="943">
      <c r="A943" s="172"/>
      <c r="B943" s="171"/>
      <c r="C943" s="176"/>
      <c r="D943" s="172"/>
      <c r="E943" s="172"/>
      <c r="F943" s="172"/>
      <c r="G943" s="176"/>
      <c r="H943" s="172"/>
      <c r="I943" s="175"/>
      <c r="J943" s="172"/>
      <c r="K943" s="172"/>
      <c r="L943" s="172"/>
      <c r="M943" s="172"/>
      <c r="N943" s="172"/>
      <c r="O943" s="172"/>
      <c r="P943" s="172"/>
      <c r="Q943" s="172"/>
      <c r="R943" s="172"/>
      <c r="S943" s="172"/>
      <c r="T943" s="172"/>
      <c r="U943" s="172"/>
      <c r="V943" s="172"/>
      <c r="W943" s="172"/>
      <c r="X943" s="172"/>
      <c r="Y943" s="172"/>
      <c r="Z943" s="172"/>
      <c r="AA943" s="172"/>
      <c r="AB943" s="172"/>
      <c r="AC943" s="172"/>
      <c r="AD943" s="172"/>
      <c r="AE943" s="172"/>
      <c r="AF943" s="172"/>
    </row>
    <row r="944">
      <c r="A944" s="172"/>
      <c r="B944" s="171"/>
      <c r="C944" s="176"/>
      <c r="D944" s="172"/>
      <c r="E944" s="172"/>
      <c r="F944" s="172"/>
      <c r="G944" s="176"/>
      <c r="H944" s="172"/>
      <c r="I944" s="175"/>
      <c r="J944" s="172"/>
      <c r="K944" s="172"/>
      <c r="L944" s="172"/>
      <c r="M944" s="172"/>
      <c r="N944" s="172"/>
      <c r="O944" s="172"/>
      <c r="P944" s="172"/>
      <c r="Q944" s="172"/>
      <c r="R944" s="172"/>
      <c r="S944" s="172"/>
      <c r="T944" s="172"/>
      <c r="U944" s="172"/>
      <c r="V944" s="172"/>
      <c r="W944" s="172"/>
      <c r="X944" s="172"/>
      <c r="Y944" s="172"/>
      <c r="Z944" s="172"/>
      <c r="AA944" s="172"/>
      <c r="AB944" s="172"/>
      <c r="AC944" s="172"/>
      <c r="AD944" s="172"/>
      <c r="AE944" s="172"/>
      <c r="AF944" s="172"/>
    </row>
    <row r="945">
      <c r="A945" s="172"/>
      <c r="B945" s="171"/>
      <c r="C945" s="176"/>
      <c r="D945" s="172"/>
      <c r="E945" s="172"/>
      <c r="F945" s="172"/>
      <c r="G945" s="176"/>
      <c r="H945" s="172"/>
      <c r="I945" s="175"/>
      <c r="J945" s="172"/>
      <c r="K945" s="172"/>
      <c r="L945" s="172"/>
      <c r="M945" s="172"/>
      <c r="N945" s="172"/>
      <c r="O945" s="172"/>
      <c r="P945" s="172"/>
      <c r="Q945" s="172"/>
      <c r="R945" s="172"/>
      <c r="S945" s="172"/>
      <c r="T945" s="172"/>
      <c r="U945" s="172"/>
      <c r="V945" s="172"/>
      <c r="W945" s="172"/>
      <c r="X945" s="172"/>
      <c r="Y945" s="172"/>
      <c r="Z945" s="172"/>
      <c r="AA945" s="172"/>
      <c r="AB945" s="172"/>
      <c r="AC945" s="172"/>
      <c r="AD945" s="172"/>
      <c r="AE945" s="172"/>
      <c r="AF945" s="172"/>
    </row>
    <row r="946">
      <c r="A946" s="172"/>
      <c r="B946" s="171"/>
      <c r="C946" s="176"/>
      <c r="D946" s="172"/>
      <c r="E946" s="172"/>
      <c r="F946" s="172"/>
      <c r="G946" s="176"/>
      <c r="H946" s="172"/>
      <c r="I946" s="175"/>
      <c r="J946" s="172"/>
      <c r="K946" s="172"/>
      <c r="L946" s="172"/>
      <c r="M946" s="172"/>
      <c r="N946" s="172"/>
      <c r="O946" s="172"/>
      <c r="P946" s="172"/>
      <c r="Q946" s="172"/>
      <c r="R946" s="172"/>
      <c r="S946" s="172"/>
      <c r="T946" s="172"/>
      <c r="U946" s="172"/>
      <c r="V946" s="172"/>
      <c r="W946" s="172"/>
      <c r="X946" s="172"/>
      <c r="Y946" s="172"/>
      <c r="Z946" s="172"/>
      <c r="AA946" s="172"/>
      <c r="AB946" s="172"/>
      <c r="AC946" s="172"/>
      <c r="AD946" s="172"/>
      <c r="AE946" s="172"/>
      <c r="AF946" s="172"/>
    </row>
    <row r="947">
      <c r="A947" s="172"/>
      <c r="B947" s="171"/>
      <c r="C947" s="176"/>
      <c r="D947" s="172"/>
      <c r="E947" s="172"/>
      <c r="F947" s="172"/>
      <c r="G947" s="176"/>
      <c r="H947" s="172"/>
      <c r="I947" s="175"/>
      <c r="J947" s="172"/>
      <c r="K947" s="172"/>
      <c r="L947" s="172"/>
      <c r="M947" s="172"/>
      <c r="N947" s="172"/>
      <c r="O947" s="172"/>
      <c r="P947" s="172"/>
      <c r="Q947" s="172"/>
      <c r="R947" s="172"/>
      <c r="S947" s="172"/>
      <c r="T947" s="172"/>
      <c r="U947" s="172"/>
      <c r="V947" s="172"/>
      <c r="W947" s="172"/>
      <c r="X947" s="172"/>
      <c r="Y947" s="172"/>
      <c r="Z947" s="172"/>
      <c r="AA947" s="172"/>
      <c r="AB947" s="172"/>
      <c r="AC947" s="172"/>
      <c r="AD947" s="172"/>
      <c r="AE947" s="172"/>
      <c r="AF947" s="172"/>
    </row>
    <row r="948">
      <c r="A948" s="172"/>
      <c r="B948" s="171"/>
      <c r="C948" s="176"/>
      <c r="D948" s="172"/>
      <c r="E948" s="172"/>
      <c r="F948" s="172"/>
      <c r="G948" s="176"/>
      <c r="H948" s="172"/>
      <c r="I948" s="175"/>
      <c r="J948" s="291"/>
      <c r="K948" s="291"/>
      <c r="L948" s="291"/>
      <c r="M948" s="291"/>
      <c r="N948" s="291"/>
      <c r="O948" s="291"/>
      <c r="P948" s="291"/>
      <c r="Q948" s="291"/>
      <c r="R948" s="172"/>
      <c r="S948" s="172"/>
      <c r="T948" s="172"/>
      <c r="U948" s="172"/>
      <c r="V948" s="172"/>
      <c r="W948" s="172"/>
      <c r="X948" s="172"/>
      <c r="Y948" s="172"/>
      <c r="Z948" s="172"/>
      <c r="AA948" s="172"/>
      <c r="AB948" s="172"/>
      <c r="AC948" s="172"/>
      <c r="AD948" s="172"/>
      <c r="AE948" s="172"/>
      <c r="AF948" s="172"/>
    </row>
    <row r="949">
      <c r="A949" s="172"/>
      <c r="B949" s="171"/>
      <c r="C949" s="176"/>
      <c r="D949" s="172"/>
      <c r="E949" s="172"/>
      <c r="F949" s="172"/>
      <c r="G949" s="176"/>
      <c r="H949" s="172"/>
      <c r="I949" s="175"/>
      <c r="J949" s="291"/>
      <c r="K949" s="291"/>
      <c r="L949" s="291"/>
      <c r="M949" s="291"/>
      <c r="N949" s="291"/>
      <c r="O949" s="291"/>
      <c r="P949" s="291"/>
      <c r="Q949" s="291"/>
      <c r="R949" s="172"/>
      <c r="S949" s="172"/>
      <c r="T949" s="172"/>
      <c r="U949" s="172"/>
      <c r="V949" s="172"/>
      <c r="W949" s="172"/>
      <c r="X949" s="172"/>
      <c r="Y949" s="172"/>
      <c r="Z949" s="172"/>
      <c r="AA949" s="172"/>
      <c r="AB949" s="172"/>
      <c r="AC949" s="172"/>
      <c r="AD949" s="172"/>
      <c r="AE949" s="172"/>
      <c r="AF949" s="172"/>
    </row>
    <row r="950">
      <c r="A950" s="172"/>
      <c r="B950" s="171"/>
      <c r="C950" s="176"/>
      <c r="D950" s="172"/>
      <c r="E950" s="172"/>
      <c r="F950" s="172"/>
      <c r="G950" s="176"/>
      <c r="H950" s="172"/>
      <c r="I950" s="175"/>
      <c r="J950" s="291"/>
      <c r="K950" s="291"/>
      <c r="L950" s="291"/>
      <c r="M950" s="291"/>
      <c r="N950" s="291"/>
      <c r="O950" s="291"/>
      <c r="P950" s="291"/>
      <c r="Q950" s="291"/>
      <c r="R950" s="172"/>
      <c r="S950" s="172"/>
      <c r="T950" s="172"/>
      <c r="U950" s="172"/>
      <c r="V950" s="172"/>
      <c r="W950" s="172"/>
      <c r="X950" s="172"/>
      <c r="Y950" s="172"/>
      <c r="Z950" s="172"/>
      <c r="AA950" s="172"/>
      <c r="AB950" s="172"/>
      <c r="AC950" s="172"/>
      <c r="AD950" s="172"/>
      <c r="AE950" s="172"/>
      <c r="AF950" s="172"/>
    </row>
    <row r="951">
      <c r="A951" s="172"/>
      <c r="B951" s="171"/>
      <c r="C951" s="176"/>
      <c r="D951" s="172"/>
      <c r="E951" s="172"/>
      <c r="F951" s="172"/>
      <c r="G951" s="176"/>
      <c r="H951" s="172"/>
      <c r="I951" s="175"/>
      <c r="J951" s="291"/>
      <c r="K951" s="291"/>
      <c r="L951" s="291"/>
      <c r="M951" s="291"/>
      <c r="N951" s="291"/>
      <c r="O951" s="291"/>
      <c r="P951" s="291"/>
      <c r="Q951" s="291"/>
      <c r="R951" s="172"/>
      <c r="S951" s="172"/>
      <c r="T951" s="172"/>
      <c r="U951" s="172"/>
      <c r="V951" s="172"/>
      <c r="W951" s="172"/>
      <c r="X951" s="172"/>
      <c r="Y951" s="172"/>
      <c r="Z951" s="172"/>
      <c r="AA951" s="172"/>
      <c r="AB951" s="172"/>
      <c r="AC951" s="172"/>
      <c r="AD951" s="172"/>
      <c r="AE951" s="172"/>
      <c r="AF951" s="172"/>
    </row>
    <row r="952">
      <c r="A952" s="172"/>
      <c r="B952" s="171"/>
      <c r="C952" s="176"/>
      <c r="D952" s="172"/>
      <c r="E952" s="172"/>
      <c r="F952" s="172"/>
      <c r="G952" s="176"/>
      <c r="H952" s="172"/>
      <c r="I952" s="175"/>
      <c r="J952" s="291"/>
      <c r="K952" s="291"/>
      <c r="L952" s="291"/>
      <c r="M952" s="291"/>
      <c r="N952" s="291"/>
      <c r="O952" s="291"/>
      <c r="P952" s="291"/>
      <c r="Q952" s="291"/>
      <c r="R952" s="172"/>
      <c r="S952" s="172"/>
      <c r="T952" s="172"/>
      <c r="U952" s="172"/>
      <c r="V952" s="172"/>
      <c r="W952" s="172"/>
      <c r="X952" s="172"/>
      <c r="Y952" s="172"/>
      <c r="Z952" s="172"/>
      <c r="AA952" s="172"/>
      <c r="AB952" s="172"/>
      <c r="AC952" s="172"/>
      <c r="AD952" s="172"/>
      <c r="AE952" s="172"/>
      <c r="AF952" s="172"/>
    </row>
    <row r="953">
      <c r="A953" s="172"/>
      <c r="B953" s="171"/>
      <c r="C953" s="176"/>
      <c r="D953" s="172"/>
      <c r="E953" s="172"/>
      <c r="F953" s="172"/>
      <c r="G953" s="176"/>
      <c r="H953" s="172"/>
      <c r="I953" s="175"/>
      <c r="J953" s="292"/>
      <c r="K953" s="292"/>
      <c r="L953" s="292"/>
      <c r="M953" s="292"/>
      <c r="N953" s="292"/>
      <c r="O953" s="292"/>
      <c r="P953" s="292"/>
      <c r="Q953" s="292"/>
      <c r="R953" s="172"/>
      <c r="S953" s="172"/>
      <c r="T953" s="172"/>
      <c r="U953" s="172"/>
      <c r="V953" s="172"/>
      <c r="W953" s="172"/>
      <c r="X953" s="172"/>
      <c r="Y953" s="172"/>
      <c r="Z953" s="172"/>
      <c r="AA953" s="172"/>
      <c r="AB953" s="172"/>
      <c r="AC953" s="172"/>
      <c r="AD953" s="172"/>
      <c r="AE953" s="172"/>
      <c r="AF953" s="172"/>
    </row>
    <row r="954">
      <c r="A954" s="172"/>
      <c r="B954" s="171"/>
      <c r="C954" s="176"/>
      <c r="D954" s="172"/>
      <c r="E954" s="172"/>
      <c r="F954" s="172"/>
      <c r="G954" s="176"/>
      <c r="H954" s="172"/>
      <c r="I954" s="175"/>
      <c r="R954" s="172"/>
      <c r="S954" s="172"/>
      <c r="T954" s="172"/>
      <c r="U954" s="172"/>
      <c r="V954" s="172"/>
      <c r="W954" s="172"/>
      <c r="X954" s="172"/>
      <c r="Y954" s="172"/>
      <c r="Z954" s="172"/>
      <c r="AA954" s="172"/>
      <c r="AB954" s="172"/>
      <c r="AC954" s="172"/>
      <c r="AD954" s="172"/>
      <c r="AE954" s="172"/>
      <c r="AF954" s="172"/>
    </row>
    <row r="955">
      <c r="A955" s="172"/>
      <c r="B955" s="171"/>
      <c r="C955" s="176"/>
      <c r="D955" s="172"/>
      <c r="E955" s="172"/>
      <c r="F955" s="172"/>
      <c r="G955" s="176"/>
      <c r="H955" s="172"/>
      <c r="I955" s="175"/>
      <c r="R955" s="172"/>
      <c r="S955" s="172"/>
      <c r="T955" s="172"/>
      <c r="U955" s="172"/>
      <c r="V955" s="172"/>
      <c r="W955" s="172"/>
      <c r="X955" s="172"/>
      <c r="Y955" s="172"/>
      <c r="Z955" s="172"/>
      <c r="AA955" s="172"/>
      <c r="AB955" s="172"/>
      <c r="AC955" s="172"/>
      <c r="AD955" s="172"/>
      <c r="AE955" s="172"/>
      <c r="AF955" s="172"/>
    </row>
    <row r="956">
      <c r="A956" s="172"/>
      <c r="B956" s="171"/>
      <c r="C956" s="176"/>
      <c r="D956" s="172"/>
      <c r="E956" s="172"/>
      <c r="F956" s="172"/>
      <c r="G956" s="176"/>
      <c r="H956" s="172"/>
      <c r="I956" s="175"/>
      <c r="R956" s="172"/>
      <c r="S956" s="172"/>
      <c r="T956" s="172"/>
      <c r="U956" s="172"/>
      <c r="V956" s="172"/>
      <c r="W956" s="172"/>
      <c r="X956" s="172"/>
      <c r="Y956" s="172"/>
      <c r="Z956" s="172"/>
      <c r="AA956" s="172"/>
      <c r="AB956" s="172"/>
      <c r="AC956" s="172"/>
      <c r="AD956" s="172"/>
      <c r="AE956" s="172"/>
      <c r="AF956" s="172"/>
    </row>
    <row r="957">
      <c r="A957" s="172"/>
      <c r="B957" s="171"/>
      <c r="C957" s="176"/>
      <c r="D957" s="172"/>
      <c r="E957" s="172"/>
      <c r="F957" s="172"/>
      <c r="G957" s="176"/>
      <c r="H957" s="172"/>
      <c r="I957" s="175"/>
      <c r="R957" s="172"/>
      <c r="S957" s="172"/>
      <c r="T957" s="172"/>
      <c r="U957" s="172"/>
      <c r="V957" s="172"/>
      <c r="W957" s="172"/>
      <c r="X957" s="172"/>
      <c r="Y957" s="172"/>
      <c r="Z957" s="172"/>
      <c r="AA957" s="172"/>
      <c r="AB957" s="172"/>
      <c r="AC957" s="172"/>
      <c r="AD957" s="172"/>
      <c r="AE957" s="172"/>
      <c r="AF957" s="172"/>
    </row>
    <row r="958">
      <c r="A958" s="172"/>
      <c r="B958" s="171"/>
      <c r="C958" s="176"/>
      <c r="D958" s="172"/>
      <c r="E958" s="172"/>
      <c r="F958" s="172"/>
      <c r="G958" s="176"/>
      <c r="H958" s="172"/>
      <c r="I958" s="175"/>
      <c r="R958" s="172"/>
      <c r="S958" s="172"/>
      <c r="T958" s="172"/>
      <c r="U958" s="172"/>
      <c r="V958" s="172"/>
      <c r="W958" s="172"/>
      <c r="X958" s="172"/>
      <c r="Y958" s="172"/>
      <c r="Z958" s="172"/>
      <c r="AA958" s="172"/>
      <c r="AB958" s="172"/>
      <c r="AC958" s="172"/>
      <c r="AD958" s="172"/>
      <c r="AE958" s="172"/>
      <c r="AF958" s="172"/>
    </row>
    <row r="959">
      <c r="A959" s="172"/>
      <c r="B959" s="171"/>
      <c r="C959" s="176"/>
      <c r="D959" s="172"/>
      <c r="E959" s="172"/>
      <c r="F959" s="172"/>
      <c r="G959" s="176"/>
      <c r="H959" s="172"/>
      <c r="I959" s="175"/>
      <c r="R959" s="172"/>
      <c r="S959" s="172"/>
      <c r="T959" s="172"/>
      <c r="U959" s="172"/>
      <c r="V959" s="172"/>
      <c r="W959" s="172"/>
      <c r="X959" s="172"/>
      <c r="Y959" s="172"/>
      <c r="Z959" s="172"/>
      <c r="AA959" s="172"/>
      <c r="AB959" s="172"/>
      <c r="AC959" s="172"/>
      <c r="AD959" s="172"/>
      <c r="AE959" s="172"/>
      <c r="AF959" s="172"/>
    </row>
    <row r="960">
      <c r="A960" s="172"/>
      <c r="B960" s="171"/>
      <c r="C960" s="176"/>
      <c r="D960" s="172"/>
      <c r="E960" s="172"/>
      <c r="F960" s="172"/>
      <c r="G960" s="176"/>
      <c r="H960" s="172"/>
      <c r="I960" s="175"/>
      <c r="R960" s="172"/>
      <c r="S960" s="172"/>
      <c r="T960" s="172"/>
      <c r="U960" s="172"/>
      <c r="V960" s="172"/>
      <c r="W960" s="172"/>
      <c r="X960" s="172"/>
      <c r="Y960" s="172"/>
      <c r="Z960" s="172"/>
      <c r="AA960" s="172"/>
      <c r="AB960" s="172"/>
      <c r="AC960" s="172"/>
      <c r="AD960" s="172"/>
      <c r="AE960" s="172"/>
      <c r="AF960" s="172"/>
    </row>
    <row r="961">
      <c r="A961" s="172"/>
      <c r="B961" s="171"/>
      <c r="C961" s="176"/>
      <c r="D961" s="172"/>
      <c r="E961" s="172"/>
      <c r="F961" s="172"/>
      <c r="G961" s="176"/>
      <c r="H961" s="172"/>
      <c r="I961" s="175"/>
      <c r="R961" s="172"/>
      <c r="S961" s="172"/>
      <c r="T961" s="172"/>
      <c r="U961" s="172"/>
      <c r="V961" s="172"/>
      <c r="W961" s="172"/>
      <c r="X961" s="172"/>
      <c r="Y961" s="172"/>
      <c r="Z961" s="172"/>
      <c r="AA961" s="172"/>
      <c r="AB961" s="172"/>
      <c r="AC961" s="172"/>
      <c r="AD961" s="172"/>
      <c r="AE961" s="172"/>
      <c r="AF961" s="172"/>
    </row>
    <row r="962">
      <c r="A962" s="291"/>
      <c r="B962" s="293"/>
      <c r="C962" s="291"/>
      <c r="D962" s="291"/>
      <c r="E962" s="291"/>
      <c r="F962" s="291"/>
      <c r="G962" s="294"/>
      <c r="H962" s="291"/>
      <c r="I962" s="295"/>
      <c r="R962" s="291"/>
      <c r="S962" s="291"/>
      <c r="T962" s="291"/>
      <c r="U962" s="291"/>
      <c r="V962" s="296"/>
      <c r="W962" s="291"/>
      <c r="X962" s="291"/>
      <c r="Y962" s="291"/>
      <c r="Z962" s="291"/>
      <c r="AA962" s="291"/>
      <c r="AB962" s="291"/>
      <c r="AC962" s="291"/>
      <c r="AD962" s="291"/>
      <c r="AE962" s="291"/>
      <c r="AF962" s="291"/>
    </row>
    <row r="963">
      <c r="A963" s="291"/>
      <c r="B963" s="293"/>
      <c r="C963" s="291"/>
      <c r="D963" s="291"/>
      <c r="E963" s="291"/>
      <c r="F963" s="291"/>
      <c r="G963" s="294"/>
      <c r="H963" s="291"/>
      <c r="I963" s="295"/>
      <c r="R963" s="291"/>
      <c r="S963" s="291"/>
      <c r="T963" s="291"/>
      <c r="U963" s="291"/>
      <c r="V963" s="296"/>
      <c r="W963" s="291"/>
      <c r="X963" s="291"/>
      <c r="Y963" s="291"/>
      <c r="Z963" s="291"/>
      <c r="AA963" s="291"/>
      <c r="AB963" s="291"/>
      <c r="AC963" s="291"/>
      <c r="AD963" s="291"/>
      <c r="AE963" s="291"/>
      <c r="AF963" s="291"/>
    </row>
    <row r="964">
      <c r="A964" s="291"/>
      <c r="B964" s="293"/>
      <c r="C964" s="291"/>
      <c r="D964" s="291"/>
      <c r="E964" s="291"/>
      <c r="F964" s="291"/>
      <c r="G964" s="294"/>
      <c r="H964" s="291"/>
      <c r="I964" s="295"/>
      <c r="R964" s="291"/>
      <c r="S964" s="291"/>
      <c r="T964" s="291"/>
      <c r="U964" s="291"/>
      <c r="V964" s="296"/>
      <c r="W964" s="291"/>
      <c r="X964" s="291"/>
      <c r="Y964" s="291"/>
      <c r="Z964" s="291"/>
      <c r="AA964" s="291"/>
      <c r="AB964" s="291"/>
      <c r="AC964" s="291"/>
      <c r="AD964" s="291"/>
      <c r="AE964" s="291"/>
      <c r="AF964" s="291"/>
    </row>
    <row r="965">
      <c r="A965" s="291"/>
      <c r="B965" s="293"/>
      <c r="C965" s="291"/>
      <c r="D965" s="291"/>
      <c r="E965" s="291"/>
      <c r="F965" s="291"/>
      <c r="G965" s="294"/>
      <c r="H965" s="291"/>
      <c r="I965" s="295"/>
      <c r="R965" s="291"/>
      <c r="S965" s="291"/>
      <c r="T965" s="291"/>
      <c r="U965" s="291"/>
      <c r="V965" s="296"/>
      <c r="W965" s="291"/>
      <c r="X965" s="291"/>
      <c r="Y965" s="291"/>
      <c r="Z965" s="291"/>
      <c r="AA965" s="291"/>
      <c r="AB965" s="291"/>
      <c r="AC965" s="291"/>
      <c r="AD965" s="291"/>
      <c r="AE965" s="291"/>
      <c r="AF965" s="291"/>
    </row>
    <row r="966">
      <c r="A966" s="291"/>
      <c r="B966" s="293"/>
      <c r="C966" s="291"/>
      <c r="D966" s="291"/>
      <c r="E966" s="291"/>
      <c r="F966" s="291"/>
      <c r="G966" s="294"/>
      <c r="H966" s="291"/>
      <c r="I966" s="295"/>
      <c r="R966" s="291"/>
      <c r="S966" s="291"/>
      <c r="T966" s="291"/>
      <c r="U966" s="291"/>
      <c r="V966" s="296"/>
      <c r="W966" s="291"/>
      <c r="X966" s="291"/>
      <c r="Y966" s="291"/>
      <c r="Z966" s="291"/>
      <c r="AA966" s="291"/>
      <c r="AB966" s="291"/>
      <c r="AC966" s="291"/>
      <c r="AD966" s="291"/>
      <c r="AE966" s="291"/>
      <c r="AF966" s="291"/>
    </row>
    <row r="967">
      <c r="A967" s="292"/>
      <c r="B967" s="297"/>
      <c r="C967" s="292"/>
      <c r="D967" s="292"/>
      <c r="E967" s="292"/>
      <c r="F967" s="292"/>
      <c r="G967" s="298"/>
      <c r="H967" s="292"/>
      <c r="I967" s="299"/>
      <c r="R967" s="292"/>
      <c r="S967" s="292"/>
      <c r="T967" s="292"/>
      <c r="U967" s="292"/>
      <c r="V967" s="300"/>
      <c r="W967" s="291"/>
      <c r="X967" s="291"/>
      <c r="Y967" s="291"/>
      <c r="Z967" s="291"/>
      <c r="AA967" s="291"/>
      <c r="AB967" s="291"/>
      <c r="AC967" s="291"/>
      <c r="AD967" s="291"/>
      <c r="AE967" s="291"/>
      <c r="AF967" s="291"/>
    </row>
  </sheetData>
  <mergeCells count="56">
    <mergeCell ref="B5:B7"/>
    <mergeCell ref="B8:B9"/>
    <mergeCell ref="B11:B14"/>
    <mergeCell ref="B15:B18"/>
    <mergeCell ref="A19:G19"/>
    <mergeCell ref="B25:B27"/>
    <mergeCell ref="B30:B31"/>
    <mergeCell ref="B32:B35"/>
    <mergeCell ref="A36:G36"/>
    <mergeCell ref="B46:B48"/>
    <mergeCell ref="B51:B52"/>
    <mergeCell ref="B53:B54"/>
    <mergeCell ref="B55:B59"/>
    <mergeCell ref="A60:G60"/>
    <mergeCell ref="B70:B72"/>
    <mergeCell ref="B76:B77"/>
    <mergeCell ref="B78:B79"/>
    <mergeCell ref="B80:B84"/>
    <mergeCell ref="A85:G85"/>
    <mergeCell ref="J89:Q89"/>
    <mergeCell ref="K90:K91"/>
    <mergeCell ref="B90:B91"/>
    <mergeCell ref="B92:B94"/>
    <mergeCell ref="K93:K94"/>
    <mergeCell ref="B95:B97"/>
    <mergeCell ref="J95:P95"/>
    <mergeCell ref="B98:B99"/>
    <mergeCell ref="B102:B103"/>
    <mergeCell ref="B106:B107"/>
    <mergeCell ref="B114:B116"/>
    <mergeCell ref="B117:B119"/>
    <mergeCell ref="B120:B121"/>
    <mergeCell ref="B122:B123"/>
    <mergeCell ref="B126:B127"/>
    <mergeCell ref="B133:B135"/>
    <mergeCell ref="B136:B138"/>
    <mergeCell ref="B139:B140"/>
    <mergeCell ref="B141:B142"/>
    <mergeCell ref="B145:B146"/>
    <mergeCell ref="B153:B155"/>
    <mergeCell ref="B156:B158"/>
    <mergeCell ref="B159:B160"/>
    <mergeCell ref="B188:B189"/>
    <mergeCell ref="B195:B196"/>
    <mergeCell ref="B197:B199"/>
    <mergeCell ref="B200:B202"/>
    <mergeCell ref="B203:B204"/>
    <mergeCell ref="B207:B208"/>
    <mergeCell ref="B211:B212"/>
    <mergeCell ref="B161:B162"/>
    <mergeCell ref="B165:B166"/>
    <mergeCell ref="B173:B174"/>
    <mergeCell ref="B175:B177"/>
    <mergeCell ref="B178:B180"/>
    <mergeCell ref="B181:B182"/>
    <mergeCell ref="B185:B186"/>
  </mergeCells>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6.38"/>
    <col customWidth="1" min="2" max="2" width="9.5"/>
    <col customWidth="1" min="4" max="5" width="9.63"/>
    <col customWidth="1" min="6" max="6" width="24.75"/>
    <col customWidth="1" min="7" max="7" width="24.13"/>
    <col customWidth="1" min="8" max="8" width="17.5"/>
    <col customWidth="1" min="9" max="9" width="18.5"/>
    <col customWidth="1" min="10" max="10" width="20.25"/>
    <col customWidth="1" min="11" max="11" width="53.63"/>
    <col customWidth="1" min="12" max="12" width="46.0"/>
  </cols>
  <sheetData>
    <row r="1">
      <c r="A1" s="301" t="s">
        <v>688</v>
      </c>
      <c r="B1" s="301" t="s">
        <v>790</v>
      </c>
      <c r="C1" s="302" t="s">
        <v>791</v>
      </c>
      <c r="D1" s="303"/>
      <c r="E1" s="5" t="s">
        <v>792</v>
      </c>
      <c r="F1" s="5" t="s">
        <v>793</v>
      </c>
      <c r="G1" s="304" t="s">
        <v>794</v>
      </c>
      <c r="H1" s="5" t="s">
        <v>795</v>
      </c>
      <c r="I1" s="5" t="s">
        <v>796</v>
      </c>
      <c r="J1" s="5" t="s">
        <v>797</v>
      </c>
      <c r="K1" s="5" t="s">
        <v>798</v>
      </c>
      <c r="L1" s="5" t="s">
        <v>799</v>
      </c>
      <c r="M1" s="305" t="s">
        <v>800</v>
      </c>
      <c r="N1" s="306"/>
      <c r="O1" s="115"/>
      <c r="P1" s="115"/>
      <c r="Q1" s="115"/>
      <c r="R1" s="115"/>
      <c r="S1" s="115"/>
      <c r="T1" s="115"/>
      <c r="U1" s="115"/>
      <c r="V1" s="115"/>
      <c r="W1" s="115"/>
      <c r="X1" s="115"/>
      <c r="Y1" s="115"/>
      <c r="Z1" s="115"/>
      <c r="AA1" s="115"/>
      <c r="AB1" s="115"/>
      <c r="AC1" s="115"/>
      <c r="AD1" s="115"/>
      <c r="AE1" s="115"/>
      <c r="AF1" s="115"/>
    </row>
    <row r="2">
      <c r="A2" s="307">
        <v>1.0</v>
      </c>
      <c r="B2" s="307">
        <v>3.0</v>
      </c>
      <c r="C2" s="308">
        <v>45929.0</v>
      </c>
      <c r="D2" s="309"/>
      <c r="E2" s="310"/>
      <c r="F2" s="311" t="s">
        <v>801</v>
      </c>
      <c r="G2" s="312"/>
      <c r="H2" s="311" t="s">
        <v>802</v>
      </c>
      <c r="I2" s="310"/>
      <c r="J2" s="310"/>
      <c r="K2" s="311"/>
      <c r="L2" s="311" t="s">
        <v>803</v>
      </c>
      <c r="M2" s="310"/>
      <c r="N2" s="306"/>
      <c r="O2" s="115"/>
      <c r="P2" s="115"/>
      <c r="Q2" s="115"/>
      <c r="R2" s="115"/>
      <c r="S2" s="115"/>
      <c r="T2" s="115"/>
      <c r="U2" s="115"/>
      <c r="V2" s="115"/>
      <c r="W2" s="115"/>
      <c r="X2" s="115"/>
      <c r="Y2" s="115"/>
      <c r="Z2" s="115"/>
      <c r="AA2" s="115"/>
      <c r="AB2" s="115"/>
      <c r="AC2" s="115"/>
      <c r="AD2" s="115"/>
      <c r="AE2" s="115"/>
      <c r="AF2" s="115"/>
    </row>
    <row r="3">
      <c r="A3" s="313">
        <v>2.0</v>
      </c>
      <c r="B3" s="301">
        <v>6.0</v>
      </c>
      <c r="C3" s="302">
        <v>45930.0</v>
      </c>
      <c r="D3" s="303"/>
      <c r="E3" s="5">
        <v>960119.0</v>
      </c>
      <c r="F3" s="5" t="s">
        <v>547</v>
      </c>
      <c r="G3" s="314" t="s">
        <v>462</v>
      </c>
      <c r="H3" s="5" t="s">
        <v>804</v>
      </c>
      <c r="I3" s="315" t="s">
        <v>805</v>
      </c>
      <c r="J3" s="5" t="s">
        <v>806</v>
      </c>
      <c r="K3" s="316" t="s">
        <v>807</v>
      </c>
      <c r="L3" s="5" t="s">
        <v>808</v>
      </c>
      <c r="M3" s="115"/>
      <c r="N3" s="306"/>
      <c r="O3" s="115"/>
      <c r="P3" s="115"/>
      <c r="Q3" s="115"/>
      <c r="R3" s="115"/>
      <c r="S3" s="115"/>
      <c r="T3" s="115"/>
      <c r="U3" s="115"/>
      <c r="V3" s="115"/>
      <c r="W3" s="115"/>
      <c r="X3" s="115"/>
      <c r="Y3" s="115"/>
      <c r="Z3" s="115"/>
      <c r="AA3" s="115"/>
      <c r="AB3" s="115"/>
      <c r="AC3" s="115"/>
      <c r="AD3" s="115"/>
      <c r="AE3" s="115"/>
      <c r="AF3" s="115"/>
    </row>
    <row r="4">
      <c r="A4" s="313">
        <v>3.0</v>
      </c>
      <c r="B4" s="301">
        <v>2.0</v>
      </c>
      <c r="C4" s="302">
        <v>45931.0</v>
      </c>
      <c r="D4" s="303"/>
      <c r="E4" s="5">
        <v>800101.0</v>
      </c>
      <c r="F4" s="5" t="s">
        <v>809</v>
      </c>
      <c r="G4" s="314" t="s">
        <v>462</v>
      </c>
      <c r="H4" s="5" t="s">
        <v>810</v>
      </c>
      <c r="I4" s="5" t="s">
        <v>811</v>
      </c>
      <c r="J4" s="5" t="s">
        <v>812</v>
      </c>
      <c r="K4" s="316" t="s">
        <v>813</v>
      </c>
      <c r="L4" s="5" t="s">
        <v>814</v>
      </c>
      <c r="M4" s="115"/>
      <c r="N4" s="306"/>
      <c r="O4" s="115"/>
      <c r="P4" s="115"/>
      <c r="Q4" s="115"/>
      <c r="R4" s="115"/>
      <c r="S4" s="115"/>
      <c r="T4" s="115"/>
      <c r="U4" s="115"/>
      <c r="V4" s="115"/>
      <c r="W4" s="115"/>
      <c r="X4" s="115"/>
      <c r="Y4" s="115"/>
      <c r="Z4" s="115"/>
      <c r="AA4" s="115"/>
      <c r="AB4" s="115"/>
      <c r="AC4" s="115"/>
      <c r="AD4" s="115"/>
      <c r="AE4" s="115"/>
      <c r="AF4" s="115"/>
    </row>
    <row r="5">
      <c r="A5" s="313">
        <v>4.0</v>
      </c>
      <c r="B5" s="301">
        <v>5.0</v>
      </c>
      <c r="C5" s="302">
        <v>45936.0</v>
      </c>
      <c r="D5" s="303"/>
      <c r="E5" s="5">
        <v>840159.0</v>
      </c>
      <c r="F5" s="5" t="s">
        <v>815</v>
      </c>
      <c r="G5" s="314" t="s">
        <v>462</v>
      </c>
      <c r="H5" s="5" t="s">
        <v>804</v>
      </c>
      <c r="I5" s="315" t="s">
        <v>805</v>
      </c>
      <c r="J5" s="5" t="s">
        <v>806</v>
      </c>
      <c r="K5" s="316" t="s">
        <v>816</v>
      </c>
      <c r="L5" s="5" t="s">
        <v>817</v>
      </c>
      <c r="M5" s="115"/>
      <c r="N5" s="306"/>
      <c r="O5" s="115"/>
      <c r="P5" s="115"/>
      <c r="Q5" s="115"/>
      <c r="R5" s="115"/>
      <c r="S5" s="115"/>
      <c r="T5" s="115"/>
      <c r="U5" s="115"/>
      <c r="V5" s="115"/>
      <c r="W5" s="115"/>
      <c r="X5" s="115"/>
      <c r="Y5" s="115"/>
      <c r="Z5" s="115"/>
      <c r="AA5" s="115"/>
      <c r="AB5" s="115"/>
      <c r="AC5" s="115"/>
      <c r="AD5" s="115"/>
      <c r="AE5" s="115"/>
      <c r="AF5" s="115"/>
    </row>
    <row r="6">
      <c r="A6" s="313">
        <v>5.0</v>
      </c>
      <c r="B6" s="301">
        <v>1.0</v>
      </c>
      <c r="C6" s="302">
        <v>45936.0</v>
      </c>
      <c r="D6" s="303"/>
      <c r="E6" s="5">
        <v>960302.0</v>
      </c>
      <c r="F6" s="5" t="s">
        <v>818</v>
      </c>
      <c r="G6" s="314" t="s">
        <v>462</v>
      </c>
      <c r="H6" s="5" t="s">
        <v>810</v>
      </c>
      <c r="I6" s="5" t="s">
        <v>819</v>
      </c>
      <c r="J6" s="5" t="s">
        <v>806</v>
      </c>
      <c r="K6" s="316" t="s">
        <v>820</v>
      </c>
      <c r="L6" s="5" t="s">
        <v>821</v>
      </c>
      <c r="M6" s="115"/>
      <c r="N6" s="306"/>
      <c r="O6" s="115"/>
      <c r="P6" s="115"/>
      <c r="Q6" s="115"/>
      <c r="R6" s="115"/>
      <c r="S6" s="115"/>
      <c r="T6" s="115"/>
      <c r="U6" s="115"/>
      <c r="V6" s="115"/>
      <c r="W6" s="115"/>
      <c r="X6" s="115"/>
      <c r="Y6" s="115"/>
      <c r="Z6" s="115"/>
      <c r="AA6" s="115"/>
      <c r="AB6" s="115"/>
      <c r="AC6" s="115"/>
      <c r="AD6" s="115"/>
      <c r="AE6" s="115"/>
      <c r="AF6" s="115"/>
    </row>
    <row r="7">
      <c r="A7" s="313">
        <v>6.0</v>
      </c>
      <c r="B7" s="301">
        <v>2.0</v>
      </c>
      <c r="C7" s="302">
        <v>45936.0</v>
      </c>
      <c r="D7" s="303"/>
      <c r="E7" s="5">
        <v>960302.0</v>
      </c>
      <c r="F7" s="5" t="s">
        <v>818</v>
      </c>
      <c r="G7" s="314" t="s">
        <v>462</v>
      </c>
      <c r="H7" s="5" t="s">
        <v>810</v>
      </c>
      <c r="I7" s="5" t="s">
        <v>819</v>
      </c>
      <c r="J7" s="5" t="s">
        <v>812</v>
      </c>
      <c r="K7" s="316" t="s">
        <v>822</v>
      </c>
      <c r="L7" s="5" t="s">
        <v>823</v>
      </c>
      <c r="M7" s="115"/>
      <c r="N7" s="306"/>
      <c r="O7" s="115"/>
      <c r="P7" s="115"/>
      <c r="Q7" s="115"/>
      <c r="R7" s="115"/>
      <c r="S7" s="115"/>
      <c r="T7" s="115"/>
      <c r="U7" s="115"/>
      <c r="V7" s="115"/>
      <c r="W7" s="115"/>
      <c r="X7" s="115"/>
      <c r="Y7" s="115"/>
      <c r="Z7" s="115"/>
      <c r="AA7" s="115"/>
      <c r="AB7" s="115"/>
      <c r="AC7" s="115"/>
      <c r="AD7" s="115"/>
      <c r="AE7" s="115"/>
      <c r="AF7" s="115"/>
    </row>
    <row r="8">
      <c r="A8" s="313">
        <v>7.0</v>
      </c>
      <c r="B8" s="301">
        <v>1.0</v>
      </c>
      <c r="C8" s="302">
        <v>45943.0</v>
      </c>
      <c r="D8" s="303"/>
      <c r="E8" s="5">
        <v>850050.0</v>
      </c>
      <c r="F8" s="5" t="s">
        <v>824</v>
      </c>
      <c r="G8" s="314" t="s">
        <v>462</v>
      </c>
      <c r="H8" s="5" t="s">
        <v>825</v>
      </c>
      <c r="I8" s="5" t="s">
        <v>826</v>
      </c>
      <c r="J8" s="5" t="s">
        <v>806</v>
      </c>
      <c r="K8" s="317" t="s">
        <v>827</v>
      </c>
      <c r="L8" s="318" t="s">
        <v>828</v>
      </c>
      <c r="M8" s="115"/>
      <c r="N8" s="306"/>
      <c r="O8" s="115"/>
      <c r="P8" s="115"/>
      <c r="Q8" s="115"/>
      <c r="R8" s="115"/>
      <c r="S8" s="115"/>
      <c r="T8" s="115"/>
      <c r="U8" s="115"/>
      <c r="V8" s="115"/>
      <c r="W8" s="115"/>
      <c r="X8" s="115"/>
      <c r="Y8" s="115"/>
      <c r="Z8" s="115"/>
      <c r="AA8" s="115"/>
      <c r="AB8" s="115"/>
      <c r="AC8" s="115"/>
      <c r="AD8" s="115"/>
      <c r="AE8" s="115"/>
      <c r="AF8" s="115"/>
    </row>
    <row r="9">
      <c r="A9" s="313">
        <v>8.0</v>
      </c>
      <c r="B9" s="301">
        <v>2.0</v>
      </c>
      <c r="C9" s="302">
        <v>45943.0</v>
      </c>
      <c r="D9" s="303"/>
      <c r="E9" s="5">
        <v>960302.0</v>
      </c>
      <c r="F9" s="5" t="s">
        <v>818</v>
      </c>
      <c r="G9" s="314" t="s">
        <v>462</v>
      </c>
      <c r="H9" s="5" t="s">
        <v>810</v>
      </c>
      <c r="I9" s="5" t="s">
        <v>819</v>
      </c>
      <c r="J9" s="5" t="s">
        <v>829</v>
      </c>
      <c r="K9" s="316" t="s">
        <v>830</v>
      </c>
      <c r="L9" s="5" t="s">
        <v>831</v>
      </c>
      <c r="M9" s="115"/>
      <c r="N9" s="306"/>
      <c r="O9" s="115"/>
      <c r="P9" s="115"/>
      <c r="Q9" s="115"/>
      <c r="R9" s="115"/>
      <c r="S9" s="115"/>
      <c r="T9" s="115"/>
      <c r="U9" s="115"/>
      <c r="V9" s="115"/>
      <c r="W9" s="115"/>
      <c r="X9" s="115"/>
      <c r="Y9" s="115"/>
      <c r="Z9" s="115"/>
      <c r="AA9" s="115"/>
      <c r="AB9" s="115"/>
      <c r="AC9" s="115"/>
      <c r="AD9" s="115"/>
      <c r="AE9" s="115"/>
      <c r="AF9" s="115"/>
    </row>
    <row r="10">
      <c r="A10" s="313">
        <v>9.0</v>
      </c>
      <c r="B10" s="301">
        <v>1.0</v>
      </c>
      <c r="C10" s="302">
        <v>45944.0</v>
      </c>
      <c r="D10" s="303"/>
      <c r="E10" s="5">
        <v>940220.0</v>
      </c>
      <c r="F10" s="5" t="s">
        <v>832</v>
      </c>
      <c r="G10" s="314" t="s">
        <v>462</v>
      </c>
      <c r="H10" s="5" t="s">
        <v>804</v>
      </c>
      <c r="I10" s="5" t="s">
        <v>833</v>
      </c>
      <c r="J10" s="5" t="s">
        <v>806</v>
      </c>
      <c r="K10" s="316" t="s">
        <v>834</v>
      </c>
      <c r="L10" s="5" t="s">
        <v>835</v>
      </c>
      <c r="M10" s="115"/>
      <c r="N10" s="306"/>
      <c r="O10" s="115"/>
      <c r="P10" s="115"/>
      <c r="Q10" s="115"/>
      <c r="R10" s="115"/>
      <c r="S10" s="115"/>
      <c r="T10" s="115"/>
      <c r="U10" s="115"/>
      <c r="V10" s="115"/>
      <c r="W10" s="115"/>
      <c r="X10" s="115"/>
      <c r="Y10" s="115"/>
      <c r="Z10" s="115"/>
      <c r="AA10" s="115"/>
      <c r="AB10" s="115"/>
      <c r="AC10" s="115"/>
      <c r="AD10" s="115"/>
      <c r="AE10" s="115"/>
      <c r="AF10" s="115"/>
    </row>
    <row r="11">
      <c r="A11" s="313">
        <v>10.0</v>
      </c>
      <c r="B11" s="301">
        <v>3.0</v>
      </c>
      <c r="C11" s="302">
        <v>45944.0</v>
      </c>
      <c r="D11" s="303"/>
      <c r="E11" s="5">
        <v>2.0005058E7</v>
      </c>
      <c r="F11" s="5" t="s">
        <v>836</v>
      </c>
      <c r="G11" s="314" t="s">
        <v>462</v>
      </c>
      <c r="H11" s="5" t="s">
        <v>837</v>
      </c>
      <c r="I11" s="5" t="s">
        <v>523</v>
      </c>
      <c r="J11" s="5" t="s">
        <v>829</v>
      </c>
      <c r="K11" s="316" t="s">
        <v>838</v>
      </c>
      <c r="L11" s="5" t="s">
        <v>839</v>
      </c>
      <c r="M11" s="115"/>
      <c r="N11" s="306"/>
      <c r="O11" s="115"/>
      <c r="P11" s="115"/>
      <c r="Q11" s="115"/>
      <c r="R11" s="115"/>
      <c r="S11" s="115"/>
      <c r="T11" s="115"/>
      <c r="U11" s="115"/>
      <c r="V11" s="115"/>
      <c r="W11" s="115"/>
      <c r="X11" s="115"/>
      <c r="Y11" s="115"/>
      <c r="Z11" s="115"/>
      <c r="AA11" s="115"/>
      <c r="AB11" s="115"/>
      <c r="AC11" s="115"/>
      <c r="AD11" s="115"/>
      <c r="AE11" s="115"/>
      <c r="AF11" s="115"/>
    </row>
    <row r="12">
      <c r="A12" s="313">
        <v>11.0</v>
      </c>
      <c r="B12" s="301">
        <v>2.0</v>
      </c>
      <c r="C12" s="302">
        <v>45944.0</v>
      </c>
      <c r="D12" s="303"/>
      <c r="E12" s="5">
        <v>740293.0</v>
      </c>
      <c r="F12" s="315" t="s">
        <v>840</v>
      </c>
      <c r="G12" s="314" t="s">
        <v>841</v>
      </c>
      <c r="H12" s="5" t="s">
        <v>804</v>
      </c>
      <c r="I12" s="315" t="s">
        <v>805</v>
      </c>
      <c r="J12" s="5" t="s">
        <v>812</v>
      </c>
      <c r="K12" s="316" t="s">
        <v>842</v>
      </c>
      <c r="L12" s="5" t="s">
        <v>843</v>
      </c>
      <c r="M12" s="115"/>
      <c r="N12" s="306"/>
      <c r="O12" s="115"/>
      <c r="P12" s="115"/>
      <c r="Q12" s="115"/>
      <c r="R12" s="115"/>
      <c r="S12" s="115"/>
      <c r="T12" s="115"/>
      <c r="U12" s="115"/>
      <c r="V12" s="115"/>
      <c r="W12" s="115"/>
      <c r="X12" s="115"/>
      <c r="Y12" s="115"/>
      <c r="Z12" s="115"/>
      <c r="AA12" s="115"/>
      <c r="AB12" s="115"/>
      <c r="AC12" s="115"/>
      <c r="AD12" s="115"/>
      <c r="AE12" s="115"/>
      <c r="AF12" s="115"/>
    </row>
    <row r="13">
      <c r="A13" s="313">
        <v>12.0</v>
      </c>
      <c r="B13" s="301">
        <v>2.0</v>
      </c>
      <c r="C13" s="302">
        <v>45945.0</v>
      </c>
      <c r="D13" s="303"/>
      <c r="E13" s="5">
        <v>930107.0</v>
      </c>
      <c r="F13" s="5" t="s">
        <v>844</v>
      </c>
      <c r="G13" s="314" t="s">
        <v>462</v>
      </c>
      <c r="H13" s="5" t="s">
        <v>810</v>
      </c>
      <c r="I13" s="5" t="s">
        <v>845</v>
      </c>
      <c r="J13" s="5" t="s">
        <v>829</v>
      </c>
      <c r="K13" s="316" t="s">
        <v>846</v>
      </c>
      <c r="L13" s="5" t="s">
        <v>847</v>
      </c>
      <c r="M13" s="115"/>
      <c r="N13" s="319"/>
      <c r="O13" s="115"/>
      <c r="P13" s="115"/>
      <c r="Q13" s="115"/>
      <c r="R13" s="115"/>
      <c r="S13" s="115"/>
      <c r="T13" s="115"/>
      <c r="U13" s="115"/>
      <c r="V13" s="115"/>
      <c r="W13" s="115"/>
      <c r="X13" s="115"/>
      <c r="Y13" s="115"/>
      <c r="Z13" s="115"/>
      <c r="AA13" s="115"/>
      <c r="AB13" s="115"/>
      <c r="AC13" s="115"/>
      <c r="AD13" s="115"/>
      <c r="AE13" s="115"/>
      <c r="AF13" s="115"/>
    </row>
    <row r="14">
      <c r="A14" s="313">
        <v>13.0</v>
      </c>
      <c r="B14" s="301">
        <v>3.0</v>
      </c>
      <c r="C14" s="302">
        <v>45945.0</v>
      </c>
      <c r="D14" s="303"/>
      <c r="E14" s="5">
        <v>930213.0</v>
      </c>
      <c r="F14" s="5" t="s">
        <v>848</v>
      </c>
      <c r="G14" s="314" t="s">
        <v>849</v>
      </c>
      <c r="H14" s="5" t="s">
        <v>804</v>
      </c>
      <c r="I14" s="315" t="s">
        <v>850</v>
      </c>
      <c r="J14" s="5" t="s">
        <v>806</v>
      </c>
      <c r="K14" s="316" t="s">
        <v>851</v>
      </c>
      <c r="L14" s="5" t="s">
        <v>852</v>
      </c>
      <c r="M14" s="115"/>
      <c r="N14" s="115"/>
      <c r="O14" s="115"/>
      <c r="P14" s="115"/>
      <c r="Q14" s="115"/>
      <c r="R14" s="115"/>
      <c r="S14" s="115"/>
      <c r="T14" s="115"/>
      <c r="U14" s="115"/>
      <c r="V14" s="115"/>
      <c r="W14" s="115"/>
      <c r="X14" s="115"/>
      <c r="Y14" s="115"/>
      <c r="Z14" s="115"/>
      <c r="AA14" s="115"/>
      <c r="AB14" s="115"/>
      <c r="AC14" s="115"/>
      <c r="AD14" s="115"/>
      <c r="AE14" s="115"/>
      <c r="AF14" s="115"/>
    </row>
    <row r="15">
      <c r="A15" s="313">
        <v>14.0</v>
      </c>
      <c r="B15" s="301">
        <v>4.0</v>
      </c>
      <c r="C15" s="302">
        <v>45945.0</v>
      </c>
      <c r="D15" s="303"/>
      <c r="E15" s="5">
        <v>930241.0</v>
      </c>
      <c r="F15" s="5" t="s">
        <v>853</v>
      </c>
      <c r="G15" s="314" t="s">
        <v>854</v>
      </c>
      <c r="H15" s="5" t="s">
        <v>804</v>
      </c>
      <c r="I15" s="315" t="s">
        <v>855</v>
      </c>
      <c r="J15" s="5" t="s">
        <v>829</v>
      </c>
      <c r="K15" s="316" t="s">
        <v>856</v>
      </c>
      <c r="L15" s="5" t="s">
        <v>857</v>
      </c>
      <c r="M15" s="115"/>
      <c r="N15" s="115"/>
      <c r="O15" s="115"/>
      <c r="P15" s="115"/>
      <c r="Q15" s="115"/>
      <c r="R15" s="115"/>
      <c r="S15" s="115"/>
      <c r="T15" s="115"/>
      <c r="U15" s="115"/>
      <c r="V15" s="115"/>
      <c r="W15" s="115"/>
      <c r="X15" s="115"/>
      <c r="Y15" s="115"/>
      <c r="Z15" s="115"/>
      <c r="AA15" s="115"/>
      <c r="AB15" s="115"/>
      <c r="AC15" s="115"/>
      <c r="AD15" s="115"/>
      <c r="AE15" s="115"/>
      <c r="AF15" s="115"/>
    </row>
    <row r="16">
      <c r="A16" s="313">
        <v>15.0</v>
      </c>
      <c r="B16" s="301">
        <v>0.0</v>
      </c>
      <c r="C16" s="302">
        <v>45945.0</v>
      </c>
      <c r="D16" s="303"/>
      <c r="E16" s="5">
        <v>990178.0</v>
      </c>
      <c r="F16" s="315" t="s">
        <v>858</v>
      </c>
      <c r="G16" s="314" t="s">
        <v>462</v>
      </c>
      <c r="H16" s="5" t="s">
        <v>804</v>
      </c>
      <c r="I16" s="315" t="s">
        <v>850</v>
      </c>
      <c r="J16" s="5" t="s">
        <v>812</v>
      </c>
      <c r="K16" s="316" t="s">
        <v>859</v>
      </c>
      <c r="L16" s="5" t="s">
        <v>860</v>
      </c>
      <c r="M16" s="115"/>
      <c r="N16" s="115"/>
      <c r="O16" s="115"/>
      <c r="P16" s="115"/>
      <c r="Q16" s="115"/>
      <c r="R16" s="115"/>
      <c r="S16" s="115"/>
      <c r="T16" s="115"/>
      <c r="U16" s="115"/>
      <c r="V16" s="115"/>
      <c r="W16" s="115"/>
      <c r="X16" s="115"/>
      <c r="Y16" s="115"/>
      <c r="Z16" s="115"/>
      <c r="AA16" s="115"/>
      <c r="AB16" s="115"/>
      <c r="AC16" s="115"/>
      <c r="AD16" s="115"/>
      <c r="AE16" s="115"/>
      <c r="AF16" s="115"/>
    </row>
    <row r="17">
      <c r="A17" s="313">
        <v>16.0</v>
      </c>
      <c r="B17" s="301">
        <v>2.0</v>
      </c>
      <c r="C17" s="302">
        <v>45945.0</v>
      </c>
      <c r="D17" s="303"/>
      <c r="E17" s="5">
        <v>940212.0</v>
      </c>
      <c r="F17" s="5" t="s">
        <v>861</v>
      </c>
      <c r="G17" s="314" t="s">
        <v>462</v>
      </c>
      <c r="H17" s="5" t="s">
        <v>810</v>
      </c>
      <c r="I17" s="5" t="s">
        <v>811</v>
      </c>
      <c r="J17" s="5" t="s">
        <v>829</v>
      </c>
      <c r="K17" s="316" t="s">
        <v>862</v>
      </c>
      <c r="L17" s="5" t="s">
        <v>863</v>
      </c>
      <c r="M17" s="115"/>
      <c r="N17" s="115"/>
      <c r="O17" s="115"/>
      <c r="P17" s="115"/>
      <c r="Q17" s="115"/>
      <c r="R17" s="115"/>
      <c r="S17" s="115"/>
      <c r="T17" s="115"/>
      <c r="U17" s="115"/>
      <c r="V17" s="115"/>
      <c r="W17" s="115"/>
      <c r="X17" s="115"/>
      <c r="Y17" s="115"/>
      <c r="Z17" s="115"/>
      <c r="AA17" s="115"/>
      <c r="AB17" s="115"/>
      <c r="AC17" s="115"/>
      <c r="AD17" s="115"/>
      <c r="AE17" s="115"/>
      <c r="AF17" s="115"/>
    </row>
    <row r="18">
      <c r="A18" s="313">
        <v>17.0</v>
      </c>
      <c r="B18" s="301">
        <v>5.0</v>
      </c>
      <c r="C18" s="302">
        <v>45946.0</v>
      </c>
      <c r="D18" s="303"/>
      <c r="E18" s="5">
        <v>930049.0</v>
      </c>
      <c r="F18" s="5" t="s">
        <v>864</v>
      </c>
      <c r="G18" s="320" t="s">
        <v>865</v>
      </c>
      <c r="H18" s="5" t="s">
        <v>804</v>
      </c>
      <c r="I18" s="315" t="s">
        <v>866</v>
      </c>
      <c r="J18" s="5" t="s">
        <v>812</v>
      </c>
      <c r="K18" s="316" t="s">
        <v>867</v>
      </c>
      <c r="L18" s="5" t="s">
        <v>868</v>
      </c>
      <c r="M18" s="115"/>
      <c r="N18" s="115"/>
      <c r="O18" s="115"/>
      <c r="P18" s="115"/>
      <c r="Q18" s="115"/>
      <c r="R18" s="115"/>
      <c r="S18" s="115"/>
      <c r="T18" s="115"/>
      <c r="U18" s="115"/>
      <c r="V18" s="115"/>
      <c r="W18" s="115"/>
      <c r="X18" s="115"/>
      <c r="Y18" s="115"/>
      <c r="Z18" s="115"/>
      <c r="AA18" s="115"/>
      <c r="AB18" s="115"/>
      <c r="AC18" s="115"/>
      <c r="AD18" s="115"/>
      <c r="AE18" s="115"/>
      <c r="AF18" s="115"/>
    </row>
    <row r="19">
      <c r="A19" s="313">
        <v>18.0</v>
      </c>
      <c r="B19" s="301">
        <v>11.0</v>
      </c>
      <c r="C19" s="302">
        <v>45946.0</v>
      </c>
      <c r="D19" s="303"/>
      <c r="E19" s="5">
        <v>946208.0</v>
      </c>
      <c r="F19" s="315" t="s">
        <v>869</v>
      </c>
      <c r="G19" s="314" t="s">
        <v>870</v>
      </c>
      <c r="H19" s="5" t="s">
        <v>804</v>
      </c>
      <c r="I19" s="315" t="s">
        <v>871</v>
      </c>
      <c r="J19" s="5" t="s">
        <v>829</v>
      </c>
      <c r="K19" s="316" t="s">
        <v>872</v>
      </c>
      <c r="L19" s="5" t="s">
        <v>873</v>
      </c>
      <c r="M19" s="115"/>
      <c r="N19" s="115"/>
      <c r="O19" s="115"/>
      <c r="P19" s="115"/>
      <c r="Q19" s="115"/>
      <c r="R19" s="115"/>
      <c r="S19" s="115"/>
      <c r="T19" s="115"/>
      <c r="U19" s="115"/>
      <c r="V19" s="115"/>
      <c r="W19" s="115"/>
      <c r="X19" s="115"/>
      <c r="Y19" s="115"/>
      <c r="Z19" s="115"/>
      <c r="AA19" s="115"/>
      <c r="AB19" s="115"/>
      <c r="AC19" s="115"/>
      <c r="AD19" s="115"/>
      <c r="AE19" s="115"/>
      <c r="AF19" s="115"/>
    </row>
    <row r="20">
      <c r="A20" s="313">
        <v>19.0</v>
      </c>
      <c r="B20" s="301">
        <v>2.0</v>
      </c>
      <c r="C20" s="302">
        <v>45946.0</v>
      </c>
      <c r="D20" s="303"/>
      <c r="E20" s="5">
        <v>930107.0</v>
      </c>
      <c r="F20" s="5" t="s">
        <v>844</v>
      </c>
      <c r="G20" s="314" t="s">
        <v>462</v>
      </c>
      <c r="H20" s="5" t="s">
        <v>810</v>
      </c>
      <c r="I20" s="5" t="s">
        <v>845</v>
      </c>
      <c r="J20" s="5" t="s">
        <v>829</v>
      </c>
      <c r="K20" s="316" t="s">
        <v>874</v>
      </c>
      <c r="L20" s="5" t="s">
        <v>875</v>
      </c>
      <c r="M20" s="115"/>
      <c r="N20" s="115"/>
      <c r="O20" s="115"/>
      <c r="P20" s="115"/>
      <c r="Q20" s="115"/>
      <c r="R20" s="115"/>
      <c r="S20" s="115"/>
      <c r="T20" s="115"/>
      <c r="U20" s="115"/>
      <c r="V20" s="115"/>
      <c r="W20" s="115"/>
      <c r="X20" s="115"/>
      <c r="Y20" s="115"/>
      <c r="Z20" s="115"/>
      <c r="AA20" s="115"/>
      <c r="AB20" s="115"/>
      <c r="AC20" s="115"/>
      <c r="AD20" s="115"/>
      <c r="AE20" s="115"/>
      <c r="AF20" s="115"/>
    </row>
    <row r="21">
      <c r="A21" s="313">
        <v>20.0</v>
      </c>
      <c r="B21" s="301">
        <v>3.0</v>
      </c>
      <c r="C21" s="302">
        <v>45946.0</v>
      </c>
      <c r="D21" s="303"/>
      <c r="E21" s="5">
        <v>760049.0</v>
      </c>
      <c r="F21" s="5" t="s">
        <v>876</v>
      </c>
      <c r="G21" s="314" t="s">
        <v>877</v>
      </c>
      <c r="H21" s="5" t="s">
        <v>878</v>
      </c>
      <c r="I21" s="5" t="s">
        <v>879</v>
      </c>
      <c r="J21" s="5" t="s">
        <v>829</v>
      </c>
      <c r="K21" s="316" t="s">
        <v>880</v>
      </c>
      <c r="L21" s="5" t="s">
        <v>881</v>
      </c>
      <c r="M21" s="115"/>
      <c r="N21" s="115"/>
      <c r="O21" s="115"/>
      <c r="P21" s="115"/>
      <c r="Q21" s="115"/>
      <c r="R21" s="115"/>
      <c r="S21" s="115"/>
      <c r="T21" s="115"/>
      <c r="U21" s="115"/>
      <c r="V21" s="115"/>
      <c r="W21" s="115"/>
      <c r="X21" s="115"/>
      <c r="Y21" s="115"/>
      <c r="Z21" s="115"/>
      <c r="AA21" s="115"/>
      <c r="AB21" s="115"/>
      <c r="AC21" s="115"/>
      <c r="AD21" s="115"/>
      <c r="AE21" s="115"/>
      <c r="AF21" s="115"/>
    </row>
    <row r="22">
      <c r="A22" s="313">
        <v>21.0</v>
      </c>
      <c r="B22" s="301">
        <v>0.0</v>
      </c>
      <c r="C22" s="302">
        <v>45946.0</v>
      </c>
      <c r="D22" s="303"/>
      <c r="E22" s="5">
        <v>870015.0</v>
      </c>
      <c r="F22" s="5" t="s">
        <v>882</v>
      </c>
      <c r="G22" s="314" t="s">
        <v>883</v>
      </c>
      <c r="H22" s="5" t="s">
        <v>825</v>
      </c>
      <c r="I22" s="5" t="s">
        <v>884</v>
      </c>
      <c r="J22" s="5" t="s">
        <v>806</v>
      </c>
      <c r="K22" s="316" t="s">
        <v>885</v>
      </c>
      <c r="L22" s="5" t="s">
        <v>886</v>
      </c>
      <c r="M22" s="115"/>
      <c r="N22" s="115"/>
      <c r="O22" s="115"/>
      <c r="P22" s="115"/>
      <c r="Q22" s="115"/>
      <c r="R22" s="115"/>
      <c r="S22" s="115"/>
      <c r="T22" s="115"/>
      <c r="U22" s="115"/>
      <c r="V22" s="115"/>
      <c r="W22" s="115"/>
      <c r="X22" s="115"/>
      <c r="Y22" s="115"/>
      <c r="Z22" s="115"/>
      <c r="AA22" s="115"/>
      <c r="AB22" s="115"/>
      <c r="AC22" s="115"/>
      <c r="AD22" s="115"/>
      <c r="AE22" s="115"/>
      <c r="AF22" s="115"/>
    </row>
    <row r="23">
      <c r="A23" s="313">
        <v>22.0</v>
      </c>
      <c r="B23" s="301">
        <v>0.0</v>
      </c>
      <c r="C23" s="302">
        <v>45946.0</v>
      </c>
      <c r="D23" s="303"/>
      <c r="E23" s="5">
        <v>840148.0</v>
      </c>
      <c r="F23" s="5" t="s">
        <v>887</v>
      </c>
      <c r="G23" s="314" t="s">
        <v>888</v>
      </c>
      <c r="H23" s="5" t="s">
        <v>825</v>
      </c>
      <c r="I23" s="5" t="s">
        <v>884</v>
      </c>
      <c r="J23" s="5" t="s">
        <v>806</v>
      </c>
      <c r="K23" s="316" t="s">
        <v>889</v>
      </c>
      <c r="L23" s="5" t="s">
        <v>890</v>
      </c>
      <c r="M23" s="115"/>
      <c r="N23" s="115"/>
      <c r="O23" s="115"/>
      <c r="P23" s="115"/>
      <c r="Q23" s="115"/>
      <c r="R23" s="115"/>
      <c r="S23" s="115"/>
      <c r="T23" s="115"/>
      <c r="U23" s="115"/>
      <c r="V23" s="115"/>
      <c r="W23" s="115"/>
      <c r="X23" s="115"/>
      <c r="Y23" s="115"/>
      <c r="Z23" s="115"/>
      <c r="AA23" s="115"/>
      <c r="AB23" s="115"/>
      <c r="AC23" s="115"/>
      <c r="AD23" s="115"/>
      <c r="AE23" s="115"/>
      <c r="AF23" s="115"/>
    </row>
    <row r="24">
      <c r="A24" s="313">
        <v>23.0</v>
      </c>
      <c r="B24" s="301">
        <v>1.0</v>
      </c>
      <c r="C24" s="302">
        <v>45946.0</v>
      </c>
      <c r="D24" s="303"/>
      <c r="E24" s="5">
        <v>730276.0</v>
      </c>
      <c r="F24" s="5" t="s">
        <v>608</v>
      </c>
      <c r="G24" s="314" t="s">
        <v>891</v>
      </c>
      <c r="H24" s="5" t="s">
        <v>804</v>
      </c>
      <c r="I24" s="315" t="s">
        <v>892</v>
      </c>
      <c r="J24" s="5" t="s">
        <v>812</v>
      </c>
      <c r="K24" s="316" t="s">
        <v>893</v>
      </c>
      <c r="L24" s="5" t="s">
        <v>894</v>
      </c>
      <c r="M24" s="115"/>
      <c r="N24" s="115"/>
      <c r="O24" s="115"/>
      <c r="P24" s="115"/>
      <c r="Q24" s="115"/>
      <c r="R24" s="115"/>
      <c r="S24" s="115"/>
      <c r="T24" s="115"/>
      <c r="U24" s="115"/>
      <c r="V24" s="115"/>
      <c r="W24" s="115"/>
      <c r="X24" s="115"/>
      <c r="Y24" s="115"/>
      <c r="Z24" s="115"/>
      <c r="AA24" s="115"/>
      <c r="AB24" s="115"/>
      <c r="AC24" s="115"/>
      <c r="AD24" s="115"/>
      <c r="AE24" s="115"/>
      <c r="AF24" s="115"/>
    </row>
    <row r="25">
      <c r="A25" s="313">
        <v>24.0</v>
      </c>
      <c r="B25" s="301">
        <v>0.0</v>
      </c>
      <c r="C25" s="302">
        <v>45946.0</v>
      </c>
      <c r="D25" s="303"/>
      <c r="E25" s="5">
        <v>970037.0</v>
      </c>
      <c r="F25" s="5" t="s">
        <v>590</v>
      </c>
      <c r="G25" s="320" t="s">
        <v>895</v>
      </c>
      <c r="H25" s="5" t="s">
        <v>825</v>
      </c>
      <c r="I25" s="5" t="s">
        <v>896</v>
      </c>
      <c r="J25" s="5" t="s">
        <v>806</v>
      </c>
      <c r="K25" s="316" t="s">
        <v>897</v>
      </c>
      <c r="L25" s="5" t="s">
        <v>898</v>
      </c>
      <c r="M25" s="115"/>
      <c r="N25" s="115"/>
      <c r="O25" s="115"/>
      <c r="P25" s="115"/>
      <c r="Q25" s="115"/>
      <c r="R25" s="115"/>
      <c r="S25" s="115"/>
      <c r="T25" s="115"/>
      <c r="U25" s="115"/>
      <c r="V25" s="115"/>
      <c r="W25" s="115"/>
      <c r="X25" s="115"/>
      <c r="Y25" s="115"/>
      <c r="Z25" s="115"/>
      <c r="AA25" s="115"/>
      <c r="AB25" s="115"/>
      <c r="AC25" s="115"/>
      <c r="AD25" s="115"/>
      <c r="AE25" s="115"/>
      <c r="AF25" s="115"/>
    </row>
    <row r="26">
      <c r="A26" s="313">
        <v>25.0</v>
      </c>
      <c r="B26" s="301">
        <v>0.0</v>
      </c>
      <c r="C26" s="302">
        <v>45946.0</v>
      </c>
      <c r="D26" s="303"/>
      <c r="E26" s="5">
        <v>730276.0</v>
      </c>
      <c r="F26" s="5" t="s">
        <v>608</v>
      </c>
      <c r="G26" s="320" t="s">
        <v>899</v>
      </c>
      <c r="H26" s="5" t="s">
        <v>804</v>
      </c>
      <c r="I26" s="315" t="s">
        <v>892</v>
      </c>
      <c r="J26" s="5" t="s">
        <v>829</v>
      </c>
      <c r="K26" s="316" t="s">
        <v>900</v>
      </c>
      <c r="L26" s="5" t="s">
        <v>901</v>
      </c>
      <c r="M26" s="115"/>
      <c r="N26" s="115"/>
      <c r="O26" s="115"/>
      <c r="P26" s="115"/>
      <c r="Q26" s="115"/>
      <c r="R26" s="115"/>
      <c r="S26" s="115"/>
      <c r="T26" s="115"/>
      <c r="U26" s="115"/>
      <c r="V26" s="115"/>
      <c r="W26" s="115"/>
      <c r="X26" s="115"/>
      <c r="Y26" s="115"/>
      <c r="Z26" s="115"/>
      <c r="AA26" s="115"/>
      <c r="AB26" s="115"/>
      <c r="AC26" s="115"/>
      <c r="AD26" s="115"/>
      <c r="AE26" s="115"/>
      <c r="AF26" s="115"/>
    </row>
    <row r="27">
      <c r="A27" s="313">
        <v>26.0</v>
      </c>
      <c r="B27" s="301">
        <v>3.0</v>
      </c>
      <c r="C27" s="302">
        <v>45947.0</v>
      </c>
      <c r="D27" s="303"/>
      <c r="E27" s="5">
        <v>940368.0</v>
      </c>
      <c r="F27" s="321" t="s">
        <v>526</v>
      </c>
      <c r="G27" s="314" t="s">
        <v>462</v>
      </c>
      <c r="H27" s="5" t="s">
        <v>825</v>
      </c>
      <c r="I27" s="5" t="s">
        <v>902</v>
      </c>
      <c r="J27" s="5" t="s">
        <v>812</v>
      </c>
      <c r="K27" s="316" t="s">
        <v>903</v>
      </c>
      <c r="L27" s="5" t="s">
        <v>904</v>
      </c>
      <c r="M27" s="115"/>
      <c r="N27" s="115"/>
      <c r="O27" s="115"/>
      <c r="P27" s="115"/>
      <c r="Q27" s="115"/>
      <c r="R27" s="115"/>
      <c r="S27" s="115"/>
      <c r="T27" s="115"/>
      <c r="U27" s="115"/>
      <c r="V27" s="115"/>
      <c r="W27" s="115"/>
      <c r="X27" s="115"/>
      <c r="Y27" s="115"/>
      <c r="Z27" s="115"/>
      <c r="AA27" s="115"/>
      <c r="AB27" s="115"/>
      <c r="AC27" s="115"/>
      <c r="AD27" s="115"/>
      <c r="AE27" s="115"/>
      <c r="AF27" s="115"/>
    </row>
    <row r="28">
      <c r="A28" s="307">
        <v>27.0</v>
      </c>
      <c r="B28" s="307">
        <v>3.0</v>
      </c>
      <c r="C28" s="308">
        <v>45947.0</v>
      </c>
      <c r="D28" s="322"/>
      <c r="E28" s="311">
        <v>950348.0</v>
      </c>
      <c r="F28" s="311" t="s">
        <v>905</v>
      </c>
      <c r="G28" s="312"/>
      <c r="H28" s="310"/>
      <c r="I28" s="310"/>
      <c r="J28" s="310"/>
      <c r="K28" s="310"/>
      <c r="L28" s="311" t="s">
        <v>906</v>
      </c>
      <c r="M28" s="115"/>
      <c r="N28" s="115"/>
      <c r="O28" s="115"/>
      <c r="P28" s="115"/>
      <c r="Q28" s="115"/>
      <c r="R28" s="115"/>
      <c r="S28" s="115"/>
      <c r="T28" s="115"/>
      <c r="U28" s="115"/>
      <c r="V28" s="115"/>
      <c r="W28" s="115"/>
      <c r="X28" s="115"/>
      <c r="Y28" s="115"/>
      <c r="Z28" s="115"/>
      <c r="AA28" s="115"/>
      <c r="AB28" s="115"/>
      <c r="AC28" s="115"/>
      <c r="AD28" s="115"/>
      <c r="AE28" s="115"/>
      <c r="AF28" s="115"/>
    </row>
    <row r="29">
      <c r="A29" s="313">
        <v>28.0</v>
      </c>
      <c r="B29" s="301">
        <v>1.0</v>
      </c>
      <c r="C29" s="302">
        <v>45947.0</v>
      </c>
      <c r="D29" s="303"/>
      <c r="E29" s="5">
        <v>730609.0</v>
      </c>
      <c r="F29" s="5" t="s">
        <v>907</v>
      </c>
      <c r="G29" s="314" t="s">
        <v>908</v>
      </c>
      <c r="H29" s="5" t="s">
        <v>810</v>
      </c>
      <c r="I29" s="115"/>
      <c r="J29" s="5" t="s">
        <v>806</v>
      </c>
      <c r="K29" s="316" t="s">
        <v>909</v>
      </c>
      <c r="L29" s="5" t="s">
        <v>910</v>
      </c>
      <c r="M29" s="115"/>
      <c r="N29" s="115"/>
      <c r="O29" s="115"/>
      <c r="P29" s="115"/>
      <c r="Q29" s="115"/>
      <c r="R29" s="115"/>
      <c r="S29" s="115"/>
      <c r="T29" s="115"/>
      <c r="U29" s="115"/>
      <c r="V29" s="115"/>
      <c r="W29" s="115"/>
      <c r="X29" s="115"/>
      <c r="Y29" s="115"/>
      <c r="Z29" s="115"/>
      <c r="AA29" s="115"/>
      <c r="AB29" s="115"/>
      <c r="AC29" s="115"/>
      <c r="AD29" s="115"/>
      <c r="AE29" s="115"/>
      <c r="AF29" s="115"/>
    </row>
    <row r="30">
      <c r="A30" s="313">
        <v>29.0</v>
      </c>
      <c r="B30" s="301">
        <v>7.0</v>
      </c>
      <c r="C30" s="302">
        <v>45947.0</v>
      </c>
      <c r="D30" s="303"/>
      <c r="E30" s="5">
        <v>970007.0</v>
      </c>
      <c r="F30" s="5" t="s">
        <v>911</v>
      </c>
      <c r="G30" s="314" t="s">
        <v>912</v>
      </c>
      <c r="H30" s="5" t="s">
        <v>878</v>
      </c>
      <c r="I30" s="5" t="s">
        <v>913</v>
      </c>
      <c r="J30" s="5" t="s">
        <v>806</v>
      </c>
      <c r="K30" s="316" t="s">
        <v>914</v>
      </c>
      <c r="L30" s="5" t="s">
        <v>915</v>
      </c>
      <c r="M30" s="115"/>
      <c r="N30" s="115"/>
      <c r="O30" s="115"/>
      <c r="P30" s="115"/>
      <c r="Q30" s="115"/>
      <c r="R30" s="115"/>
      <c r="S30" s="115"/>
      <c r="T30" s="115"/>
      <c r="U30" s="115"/>
      <c r="V30" s="115"/>
      <c r="W30" s="115"/>
      <c r="X30" s="115"/>
      <c r="Y30" s="115"/>
      <c r="Z30" s="115"/>
      <c r="AA30" s="115"/>
      <c r="AB30" s="115"/>
      <c r="AC30" s="115"/>
      <c r="AD30" s="115"/>
      <c r="AE30" s="115"/>
      <c r="AF30" s="115"/>
    </row>
    <row r="31">
      <c r="A31" s="313">
        <v>30.0</v>
      </c>
      <c r="B31" s="301">
        <v>1.0</v>
      </c>
      <c r="C31" s="302">
        <v>45947.0</v>
      </c>
      <c r="D31" s="303"/>
      <c r="E31" s="5">
        <v>950154.0</v>
      </c>
      <c r="F31" s="5" t="s">
        <v>916</v>
      </c>
      <c r="G31" s="314" t="s">
        <v>917</v>
      </c>
      <c r="H31" s="5" t="s">
        <v>878</v>
      </c>
      <c r="I31" s="5" t="s">
        <v>918</v>
      </c>
      <c r="J31" s="5" t="s">
        <v>812</v>
      </c>
      <c r="K31" s="316" t="s">
        <v>919</v>
      </c>
      <c r="L31" s="5" t="s">
        <v>920</v>
      </c>
      <c r="M31" s="115"/>
      <c r="N31" s="115"/>
      <c r="O31" s="115"/>
      <c r="P31" s="115"/>
      <c r="Q31" s="115"/>
      <c r="R31" s="115"/>
      <c r="S31" s="115"/>
      <c r="T31" s="115"/>
      <c r="U31" s="115"/>
      <c r="V31" s="115"/>
      <c r="W31" s="115"/>
      <c r="X31" s="115"/>
      <c r="Y31" s="115"/>
      <c r="Z31" s="115"/>
      <c r="AA31" s="115"/>
      <c r="AB31" s="115"/>
      <c r="AC31" s="115"/>
      <c r="AD31" s="115"/>
      <c r="AE31" s="115"/>
      <c r="AF31" s="115"/>
    </row>
    <row r="32">
      <c r="A32" s="313">
        <v>31.0</v>
      </c>
      <c r="B32" s="301">
        <v>5.0</v>
      </c>
      <c r="C32" s="302">
        <v>45947.0</v>
      </c>
      <c r="D32" s="303"/>
      <c r="E32" s="5">
        <v>780046.0</v>
      </c>
      <c r="F32" s="5" t="s">
        <v>921</v>
      </c>
      <c r="G32" s="314" t="s">
        <v>854</v>
      </c>
      <c r="H32" s="5" t="s">
        <v>804</v>
      </c>
      <c r="I32" s="315" t="s">
        <v>855</v>
      </c>
      <c r="J32" s="5" t="s">
        <v>806</v>
      </c>
      <c r="K32" s="316" t="s">
        <v>922</v>
      </c>
      <c r="L32" s="5" t="s">
        <v>923</v>
      </c>
      <c r="M32" s="115"/>
      <c r="N32" s="115"/>
      <c r="O32" s="115"/>
      <c r="P32" s="115"/>
      <c r="Q32" s="115"/>
      <c r="R32" s="115"/>
      <c r="S32" s="115"/>
      <c r="T32" s="115"/>
      <c r="U32" s="115"/>
      <c r="V32" s="115"/>
      <c r="W32" s="115"/>
      <c r="X32" s="115"/>
      <c r="Y32" s="115"/>
      <c r="Z32" s="115"/>
      <c r="AA32" s="115"/>
      <c r="AB32" s="115"/>
      <c r="AC32" s="115"/>
      <c r="AD32" s="115"/>
      <c r="AE32" s="115"/>
      <c r="AF32" s="115"/>
    </row>
    <row r="33">
      <c r="A33" s="313">
        <v>32.0</v>
      </c>
      <c r="B33" s="301">
        <v>1.0</v>
      </c>
      <c r="C33" s="302">
        <v>45947.0</v>
      </c>
      <c r="D33" s="303"/>
      <c r="E33" s="5">
        <v>930224.0</v>
      </c>
      <c r="F33" s="5" t="s">
        <v>924</v>
      </c>
      <c r="G33" s="314" t="s">
        <v>925</v>
      </c>
      <c r="H33" s="5" t="s">
        <v>804</v>
      </c>
      <c r="I33" s="5" t="s">
        <v>926</v>
      </c>
      <c r="J33" s="5" t="s">
        <v>806</v>
      </c>
      <c r="K33" s="316" t="s">
        <v>927</v>
      </c>
      <c r="L33" s="5" t="s">
        <v>928</v>
      </c>
      <c r="M33" s="115"/>
      <c r="N33" s="115"/>
      <c r="O33" s="115"/>
      <c r="P33" s="115"/>
      <c r="Q33" s="115"/>
      <c r="R33" s="115"/>
      <c r="S33" s="115"/>
      <c r="T33" s="115"/>
      <c r="U33" s="115"/>
      <c r="V33" s="115"/>
      <c r="W33" s="115"/>
      <c r="X33" s="115"/>
      <c r="Y33" s="115"/>
      <c r="Z33" s="115"/>
      <c r="AA33" s="115"/>
      <c r="AB33" s="115"/>
      <c r="AC33" s="115"/>
      <c r="AD33" s="115"/>
      <c r="AE33" s="115"/>
      <c r="AF33" s="115"/>
    </row>
    <row r="34">
      <c r="A34" s="313">
        <v>33.0</v>
      </c>
      <c r="B34" s="301">
        <v>1.0</v>
      </c>
      <c r="C34" s="302">
        <v>45947.0</v>
      </c>
      <c r="D34" s="303"/>
      <c r="E34" s="5">
        <v>940505.0</v>
      </c>
      <c r="F34" s="5" t="s">
        <v>929</v>
      </c>
      <c r="G34" s="314" t="s">
        <v>930</v>
      </c>
      <c r="H34" s="5" t="s">
        <v>825</v>
      </c>
      <c r="I34" s="5" t="s">
        <v>884</v>
      </c>
      <c r="J34" s="5" t="s">
        <v>806</v>
      </c>
      <c r="K34" s="316" t="s">
        <v>931</v>
      </c>
      <c r="L34" s="5" t="s">
        <v>932</v>
      </c>
      <c r="M34" s="115"/>
      <c r="N34" s="115"/>
      <c r="O34" s="115"/>
      <c r="P34" s="115"/>
      <c r="Q34" s="115"/>
      <c r="R34" s="115"/>
      <c r="S34" s="115"/>
      <c r="T34" s="115"/>
      <c r="U34" s="115"/>
      <c r="V34" s="115"/>
      <c r="W34" s="115"/>
      <c r="X34" s="115"/>
      <c r="Y34" s="115"/>
      <c r="Z34" s="115"/>
      <c r="AA34" s="115"/>
      <c r="AB34" s="115"/>
      <c r="AC34" s="115"/>
      <c r="AD34" s="115"/>
      <c r="AE34" s="115"/>
      <c r="AF34" s="115"/>
    </row>
    <row r="35">
      <c r="A35" s="313">
        <v>34.0</v>
      </c>
      <c r="B35" s="301">
        <v>12.0</v>
      </c>
      <c r="C35" s="302">
        <v>45947.0</v>
      </c>
      <c r="D35" s="303"/>
      <c r="E35" s="5">
        <v>980249.0</v>
      </c>
      <c r="F35" s="5" t="s">
        <v>933</v>
      </c>
      <c r="G35" s="314" t="s">
        <v>934</v>
      </c>
      <c r="H35" s="5" t="s">
        <v>804</v>
      </c>
      <c r="I35" s="315" t="s">
        <v>935</v>
      </c>
      <c r="J35" s="5" t="s">
        <v>806</v>
      </c>
      <c r="K35" s="316" t="s">
        <v>936</v>
      </c>
      <c r="L35" s="5" t="s">
        <v>937</v>
      </c>
      <c r="M35" s="115"/>
      <c r="N35" s="115"/>
      <c r="O35" s="115"/>
      <c r="P35" s="115"/>
      <c r="Q35" s="115"/>
      <c r="R35" s="115"/>
      <c r="S35" s="115"/>
      <c r="T35" s="115"/>
      <c r="U35" s="115"/>
      <c r="V35" s="115"/>
      <c r="W35" s="115"/>
      <c r="X35" s="115"/>
      <c r="Y35" s="115"/>
      <c r="Z35" s="115"/>
      <c r="AA35" s="115"/>
      <c r="AB35" s="115"/>
      <c r="AC35" s="115"/>
      <c r="AD35" s="115"/>
      <c r="AE35" s="115"/>
      <c r="AF35" s="115"/>
    </row>
    <row r="36">
      <c r="A36" s="313">
        <v>35.0</v>
      </c>
      <c r="B36" s="301">
        <v>2.0</v>
      </c>
      <c r="C36" s="302">
        <v>45947.0</v>
      </c>
      <c r="D36" s="303"/>
      <c r="E36" s="5">
        <v>930014.0</v>
      </c>
      <c r="F36" s="5" t="s">
        <v>938</v>
      </c>
      <c r="G36" s="314" t="s">
        <v>939</v>
      </c>
      <c r="H36" s="5" t="s">
        <v>878</v>
      </c>
      <c r="I36" s="5" t="s">
        <v>940</v>
      </c>
      <c r="J36" s="5" t="s">
        <v>806</v>
      </c>
      <c r="K36" s="316" t="s">
        <v>941</v>
      </c>
      <c r="L36" s="5" t="s">
        <v>942</v>
      </c>
      <c r="M36" s="115"/>
      <c r="N36" s="115"/>
      <c r="O36" s="115"/>
      <c r="P36" s="115"/>
      <c r="Q36" s="115"/>
      <c r="R36" s="115"/>
      <c r="S36" s="115"/>
      <c r="T36" s="115"/>
      <c r="U36" s="115"/>
      <c r="V36" s="115"/>
      <c r="W36" s="115"/>
      <c r="X36" s="115"/>
      <c r="Y36" s="115"/>
      <c r="Z36" s="115"/>
      <c r="AA36" s="115"/>
      <c r="AB36" s="115"/>
      <c r="AC36" s="115"/>
      <c r="AD36" s="115"/>
      <c r="AE36" s="115"/>
      <c r="AF36" s="115"/>
    </row>
    <row r="37">
      <c r="A37" s="313">
        <v>36.0</v>
      </c>
      <c r="B37" s="301">
        <v>1.0</v>
      </c>
      <c r="C37" s="302">
        <v>45947.0</v>
      </c>
      <c r="D37" s="303"/>
      <c r="E37" s="5">
        <v>730276.0</v>
      </c>
      <c r="F37" s="5" t="s">
        <v>608</v>
      </c>
      <c r="G37" s="314" t="s">
        <v>943</v>
      </c>
      <c r="H37" s="5" t="s">
        <v>804</v>
      </c>
      <c r="I37" s="315" t="s">
        <v>892</v>
      </c>
      <c r="J37" s="5" t="s">
        <v>829</v>
      </c>
      <c r="K37" s="316" t="s">
        <v>944</v>
      </c>
      <c r="L37" s="5" t="s">
        <v>945</v>
      </c>
      <c r="M37" s="115"/>
      <c r="N37" s="115"/>
      <c r="O37" s="115"/>
      <c r="P37" s="115"/>
      <c r="Q37" s="115"/>
      <c r="R37" s="115"/>
      <c r="S37" s="115"/>
      <c r="T37" s="115"/>
      <c r="U37" s="115"/>
      <c r="V37" s="115"/>
      <c r="W37" s="115"/>
      <c r="X37" s="115"/>
      <c r="Y37" s="115"/>
      <c r="Z37" s="115"/>
      <c r="AA37" s="115"/>
      <c r="AB37" s="115"/>
      <c r="AC37" s="115"/>
      <c r="AD37" s="115"/>
      <c r="AE37" s="115"/>
      <c r="AF37" s="115"/>
    </row>
    <row r="38">
      <c r="A38" s="313">
        <v>37.0</v>
      </c>
      <c r="B38" s="301">
        <v>0.0</v>
      </c>
      <c r="C38" s="302">
        <v>45947.0</v>
      </c>
      <c r="D38" s="303"/>
      <c r="E38" s="5">
        <v>940242.0</v>
      </c>
      <c r="F38" s="5" t="s">
        <v>946</v>
      </c>
      <c r="G38" s="320" t="s">
        <v>947</v>
      </c>
      <c r="H38" s="5" t="s">
        <v>804</v>
      </c>
      <c r="I38" s="315" t="s">
        <v>948</v>
      </c>
      <c r="J38" s="5" t="s">
        <v>812</v>
      </c>
      <c r="K38" s="316" t="s">
        <v>949</v>
      </c>
      <c r="L38" s="5" t="s">
        <v>950</v>
      </c>
      <c r="M38" s="115"/>
      <c r="N38" s="115"/>
      <c r="O38" s="115"/>
      <c r="P38" s="115"/>
      <c r="Q38" s="115"/>
      <c r="R38" s="115"/>
      <c r="S38" s="115"/>
      <c r="T38" s="115"/>
      <c r="U38" s="115"/>
      <c r="V38" s="115"/>
      <c r="W38" s="115"/>
      <c r="X38" s="115"/>
      <c r="Y38" s="115"/>
      <c r="Z38" s="115"/>
      <c r="AA38" s="115"/>
      <c r="AB38" s="115"/>
      <c r="AC38" s="115"/>
      <c r="AD38" s="115"/>
      <c r="AE38" s="115"/>
      <c r="AF38" s="115"/>
    </row>
    <row r="39">
      <c r="A39" s="307">
        <v>38.0</v>
      </c>
      <c r="B39" s="307">
        <v>0.0</v>
      </c>
      <c r="C39" s="308">
        <v>45947.0</v>
      </c>
      <c r="D39" s="309"/>
      <c r="E39" s="310"/>
      <c r="F39" s="310"/>
      <c r="G39" s="312"/>
      <c r="H39" s="310"/>
      <c r="I39" s="310"/>
      <c r="J39" s="310"/>
      <c r="K39" s="310"/>
      <c r="L39" s="311" t="s">
        <v>951</v>
      </c>
      <c r="M39" s="115"/>
      <c r="N39" s="115"/>
      <c r="O39" s="115"/>
      <c r="P39" s="115"/>
      <c r="Q39" s="115"/>
      <c r="R39" s="115"/>
      <c r="S39" s="115"/>
      <c r="T39" s="115"/>
      <c r="U39" s="115"/>
      <c r="V39" s="115"/>
      <c r="W39" s="115"/>
      <c r="X39" s="115"/>
      <c r="Y39" s="115"/>
      <c r="Z39" s="115"/>
      <c r="AA39" s="115"/>
      <c r="AB39" s="115"/>
      <c r="AC39" s="115"/>
      <c r="AD39" s="115"/>
      <c r="AE39" s="115"/>
      <c r="AF39" s="115"/>
    </row>
    <row r="40">
      <c r="A40" s="313">
        <v>39.0</v>
      </c>
      <c r="B40" s="301">
        <v>2.0</v>
      </c>
      <c r="C40" s="302">
        <v>45947.0</v>
      </c>
      <c r="D40" s="303"/>
      <c r="E40" s="5">
        <v>950162.0</v>
      </c>
      <c r="F40" s="5" t="s">
        <v>952</v>
      </c>
      <c r="G40" s="314" t="s">
        <v>953</v>
      </c>
      <c r="H40" s="5" t="s">
        <v>810</v>
      </c>
      <c r="I40" s="5" t="s">
        <v>954</v>
      </c>
      <c r="J40" s="5" t="s">
        <v>806</v>
      </c>
      <c r="K40" s="316" t="s">
        <v>955</v>
      </c>
      <c r="L40" s="5" t="s">
        <v>956</v>
      </c>
      <c r="M40" s="115"/>
      <c r="N40" s="115"/>
      <c r="O40" s="115"/>
      <c r="P40" s="115"/>
      <c r="Q40" s="115"/>
      <c r="R40" s="115"/>
      <c r="S40" s="115"/>
      <c r="T40" s="115"/>
      <c r="U40" s="115"/>
      <c r="V40" s="115"/>
      <c r="W40" s="115"/>
      <c r="X40" s="115"/>
      <c r="Y40" s="115"/>
      <c r="Z40" s="115"/>
      <c r="AA40" s="115"/>
      <c r="AB40" s="115"/>
      <c r="AC40" s="115"/>
      <c r="AD40" s="115"/>
      <c r="AE40" s="115"/>
      <c r="AF40" s="115"/>
    </row>
    <row r="41">
      <c r="A41" s="313">
        <v>40.0</v>
      </c>
      <c r="B41" s="301">
        <v>0.0</v>
      </c>
      <c r="C41" s="302">
        <v>45947.0</v>
      </c>
      <c r="D41" s="303"/>
      <c r="E41" s="5">
        <v>970037.0</v>
      </c>
      <c r="F41" s="5" t="s">
        <v>590</v>
      </c>
      <c r="G41" s="320" t="s">
        <v>957</v>
      </c>
      <c r="H41" s="5" t="s">
        <v>825</v>
      </c>
      <c r="I41" s="5" t="s">
        <v>896</v>
      </c>
      <c r="J41" s="5" t="s">
        <v>806</v>
      </c>
      <c r="K41" s="316" t="s">
        <v>958</v>
      </c>
      <c r="L41" s="5" t="s">
        <v>959</v>
      </c>
      <c r="M41" s="115"/>
      <c r="N41" s="115"/>
      <c r="O41" s="115"/>
      <c r="P41" s="115"/>
      <c r="Q41" s="115"/>
      <c r="R41" s="115"/>
      <c r="S41" s="115"/>
      <c r="T41" s="115"/>
      <c r="U41" s="115"/>
      <c r="V41" s="115"/>
      <c r="W41" s="115"/>
      <c r="X41" s="115"/>
      <c r="Y41" s="115"/>
      <c r="Z41" s="115"/>
      <c r="AA41" s="115"/>
      <c r="AB41" s="115"/>
      <c r="AC41" s="115"/>
      <c r="AD41" s="115"/>
      <c r="AE41" s="115"/>
      <c r="AF41" s="115"/>
    </row>
    <row r="42">
      <c r="A42" s="313">
        <v>41.0</v>
      </c>
      <c r="B42" s="301">
        <v>5.0</v>
      </c>
      <c r="C42" s="302">
        <v>45948.0</v>
      </c>
      <c r="D42" s="303"/>
      <c r="E42" s="5">
        <v>860034.0</v>
      </c>
      <c r="F42" s="5" t="s">
        <v>960</v>
      </c>
      <c r="G42" s="314" t="s">
        <v>462</v>
      </c>
      <c r="H42" s="5" t="s">
        <v>810</v>
      </c>
      <c r="I42" s="5" t="s">
        <v>961</v>
      </c>
      <c r="J42" s="5" t="s">
        <v>812</v>
      </c>
      <c r="K42" s="316" t="s">
        <v>962</v>
      </c>
      <c r="L42" s="5" t="s">
        <v>963</v>
      </c>
      <c r="M42" s="115"/>
      <c r="N42" s="115"/>
      <c r="O42" s="115"/>
      <c r="P42" s="115"/>
      <c r="Q42" s="115"/>
      <c r="R42" s="115"/>
      <c r="S42" s="115"/>
      <c r="T42" s="115"/>
      <c r="U42" s="115"/>
      <c r="V42" s="115"/>
      <c r="W42" s="115"/>
      <c r="X42" s="115"/>
      <c r="Y42" s="115"/>
      <c r="Z42" s="115"/>
      <c r="AA42" s="115"/>
      <c r="AB42" s="115"/>
      <c r="AC42" s="115"/>
      <c r="AD42" s="115"/>
      <c r="AE42" s="115"/>
      <c r="AF42" s="115"/>
    </row>
    <row r="43">
      <c r="A43" s="313">
        <v>42.0</v>
      </c>
      <c r="B43" s="301">
        <v>2.0</v>
      </c>
      <c r="C43" s="302">
        <v>45948.0</v>
      </c>
      <c r="D43" s="303"/>
      <c r="E43" s="5">
        <v>940071.0</v>
      </c>
      <c r="F43" s="5" t="s">
        <v>964</v>
      </c>
      <c r="G43" s="314" t="s">
        <v>965</v>
      </c>
      <c r="H43" s="5" t="s">
        <v>825</v>
      </c>
      <c r="I43" s="5" t="s">
        <v>966</v>
      </c>
      <c r="J43" s="5" t="s">
        <v>806</v>
      </c>
      <c r="K43" s="316" t="s">
        <v>967</v>
      </c>
      <c r="L43" s="5" t="s">
        <v>968</v>
      </c>
      <c r="M43" s="115"/>
      <c r="N43" s="115"/>
      <c r="O43" s="115"/>
      <c r="P43" s="115"/>
      <c r="Q43" s="115"/>
      <c r="R43" s="115"/>
      <c r="S43" s="115"/>
      <c r="T43" s="115"/>
      <c r="U43" s="115"/>
      <c r="V43" s="115"/>
      <c r="W43" s="115"/>
      <c r="X43" s="115"/>
      <c r="Y43" s="115"/>
      <c r="Z43" s="115"/>
      <c r="AA43" s="115"/>
      <c r="AB43" s="115"/>
      <c r="AC43" s="115"/>
      <c r="AD43" s="115"/>
      <c r="AE43" s="115"/>
      <c r="AF43" s="115"/>
    </row>
    <row r="44">
      <c r="A44" s="313">
        <v>43.0</v>
      </c>
      <c r="B44" s="301">
        <v>1.0</v>
      </c>
      <c r="C44" s="302">
        <v>45948.0</v>
      </c>
      <c r="D44" s="303"/>
      <c r="E44" s="5">
        <v>2.001003E7</v>
      </c>
      <c r="F44" s="5" t="s">
        <v>969</v>
      </c>
      <c r="G44" s="320" t="s">
        <v>970</v>
      </c>
      <c r="H44" s="5" t="s">
        <v>837</v>
      </c>
      <c r="I44" s="5" t="s">
        <v>971</v>
      </c>
      <c r="J44" s="5" t="s">
        <v>829</v>
      </c>
      <c r="K44" s="316" t="s">
        <v>972</v>
      </c>
      <c r="L44" s="5" t="s">
        <v>973</v>
      </c>
      <c r="M44" s="115"/>
      <c r="N44" s="115"/>
      <c r="O44" s="115"/>
      <c r="P44" s="115"/>
      <c r="Q44" s="115"/>
      <c r="R44" s="115"/>
      <c r="S44" s="115"/>
      <c r="T44" s="115"/>
      <c r="U44" s="115"/>
      <c r="V44" s="115"/>
      <c r="W44" s="115"/>
      <c r="X44" s="115"/>
      <c r="Y44" s="115"/>
      <c r="Z44" s="115"/>
      <c r="AA44" s="115"/>
      <c r="AB44" s="115"/>
      <c r="AC44" s="115"/>
      <c r="AD44" s="115"/>
      <c r="AE44" s="115"/>
      <c r="AF44" s="115"/>
    </row>
    <row r="45">
      <c r="A45" s="313">
        <v>44.0</v>
      </c>
      <c r="B45" s="301">
        <v>1.0</v>
      </c>
      <c r="C45" s="302">
        <v>45948.0</v>
      </c>
      <c r="D45" s="303"/>
      <c r="E45" s="5">
        <v>2.001003E7</v>
      </c>
      <c r="F45" s="5" t="s">
        <v>969</v>
      </c>
      <c r="G45" s="320" t="s">
        <v>974</v>
      </c>
      <c r="H45" s="5" t="s">
        <v>837</v>
      </c>
      <c r="I45" s="5" t="s">
        <v>971</v>
      </c>
      <c r="J45" s="5" t="s">
        <v>829</v>
      </c>
      <c r="K45" s="316" t="s">
        <v>975</v>
      </c>
      <c r="L45" s="5" t="s">
        <v>976</v>
      </c>
      <c r="M45" s="115"/>
      <c r="N45" s="115"/>
      <c r="O45" s="115"/>
      <c r="P45" s="115"/>
      <c r="Q45" s="115"/>
      <c r="R45" s="115"/>
      <c r="S45" s="115"/>
      <c r="T45" s="115"/>
      <c r="U45" s="115"/>
      <c r="V45" s="115"/>
      <c r="W45" s="115"/>
      <c r="X45" s="115"/>
      <c r="Y45" s="115"/>
      <c r="Z45" s="115"/>
      <c r="AA45" s="115"/>
      <c r="AB45" s="115"/>
      <c r="AC45" s="115"/>
      <c r="AD45" s="115"/>
      <c r="AE45" s="115"/>
      <c r="AF45" s="115"/>
    </row>
    <row r="46">
      <c r="A46" s="313">
        <v>45.0</v>
      </c>
      <c r="B46" s="301">
        <v>0.0</v>
      </c>
      <c r="C46" s="302">
        <v>45948.0</v>
      </c>
      <c r="D46" s="303"/>
      <c r="E46" s="5">
        <v>990079.0</v>
      </c>
      <c r="F46" s="5" t="s">
        <v>977</v>
      </c>
      <c r="G46" s="314" t="s">
        <v>462</v>
      </c>
      <c r="H46" s="5" t="s">
        <v>837</v>
      </c>
      <c r="I46" s="5" t="s">
        <v>978</v>
      </c>
      <c r="J46" s="5" t="s">
        <v>806</v>
      </c>
      <c r="K46" s="316" t="s">
        <v>979</v>
      </c>
      <c r="L46" s="5" t="s">
        <v>980</v>
      </c>
      <c r="M46" s="115"/>
      <c r="N46" s="115"/>
      <c r="O46" s="115"/>
      <c r="P46" s="115"/>
      <c r="Q46" s="115"/>
      <c r="R46" s="115"/>
      <c r="S46" s="115"/>
      <c r="T46" s="115"/>
      <c r="U46" s="115"/>
      <c r="V46" s="115"/>
      <c r="W46" s="115"/>
      <c r="X46" s="115"/>
      <c r="Y46" s="115"/>
      <c r="Z46" s="115"/>
      <c r="AA46" s="115"/>
      <c r="AB46" s="115"/>
      <c r="AC46" s="115"/>
      <c r="AD46" s="115"/>
      <c r="AE46" s="115"/>
      <c r="AF46" s="115"/>
    </row>
    <row r="47">
      <c r="A47" s="313">
        <v>46.0</v>
      </c>
      <c r="B47" s="301">
        <v>0.0</v>
      </c>
      <c r="C47" s="302">
        <v>45948.0</v>
      </c>
      <c r="D47" s="303"/>
      <c r="E47" s="5">
        <v>990026.0</v>
      </c>
      <c r="F47" s="5" t="s">
        <v>981</v>
      </c>
      <c r="G47" s="314" t="s">
        <v>462</v>
      </c>
      <c r="H47" s="5" t="s">
        <v>810</v>
      </c>
      <c r="I47" s="5" t="s">
        <v>982</v>
      </c>
      <c r="J47" s="5" t="s">
        <v>812</v>
      </c>
      <c r="K47" s="316" t="s">
        <v>983</v>
      </c>
      <c r="L47" s="5" t="s">
        <v>984</v>
      </c>
      <c r="M47" s="115"/>
      <c r="N47" s="115"/>
      <c r="O47" s="115"/>
      <c r="P47" s="115"/>
      <c r="Q47" s="115"/>
      <c r="R47" s="115"/>
      <c r="S47" s="115"/>
      <c r="T47" s="115"/>
      <c r="U47" s="115"/>
      <c r="V47" s="115"/>
      <c r="W47" s="115"/>
      <c r="X47" s="115"/>
      <c r="Y47" s="115"/>
      <c r="Z47" s="115"/>
      <c r="AA47" s="115"/>
      <c r="AB47" s="115"/>
      <c r="AC47" s="115"/>
      <c r="AD47" s="115"/>
      <c r="AE47" s="115"/>
      <c r="AF47" s="115"/>
    </row>
    <row r="48">
      <c r="A48" s="313">
        <v>47.0</v>
      </c>
      <c r="B48" s="301">
        <v>6.0</v>
      </c>
      <c r="C48" s="302">
        <v>45948.0</v>
      </c>
      <c r="D48" s="303"/>
      <c r="E48" s="5">
        <v>900054.0</v>
      </c>
      <c r="F48" s="5" t="s">
        <v>985</v>
      </c>
      <c r="G48" s="314" t="s">
        <v>986</v>
      </c>
      <c r="H48" s="5" t="s">
        <v>810</v>
      </c>
      <c r="I48" s="5" t="s">
        <v>811</v>
      </c>
      <c r="J48" s="5" t="s">
        <v>829</v>
      </c>
      <c r="K48" s="316" t="s">
        <v>987</v>
      </c>
      <c r="L48" s="5" t="s">
        <v>988</v>
      </c>
      <c r="M48" s="115"/>
      <c r="N48" s="115"/>
      <c r="O48" s="115"/>
      <c r="P48" s="115"/>
      <c r="Q48" s="115"/>
      <c r="R48" s="115"/>
      <c r="S48" s="115"/>
      <c r="T48" s="115"/>
      <c r="U48" s="115"/>
      <c r="V48" s="115"/>
      <c r="W48" s="115"/>
      <c r="X48" s="115"/>
      <c r="Y48" s="115"/>
      <c r="Z48" s="115"/>
      <c r="AA48" s="115"/>
      <c r="AB48" s="115"/>
      <c r="AC48" s="115"/>
      <c r="AD48" s="115"/>
      <c r="AE48" s="115"/>
      <c r="AF48" s="115"/>
    </row>
    <row r="49">
      <c r="A49" s="313">
        <v>48.0</v>
      </c>
      <c r="B49" s="301">
        <v>42.0</v>
      </c>
      <c r="C49" s="302">
        <v>45948.0</v>
      </c>
      <c r="D49" s="303"/>
      <c r="E49" s="5">
        <v>950213.0</v>
      </c>
      <c r="F49" s="5" t="s">
        <v>989</v>
      </c>
      <c r="G49" s="320" t="s">
        <v>990</v>
      </c>
      <c r="H49" s="5" t="s">
        <v>810</v>
      </c>
      <c r="I49" s="5" t="s">
        <v>991</v>
      </c>
      <c r="J49" s="5" t="s">
        <v>812</v>
      </c>
      <c r="K49" s="316" t="s">
        <v>992</v>
      </c>
      <c r="L49" s="5" t="s">
        <v>993</v>
      </c>
      <c r="M49" s="115"/>
      <c r="N49" s="115"/>
      <c r="O49" s="115"/>
      <c r="P49" s="115"/>
      <c r="Q49" s="115"/>
      <c r="R49" s="115"/>
      <c r="S49" s="115"/>
      <c r="T49" s="115"/>
      <c r="U49" s="115"/>
      <c r="V49" s="115"/>
      <c r="W49" s="115"/>
      <c r="X49" s="115"/>
      <c r="Y49" s="115"/>
      <c r="Z49" s="115"/>
      <c r="AA49" s="115"/>
      <c r="AB49" s="115"/>
      <c r="AC49" s="115"/>
      <c r="AD49" s="115"/>
      <c r="AE49" s="115"/>
      <c r="AF49" s="115"/>
    </row>
    <row r="50">
      <c r="A50" s="313">
        <v>49.0</v>
      </c>
      <c r="B50" s="301">
        <v>17.0</v>
      </c>
      <c r="C50" s="302">
        <v>45948.0</v>
      </c>
      <c r="D50" s="303"/>
      <c r="E50" s="5">
        <v>950322.0</v>
      </c>
      <c r="F50" s="5" t="s">
        <v>994</v>
      </c>
      <c r="G50" s="314" t="s">
        <v>462</v>
      </c>
      <c r="H50" s="5" t="s">
        <v>995</v>
      </c>
      <c r="I50" s="5" t="s">
        <v>996</v>
      </c>
      <c r="J50" s="5" t="s">
        <v>829</v>
      </c>
      <c r="K50" s="316" t="s">
        <v>997</v>
      </c>
      <c r="L50" s="5" t="s">
        <v>998</v>
      </c>
      <c r="M50" s="115"/>
      <c r="N50" s="115"/>
      <c r="O50" s="115"/>
      <c r="P50" s="115"/>
      <c r="Q50" s="115"/>
      <c r="R50" s="115"/>
      <c r="S50" s="115"/>
      <c r="T50" s="115"/>
      <c r="U50" s="115"/>
      <c r="V50" s="115"/>
      <c r="W50" s="115"/>
      <c r="X50" s="115"/>
      <c r="Y50" s="115"/>
      <c r="Z50" s="115"/>
      <c r="AA50" s="115"/>
      <c r="AB50" s="115"/>
      <c r="AC50" s="115"/>
      <c r="AD50" s="115"/>
      <c r="AE50" s="115"/>
      <c r="AF50" s="115"/>
    </row>
    <row r="51">
      <c r="A51" s="313">
        <v>50.0</v>
      </c>
      <c r="B51" s="301">
        <v>1.0</v>
      </c>
      <c r="C51" s="302">
        <v>45948.0</v>
      </c>
      <c r="D51" s="303"/>
      <c r="E51" s="5">
        <v>890088.0</v>
      </c>
      <c r="F51" s="5" t="s">
        <v>999</v>
      </c>
      <c r="G51" s="320" t="s">
        <v>1000</v>
      </c>
      <c r="H51" s="5" t="s">
        <v>837</v>
      </c>
      <c r="I51" s="5" t="s">
        <v>971</v>
      </c>
      <c r="J51" s="5" t="s">
        <v>812</v>
      </c>
      <c r="K51" s="316" t="s">
        <v>1001</v>
      </c>
      <c r="L51" s="5" t="s">
        <v>1002</v>
      </c>
      <c r="M51" s="115"/>
      <c r="N51" s="115"/>
      <c r="O51" s="115"/>
      <c r="P51" s="115"/>
      <c r="Q51" s="115"/>
      <c r="R51" s="115"/>
      <c r="S51" s="115"/>
      <c r="T51" s="115"/>
      <c r="U51" s="115"/>
      <c r="V51" s="115"/>
      <c r="W51" s="115"/>
      <c r="X51" s="115"/>
      <c r="Y51" s="115"/>
      <c r="Z51" s="115"/>
      <c r="AA51" s="115"/>
      <c r="AB51" s="115"/>
      <c r="AC51" s="115"/>
      <c r="AD51" s="115"/>
      <c r="AE51" s="115"/>
      <c r="AF51" s="115"/>
    </row>
    <row r="52">
      <c r="A52" s="313">
        <v>51.0</v>
      </c>
      <c r="B52" s="301">
        <v>0.0</v>
      </c>
      <c r="C52" s="302">
        <v>45948.0</v>
      </c>
      <c r="D52" s="303"/>
      <c r="E52" s="5">
        <v>920320.0</v>
      </c>
      <c r="F52" s="5" t="s">
        <v>1003</v>
      </c>
      <c r="G52" s="314" t="s">
        <v>1004</v>
      </c>
      <c r="H52" s="5" t="s">
        <v>804</v>
      </c>
      <c r="I52" s="315" t="s">
        <v>1005</v>
      </c>
      <c r="J52" s="5" t="s">
        <v>812</v>
      </c>
      <c r="K52" s="316" t="s">
        <v>1006</v>
      </c>
      <c r="L52" s="5" t="s">
        <v>1007</v>
      </c>
      <c r="M52" s="115"/>
      <c r="N52" s="115"/>
      <c r="O52" s="115"/>
      <c r="P52" s="115"/>
      <c r="Q52" s="115"/>
      <c r="R52" s="115"/>
      <c r="S52" s="115"/>
      <c r="T52" s="115"/>
      <c r="U52" s="115"/>
      <c r="V52" s="115"/>
      <c r="W52" s="115"/>
      <c r="X52" s="115"/>
      <c r="Y52" s="115"/>
      <c r="Z52" s="115"/>
      <c r="AA52" s="115"/>
      <c r="AB52" s="115"/>
      <c r="AC52" s="115"/>
      <c r="AD52" s="115"/>
      <c r="AE52" s="115"/>
      <c r="AF52" s="115"/>
    </row>
    <row r="53">
      <c r="A53" s="313">
        <v>52.0</v>
      </c>
      <c r="B53" s="301">
        <v>0.0</v>
      </c>
      <c r="C53" s="302">
        <v>45948.0</v>
      </c>
      <c r="D53" s="303"/>
      <c r="E53" s="5">
        <v>960066.0</v>
      </c>
      <c r="F53" s="5" t="s">
        <v>1008</v>
      </c>
      <c r="G53" s="314" t="s">
        <v>1009</v>
      </c>
      <c r="H53" s="5" t="s">
        <v>810</v>
      </c>
      <c r="I53" s="5" t="s">
        <v>811</v>
      </c>
      <c r="J53" s="5" t="s">
        <v>812</v>
      </c>
      <c r="K53" s="316" t="s">
        <v>1010</v>
      </c>
      <c r="L53" s="5" t="s">
        <v>1011</v>
      </c>
      <c r="M53" s="115"/>
      <c r="N53" s="115"/>
      <c r="O53" s="115"/>
      <c r="P53" s="115"/>
      <c r="Q53" s="115"/>
      <c r="R53" s="115"/>
      <c r="S53" s="115"/>
      <c r="T53" s="115"/>
      <c r="U53" s="115"/>
      <c r="V53" s="115"/>
      <c r="W53" s="115"/>
      <c r="X53" s="115"/>
      <c r="Y53" s="115"/>
      <c r="Z53" s="115"/>
      <c r="AA53" s="115"/>
      <c r="AB53" s="115"/>
      <c r="AC53" s="115"/>
      <c r="AD53" s="115"/>
      <c r="AE53" s="115"/>
      <c r="AF53" s="115"/>
    </row>
    <row r="54">
      <c r="A54" s="313">
        <v>53.0</v>
      </c>
      <c r="B54" s="301">
        <v>5.0</v>
      </c>
      <c r="C54" s="302">
        <v>45948.0</v>
      </c>
      <c r="D54" s="303"/>
      <c r="E54" s="5">
        <v>840088.0</v>
      </c>
      <c r="F54" s="5" t="s">
        <v>1012</v>
      </c>
      <c r="G54" s="314" t="s">
        <v>462</v>
      </c>
      <c r="H54" s="5" t="s">
        <v>810</v>
      </c>
      <c r="I54" s="5" t="s">
        <v>1013</v>
      </c>
      <c r="J54" s="5" t="s">
        <v>829</v>
      </c>
      <c r="K54" s="316" t="s">
        <v>1014</v>
      </c>
      <c r="L54" s="5" t="s">
        <v>1015</v>
      </c>
      <c r="M54" s="115"/>
      <c r="N54" s="115"/>
      <c r="O54" s="115"/>
      <c r="P54" s="115"/>
      <c r="Q54" s="115"/>
      <c r="R54" s="115"/>
      <c r="S54" s="115"/>
      <c r="T54" s="115"/>
      <c r="U54" s="115"/>
      <c r="V54" s="115"/>
      <c r="W54" s="115"/>
      <c r="X54" s="115"/>
      <c r="Y54" s="115"/>
      <c r="Z54" s="115"/>
      <c r="AA54" s="115"/>
      <c r="AB54" s="115"/>
      <c r="AC54" s="115"/>
      <c r="AD54" s="115"/>
      <c r="AE54" s="115"/>
      <c r="AF54" s="115"/>
    </row>
    <row r="55">
      <c r="A55" s="313">
        <v>54.0</v>
      </c>
      <c r="B55" s="301">
        <v>0.0</v>
      </c>
      <c r="C55" s="302">
        <v>45948.0</v>
      </c>
      <c r="D55" s="303"/>
      <c r="E55" s="5">
        <v>730251.0</v>
      </c>
      <c r="F55" s="5" t="s">
        <v>1016</v>
      </c>
      <c r="G55" s="314" t="s">
        <v>1017</v>
      </c>
      <c r="H55" s="5" t="s">
        <v>804</v>
      </c>
      <c r="I55" s="315" t="s">
        <v>892</v>
      </c>
      <c r="J55" s="5" t="s">
        <v>812</v>
      </c>
      <c r="K55" s="316" t="s">
        <v>1018</v>
      </c>
      <c r="L55" s="5" t="s">
        <v>1019</v>
      </c>
      <c r="M55" s="115"/>
      <c r="N55" s="115"/>
      <c r="O55" s="115"/>
      <c r="P55" s="115"/>
      <c r="Q55" s="115"/>
      <c r="R55" s="115"/>
      <c r="S55" s="115"/>
      <c r="T55" s="115"/>
      <c r="U55" s="115"/>
      <c r="V55" s="115"/>
      <c r="W55" s="115"/>
      <c r="X55" s="115"/>
      <c r="Y55" s="115"/>
      <c r="Z55" s="115"/>
      <c r="AA55" s="115"/>
      <c r="AB55" s="115"/>
      <c r="AC55" s="115"/>
      <c r="AD55" s="115"/>
      <c r="AE55" s="115"/>
      <c r="AF55" s="115"/>
    </row>
    <row r="56">
      <c r="A56" s="313">
        <v>55.0</v>
      </c>
      <c r="B56" s="301">
        <v>0.0</v>
      </c>
      <c r="C56" s="302">
        <v>45948.0</v>
      </c>
      <c r="D56" s="303"/>
      <c r="E56" s="5">
        <v>900006.0</v>
      </c>
      <c r="F56" s="5" t="s">
        <v>1020</v>
      </c>
      <c r="G56" s="314" t="s">
        <v>462</v>
      </c>
      <c r="H56" s="5" t="s">
        <v>810</v>
      </c>
      <c r="I56" s="5" t="s">
        <v>1021</v>
      </c>
      <c r="J56" s="5" t="s">
        <v>812</v>
      </c>
      <c r="K56" s="316" t="s">
        <v>1022</v>
      </c>
      <c r="L56" s="5" t="s">
        <v>1023</v>
      </c>
      <c r="M56" s="115"/>
      <c r="N56" s="115"/>
      <c r="O56" s="115"/>
      <c r="P56" s="115"/>
      <c r="Q56" s="115"/>
      <c r="R56" s="115"/>
      <c r="S56" s="115"/>
      <c r="T56" s="115"/>
      <c r="U56" s="115"/>
      <c r="V56" s="115"/>
      <c r="W56" s="115"/>
      <c r="X56" s="115"/>
      <c r="Y56" s="115"/>
      <c r="Z56" s="115"/>
      <c r="AA56" s="115"/>
      <c r="AB56" s="115"/>
      <c r="AC56" s="115"/>
      <c r="AD56" s="115"/>
      <c r="AE56" s="115"/>
      <c r="AF56" s="115"/>
    </row>
    <row r="57">
      <c r="A57" s="313">
        <v>56.0</v>
      </c>
      <c r="B57" s="301">
        <v>60.0</v>
      </c>
      <c r="C57" s="302">
        <v>45948.0</v>
      </c>
      <c r="D57" s="303"/>
      <c r="E57" s="5">
        <v>950213.0</v>
      </c>
      <c r="F57" s="5" t="s">
        <v>989</v>
      </c>
      <c r="G57" s="320" t="s">
        <v>990</v>
      </c>
      <c r="H57" s="5" t="s">
        <v>810</v>
      </c>
      <c r="I57" s="5" t="s">
        <v>991</v>
      </c>
      <c r="J57" s="5" t="s">
        <v>829</v>
      </c>
      <c r="K57" s="316" t="s">
        <v>1024</v>
      </c>
      <c r="L57" s="5" t="s">
        <v>1025</v>
      </c>
      <c r="M57" s="115"/>
      <c r="N57" s="115"/>
      <c r="O57" s="115"/>
      <c r="P57" s="115"/>
      <c r="Q57" s="115"/>
      <c r="R57" s="115"/>
      <c r="S57" s="115"/>
      <c r="T57" s="115"/>
      <c r="U57" s="115"/>
      <c r="V57" s="115"/>
      <c r="W57" s="115"/>
      <c r="X57" s="115"/>
      <c r="Y57" s="115"/>
      <c r="Z57" s="115"/>
      <c r="AA57" s="115"/>
      <c r="AB57" s="115"/>
      <c r="AC57" s="115"/>
      <c r="AD57" s="115"/>
      <c r="AE57" s="115"/>
      <c r="AF57" s="115"/>
    </row>
    <row r="58">
      <c r="A58" s="313">
        <v>57.0</v>
      </c>
      <c r="B58" s="301">
        <v>1.0</v>
      </c>
      <c r="C58" s="302">
        <v>45948.0</v>
      </c>
      <c r="D58" s="303">
        <v>0.91875</v>
      </c>
      <c r="E58" s="5">
        <v>730237.0</v>
      </c>
      <c r="F58" s="5" t="s">
        <v>578</v>
      </c>
      <c r="G58" s="320" t="s">
        <v>1026</v>
      </c>
      <c r="H58" s="5" t="s">
        <v>804</v>
      </c>
      <c r="I58" s="315" t="s">
        <v>892</v>
      </c>
      <c r="J58" s="5" t="s">
        <v>812</v>
      </c>
      <c r="K58" s="316" t="s">
        <v>1027</v>
      </c>
      <c r="L58" s="318" t="s">
        <v>1028</v>
      </c>
      <c r="M58" s="115"/>
      <c r="N58" s="115"/>
      <c r="O58" s="115"/>
      <c r="P58" s="115"/>
      <c r="Q58" s="115"/>
      <c r="R58" s="115"/>
      <c r="S58" s="115"/>
      <c r="T58" s="115"/>
      <c r="U58" s="115"/>
      <c r="V58" s="115"/>
      <c r="W58" s="115"/>
      <c r="X58" s="115"/>
      <c r="Y58" s="115"/>
      <c r="Z58" s="115"/>
      <c r="AA58" s="115"/>
      <c r="AB58" s="115"/>
      <c r="AC58" s="115"/>
      <c r="AD58" s="115"/>
      <c r="AE58" s="115"/>
      <c r="AF58" s="115"/>
    </row>
    <row r="59">
      <c r="A59" s="313">
        <v>58.0</v>
      </c>
      <c r="B59" s="301">
        <v>10.0</v>
      </c>
      <c r="C59" s="302">
        <v>45948.0</v>
      </c>
      <c r="D59" s="303"/>
      <c r="E59" s="5">
        <v>930105.0</v>
      </c>
      <c r="F59" s="5" t="s">
        <v>1029</v>
      </c>
      <c r="G59" s="314" t="s">
        <v>462</v>
      </c>
      <c r="H59" s="5" t="s">
        <v>837</v>
      </c>
      <c r="I59" s="5" t="s">
        <v>1030</v>
      </c>
      <c r="J59" s="5" t="s">
        <v>829</v>
      </c>
      <c r="K59" s="316" t="s">
        <v>1031</v>
      </c>
      <c r="L59" s="5" t="s">
        <v>1032</v>
      </c>
      <c r="M59" s="115"/>
      <c r="N59" s="115"/>
      <c r="O59" s="115"/>
      <c r="P59" s="115"/>
      <c r="Q59" s="115"/>
      <c r="R59" s="115"/>
      <c r="S59" s="115"/>
      <c r="T59" s="115"/>
      <c r="U59" s="115"/>
      <c r="V59" s="115"/>
      <c r="W59" s="115"/>
      <c r="X59" s="115"/>
      <c r="Y59" s="115"/>
      <c r="Z59" s="115"/>
      <c r="AA59" s="115"/>
      <c r="AB59" s="115"/>
      <c r="AC59" s="115"/>
      <c r="AD59" s="115"/>
      <c r="AE59" s="115"/>
      <c r="AF59" s="115"/>
    </row>
    <row r="60">
      <c r="A60" s="313">
        <v>59.0</v>
      </c>
      <c r="B60" s="301">
        <v>2.0</v>
      </c>
      <c r="C60" s="302">
        <v>45948.0</v>
      </c>
      <c r="D60" s="303"/>
      <c r="E60" s="5">
        <v>850126.0</v>
      </c>
      <c r="F60" s="5" t="s">
        <v>1033</v>
      </c>
      <c r="G60" s="314" t="s">
        <v>462</v>
      </c>
      <c r="H60" s="5" t="s">
        <v>837</v>
      </c>
      <c r="I60" s="5" t="s">
        <v>1034</v>
      </c>
      <c r="J60" s="5" t="s">
        <v>812</v>
      </c>
      <c r="K60" s="316" t="s">
        <v>1035</v>
      </c>
      <c r="L60" s="5" t="s">
        <v>1036</v>
      </c>
      <c r="M60" s="115"/>
      <c r="N60" s="115"/>
      <c r="O60" s="115"/>
      <c r="P60" s="115"/>
      <c r="Q60" s="115"/>
      <c r="R60" s="115"/>
      <c r="S60" s="115"/>
      <c r="T60" s="115"/>
      <c r="U60" s="115"/>
      <c r="V60" s="115"/>
      <c r="W60" s="115"/>
      <c r="X60" s="115"/>
      <c r="Y60" s="115"/>
      <c r="Z60" s="115"/>
      <c r="AA60" s="115"/>
      <c r="AB60" s="115"/>
      <c r="AC60" s="115"/>
      <c r="AD60" s="115"/>
      <c r="AE60" s="115"/>
      <c r="AF60" s="115"/>
    </row>
    <row r="61">
      <c r="A61" s="313">
        <v>60.0</v>
      </c>
      <c r="B61" s="301">
        <v>1.0</v>
      </c>
      <c r="C61" s="302">
        <v>45948.0</v>
      </c>
      <c r="D61" s="303">
        <v>0.9263888888888889</v>
      </c>
      <c r="E61" s="5">
        <v>910156.0</v>
      </c>
      <c r="F61" s="5" t="s">
        <v>1037</v>
      </c>
      <c r="G61" s="314" t="s">
        <v>1038</v>
      </c>
      <c r="H61" s="5" t="s">
        <v>804</v>
      </c>
      <c r="I61" s="315" t="s">
        <v>1039</v>
      </c>
      <c r="J61" s="5" t="s">
        <v>829</v>
      </c>
      <c r="K61" s="316" t="s">
        <v>1040</v>
      </c>
      <c r="L61" s="5" t="s">
        <v>1041</v>
      </c>
      <c r="M61" s="115"/>
      <c r="N61" s="115"/>
      <c r="O61" s="115"/>
      <c r="P61" s="115"/>
      <c r="Q61" s="115"/>
      <c r="R61" s="115"/>
      <c r="S61" s="115"/>
      <c r="T61" s="115"/>
      <c r="U61" s="115"/>
      <c r="V61" s="115"/>
      <c r="W61" s="115"/>
      <c r="X61" s="115"/>
      <c r="Y61" s="115"/>
      <c r="Z61" s="115"/>
      <c r="AA61" s="115"/>
      <c r="AB61" s="115"/>
      <c r="AC61" s="115"/>
      <c r="AD61" s="115"/>
      <c r="AE61" s="115"/>
      <c r="AF61" s="115"/>
    </row>
    <row r="62">
      <c r="A62" s="313">
        <v>61.0</v>
      </c>
      <c r="B62" s="301">
        <v>3.0</v>
      </c>
      <c r="C62" s="302">
        <v>45948.0</v>
      </c>
      <c r="D62" s="303">
        <v>0.9381944444444444</v>
      </c>
      <c r="E62" s="5">
        <v>940370.0</v>
      </c>
      <c r="F62" s="5" t="s">
        <v>1042</v>
      </c>
      <c r="G62" s="314" t="s">
        <v>1043</v>
      </c>
      <c r="H62" s="5" t="s">
        <v>804</v>
      </c>
      <c r="I62" s="323" t="s">
        <v>1044</v>
      </c>
      <c r="J62" s="5" t="s">
        <v>806</v>
      </c>
      <c r="K62" s="316" t="s">
        <v>1045</v>
      </c>
      <c r="L62" s="5" t="s">
        <v>1046</v>
      </c>
      <c r="M62" s="115"/>
      <c r="N62" s="115"/>
      <c r="O62" s="115"/>
      <c r="P62" s="115"/>
      <c r="Q62" s="115"/>
      <c r="R62" s="115"/>
      <c r="S62" s="115"/>
      <c r="T62" s="115"/>
      <c r="U62" s="115"/>
      <c r="V62" s="115"/>
      <c r="W62" s="115"/>
      <c r="X62" s="115"/>
      <c r="Y62" s="115"/>
      <c r="Z62" s="115"/>
      <c r="AA62" s="115"/>
      <c r="AB62" s="115"/>
      <c r="AC62" s="115"/>
      <c r="AD62" s="115"/>
      <c r="AE62" s="115"/>
      <c r="AF62" s="115"/>
    </row>
    <row r="63">
      <c r="A63" s="313">
        <v>62.0</v>
      </c>
      <c r="B63" s="301">
        <v>2.0</v>
      </c>
      <c r="C63" s="302">
        <v>45948.0</v>
      </c>
      <c r="D63" s="324"/>
      <c r="E63" s="5">
        <v>930382.0</v>
      </c>
      <c r="F63" s="5" t="s">
        <v>1047</v>
      </c>
      <c r="G63" s="314" t="s">
        <v>1048</v>
      </c>
      <c r="H63" s="5" t="s">
        <v>804</v>
      </c>
      <c r="I63" s="323" t="s">
        <v>1049</v>
      </c>
      <c r="J63" s="5" t="s">
        <v>812</v>
      </c>
      <c r="K63" s="316" t="s">
        <v>1050</v>
      </c>
      <c r="L63" s="5" t="s">
        <v>1051</v>
      </c>
      <c r="M63" s="115"/>
      <c r="N63" s="115"/>
      <c r="O63" s="115"/>
      <c r="P63" s="115"/>
      <c r="Q63" s="115"/>
      <c r="R63" s="115"/>
      <c r="S63" s="115"/>
      <c r="T63" s="115"/>
      <c r="U63" s="115"/>
      <c r="V63" s="115"/>
      <c r="W63" s="115"/>
      <c r="X63" s="115"/>
      <c r="Y63" s="115"/>
      <c r="Z63" s="115"/>
      <c r="AA63" s="115"/>
      <c r="AB63" s="115"/>
      <c r="AC63" s="115"/>
      <c r="AD63" s="115"/>
      <c r="AE63" s="115"/>
      <c r="AF63" s="115"/>
    </row>
    <row r="64">
      <c r="A64" s="313">
        <v>63.0</v>
      </c>
      <c r="B64" s="301">
        <v>2.0</v>
      </c>
      <c r="C64" s="302">
        <v>45948.0</v>
      </c>
      <c r="D64" s="324"/>
      <c r="E64" s="5">
        <v>850155.0</v>
      </c>
      <c r="F64" s="5" t="s">
        <v>1052</v>
      </c>
      <c r="G64" s="314" t="s">
        <v>462</v>
      </c>
      <c r="H64" s="5" t="s">
        <v>810</v>
      </c>
      <c r="I64" s="5" t="s">
        <v>1053</v>
      </c>
      <c r="J64" s="5" t="s">
        <v>829</v>
      </c>
      <c r="K64" s="316" t="s">
        <v>1054</v>
      </c>
      <c r="L64" s="5" t="s">
        <v>1055</v>
      </c>
      <c r="M64" s="115"/>
      <c r="N64" s="115"/>
      <c r="O64" s="115"/>
      <c r="P64" s="115"/>
      <c r="Q64" s="115"/>
      <c r="R64" s="115"/>
      <c r="S64" s="115"/>
      <c r="T64" s="115"/>
      <c r="U64" s="115"/>
      <c r="V64" s="115"/>
      <c r="W64" s="115"/>
      <c r="X64" s="115"/>
      <c r="Y64" s="115"/>
      <c r="Z64" s="115"/>
      <c r="AA64" s="115"/>
      <c r="AB64" s="115"/>
      <c r="AC64" s="115"/>
      <c r="AD64" s="115"/>
      <c r="AE64" s="115"/>
      <c r="AF64" s="115"/>
    </row>
    <row r="65">
      <c r="A65" s="313">
        <v>64.0</v>
      </c>
      <c r="B65" s="301">
        <v>4.0</v>
      </c>
      <c r="C65" s="302">
        <v>45948.0</v>
      </c>
      <c r="D65" s="324"/>
      <c r="E65" s="5">
        <v>940069.0</v>
      </c>
      <c r="F65" s="5" t="s">
        <v>503</v>
      </c>
      <c r="G65" s="314" t="s">
        <v>462</v>
      </c>
      <c r="H65" s="5" t="s">
        <v>810</v>
      </c>
      <c r="I65" s="5" t="s">
        <v>1056</v>
      </c>
      <c r="J65" s="5" t="s">
        <v>829</v>
      </c>
      <c r="K65" s="316" t="s">
        <v>1057</v>
      </c>
      <c r="L65" s="5" t="s">
        <v>1058</v>
      </c>
      <c r="M65" s="115"/>
      <c r="N65" s="115"/>
      <c r="O65" s="115"/>
      <c r="P65" s="115"/>
      <c r="Q65" s="115"/>
      <c r="R65" s="115"/>
      <c r="S65" s="115"/>
      <c r="T65" s="115"/>
      <c r="U65" s="115"/>
      <c r="V65" s="115"/>
      <c r="W65" s="115"/>
      <c r="X65" s="115"/>
      <c r="Y65" s="115"/>
      <c r="Z65" s="115"/>
      <c r="AA65" s="115"/>
      <c r="AB65" s="115"/>
      <c r="AC65" s="115"/>
      <c r="AD65" s="115"/>
      <c r="AE65" s="115"/>
      <c r="AF65" s="115"/>
    </row>
    <row r="66">
      <c r="A66" s="313">
        <v>65.0</v>
      </c>
      <c r="B66" s="301">
        <v>6.0</v>
      </c>
      <c r="C66" s="302">
        <v>45948.0</v>
      </c>
      <c r="D66" s="303">
        <v>0.9576388888888889</v>
      </c>
      <c r="E66" s="5">
        <v>960275.0</v>
      </c>
      <c r="F66" s="5" t="s">
        <v>1059</v>
      </c>
      <c r="G66" s="314" t="s">
        <v>1060</v>
      </c>
      <c r="H66" s="5" t="s">
        <v>810</v>
      </c>
      <c r="I66" s="5" t="s">
        <v>1061</v>
      </c>
      <c r="J66" s="5" t="s">
        <v>806</v>
      </c>
      <c r="K66" s="316" t="s">
        <v>1062</v>
      </c>
      <c r="L66" s="5" t="s">
        <v>1063</v>
      </c>
      <c r="M66" s="115"/>
      <c r="N66" s="115"/>
      <c r="O66" s="115"/>
      <c r="P66" s="115"/>
      <c r="Q66" s="115"/>
      <c r="R66" s="115"/>
      <c r="S66" s="115"/>
      <c r="T66" s="115"/>
      <c r="U66" s="115"/>
      <c r="V66" s="115"/>
      <c r="W66" s="115"/>
      <c r="X66" s="115"/>
      <c r="Y66" s="115"/>
      <c r="Z66" s="115"/>
      <c r="AA66" s="115"/>
      <c r="AB66" s="115"/>
      <c r="AC66" s="115"/>
      <c r="AD66" s="115"/>
      <c r="AE66" s="115"/>
      <c r="AF66" s="115"/>
    </row>
    <row r="67">
      <c r="A67" s="313">
        <v>66.0</v>
      </c>
      <c r="B67" s="301">
        <v>0.0</v>
      </c>
      <c r="C67" s="302">
        <v>45948.0</v>
      </c>
      <c r="D67" s="303">
        <v>0.9701388888888889</v>
      </c>
      <c r="E67" s="5">
        <v>900006.0</v>
      </c>
      <c r="F67" s="5" t="s">
        <v>1020</v>
      </c>
      <c r="G67" s="314" t="s">
        <v>462</v>
      </c>
      <c r="H67" s="5" t="s">
        <v>810</v>
      </c>
      <c r="I67" s="5" t="s">
        <v>1021</v>
      </c>
      <c r="J67" s="5" t="s">
        <v>829</v>
      </c>
      <c r="K67" s="316" t="s">
        <v>1064</v>
      </c>
      <c r="L67" s="5" t="s">
        <v>1065</v>
      </c>
      <c r="M67" s="115"/>
      <c r="N67" s="115"/>
      <c r="O67" s="115"/>
      <c r="P67" s="115"/>
      <c r="Q67" s="115"/>
      <c r="R67" s="115"/>
      <c r="S67" s="115"/>
      <c r="T67" s="115"/>
      <c r="U67" s="115"/>
      <c r="V67" s="115"/>
      <c r="W67" s="115"/>
      <c r="X67" s="115"/>
      <c r="Y67" s="115"/>
      <c r="Z67" s="115"/>
      <c r="AA67" s="115"/>
      <c r="AB67" s="115"/>
      <c r="AC67" s="115"/>
      <c r="AD67" s="115"/>
      <c r="AE67" s="115"/>
      <c r="AF67" s="115"/>
    </row>
    <row r="68">
      <c r="A68" s="313">
        <v>67.0</v>
      </c>
      <c r="B68" s="301">
        <v>1.0</v>
      </c>
      <c r="C68" s="302">
        <v>45948.0</v>
      </c>
      <c r="D68" s="303">
        <v>0.9708333333333333</v>
      </c>
      <c r="E68" s="5">
        <v>950463.0</v>
      </c>
      <c r="F68" s="5" t="s">
        <v>801</v>
      </c>
      <c r="G68" s="314" t="s">
        <v>1066</v>
      </c>
      <c r="H68" s="5" t="s">
        <v>810</v>
      </c>
      <c r="I68" s="5" t="s">
        <v>1067</v>
      </c>
      <c r="J68" s="5" t="s">
        <v>806</v>
      </c>
      <c r="K68" s="316" t="s">
        <v>1068</v>
      </c>
      <c r="L68" s="5" t="s">
        <v>1069</v>
      </c>
      <c r="M68" s="115"/>
      <c r="N68" s="115"/>
      <c r="O68" s="115"/>
      <c r="P68" s="115"/>
      <c r="Q68" s="115"/>
      <c r="R68" s="115"/>
      <c r="S68" s="115"/>
      <c r="T68" s="115"/>
      <c r="U68" s="115"/>
      <c r="V68" s="115"/>
      <c r="W68" s="115"/>
      <c r="X68" s="115"/>
      <c r="Y68" s="115"/>
      <c r="Z68" s="115"/>
      <c r="AA68" s="115"/>
      <c r="AB68" s="115"/>
      <c r="AC68" s="115"/>
      <c r="AD68" s="115"/>
      <c r="AE68" s="115"/>
      <c r="AF68" s="115"/>
    </row>
    <row r="69">
      <c r="A69" s="313">
        <v>68.0</v>
      </c>
      <c r="B69" s="301">
        <v>4.0</v>
      </c>
      <c r="C69" s="302">
        <v>45948.0</v>
      </c>
      <c r="D69" s="324"/>
      <c r="E69" s="5">
        <v>920188.0</v>
      </c>
      <c r="F69" s="5" t="s">
        <v>1070</v>
      </c>
      <c r="G69" s="314" t="s">
        <v>462</v>
      </c>
      <c r="H69" s="5" t="s">
        <v>837</v>
      </c>
      <c r="I69" s="5" t="s">
        <v>1071</v>
      </c>
      <c r="J69" s="5" t="s">
        <v>806</v>
      </c>
      <c r="K69" s="316" t="s">
        <v>1072</v>
      </c>
      <c r="L69" s="5" t="s">
        <v>1073</v>
      </c>
      <c r="M69" s="115"/>
      <c r="N69" s="115"/>
      <c r="O69" s="115"/>
      <c r="P69" s="115"/>
      <c r="Q69" s="115"/>
      <c r="R69" s="115"/>
      <c r="S69" s="115"/>
      <c r="T69" s="115"/>
      <c r="U69" s="115"/>
      <c r="V69" s="115"/>
      <c r="W69" s="115"/>
      <c r="X69" s="115"/>
      <c r="Y69" s="115"/>
      <c r="Z69" s="115"/>
      <c r="AA69" s="115"/>
      <c r="AB69" s="115"/>
      <c r="AC69" s="115"/>
      <c r="AD69" s="115"/>
      <c r="AE69" s="115"/>
      <c r="AF69" s="115"/>
    </row>
    <row r="70">
      <c r="A70" s="313">
        <v>69.0</v>
      </c>
      <c r="B70" s="301">
        <v>2.0</v>
      </c>
      <c r="C70" s="302">
        <v>45948.0</v>
      </c>
      <c r="D70" s="324"/>
      <c r="E70" s="5">
        <v>930214.0</v>
      </c>
      <c r="F70" s="5" t="s">
        <v>1074</v>
      </c>
      <c r="G70" s="314" t="s">
        <v>462</v>
      </c>
      <c r="H70" s="5" t="s">
        <v>825</v>
      </c>
      <c r="I70" s="5" t="s">
        <v>1075</v>
      </c>
      <c r="J70" s="5" t="s">
        <v>829</v>
      </c>
      <c r="K70" s="316" t="s">
        <v>1076</v>
      </c>
      <c r="L70" s="5" t="s">
        <v>1077</v>
      </c>
      <c r="M70" s="115"/>
      <c r="N70" s="115"/>
      <c r="O70" s="115"/>
      <c r="P70" s="115"/>
      <c r="Q70" s="115"/>
      <c r="R70" s="115"/>
      <c r="S70" s="115"/>
      <c r="T70" s="115"/>
      <c r="U70" s="115"/>
      <c r="V70" s="115"/>
      <c r="W70" s="115"/>
      <c r="X70" s="115"/>
      <c r="Y70" s="115"/>
      <c r="Z70" s="115"/>
      <c r="AA70" s="115"/>
      <c r="AB70" s="115"/>
      <c r="AC70" s="115"/>
      <c r="AD70" s="115"/>
      <c r="AE70" s="115"/>
      <c r="AF70" s="115"/>
    </row>
    <row r="71">
      <c r="A71" s="313">
        <v>70.0</v>
      </c>
      <c r="B71" s="301">
        <v>6.0</v>
      </c>
      <c r="C71" s="302">
        <v>45948.0</v>
      </c>
      <c r="D71" s="324"/>
      <c r="E71" s="5">
        <v>980208.0</v>
      </c>
      <c r="F71" s="5" t="s">
        <v>1078</v>
      </c>
      <c r="G71" s="320" t="s">
        <v>1079</v>
      </c>
      <c r="H71" s="5" t="s">
        <v>837</v>
      </c>
      <c r="I71" s="5" t="s">
        <v>1080</v>
      </c>
      <c r="J71" s="5" t="s">
        <v>812</v>
      </c>
      <c r="K71" s="316" t="s">
        <v>1081</v>
      </c>
      <c r="L71" s="5" t="s">
        <v>1082</v>
      </c>
      <c r="M71" s="115"/>
      <c r="N71" s="115"/>
      <c r="O71" s="115"/>
      <c r="P71" s="115"/>
      <c r="Q71" s="115"/>
      <c r="R71" s="115"/>
      <c r="S71" s="115"/>
      <c r="T71" s="115"/>
      <c r="U71" s="115"/>
      <c r="V71" s="115"/>
      <c r="W71" s="115"/>
      <c r="X71" s="115"/>
      <c r="Y71" s="115"/>
      <c r="Z71" s="115"/>
      <c r="AA71" s="115"/>
      <c r="AB71" s="115"/>
      <c r="AC71" s="115"/>
      <c r="AD71" s="115"/>
      <c r="AE71" s="115"/>
      <c r="AF71" s="115"/>
    </row>
    <row r="72">
      <c r="A72" s="313">
        <v>71.0</v>
      </c>
      <c r="B72" s="301">
        <v>15.0</v>
      </c>
      <c r="C72" s="302">
        <v>45948.0</v>
      </c>
      <c r="D72" s="303">
        <v>0.9930555555555556</v>
      </c>
      <c r="E72" s="5">
        <v>930227.0</v>
      </c>
      <c r="F72" s="5" t="s">
        <v>1083</v>
      </c>
      <c r="G72" s="314" t="s">
        <v>1084</v>
      </c>
      <c r="H72" s="5" t="s">
        <v>878</v>
      </c>
      <c r="I72" s="5" t="s">
        <v>1085</v>
      </c>
      <c r="J72" s="5" t="s">
        <v>829</v>
      </c>
      <c r="K72" s="316" t="s">
        <v>1086</v>
      </c>
      <c r="L72" s="5" t="s">
        <v>1087</v>
      </c>
      <c r="M72" s="115"/>
      <c r="N72" s="115"/>
      <c r="O72" s="115"/>
      <c r="P72" s="115"/>
      <c r="Q72" s="115"/>
      <c r="R72" s="115"/>
      <c r="S72" s="115"/>
      <c r="T72" s="115"/>
      <c r="U72" s="115"/>
      <c r="V72" s="115"/>
      <c r="W72" s="115"/>
      <c r="X72" s="115"/>
      <c r="Y72" s="115"/>
      <c r="Z72" s="115"/>
      <c r="AA72" s="115"/>
      <c r="AB72" s="115"/>
      <c r="AC72" s="115"/>
      <c r="AD72" s="115"/>
      <c r="AE72" s="115"/>
      <c r="AF72" s="115"/>
    </row>
    <row r="73">
      <c r="A73" s="313">
        <v>72.0</v>
      </c>
      <c r="B73" s="301">
        <v>15.0</v>
      </c>
      <c r="C73" s="302">
        <v>45948.0</v>
      </c>
      <c r="D73" s="303">
        <v>0.9986111111111111</v>
      </c>
      <c r="E73" s="5">
        <v>990176.0</v>
      </c>
      <c r="F73" s="5" t="s">
        <v>1088</v>
      </c>
      <c r="G73" s="325" t="s">
        <v>1089</v>
      </c>
      <c r="H73" s="5" t="s">
        <v>837</v>
      </c>
      <c r="I73" s="5" t="s">
        <v>1090</v>
      </c>
      <c r="J73" s="5" t="s">
        <v>829</v>
      </c>
      <c r="K73" s="316" t="s">
        <v>1091</v>
      </c>
      <c r="L73" s="5" t="s">
        <v>1092</v>
      </c>
      <c r="M73" s="115"/>
      <c r="N73" s="115"/>
      <c r="O73" s="115"/>
      <c r="P73" s="115"/>
      <c r="Q73" s="115"/>
      <c r="R73" s="115"/>
      <c r="S73" s="115"/>
      <c r="T73" s="115"/>
      <c r="U73" s="115"/>
      <c r="V73" s="115"/>
      <c r="W73" s="115"/>
      <c r="X73" s="115"/>
      <c r="Y73" s="115"/>
      <c r="Z73" s="115"/>
      <c r="AA73" s="115"/>
      <c r="AB73" s="115"/>
      <c r="AC73" s="115"/>
      <c r="AD73" s="115"/>
      <c r="AE73" s="115"/>
      <c r="AF73" s="115"/>
    </row>
    <row r="74">
      <c r="A74" s="313">
        <v>73.0</v>
      </c>
      <c r="B74" s="301">
        <v>3.0</v>
      </c>
      <c r="C74" s="302">
        <v>45949.0</v>
      </c>
      <c r="D74" s="303">
        <v>0.0</v>
      </c>
      <c r="E74" s="5">
        <v>950251.0</v>
      </c>
      <c r="F74" s="5" t="s">
        <v>1093</v>
      </c>
      <c r="G74" s="314" t="s">
        <v>462</v>
      </c>
      <c r="H74" s="5" t="s">
        <v>837</v>
      </c>
      <c r="I74" s="5" t="s">
        <v>1094</v>
      </c>
      <c r="J74" s="5" t="s">
        <v>806</v>
      </c>
      <c r="K74" s="316" t="s">
        <v>1095</v>
      </c>
      <c r="L74" s="5" t="s">
        <v>1096</v>
      </c>
      <c r="M74" s="115"/>
      <c r="N74" s="115"/>
      <c r="O74" s="115"/>
      <c r="P74" s="115"/>
      <c r="Q74" s="115"/>
      <c r="R74" s="115"/>
      <c r="S74" s="115"/>
      <c r="T74" s="115"/>
      <c r="U74" s="115"/>
      <c r="V74" s="115"/>
      <c r="W74" s="115"/>
      <c r="X74" s="115"/>
      <c r="Y74" s="115"/>
      <c r="Z74" s="115"/>
      <c r="AA74" s="115"/>
      <c r="AB74" s="115"/>
      <c r="AC74" s="115"/>
      <c r="AD74" s="115"/>
      <c r="AE74" s="115"/>
      <c r="AF74" s="115"/>
    </row>
    <row r="75">
      <c r="A75" s="326"/>
      <c r="B75" s="327"/>
      <c r="C75" s="328"/>
      <c r="D75" s="324"/>
      <c r="E75" s="115"/>
      <c r="F75" s="115"/>
      <c r="G75" s="329"/>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row>
    <row r="76">
      <c r="A76" s="326"/>
      <c r="B76" s="327"/>
      <c r="C76" s="328"/>
      <c r="D76" s="324"/>
      <c r="E76" s="115"/>
      <c r="F76" s="115"/>
      <c r="G76" s="329"/>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row>
    <row r="77">
      <c r="A77" s="326"/>
      <c r="B77" s="327"/>
      <c r="C77" s="328"/>
      <c r="D77" s="324"/>
      <c r="E77" s="115"/>
      <c r="F77" s="115"/>
      <c r="G77" s="329"/>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row>
    <row r="78">
      <c r="A78" s="326"/>
      <c r="B78" s="327"/>
      <c r="C78" s="328"/>
      <c r="D78" s="324"/>
      <c r="E78" s="115"/>
      <c r="F78" s="115"/>
      <c r="G78" s="329"/>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row>
    <row r="79">
      <c r="A79" s="326"/>
      <c r="B79" s="327"/>
      <c r="C79" s="328"/>
      <c r="D79" s="324"/>
      <c r="E79" s="115"/>
      <c r="F79" s="115"/>
      <c r="G79" s="329"/>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row>
    <row r="80">
      <c r="A80" s="326"/>
      <c r="B80" s="327"/>
      <c r="C80" s="328"/>
      <c r="D80" s="324"/>
      <c r="E80" s="115"/>
      <c r="F80" s="115"/>
      <c r="G80" s="329"/>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row>
    <row r="81">
      <c r="A81" s="326"/>
      <c r="B81" s="327"/>
      <c r="C81" s="328"/>
      <c r="D81" s="324"/>
      <c r="E81" s="115"/>
      <c r="F81" s="115"/>
      <c r="G81" s="329"/>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row>
    <row r="82">
      <c r="A82" s="326"/>
      <c r="B82" s="327"/>
      <c r="C82" s="328"/>
      <c r="D82" s="324"/>
      <c r="E82" s="115"/>
      <c r="F82" s="115"/>
      <c r="G82" s="329"/>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row>
    <row r="83">
      <c r="A83" s="326"/>
      <c r="B83" s="327"/>
      <c r="C83" s="328"/>
      <c r="D83" s="324"/>
      <c r="E83" s="115"/>
      <c r="F83" s="115"/>
      <c r="G83" s="329"/>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row>
    <row r="84">
      <c r="A84" s="326"/>
      <c r="B84" s="327"/>
      <c r="C84" s="328"/>
      <c r="D84" s="324"/>
      <c r="E84" s="115"/>
      <c r="F84" s="115"/>
      <c r="G84" s="329"/>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row>
    <row r="85">
      <c r="A85" s="326"/>
      <c r="B85" s="327"/>
      <c r="C85" s="328"/>
      <c r="D85" s="324"/>
      <c r="E85" s="115"/>
      <c r="F85" s="115"/>
      <c r="G85" s="329"/>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row>
    <row r="86">
      <c r="A86" s="326"/>
      <c r="B86" s="327"/>
      <c r="C86" s="328"/>
      <c r="D86" s="324"/>
      <c r="E86" s="115"/>
      <c r="F86" s="115"/>
      <c r="G86" s="329"/>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row>
    <row r="87">
      <c r="A87" s="326"/>
      <c r="B87" s="327"/>
      <c r="C87" s="328"/>
      <c r="D87" s="324"/>
      <c r="E87" s="115"/>
      <c r="F87" s="115"/>
      <c r="G87" s="329"/>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row>
    <row r="88">
      <c r="A88" s="326"/>
      <c r="B88" s="327"/>
      <c r="C88" s="328"/>
      <c r="D88" s="324"/>
      <c r="E88" s="115"/>
      <c r="F88" s="115"/>
      <c r="G88" s="329"/>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row>
    <row r="89">
      <c r="A89" s="326"/>
      <c r="B89" s="327"/>
      <c r="C89" s="328"/>
      <c r="D89" s="324"/>
      <c r="E89" s="115"/>
      <c r="F89" s="115"/>
      <c r="G89" s="329"/>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row>
    <row r="90">
      <c r="A90" s="326"/>
      <c r="B90" s="327"/>
      <c r="C90" s="328"/>
      <c r="D90" s="324"/>
      <c r="E90" s="115"/>
      <c r="F90" s="115"/>
      <c r="G90" s="329"/>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row>
    <row r="91">
      <c r="A91" s="326"/>
      <c r="B91" s="327"/>
      <c r="C91" s="328"/>
      <c r="D91" s="324"/>
      <c r="E91" s="115"/>
      <c r="F91" s="115"/>
      <c r="G91" s="329"/>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row>
    <row r="92">
      <c r="A92" s="326"/>
      <c r="B92" s="327"/>
      <c r="C92" s="328"/>
      <c r="D92" s="324"/>
      <c r="E92" s="115"/>
      <c r="F92" s="115"/>
      <c r="G92" s="329"/>
      <c r="H92" s="115"/>
      <c r="I92" s="115"/>
      <c r="J92" s="115"/>
      <c r="K92" s="5" t="s">
        <v>1097</v>
      </c>
      <c r="L92" s="330">
        <v>22.0</v>
      </c>
      <c r="M92" s="115"/>
      <c r="N92" s="115"/>
      <c r="O92" s="115"/>
      <c r="P92" s="115"/>
      <c r="Q92" s="115"/>
      <c r="R92" s="115"/>
      <c r="S92" s="115"/>
      <c r="T92" s="115"/>
      <c r="U92" s="115"/>
      <c r="V92" s="115"/>
      <c r="W92" s="115"/>
      <c r="X92" s="115"/>
      <c r="Y92" s="115"/>
      <c r="Z92" s="115"/>
      <c r="AA92" s="115"/>
      <c r="AB92" s="115"/>
      <c r="AC92" s="115"/>
      <c r="AD92" s="115"/>
      <c r="AE92" s="115"/>
      <c r="AF92" s="115"/>
    </row>
    <row r="93">
      <c r="A93" s="326"/>
      <c r="B93" s="327"/>
      <c r="C93" s="328"/>
      <c r="D93" s="324"/>
      <c r="E93" s="115"/>
      <c r="F93" s="115"/>
      <c r="G93" s="329"/>
      <c r="H93" s="115"/>
      <c r="I93" s="115"/>
      <c r="J93" s="115"/>
      <c r="K93" s="5" t="s">
        <v>1098</v>
      </c>
      <c r="L93" s="330">
        <v>22.0</v>
      </c>
      <c r="M93" s="115"/>
      <c r="N93" s="115"/>
      <c r="O93" s="115"/>
      <c r="P93" s="115"/>
      <c r="Q93" s="115"/>
      <c r="R93" s="115"/>
      <c r="S93" s="115"/>
      <c r="T93" s="115"/>
      <c r="U93" s="115"/>
      <c r="V93" s="115"/>
      <c r="W93" s="115"/>
      <c r="X93" s="115"/>
      <c r="Y93" s="115"/>
      <c r="Z93" s="115"/>
      <c r="AA93" s="115"/>
      <c r="AB93" s="115"/>
      <c r="AC93" s="115"/>
      <c r="AD93" s="115"/>
      <c r="AE93" s="115"/>
      <c r="AF93" s="115"/>
    </row>
    <row r="94">
      <c r="A94" s="326"/>
      <c r="B94" s="327"/>
      <c r="C94" s="328"/>
      <c r="D94" s="324"/>
      <c r="E94" s="115"/>
      <c r="F94" s="115"/>
      <c r="G94" s="329"/>
      <c r="H94" s="115"/>
      <c r="I94" s="115"/>
      <c r="J94" s="115"/>
      <c r="K94" s="5" t="s">
        <v>1099</v>
      </c>
      <c r="L94" s="330">
        <v>9.0</v>
      </c>
      <c r="M94" s="115"/>
      <c r="N94" s="115"/>
      <c r="O94" s="115"/>
      <c r="P94" s="115"/>
      <c r="Q94" s="115"/>
      <c r="R94" s="115"/>
      <c r="S94" s="115"/>
      <c r="T94" s="115"/>
      <c r="U94" s="115"/>
      <c r="V94" s="115"/>
      <c r="W94" s="115"/>
      <c r="X94" s="115"/>
      <c r="Y94" s="115"/>
      <c r="Z94" s="115"/>
      <c r="AA94" s="115"/>
      <c r="AB94" s="115"/>
      <c r="AC94" s="115"/>
      <c r="AD94" s="115"/>
      <c r="AE94" s="115"/>
      <c r="AF94" s="115"/>
    </row>
    <row r="95">
      <c r="A95" s="326"/>
      <c r="B95" s="327"/>
      <c r="C95" s="328"/>
      <c r="D95" s="324"/>
      <c r="E95" s="115"/>
      <c r="F95" s="115"/>
      <c r="G95" s="329"/>
      <c r="H95" s="115"/>
      <c r="I95" s="115"/>
      <c r="J95" s="115"/>
      <c r="K95" s="5" t="s">
        <v>1100</v>
      </c>
      <c r="L95" s="330">
        <v>11.0</v>
      </c>
      <c r="M95" s="115"/>
      <c r="N95" s="115"/>
      <c r="O95" s="115"/>
      <c r="P95" s="115"/>
      <c r="Q95" s="115"/>
      <c r="R95" s="115"/>
      <c r="S95" s="115"/>
      <c r="T95" s="115"/>
      <c r="U95" s="115"/>
      <c r="V95" s="115"/>
      <c r="W95" s="115"/>
      <c r="X95" s="115"/>
      <c r="Y95" s="115"/>
      <c r="Z95" s="115"/>
      <c r="AA95" s="115"/>
      <c r="AB95" s="115"/>
      <c r="AC95" s="115"/>
      <c r="AD95" s="115"/>
      <c r="AE95" s="115"/>
      <c r="AF95" s="115"/>
    </row>
    <row r="96">
      <c r="A96" s="326"/>
      <c r="B96" s="327"/>
      <c r="C96" s="328"/>
      <c r="D96" s="324"/>
      <c r="E96" s="115"/>
      <c r="F96" s="115"/>
      <c r="G96" s="329"/>
      <c r="H96" s="115"/>
      <c r="I96" s="115"/>
      <c r="J96" s="115"/>
      <c r="K96" s="5" t="s">
        <v>1101</v>
      </c>
      <c r="L96" s="330">
        <v>5.0</v>
      </c>
      <c r="M96" s="115"/>
      <c r="N96" s="115"/>
      <c r="O96" s="115"/>
      <c r="P96" s="115"/>
      <c r="Q96" s="115"/>
      <c r="R96" s="115"/>
      <c r="S96" s="115"/>
      <c r="T96" s="115"/>
      <c r="U96" s="115"/>
      <c r="V96" s="115"/>
      <c r="W96" s="115"/>
      <c r="X96" s="115"/>
      <c r="Y96" s="115"/>
      <c r="Z96" s="115"/>
      <c r="AA96" s="115"/>
      <c r="AB96" s="115"/>
      <c r="AC96" s="115"/>
      <c r="AD96" s="115"/>
      <c r="AE96" s="115"/>
      <c r="AF96" s="115"/>
    </row>
    <row r="97">
      <c r="A97" s="326"/>
      <c r="B97" s="327"/>
      <c r="C97" s="328"/>
      <c r="D97" s="324"/>
      <c r="E97" s="115"/>
      <c r="F97" s="115"/>
      <c r="G97" s="329"/>
      <c r="H97" s="115"/>
      <c r="I97" s="115"/>
      <c r="J97" s="115"/>
      <c r="K97" s="5" t="s">
        <v>1102</v>
      </c>
      <c r="L97" s="330">
        <v>1.0</v>
      </c>
      <c r="M97" s="115"/>
      <c r="N97" s="115"/>
      <c r="O97" s="115"/>
      <c r="P97" s="115"/>
      <c r="Q97" s="115"/>
      <c r="R97" s="115"/>
      <c r="S97" s="115"/>
      <c r="T97" s="115"/>
      <c r="U97" s="115"/>
      <c r="V97" s="115"/>
      <c r="W97" s="115"/>
      <c r="X97" s="115"/>
      <c r="Y97" s="115"/>
      <c r="Z97" s="115"/>
      <c r="AA97" s="115"/>
      <c r="AB97" s="115"/>
      <c r="AC97" s="115"/>
      <c r="AD97" s="115"/>
      <c r="AE97" s="115"/>
      <c r="AF97" s="115"/>
    </row>
    <row r="98">
      <c r="A98" s="326"/>
      <c r="B98" s="327"/>
      <c r="C98" s="328"/>
      <c r="D98" s="324"/>
      <c r="E98" s="115"/>
      <c r="F98" s="115"/>
      <c r="G98" s="329"/>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row>
    <row r="99">
      <c r="A99" s="326"/>
      <c r="B99" s="327"/>
      <c r="C99" s="328"/>
      <c r="D99" s="324"/>
      <c r="E99" s="115"/>
      <c r="F99" s="115"/>
      <c r="G99" s="329"/>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row>
    <row r="100">
      <c r="A100" s="326"/>
      <c r="B100" s="327"/>
      <c r="C100" s="328"/>
      <c r="D100" s="324"/>
      <c r="E100" s="115"/>
      <c r="F100" s="115"/>
      <c r="G100" s="329"/>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row>
    <row r="101">
      <c r="A101" s="326"/>
      <c r="B101" s="327"/>
      <c r="C101" s="328"/>
      <c r="D101" s="324"/>
      <c r="E101" s="115"/>
      <c r="F101" s="115"/>
      <c r="G101" s="329"/>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row>
    <row r="102">
      <c r="A102" s="326"/>
      <c r="B102" s="327"/>
      <c r="C102" s="328"/>
      <c r="D102" s="324"/>
      <c r="E102" s="115"/>
      <c r="F102" s="115"/>
      <c r="G102" s="329"/>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row>
    <row r="103">
      <c r="A103" s="326"/>
      <c r="B103" s="327"/>
      <c r="C103" s="328"/>
      <c r="D103" s="324"/>
      <c r="E103" s="115"/>
      <c r="F103" s="115"/>
      <c r="G103" s="329"/>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row>
    <row r="104">
      <c r="A104" s="326"/>
      <c r="B104" s="327"/>
      <c r="C104" s="328"/>
      <c r="D104" s="324"/>
      <c r="E104" s="115"/>
      <c r="F104" s="115"/>
      <c r="G104" s="329"/>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row>
    <row r="105">
      <c r="A105" s="326"/>
      <c r="B105" s="327"/>
      <c r="C105" s="328"/>
      <c r="D105" s="324"/>
      <c r="E105" s="115"/>
      <c r="F105" s="115"/>
      <c r="G105" s="329"/>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row>
    <row r="106">
      <c r="A106" s="326"/>
      <c r="B106" s="327"/>
      <c r="C106" s="328"/>
      <c r="D106" s="324"/>
      <c r="E106" s="115"/>
      <c r="F106" s="115"/>
      <c r="G106" s="329"/>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row>
    <row r="107">
      <c r="A107" s="326"/>
      <c r="B107" s="327"/>
      <c r="C107" s="328"/>
      <c r="D107" s="324"/>
      <c r="E107" s="115"/>
      <c r="F107" s="115"/>
      <c r="G107" s="329"/>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row>
    <row r="108">
      <c r="A108" s="326"/>
      <c r="B108" s="327"/>
      <c r="C108" s="328"/>
      <c r="D108" s="324"/>
      <c r="E108" s="115"/>
      <c r="F108" s="115"/>
      <c r="G108" s="329"/>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row>
    <row r="109">
      <c r="A109" s="326"/>
      <c r="B109" s="327"/>
      <c r="C109" s="328"/>
      <c r="D109" s="324"/>
      <c r="E109" s="115"/>
      <c r="F109" s="115"/>
      <c r="G109" s="329"/>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row>
    <row r="110">
      <c r="A110" s="326"/>
      <c r="B110" s="327"/>
      <c r="C110" s="328"/>
      <c r="D110" s="324"/>
      <c r="E110" s="115"/>
      <c r="F110" s="115"/>
      <c r="G110" s="329"/>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row>
    <row r="111">
      <c r="A111" s="326"/>
      <c r="B111" s="327"/>
      <c r="C111" s="328"/>
      <c r="D111" s="324"/>
      <c r="E111" s="115"/>
      <c r="F111" s="115"/>
      <c r="G111" s="329"/>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row>
    <row r="112">
      <c r="A112" s="326"/>
      <c r="B112" s="327"/>
      <c r="C112" s="328"/>
      <c r="D112" s="324"/>
      <c r="E112" s="115"/>
      <c r="F112" s="115"/>
      <c r="G112" s="329"/>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row>
    <row r="113">
      <c r="A113" s="326"/>
      <c r="B113" s="327"/>
      <c r="C113" s="328"/>
      <c r="D113" s="324"/>
      <c r="E113" s="115"/>
      <c r="F113" s="115"/>
      <c r="G113" s="329"/>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row>
    <row r="114">
      <c r="A114" s="326"/>
      <c r="B114" s="327"/>
      <c r="C114" s="328"/>
      <c r="D114" s="324"/>
      <c r="E114" s="115"/>
      <c r="F114" s="115"/>
      <c r="G114" s="329"/>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row>
    <row r="115">
      <c r="A115" s="326"/>
      <c r="B115" s="327"/>
      <c r="C115" s="328"/>
      <c r="D115" s="324"/>
      <c r="E115" s="115"/>
      <c r="F115" s="115"/>
      <c r="G115" s="329"/>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row>
    <row r="116">
      <c r="A116" s="326"/>
      <c r="B116" s="327"/>
      <c r="C116" s="328"/>
      <c r="D116" s="324"/>
      <c r="E116" s="115"/>
      <c r="F116" s="115"/>
      <c r="G116" s="329"/>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row>
    <row r="117">
      <c r="A117" s="326"/>
      <c r="B117" s="327"/>
      <c r="C117" s="328"/>
      <c r="D117" s="324"/>
      <c r="E117" s="115"/>
      <c r="F117" s="115"/>
      <c r="G117" s="329"/>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row>
    <row r="118">
      <c r="A118" s="326"/>
      <c r="B118" s="327"/>
      <c r="C118" s="328"/>
      <c r="D118" s="324"/>
      <c r="E118" s="115"/>
      <c r="F118" s="115"/>
      <c r="G118" s="329"/>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row>
    <row r="119">
      <c r="A119" s="326"/>
      <c r="B119" s="327"/>
      <c r="C119" s="328"/>
      <c r="D119" s="324"/>
      <c r="E119" s="115"/>
      <c r="F119" s="115"/>
      <c r="G119" s="329"/>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row>
    <row r="120">
      <c r="A120" s="326"/>
      <c r="B120" s="327"/>
      <c r="C120" s="328"/>
      <c r="D120" s="324"/>
      <c r="E120" s="115"/>
      <c r="F120" s="115"/>
      <c r="G120" s="329"/>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row>
    <row r="121">
      <c r="A121" s="326"/>
      <c r="B121" s="327"/>
      <c r="C121" s="328"/>
      <c r="D121" s="324"/>
      <c r="E121" s="115"/>
      <c r="F121" s="115"/>
      <c r="G121" s="329"/>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row>
    <row r="122">
      <c r="A122" s="326"/>
      <c r="B122" s="327"/>
      <c r="C122" s="328"/>
      <c r="D122" s="324"/>
      <c r="E122" s="115"/>
      <c r="F122" s="115"/>
      <c r="G122" s="329"/>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row>
    <row r="123">
      <c r="A123" s="326"/>
      <c r="B123" s="327"/>
      <c r="C123" s="328"/>
      <c r="D123" s="324"/>
      <c r="E123" s="115"/>
      <c r="F123" s="115"/>
      <c r="G123" s="329"/>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row>
    <row r="124">
      <c r="A124" s="326"/>
      <c r="B124" s="327"/>
      <c r="C124" s="328"/>
      <c r="D124" s="324"/>
      <c r="E124" s="115"/>
      <c r="F124" s="115"/>
      <c r="G124" s="329"/>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row>
    <row r="125">
      <c r="A125" s="326"/>
      <c r="B125" s="327"/>
      <c r="C125" s="328"/>
      <c r="D125" s="324"/>
      <c r="E125" s="115"/>
      <c r="F125" s="115"/>
      <c r="G125" s="329"/>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row>
    <row r="126">
      <c r="A126" s="326"/>
      <c r="B126" s="327"/>
      <c r="C126" s="328"/>
      <c r="D126" s="324"/>
      <c r="E126" s="115"/>
      <c r="F126" s="115"/>
      <c r="G126" s="329"/>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row>
    <row r="127">
      <c r="A127" s="326"/>
      <c r="B127" s="327"/>
      <c r="C127" s="328"/>
      <c r="D127" s="324"/>
      <c r="E127" s="115"/>
      <c r="F127" s="115"/>
      <c r="G127" s="329"/>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row>
    <row r="128">
      <c r="A128" s="326"/>
      <c r="B128" s="327"/>
      <c r="C128" s="328"/>
      <c r="D128" s="324"/>
      <c r="E128" s="115"/>
      <c r="F128" s="115"/>
      <c r="G128" s="329"/>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row>
    <row r="129">
      <c r="A129" s="326"/>
      <c r="B129" s="327"/>
      <c r="C129" s="328"/>
      <c r="D129" s="324"/>
      <c r="E129" s="115"/>
      <c r="F129" s="115"/>
      <c r="G129" s="329"/>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row>
    <row r="130">
      <c r="A130" s="326"/>
      <c r="B130" s="327"/>
      <c r="C130" s="328"/>
      <c r="D130" s="324"/>
      <c r="E130" s="115"/>
      <c r="F130" s="115"/>
      <c r="G130" s="329"/>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row>
    <row r="131">
      <c r="A131" s="326"/>
      <c r="B131" s="327"/>
      <c r="C131" s="328"/>
      <c r="D131" s="324"/>
      <c r="E131" s="115"/>
      <c r="F131" s="115"/>
      <c r="G131" s="329"/>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row>
    <row r="132">
      <c r="A132" s="326"/>
      <c r="B132" s="327"/>
      <c r="C132" s="328"/>
      <c r="D132" s="324"/>
      <c r="E132" s="115"/>
      <c r="F132" s="115"/>
      <c r="G132" s="329"/>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row>
    <row r="133">
      <c r="A133" s="326"/>
      <c r="B133" s="327"/>
      <c r="C133" s="328"/>
      <c r="D133" s="324"/>
      <c r="E133" s="115"/>
      <c r="F133" s="115"/>
      <c r="G133" s="329"/>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row>
    <row r="134">
      <c r="A134" s="326"/>
      <c r="B134" s="327"/>
      <c r="C134" s="328"/>
      <c r="D134" s="324"/>
      <c r="E134" s="115"/>
      <c r="F134" s="115"/>
      <c r="G134" s="329"/>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row>
    <row r="135">
      <c r="A135" s="326"/>
      <c r="B135" s="327"/>
      <c r="C135" s="328"/>
      <c r="D135" s="324"/>
      <c r="E135" s="115"/>
      <c r="F135" s="115"/>
      <c r="G135" s="329"/>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row>
    <row r="136">
      <c r="A136" s="326"/>
      <c r="B136" s="327"/>
      <c r="C136" s="328"/>
      <c r="D136" s="324"/>
      <c r="E136" s="115"/>
      <c r="F136" s="115"/>
      <c r="G136" s="329"/>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row>
    <row r="137">
      <c r="A137" s="326"/>
      <c r="B137" s="327"/>
      <c r="C137" s="328"/>
      <c r="D137" s="324"/>
      <c r="E137" s="115"/>
      <c r="F137" s="115"/>
      <c r="G137" s="329"/>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row>
    <row r="138">
      <c r="A138" s="326"/>
      <c r="B138" s="327"/>
      <c r="C138" s="328"/>
      <c r="D138" s="324"/>
      <c r="E138" s="115"/>
      <c r="F138" s="115"/>
      <c r="G138" s="329"/>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row>
    <row r="139">
      <c r="A139" s="326"/>
      <c r="B139" s="327"/>
      <c r="C139" s="328"/>
      <c r="D139" s="324"/>
      <c r="E139" s="115"/>
      <c r="F139" s="115"/>
      <c r="G139" s="329"/>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row>
    <row r="140">
      <c r="A140" s="326"/>
      <c r="B140" s="327"/>
      <c r="C140" s="328"/>
      <c r="D140" s="324"/>
      <c r="E140" s="115"/>
      <c r="F140" s="115"/>
      <c r="G140" s="329"/>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row>
    <row r="141">
      <c r="A141" s="326"/>
      <c r="B141" s="327"/>
      <c r="C141" s="328"/>
      <c r="D141" s="324"/>
      <c r="E141" s="115"/>
      <c r="F141" s="115"/>
      <c r="G141" s="329"/>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row>
    <row r="142">
      <c r="A142" s="326"/>
      <c r="B142" s="327"/>
      <c r="C142" s="328"/>
      <c r="D142" s="324"/>
      <c r="E142" s="115"/>
      <c r="F142" s="115"/>
      <c r="G142" s="329"/>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row>
    <row r="143">
      <c r="A143" s="326"/>
      <c r="B143" s="327"/>
      <c r="C143" s="328"/>
      <c r="D143" s="324"/>
      <c r="E143" s="115"/>
      <c r="F143" s="115"/>
      <c r="G143" s="329"/>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row>
    <row r="144">
      <c r="A144" s="326"/>
      <c r="B144" s="327"/>
      <c r="C144" s="328"/>
      <c r="D144" s="324"/>
      <c r="E144" s="115"/>
      <c r="F144" s="115"/>
      <c r="G144" s="329"/>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row>
    <row r="145">
      <c r="A145" s="326"/>
      <c r="B145" s="327"/>
      <c r="C145" s="328"/>
      <c r="D145" s="324"/>
      <c r="E145" s="115"/>
      <c r="F145" s="115"/>
      <c r="G145" s="329"/>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row>
    <row r="146">
      <c r="A146" s="326"/>
      <c r="B146" s="327"/>
      <c r="C146" s="328"/>
      <c r="D146" s="324"/>
      <c r="E146" s="115"/>
      <c r="F146" s="115"/>
      <c r="G146" s="329"/>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row>
    <row r="147">
      <c r="A147" s="326"/>
      <c r="B147" s="327"/>
      <c r="C147" s="328"/>
      <c r="D147" s="324"/>
      <c r="E147" s="115"/>
      <c r="F147" s="115"/>
      <c r="G147" s="329"/>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row>
    <row r="148">
      <c r="A148" s="326"/>
      <c r="B148" s="327"/>
      <c r="C148" s="328"/>
      <c r="D148" s="324"/>
      <c r="E148" s="115"/>
      <c r="F148" s="115"/>
      <c r="G148" s="329"/>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row>
    <row r="149">
      <c r="A149" s="326"/>
      <c r="B149" s="327"/>
      <c r="C149" s="328"/>
      <c r="D149" s="324"/>
      <c r="E149" s="115"/>
      <c r="F149" s="115"/>
      <c r="G149" s="329"/>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row>
    <row r="150">
      <c r="A150" s="326"/>
      <c r="B150" s="327"/>
      <c r="C150" s="328"/>
      <c r="D150" s="324"/>
      <c r="E150" s="115"/>
      <c r="F150" s="115"/>
      <c r="G150" s="329"/>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row>
    <row r="151">
      <c r="A151" s="326"/>
      <c r="B151" s="327"/>
      <c r="C151" s="328"/>
      <c r="D151" s="324"/>
      <c r="E151" s="115"/>
      <c r="F151" s="115"/>
      <c r="G151" s="329"/>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row>
    <row r="152">
      <c r="A152" s="326"/>
      <c r="B152" s="327"/>
      <c r="C152" s="328"/>
      <c r="D152" s="324"/>
      <c r="E152" s="115"/>
      <c r="F152" s="115"/>
      <c r="G152" s="329"/>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row>
    <row r="153">
      <c r="A153" s="326"/>
      <c r="B153" s="327"/>
      <c r="C153" s="328"/>
      <c r="D153" s="324"/>
      <c r="E153" s="115"/>
      <c r="F153" s="115"/>
      <c r="G153" s="329"/>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row>
    <row r="154">
      <c r="A154" s="326"/>
      <c r="B154" s="327"/>
      <c r="C154" s="328"/>
      <c r="D154" s="324"/>
      <c r="E154" s="115"/>
      <c r="F154" s="115"/>
      <c r="G154" s="329"/>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row>
    <row r="155">
      <c r="A155" s="326"/>
      <c r="B155" s="327"/>
      <c r="C155" s="328"/>
      <c r="D155" s="324"/>
      <c r="E155" s="115"/>
      <c r="F155" s="115"/>
      <c r="G155" s="329"/>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row>
    <row r="156">
      <c r="A156" s="326"/>
      <c r="B156" s="327"/>
      <c r="C156" s="328"/>
      <c r="D156" s="324"/>
      <c r="E156" s="115"/>
      <c r="F156" s="115"/>
      <c r="G156" s="329"/>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row>
    <row r="157">
      <c r="A157" s="326"/>
      <c r="B157" s="327"/>
      <c r="C157" s="328"/>
      <c r="D157" s="324"/>
      <c r="E157" s="115"/>
      <c r="F157" s="115"/>
      <c r="G157" s="329"/>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row>
    <row r="158">
      <c r="A158" s="326"/>
      <c r="B158" s="327"/>
      <c r="C158" s="328"/>
      <c r="D158" s="324"/>
      <c r="E158" s="115"/>
      <c r="F158" s="115"/>
      <c r="G158" s="329"/>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row>
    <row r="159">
      <c r="A159" s="326"/>
      <c r="B159" s="327"/>
      <c r="C159" s="328"/>
      <c r="D159" s="324"/>
      <c r="E159" s="115"/>
      <c r="F159" s="115"/>
      <c r="G159" s="329"/>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row>
    <row r="160">
      <c r="A160" s="326"/>
      <c r="B160" s="327"/>
      <c r="C160" s="328"/>
      <c r="D160" s="324"/>
      <c r="E160" s="115"/>
      <c r="F160" s="115"/>
      <c r="G160" s="329"/>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row>
    <row r="161">
      <c r="A161" s="326"/>
      <c r="B161" s="327"/>
      <c r="C161" s="328"/>
      <c r="D161" s="324"/>
      <c r="E161" s="115"/>
      <c r="F161" s="115"/>
      <c r="G161" s="329"/>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row>
    <row r="162">
      <c r="A162" s="326"/>
      <c r="B162" s="327"/>
      <c r="C162" s="328"/>
      <c r="D162" s="324"/>
      <c r="E162" s="115"/>
      <c r="F162" s="115"/>
      <c r="G162" s="329"/>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row>
    <row r="163">
      <c r="A163" s="326"/>
      <c r="B163" s="327"/>
      <c r="C163" s="328"/>
      <c r="D163" s="324"/>
      <c r="E163" s="115"/>
      <c r="F163" s="115"/>
      <c r="G163" s="329"/>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row>
    <row r="164">
      <c r="A164" s="326"/>
      <c r="B164" s="327"/>
      <c r="C164" s="328"/>
      <c r="D164" s="324"/>
      <c r="E164" s="115"/>
      <c r="F164" s="115"/>
      <c r="G164" s="329"/>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row>
    <row r="165">
      <c r="A165" s="326"/>
      <c r="B165" s="327"/>
      <c r="C165" s="328"/>
      <c r="D165" s="324"/>
      <c r="E165" s="115"/>
      <c r="F165" s="115"/>
      <c r="G165" s="329"/>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row>
    <row r="166">
      <c r="A166" s="326"/>
      <c r="B166" s="327"/>
      <c r="C166" s="328"/>
      <c r="D166" s="324"/>
      <c r="E166" s="115"/>
      <c r="F166" s="115"/>
      <c r="G166" s="329"/>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row>
    <row r="167">
      <c r="A167" s="326"/>
      <c r="B167" s="327"/>
      <c r="C167" s="328"/>
      <c r="D167" s="324"/>
      <c r="E167" s="115"/>
      <c r="F167" s="115"/>
      <c r="G167" s="329"/>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row>
    <row r="168">
      <c r="A168" s="326"/>
      <c r="B168" s="327"/>
      <c r="C168" s="328"/>
      <c r="D168" s="324"/>
      <c r="E168" s="115"/>
      <c r="F168" s="115"/>
      <c r="G168" s="329"/>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row>
    <row r="169">
      <c r="A169" s="326"/>
      <c r="B169" s="327"/>
      <c r="C169" s="328"/>
      <c r="D169" s="324"/>
      <c r="E169" s="115"/>
      <c r="F169" s="115"/>
      <c r="G169" s="329"/>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row>
    <row r="170">
      <c r="A170" s="326"/>
      <c r="B170" s="327"/>
      <c r="C170" s="328"/>
      <c r="D170" s="324"/>
      <c r="E170" s="115"/>
      <c r="F170" s="115"/>
      <c r="G170" s="329"/>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row>
    <row r="171">
      <c r="A171" s="326"/>
      <c r="B171" s="327"/>
      <c r="C171" s="328"/>
      <c r="D171" s="324"/>
      <c r="E171" s="115"/>
      <c r="F171" s="115"/>
      <c r="G171" s="329"/>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row>
    <row r="172">
      <c r="A172" s="326"/>
      <c r="B172" s="327"/>
      <c r="C172" s="328"/>
      <c r="D172" s="324"/>
      <c r="E172" s="115"/>
      <c r="F172" s="115"/>
      <c r="G172" s="329"/>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row>
    <row r="173">
      <c r="A173" s="326"/>
      <c r="B173" s="327"/>
      <c r="C173" s="328"/>
      <c r="D173" s="324"/>
      <c r="E173" s="115"/>
      <c r="F173" s="115"/>
      <c r="G173" s="329"/>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row>
    <row r="174">
      <c r="A174" s="326"/>
      <c r="B174" s="327"/>
      <c r="C174" s="328"/>
      <c r="D174" s="324"/>
      <c r="E174" s="115"/>
      <c r="F174" s="115"/>
      <c r="G174" s="329"/>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row>
    <row r="175">
      <c r="A175" s="326"/>
      <c r="B175" s="327"/>
      <c r="C175" s="328"/>
      <c r="D175" s="324"/>
      <c r="E175" s="115"/>
      <c r="F175" s="115"/>
      <c r="G175" s="329"/>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row>
    <row r="176">
      <c r="A176" s="326"/>
      <c r="B176" s="327"/>
      <c r="C176" s="328"/>
      <c r="D176" s="324"/>
      <c r="E176" s="115"/>
      <c r="F176" s="115"/>
      <c r="G176" s="329"/>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row>
    <row r="177">
      <c r="A177" s="326"/>
      <c r="B177" s="327"/>
      <c r="C177" s="328"/>
      <c r="D177" s="324"/>
      <c r="E177" s="115"/>
      <c r="F177" s="115"/>
      <c r="G177" s="329"/>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row>
    <row r="178">
      <c r="A178" s="326"/>
      <c r="B178" s="327"/>
      <c r="C178" s="328"/>
      <c r="D178" s="324"/>
      <c r="E178" s="115"/>
      <c r="F178" s="115"/>
      <c r="G178" s="329"/>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row>
    <row r="179">
      <c r="A179" s="326"/>
      <c r="B179" s="327"/>
      <c r="C179" s="328"/>
      <c r="D179" s="324"/>
      <c r="E179" s="115"/>
      <c r="F179" s="115"/>
      <c r="G179" s="329"/>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row>
    <row r="180">
      <c r="A180" s="326"/>
      <c r="B180" s="327"/>
      <c r="C180" s="328"/>
      <c r="D180" s="324"/>
      <c r="E180" s="115"/>
      <c r="F180" s="115"/>
      <c r="G180" s="329"/>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row>
    <row r="181">
      <c r="A181" s="326"/>
      <c r="B181" s="327"/>
      <c r="C181" s="328"/>
      <c r="D181" s="324"/>
      <c r="E181" s="115"/>
      <c r="F181" s="115"/>
      <c r="G181" s="329"/>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row>
    <row r="182">
      <c r="A182" s="326"/>
      <c r="B182" s="327"/>
      <c r="C182" s="328"/>
      <c r="D182" s="324"/>
      <c r="E182" s="115"/>
      <c r="F182" s="115"/>
      <c r="G182" s="329"/>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row>
    <row r="183">
      <c r="A183" s="326"/>
      <c r="B183" s="327"/>
      <c r="C183" s="328"/>
      <c r="D183" s="324"/>
      <c r="E183" s="115"/>
      <c r="F183" s="115"/>
      <c r="G183" s="329"/>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row>
    <row r="184">
      <c r="A184" s="326"/>
      <c r="B184" s="327"/>
      <c r="C184" s="328"/>
      <c r="D184" s="324"/>
      <c r="E184" s="115"/>
      <c r="F184" s="115"/>
      <c r="G184" s="329"/>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row>
    <row r="185">
      <c r="A185" s="326"/>
      <c r="B185" s="327"/>
      <c r="C185" s="328"/>
      <c r="D185" s="324"/>
      <c r="E185" s="115"/>
      <c r="F185" s="115"/>
      <c r="G185" s="329"/>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row>
    <row r="186">
      <c r="A186" s="326"/>
      <c r="B186" s="327"/>
      <c r="C186" s="328"/>
      <c r="D186" s="324"/>
      <c r="E186" s="115"/>
      <c r="F186" s="115"/>
      <c r="G186" s="329"/>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row>
    <row r="187">
      <c r="A187" s="326"/>
      <c r="B187" s="327"/>
      <c r="C187" s="328"/>
      <c r="D187" s="324"/>
      <c r="E187" s="115"/>
      <c r="F187" s="115"/>
      <c r="G187" s="329"/>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row>
    <row r="188">
      <c r="A188" s="326"/>
      <c r="B188" s="327"/>
      <c r="C188" s="328"/>
      <c r="D188" s="324"/>
      <c r="E188" s="115"/>
      <c r="F188" s="115"/>
      <c r="G188" s="329"/>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row>
    <row r="189">
      <c r="A189" s="326"/>
      <c r="B189" s="327"/>
      <c r="C189" s="328"/>
      <c r="D189" s="324"/>
      <c r="E189" s="115"/>
      <c r="F189" s="115"/>
      <c r="G189" s="329"/>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row>
    <row r="190">
      <c r="A190" s="326"/>
      <c r="B190" s="327"/>
      <c r="C190" s="328"/>
      <c r="D190" s="324"/>
      <c r="E190" s="115"/>
      <c r="F190" s="115"/>
      <c r="G190" s="329"/>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row>
    <row r="191">
      <c r="A191" s="326"/>
      <c r="B191" s="327"/>
      <c r="C191" s="328"/>
      <c r="D191" s="324"/>
      <c r="E191" s="115"/>
      <c r="F191" s="115"/>
      <c r="G191" s="329"/>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row>
    <row r="192">
      <c r="A192" s="326"/>
      <c r="B192" s="327"/>
      <c r="C192" s="328"/>
      <c r="D192" s="324"/>
      <c r="E192" s="115"/>
      <c r="F192" s="115"/>
      <c r="G192" s="329"/>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row>
    <row r="193">
      <c r="A193" s="326"/>
      <c r="B193" s="327"/>
      <c r="C193" s="328"/>
      <c r="D193" s="324"/>
      <c r="E193" s="115"/>
      <c r="F193" s="115"/>
      <c r="G193" s="329"/>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row>
    <row r="194">
      <c r="A194" s="326"/>
      <c r="B194" s="327"/>
      <c r="C194" s="328"/>
      <c r="D194" s="324"/>
      <c r="E194" s="115"/>
      <c r="F194" s="115"/>
      <c r="G194" s="329"/>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row>
    <row r="195">
      <c r="A195" s="326"/>
      <c r="B195" s="327"/>
      <c r="C195" s="328"/>
      <c r="D195" s="324"/>
      <c r="E195" s="115"/>
      <c r="F195" s="115"/>
      <c r="G195" s="329"/>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row>
    <row r="196">
      <c r="A196" s="326"/>
      <c r="B196" s="327"/>
      <c r="C196" s="328"/>
      <c r="D196" s="324"/>
      <c r="E196" s="115"/>
      <c r="F196" s="115"/>
      <c r="G196" s="329"/>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row>
    <row r="197">
      <c r="A197" s="326"/>
      <c r="B197" s="327"/>
      <c r="C197" s="328"/>
      <c r="D197" s="324"/>
      <c r="E197" s="115"/>
      <c r="F197" s="115"/>
      <c r="G197" s="329"/>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row>
    <row r="198">
      <c r="A198" s="326"/>
      <c r="B198" s="327"/>
      <c r="C198" s="328"/>
      <c r="D198" s="324"/>
      <c r="E198" s="115"/>
      <c r="F198" s="115"/>
      <c r="G198" s="329"/>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row>
    <row r="199">
      <c r="A199" s="326"/>
      <c r="B199" s="327"/>
      <c r="C199" s="328"/>
      <c r="D199" s="324"/>
      <c r="E199" s="115"/>
      <c r="F199" s="115"/>
      <c r="G199" s="329"/>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row>
    <row r="200">
      <c r="A200" s="326"/>
      <c r="B200" s="327"/>
      <c r="C200" s="328"/>
      <c r="D200" s="324"/>
      <c r="E200" s="115"/>
      <c r="F200" s="115"/>
      <c r="G200" s="329"/>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row>
    <row r="201">
      <c r="A201" s="326"/>
      <c r="B201" s="327"/>
      <c r="C201" s="328"/>
      <c r="D201" s="324"/>
      <c r="E201" s="115"/>
      <c r="F201" s="115"/>
      <c r="G201" s="329"/>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row>
    <row r="202">
      <c r="A202" s="326"/>
      <c r="B202" s="327"/>
      <c r="C202" s="328"/>
      <c r="D202" s="324"/>
      <c r="E202" s="115"/>
      <c r="F202" s="115"/>
      <c r="G202" s="329"/>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row>
    <row r="203">
      <c r="A203" s="326"/>
      <c r="B203" s="327"/>
      <c r="C203" s="328"/>
      <c r="D203" s="324"/>
      <c r="E203" s="115"/>
      <c r="F203" s="115"/>
      <c r="G203" s="329"/>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row>
    <row r="204">
      <c r="A204" s="326"/>
      <c r="B204" s="327"/>
      <c r="C204" s="328"/>
      <c r="D204" s="324"/>
      <c r="E204" s="115"/>
      <c r="F204" s="115"/>
      <c r="G204" s="329"/>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row>
    <row r="205">
      <c r="A205" s="326"/>
      <c r="B205" s="327"/>
      <c r="C205" s="328"/>
      <c r="D205" s="324"/>
      <c r="E205" s="115"/>
      <c r="F205" s="115"/>
      <c r="G205" s="329"/>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row>
    <row r="206">
      <c r="A206" s="326"/>
      <c r="B206" s="327"/>
      <c r="C206" s="328"/>
      <c r="D206" s="324"/>
      <c r="E206" s="115"/>
      <c r="F206" s="115"/>
      <c r="G206" s="329"/>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row>
    <row r="207">
      <c r="A207" s="326"/>
      <c r="B207" s="327"/>
      <c r="C207" s="328"/>
      <c r="D207" s="324"/>
      <c r="E207" s="115"/>
      <c r="F207" s="115"/>
      <c r="G207" s="329"/>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row>
    <row r="208">
      <c r="A208" s="326"/>
      <c r="B208" s="327"/>
      <c r="C208" s="328"/>
      <c r="D208" s="324"/>
      <c r="E208" s="115"/>
      <c r="F208" s="115"/>
      <c r="G208" s="329"/>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row>
    <row r="209">
      <c r="A209" s="326"/>
      <c r="B209" s="327"/>
      <c r="C209" s="328"/>
      <c r="D209" s="324"/>
      <c r="E209" s="115"/>
      <c r="F209" s="115"/>
      <c r="G209" s="329"/>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row>
    <row r="210">
      <c r="A210" s="326"/>
      <c r="B210" s="327"/>
      <c r="C210" s="328"/>
      <c r="D210" s="324"/>
      <c r="E210" s="115"/>
      <c r="F210" s="115"/>
      <c r="G210" s="329"/>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row>
    <row r="211">
      <c r="A211" s="326"/>
      <c r="B211" s="327"/>
      <c r="C211" s="328"/>
      <c r="D211" s="324"/>
      <c r="E211" s="115"/>
      <c r="F211" s="115"/>
      <c r="G211" s="329"/>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row>
    <row r="212">
      <c r="A212" s="326"/>
      <c r="B212" s="327"/>
      <c r="C212" s="328"/>
      <c r="D212" s="324"/>
      <c r="E212" s="115"/>
      <c r="F212" s="115"/>
      <c r="G212" s="329"/>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row>
    <row r="213">
      <c r="A213" s="326"/>
      <c r="B213" s="327"/>
      <c r="C213" s="328"/>
      <c r="D213" s="324"/>
      <c r="E213" s="115"/>
      <c r="F213" s="115"/>
      <c r="G213" s="329"/>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row>
    <row r="214">
      <c r="A214" s="326"/>
      <c r="B214" s="327"/>
      <c r="C214" s="328"/>
      <c r="D214" s="324"/>
      <c r="E214" s="115"/>
      <c r="F214" s="115"/>
      <c r="G214" s="329"/>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row>
    <row r="215">
      <c r="A215" s="326"/>
      <c r="B215" s="327"/>
      <c r="C215" s="328"/>
      <c r="D215" s="324"/>
      <c r="E215" s="115"/>
      <c r="F215" s="115"/>
      <c r="G215" s="329"/>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row>
    <row r="216">
      <c r="A216" s="326"/>
      <c r="B216" s="327"/>
      <c r="C216" s="328"/>
      <c r="D216" s="324"/>
      <c r="E216" s="115"/>
      <c r="F216" s="115"/>
      <c r="G216" s="329"/>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row>
    <row r="217">
      <c r="A217" s="326"/>
      <c r="B217" s="327"/>
      <c r="C217" s="328"/>
      <c r="D217" s="324"/>
      <c r="E217" s="115"/>
      <c r="F217" s="115"/>
      <c r="G217" s="329"/>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row>
    <row r="218">
      <c r="A218" s="326"/>
      <c r="B218" s="327"/>
      <c r="C218" s="328"/>
      <c r="D218" s="324"/>
      <c r="E218" s="115"/>
      <c r="F218" s="115"/>
      <c r="G218" s="329"/>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row>
    <row r="219">
      <c r="A219" s="326"/>
      <c r="B219" s="327"/>
      <c r="C219" s="328"/>
      <c r="D219" s="324"/>
      <c r="E219" s="115"/>
      <c r="F219" s="115"/>
      <c r="G219" s="329"/>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row>
    <row r="220">
      <c r="A220" s="326"/>
      <c r="B220" s="327"/>
      <c r="C220" s="328"/>
      <c r="D220" s="324"/>
      <c r="E220" s="115"/>
      <c r="F220" s="115"/>
      <c r="G220" s="329"/>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row>
    <row r="221">
      <c r="A221" s="326"/>
      <c r="B221" s="327"/>
      <c r="C221" s="328"/>
      <c r="D221" s="324"/>
      <c r="E221" s="115"/>
      <c r="F221" s="115"/>
      <c r="G221" s="329"/>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row>
    <row r="222">
      <c r="A222" s="326"/>
      <c r="B222" s="327"/>
      <c r="C222" s="328"/>
      <c r="D222" s="324"/>
      <c r="E222" s="115"/>
      <c r="F222" s="115"/>
      <c r="G222" s="329"/>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row>
    <row r="223">
      <c r="A223" s="326"/>
      <c r="B223" s="327"/>
      <c r="C223" s="328"/>
      <c r="D223" s="324"/>
      <c r="E223" s="115"/>
      <c r="F223" s="115"/>
      <c r="G223" s="329"/>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row>
    <row r="224">
      <c r="A224" s="326"/>
      <c r="B224" s="327"/>
      <c r="C224" s="328"/>
      <c r="D224" s="324"/>
      <c r="E224" s="115"/>
      <c r="F224" s="115"/>
      <c r="G224" s="329"/>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row>
    <row r="225">
      <c r="A225" s="326"/>
      <c r="B225" s="327"/>
      <c r="C225" s="328"/>
      <c r="D225" s="324"/>
      <c r="E225" s="115"/>
      <c r="F225" s="115"/>
      <c r="G225" s="329"/>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row>
    <row r="226">
      <c r="A226" s="326"/>
      <c r="B226" s="327"/>
      <c r="C226" s="328"/>
      <c r="D226" s="324"/>
      <c r="E226" s="115"/>
      <c r="F226" s="115"/>
      <c r="G226" s="329"/>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row>
    <row r="227">
      <c r="A227" s="326"/>
      <c r="B227" s="327"/>
      <c r="C227" s="328"/>
      <c r="D227" s="324"/>
      <c r="E227" s="115"/>
      <c r="F227" s="115"/>
      <c r="G227" s="329"/>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row>
    <row r="228">
      <c r="A228" s="326"/>
      <c r="B228" s="327"/>
      <c r="C228" s="328"/>
      <c r="D228" s="324"/>
      <c r="E228" s="115"/>
      <c r="F228" s="115"/>
      <c r="G228" s="329"/>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row>
    <row r="229">
      <c r="A229" s="326"/>
      <c r="B229" s="327"/>
      <c r="C229" s="328"/>
      <c r="D229" s="324"/>
      <c r="E229" s="115"/>
      <c r="F229" s="115"/>
      <c r="G229" s="329"/>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row>
    <row r="230">
      <c r="A230" s="326"/>
      <c r="B230" s="327"/>
      <c r="C230" s="328"/>
      <c r="D230" s="324"/>
      <c r="E230" s="115"/>
      <c r="F230" s="115"/>
      <c r="G230" s="329"/>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row>
    <row r="231">
      <c r="A231" s="326"/>
      <c r="B231" s="327"/>
      <c r="C231" s="328"/>
      <c r="D231" s="324"/>
      <c r="E231" s="115"/>
      <c r="F231" s="115"/>
      <c r="G231" s="329"/>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row>
    <row r="232">
      <c r="A232" s="326"/>
      <c r="B232" s="327"/>
      <c r="C232" s="328"/>
      <c r="D232" s="324"/>
      <c r="E232" s="115"/>
      <c r="F232" s="115"/>
      <c r="G232" s="329"/>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row>
    <row r="233">
      <c r="A233" s="326"/>
      <c r="B233" s="327"/>
      <c r="C233" s="328"/>
      <c r="D233" s="324"/>
      <c r="E233" s="115"/>
      <c r="F233" s="115"/>
      <c r="G233" s="329"/>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row>
    <row r="234">
      <c r="A234" s="326"/>
      <c r="B234" s="327"/>
      <c r="C234" s="328"/>
      <c r="D234" s="324"/>
      <c r="E234" s="115"/>
      <c r="F234" s="115"/>
      <c r="G234" s="329"/>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row>
    <row r="235">
      <c r="A235" s="326"/>
      <c r="B235" s="327"/>
      <c r="C235" s="328"/>
      <c r="D235" s="324"/>
      <c r="E235" s="115"/>
      <c r="F235" s="115"/>
      <c r="G235" s="329"/>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row>
    <row r="236">
      <c r="A236" s="326"/>
      <c r="B236" s="327"/>
      <c r="C236" s="328"/>
      <c r="D236" s="324"/>
      <c r="E236" s="115"/>
      <c r="F236" s="115"/>
      <c r="G236" s="329"/>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row>
    <row r="237">
      <c r="A237" s="326"/>
      <c r="B237" s="327"/>
      <c r="C237" s="328"/>
      <c r="D237" s="324"/>
      <c r="E237" s="115"/>
      <c r="F237" s="115"/>
      <c r="G237" s="329"/>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row>
    <row r="238">
      <c r="A238" s="326"/>
      <c r="B238" s="327"/>
      <c r="C238" s="328"/>
      <c r="D238" s="324"/>
      <c r="E238" s="115"/>
      <c r="F238" s="115"/>
      <c r="G238" s="329"/>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row>
    <row r="239">
      <c r="A239" s="326"/>
      <c r="B239" s="327"/>
      <c r="C239" s="328"/>
      <c r="D239" s="324"/>
      <c r="E239" s="115"/>
      <c r="F239" s="115"/>
      <c r="G239" s="329"/>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row>
    <row r="240">
      <c r="A240" s="326"/>
      <c r="B240" s="327"/>
      <c r="C240" s="328"/>
      <c r="D240" s="324"/>
      <c r="E240" s="115"/>
      <c r="F240" s="115"/>
      <c r="G240" s="329"/>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row>
    <row r="241">
      <c r="A241" s="326"/>
      <c r="B241" s="327"/>
      <c r="C241" s="328"/>
      <c r="D241" s="324"/>
      <c r="E241" s="115"/>
      <c r="F241" s="115"/>
      <c r="G241" s="329"/>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row>
    <row r="242">
      <c r="A242" s="326"/>
      <c r="B242" s="327"/>
      <c r="C242" s="328"/>
      <c r="D242" s="324"/>
      <c r="E242" s="115"/>
      <c r="F242" s="115"/>
      <c r="G242" s="329"/>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row>
    <row r="243">
      <c r="A243" s="326"/>
      <c r="B243" s="327"/>
      <c r="C243" s="328"/>
      <c r="D243" s="324"/>
      <c r="E243" s="115"/>
      <c r="F243" s="115"/>
      <c r="G243" s="329"/>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row>
    <row r="244">
      <c r="A244" s="326"/>
      <c r="B244" s="327"/>
      <c r="C244" s="328"/>
      <c r="D244" s="324"/>
      <c r="E244" s="115"/>
      <c r="F244" s="115"/>
      <c r="G244" s="329"/>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row>
    <row r="245">
      <c r="A245" s="326"/>
      <c r="B245" s="327"/>
      <c r="C245" s="328"/>
      <c r="D245" s="324"/>
      <c r="E245" s="115"/>
      <c r="F245" s="115"/>
      <c r="G245" s="329"/>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row>
    <row r="246">
      <c r="A246" s="326"/>
      <c r="B246" s="327"/>
      <c r="C246" s="328"/>
      <c r="D246" s="324"/>
      <c r="E246" s="115"/>
      <c r="F246" s="115"/>
      <c r="G246" s="329"/>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row>
    <row r="247">
      <c r="A247" s="326"/>
      <c r="B247" s="327"/>
      <c r="C247" s="328"/>
      <c r="D247" s="324"/>
      <c r="E247" s="115"/>
      <c r="F247" s="115"/>
      <c r="G247" s="329"/>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row>
    <row r="248">
      <c r="A248" s="326"/>
      <c r="B248" s="327"/>
      <c r="C248" s="328"/>
      <c r="D248" s="324"/>
      <c r="E248" s="115"/>
      <c r="F248" s="115"/>
      <c r="G248" s="329"/>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row>
    <row r="249">
      <c r="A249" s="326"/>
      <c r="B249" s="327"/>
      <c r="C249" s="328"/>
      <c r="D249" s="324"/>
      <c r="E249" s="115"/>
      <c r="F249" s="115"/>
      <c r="G249" s="329"/>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row>
    <row r="250">
      <c r="A250" s="326"/>
      <c r="B250" s="327"/>
      <c r="C250" s="328"/>
      <c r="D250" s="324"/>
      <c r="E250" s="115"/>
      <c r="F250" s="115"/>
      <c r="G250" s="329"/>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row>
    <row r="251">
      <c r="A251" s="326"/>
      <c r="B251" s="327"/>
      <c r="C251" s="328"/>
      <c r="D251" s="324"/>
      <c r="E251" s="115"/>
      <c r="F251" s="115"/>
      <c r="G251" s="329"/>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row>
    <row r="252">
      <c r="A252" s="326"/>
      <c r="B252" s="327"/>
      <c r="C252" s="328"/>
      <c r="D252" s="324"/>
      <c r="E252" s="115"/>
      <c r="F252" s="115"/>
      <c r="G252" s="329"/>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row>
    <row r="253">
      <c r="A253" s="326"/>
      <c r="B253" s="327"/>
      <c r="C253" s="328"/>
      <c r="D253" s="324"/>
      <c r="E253" s="115"/>
      <c r="F253" s="115"/>
      <c r="G253" s="329"/>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row>
    <row r="254">
      <c r="A254" s="326"/>
      <c r="B254" s="327"/>
      <c r="C254" s="328"/>
      <c r="D254" s="324"/>
      <c r="E254" s="115"/>
      <c r="F254" s="115"/>
      <c r="G254" s="329"/>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row>
    <row r="255">
      <c r="A255" s="326"/>
      <c r="B255" s="327"/>
      <c r="C255" s="328"/>
      <c r="D255" s="324"/>
      <c r="E255" s="115"/>
      <c r="F255" s="115"/>
      <c r="G255" s="329"/>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row>
    <row r="256">
      <c r="A256" s="326"/>
      <c r="B256" s="327"/>
      <c r="C256" s="328"/>
      <c r="D256" s="324"/>
      <c r="E256" s="115"/>
      <c r="F256" s="115"/>
      <c r="G256" s="329"/>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row>
    <row r="257">
      <c r="A257" s="326"/>
      <c r="B257" s="327"/>
      <c r="C257" s="328"/>
      <c r="D257" s="324"/>
      <c r="E257" s="115"/>
      <c r="F257" s="115"/>
      <c r="G257" s="329"/>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row>
    <row r="258">
      <c r="A258" s="326"/>
      <c r="B258" s="327"/>
      <c r="C258" s="328"/>
      <c r="D258" s="324"/>
      <c r="E258" s="115"/>
      <c r="F258" s="115"/>
      <c r="G258" s="329"/>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row>
    <row r="259">
      <c r="A259" s="326"/>
      <c r="B259" s="327"/>
      <c r="C259" s="328"/>
      <c r="D259" s="324"/>
      <c r="E259" s="115"/>
      <c r="F259" s="115"/>
      <c r="G259" s="329"/>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row>
    <row r="260">
      <c r="A260" s="326"/>
      <c r="B260" s="327"/>
      <c r="C260" s="328"/>
      <c r="D260" s="324"/>
      <c r="E260" s="115"/>
      <c r="F260" s="115"/>
      <c r="G260" s="329"/>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row>
    <row r="261">
      <c r="A261" s="326"/>
      <c r="B261" s="327"/>
      <c r="C261" s="328"/>
      <c r="D261" s="324"/>
      <c r="E261" s="115"/>
      <c r="F261" s="115"/>
      <c r="G261" s="329"/>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row>
    <row r="262">
      <c r="A262" s="326"/>
      <c r="B262" s="327"/>
      <c r="C262" s="328"/>
      <c r="D262" s="324"/>
      <c r="E262" s="115"/>
      <c r="F262" s="115"/>
      <c r="G262" s="329"/>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row>
    <row r="263">
      <c r="A263" s="326"/>
      <c r="B263" s="327"/>
      <c r="C263" s="328"/>
      <c r="D263" s="324"/>
      <c r="E263" s="115"/>
      <c r="F263" s="115"/>
      <c r="G263" s="329"/>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row>
    <row r="264">
      <c r="A264" s="326"/>
      <c r="B264" s="327"/>
      <c r="C264" s="328"/>
      <c r="D264" s="324"/>
      <c r="E264" s="115"/>
      <c r="F264" s="115"/>
      <c r="G264" s="329"/>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row>
    <row r="265">
      <c r="A265" s="326"/>
      <c r="B265" s="327"/>
      <c r="C265" s="328"/>
      <c r="D265" s="324"/>
      <c r="E265" s="115"/>
      <c r="F265" s="115"/>
      <c r="G265" s="329"/>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row>
    <row r="266">
      <c r="A266" s="326"/>
      <c r="B266" s="327"/>
      <c r="C266" s="328"/>
      <c r="D266" s="324"/>
      <c r="E266" s="115"/>
      <c r="F266" s="115"/>
      <c r="G266" s="329"/>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row>
    <row r="267">
      <c r="A267" s="326"/>
      <c r="B267" s="327"/>
      <c r="C267" s="328"/>
      <c r="D267" s="324"/>
      <c r="E267" s="115"/>
      <c r="F267" s="115"/>
      <c r="G267" s="329"/>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row>
    <row r="268">
      <c r="A268" s="326"/>
      <c r="B268" s="327"/>
      <c r="C268" s="328"/>
      <c r="D268" s="324"/>
      <c r="E268" s="115"/>
      <c r="F268" s="115"/>
      <c r="G268" s="329"/>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row>
    <row r="269">
      <c r="A269" s="326"/>
      <c r="B269" s="327"/>
      <c r="C269" s="328"/>
      <c r="D269" s="324"/>
      <c r="E269" s="115"/>
      <c r="F269" s="115"/>
      <c r="G269" s="329"/>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row>
    <row r="270">
      <c r="A270" s="326"/>
      <c r="B270" s="327"/>
      <c r="C270" s="328"/>
      <c r="D270" s="324"/>
      <c r="E270" s="115"/>
      <c r="F270" s="115"/>
      <c r="G270" s="329"/>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row>
    <row r="271">
      <c r="A271" s="326"/>
      <c r="B271" s="327"/>
      <c r="C271" s="328"/>
      <c r="D271" s="324"/>
      <c r="E271" s="115"/>
      <c r="F271" s="115"/>
      <c r="G271" s="329"/>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row>
    <row r="272">
      <c r="A272" s="326"/>
      <c r="B272" s="327"/>
      <c r="C272" s="328"/>
      <c r="D272" s="324"/>
      <c r="E272" s="115"/>
      <c r="F272" s="115"/>
      <c r="G272" s="329"/>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row>
    <row r="273">
      <c r="A273" s="326"/>
      <c r="B273" s="327"/>
      <c r="C273" s="328"/>
      <c r="D273" s="324"/>
      <c r="E273" s="115"/>
      <c r="F273" s="115"/>
      <c r="G273" s="329"/>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row>
    <row r="274">
      <c r="A274" s="326"/>
      <c r="B274" s="327"/>
      <c r="C274" s="328"/>
      <c r="D274" s="324"/>
      <c r="E274" s="115"/>
      <c r="F274" s="115"/>
      <c r="G274" s="329"/>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row>
    <row r="275">
      <c r="A275" s="326"/>
      <c r="B275" s="327"/>
      <c r="C275" s="328"/>
      <c r="D275" s="324"/>
      <c r="E275" s="115"/>
      <c r="F275" s="115"/>
      <c r="G275" s="329"/>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row>
    <row r="276">
      <c r="A276" s="326"/>
      <c r="B276" s="327"/>
      <c r="C276" s="328"/>
      <c r="D276" s="324"/>
      <c r="E276" s="115"/>
      <c r="F276" s="115"/>
      <c r="G276" s="329"/>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row>
    <row r="277">
      <c r="A277" s="326"/>
      <c r="B277" s="327"/>
      <c r="C277" s="328"/>
      <c r="D277" s="324"/>
      <c r="E277" s="115"/>
      <c r="F277" s="115"/>
      <c r="G277" s="329"/>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row>
    <row r="278">
      <c r="A278" s="326"/>
      <c r="B278" s="327"/>
      <c r="C278" s="328"/>
      <c r="D278" s="324"/>
      <c r="E278" s="115"/>
      <c r="F278" s="115"/>
      <c r="G278" s="329"/>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row>
    <row r="279">
      <c r="A279" s="326"/>
      <c r="B279" s="327"/>
      <c r="C279" s="328"/>
      <c r="D279" s="324"/>
      <c r="E279" s="115"/>
      <c r="F279" s="115"/>
      <c r="G279" s="329"/>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row>
    <row r="280">
      <c r="A280" s="326"/>
      <c r="B280" s="327"/>
      <c r="C280" s="328"/>
      <c r="D280" s="324"/>
      <c r="E280" s="115"/>
      <c r="F280" s="115"/>
      <c r="G280" s="329"/>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row>
    <row r="281">
      <c r="A281" s="326"/>
      <c r="B281" s="327"/>
      <c r="C281" s="328"/>
      <c r="D281" s="324"/>
      <c r="E281" s="115"/>
      <c r="F281" s="115"/>
      <c r="G281" s="329"/>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row>
    <row r="282">
      <c r="A282" s="326"/>
      <c r="B282" s="327"/>
      <c r="C282" s="328"/>
      <c r="D282" s="324"/>
      <c r="E282" s="115"/>
      <c r="F282" s="115"/>
      <c r="G282" s="329"/>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row>
    <row r="283">
      <c r="A283" s="326"/>
      <c r="B283" s="327"/>
      <c r="C283" s="328"/>
      <c r="D283" s="324"/>
      <c r="E283" s="115"/>
      <c r="F283" s="115"/>
      <c r="G283" s="329"/>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row>
    <row r="284">
      <c r="A284" s="326"/>
      <c r="B284" s="327"/>
      <c r="C284" s="328"/>
      <c r="D284" s="324"/>
      <c r="E284" s="115"/>
      <c r="F284" s="115"/>
      <c r="G284" s="329"/>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row>
    <row r="285">
      <c r="A285" s="326"/>
      <c r="B285" s="327"/>
      <c r="C285" s="328"/>
      <c r="D285" s="324"/>
      <c r="E285" s="115"/>
      <c r="F285" s="115"/>
      <c r="G285" s="329"/>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row>
    <row r="286">
      <c r="A286" s="326"/>
      <c r="B286" s="327"/>
      <c r="C286" s="328"/>
      <c r="D286" s="324"/>
      <c r="E286" s="115"/>
      <c r="F286" s="115"/>
      <c r="G286" s="329"/>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row>
    <row r="287">
      <c r="A287" s="326"/>
      <c r="B287" s="327"/>
      <c r="C287" s="328"/>
      <c r="D287" s="324"/>
      <c r="E287" s="115"/>
      <c r="F287" s="115"/>
      <c r="G287" s="329"/>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row>
    <row r="288">
      <c r="A288" s="326"/>
      <c r="B288" s="327"/>
      <c r="C288" s="328"/>
      <c r="D288" s="324"/>
      <c r="E288" s="115"/>
      <c r="F288" s="115"/>
      <c r="G288" s="329"/>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row>
    <row r="289">
      <c r="A289" s="326"/>
      <c r="B289" s="327"/>
      <c r="C289" s="328"/>
      <c r="D289" s="324"/>
      <c r="E289" s="115"/>
      <c r="F289" s="115"/>
      <c r="G289" s="329"/>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row>
    <row r="290">
      <c r="A290" s="326"/>
      <c r="B290" s="327"/>
      <c r="C290" s="328"/>
      <c r="D290" s="324"/>
      <c r="E290" s="115"/>
      <c r="F290" s="115"/>
      <c r="G290" s="329"/>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row>
    <row r="291">
      <c r="A291" s="326"/>
      <c r="B291" s="327"/>
      <c r="C291" s="328"/>
      <c r="D291" s="324"/>
      <c r="E291" s="115"/>
      <c r="F291" s="115"/>
      <c r="G291" s="329"/>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row>
    <row r="292">
      <c r="A292" s="326"/>
      <c r="B292" s="327"/>
      <c r="C292" s="328"/>
      <c r="D292" s="324"/>
      <c r="E292" s="115"/>
      <c r="F292" s="115"/>
      <c r="G292" s="329"/>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row>
    <row r="293">
      <c r="A293" s="326"/>
      <c r="B293" s="327"/>
      <c r="C293" s="328"/>
      <c r="D293" s="324"/>
      <c r="E293" s="115"/>
      <c r="F293" s="115"/>
      <c r="G293" s="329"/>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row>
    <row r="294">
      <c r="A294" s="326"/>
      <c r="B294" s="327"/>
      <c r="C294" s="328"/>
      <c r="D294" s="324"/>
      <c r="E294" s="115"/>
      <c r="F294" s="115"/>
      <c r="G294" s="329"/>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row>
    <row r="295">
      <c r="A295" s="326"/>
      <c r="B295" s="327"/>
      <c r="C295" s="328"/>
      <c r="D295" s="324"/>
      <c r="E295" s="115"/>
      <c r="F295" s="115"/>
      <c r="G295" s="329"/>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row>
    <row r="296">
      <c r="A296" s="326"/>
      <c r="B296" s="327"/>
      <c r="C296" s="328"/>
      <c r="D296" s="324"/>
      <c r="E296" s="115"/>
      <c r="F296" s="115"/>
      <c r="G296" s="329"/>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row>
    <row r="297">
      <c r="A297" s="326"/>
      <c r="B297" s="327"/>
      <c r="C297" s="328"/>
      <c r="D297" s="324"/>
      <c r="E297" s="115"/>
      <c r="F297" s="115"/>
      <c r="G297" s="329"/>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row>
    <row r="298">
      <c r="A298" s="326"/>
      <c r="B298" s="327"/>
      <c r="C298" s="328"/>
      <c r="D298" s="324"/>
      <c r="E298" s="115"/>
      <c r="F298" s="115"/>
      <c r="G298" s="329"/>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row>
    <row r="299">
      <c r="A299" s="326"/>
      <c r="B299" s="327"/>
      <c r="C299" s="328"/>
      <c r="D299" s="324"/>
      <c r="E299" s="115"/>
      <c r="F299" s="115"/>
      <c r="G299" s="329"/>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row>
    <row r="300">
      <c r="A300" s="326"/>
      <c r="B300" s="327"/>
      <c r="C300" s="328"/>
      <c r="D300" s="324"/>
      <c r="E300" s="115"/>
      <c r="F300" s="115"/>
      <c r="G300" s="329"/>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row>
    <row r="301">
      <c r="A301" s="326"/>
      <c r="B301" s="327"/>
      <c r="C301" s="328"/>
      <c r="D301" s="324"/>
      <c r="E301" s="115"/>
      <c r="F301" s="115"/>
      <c r="G301" s="329"/>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row>
    <row r="302">
      <c r="A302" s="326"/>
      <c r="B302" s="327"/>
      <c r="C302" s="328"/>
      <c r="D302" s="324"/>
      <c r="E302" s="115"/>
      <c r="F302" s="115"/>
      <c r="G302" s="329"/>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row>
    <row r="303">
      <c r="A303" s="326"/>
      <c r="B303" s="327"/>
      <c r="C303" s="328"/>
      <c r="D303" s="324"/>
      <c r="E303" s="115"/>
      <c r="F303" s="115"/>
      <c r="G303" s="329"/>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row>
    <row r="304">
      <c r="A304" s="326"/>
      <c r="B304" s="327"/>
      <c r="C304" s="328"/>
      <c r="D304" s="324"/>
      <c r="E304" s="115"/>
      <c r="F304" s="115"/>
      <c r="G304" s="329"/>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row>
    <row r="305">
      <c r="A305" s="326"/>
      <c r="B305" s="327"/>
      <c r="C305" s="328"/>
      <c r="D305" s="324"/>
      <c r="E305" s="115"/>
      <c r="F305" s="115"/>
      <c r="G305" s="329"/>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row>
    <row r="306">
      <c r="A306" s="326"/>
      <c r="B306" s="327"/>
      <c r="C306" s="328"/>
      <c r="D306" s="324"/>
      <c r="E306" s="115"/>
      <c r="F306" s="115"/>
      <c r="G306" s="329"/>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row>
    <row r="307">
      <c r="A307" s="326"/>
      <c r="B307" s="327"/>
      <c r="C307" s="328"/>
      <c r="D307" s="324"/>
      <c r="E307" s="115"/>
      <c r="F307" s="115"/>
      <c r="G307" s="329"/>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row>
    <row r="308">
      <c r="A308" s="326"/>
      <c r="B308" s="327"/>
      <c r="C308" s="328"/>
      <c r="D308" s="324"/>
      <c r="E308" s="115"/>
      <c r="F308" s="115"/>
      <c r="G308" s="329"/>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row>
    <row r="309">
      <c r="A309" s="326"/>
      <c r="B309" s="327"/>
      <c r="C309" s="328"/>
      <c r="D309" s="324"/>
      <c r="E309" s="115"/>
      <c r="F309" s="115"/>
      <c r="G309" s="329"/>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row>
    <row r="310">
      <c r="A310" s="326"/>
      <c r="B310" s="327"/>
      <c r="C310" s="328"/>
      <c r="D310" s="324"/>
      <c r="E310" s="115"/>
      <c r="F310" s="115"/>
      <c r="G310" s="329"/>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row>
    <row r="311">
      <c r="A311" s="326"/>
      <c r="B311" s="327"/>
      <c r="C311" s="328"/>
      <c r="D311" s="324"/>
      <c r="E311" s="115"/>
      <c r="F311" s="115"/>
      <c r="G311" s="329"/>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row>
    <row r="312">
      <c r="A312" s="326"/>
      <c r="B312" s="327"/>
      <c r="C312" s="328"/>
      <c r="D312" s="324"/>
      <c r="E312" s="115"/>
      <c r="F312" s="115"/>
      <c r="G312" s="329"/>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row>
    <row r="313">
      <c r="A313" s="326"/>
      <c r="B313" s="327"/>
      <c r="C313" s="328"/>
      <c r="D313" s="324"/>
      <c r="E313" s="115"/>
      <c r="F313" s="115"/>
      <c r="G313" s="329"/>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row>
    <row r="314">
      <c r="A314" s="326"/>
      <c r="B314" s="327"/>
      <c r="C314" s="328"/>
      <c r="D314" s="324"/>
      <c r="E314" s="115"/>
      <c r="F314" s="115"/>
      <c r="G314" s="329"/>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row>
    <row r="315">
      <c r="A315" s="326"/>
      <c r="B315" s="327"/>
      <c r="C315" s="328"/>
      <c r="D315" s="324"/>
      <c r="E315" s="115"/>
      <c r="F315" s="115"/>
      <c r="G315" s="329"/>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row>
    <row r="316">
      <c r="A316" s="326"/>
      <c r="B316" s="327"/>
      <c r="C316" s="328"/>
      <c r="D316" s="324"/>
      <c r="E316" s="115"/>
      <c r="F316" s="115"/>
      <c r="G316" s="329"/>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row>
    <row r="317">
      <c r="A317" s="326"/>
      <c r="B317" s="327"/>
      <c r="C317" s="328"/>
      <c r="D317" s="324"/>
      <c r="E317" s="115"/>
      <c r="F317" s="115"/>
      <c r="G317" s="329"/>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row>
    <row r="318">
      <c r="A318" s="326"/>
      <c r="B318" s="327"/>
      <c r="C318" s="328"/>
      <c r="D318" s="324"/>
      <c r="E318" s="115"/>
      <c r="F318" s="115"/>
      <c r="G318" s="329"/>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row>
    <row r="319">
      <c r="A319" s="326"/>
      <c r="B319" s="327"/>
      <c r="C319" s="328"/>
      <c r="D319" s="324"/>
      <c r="E319" s="115"/>
      <c r="F319" s="115"/>
      <c r="G319" s="329"/>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row>
    <row r="320">
      <c r="A320" s="326"/>
      <c r="B320" s="327"/>
      <c r="C320" s="328"/>
      <c r="D320" s="324"/>
      <c r="E320" s="115"/>
      <c r="F320" s="115"/>
      <c r="G320" s="329"/>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row>
    <row r="321">
      <c r="A321" s="326"/>
      <c r="B321" s="327"/>
      <c r="C321" s="328"/>
      <c r="D321" s="324"/>
      <c r="E321" s="115"/>
      <c r="F321" s="115"/>
      <c r="G321" s="329"/>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row>
    <row r="322">
      <c r="A322" s="326"/>
      <c r="B322" s="327"/>
      <c r="C322" s="328"/>
      <c r="D322" s="324"/>
      <c r="E322" s="115"/>
      <c r="F322" s="115"/>
      <c r="G322" s="329"/>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row>
    <row r="323">
      <c r="A323" s="326"/>
      <c r="B323" s="327"/>
      <c r="C323" s="328"/>
      <c r="D323" s="324"/>
      <c r="E323" s="115"/>
      <c r="F323" s="115"/>
      <c r="G323" s="329"/>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row>
    <row r="324">
      <c r="A324" s="326"/>
      <c r="B324" s="327"/>
      <c r="C324" s="328"/>
      <c r="D324" s="324"/>
      <c r="E324" s="115"/>
      <c r="F324" s="115"/>
      <c r="G324" s="329"/>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row>
    <row r="325">
      <c r="A325" s="326"/>
      <c r="B325" s="327"/>
      <c r="C325" s="328"/>
      <c r="D325" s="324"/>
      <c r="E325" s="115"/>
      <c r="F325" s="115"/>
      <c r="G325" s="329"/>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row>
    <row r="326">
      <c r="A326" s="326"/>
      <c r="B326" s="327"/>
      <c r="C326" s="328"/>
      <c r="D326" s="324"/>
      <c r="E326" s="115"/>
      <c r="F326" s="115"/>
      <c r="G326" s="329"/>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row>
    <row r="327">
      <c r="A327" s="326"/>
      <c r="B327" s="327"/>
      <c r="C327" s="328"/>
      <c r="D327" s="324"/>
      <c r="E327" s="115"/>
      <c r="F327" s="115"/>
      <c r="G327" s="329"/>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row>
    <row r="328">
      <c r="A328" s="326"/>
      <c r="B328" s="327"/>
      <c r="C328" s="328"/>
      <c r="D328" s="324"/>
      <c r="E328" s="115"/>
      <c r="F328" s="115"/>
      <c r="G328" s="329"/>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row>
    <row r="329">
      <c r="A329" s="326"/>
      <c r="B329" s="327"/>
      <c r="C329" s="328"/>
      <c r="D329" s="324"/>
      <c r="E329" s="115"/>
      <c r="F329" s="115"/>
      <c r="G329" s="329"/>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row>
    <row r="330">
      <c r="A330" s="326"/>
      <c r="B330" s="327"/>
      <c r="C330" s="328"/>
      <c r="D330" s="324"/>
      <c r="E330" s="115"/>
      <c r="F330" s="115"/>
      <c r="G330" s="329"/>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row>
    <row r="331">
      <c r="A331" s="326"/>
      <c r="B331" s="327"/>
      <c r="C331" s="328"/>
      <c r="D331" s="324"/>
      <c r="E331" s="115"/>
      <c r="F331" s="115"/>
      <c r="G331" s="329"/>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row>
    <row r="332">
      <c r="A332" s="326"/>
      <c r="B332" s="327"/>
      <c r="C332" s="328"/>
      <c r="D332" s="324"/>
      <c r="E332" s="115"/>
      <c r="F332" s="115"/>
      <c r="G332" s="329"/>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row>
    <row r="333">
      <c r="A333" s="326"/>
      <c r="B333" s="327"/>
      <c r="C333" s="328"/>
      <c r="D333" s="324"/>
      <c r="E333" s="115"/>
      <c r="F333" s="115"/>
      <c r="G333" s="329"/>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row>
    <row r="334">
      <c r="A334" s="326"/>
      <c r="B334" s="327"/>
      <c r="C334" s="328"/>
      <c r="D334" s="324"/>
      <c r="E334" s="115"/>
      <c r="F334" s="115"/>
      <c r="G334" s="329"/>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row>
    <row r="335">
      <c r="A335" s="326"/>
      <c r="B335" s="327"/>
      <c r="C335" s="328"/>
      <c r="D335" s="324"/>
      <c r="E335" s="115"/>
      <c r="F335" s="115"/>
      <c r="G335" s="329"/>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row>
    <row r="336">
      <c r="A336" s="326"/>
      <c r="B336" s="327"/>
      <c r="C336" s="328"/>
      <c r="D336" s="324"/>
      <c r="E336" s="115"/>
      <c r="F336" s="115"/>
      <c r="G336" s="329"/>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row>
    <row r="337">
      <c r="A337" s="326"/>
      <c r="B337" s="327"/>
      <c r="C337" s="328"/>
      <c r="D337" s="324"/>
      <c r="E337" s="115"/>
      <c r="F337" s="115"/>
      <c r="G337" s="329"/>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row>
    <row r="338">
      <c r="A338" s="326"/>
      <c r="B338" s="327"/>
      <c r="C338" s="328"/>
      <c r="D338" s="324"/>
      <c r="E338" s="115"/>
      <c r="F338" s="115"/>
      <c r="G338" s="329"/>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row>
    <row r="339">
      <c r="A339" s="326"/>
      <c r="B339" s="327"/>
      <c r="C339" s="328"/>
      <c r="D339" s="324"/>
      <c r="E339" s="115"/>
      <c r="F339" s="115"/>
      <c r="G339" s="329"/>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row>
    <row r="340">
      <c r="A340" s="326"/>
      <c r="B340" s="327"/>
      <c r="C340" s="328"/>
      <c r="D340" s="324"/>
      <c r="E340" s="115"/>
      <c r="F340" s="115"/>
      <c r="G340" s="329"/>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row>
    <row r="341">
      <c r="A341" s="326"/>
      <c r="B341" s="327"/>
      <c r="C341" s="328"/>
      <c r="D341" s="324"/>
      <c r="E341" s="115"/>
      <c r="F341" s="115"/>
      <c r="G341" s="329"/>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row>
    <row r="342">
      <c r="A342" s="326"/>
      <c r="B342" s="327"/>
      <c r="C342" s="328"/>
      <c r="D342" s="324"/>
      <c r="E342" s="115"/>
      <c r="F342" s="115"/>
      <c r="G342" s="329"/>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row>
    <row r="343">
      <c r="A343" s="326"/>
      <c r="B343" s="327"/>
      <c r="C343" s="328"/>
      <c r="D343" s="324"/>
      <c r="E343" s="115"/>
      <c r="F343" s="115"/>
      <c r="G343" s="329"/>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row>
    <row r="344">
      <c r="A344" s="326"/>
      <c r="B344" s="327"/>
      <c r="C344" s="328"/>
      <c r="D344" s="324"/>
      <c r="E344" s="115"/>
      <c r="F344" s="115"/>
      <c r="G344" s="329"/>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row>
    <row r="345">
      <c r="A345" s="326"/>
      <c r="B345" s="327"/>
      <c r="C345" s="328"/>
      <c r="D345" s="324"/>
      <c r="E345" s="115"/>
      <c r="F345" s="115"/>
      <c r="G345" s="329"/>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row>
    <row r="346">
      <c r="A346" s="326"/>
      <c r="B346" s="327"/>
      <c r="C346" s="328"/>
      <c r="D346" s="324"/>
      <c r="E346" s="115"/>
      <c r="F346" s="115"/>
      <c r="G346" s="329"/>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row>
    <row r="347">
      <c r="A347" s="326"/>
      <c r="B347" s="327"/>
      <c r="C347" s="328"/>
      <c r="D347" s="324"/>
      <c r="E347" s="115"/>
      <c r="F347" s="115"/>
      <c r="G347" s="329"/>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row>
    <row r="348">
      <c r="A348" s="326"/>
      <c r="B348" s="327"/>
      <c r="C348" s="328"/>
      <c r="D348" s="324"/>
      <c r="E348" s="115"/>
      <c r="F348" s="115"/>
      <c r="G348" s="329"/>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row>
    <row r="349">
      <c r="A349" s="326"/>
      <c r="B349" s="327"/>
      <c r="C349" s="328"/>
      <c r="D349" s="324"/>
      <c r="E349" s="115"/>
      <c r="F349" s="115"/>
      <c r="G349" s="329"/>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row>
    <row r="350">
      <c r="A350" s="326"/>
      <c r="B350" s="327"/>
      <c r="C350" s="328"/>
      <c r="D350" s="324"/>
      <c r="E350" s="115"/>
      <c r="F350" s="115"/>
      <c r="G350" s="329"/>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row>
    <row r="351">
      <c r="A351" s="326"/>
      <c r="B351" s="327"/>
      <c r="C351" s="328"/>
      <c r="D351" s="324"/>
      <c r="E351" s="115"/>
      <c r="F351" s="115"/>
      <c r="G351" s="329"/>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row>
    <row r="352">
      <c r="A352" s="326"/>
      <c r="B352" s="327"/>
      <c r="C352" s="328"/>
      <c r="D352" s="324"/>
      <c r="E352" s="115"/>
      <c r="F352" s="115"/>
      <c r="G352" s="329"/>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row>
    <row r="353">
      <c r="A353" s="326"/>
      <c r="B353" s="327"/>
      <c r="C353" s="328"/>
      <c r="D353" s="324"/>
      <c r="E353" s="115"/>
      <c r="F353" s="115"/>
      <c r="G353" s="329"/>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row>
    <row r="354">
      <c r="A354" s="326"/>
      <c r="B354" s="327"/>
      <c r="C354" s="328"/>
      <c r="D354" s="324"/>
      <c r="E354" s="115"/>
      <c r="F354" s="115"/>
      <c r="G354" s="329"/>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row>
    <row r="355">
      <c r="A355" s="326"/>
      <c r="B355" s="327"/>
      <c r="C355" s="328"/>
      <c r="D355" s="324"/>
      <c r="E355" s="115"/>
      <c r="F355" s="115"/>
      <c r="G355" s="329"/>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row>
    <row r="356">
      <c r="A356" s="326"/>
      <c r="B356" s="327"/>
      <c r="C356" s="328"/>
      <c r="D356" s="324"/>
      <c r="E356" s="115"/>
      <c r="F356" s="115"/>
      <c r="G356" s="329"/>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row>
    <row r="357">
      <c r="A357" s="326"/>
      <c r="B357" s="327"/>
      <c r="C357" s="328"/>
      <c r="D357" s="324"/>
      <c r="E357" s="115"/>
      <c r="F357" s="115"/>
      <c r="G357" s="329"/>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row>
    <row r="358">
      <c r="A358" s="326"/>
      <c r="B358" s="327"/>
      <c r="C358" s="328"/>
      <c r="D358" s="324"/>
      <c r="E358" s="115"/>
      <c r="F358" s="115"/>
      <c r="G358" s="329"/>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row>
    <row r="359">
      <c r="A359" s="326"/>
      <c r="B359" s="327"/>
      <c r="C359" s="328"/>
      <c r="D359" s="324"/>
      <c r="E359" s="115"/>
      <c r="F359" s="115"/>
      <c r="G359" s="329"/>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row>
    <row r="360">
      <c r="A360" s="326"/>
      <c r="B360" s="327"/>
      <c r="C360" s="328"/>
      <c r="D360" s="324"/>
      <c r="E360" s="115"/>
      <c r="F360" s="115"/>
      <c r="G360" s="329"/>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row>
    <row r="361">
      <c r="A361" s="326"/>
      <c r="B361" s="327"/>
      <c r="C361" s="328"/>
      <c r="D361" s="324"/>
      <c r="E361" s="115"/>
      <c r="F361" s="115"/>
      <c r="G361" s="329"/>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row>
    <row r="362">
      <c r="A362" s="326"/>
      <c r="B362" s="327"/>
      <c r="C362" s="328"/>
      <c r="D362" s="324"/>
      <c r="E362" s="115"/>
      <c r="F362" s="115"/>
      <c r="G362" s="329"/>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row>
    <row r="363">
      <c r="A363" s="326"/>
      <c r="B363" s="327"/>
      <c r="C363" s="328"/>
      <c r="D363" s="324"/>
      <c r="E363" s="115"/>
      <c r="F363" s="115"/>
      <c r="G363" s="329"/>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row>
    <row r="364">
      <c r="A364" s="326"/>
      <c r="B364" s="327"/>
      <c r="C364" s="328"/>
      <c r="D364" s="324"/>
      <c r="E364" s="115"/>
      <c r="F364" s="115"/>
      <c r="G364" s="329"/>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row>
    <row r="365">
      <c r="A365" s="326"/>
      <c r="B365" s="327"/>
      <c r="C365" s="328"/>
      <c r="D365" s="324"/>
      <c r="E365" s="115"/>
      <c r="F365" s="115"/>
      <c r="G365" s="329"/>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row>
    <row r="366">
      <c r="A366" s="326"/>
      <c r="B366" s="327"/>
      <c r="C366" s="328"/>
      <c r="D366" s="324"/>
      <c r="E366" s="115"/>
      <c r="F366" s="115"/>
      <c r="G366" s="329"/>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row>
    <row r="367">
      <c r="A367" s="326"/>
      <c r="B367" s="327"/>
      <c r="C367" s="328"/>
      <c r="D367" s="324"/>
      <c r="E367" s="115"/>
      <c r="F367" s="115"/>
      <c r="G367" s="329"/>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row>
    <row r="368">
      <c r="A368" s="326"/>
      <c r="B368" s="327"/>
      <c r="C368" s="328"/>
      <c r="D368" s="324"/>
      <c r="E368" s="115"/>
      <c r="F368" s="115"/>
      <c r="G368" s="329"/>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row>
    <row r="369">
      <c r="A369" s="326"/>
      <c r="B369" s="327"/>
      <c r="C369" s="328"/>
      <c r="D369" s="324"/>
      <c r="E369" s="115"/>
      <c r="F369" s="115"/>
      <c r="G369" s="329"/>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row>
    <row r="370">
      <c r="A370" s="326"/>
      <c r="B370" s="327"/>
      <c r="C370" s="328"/>
      <c r="D370" s="324"/>
      <c r="E370" s="115"/>
      <c r="F370" s="115"/>
      <c r="G370" s="329"/>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row>
    <row r="371">
      <c r="A371" s="326"/>
      <c r="B371" s="327"/>
      <c r="C371" s="328"/>
      <c r="D371" s="324"/>
      <c r="E371" s="115"/>
      <c r="F371" s="115"/>
      <c r="G371" s="329"/>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row>
    <row r="372">
      <c r="A372" s="326"/>
      <c r="B372" s="327"/>
      <c r="C372" s="328"/>
      <c r="D372" s="324"/>
      <c r="E372" s="115"/>
      <c r="F372" s="115"/>
      <c r="G372" s="329"/>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row>
    <row r="373">
      <c r="A373" s="326"/>
      <c r="B373" s="327"/>
      <c r="C373" s="328"/>
      <c r="D373" s="324"/>
      <c r="E373" s="115"/>
      <c r="F373" s="115"/>
      <c r="G373" s="329"/>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row>
    <row r="374">
      <c r="A374" s="326"/>
      <c r="B374" s="327"/>
      <c r="C374" s="328"/>
      <c r="D374" s="324"/>
      <c r="E374" s="115"/>
      <c r="F374" s="115"/>
      <c r="G374" s="329"/>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row>
    <row r="375">
      <c r="A375" s="326"/>
      <c r="B375" s="327"/>
      <c r="C375" s="328"/>
      <c r="D375" s="324"/>
      <c r="E375" s="115"/>
      <c r="F375" s="115"/>
      <c r="G375" s="329"/>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row>
    <row r="376">
      <c r="A376" s="326"/>
      <c r="B376" s="327"/>
      <c r="C376" s="328"/>
      <c r="D376" s="324"/>
      <c r="E376" s="115"/>
      <c r="F376" s="115"/>
      <c r="G376" s="329"/>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row>
    <row r="377">
      <c r="A377" s="326"/>
      <c r="B377" s="327"/>
      <c r="C377" s="328"/>
      <c r="D377" s="324"/>
      <c r="E377" s="115"/>
      <c r="F377" s="115"/>
      <c r="G377" s="329"/>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row>
    <row r="378">
      <c r="A378" s="326"/>
      <c r="B378" s="327"/>
      <c r="C378" s="328"/>
      <c r="D378" s="324"/>
      <c r="E378" s="115"/>
      <c r="F378" s="115"/>
      <c r="G378" s="329"/>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row>
    <row r="379">
      <c r="A379" s="326"/>
      <c r="B379" s="327"/>
      <c r="C379" s="328"/>
      <c r="D379" s="324"/>
      <c r="E379" s="115"/>
      <c r="F379" s="115"/>
      <c r="G379" s="329"/>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row>
    <row r="380">
      <c r="A380" s="326"/>
      <c r="B380" s="327"/>
      <c r="C380" s="328"/>
      <c r="D380" s="324"/>
      <c r="E380" s="115"/>
      <c r="F380" s="115"/>
      <c r="G380" s="329"/>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row>
    <row r="381">
      <c r="A381" s="326"/>
      <c r="B381" s="327"/>
      <c r="C381" s="328"/>
      <c r="D381" s="324"/>
      <c r="E381" s="115"/>
      <c r="F381" s="115"/>
      <c r="G381" s="329"/>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row>
    <row r="382">
      <c r="A382" s="326"/>
      <c r="B382" s="327"/>
      <c r="C382" s="328"/>
      <c r="D382" s="324"/>
      <c r="E382" s="115"/>
      <c r="F382" s="115"/>
      <c r="G382" s="329"/>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row>
    <row r="383">
      <c r="A383" s="326"/>
      <c r="B383" s="327"/>
      <c r="C383" s="328"/>
      <c r="D383" s="324"/>
      <c r="E383" s="115"/>
      <c r="F383" s="115"/>
      <c r="G383" s="329"/>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row>
    <row r="384">
      <c r="A384" s="326"/>
      <c r="B384" s="327"/>
      <c r="C384" s="328"/>
      <c r="D384" s="324"/>
      <c r="E384" s="115"/>
      <c r="F384" s="115"/>
      <c r="G384" s="329"/>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row>
    <row r="385">
      <c r="A385" s="326"/>
      <c r="B385" s="327"/>
      <c r="C385" s="328"/>
      <c r="D385" s="324"/>
      <c r="E385" s="115"/>
      <c r="F385" s="115"/>
      <c r="G385" s="329"/>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row>
    <row r="386">
      <c r="A386" s="326"/>
      <c r="B386" s="327"/>
      <c r="C386" s="328"/>
      <c r="D386" s="324"/>
      <c r="E386" s="115"/>
      <c r="F386" s="115"/>
      <c r="G386" s="329"/>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row>
    <row r="387">
      <c r="A387" s="326"/>
      <c r="B387" s="327"/>
      <c r="C387" s="328"/>
      <c r="D387" s="324"/>
      <c r="E387" s="115"/>
      <c r="F387" s="115"/>
      <c r="G387" s="329"/>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row>
    <row r="388">
      <c r="A388" s="326"/>
      <c r="B388" s="327"/>
      <c r="C388" s="328"/>
      <c r="D388" s="324"/>
      <c r="E388" s="115"/>
      <c r="F388" s="115"/>
      <c r="G388" s="329"/>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row>
    <row r="389">
      <c r="A389" s="326"/>
      <c r="B389" s="327"/>
      <c r="C389" s="328"/>
      <c r="D389" s="324"/>
      <c r="E389" s="115"/>
      <c r="F389" s="115"/>
      <c r="G389" s="329"/>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row>
    <row r="390">
      <c r="A390" s="326"/>
      <c r="B390" s="327"/>
      <c r="C390" s="328"/>
      <c r="D390" s="324"/>
      <c r="E390" s="115"/>
      <c r="F390" s="115"/>
      <c r="G390" s="329"/>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row>
    <row r="391">
      <c r="A391" s="326"/>
      <c r="B391" s="327"/>
      <c r="C391" s="328"/>
      <c r="D391" s="324"/>
      <c r="E391" s="115"/>
      <c r="F391" s="115"/>
      <c r="G391" s="329"/>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row>
    <row r="392">
      <c r="A392" s="326"/>
      <c r="B392" s="327"/>
      <c r="C392" s="328"/>
      <c r="D392" s="324"/>
      <c r="E392" s="115"/>
      <c r="F392" s="115"/>
      <c r="G392" s="329"/>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row>
    <row r="393">
      <c r="A393" s="326"/>
      <c r="B393" s="327"/>
      <c r="C393" s="328"/>
      <c r="D393" s="324"/>
      <c r="E393" s="115"/>
      <c r="F393" s="115"/>
      <c r="G393" s="329"/>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row>
    <row r="394">
      <c r="A394" s="326"/>
      <c r="B394" s="327"/>
      <c r="C394" s="328"/>
      <c r="D394" s="324"/>
      <c r="E394" s="115"/>
      <c r="F394" s="115"/>
      <c r="G394" s="329"/>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row>
    <row r="395">
      <c r="A395" s="326"/>
      <c r="B395" s="327"/>
      <c r="C395" s="328"/>
      <c r="D395" s="324"/>
      <c r="E395" s="115"/>
      <c r="F395" s="115"/>
      <c r="G395" s="329"/>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row>
    <row r="396">
      <c r="A396" s="326"/>
      <c r="B396" s="327"/>
      <c r="C396" s="328"/>
      <c r="D396" s="324"/>
      <c r="E396" s="115"/>
      <c r="F396" s="115"/>
      <c r="G396" s="329"/>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row>
    <row r="397">
      <c r="A397" s="326"/>
      <c r="B397" s="327"/>
      <c r="C397" s="328"/>
      <c r="D397" s="324"/>
      <c r="E397" s="115"/>
      <c r="F397" s="115"/>
      <c r="G397" s="329"/>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row>
    <row r="398">
      <c r="A398" s="326"/>
      <c r="B398" s="327"/>
      <c r="C398" s="328"/>
      <c r="D398" s="324"/>
      <c r="E398" s="115"/>
      <c r="F398" s="115"/>
      <c r="G398" s="329"/>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row>
    <row r="399">
      <c r="A399" s="326"/>
      <c r="B399" s="327"/>
      <c r="C399" s="328"/>
      <c r="D399" s="324"/>
      <c r="E399" s="115"/>
      <c r="F399" s="115"/>
      <c r="G399" s="329"/>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row>
    <row r="400">
      <c r="A400" s="326"/>
      <c r="B400" s="327"/>
      <c r="C400" s="328"/>
      <c r="D400" s="324"/>
      <c r="E400" s="115"/>
      <c r="F400" s="115"/>
      <c r="G400" s="329"/>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row>
    <row r="401">
      <c r="A401" s="326"/>
      <c r="B401" s="327"/>
      <c r="C401" s="328"/>
      <c r="D401" s="324"/>
      <c r="E401" s="115"/>
      <c r="F401" s="115"/>
      <c r="G401" s="329"/>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row>
    <row r="402">
      <c r="A402" s="326"/>
      <c r="B402" s="327"/>
      <c r="C402" s="328"/>
      <c r="D402" s="324"/>
      <c r="E402" s="115"/>
      <c r="F402" s="115"/>
      <c r="G402" s="329"/>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row>
    <row r="403">
      <c r="A403" s="326"/>
      <c r="B403" s="327"/>
      <c r="C403" s="328"/>
      <c r="D403" s="324"/>
      <c r="E403" s="115"/>
      <c r="F403" s="115"/>
      <c r="G403" s="329"/>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row>
    <row r="404">
      <c r="A404" s="326"/>
      <c r="B404" s="327"/>
      <c r="C404" s="328"/>
      <c r="D404" s="324"/>
      <c r="E404" s="115"/>
      <c r="F404" s="115"/>
      <c r="G404" s="329"/>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row>
    <row r="405">
      <c r="A405" s="326"/>
      <c r="B405" s="327"/>
      <c r="C405" s="328"/>
      <c r="D405" s="324"/>
      <c r="E405" s="115"/>
      <c r="F405" s="115"/>
      <c r="G405" s="329"/>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row>
    <row r="406">
      <c r="A406" s="326"/>
      <c r="B406" s="327"/>
      <c r="C406" s="328"/>
      <c r="D406" s="324"/>
      <c r="E406" s="115"/>
      <c r="F406" s="115"/>
      <c r="G406" s="329"/>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row>
    <row r="407">
      <c r="A407" s="326"/>
      <c r="B407" s="327"/>
      <c r="C407" s="328"/>
      <c r="D407" s="324"/>
      <c r="E407" s="115"/>
      <c r="F407" s="115"/>
      <c r="G407" s="329"/>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row>
    <row r="408">
      <c r="A408" s="326"/>
      <c r="B408" s="327"/>
      <c r="C408" s="328"/>
      <c r="D408" s="324"/>
      <c r="E408" s="115"/>
      <c r="F408" s="115"/>
      <c r="G408" s="329"/>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row>
    <row r="409">
      <c r="A409" s="326"/>
      <c r="B409" s="327"/>
      <c r="C409" s="328"/>
      <c r="D409" s="324"/>
      <c r="E409" s="115"/>
      <c r="F409" s="115"/>
      <c r="G409" s="329"/>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row>
    <row r="410">
      <c r="A410" s="326"/>
      <c r="B410" s="327"/>
      <c r="C410" s="328"/>
      <c r="D410" s="324"/>
      <c r="E410" s="115"/>
      <c r="F410" s="115"/>
      <c r="G410" s="329"/>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row>
    <row r="411">
      <c r="A411" s="326"/>
      <c r="B411" s="327"/>
      <c r="C411" s="328"/>
      <c r="D411" s="324"/>
      <c r="E411" s="115"/>
      <c r="F411" s="115"/>
      <c r="G411" s="329"/>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row>
    <row r="412">
      <c r="A412" s="326"/>
      <c r="B412" s="327"/>
      <c r="C412" s="328"/>
      <c r="D412" s="324"/>
      <c r="E412" s="115"/>
      <c r="F412" s="115"/>
      <c r="G412" s="329"/>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row>
    <row r="413">
      <c r="A413" s="326"/>
      <c r="B413" s="327"/>
      <c r="C413" s="328"/>
      <c r="D413" s="324"/>
      <c r="E413" s="115"/>
      <c r="F413" s="115"/>
      <c r="G413" s="329"/>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row>
    <row r="414">
      <c r="A414" s="326"/>
      <c r="B414" s="327"/>
      <c r="C414" s="328"/>
      <c r="D414" s="324"/>
      <c r="E414" s="115"/>
      <c r="F414" s="115"/>
      <c r="G414" s="329"/>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row>
    <row r="415">
      <c r="A415" s="326"/>
      <c r="B415" s="327"/>
      <c r="C415" s="328"/>
      <c r="D415" s="324"/>
      <c r="E415" s="115"/>
      <c r="F415" s="115"/>
      <c r="G415" s="329"/>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row>
    <row r="416">
      <c r="A416" s="326"/>
      <c r="B416" s="327"/>
      <c r="C416" s="328"/>
      <c r="D416" s="324"/>
      <c r="E416" s="115"/>
      <c r="F416" s="115"/>
      <c r="G416" s="329"/>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row>
    <row r="417">
      <c r="A417" s="326"/>
      <c r="B417" s="327"/>
      <c r="C417" s="328"/>
      <c r="D417" s="324"/>
      <c r="E417" s="115"/>
      <c r="F417" s="115"/>
      <c r="G417" s="329"/>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row>
    <row r="418">
      <c r="A418" s="326"/>
      <c r="B418" s="327"/>
      <c r="C418" s="328"/>
      <c r="D418" s="324"/>
      <c r="E418" s="115"/>
      <c r="F418" s="115"/>
      <c r="G418" s="329"/>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row>
    <row r="419">
      <c r="A419" s="326"/>
      <c r="B419" s="327"/>
      <c r="C419" s="328"/>
      <c r="D419" s="324"/>
      <c r="E419" s="115"/>
      <c r="F419" s="115"/>
      <c r="G419" s="329"/>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row>
    <row r="420">
      <c r="A420" s="326"/>
      <c r="B420" s="327"/>
      <c r="C420" s="328"/>
      <c r="D420" s="324"/>
      <c r="E420" s="115"/>
      <c r="F420" s="115"/>
      <c r="G420" s="329"/>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row>
    <row r="421">
      <c r="A421" s="326"/>
      <c r="B421" s="327"/>
      <c r="C421" s="328"/>
      <c r="D421" s="324"/>
      <c r="E421" s="115"/>
      <c r="F421" s="115"/>
      <c r="G421" s="329"/>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row>
    <row r="422">
      <c r="A422" s="326"/>
      <c r="B422" s="327"/>
      <c r="C422" s="328"/>
      <c r="D422" s="324"/>
      <c r="E422" s="115"/>
      <c r="F422" s="115"/>
      <c r="G422" s="329"/>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row>
    <row r="423">
      <c r="A423" s="326"/>
      <c r="B423" s="327"/>
      <c r="C423" s="328"/>
      <c r="D423" s="324"/>
      <c r="E423" s="115"/>
      <c r="F423" s="115"/>
      <c r="G423" s="329"/>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row>
    <row r="424">
      <c r="A424" s="326"/>
      <c r="B424" s="327"/>
      <c r="C424" s="328"/>
      <c r="D424" s="324"/>
      <c r="E424" s="115"/>
      <c r="F424" s="115"/>
      <c r="G424" s="329"/>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row>
    <row r="425">
      <c r="A425" s="326"/>
      <c r="B425" s="327"/>
      <c r="C425" s="328"/>
      <c r="D425" s="324"/>
      <c r="E425" s="115"/>
      <c r="F425" s="115"/>
      <c r="G425" s="329"/>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row>
    <row r="426">
      <c r="A426" s="326"/>
      <c r="B426" s="327"/>
      <c r="C426" s="328"/>
      <c r="D426" s="324"/>
      <c r="E426" s="115"/>
      <c r="F426" s="115"/>
      <c r="G426" s="329"/>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row>
    <row r="427">
      <c r="A427" s="326"/>
      <c r="B427" s="327"/>
      <c r="C427" s="328"/>
      <c r="D427" s="324"/>
      <c r="E427" s="115"/>
      <c r="F427" s="115"/>
      <c r="G427" s="329"/>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row>
    <row r="428">
      <c r="A428" s="326"/>
      <c r="B428" s="327"/>
      <c r="C428" s="328"/>
      <c r="D428" s="324"/>
      <c r="E428" s="115"/>
      <c r="F428" s="115"/>
      <c r="G428" s="329"/>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row>
    <row r="429">
      <c r="A429" s="326"/>
      <c r="B429" s="327"/>
      <c r="C429" s="328"/>
      <c r="D429" s="324"/>
      <c r="E429" s="115"/>
      <c r="F429" s="115"/>
      <c r="G429" s="329"/>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row>
    <row r="430">
      <c r="A430" s="326"/>
      <c r="B430" s="327"/>
      <c r="C430" s="328"/>
      <c r="D430" s="324"/>
      <c r="E430" s="115"/>
      <c r="F430" s="115"/>
      <c r="G430" s="329"/>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row>
    <row r="431">
      <c r="A431" s="326"/>
      <c r="B431" s="327"/>
      <c r="C431" s="328"/>
      <c r="D431" s="324"/>
      <c r="E431" s="115"/>
      <c r="F431" s="115"/>
      <c r="G431" s="329"/>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row>
    <row r="432">
      <c r="A432" s="326"/>
      <c r="B432" s="327"/>
      <c r="C432" s="328"/>
      <c r="D432" s="324"/>
      <c r="E432" s="115"/>
      <c r="F432" s="115"/>
      <c r="G432" s="329"/>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row>
    <row r="433">
      <c r="A433" s="326"/>
      <c r="B433" s="327"/>
      <c r="C433" s="328"/>
      <c r="D433" s="324"/>
      <c r="E433" s="115"/>
      <c r="F433" s="115"/>
      <c r="G433" s="329"/>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row>
    <row r="434">
      <c r="A434" s="326"/>
      <c r="B434" s="327"/>
      <c r="C434" s="328"/>
      <c r="D434" s="324"/>
      <c r="E434" s="115"/>
      <c r="F434" s="115"/>
      <c r="G434" s="329"/>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row>
    <row r="435">
      <c r="A435" s="326"/>
      <c r="B435" s="327"/>
      <c r="C435" s="328"/>
      <c r="D435" s="324"/>
      <c r="E435" s="115"/>
      <c r="F435" s="115"/>
      <c r="G435" s="329"/>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row>
    <row r="436">
      <c r="A436" s="326"/>
      <c r="B436" s="327"/>
      <c r="C436" s="328"/>
      <c r="D436" s="324"/>
      <c r="E436" s="115"/>
      <c r="F436" s="115"/>
      <c r="G436" s="329"/>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row>
    <row r="437">
      <c r="A437" s="326"/>
      <c r="B437" s="327"/>
      <c r="C437" s="328"/>
      <c r="D437" s="324"/>
      <c r="E437" s="115"/>
      <c r="F437" s="115"/>
      <c r="G437" s="329"/>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row>
    <row r="438">
      <c r="A438" s="326"/>
      <c r="B438" s="327"/>
      <c r="C438" s="328"/>
      <c r="D438" s="324"/>
      <c r="E438" s="115"/>
      <c r="F438" s="115"/>
      <c r="G438" s="329"/>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row>
    <row r="439">
      <c r="A439" s="326"/>
      <c r="B439" s="327"/>
      <c r="C439" s="328"/>
      <c r="D439" s="324"/>
      <c r="E439" s="115"/>
      <c r="F439" s="115"/>
      <c r="G439" s="329"/>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row>
    <row r="440">
      <c r="A440" s="326"/>
      <c r="B440" s="327"/>
      <c r="C440" s="328"/>
      <c r="D440" s="324"/>
      <c r="E440" s="115"/>
      <c r="F440" s="115"/>
      <c r="G440" s="329"/>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row>
    <row r="441">
      <c r="A441" s="326"/>
      <c r="B441" s="327"/>
      <c r="C441" s="328"/>
      <c r="D441" s="324"/>
      <c r="E441" s="115"/>
      <c r="F441" s="115"/>
      <c r="G441" s="329"/>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row>
    <row r="442">
      <c r="A442" s="326"/>
      <c r="B442" s="327"/>
      <c r="C442" s="328"/>
      <c r="D442" s="324"/>
      <c r="E442" s="115"/>
      <c r="F442" s="115"/>
      <c r="G442" s="329"/>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row>
    <row r="443">
      <c r="A443" s="326"/>
      <c r="B443" s="327"/>
      <c r="C443" s="328"/>
      <c r="D443" s="324"/>
      <c r="E443" s="115"/>
      <c r="F443" s="115"/>
      <c r="G443" s="329"/>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row>
    <row r="444">
      <c r="A444" s="326"/>
      <c r="B444" s="327"/>
      <c r="C444" s="328"/>
      <c r="D444" s="324"/>
      <c r="E444" s="115"/>
      <c r="F444" s="115"/>
      <c r="G444" s="329"/>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row>
    <row r="445">
      <c r="A445" s="326"/>
      <c r="B445" s="327"/>
      <c r="C445" s="328"/>
      <c r="D445" s="324"/>
      <c r="E445" s="115"/>
      <c r="F445" s="115"/>
      <c r="G445" s="329"/>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row>
    <row r="446">
      <c r="A446" s="326"/>
      <c r="B446" s="327"/>
      <c r="C446" s="328"/>
      <c r="D446" s="324"/>
      <c r="E446" s="115"/>
      <c r="F446" s="115"/>
      <c r="G446" s="329"/>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row>
    <row r="447">
      <c r="A447" s="326"/>
      <c r="B447" s="327"/>
      <c r="C447" s="328"/>
      <c r="D447" s="324"/>
      <c r="E447" s="115"/>
      <c r="F447" s="115"/>
      <c r="G447" s="329"/>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row>
    <row r="448">
      <c r="A448" s="326"/>
      <c r="B448" s="327"/>
      <c r="C448" s="328"/>
      <c r="D448" s="324"/>
      <c r="E448" s="115"/>
      <c r="F448" s="115"/>
      <c r="G448" s="329"/>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row>
    <row r="449">
      <c r="A449" s="326"/>
      <c r="B449" s="327"/>
      <c r="C449" s="328"/>
      <c r="D449" s="324"/>
      <c r="E449" s="115"/>
      <c r="F449" s="115"/>
      <c r="G449" s="329"/>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row>
    <row r="450">
      <c r="A450" s="326"/>
      <c r="B450" s="327"/>
      <c r="C450" s="328"/>
      <c r="D450" s="324"/>
      <c r="E450" s="115"/>
      <c r="F450" s="115"/>
      <c r="G450" s="329"/>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row>
    <row r="451">
      <c r="A451" s="326"/>
      <c r="B451" s="327"/>
      <c r="C451" s="328"/>
      <c r="D451" s="324"/>
      <c r="E451" s="115"/>
      <c r="F451" s="115"/>
      <c r="G451" s="329"/>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row>
    <row r="452">
      <c r="A452" s="326"/>
      <c r="B452" s="327"/>
      <c r="C452" s="328"/>
      <c r="D452" s="324"/>
      <c r="E452" s="115"/>
      <c r="F452" s="115"/>
      <c r="G452" s="329"/>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row>
    <row r="453">
      <c r="A453" s="326"/>
      <c r="B453" s="327"/>
      <c r="C453" s="328"/>
      <c r="D453" s="324"/>
      <c r="E453" s="115"/>
      <c r="F453" s="115"/>
      <c r="G453" s="329"/>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row>
    <row r="454">
      <c r="A454" s="326"/>
      <c r="B454" s="327"/>
      <c r="C454" s="328"/>
      <c r="D454" s="324"/>
      <c r="E454" s="115"/>
      <c r="F454" s="115"/>
      <c r="G454" s="329"/>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row>
    <row r="455">
      <c r="A455" s="326"/>
      <c r="B455" s="327"/>
      <c r="C455" s="328"/>
      <c r="D455" s="324"/>
      <c r="E455" s="115"/>
      <c r="F455" s="115"/>
      <c r="G455" s="329"/>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row>
    <row r="456">
      <c r="A456" s="326"/>
      <c r="B456" s="327"/>
      <c r="C456" s="328"/>
      <c r="D456" s="324"/>
      <c r="E456" s="115"/>
      <c r="F456" s="115"/>
      <c r="G456" s="329"/>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row>
    <row r="457">
      <c r="A457" s="326"/>
      <c r="B457" s="327"/>
      <c r="C457" s="328"/>
      <c r="D457" s="324"/>
      <c r="E457" s="115"/>
      <c r="F457" s="115"/>
      <c r="G457" s="329"/>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row>
    <row r="458">
      <c r="A458" s="326"/>
      <c r="B458" s="327"/>
      <c r="C458" s="328"/>
      <c r="D458" s="324"/>
      <c r="E458" s="115"/>
      <c r="F458" s="115"/>
      <c r="G458" s="329"/>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row>
    <row r="459">
      <c r="A459" s="326"/>
      <c r="B459" s="327"/>
      <c r="C459" s="328"/>
      <c r="D459" s="324"/>
      <c r="E459" s="115"/>
      <c r="F459" s="115"/>
      <c r="G459" s="329"/>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row>
    <row r="460">
      <c r="A460" s="326"/>
      <c r="B460" s="327"/>
      <c r="C460" s="328"/>
      <c r="D460" s="324"/>
      <c r="E460" s="115"/>
      <c r="F460" s="115"/>
      <c r="G460" s="329"/>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row>
    <row r="461">
      <c r="A461" s="326"/>
      <c r="B461" s="327"/>
      <c r="C461" s="328"/>
      <c r="D461" s="324"/>
      <c r="E461" s="115"/>
      <c r="F461" s="115"/>
      <c r="G461" s="329"/>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row>
    <row r="462">
      <c r="A462" s="326"/>
      <c r="B462" s="327"/>
      <c r="C462" s="328"/>
      <c r="D462" s="324"/>
      <c r="E462" s="115"/>
      <c r="F462" s="115"/>
      <c r="G462" s="329"/>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row>
    <row r="463">
      <c r="A463" s="326"/>
      <c r="B463" s="327"/>
      <c r="C463" s="328"/>
      <c r="D463" s="324"/>
      <c r="E463" s="115"/>
      <c r="F463" s="115"/>
      <c r="G463" s="329"/>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row>
    <row r="464">
      <c r="A464" s="326"/>
      <c r="B464" s="327"/>
      <c r="C464" s="328"/>
      <c r="D464" s="324"/>
      <c r="E464" s="115"/>
      <c r="F464" s="115"/>
      <c r="G464" s="329"/>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row>
    <row r="465">
      <c r="A465" s="326"/>
      <c r="B465" s="327"/>
      <c r="C465" s="328"/>
      <c r="D465" s="324"/>
      <c r="E465" s="115"/>
      <c r="F465" s="115"/>
      <c r="G465" s="329"/>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row>
    <row r="466">
      <c r="A466" s="326"/>
      <c r="B466" s="327"/>
      <c r="C466" s="328"/>
      <c r="D466" s="324"/>
      <c r="E466" s="115"/>
      <c r="F466" s="115"/>
      <c r="G466" s="329"/>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row>
    <row r="467">
      <c r="A467" s="326"/>
      <c r="B467" s="327"/>
      <c r="C467" s="328"/>
      <c r="D467" s="324"/>
      <c r="E467" s="115"/>
      <c r="F467" s="115"/>
      <c r="G467" s="329"/>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row>
    <row r="468">
      <c r="A468" s="326"/>
      <c r="B468" s="327"/>
      <c r="C468" s="328"/>
      <c r="D468" s="324"/>
      <c r="E468" s="115"/>
      <c r="F468" s="115"/>
      <c r="G468" s="329"/>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row>
    <row r="469">
      <c r="A469" s="326"/>
      <c r="B469" s="327"/>
      <c r="C469" s="328"/>
      <c r="D469" s="324"/>
      <c r="E469" s="115"/>
      <c r="F469" s="115"/>
      <c r="G469" s="329"/>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row>
    <row r="470">
      <c r="A470" s="326"/>
      <c r="B470" s="327"/>
      <c r="C470" s="328"/>
      <c r="D470" s="324"/>
      <c r="E470" s="115"/>
      <c r="F470" s="115"/>
      <c r="G470" s="329"/>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row>
    <row r="471">
      <c r="A471" s="326"/>
      <c r="B471" s="327"/>
      <c r="C471" s="328"/>
      <c r="D471" s="324"/>
      <c r="E471" s="115"/>
      <c r="F471" s="115"/>
      <c r="G471" s="329"/>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row>
    <row r="472">
      <c r="A472" s="326"/>
      <c r="B472" s="327"/>
      <c r="C472" s="328"/>
      <c r="D472" s="324"/>
      <c r="E472" s="115"/>
      <c r="F472" s="115"/>
      <c r="G472" s="329"/>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row>
    <row r="473">
      <c r="A473" s="326"/>
      <c r="B473" s="327"/>
      <c r="C473" s="328"/>
      <c r="D473" s="324"/>
      <c r="E473" s="115"/>
      <c r="F473" s="115"/>
      <c r="G473" s="329"/>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row>
    <row r="474">
      <c r="A474" s="326"/>
      <c r="B474" s="327"/>
      <c r="C474" s="328"/>
      <c r="D474" s="324"/>
      <c r="E474" s="115"/>
      <c r="F474" s="115"/>
      <c r="G474" s="329"/>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row>
    <row r="475">
      <c r="A475" s="326"/>
      <c r="B475" s="327"/>
      <c r="C475" s="328"/>
      <c r="D475" s="324"/>
      <c r="E475" s="115"/>
      <c r="F475" s="115"/>
      <c r="G475" s="329"/>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row>
    <row r="476">
      <c r="A476" s="326"/>
      <c r="B476" s="327"/>
      <c r="C476" s="328"/>
      <c r="D476" s="324"/>
      <c r="E476" s="115"/>
      <c r="F476" s="115"/>
      <c r="G476" s="329"/>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row>
    <row r="477">
      <c r="A477" s="326"/>
      <c r="B477" s="327"/>
      <c r="C477" s="328"/>
      <c r="D477" s="324"/>
      <c r="E477" s="115"/>
      <c r="F477" s="115"/>
      <c r="G477" s="329"/>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row>
    <row r="478">
      <c r="A478" s="326"/>
      <c r="B478" s="327"/>
      <c r="C478" s="328"/>
      <c r="D478" s="324"/>
      <c r="E478" s="115"/>
      <c r="F478" s="115"/>
      <c r="G478" s="329"/>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row>
    <row r="479">
      <c r="A479" s="326"/>
      <c r="B479" s="327"/>
      <c r="C479" s="328"/>
      <c r="D479" s="324"/>
      <c r="E479" s="115"/>
      <c r="F479" s="115"/>
      <c r="G479" s="329"/>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row>
    <row r="480">
      <c r="A480" s="326"/>
      <c r="B480" s="327"/>
      <c r="C480" s="328"/>
      <c r="D480" s="324"/>
      <c r="E480" s="115"/>
      <c r="F480" s="115"/>
      <c r="G480" s="329"/>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row>
    <row r="481">
      <c r="A481" s="326"/>
      <c r="B481" s="327"/>
      <c r="C481" s="328"/>
      <c r="D481" s="324"/>
      <c r="E481" s="115"/>
      <c r="F481" s="115"/>
      <c r="G481" s="329"/>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row>
    <row r="482">
      <c r="A482" s="326"/>
      <c r="B482" s="327"/>
      <c r="C482" s="328"/>
      <c r="D482" s="324"/>
      <c r="E482" s="115"/>
      <c r="F482" s="115"/>
      <c r="G482" s="329"/>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row>
    <row r="483">
      <c r="A483" s="326"/>
      <c r="B483" s="327"/>
      <c r="C483" s="328"/>
      <c r="D483" s="324"/>
      <c r="E483" s="115"/>
      <c r="F483" s="115"/>
      <c r="G483" s="329"/>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row>
    <row r="484">
      <c r="A484" s="326"/>
      <c r="B484" s="327"/>
      <c r="C484" s="328"/>
      <c r="D484" s="324"/>
      <c r="E484" s="115"/>
      <c r="F484" s="115"/>
      <c r="G484" s="329"/>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row>
    <row r="485">
      <c r="A485" s="326"/>
      <c r="B485" s="327"/>
      <c r="C485" s="328"/>
      <c r="D485" s="324"/>
      <c r="E485" s="115"/>
      <c r="F485" s="115"/>
      <c r="G485" s="329"/>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row>
    <row r="486">
      <c r="A486" s="326"/>
      <c r="B486" s="327"/>
      <c r="C486" s="328"/>
      <c r="D486" s="324"/>
      <c r="E486" s="115"/>
      <c r="F486" s="115"/>
      <c r="G486" s="329"/>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row>
    <row r="487">
      <c r="A487" s="326"/>
      <c r="B487" s="327"/>
      <c r="C487" s="328"/>
      <c r="D487" s="324"/>
      <c r="E487" s="115"/>
      <c r="F487" s="115"/>
      <c r="G487" s="329"/>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row>
    <row r="488">
      <c r="A488" s="326"/>
      <c r="B488" s="327"/>
      <c r="C488" s="328"/>
      <c r="D488" s="324"/>
      <c r="E488" s="115"/>
      <c r="F488" s="115"/>
      <c r="G488" s="329"/>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row>
    <row r="489">
      <c r="A489" s="326"/>
      <c r="B489" s="327"/>
      <c r="C489" s="328"/>
      <c r="D489" s="324"/>
      <c r="E489" s="115"/>
      <c r="F489" s="115"/>
      <c r="G489" s="329"/>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row>
    <row r="490">
      <c r="A490" s="326"/>
      <c r="B490" s="327"/>
      <c r="C490" s="328"/>
      <c r="D490" s="324"/>
      <c r="E490" s="115"/>
      <c r="F490" s="115"/>
      <c r="G490" s="329"/>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row>
    <row r="491">
      <c r="A491" s="326"/>
      <c r="B491" s="327"/>
      <c r="C491" s="328"/>
      <c r="D491" s="324"/>
      <c r="E491" s="115"/>
      <c r="F491" s="115"/>
      <c r="G491" s="329"/>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row>
    <row r="492">
      <c r="A492" s="326"/>
      <c r="B492" s="327"/>
      <c r="C492" s="328"/>
      <c r="D492" s="324"/>
      <c r="E492" s="115"/>
      <c r="F492" s="115"/>
      <c r="G492" s="329"/>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row>
    <row r="493">
      <c r="A493" s="326"/>
      <c r="B493" s="327"/>
      <c r="C493" s="328"/>
      <c r="D493" s="324"/>
      <c r="E493" s="115"/>
      <c r="F493" s="115"/>
      <c r="G493" s="329"/>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row>
    <row r="494">
      <c r="A494" s="326"/>
      <c r="B494" s="327"/>
      <c r="C494" s="328"/>
      <c r="D494" s="324"/>
      <c r="E494" s="115"/>
      <c r="F494" s="115"/>
      <c r="G494" s="329"/>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row>
    <row r="495">
      <c r="A495" s="326"/>
      <c r="B495" s="327"/>
      <c r="C495" s="328"/>
      <c r="D495" s="324"/>
      <c r="E495" s="115"/>
      <c r="F495" s="115"/>
      <c r="G495" s="329"/>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row>
    <row r="496">
      <c r="A496" s="326"/>
      <c r="B496" s="327"/>
      <c r="C496" s="328"/>
      <c r="D496" s="324"/>
      <c r="E496" s="115"/>
      <c r="F496" s="115"/>
      <c r="G496" s="329"/>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row>
    <row r="497">
      <c r="A497" s="326"/>
      <c r="B497" s="327"/>
      <c r="C497" s="328"/>
      <c r="D497" s="324"/>
      <c r="E497" s="115"/>
      <c r="F497" s="115"/>
      <c r="G497" s="329"/>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row>
    <row r="498">
      <c r="A498" s="326"/>
      <c r="B498" s="327"/>
      <c r="C498" s="328"/>
      <c r="D498" s="324"/>
      <c r="E498" s="115"/>
      <c r="F498" s="115"/>
      <c r="G498" s="329"/>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row>
    <row r="499">
      <c r="A499" s="326"/>
      <c r="B499" s="327"/>
      <c r="C499" s="328"/>
      <c r="D499" s="324"/>
      <c r="E499" s="115"/>
      <c r="F499" s="115"/>
      <c r="G499" s="329"/>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row>
    <row r="500">
      <c r="A500" s="326"/>
      <c r="B500" s="327"/>
      <c r="C500" s="328"/>
      <c r="D500" s="324"/>
      <c r="E500" s="115"/>
      <c r="F500" s="115"/>
      <c r="G500" s="329"/>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row>
    <row r="501">
      <c r="A501" s="326"/>
      <c r="B501" s="327"/>
      <c r="C501" s="328"/>
      <c r="D501" s="324"/>
      <c r="E501" s="115"/>
      <c r="F501" s="115"/>
      <c r="G501" s="329"/>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row>
    <row r="502">
      <c r="A502" s="326"/>
      <c r="B502" s="327"/>
      <c r="C502" s="328"/>
      <c r="D502" s="324"/>
      <c r="E502" s="115"/>
      <c r="F502" s="115"/>
      <c r="G502" s="329"/>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row>
    <row r="503">
      <c r="A503" s="326"/>
      <c r="B503" s="327"/>
      <c r="C503" s="328"/>
      <c r="D503" s="324"/>
      <c r="E503" s="115"/>
      <c r="F503" s="115"/>
      <c r="G503" s="329"/>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row>
    <row r="504">
      <c r="A504" s="326"/>
      <c r="B504" s="327"/>
      <c r="C504" s="328"/>
      <c r="D504" s="324"/>
      <c r="E504" s="115"/>
      <c r="F504" s="115"/>
      <c r="G504" s="329"/>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row>
    <row r="505">
      <c r="A505" s="326"/>
      <c r="B505" s="327"/>
      <c r="C505" s="328"/>
      <c r="D505" s="324"/>
      <c r="E505" s="115"/>
      <c r="F505" s="115"/>
      <c r="G505" s="329"/>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row>
    <row r="506">
      <c r="A506" s="326"/>
      <c r="B506" s="327"/>
      <c r="C506" s="328"/>
      <c r="D506" s="324"/>
      <c r="E506" s="115"/>
      <c r="F506" s="115"/>
      <c r="G506" s="329"/>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row>
    <row r="507">
      <c r="A507" s="326"/>
      <c r="B507" s="327"/>
      <c r="C507" s="328"/>
      <c r="D507" s="324"/>
      <c r="E507" s="115"/>
      <c r="F507" s="115"/>
      <c r="G507" s="329"/>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row>
    <row r="508">
      <c r="A508" s="326"/>
      <c r="B508" s="327"/>
      <c r="C508" s="328"/>
      <c r="D508" s="324"/>
      <c r="E508" s="115"/>
      <c r="F508" s="115"/>
      <c r="G508" s="329"/>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row>
    <row r="509">
      <c r="A509" s="326"/>
      <c r="B509" s="327"/>
      <c r="C509" s="328"/>
      <c r="D509" s="324"/>
      <c r="E509" s="115"/>
      <c r="F509" s="115"/>
      <c r="G509" s="329"/>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row>
    <row r="510">
      <c r="A510" s="326"/>
      <c r="B510" s="327"/>
      <c r="C510" s="328"/>
      <c r="D510" s="324"/>
      <c r="E510" s="115"/>
      <c r="F510" s="115"/>
      <c r="G510" s="329"/>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row>
    <row r="511">
      <c r="A511" s="326"/>
      <c r="B511" s="327"/>
      <c r="C511" s="328"/>
      <c r="D511" s="324"/>
      <c r="E511" s="115"/>
      <c r="F511" s="115"/>
      <c r="G511" s="329"/>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row>
    <row r="512">
      <c r="A512" s="326"/>
      <c r="B512" s="327"/>
      <c r="C512" s="328"/>
      <c r="D512" s="324"/>
      <c r="E512" s="115"/>
      <c r="F512" s="115"/>
      <c r="G512" s="329"/>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row>
    <row r="513">
      <c r="A513" s="326"/>
      <c r="B513" s="327"/>
      <c r="C513" s="328"/>
      <c r="D513" s="324"/>
      <c r="E513" s="115"/>
      <c r="F513" s="115"/>
      <c r="G513" s="329"/>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row>
    <row r="514">
      <c r="A514" s="326"/>
      <c r="B514" s="327"/>
      <c r="C514" s="328"/>
      <c r="D514" s="324"/>
      <c r="E514" s="115"/>
      <c r="F514" s="115"/>
      <c r="G514" s="329"/>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row>
    <row r="515">
      <c r="A515" s="326"/>
      <c r="B515" s="327"/>
      <c r="C515" s="328"/>
      <c r="D515" s="324"/>
      <c r="E515" s="115"/>
      <c r="F515" s="115"/>
      <c r="G515" s="329"/>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row>
    <row r="516">
      <c r="A516" s="326"/>
      <c r="B516" s="327"/>
      <c r="C516" s="328"/>
      <c r="D516" s="324"/>
      <c r="E516" s="115"/>
      <c r="F516" s="115"/>
      <c r="G516" s="329"/>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row>
    <row r="517">
      <c r="A517" s="326"/>
      <c r="B517" s="327"/>
      <c r="C517" s="328"/>
      <c r="D517" s="324"/>
      <c r="E517" s="115"/>
      <c r="F517" s="115"/>
      <c r="G517" s="329"/>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row>
    <row r="518">
      <c r="A518" s="326"/>
      <c r="B518" s="327"/>
      <c r="C518" s="328"/>
      <c r="D518" s="324"/>
      <c r="E518" s="115"/>
      <c r="F518" s="115"/>
      <c r="G518" s="329"/>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row>
    <row r="519">
      <c r="A519" s="326"/>
      <c r="B519" s="327"/>
      <c r="C519" s="328"/>
      <c r="D519" s="324"/>
      <c r="E519" s="115"/>
      <c r="F519" s="115"/>
      <c r="G519" s="329"/>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row>
    <row r="520">
      <c r="A520" s="326"/>
      <c r="B520" s="327"/>
      <c r="C520" s="328"/>
      <c r="D520" s="324"/>
      <c r="E520" s="115"/>
      <c r="F520" s="115"/>
      <c r="G520" s="329"/>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row>
    <row r="521">
      <c r="A521" s="326"/>
      <c r="B521" s="327"/>
      <c r="C521" s="328"/>
      <c r="D521" s="324"/>
      <c r="E521" s="115"/>
      <c r="F521" s="115"/>
      <c r="G521" s="329"/>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row>
    <row r="522">
      <c r="A522" s="326"/>
      <c r="B522" s="327"/>
      <c r="C522" s="328"/>
      <c r="D522" s="324"/>
      <c r="E522" s="115"/>
      <c r="F522" s="115"/>
      <c r="G522" s="329"/>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row>
    <row r="523">
      <c r="A523" s="326"/>
      <c r="B523" s="327"/>
      <c r="C523" s="328"/>
      <c r="D523" s="324"/>
      <c r="E523" s="115"/>
      <c r="F523" s="115"/>
      <c r="G523" s="329"/>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row>
    <row r="524">
      <c r="A524" s="326"/>
      <c r="B524" s="327"/>
      <c r="C524" s="328"/>
      <c r="D524" s="324"/>
      <c r="E524" s="115"/>
      <c r="F524" s="115"/>
      <c r="G524" s="329"/>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row>
    <row r="525">
      <c r="A525" s="326"/>
      <c r="B525" s="327"/>
      <c r="C525" s="328"/>
      <c r="D525" s="324"/>
      <c r="E525" s="115"/>
      <c r="F525" s="115"/>
      <c r="G525" s="329"/>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row>
    <row r="526">
      <c r="A526" s="326"/>
      <c r="B526" s="327"/>
      <c r="C526" s="328"/>
      <c r="D526" s="324"/>
      <c r="E526" s="115"/>
      <c r="F526" s="115"/>
      <c r="G526" s="329"/>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row>
    <row r="527">
      <c r="A527" s="326"/>
      <c r="B527" s="327"/>
      <c r="C527" s="328"/>
      <c r="D527" s="324"/>
      <c r="E527" s="115"/>
      <c r="F527" s="115"/>
      <c r="G527" s="329"/>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row>
    <row r="528">
      <c r="A528" s="326"/>
      <c r="B528" s="327"/>
      <c r="C528" s="328"/>
      <c r="D528" s="324"/>
      <c r="E528" s="115"/>
      <c r="F528" s="115"/>
      <c r="G528" s="329"/>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row>
    <row r="529">
      <c r="A529" s="326"/>
      <c r="B529" s="327"/>
      <c r="C529" s="328"/>
      <c r="D529" s="324"/>
      <c r="E529" s="115"/>
      <c r="F529" s="115"/>
      <c r="G529" s="329"/>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row>
    <row r="530">
      <c r="A530" s="326"/>
      <c r="B530" s="327"/>
      <c r="C530" s="328"/>
      <c r="D530" s="324"/>
      <c r="E530" s="115"/>
      <c r="F530" s="115"/>
      <c r="G530" s="329"/>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row>
    <row r="531">
      <c r="A531" s="326"/>
      <c r="B531" s="327"/>
      <c r="C531" s="328"/>
      <c r="D531" s="324"/>
      <c r="E531" s="115"/>
      <c r="F531" s="115"/>
      <c r="G531" s="329"/>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row>
    <row r="532">
      <c r="A532" s="326"/>
      <c r="B532" s="327"/>
      <c r="C532" s="328"/>
      <c r="D532" s="324"/>
      <c r="E532" s="115"/>
      <c r="F532" s="115"/>
      <c r="G532" s="329"/>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row>
    <row r="533">
      <c r="A533" s="326"/>
      <c r="B533" s="327"/>
      <c r="C533" s="328"/>
      <c r="D533" s="324"/>
      <c r="E533" s="115"/>
      <c r="F533" s="115"/>
      <c r="G533" s="329"/>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row>
    <row r="534">
      <c r="A534" s="326"/>
      <c r="B534" s="327"/>
      <c r="C534" s="328"/>
      <c r="D534" s="324"/>
      <c r="E534" s="115"/>
      <c r="F534" s="115"/>
      <c r="G534" s="329"/>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row>
    <row r="535">
      <c r="A535" s="326"/>
      <c r="B535" s="327"/>
      <c r="C535" s="328"/>
      <c r="D535" s="324"/>
      <c r="E535" s="115"/>
      <c r="F535" s="115"/>
      <c r="G535" s="329"/>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row>
    <row r="536">
      <c r="A536" s="326"/>
      <c r="B536" s="327"/>
      <c r="C536" s="328"/>
      <c r="D536" s="324"/>
      <c r="E536" s="115"/>
      <c r="F536" s="115"/>
      <c r="G536" s="329"/>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row>
    <row r="537">
      <c r="A537" s="326"/>
      <c r="B537" s="327"/>
      <c r="C537" s="328"/>
      <c r="D537" s="324"/>
      <c r="E537" s="115"/>
      <c r="F537" s="115"/>
      <c r="G537" s="329"/>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row>
    <row r="538">
      <c r="A538" s="326"/>
      <c r="B538" s="327"/>
      <c r="C538" s="328"/>
      <c r="D538" s="324"/>
      <c r="E538" s="115"/>
      <c r="F538" s="115"/>
      <c r="G538" s="329"/>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row>
    <row r="539">
      <c r="A539" s="326"/>
      <c r="B539" s="327"/>
      <c r="C539" s="328"/>
      <c r="D539" s="324"/>
      <c r="E539" s="115"/>
      <c r="F539" s="115"/>
      <c r="G539" s="329"/>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row>
    <row r="540">
      <c r="A540" s="326"/>
      <c r="B540" s="327"/>
      <c r="C540" s="328"/>
      <c r="D540" s="324"/>
      <c r="E540" s="115"/>
      <c r="F540" s="115"/>
      <c r="G540" s="329"/>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row>
    <row r="541">
      <c r="A541" s="326"/>
      <c r="B541" s="327"/>
      <c r="C541" s="328"/>
      <c r="D541" s="324"/>
      <c r="E541" s="115"/>
      <c r="F541" s="115"/>
      <c r="G541" s="329"/>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row>
    <row r="542">
      <c r="A542" s="326"/>
      <c r="B542" s="327"/>
      <c r="C542" s="328"/>
      <c r="D542" s="324"/>
      <c r="E542" s="115"/>
      <c r="F542" s="115"/>
      <c r="G542" s="329"/>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row>
    <row r="543">
      <c r="A543" s="326"/>
      <c r="B543" s="327"/>
      <c r="C543" s="328"/>
      <c r="D543" s="324"/>
      <c r="E543" s="115"/>
      <c r="F543" s="115"/>
      <c r="G543" s="329"/>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row>
    <row r="544">
      <c r="A544" s="326"/>
      <c r="B544" s="327"/>
      <c r="C544" s="328"/>
      <c r="D544" s="324"/>
      <c r="E544" s="115"/>
      <c r="F544" s="115"/>
      <c r="G544" s="329"/>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row>
    <row r="545">
      <c r="A545" s="326"/>
      <c r="B545" s="327"/>
      <c r="C545" s="328"/>
      <c r="D545" s="324"/>
      <c r="E545" s="115"/>
      <c r="F545" s="115"/>
      <c r="G545" s="329"/>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row>
    <row r="546">
      <c r="A546" s="326"/>
      <c r="B546" s="327"/>
      <c r="C546" s="328"/>
      <c r="D546" s="324"/>
      <c r="E546" s="115"/>
      <c r="F546" s="115"/>
      <c r="G546" s="329"/>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row>
    <row r="547">
      <c r="A547" s="326"/>
      <c r="B547" s="327"/>
      <c r="C547" s="328"/>
      <c r="D547" s="324"/>
      <c r="E547" s="115"/>
      <c r="F547" s="115"/>
      <c r="G547" s="329"/>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row>
    <row r="548">
      <c r="A548" s="326"/>
      <c r="B548" s="327"/>
      <c r="C548" s="328"/>
      <c r="D548" s="324"/>
      <c r="E548" s="115"/>
      <c r="F548" s="115"/>
      <c r="G548" s="329"/>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row>
    <row r="549">
      <c r="A549" s="326"/>
      <c r="B549" s="327"/>
      <c r="C549" s="328"/>
      <c r="D549" s="324"/>
      <c r="E549" s="115"/>
      <c r="F549" s="115"/>
      <c r="G549" s="329"/>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row>
    <row r="550">
      <c r="A550" s="326"/>
      <c r="B550" s="327"/>
      <c r="C550" s="328"/>
      <c r="D550" s="324"/>
      <c r="E550" s="115"/>
      <c r="F550" s="115"/>
      <c r="G550" s="329"/>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row>
    <row r="551">
      <c r="A551" s="326"/>
      <c r="B551" s="327"/>
      <c r="C551" s="328"/>
      <c r="D551" s="324"/>
      <c r="E551" s="115"/>
      <c r="F551" s="115"/>
      <c r="G551" s="329"/>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row>
    <row r="552">
      <c r="A552" s="326"/>
      <c r="B552" s="327"/>
      <c r="C552" s="328"/>
      <c r="D552" s="324"/>
      <c r="E552" s="115"/>
      <c r="F552" s="115"/>
      <c r="G552" s="329"/>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row>
    <row r="553">
      <c r="A553" s="326"/>
      <c r="B553" s="327"/>
      <c r="C553" s="328"/>
      <c r="D553" s="324"/>
      <c r="E553" s="115"/>
      <c r="F553" s="115"/>
      <c r="G553" s="329"/>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row>
    <row r="554">
      <c r="A554" s="326"/>
      <c r="B554" s="327"/>
      <c r="C554" s="328"/>
      <c r="D554" s="324"/>
      <c r="E554" s="115"/>
      <c r="F554" s="115"/>
      <c r="G554" s="329"/>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row>
    <row r="555">
      <c r="A555" s="326"/>
      <c r="B555" s="327"/>
      <c r="C555" s="328"/>
      <c r="D555" s="324"/>
      <c r="E555" s="115"/>
      <c r="F555" s="115"/>
      <c r="G555" s="329"/>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row>
    <row r="556">
      <c r="A556" s="326"/>
      <c r="B556" s="327"/>
      <c r="C556" s="328"/>
      <c r="D556" s="324"/>
      <c r="E556" s="115"/>
      <c r="F556" s="115"/>
      <c r="G556" s="329"/>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row>
    <row r="557">
      <c r="A557" s="326"/>
      <c r="B557" s="327"/>
      <c r="C557" s="328"/>
      <c r="D557" s="324"/>
      <c r="E557" s="115"/>
      <c r="F557" s="115"/>
      <c r="G557" s="329"/>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row>
    <row r="558">
      <c r="A558" s="326"/>
      <c r="B558" s="327"/>
      <c r="C558" s="328"/>
      <c r="D558" s="324"/>
      <c r="E558" s="115"/>
      <c r="F558" s="115"/>
      <c r="G558" s="329"/>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row>
    <row r="559">
      <c r="A559" s="326"/>
      <c r="B559" s="327"/>
      <c r="C559" s="328"/>
      <c r="D559" s="324"/>
      <c r="E559" s="115"/>
      <c r="F559" s="115"/>
      <c r="G559" s="329"/>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row>
    <row r="560">
      <c r="A560" s="326"/>
      <c r="B560" s="327"/>
      <c r="C560" s="328"/>
      <c r="D560" s="324"/>
      <c r="E560" s="115"/>
      <c r="F560" s="115"/>
      <c r="G560" s="329"/>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row>
    <row r="561">
      <c r="A561" s="326"/>
      <c r="B561" s="327"/>
      <c r="C561" s="328"/>
      <c r="D561" s="324"/>
      <c r="E561" s="115"/>
      <c r="F561" s="115"/>
      <c r="G561" s="329"/>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row>
    <row r="562">
      <c r="A562" s="326"/>
      <c r="B562" s="327"/>
      <c r="C562" s="328"/>
      <c r="D562" s="324"/>
      <c r="E562" s="115"/>
      <c r="F562" s="115"/>
      <c r="G562" s="329"/>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row>
    <row r="563">
      <c r="A563" s="326"/>
      <c r="B563" s="327"/>
      <c r="C563" s="328"/>
      <c r="D563" s="324"/>
      <c r="E563" s="115"/>
      <c r="F563" s="115"/>
      <c r="G563" s="329"/>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row>
    <row r="564">
      <c r="A564" s="326"/>
      <c r="B564" s="327"/>
      <c r="C564" s="328"/>
      <c r="D564" s="324"/>
      <c r="E564" s="115"/>
      <c r="F564" s="115"/>
      <c r="G564" s="329"/>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row>
    <row r="565">
      <c r="A565" s="326"/>
      <c r="B565" s="327"/>
      <c r="C565" s="328"/>
      <c r="D565" s="324"/>
      <c r="E565" s="115"/>
      <c r="F565" s="115"/>
      <c r="G565" s="329"/>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row>
    <row r="566">
      <c r="A566" s="326"/>
      <c r="B566" s="327"/>
      <c r="C566" s="328"/>
      <c r="D566" s="324"/>
      <c r="E566" s="115"/>
      <c r="F566" s="115"/>
      <c r="G566" s="329"/>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row>
    <row r="567">
      <c r="A567" s="326"/>
      <c r="B567" s="327"/>
      <c r="C567" s="328"/>
      <c r="D567" s="324"/>
      <c r="E567" s="115"/>
      <c r="F567" s="115"/>
      <c r="G567" s="329"/>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row>
    <row r="568">
      <c r="A568" s="326"/>
      <c r="B568" s="327"/>
      <c r="C568" s="328"/>
      <c r="D568" s="324"/>
      <c r="E568" s="115"/>
      <c r="F568" s="115"/>
      <c r="G568" s="329"/>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row>
    <row r="569">
      <c r="A569" s="326"/>
      <c r="B569" s="327"/>
      <c r="C569" s="328"/>
      <c r="D569" s="324"/>
      <c r="E569" s="115"/>
      <c r="F569" s="115"/>
      <c r="G569" s="329"/>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row>
    <row r="570">
      <c r="A570" s="326"/>
      <c r="B570" s="327"/>
      <c r="C570" s="328"/>
      <c r="D570" s="324"/>
      <c r="E570" s="115"/>
      <c r="F570" s="115"/>
      <c r="G570" s="329"/>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row>
    <row r="571">
      <c r="A571" s="326"/>
      <c r="B571" s="327"/>
      <c r="C571" s="328"/>
      <c r="D571" s="324"/>
      <c r="E571" s="115"/>
      <c r="F571" s="115"/>
      <c r="G571" s="329"/>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row>
    <row r="572">
      <c r="A572" s="326"/>
      <c r="B572" s="327"/>
      <c r="C572" s="328"/>
      <c r="D572" s="324"/>
      <c r="E572" s="115"/>
      <c r="F572" s="115"/>
      <c r="G572" s="329"/>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row>
    <row r="573">
      <c r="A573" s="326"/>
      <c r="B573" s="327"/>
      <c r="C573" s="328"/>
      <c r="D573" s="324"/>
      <c r="E573" s="115"/>
      <c r="F573" s="115"/>
      <c r="G573" s="329"/>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row>
    <row r="574">
      <c r="A574" s="326"/>
      <c r="B574" s="327"/>
      <c r="C574" s="328"/>
      <c r="D574" s="324"/>
      <c r="E574" s="115"/>
      <c r="F574" s="115"/>
      <c r="G574" s="329"/>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row>
    <row r="575">
      <c r="A575" s="326"/>
      <c r="B575" s="327"/>
      <c r="C575" s="328"/>
      <c r="D575" s="324"/>
      <c r="E575" s="115"/>
      <c r="F575" s="115"/>
      <c r="G575" s="329"/>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row>
    <row r="576">
      <c r="A576" s="326"/>
      <c r="B576" s="327"/>
      <c r="C576" s="328"/>
      <c r="D576" s="324"/>
      <c r="E576" s="115"/>
      <c r="F576" s="115"/>
      <c r="G576" s="329"/>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row>
    <row r="577">
      <c r="A577" s="326"/>
      <c r="B577" s="327"/>
      <c r="C577" s="328"/>
      <c r="D577" s="324"/>
      <c r="E577" s="115"/>
      <c r="F577" s="115"/>
      <c r="G577" s="329"/>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row>
    <row r="578">
      <c r="A578" s="326"/>
      <c r="B578" s="327"/>
      <c r="C578" s="328"/>
      <c r="D578" s="324"/>
      <c r="E578" s="115"/>
      <c r="F578" s="115"/>
      <c r="G578" s="329"/>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row>
    <row r="579">
      <c r="A579" s="326"/>
      <c r="B579" s="327"/>
      <c r="C579" s="328"/>
      <c r="D579" s="324"/>
      <c r="E579" s="115"/>
      <c r="F579" s="115"/>
      <c r="G579" s="329"/>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row>
    <row r="580">
      <c r="A580" s="326"/>
      <c r="B580" s="327"/>
      <c r="C580" s="328"/>
      <c r="D580" s="324"/>
      <c r="E580" s="115"/>
      <c r="F580" s="115"/>
      <c r="G580" s="329"/>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row>
    <row r="581">
      <c r="A581" s="326"/>
      <c r="B581" s="327"/>
      <c r="C581" s="328"/>
      <c r="D581" s="324"/>
      <c r="E581" s="115"/>
      <c r="F581" s="115"/>
      <c r="G581" s="329"/>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row>
    <row r="582">
      <c r="A582" s="326"/>
      <c r="B582" s="327"/>
      <c r="C582" s="328"/>
      <c r="D582" s="324"/>
      <c r="E582" s="115"/>
      <c r="F582" s="115"/>
      <c r="G582" s="329"/>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row>
    <row r="583">
      <c r="A583" s="326"/>
      <c r="B583" s="327"/>
      <c r="C583" s="328"/>
      <c r="D583" s="324"/>
      <c r="E583" s="115"/>
      <c r="F583" s="115"/>
      <c r="G583" s="329"/>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row>
    <row r="584">
      <c r="A584" s="326"/>
      <c r="B584" s="327"/>
      <c r="C584" s="328"/>
      <c r="D584" s="324"/>
      <c r="E584" s="115"/>
      <c r="F584" s="115"/>
      <c r="G584" s="329"/>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row>
    <row r="585">
      <c r="A585" s="326"/>
      <c r="B585" s="327"/>
      <c r="C585" s="328"/>
      <c r="D585" s="324"/>
      <c r="E585" s="115"/>
      <c r="F585" s="115"/>
      <c r="G585" s="329"/>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row>
    <row r="586">
      <c r="A586" s="326"/>
      <c r="B586" s="327"/>
      <c r="C586" s="328"/>
      <c r="D586" s="324"/>
      <c r="E586" s="115"/>
      <c r="F586" s="115"/>
      <c r="G586" s="329"/>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row>
    <row r="587">
      <c r="A587" s="326"/>
      <c r="B587" s="327"/>
      <c r="C587" s="328"/>
      <c r="D587" s="324"/>
      <c r="E587" s="115"/>
      <c r="F587" s="115"/>
      <c r="G587" s="329"/>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row>
    <row r="588">
      <c r="A588" s="326"/>
      <c r="B588" s="327"/>
      <c r="C588" s="328"/>
      <c r="D588" s="324"/>
      <c r="E588" s="115"/>
      <c r="F588" s="115"/>
      <c r="G588" s="329"/>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row>
    <row r="589">
      <c r="A589" s="326"/>
      <c r="B589" s="327"/>
      <c r="C589" s="328"/>
      <c r="D589" s="324"/>
      <c r="E589" s="115"/>
      <c r="F589" s="115"/>
      <c r="G589" s="329"/>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row>
    <row r="590">
      <c r="A590" s="326"/>
      <c r="B590" s="327"/>
      <c r="C590" s="328"/>
      <c r="D590" s="324"/>
      <c r="E590" s="115"/>
      <c r="F590" s="115"/>
      <c r="G590" s="329"/>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row>
    <row r="591">
      <c r="A591" s="326"/>
      <c r="B591" s="327"/>
      <c r="C591" s="328"/>
      <c r="D591" s="324"/>
      <c r="E591" s="115"/>
      <c r="F591" s="115"/>
      <c r="G591" s="329"/>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row>
    <row r="592">
      <c r="A592" s="326"/>
      <c r="B592" s="327"/>
      <c r="C592" s="328"/>
      <c r="D592" s="324"/>
      <c r="E592" s="115"/>
      <c r="F592" s="115"/>
      <c r="G592" s="329"/>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row>
    <row r="593">
      <c r="A593" s="326"/>
      <c r="B593" s="327"/>
      <c r="C593" s="328"/>
      <c r="D593" s="324"/>
      <c r="E593" s="115"/>
      <c r="F593" s="115"/>
      <c r="G593" s="329"/>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row>
    <row r="594">
      <c r="A594" s="326"/>
      <c r="B594" s="327"/>
      <c r="C594" s="328"/>
      <c r="D594" s="324"/>
      <c r="E594" s="115"/>
      <c r="F594" s="115"/>
      <c r="G594" s="329"/>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row>
    <row r="595">
      <c r="A595" s="326"/>
      <c r="B595" s="327"/>
      <c r="C595" s="328"/>
      <c r="D595" s="324"/>
      <c r="E595" s="115"/>
      <c r="F595" s="115"/>
      <c r="G595" s="329"/>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row>
    <row r="596">
      <c r="A596" s="326"/>
      <c r="B596" s="327"/>
      <c r="C596" s="328"/>
      <c r="D596" s="324"/>
      <c r="E596" s="115"/>
      <c r="F596" s="115"/>
      <c r="G596" s="329"/>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row>
    <row r="597">
      <c r="A597" s="326"/>
      <c r="B597" s="327"/>
      <c r="C597" s="328"/>
      <c r="D597" s="324"/>
      <c r="E597" s="115"/>
      <c r="F597" s="115"/>
      <c r="G597" s="329"/>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row>
    <row r="598">
      <c r="A598" s="326"/>
      <c r="B598" s="327"/>
      <c r="C598" s="328"/>
      <c r="D598" s="324"/>
      <c r="E598" s="115"/>
      <c r="F598" s="115"/>
      <c r="G598" s="329"/>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row>
    <row r="599">
      <c r="A599" s="326"/>
      <c r="B599" s="327"/>
      <c r="C599" s="328"/>
      <c r="D599" s="324"/>
      <c r="E599" s="115"/>
      <c r="F599" s="115"/>
      <c r="G599" s="329"/>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row>
    <row r="600">
      <c r="A600" s="326"/>
      <c r="B600" s="327"/>
      <c r="C600" s="328"/>
      <c r="D600" s="324"/>
      <c r="E600" s="115"/>
      <c r="F600" s="115"/>
      <c r="G600" s="329"/>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row>
    <row r="601">
      <c r="A601" s="326"/>
      <c r="B601" s="327"/>
      <c r="C601" s="328"/>
      <c r="D601" s="324"/>
      <c r="E601" s="115"/>
      <c r="F601" s="115"/>
      <c r="G601" s="329"/>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row>
    <row r="602">
      <c r="A602" s="326"/>
      <c r="B602" s="327"/>
      <c r="C602" s="328"/>
      <c r="D602" s="324"/>
      <c r="E602" s="115"/>
      <c r="F602" s="115"/>
      <c r="G602" s="329"/>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row>
    <row r="603">
      <c r="A603" s="326"/>
      <c r="B603" s="327"/>
      <c r="C603" s="328"/>
      <c r="D603" s="324"/>
      <c r="E603" s="115"/>
      <c r="F603" s="115"/>
      <c r="G603" s="329"/>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row>
    <row r="604">
      <c r="A604" s="326"/>
      <c r="B604" s="327"/>
      <c r="C604" s="328"/>
      <c r="D604" s="324"/>
      <c r="E604" s="115"/>
      <c r="F604" s="115"/>
      <c r="G604" s="329"/>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row>
    <row r="605">
      <c r="A605" s="326"/>
      <c r="B605" s="327"/>
      <c r="C605" s="328"/>
      <c r="D605" s="324"/>
      <c r="E605" s="115"/>
      <c r="F605" s="115"/>
      <c r="G605" s="329"/>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row>
    <row r="606">
      <c r="A606" s="326"/>
      <c r="B606" s="327"/>
      <c r="C606" s="328"/>
      <c r="D606" s="324"/>
      <c r="E606" s="115"/>
      <c r="F606" s="115"/>
      <c r="G606" s="329"/>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row>
    <row r="607">
      <c r="A607" s="326"/>
      <c r="B607" s="327"/>
      <c r="C607" s="328"/>
      <c r="D607" s="324"/>
      <c r="E607" s="115"/>
      <c r="F607" s="115"/>
      <c r="G607" s="329"/>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row>
    <row r="608">
      <c r="A608" s="326"/>
      <c r="B608" s="327"/>
      <c r="C608" s="328"/>
      <c r="D608" s="324"/>
      <c r="E608" s="115"/>
      <c r="F608" s="115"/>
      <c r="G608" s="329"/>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row>
    <row r="609">
      <c r="A609" s="326"/>
      <c r="B609" s="327"/>
      <c r="C609" s="328"/>
      <c r="D609" s="324"/>
      <c r="E609" s="115"/>
      <c r="F609" s="115"/>
      <c r="G609" s="329"/>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row>
    <row r="610">
      <c r="A610" s="326"/>
      <c r="B610" s="327"/>
      <c r="C610" s="328"/>
      <c r="D610" s="324"/>
      <c r="E610" s="115"/>
      <c r="F610" s="115"/>
      <c r="G610" s="329"/>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row>
    <row r="611">
      <c r="A611" s="326"/>
      <c r="B611" s="327"/>
      <c r="C611" s="328"/>
      <c r="D611" s="324"/>
      <c r="E611" s="115"/>
      <c r="F611" s="115"/>
      <c r="G611" s="329"/>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row>
    <row r="612">
      <c r="A612" s="326"/>
      <c r="B612" s="327"/>
      <c r="C612" s="328"/>
      <c r="D612" s="324"/>
      <c r="E612" s="115"/>
      <c r="F612" s="115"/>
      <c r="G612" s="329"/>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row>
    <row r="613">
      <c r="A613" s="326"/>
      <c r="B613" s="327"/>
      <c r="C613" s="328"/>
      <c r="D613" s="324"/>
      <c r="E613" s="115"/>
      <c r="F613" s="115"/>
      <c r="G613" s="329"/>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row>
    <row r="614">
      <c r="A614" s="326"/>
      <c r="B614" s="327"/>
      <c r="C614" s="328"/>
      <c r="D614" s="324"/>
      <c r="E614" s="115"/>
      <c r="F614" s="115"/>
      <c r="G614" s="329"/>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row>
    <row r="615">
      <c r="A615" s="326"/>
      <c r="B615" s="327"/>
      <c r="C615" s="328"/>
      <c r="D615" s="324"/>
      <c r="E615" s="115"/>
      <c r="F615" s="115"/>
      <c r="G615" s="329"/>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row>
    <row r="616">
      <c r="A616" s="326"/>
      <c r="B616" s="327"/>
      <c r="C616" s="328"/>
      <c r="D616" s="324"/>
      <c r="E616" s="115"/>
      <c r="F616" s="115"/>
      <c r="G616" s="329"/>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row>
    <row r="617">
      <c r="A617" s="326"/>
      <c r="B617" s="327"/>
      <c r="C617" s="328"/>
      <c r="D617" s="324"/>
      <c r="E617" s="115"/>
      <c r="F617" s="115"/>
      <c r="G617" s="329"/>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row>
    <row r="618">
      <c r="A618" s="326"/>
      <c r="B618" s="327"/>
      <c r="C618" s="328"/>
      <c r="D618" s="324"/>
      <c r="E618" s="115"/>
      <c r="F618" s="115"/>
      <c r="G618" s="329"/>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row>
    <row r="619">
      <c r="A619" s="326"/>
      <c r="B619" s="327"/>
      <c r="C619" s="328"/>
      <c r="D619" s="324"/>
      <c r="E619" s="115"/>
      <c r="F619" s="115"/>
      <c r="G619" s="329"/>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row>
    <row r="620">
      <c r="A620" s="326"/>
      <c r="B620" s="327"/>
      <c r="C620" s="328"/>
      <c r="D620" s="324"/>
      <c r="E620" s="115"/>
      <c r="F620" s="115"/>
      <c r="G620" s="329"/>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row>
    <row r="621">
      <c r="A621" s="326"/>
      <c r="B621" s="327"/>
      <c r="C621" s="328"/>
      <c r="D621" s="324"/>
      <c r="E621" s="115"/>
      <c r="F621" s="115"/>
      <c r="G621" s="329"/>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row>
    <row r="622">
      <c r="A622" s="326"/>
      <c r="B622" s="327"/>
      <c r="C622" s="328"/>
      <c r="D622" s="324"/>
      <c r="E622" s="115"/>
      <c r="F622" s="115"/>
      <c r="G622" s="329"/>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row>
    <row r="623">
      <c r="A623" s="326"/>
      <c r="B623" s="327"/>
      <c r="C623" s="328"/>
      <c r="D623" s="324"/>
      <c r="E623" s="115"/>
      <c r="F623" s="115"/>
      <c r="G623" s="329"/>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row>
    <row r="624">
      <c r="A624" s="326"/>
      <c r="B624" s="327"/>
      <c r="C624" s="328"/>
      <c r="D624" s="324"/>
      <c r="E624" s="115"/>
      <c r="F624" s="115"/>
      <c r="G624" s="329"/>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row>
    <row r="625">
      <c r="A625" s="326"/>
      <c r="B625" s="327"/>
      <c r="C625" s="328"/>
      <c r="D625" s="324"/>
      <c r="E625" s="115"/>
      <c r="F625" s="115"/>
      <c r="G625" s="329"/>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row>
    <row r="626">
      <c r="A626" s="326"/>
      <c r="B626" s="327"/>
      <c r="C626" s="328"/>
      <c r="D626" s="324"/>
      <c r="E626" s="115"/>
      <c r="F626" s="115"/>
      <c r="G626" s="329"/>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row>
    <row r="627">
      <c r="A627" s="326"/>
      <c r="B627" s="327"/>
      <c r="C627" s="328"/>
      <c r="D627" s="324"/>
      <c r="E627" s="115"/>
      <c r="F627" s="115"/>
      <c r="G627" s="329"/>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row>
    <row r="628">
      <c r="A628" s="326"/>
      <c r="B628" s="327"/>
      <c r="C628" s="328"/>
      <c r="D628" s="324"/>
      <c r="E628" s="115"/>
      <c r="F628" s="115"/>
      <c r="G628" s="329"/>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row>
    <row r="629">
      <c r="A629" s="326"/>
      <c r="B629" s="327"/>
      <c r="C629" s="328"/>
      <c r="D629" s="324"/>
      <c r="E629" s="115"/>
      <c r="F629" s="115"/>
      <c r="G629" s="329"/>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row>
    <row r="630">
      <c r="A630" s="326"/>
      <c r="B630" s="327"/>
      <c r="C630" s="328"/>
      <c r="D630" s="324"/>
      <c r="E630" s="115"/>
      <c r="F630" s="115"/>
      <c r="G630" s="329"/>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row>
    <row r="631">
      <c r="A631" s="326"/>
      <c r="B631" s="327"/>
      <c r="C631" s="328"/>
      <c r="D631" s="324"/>
      <c r="E631" s="115"/>
      <c r="F631" s="115"/>
      <c r="G631" s="329"/>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row>
    <row r="632">
      <c r="A632" s="326"/>
      <c r="B632" s="327"/>
      <c r="C632" s="328"/>
      <c r="D632" s="324"/>
      <c r="E632" s="115"/>
      <c r="F632" s="115"/>
      <c r="G632" s="329"/>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row>
    <row r="633">
      <c r="A633" s="326"/>
      <c r="B633" s="327"/>
      <c r="C633" s="328"/>
      <c r="D633" s="324"/>
      <c r="E633" s="115"/>
      <c r="F633" s="115"/>
      <c r="G633" s="329"/>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row>
    <row r="634">
      <c r="A634" s="326"/>
      <c r="B634" s="327"/>
      <c r="C634" s="328"/>
      <c r="D634" s="324"/>
      <c r="E634" s="115"/>
      <c r="F634" s="115"/>
      <c r="G634" s="329"/>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row>
    <row r="635">
      <c r="A635" s="326"/>
      <c r="B635" s="327"/>
      <c r="C635" s="328"/>
      <c r="D635" s="324"/>
      <c r="E635" s="115"/>
      <c r="F635" s="115"/>
      <c r="G635" s="329"/>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row>
    <row r="636">
      <c r="A636" s="326"/>
      <c r="B636" s="327"/>
      <c r="C636" s="328"/>
      <c r="D636" s="324"/>
      <c r="E636" s="115"/>
      <c r="F636" s="115"/>
      <c r="G636" s="329"/>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row>
    <row r="637">
      <c r="A637" s="326"/>
      <c r="B637" s="327"/>
      <c r="C637" s="328"/>
      <c r="D637" s="324"/>
      <c r="E637" s="115"/>
      <c r="F637" s="115"/>
      <c r="G637" s="329"/>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row>
    <row r="638">
      <c r="A638" s="326"/>
      <c r="B638" s="327"/>
      <c r="C638" s="328"/>
      <c r="D638" s="324"/>
      <c r="E638" s="115"/>
      <c r="F638" s="115"/>
      <c r="G638" s="329"/>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row>
    <row r="639">
      <c r="A639" s="326"/>
      <c r="B639" s="327"/>
      <c r="C639" s="328"/>
      <c r="D639" s="324"/>
      <c r="E639" s="115"/>
      <c r="F639" s="115"/>
      <c r="G639" s="329"/>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row>
    <row r="640">
      <c r="A640" s="326"/>
      <c r="B640" s="327"/>
      <c r="C640" s="328"/>
      <c r="D640" s="324"/>
      <c r="E640" s="115"/>
      <c r="F640" s="115"/>
      <c r="G640" s="329"/>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row>
    <row r="641">
      <c r="A641" s="326"/>
      <c r="B641" s="327"/>
      <c r="C641" s="328"/>
      <c r="D641" s="324"/>
      <c r="E641" s="115"/>
      <c r="F641" s="115"/>
      <c r="G641" s="329"/>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row>
    <row r="642">
      <c r="A642" s="326"/>
      <c r="B642" s="327"/>
      <c r="C642" s="328"/>
      <c r="D642" s="324"/>
      <c r="E642" s="115"/>
      <c r="F642" s="115"/>
      <c r="G642" s="329"/>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row>
    <row r="643">
      <c r="A643" s="326"/>
      <c r="B643" s="327"/>
      <c r="C643" s="328"/>
      <c r="D643" s="324"/>
      <c r="E643" s="115"/>
      <c r="F643" s="115"/>
      <c r="G643" s="329"/>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row>
    <row r="644">
      <c r="A644" s="326"/>
      <c r="B644" s="327"/>
      <c r="C644" s="328"/>
      <c r="D644" s="324"/>
      <c r="E644" s="115"/>
      <c r="F644" s="115"/>
      <c r="G644" s="329"/>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row>
    <row r="645">
      <c r="A645" s="326"/>
      <c r="B645" s="327"/>
      <c r="C645" s="328"/>
      <c r="D645" s="324"/>
      <c r="E645" s="115"/>
      <c r="F645" s="115"/>
      <c r="G645" s="329"/>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row>
    <row r="646">
      <c r="A646" s="326"/>
      <c r="B646" s="327"/>
      <c r="C646" s="328"/>
      <c r="D646" s="324"/>
      <c r="E646" s="115"/>
      <c r="F646" s="115"/>
      <c r="G646" s="329"/>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row>
    <row r="647">
      <c r="A647" s="326"/>
      <c r="B647" s="327"/>
      <c r="C647" s="328"/>
      <c r="D647" s="324"/>
      <c r="E647" s="115"/>
      <c r="F647" s="115"/>
      <c r="G647" s="329"/>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row>
    <row r="648">
      <c r="A648" s="326"/>
      <c r="B648" s="327"/>
      <c r="C648" s="328"/>
      <c r="D648" s="324"/>
      <c r="E648" s="115"/>
      <c r="F648" s="115"/>
      <c r="G648" s="329"/>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row>
    <row r="649">
      <c r="A649" s="326"/>
      <c r="B649" s="327"/>
      <c r="C649" s="328"/>
      <c r="D649" s="324"/>
      <c r="E649" s="115"/>
      <c r="F649" s="115"/>
      <c r="G649" s="329"/>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row>
    <row r="650">
      <c r="A650" s="326"/>
      <c r="B650" s="327"/>
      <c r="C650" s="328"/>
      <c r="D650" s="324"/>
      <c r="E650" s="115"/>
      <c r="F650" s="115"/>
      <c r="G650" s="329"/>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row>
    <row r="651">
      <c r="A651" s="326"/>
      <c r="B651" s="327"/>
      <c r="C651" s="328"/>
      <c r="D651" s="324"/>
      <c r="E651" s="115"/>
      <c r="F651" s="115"/>
      <c r="G651" s="329"/>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row>
    <row r="652">
      <c r="A652" s="326"/>
      <c r="B652" s="327"/>
      <c r="C652" s="328"/>
      <c r="D652" s="324"/>
      <c r="E652" s="115"/>
      <c r="F652" s="115"/>
      <c r="G652" s="329"/>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row>
    <row r="653">
      <c r="A653" s="326"/>
      <c r="B653" s="327"/>
      <c r="C653" s="328"/>
      <c r="D653" s="324"/>
      <c r="E653" s="115"/>
      <c r="F653" s="115"/>
      <c r="G653" s="329"/>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row>
    <row r="654">
      <c r="A654" s="326"/>
      <c r="B654" s="327"/>
      <c r="C654" s="328"/>
      <c r="D654" s="324"/>
      <c r="E654" s="115"/>
      <c r="F654" s="115"/>
      <c r="G654" s="329"/>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row>
    <row r="655">
      <c r="A655" s="326"/>
      <c r="B655" s="327"/>
      <c r="C655" s="328"/>
      <c r="D655" s="324"/>
      <c r="E655" s="115"/>
      <c r="F655" s="115"/>
      <c r="G655" s="329"/>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row>
    <row r="656">
      <c r="A656" s="326"/>
      <c r="B656" s="327"/>
      <c r="C656" s="328"/>
      <c r="D656" s="324"/>
      <c r="E656" s="115"/>
      <c r="F656" s="115"/>
      <c r="G656" s="329"/>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row>
    <row r="657">
      <c r="A657" s="326"/>
      <c r="B657" s="327"/>
      <c r="C657" s="328"/>
      <c r="D657" s="324"/>
      <c r="E657" s="115"/>
      <c r="F657" s="115"/>
      <c r="G657" s="329"/>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row>
    <row r="658">
      <c r="A658" s="326"/>
      <c r="B658" s="327"/>
      <c r="C658" s="328"/>
      <c r="D658" s="324"/>
      <c r="E658" s="115"/>
      <c r="F658" s="115"/>
      <c r="G658" s="329"/>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row>
    <row r="659">
      <c r="A659" s="326"/>
      <c r="B659" s="327"/>
      <c r="C659" s="328"/>
      <c r="D659" s="324"/>
      <c r="E659" s="115"/>
      <c r="F659" s="115"/>
      <c r="G659" s="329"/>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row>
    <row r="660">
      <c r="A660" s="326"/>
      <c r="B660" s="327"/>
      <c r="C660" s="328"/>
      <c r="D660" s="324"/>
      <c r="E660" s="115"/>
      <c r="F660" s="115"/>
      <c r="G660" s="329"/>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row>
    <row r="661">
      <c r="A661" s="326"/>
      <c r="B661" s="327"/>
      <c r="C661" s="328"/>
      <c r="D661" s="324"/>
      <c r="E661" s="115"/>
      <c r="F661" s="115"/>
      <c r="G661" s="329"/>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row>
    <row r="662">
      <c r="A662" s="326"/>
      <c r="B662" s="327"/>
      <c r="C662" s="328"/>
      <c r="D662" s="324"/>
      <c r="E662" s="115"/>
      <c r="F662" s="115"/>
      <c r="G662" s="329"/>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row>
    <row r="663">
      <c r="A663" s="326"/>
      <c r="B663" s="327"/>
      <c r="C663" s="328"/>
      <c r="D663" s="324"/>
      <c r="E663" s="115"/>
      <c r="F663" s="115"/>
      <c r="G663" s="329"/>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row>
    <row r="664">
      <c r="A664" s="326"/>
      <c r="B664" s="327"/>
      <c r="C664" s="328"/>
      <c r="D664" s="324"/>
      <c r="E664" s="115"/>
      <c r="F664" s="115"/>
      <c r="G664" s="329"/>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row>
    <row r="665">
      <c r="A665" s="326"/>
      <c r="B665" s="327"/>
      <c r="C665" s="328"/>
      <c r="D665" s="324"/>
      <c r="E665" s="115"/>
      <c r="F665" s="115"/>
      <c r="G665" s="329"/>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row>
    <row r="666">
      <c r="A666" s="326"/>
      <c r="B666" s="327"/>
      <c r="C666" s="328"/>
      <c r="D666" s="324"/>
      <c r="E666" s="115"/>
      <c r="F666" s="115"/>
      <c r="G666" s="329"/>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row>
    <row r="667">
      <c r="A667" s="326"/>
      <c r="B667" s="327"/>
      <c r="C667" s="328"/>
      <c r="D667" s="324"/>
      <c r="E667" s="115"/>
      <c r="F667" s="115"/>
      <c r="G667" s="329"/>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row>
    <row r="668">
      <c r="A668" s="326"/>
      <c r="B668" s="327"/>
      <c r="C668" s="328"/>
      <c r="D668" s="324"/>
      <c r="E668" s="115"/>
      <c r="F668" s="115"/>
      <c r="G668" s="329"/>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row>
    <row r="669">
      <c r="A669" s="326"/>
      <c r="B669" s="327"/>
      <c r="C669" s="328"/>
      <c r="D669" s="324"/>
      <c r="E669" s="115"/>
      <c r="F669" s="115"/>
      <c r="G669" s="329"/>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row>
    <row r="670">
      <c r="A670" s="326"/>
      <c r="B670" s="327"/>
      <c r="C670" s="328"/>
      <c r="D670" s="324"/>
      <c r="E670" s="115"/>
      <c r="F670" s="115"/>
      <c r="G670" s="329"/>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row>
    <row r="671">
      <c r="A671" s="326"/>
      <c r="B671" s="327"/>
      <c r="C671" s="328"/>
      <c r="D671" s="324"/>
      <c r="E671" s="115"/>
      <c r="F671" s="115"/>
      <c r="G671" s="329"/>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row>
    <row r="672">
      <c r="A672" s="326"/>
      <c r="B672" s="327"/>
      <c r="C672" s="328"/>
      <c r="D672" s="324"/>
      <c r="E672" s="115"/>
      <c r="F672" s="115"/>
      <c r="G672" s="329"/>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row>
    <row r="673">
      <c r="A673" s="326"/>
      <c r="B673" s="327"/>
      <c r="C673" s="328"/>
      <c r="D673" s="324"/>
      <c r="E673" s="115"/>
      <c r="F673" s="115"/>
      <c r="G673" s="329"/>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row>
    <row r="674">
      <c r="A674" s="326"/>
      <c r="B674" s="327"/>
      <c r="C674" s="328"/>
      <c r="D674" s="324"/>
      <c r="E674" s="115"/>
      <c r="F674" s="115"/>
      <c r="G674" s="329"/>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row>
    <row r="675">
      <c r="A675" s="326"/>
      <c r="B675" s="327"/>
      <c r="C675" s="328"/>
      <c r="D675" s="324"/>
      <c r="E675" s="115"/>
      <c r="F675" s="115"/>
      <c r="G675" s="329"/>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row>
    <row r="676">
      <c r="A676" s="326"/>
      <c r="B676" s="327"/>
      <c r="C676" s="328"/>
      <c r="D676" s="324"/>
      <c r="E676" s="115"/>
      <c r="F676" s="115"/>
      <c r="G676" s="329"/>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row>
    <row r="677">
      <c r="A677" s="326"/>
      <c r="B677" s="327"/>
      <c r="C677" s="328"/>
      <c r="D677" s="324"/>
      <c r="E677" s="115"/>
      <c r="F677" s="115"/>
      <c r="G677" s="329"/>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row>
    <row r="678">
      <c r="A678" s="326"/>
      <c r="B678" s="327"/>
      <c r="C678" s="328"/>
      <c r="D678" s="324"/>
      <c r="E678" s="115"/>
      <c r="F678" s="115"/>
      <c r="G678" s="329"/>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row>
    <row r="679">
      <c r="A679" s="326"/>
      <c r="B679" s="327"/>
      <c r="C679" s="328"/>
      <c r="D679" s="324"/>
      <c r="E679" s="115"/>
      <c r="F679" s="115"/>
      <c r="G679" s="329"/>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row>
    <row r="680">
      <c r="A680" s="326"/>
      <c r="B680" s="327"/>
      <c r="C680" s="328"/>
      <c r="D680" s="324"/>
      <c r="E680" s="115"/>
      <c r="F680" s="115"/>
      <c r="G680" s="329"/>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row>
    <row r="681">
      <c r="A681" s="326"/>
      <c r="B681" s="327"/>
      <c r="C681" s="328"/>
      <c r="D681" s="324"/>
      <c r="E681" s="115"/>
      <c r="F681" s="115"/>
      <c r="G681" s="329"/>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row>
    <row r="682">
      <c r="A682" s="326"/>
      <c r="B682" s="327"/>
      <c r="C682" s="328"/>
      <c r="D682" s="324"/>
      <c r="E682" s="115"/>
      <c r="F682" s="115"/>
      <c r="G682" s="329"/>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row>
    <row r="683">
      <c r="A683" s="326"/>
      <c r="B683" s="327"/>
      <c r="C683" s="328"/>
      <c r="D683" s="324"/>
      <c r="E683" s="115"/>
      <c r="F683" s="115"/>
      <c r="G683" s="329"/>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row>
    <row r="684">
      <c r="A684" s="326"/>
      <c r="B684" s="327"/>
      <c r="C684" s="328"/>
      <c r="D684" s="324"/>
      <c r="E684" s="115"/>
      <c r="F684" s="115"/>
      <c r="G684" s="329"/>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row>
    <row r="685">
      <c r="A685" s="326"/>
      <c r="B685" s="327"/>
      <c r="C685" s="328"/>
      <c r="D685" s="324"/>
      <c r="E685" s="115"/>
      <c r="F685" s="115"/>
      <c r="G685" s="329"/>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row>
    <row r="686">
      <c r="A686" s="326"/>
      <c r="B686" s="327"/>
      <c r="C686" s="328"/>
      <c r="D686" s="324"/>
      <c r="E686" s="115"/>
      <c r="F686" s="115"/>
      <c r="G686" s="329"/>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row>
    <row r="687">
      <c r="A687" s="326"/>
      <c r="B687" s="327"/>
      <c r="C687" s="328"/>
      <c r="D687" s="324"/>
      <c r="E687" s="115"/>
      <c r="F687" s="115"/>
      <c r="G687" s="329"/>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row>
    <row r="688">
      <c r="A688" s="326"/>
      <c r="B688" s="327"/>
      <c r="C688" s="328"/>
      <c r="D688" s="324"/>
      <c r="E688" s="115"/>
      <c r="F688" s="115"/>
      <c r="G688" s="329"/>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row>
    <row r="689">
      <c r="A689" s="326"/>
      <c r="B689" s="327"/>
      <c r="C689" s="328"/>
      <c r="D689" s="324"/>
      <c r="E689" s="115"/>
      <c r="F689" s="115"/>
      <c r="G689" s="329"/>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row>
    <row r="690">
      <c r="A690" s="326"/>
      <c r="B690" s="327"/>
      <c r="C690" s="328"/>
      <c r="D690" s="324"/>
      <c r="E690" s="115"/>
      <c r="F690" s="115"/>
      <c r="G690" s="329"/>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row>
    <row r="691">
      <c r="A691" s="326"/>
      <c r="B691" s="327"/>
      <c r="C691" s="328"/>
      <c r="D691" s="324"/>
      <c r="E691" s="115"/>
      <c r="F691" s="115"/>
      <c r="G691" s="329"/>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row>
    <row r="692">
      <c r="A692" s="326"/>
      <c r="B692" s="327"/>
      <c r="C692" s="328"/>
      <c r="D692" s="324"/>
      <c r="E692" s="115"/>
      <c r="F692" s="115"/>
      <c r="G692" s="329"/>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row>
    <row r="693">
      <c r="A693" s="326"/>
      <c r="B693" s="327"/>
      <c r="C693" s="328"/>
      <c r="D693" s="324"/>
      <c r="E693" s="115"/>
      <c r="F693" s="115"/>
      <c r="G693" s="329"/>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row>
    <row r="694">
      <c r="A694" s="326"/>
      <c r="B694" s="327"/>
      <c r="C694" s="328"/>
      <c r="D694" s="324"/>
      <c r="E694" s="115"/>
      <c r="F694" s="115"/>
      <c r="G694" s="329"/>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row>
    <row r="695">
      <c r="A695" s="326"/>
      <c r="B695" s="327"/>
      <c r="C695" s="328"/>
      <c r="D695" s="324"/>
      <c r="E695" s="115"/>
      <c r="F695" s="115"/>
      <c r="G695" s="329"/>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row>
    <row r="696">
      <c r="A696" s="326"/>
      <c r="B696" s="327"/>
      <c r="C696" s="328"/>
      <c r="D696" s="324"/>
      <c r="E696" s="115"/>
      <c r="F696" s="115"/>
      <c r="G696" s="329"/>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row>
    <row r="697">
      <c r="A697" s="326"/>
      <c r="B697" s="327"/>
      <c r="C697" s="328"/>
      <c r="D697" s="324"/>
      <c r="E697" s="115"/>
      <c r="F697" s="115"/>
      <c r="G697" s="329"/>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row>
    <row r="698">
      <c r="A698" s="326"/>
      <c r="B698" s="327"/>
      <c r="C698" s="328"/>
      <c r="D698" s="324"/>
      <c r="E698" s="115"/>
      <c r="F698" s="115"/>
      <c r="G698" s="329"/>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row>
    <row r="699">
      <c r="A699" s="326"/>
      <c r="B699" s="327"/>
      <c r="C699" s="328"/>
      <c r="D699" s="324"/>
      <c r="E699" s="115"/>
      <c r="F699" s="115"/>
      <c r="G699" s="329"/>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row>
    <row r="700">
      <c r="A700" s="326"/>
      <c r="B700" s="327"/>
      <c r="C700" s="328"/>
      <c r="D700" s="324"/>
      <c r="E700" s="115"/>
      <c r="F700" s="115"/>
      <c r="G700" s="329"/>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row>
    <row r="701">
      <c r="A701" s="326"/>
      <c r="B701" s="327"/>
      <c r="C701" s="328"/>
      <c r="D701" s="324"/>
      <c r="E701" s="115"/>
      <c r="F701" s="115"/>
      <c r="G701" s="329"/>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row>
    <row r="702">
      <c r="A702" s="326"/>
      <c r="B702" s="327"/>
      <c r="C702" s="328"/>
      <c r="D702" s="324"/>
      <c r="E702" s="115"/>
      <c r="F702" s="115"/>
      <c r="G702" s="329"/>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row>
    <row r="703">
      <c r="A703" s="326"/>
      <c r="B703" s="327"/>
      <c r="C703" s="328"/>
      <c r="D703" s="324"/>
      <c r="E703" s="115"/>
      <c r="F703" s="115"/>
      <c r="G703" s="329"/>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row>
    <row r="704">
      <c r="A704" s="326"/>
      <c r="B704" s="327"/>
      <c r="C704" s="328"/>
      <c r="D704" s="324"/>
      <c r="E704" s="115"/>
      <c r="F704" s="115"/>
      <c r="G704" s="329"/>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row>
    <row r="705">
      <c r="A705" s="326"/>
      <c r="B705" s="327"/>
      <c r="C705" s="328"/>
      <c r="D705" s="324"/>
      <c r="E705" s="115"/>
      <c r="F705" s="115"/>
      <c r="G705" s="329"/>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row>
    <row r="706">
      <c r="A706" s="326"/>
      <c r="B706" s="327"/>
      <c r="C706" s="328"/>
      <c r="D706" s="324"/>
      <c r="E706" s="115"/>
      <c r="F706" s="115"/>
      <c r="G706" s="329"/>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row>
    <row r="707">
      <c r="A707" s="326"/>
      <c r="B707" s="327"/>
      <c r="C707" s="328"/>
      <c r="D707" s="324"/>
      <c r="E707" s="115"/>
      <c r="F707" s="115"/>
      <c r="G707" s="329"/>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row>
    <row r="708">
      <c r="A708" s="326"/>
      <c r="B708" s="327"/>
      <c r="C708" s="328"/>
      <c r="D708" s="324"/>
      <c r="E708" s="115"/>
      <c r="F708" s="115"/>
      <c r="G708" s="329"/>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row>
    <row r="709">
      <c r="A709" s="326"/>
      <c r="B709" s="327"/>
      <c r="C709" s="328"/>
      <c r="D709" s="324"/>
      <c r="E709" s="115"/>
      <c r="F709" s="115"/>
      <c r="G709" s="329"/>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row>
    <row r="710">
      <c r="A710" s="326"/>
      <c r="B710" s="327"/>
      <c r="C710" s="328"/>
      <c r="D710" s="324"/>
      <c r="E710" s="115"/>
      <c r="F710" s="115"/>
      <c r="G710" s="329"/>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row>
    <row r="711">
      <c r="A711" s="326"/>
      <c r="B711" s="327"/>
      <c r="C711" s="328"/>
      <c r="D711" s="324"/>
      <c r="E711" s="115"/>
      <c r="F711" s="115"/>
      <c r="G711" s="329"/>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row>
    <row r="712">
      <c r="A712" s="326"/>
      <c r="B712" s="327"/>
      <c r="C712" s="328"/>
      <c r="D712" s="324"/>
      <c r="E712" s="115"/>
      <c r="F712" s="115"/>
      <c r="G712" s="329"/>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row>
    <row r="713">
      <c r="A713" s="326"/>
      <c r="B713" s="327"/>
      <c r="C713" s="328"/>
      <c r="D713" s="324"/>
      <c r="E713" s="115"/>
      <c r="F713" s="115"/>
      <c r="G713" s="329"/>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row>
    <row r="714">
      <c r="A714" s="326"/>
      <c r="B714" s="327"/>
      <c r="C714" s="328"/>
      <c r="D714" s="324"/>
      <c r="E714" s="115"/>
      <c r="F714" s="115"/>
      <c r="G714" s="329"/>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row>
    <row r="715">
      <c r="A715" s="326"/>
      <c r="B715" s="327"/>
      <c r="C715" s="328"/>
      <c r="D715" s="324"/>
      <c r="E715" s="115"/>
      <c r="F715" s="115"/>
      <c r="G715" s="329"/>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row>
    <row r="716">
      <c r="A716" s="326"/>
      <c r="B716" s="327"/>
      <c r="C716" s="328"/>
      <c r="D716" s="324"/>
      <c r="E716" s="115"/>
      <c r="F716" s="115"/>
      <c r="G716" s="329"/>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row>
    <row r="717">
      <c r="A717" s="326"/>
      <c r="B717" s="327"/>
      <c r="C717" s="328"/>
      <c r="D717" s="324"/>
      <c r="E717" s="115"/>
      <c r="F717" s="115"/>
      <c r="G717" s="329"/>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row>
    <row r="718">
      <c r="A718" s="326"/>
      <c r="B718" s="327"/>
      <c r="C718" s="328"/>
      <c r="D718" s="324"/>
      <c r="E718" s="115"/>
      <c r="F718" s="115"/>
      <c r="G718" s="329"/>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row>
    <row r="719">
      <c r="A719" s="326"/>
      <c r="B719" s="327"/>
      <c r="C719" s="328"/>
      <c r="D719" s="324"/>
      <c r="E719" s="115"/>
      <c r="F719" s="115"/>
      <c r="G719" s="329"/>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row>
    <row r="720">
      <c r="A720" s="326"/>
      <c r="B720" s="327"/>
      <c r="C720" s="328"/>
      <c r="D720" s="324"/>
      <c r="E720" s="115"/>
      <c r="F720" s="115"/>
      <c r="G720" s="329"/>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row>
    <row r="721">
      <c r="A721" s="326"/>
      <c r="B721" s="327"/>
      <c r="C721" s="328"/>
      <c r="D721" s="324"/>
      <c r="E721" s="115"/>
      <c r="F721" s="115"/>
      <c r="G721" s="329"/>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row>
    <row r="722">
      <c r="A722" s="326"/>
      <c r="B722" s="327"/>
      <c r="C722" s="328"/>
      <c r="D722" s="324"/>
      <c r="E722" s="115"/>
      <c r="F722" s="115"/>
      <c r="G722" s="329"/>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row>
    <row r="723">
      <c r="A723" s="326"/>
      <c r="B723" s="327"/>
      <c r="C723" s="328"/>
      <c r="D723" s="324"/>
      <c r="E723" s="115"/>
      <c r="F723" s="115"/>
      <c r="G723" s="329"/>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row>
    <row r="724">
      <c r="A724" s="326"/>
      <c r="B724" s="327"/>
      <c r="C724" s="328"/>
      <c r="D724" s="324"/>
      <c r="E724" s="115"/>
      <c r="F724" s="115"/>
      <c r="G724" s="329"/>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row>
    <row r="725">
      <c r="A725" s="326"/>
      <c r="B725" s="327"/>
      <c r="C725" s="328"/>
      <c r="D725" s="324"/>
      <c r="E725" s="115"/>
      <c r="F725" s="115"/>
      <c r="G725" s="329"/>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row>
    <row r="726">
      <c r="A726" s="326"/>
      <c r="B726" s="327"/>
      <c r="C726" s="328"/>
      <c r="D726" s="324"/>
      <c r="E726" s="115"/>
      <c r="F726" s="115"/>
      <c r="G726" s="329"/>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row>
    <row r="727">
      <c r="A727" s="326"/>
      <c r="B727" s="327"/>
      <c r="C727" s="328"/>
      <c r="D727" s="324"/>
      <c r="E727" s="115"/>
      <c r="F727" s="115"/>
      <c r="G727" s="329"/>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row>
    <row r="728">
      <c r="A728" s="326"/>
      <c r="B728" s="327"/>
      <c r="C728" s="328"/>
      <c r="D728" s="324"/>
      <c r="E728" s="115"/>
      <c r="F728" s="115"/>
      <c r="G728" s="329"/>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row>
    <row r="729">
      <c r="A729" s="326"/>
      <c r="B729" s="327"/>
      <c r="C729" s="328"/>
      <c r="D729" s="324"/>
      <c r="E729" s="115"/>
      <c r="F729" s="115"/>
      <c r="G729" s="329"/>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row>
    <row r="730">
      <c r="A730" s="326"/>
      <c r="B730" s="327"/>
      <c r="C730" s="328"/>
      <c r="D730" s="324"/>
      <c r="E730" s="115"/>
      <c r="F730" s="115"/>
      <c r="G730" s="329"/>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row>
    <row r="731">
      <c r="A731" s="326"/>
      <c r="B731" s="327"/>
      <c r="C731" s="328"/>
      <c r="D731" s="324"/>
      <c r="E731" s="115"/>
      <c r="F731" s="115"/>
      <c r="G731" s="329"/>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row>
    <row r="732">
      <c r="A732" s="326"/>
      <c r="B732" s="327"/>
      <c r="C732" s="328"/>
      <c r="D732" s="324"/>
      <c r="E732" s="115"/>
      <c r="F732" s="115"/>
      <c r="G732" s="329"/>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row>
    <row r="733">
      <c r="A733" s="326"/>
      <c r="B733" s="327"/>
      <c r="C733" s="328"/>
      <c r="D733" s="324"/>
      <c r="E733" s="115"/>
      <c r="F733" s="115"/>
      <c r="G733" s="329"/>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row>
    <row r="734">
      <c r="A734" s="326"/>
      <c r="B734" s="327"/>
      <c r="C734" s="328"/>
      <c r="D734" s="324"/>
      <c r="E734" s="115"/>
      <c r="F734" s="115"/>
      <c r="G734" s="329"/>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row>
    <row r="735">
      <c r="A735" s="326"/>
      <c r="B735" s="327"/>
      <c r="C735" s="328"/>
      <c r="D735" s="324"/>
      <c r="E735" s="115"/>
      <c r="F735" s="115"/>
      <c r="G735" s="329"/>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row>
    <row r="736">
      <c r="A736" s="326"/>
      <c r="B736" s="327"/>
      <c r="C736" s="328"/>
      <c r="D736" s="324"/>
      <c r="E736" s="115"/>
      <c r="F736" s="115"/>
      <c r="G736" s="329"/>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row>
    <row r="737">
      <c r="A737" s="326"/>
      <c r="B737" s="327"/>
      <c r="C737" s="328"/>
      <c r="D737" s="324"/>
      <c r="E737" s="115"/>
      <c r="F737" s="115"/>
      <c r="G737" s="329"/>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row>
    <row r="738">
      <c r="A738" s="326"/>
      <c r="B738" s="327"/>
      <c r="C738" s="328"/>
      <c r="D738" s="324"/>
      <c r="E738" s="115"/>
      <c r="F738" s="115"/>
      <c r="G738" s="329"/>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row>
    <row r="739">
      <c r="A739" s="326"/>
      <c r="B739" s="327"/>
      <c r="C739" s="328"/>
      <c r="D739" s="324"/>
      <c r="E739" s="115"/>
      <c r="F739" s="115"/>
      <c r="G739" s="329"/>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row>
    <row r="740">
      <c r="A740" s="326"/>
      <c r="B740" s="327"/>
      <c r="C740" s="328"/>
      <c r="D740" s="324"/>
      <c r="E740" s="115"/>
      <c r="F740" s="115"/>
      <c r="G740" s="329"/>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row>
    <row r="741">
      <c r="A741" s="326"/>
      <c r="B741" s="327"/>
      <c r="C741" s="328"/>
      <c r="D741" s="324"/>
      <c r="E741" s="115"/>
      <c r="F741" s="115"/>
      <c r="G741" s="329"/>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row>
    <row r="742">
      <c r="A742" s="326"/>
      <c r="B742" s="327"/>
      <c r="C742" s="328"/>
      <c r="D742" s="324"/>
      <c r="E742" s="115"/>
      <c r="F742" s="115"/>
      <c r="G742" s="329"/>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row>
    <row r="743">
      <c r="A743" s="326"/>
      <c r="B743" s="327"/>
      <c r="C743" s="328"/>
      <c r="D743" s="324"/>
      <c r="E743" s="115"/>
      <c r="F743" s="115"/>
      <c r="G743" s="329"/>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row>
    <row r="744">
      <c r="A744" s="326"/>
      <c r="B744" s="327"/>
      <c r="C744" s="328"/>
      <c r="D744" s="324"/>
      <c r="E744" s="115"/>
      <c r="F744" s="115"/>
      <c r="G744" s="329"/>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row>
    <row r="745">
      <c r="A745" s="326"/>
      <c r="B745" s="327"/>
      <c r="C745" s="328"/>
      <c r="D745" s="324"/>
      <c r="E745" s="115"/>
      <c r="F745" s="115"/>
      <c r="G745" s="329"/>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row>
    <row r="746">
      <c r="A746" s="326"/>
      <c r="B746" s="327"/>
      <c r="C746" s="328"/>
      <c r="D746" s="324"/>
      <c r="E746" s="115"/>
      <c r="F746" s="115"/>
      <c r="G746" s="329"/>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row>
    <row r="747">
      <c r="A747" s="326"/>
      <c r="B747" s="327"/>
      <c r="C747" s="328"/>
      <c r="D747" s="324"/>
      <c r="E747" s="115"/>
      <c r="F747" s="115"/>
      <c r="G747" s="329"/>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row>
    <row r="748">
      <c r="A748" s="326"/>
      <c r="B748" s="327"/>
      <c r="C748" s="328"/>
      <c r="D748" s="324"/>
      <c r="E748" s="115"/>
      <c r="F748" s="115"/>
      <c r="G748" s="329"/>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row>
    <row r="749">
      <c r="A749" s="326"/>
      <c r="B749" s="327"/>
      <c r="C749" s="328"/>
      <c r="D749" s="324"/>
      <c r="E749" s="115"/>
      <c r="F749" s="115"/>
      <c r="G749" s="329"/>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row>
    <row r="750">
      <c r="A750" s="326"/>
      <c r="B750" s="327"/>
      <c r="C750" s="328"/>
      <c r="D750" s="324"/>
      <c r="E750" s="115"/>
      <c r="F750" s="115"/>
      <c r="G750" s="329"/>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row>
    <row r="751">
      <c r="A751" s="326"/>
      <c r="B751" s="327"/>
      <c r="C751" s="328"/>
      <c r="D751" s="324"/>
      <c r="E751" s="115"/>
      <c r="F751" s="115"/>
      <c r="G751" s="329"/>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row>
    <row r="752">
      <c r="A752" s="326"/>
      <c r="B752" s="327"/>
      <c r="C752" s="328"/>
      <c r="D752" s="324"/>
      <c r="E752" s="115"/>
      <c r="F752" s="115"/>
      <c r="G752" s="329"/>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row>
    <row r="753">
      <c r="A753" s="326"/>
      <c r="B753" s="327"/>
      <c r="C753" s="328"/>
      <c r="D753" s="324"/>
      <c r="E753" s="115"/>
      <c r="F753" s="115"/>
      <c r="G753" s="329"/>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row>
    <row r="754">
      <c r="A754" s="326"/>
      <c r="B754" s="327"/>
      <c r="C754" s="328"/>
      <c r="D754" s="324"/>
      <c r="E754" s="115"/>
      <c r="F754" s="115"/>
      <c r="G754" s="329"/>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row>
    <row r="755">
      <c r="A755" s="326"/>
      <c r="B755" s="327"/>
      <c r="C755" s="328"/>
      <c r="D755" s="324"/>
      <c r="E755" s="115"/>
      <c r="F755" s="115"/>
      <c r="G755" s="329"/>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row>
    <row r="756">
      <c r="A756" s="326"/>
      <c r="B756" s="327"/>
      <c r="C756" s="328"/>
      <c r="D756" s="324"/>
      <c r="E756" s="115"/>
      <c r="F756" s="115"/>
      <c r="G756" s="329"/>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row>
    <row r="757">
      <c r="A757" s="326"/>
      <c r="B757" s="327"/>
      <c r="C757" s="328"/>
      <c r="D757" s="324"/>
      <c r="E757" s="115"/>
      <c r="F757" s="115"/>
      <c r="G757" s="329"/>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row>
    <row r="758">
      <c r="A758" s="326"/>
      <c r="B758" s="327"/>
      <c r="C758" s="328"/>
      <c r="D758" s="324"/>
      <c r="E758" s="115"/>
      <c r="F758" s="115"/>
      <c r="G758" s="329"/>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row>
    <row r="759">
      <c r="A759" s="326"/>
      <c r="B759" s="327"/>
      <c r="C759" s="328"/>
      <c r="D759" s="324"/>
      <c r="E759" s="115"/>
      <c r="F759" s="115"/>
      <c r="G759" s="329"/>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row>
    <row r="760">
      <c r="A760" s="326"/>
      <c r="B760" s="327"/>
      <c r="C760" s="328"/>
      <c r="D760" s="324"/>
      <c r="E760" s="115"/>
      <c r="F760" s="115"/>
      <c r="G760" s="329"/>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row>
    <row r="761">
      <c r="A761" s="326"/>
      <c r="B761" s="327"/>
      <c r="C761" s="328"/>
      <c r="D761" s="324"/>
      <c r="E761" s="115"/>
      <c r="F761" s="115"/>
      <c r="G761" s="329"/>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row>
    <row r="762">
      <c r="A762" s="326"/>
      <c r="B762" s="327"/>
      <c r="C762" s="328"/>
      <c r="D762" s="324"/>
      <c r="E762" s="115"/>
      <c r="F762" s="115"/>
      <c r="G762" s="329"/>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row>
    <row r="763">
      <c r="A763" s="326"/>
      <c r="B763" s="327"/>
      <c r="C763" s="328"/>
      <c r="D763" s="324"/>
      <c r="E763" s="115"/>
      <c r="F763" s="115"/>
      <c r="G763" s="329"/>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row>
    <row r="764">
      <c r="A764" s="326"/>
      <c r="B764" s="327"/>
      <c r="C764" s="328"/>
      <c r="D764" s="324"/>
      <c r="E764" s="115"/>
      <c r="F764" s="115"/>
      <c r="G764" s="329"/>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row>
    <row r="765">
      <c r="A765" s="326"/>
      <c r="B765" s="327"/>
      <c r="C765" s="328"/>
      <c r="D765" s="324"/>
      <c r="E765" s="115"/>
      <c r="F765" s="115"/>
      <c r="G765" s="329"/>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row>
    <row r="766">
      <c r="A766" s="326"/>
      <c r="B766" s="327"/>
      <c r="C766" s="328"/>
      <c r="D766" s="324"/>
      <c r="E766" s="115"/>
      <c r="F766" s="115"/>
      <c r="G766" s="329"/>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row>
    <row r="767">
      <c r="A767" s="326"/>
      <c r="B767" s="327"/>
      <c r="C767" s="328"/>
      <c r="D767" s="324"/>
      <c r="E767" s="115"/>
      <c r="F767" s="115"/>
      <c r="G767" s="329"/>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row>
    <row r="768">
      <c r="A768" s="326"/>
      <c r="B768" s="327"/>
      <c r="C768" s="328"/>
      <c r="D768" s="324"/>
      <c r="E768" s="115"/>
      <c r="F768" s="115"/>
      <c r="G768" s="329"/>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row>
    <row r="769">
      <c r="A769" s="326"/>
      <c r="B769" s="327"/>
      <c r="C769" s="328"/>
      <c r="D769" s="324"/>
      <c r="E769" s="115"/>
      <c r="F769" s="115"/>
      <c r="G769" s="329"/>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row>
    <row r="770">
      <c r="A770" s="326"/>
      <c r="B770" s="327"/>
      <c r="C770" s="328"/>
      <c r="D770" s="324"/>
      <c r="E770" s="115"/>
      <c r="F770" s="115"/>
      <c r="G770" s="329"/>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row>
    <row r="771">
      <c r="A771" s="326"/>
      <c r="B771" s="327"/>
      <c r="C771" s="328"/>
      <c r="D771" s="324"/>
      <c r="E771" s="115"/>
      <c r="F771" s="115"/>
      <c r="G771" s="329"/>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row>
    <row r="772">
      <c r="A772" s="326"/>
      <c r="B772" s="327"/>
      <c r="C772" s="328"/>
      <c r="D772" s="324"/>
      <c r="E772" s="115"/>
      <c r="F772" s="115"/>
      <c r="G772" s="329"/>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row>
    <row r="773">
      <c r="A773" s="326"/>
      <c r="B773" s="327"/>
      <c r="C773" s="328"/>
      <c r="D773" s="324"/>
      <c r="E773" s="115"/>
      <c r="F773" s="115"/>
      <c r="G773" s="329"/>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row>
    <row r="774">
      <c r="A774" s="326"/>
      <c r="B774" s="327"/>
      <c r="C774" s="328"/>
      <c r="D774" s="324"/>
      <c r="E774" s="115"/>
      <c r="F774" s="115"/>
      <c r="G774" s="329"/>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row>
    <row r="775">
      <c r="A775" s="326"/>
      <c r="B775" s="327"/>
      <c r="C775" s="328"/>
      <c r="D775" s="324"/>
      <c r="E775" s="115"/>
      <c r="F775" s="115"/>
      <c r="G775" s="329"/>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row>
    <row r="776">
      <c r="A776" s="326"/>
      <c r="B776" s="327"/>
      <c r="C776" s="328"/>
      <c r="D776" s="324"/>
      <c r="E776" s="115"/>
      <c r="F776" s="115"/>
      <c r="G776" s="329"/>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row>
    <row r="777">
      <c r="A777" s="326"/>
      <c r="B777" s="327"/>
      <c r="C777" s="328"/>
      <c r="D777" s="324"/>
      <c r="E777" s="115"/>
      <c r="F777" s="115"/>
      <c r="G777" s="329"/>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row>
    <row r="778">
      <c r="A778" s="326"/>
      <c r="B778" s="327"/>
      <c r="C778" s="328"/>
      <c r="D778" s="324"/>
      <c r="E778" s="115"/>
      <c r="F778" s="115"/>
      <c r="G778" s="329"/>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row>
    <row r="779">
      <c r="A779" s="326"/>
      <c r="B779" s="327"/>
      <c r="C779" s="328"/>
      <c r="D779" s="324"/>
      <c r="E779" s="115"/>
      <c r="F779" s="115"/>
      <c r="G779" s="329"/>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row>
    <row r="780">
      <c r="A780" s="326"/>
      <c r="B780" s="327"/>
      <c r="C780" s="328"/>
      <c r="D780" s="324"/>
      <c r="E780" s="115"/>
      <c r="F780" s="115"/>
      <c r="G780" s="329"/>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row>
    <row r="781">
      <c r="A781" s="326"/>
      <c r="B781" s="327"/>
      <c r="C781" s="328"/>
      <c r="D781" s="324"/>
      <c r="E781" s="115"/>
      <c r="F781" s="115"/>
      <c r="G781" s="329"/>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row>
    <row r="782">
      <c r="A782" s="326"/>
      <c r="B782" s="327"/>
      <c r="C782" s="328"/>
      <c r="D782" s="324"/>
      <c r="E782" s="115"/>
      <c r="F782" s="115"/>
      <c r="G782" s="329"/>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row>
    <row r="783">
      <c r="A783" s="326"/>
      <c r="B783" s="327"/>
      <c r="C783" s="328"/>
      <c r="D783" s="324"/>
      <c r="E783" s="115"/>
      <c r="F783" s="115"/>
      <c r="G783" s="329"/>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row>
    <row r="784">
      <c r="A784" s="326"/>
      <c r="B784" s="327"/>
      <c r="C784" s="328"/>
      <c r="D784" s="324"/>
      <c r="E784" s="115"/>
      <c r="F784" s="115"/>
      <c r="G784" s="329"/>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row>
    <row r="785">
      <c r="A785" s="326"/>
      <c r="B785" s="327"/>
      <c r="C785" s="328"/>
      <c r="D785" s="324"/>
      <c r="E785" s="115"/>
      <c r="F785" s="115"/>
      <c r="G785" s="329"/>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row>
    <row r="786">
      <c r="A786" s="326"/>
      <c r="B786" s="327"/>
      <c r="C786" s="328"/>
      <c r="D786" s="324"/>
      <c r="E786" s="115"/>
      <c r="F786" s="115"/>
      <c r="G786" s="329"/>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row>
    <row r="787">
      <c r="A787" s="326"/>
      <c r="B787" s="327"/>
      <c r="C787" s="328"/>
      <c r="D787" s="324"/>
      <c r="E787" s="115"/>
      <c r="F787" s="115"/>
      <c r="G787" s="329"/>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row>
    <row r="788">
      <c r="A788" s="326"/>
      <c r="B788" s="327"/>
      <c r="C788" s="328"/>
      <c r="D788" s="324"/>
      <c r="E788" s="115"/>
      <c r="F788" s="115"/>
      <c r="G788" s="329"/>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row>
    <row r="789">
      <c r="A789" s="326"/>
      <c r="B789" s="327"/>
      <c r="C789" s="328"/>
      <c r="D789" s="324"/>
      <c r="E789" s="115"/>
      <c r="F789" s="115"/>
      <c r="G789" s="329"/>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row>
    <row r="790">
      <c r="A790" s="326"/>
      <c r="B790" s="327"/>
      <c r="C790" s="328"/>
      <c r="D790" s="324"/>
      <c r="E790" s="115"/>
      <c r="F790" s="115"/>
      <c r="G790" s="329"/>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row>
    <row r="791">
      <c r="A791" s="326"/>
      <c r="B791" s="327"/>
      <c r="C791" s="328"/>
      <c r="D791" s="324"/>
      <c r="E791" s="115"/>
      <c r="F791" s="115"/>
      <c r="G791" s="329"/>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row>
    <row r="792">
      <c r="A792" s="326"/>
      <c r="B792" s="327"/>
      <c r="C792" s="328"/>
      <c r="D792" s="324"/>
      <c r="E792" s="115"/>
      <c r="F792" s="115"/>
      <c r="G792" s="329"/>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row>
    <row r="793">
      <c r="A793" s="326"/>
      <c r="B793" s="327"/>
      <c r="C793" s="328"/>
      <c r="D793" s="324"/>
      <c r="E793" s="115"/>
      <c r="F793" s="115"/>
      <c r="G793" s="329"/>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row>
    <row r="794">
      <c r="A794" s="326"/>
      <c r="B794" s="327"/>
      <c r="C794" s="328"/>
      <c r="D794" s="324"/>
      <c r="E794" s="115"/>
      <c r="F794" s="115"/>
      <c r="G794" s="329"/>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row>
    <row r="795">
      <c r="A795" s="326"/>
      <c r="B795" s="327"/>
      <c r="C795" s="328"/>
      <c r="D795" s="324"/>
      <c r="E795" s="115"/>
      <c r="F795" s="115"/>
      <c r="G795" s="329"/>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row>
    <row r="796">
      <c r="A796" s="326"/>
      <c r="B796" s="327"/>
      <c r="C796" s="328"/>
      <c r="D796" s="324"/>
      <c r="E796" s="115"/>
      <c r="F796" s="115"/>
      <c r="G796" s="329"/>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row>
    <row r="797">
      <c r="A797" s="326"/>
      <c r="B797" s="327"/>
      <c r="C797" s="328"/>
      <c r="D797" s="324"/>
      <c r="E797" s="115"/>
      <c r="F797" s="115"/>
      <c r="G797" s="329"/>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row>
    <row r="798">
      <c r="A798" s="326"/>
      <c r="B798" s="327"/>
      <c r="C798" s="328"/>
      <c r="D798" s="324"/>
      <c r="E798" s="115"/>
      <c r="F798" s="115"/>
      <c r="G798" s="329"/>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row>
    <row r="799">
      <c r="A799" s="326"/>
      <c r="B799" s="327"/>
      <c r="C799" s="328"/>
      <c r="D799" s="324"/>
      <c r="E799" s="115"/>
      <c r="F799" s="115"/>
      <c r="G799" s="329"/>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row>
    <row r="800">
      <c r="A800" s="326"/>
      <c r="B800" s="327"/>
      <c r="C800" s="328"/>
      <c r="D800" s="324"/>
      <c r="E800" s="115"/>
      <c r="F800" s="115"/>
      <c r="G800" s="329"/>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row>
    <row r="801">
      <c r="A801" s="326"/>
      <c r="B801" s="327"/>
      <c r="C801" s="328"/>
      <c r="D801" s="324"/>
      <c r="E801" s="115"/>
      <c r="F801" s="115"/>
      <c r="G801" s="329"/>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row>
    <row r="802">
      <c r="A802" s="326"/>
      <c r="B802" s="327"/>
      <c r="C802" s="328"/>
      <c r="D802" s="324"/>
      <c r="E802" s="115"/>
      <c r="F802" s="115"/>
      <c r="G802" s="329"/>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row>
    <row r="803">
      <c r="A803" s="326"/>
      <c r="B803" s="327"/>
      <c r="C803" s="328"/>
      <c r="D803" s="324"/>
      <c r="E803" s="115"/>
      <c r="F803" s="115"/>
      <c r="G803" s="329"/>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row>
    <row r="804">
      <c r="A804" s="326"/>
      <c r="B804" s="327"/>
      <c r="C804" s="328"/>
      <c r="D804" s="324"/>
      <c r="E804" s="115"/>
      <c r="F804" s="115"/>
      <c r="G804" s="329"/>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row>
    <row r="805">
      <c r="A805" s="326"/>
      <c r="B805" s="327"/>
      <c r="C805" s="328"/>
      <c r="D805" s="324"/>
      <c r="E805" s="115"/>
      <c r="F805" s="115"/>
      <c r="G805" s="329"/>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row>
    <row r="806">
      <c r="A806" s="326"/>
      <c r="B806" s="327"/>
      <c r="C806" s="328"/>
      <c r="D806" s="324"/>
      <c r="E806" s="115"/>
      <c r="F806" s="115"/>
      <c r="G806" s="329"/>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row>
    <row r="807">
      <c r="A807" s="326"/>
      <c r="B807" s="327"/>
      <c r="C807" s="328"/>
      <c r="D807" s="324"/>
      <c r="E807" s="115"/>
      <c r="F807" s="115"/>
      <c r="G807" s="329"/>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row>
    <row r="808">
      <c r="A808" s="326"/>
      <c r="B808" s="327"/>
      <c r="C808" s="328"/>
      <c r="D808" s="324"/>
      <c r="E808" s="115"/>
      <c r="F808" s="115"/>
      <c r="G808" s="329"/>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row>
    <row r="809">
      <c r="A809" s="326"/>
      <c r="B809" s="327"/>
      <c r="C809" s="328"/>
      <c r="D809" s="324"/>
      <c r="E809" s="115"/>
      <c r="F809" s="115"/>
      <c r="G809" s="329"/>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row>
    <row r="810">
      <c r="A810" s="326"/>
      <c r="B810" s="327"/>
      <c r="C810" s="328"/>
      <c r="D810" s="324"/>
      <c r="E810" s="115"/>
      <c r="F810" s="115"/>
      <c r="G810" s="329"/>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row>
    <row r="811">
      <c r="A811" s="326"/>
      <c r="B811" s="327"/>
      <c r="C811" s="328"/>
      <c r="D811" s="324"/>
      <c r="E811" s="115"/>
      <c r="F811" s="115"/>
      <c r="G811" s="329"/>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row>
    <row r="812">
      <c r="A812" s="326"/>
      <c r="B812" s="327"/>
      <c r="C812" s="328"/>
      <c r="D812" s="324"/>
      <c r="E812" s="115"/>
      <c r="F812" s="115"/>
      <c r="G812" s="329"/>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row>
    <row r="813">
      <c r="A813" s="326"/>
      <c r="B813" s="327"/>
      <c r="C813" s="328"/>
      <c r="D813" s="324"/>
      <c r="E813" s="115"/>
      <c r="F813" s="115"/>
      <c r="G813" s="329"/>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row>
    <row r="814">
      <c r="A814" s="326"/>
      <c r="B814" s="327"/>
      <c r="C814" s="328"/>
      <c r="D814" s="324"/>
      <c r="E814" s="115"/>
      <c r="F814" s="115"/>
      <c r="G814" s="329"/>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row>
    <row r="815">
      <c r="A815" s="326"/>
      <c r="B815" s="327"/>
      <c r="C815" s="328"/>
      <c r="D815" s="324"/>
      <c r="E815" s="115"/>
      <c r="F815" s="115"/>
      <c r="G815" s="329"/>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row>
    <row r="816">
      <c r="A816" s="326"/>
      <c r="B816" s="327"/>
      <c r="C816" s="328"/>
      <c r="D816" s="324"/>
      <c r="E816" s="115"/>
      <c r="F816" s="115"/>
      <c r="G816" s="329"/>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row>
    <row r="817">
      <c r="A817" s="326"/>
      <c r="B817" s="327"/>
      <c r="C817" s="328"/>
      <c r="D817" s="324"/>
      <c r="E817" s="115"/>
      <c r="F817" s="115"/>
      <c r="G817" s="329"/>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row>
    <row r="818">
      <c r="A818" s="326"/>
      <c r="B818" s="327"/>
      <c r="C818" s="328"/>
      <c r="D818" s="324"/>
      <c r="E818" s="115"/>
      <c r="F818" s="115"/>
      <c r="G818" s="329"/>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row>
    <row r="819">
      <c r="A819" s="326"/>
      <c r="B819" s="327"/>
      <c r="C819" s="328"/>
      <c r="D819" s="324"/>
      <c r="E819" s="115"/>
      <c r="F819" s="115"/>
      <c r="G819" s="329"/>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row>
    <row r="820">
      <c r="A820" s="326"/>
      <c r="B820" s="327"/>
      <c r="C820" s="328"/>
      <c r="D820" s="324"/>
      <c r="E820" s="115"/>
      <c r="F820" s="115"/>
      <c r="G820" s="329"/>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row>
    <row r="821">
      <c r="A821" s="326"/>
      <c r="B821" s="327"/>
      <c r="C821" s="328"/>
      <c r="D821" s="324"/>
      <c r="E821" s="115"/>
      <c r="F821" s="115"/>
      <c r="G821" s="329"/>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row>
    <row r="822">
      <c r="A822" s="326"/>
      <c r="B822" s="327"/>
      <c r="C822" s="328"/>
      <c r="D822" s="324"/>
      <c r="E822" s="115"/>
      <c r="F822" s="115"/>
      <c r="G822" s="329"/>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row>
    <row r="823">
      <c r="A823" s="326"/>
      <c r="B823" s="327"/>
      <c r="C823" s="328"/>
      <c r="D823" s="324"/>
      <c r="E823" s="115"/>
      <c r="F823" s="115"/>
      <c r="G823" s="329"/>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row>
    <row r="824">
      <c r="A824" s="326"/>
      <c r="B824" s="327"/>
      <c r="C824" s="328"/>
      <c r="D824" s="324"/>
      <c r="E824" s="115"/>
      <c r="F824" s="115"/>
      <c r="G824" s="329"/>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row>
    <row r="825">
      <c r="A825" s="326"/>
      <c r="B825" s="327"/>
      <c r="C825" s="328"/>
      <c r="D825" s="324"/>
      <c r="E825" s="115"/>
      <c r="F825" s="115"/>
      <c r="G825" s="329"/>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row>
    <row r="826">
      <c r="A826" s="326"/>
      <c r="B826" s="327"/>
      <c r="C826" s="328"/>
      <c r="D826" s="324"/>
      <c r="E826" s="115"/>
      <c r="F826" s="115"/>
      <c r="G826" s="329"/>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row>
    <row r="827">
      <c r="A827" s="326"/>
      <c r="B827" s="327"/>
      <c r="C827" s="328"/>
      <c r="D827" s="324"/>
      <c r="E827" s="115"/>
      <c r="F827" s="115"/>
      <c r="G827" s="329"/>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row>
    <row r="828">
      <c r="A828" s="326"/>
      <c r="B828" s="327"/>
      <c r="C828" s="328"/>
      <c r="D828" s="324"/>
      <c r="E828" s="115"/>
      <c r="F828" s="115"/>
      <c r="G828" s="329"/>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row>
    <row r="829">
      <c r="A829" s="326"/>
      <c r="B829" s="327"/>
      <c r="C829" s="328"/>
      <c r="D829" s="324"/>
      <c r="E829" s="115"/>
      <c r="F829" s="115"/>
      <c r="G829" s="329"/>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row>
    <row r="830">
      <c r="A830" s="326"/>
      <c r="B830" s="327"/>
      <c r="C830" s="328"/>
      <c r="D830" s="324"/>
      <c r="E830" s="115"/>
      <c r="F830" s="115"/>
      <c r="G830" s="329"/>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row>
    <row r="831">
      <c r="A831" s="326"/>
      <c r="B831" s="327"/>
      <c r="C831" s="328"/>
      <c r="D831" s="324"/>
      <c r="E831" s="115"/>
      <c r="F831" s="115"/>
      <c r="G831" s="329"/>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row>
    <row r="832">
      <c r="A832" s="326"/>
      <c r="B832" s="327"/>
      <c r="C832" s="328"/>
      <c r="D832" s="324"/>
      <c r="E832" s="115"/>
      <c r="F832" s="115"/>
      <c r="G832" s="329"/>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row>
    <row r="833">
      <c r="A833" s="326"/>
      <c r="B833" s="327"/>
      <c r="C833" s="328"/>
      <c r="D833" s="324"/>
      <c r="E833" s="115"/>
      <c r="F833" s="115"/>
      <c r="G833" s="329"/>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row>
    <row r="834">
      <c r="A834" s="326"/>
      <c r="B834" s="327"/>
      <c r="C834" s="328"/>
      <c r="D834" s="324"/>
      <c r="E834" s="115"/>
      <c r="F834" s="115"/>
      <c r="G834" s="329"/>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row>
    <row r="835">
      <c r="A835" s="326"/>
      <c r="B835" s="327"/>
      <c r="C835" s="328"/>
      <c r="D835" s="324"/>
      <c r="E835" s="115"/>
      <c r="F835" s="115"/>
      <c r="G835" s="329"/>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row>
    <row r="836">
      <c r="A836" s="326"/>
      <c r="B836" s="327"/>
      <c r="C836" s="328"/>
      <c r="D836" s="324"/>
      <c r="E836" s="115"/>
      <c r="F836" s="115"/>
      <c r="G836" s="329"/>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row>
    <row r="837">
      <c r="A837" s="326"/>
      <c r="B837" s="327"/>
      <c r="C837" s="328"/>
      <c r="D837" s="324"/>
      <c r="E837" s="115"/>
      <c r="F837" s="115"/>
      <c r="G837" s="329"/>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row>
    <row r="838">
      <c r="A838" s="326"/>
      <c r="B838" s="327"/>
      <c r="C838" s="328"/>
      <c r="D838" s="324"/>
      <c r="E838" s="115"/>
      <c r="F838" s="115"/>
      <c r="G838" s="329"/>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row>
    <row r="839">
      <c r="A839" s="326"/>
      <c r="B839" s="327"/>
      <c r="C839" s="328"/>
      <c r="D839" s="324"/>
      <c r="E839" s="115"/>
      <c r="F839" s="115"/>
      <c r="G839" s="329"/>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row>
    <row r="840">
      <c r="A840" s="326"/>
      <c r="B840" s="327"/>
      <c r="C840" s="328"/>
      <c r="D840" s="324"/>
      <c r="E840" s="115"/>
      <c r="F840" s="115"/>
      <c r="G840" s="329"/>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row>
    <row r="841">
      <c r="A841" s="326"/>
      <c r="B841" s="327"/>
      <c r="C841" s="328"/>
      <c r="D841" s="324"/>
      <c r="E841" s="115"/>
      <c r="F841" s="115"/>
      <c r="G841" s="329"/>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row>
    <row r="842">
      <c r="A842" s="326"/>
      <c r="B842" s="327"/>
      <c r="C842" s="328"/>
      <c r="D842" s="324"/>
      <c r="E842" s="115"/>
      <c r="F842" s="115"/>
      <c r="G842" s="329"/>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row>
    <row r="843">
      <c r="A843" s="326"/>
      <c r="B843" s="327"/>
      <c r="C843" s="328"/>
      <c r="D843" s="324"/>
      <c r="E843" s="115"/>
      <c r="F843" s="115"/>
      <c r="G843" s="329"/>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row>
    <row r="844">
      <c r="A844" s="326"/>
      <c r="B844" s="327"/>
      <c r="C844" s="328"/>
      <c r="D844" s="324"/>
      <c r="E844" s="115"/>
      <c r="F844" s="115"/>
      <c r="G844" s="329"/>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row>
    <row r="845">
      <c r="A845" s="326"/>
      <c r="B845" s="327"/>
      <c r="C845" s="328"/>
      <c r="D845" s="324"/>
      <c r="E845" s="115"/>
      <c r="F845" s="115"/>
      <c r="G845" s="329"/>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row>
    <row r="846">
      <c r="A846" s="326"/>
      <c r="B846" s="327"/>
      <c r="C846" s="328"/>
      <c r="D846" s="324"/>
      <c r="E846" s="115"/>
      <c r="F846" s="115"/>
      <c r="G846" s="329"/>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row>
    <row r="847">
      <c r="A847" s="326"/>
      <c r="B847" s="327"/>
      <c r="C847" s="328"/>
      <c r="D847" s="324"/>
      <c r="E847" s="115"/>
      <c r="F847" s="115"/>
      <c r="G847" s="329"/>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row>
    <row r="848">
      <c r="A848" s="326"/>
      <c r="B848" s="327"/>
      <c r="C848" s="328"/>
      <c r="D848" s="324"/>
      <c r="E848" s="115"/>
      <c r="F848" s="115"/>
      <c r="G848" s="329"/>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row>
    <row r="849">
      <c r="A849" s="326"/>
      <c r="B849" s="327"/>
      <c r="C849" s="328"/>
      <c r="D849" s="324"/>
      <c r="E849" s="115"/>
      <c r="F849" s="115"/>
      <c r="G849" s="329"/>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row>
    <row r="850">
      <c r="A850" s="326"/>
      <c r="B850" s="327"/>
      <c r="C850" s="328"/>
      <c r="D850" s="324"/>
      <c r="E850" s="115"/>
      <c r="F850" s="115"/>
      <c r="G850" s="329"/>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row>
    <row r="851">
      <c r="A851" s="326"/>
      <c r="B851" s="327"/>
      <c r="C851" s="328"/>
      <c r="D851" s="324"/>
      <c r="E851" s="115"/>
      <c r="F851" s="115"/>
      <c r="G851" s="329"/>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row>
    <row r="852">
      <c r="A852" s="326"/>
      <c r="B852" s="327"/>
      <c r="C852" s="328"/>
      <c r="D852" s="324"/>
      <c r="E852" s="115"/>
      <c r="F852" s="115"/>
      <c r="G852" s="329"/>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row>
    <row r="853">
      <c r="A853" s="326"/>
      <c r="B853" s="327"/>
      <c r="C853" s="328"/>
      <c r="D853" s="324"/>
      <c r="E853" s="115"/>
      <c r="F853" s="115"/>
      <c r="G853" s="329"/>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row>
    <row r="854">
      <c r="A854" s="326"/>
      <c r="B854" s="327"/>
      <c r="C854" s="328"/>
      <c r="D854" s="324"/>
      <c r="E854" s="115"/>
      <c r="F854" s="115"/>
      <c r="G854" s="329"/>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row>
    <row r="855">
      <c r="A855" s="326"/>
      <c r="B855" s="327"/>
      <c r="C855" s="328"/>
      <c r="D855" s="324"/>
      <c r="E855" s="115"/>
      <c r="F855" s="115"/>
      <c r="G855" s="329"/>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row>
    <row r="856">
      <c r="A856" s="326"/>
      <c r="B856" s="327"/>
      <c r="C856" s="328"/>
      <c r="D856" s="324"/>
      <c r="E856" s="115"/>
      <c r="F856" s="115"/>
      <c r="G856" s="329"/>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row>
    <row r="857">
      <c r="A857" s="326"/>
      <c r="B857" s="327"/>
      <c r="C857" s="328"/>
      <c r="D857" s="324"/>
      <c r="E857" s="115"/>
      <c r="F857" s="115"/>
      <c r="G857" s="329"/>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row>
    <row r="858">
      <c r="A858" s="326"/>
      <c r="B858" s="327"/>
      <c r="C858" s="328"/>
      <c r="D858" s="324"/>
      <c r="E858" s="115"/>
      <c r="F858" s="115"/>
      <c r="G858" s="329"/>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row>
    <row r="859">
      <c r="A859" s="326"/>
      <c r="B859" s="327"/>
      <c r="C859" s="328"/>
      <c r="D859" s="324"/>
      <c r="E859" s="115"/>
      <c r="F859" s="115"/>
      <c r="G859" s="329"/>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row>
    <row r="860">
      <c r="A860" s="326"/>
      <c r="B860" s="327"/>
      <c r="C860" s="328"/>
      <c r="D860" s="324"/>
      <c r="E860" s="115"/>
      <c r="F860" s="115"/>
      <c r="G860" s="329"/>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row>
    <row r="861">
      <c r="A861" s="326"/>
      <c r="B861" s="327"/>
      <c r="C861" s="328"/>
      <c r="D861" s="324"/>
      <c r="E861" s="115"/>
      <c r="F861" s="115"/>
      <c r="G861" s="329"/>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row>
    <row r="862">
      <c r="A862" s="326"/>
      <c r="B862" s="327"/>
      <c r="C862" s="328"/>
      <c r="D862" s="324"/>
      <c r="E862" s="115"/>
      <c r="F862" s="115"/>
      <c r="G862" s="329"/>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row>
    <row r="863">
      <c r="A863" s="326"/>
      <c r="B863" s="327"/>
      <c r="C863" s="328"/>
      <c r="D863" s="324"/>
      <c r="E863" s="115"/>
      <c r="F863" s="115"/>
      <c r="G863" s="329"/>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row>
    <row r="864">
      <c r="A864" s="326"/>
      <c r="B864" s="327"/>
      <c r="C864" s="328"/>
      <c r="D864" s="324"/>
      <c r="E864" s="115"/>
      <c r="F864" s="115"/>
      <c r="G864" s="329"/>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row>
    <row r="865">
      <c r="A865" s="326"/>
      <c r="B865" s="327"/>
      <c r="C865" s="328"/>
      <c r="D865" s="324"/>
      <c r="E865" s="115"/>
      <c r="F865" s="115"/>
      <c r="G865" s="329"/>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row>
    <row r="866">
      <c r="A866" s="326"/>
      <c r="B866" s="327"/>
      <c r="C866" s="328"/>
      <c r="D866" s="324"/>
      <c r="E866" s="115"/>
      <c r="F866" s="115"/>
      <c r="G866" s="329"/>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row>
    <row r="867">
      <c r="A867" s="326"/>
      <c r="B867" s="327"/>
      <c r="C867" s="328"/>
      <c r="D867" s="324"/>
      <c r="E867" s="115"/>
      <c r="F867" s="115"/>
      <c r="G867" s="329"/>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row>
    <row r="868">
      <c r="A868" s="326"/>
      <c r="B868" s="327"/>
      <c r="C868" s="328"/>
      <c r="D868" s="324"/>
      <c r="E868" s="115"/>
      <c r="F868" s="115"/>
      <c r="G868" s="329"/>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row>
    <row r="869">
      <c r="A869" s="326"/>
      <c r="B869" s="327"/>
      <c r="C869" s="328"/>
      <c r="D869" s="324"/>
      <c r="E869" s="115"/>
      <c r="F869" s="115"/>
      <c r="G869" s="329"/>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row>
    <row r="870">
      <c r="A870" s="326"/>
      <c r="B870" s="327"/>
      <c r="C870" s="328"/>
      <c r="D870" s="324"/>
      <c r="E870" s="115"/>
      <c r="F870" s="115"/>
      <c r="G870" s="329"/>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row>
    <row r="871">
      <c r="A871" s="326"/>
      <c r="B871" s="327"/>
      <c r="C871" s="328"/>
      <c r="D871" s="324"/>
      <c r="E871" s="115"/>
      <c r="F871" s="115"/>
      <c r="G871" s="329"/>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row>
    <row r="872">
      <c r="A872" s="326"/>
      <c r="B872" s="327"/>
      <c r="C872" s="328"/>
      <c r="D872" s="324"/>
      <c r="E872" s="115"/>
      <c r="F872" s="115"/>
      <c r="G872" s="329"/>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row>
    <row r="873">
      <c r="A873" s="326"/>
      <c r="B873" s="327"/>
      <c r="C873" s="328"/>
      <c r="D873" s="324"/>
      <c r="E873" s="115"/>
      <c r="F873" s="115"/>
      <c r="G873" s="329"/>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row>
    <row r="874">
      <c r="A874" s="326"/>
      <c r="B874" s="327"/>
      <c r="C874" s="328"/>
      <c r="D874" s="324"/>
      <c r="E874" s="115"/>
      <c r="F874" s="115"/>
      <c r="G874" s="329"/>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row>
    <row r="875">
      <c r="A875" s="326"/>
      <c r="B875" s="327"/>
      <c r="C875" s="328"/>
      <c r="D875" s="324"/>
      <c r="E875" s="115"/>
      <c r="F875" s="115"/>
      <c r="G875" s="329"/>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row>
    <row r="876">
      <c r="A876" s="326"/>
      <c r="B876" s="327"/>
      <c r="C876" s="328"/>
      <c r="D876" s="324"/>
      <c r="E876" s="115"/>
      <c r="F876" s="115"/>
      <c r="G876" s="329"/>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row>
    <row r="877">
      <c r="A877" s="326"/>
      <c r="B877" s="327"/>
      <c r="C877" s="328"/>
      <c r="D877" s="324"/>
      <c r="E877" s="115"/>
      <c r="F877" s="115"/>
      <c r="G877" s="329"/>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row>
    <row r="878">
      <c r="A878" s="326"/>
      <c r="B878" s="327"/>
      <c r="C878" s="328"/>
      <c r="D878" s="324"/>
      <c r="E878" s="115"/>
      <c r="F878" s="115"/>
      <c r="G878" s="329"/>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row>
    <row r="879">
      <c r="A879" s="326"/>
      <c r="B879" s="327"/>
      <c r="C879" s="328"/>
      <c r="D879" s="324"/>
      <c r="E879" s="115"/>
      <c r="F879" s="115"/>
      <c r="G879" s="329"/>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row>
    <row r="880">
      <c r="A880" s="326"/>
      <c r="B880" s="327"/>
      <c r="C880" s="328"/>
      <c r="D880" s="324"/>
      <c r="E880" s="115"/>
      <c r="F880" s="115"/>
      <c r="G880" s="329"/>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row>
    <row r="881">
      <c r="A881" s="326"/>
      <c r="B881" s="327"/>
      <c r="C881" s="328"/>
      <c r="D881" s="324"/>
      <c r="E881" s="115"/>
      <c r="F881" s="115"/>
      <c r="G881" s="329"/>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row>
    <row r="882">
      <c r="A882" s="326"/>
      <c r="B882" s="327"/>
      <c r="C882" s="328"/>
      <c r="D882" s="324"/>
      <c r="E882" s="115"/>
      <c r="F882" s="115"/>
      <c r="G882" s="329"/>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row>
    <row r="883">
      <c r="A883" s="326"/>
      <c r="B883" s="327"/>
      <c r="C883" s="328"/>
      <c r="D883" s="324"/>
      <c r="E883" s="115"/>
      <c r="F883" s="115"/>
      <c r="G883" s="329"/>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row>
    <row r="884">
      <c r="A884" s="326"/>
      <c r="B884" s="327"/>
      <c r="C884" s="328"/>
      <c r="D884" s="324"/>
      <c r="E884" s="115"/>
      <c r="F884" s="115"/>
      <c r="G884" s="329"/>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row>
    <row r="885">
      <c r="A885" s="326"/>
      <c r="B885" s="327"/>
      <c r="C885" s="328"/>
      <c r="D885" s="324"/>
      <c r="E885" s="115"/>
      <c r="F885" s="115"/>
      <c r="G885" s="329"/>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row>
    <row r="886">
      <c r="A886" s="326"/>
      <c r="B886" s="327"/>
      <c r="C886" s="328"/>
      <c r="D886" s="324"/>
      <c r="E886" s="115"/>
      <c r="F886" s="115"/>
      <c r="G886" s="329"/>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row>
    <row r="887">
      <c r="A887" s="326"/>
      <c r="B887" s="327"/>
      <c r="C887" s="328"/>
      <c r="D887" s="324"/>
      <c r="E887" s="115"/>
      <c r="F887" s="115"/>
      <c r="G887" s="329"/>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row>
    <row r="888">
      <c r="A888" s="326"/>
      <c r="B888" s="327"/>
      <c r="C888" s="328"/>
      <c r="D888" s="324"/>
      <c r="E888" s="115"/>
      <c r="F888" s="115"/>
      <c r="G888" s="329"/>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row>
    <row r="889">
      <c r="A889" s="326"/>
      <c r="B889" s="327"/>
      <c r="C889" s="328"/>
      <c r="D889" s="324"/>
      <c r="E889" s="115"/>
      <c r="F889" s="115"/>
      <c r="G889" s="329"/>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row>
    <row r="890">
      <c r="A890" s="326"/>
      <c r="B890" s="327"/>
      <c r="C890" s="328"/>
      <c r="D890" s="324"/>
      <c r="E890" s="115"/>
      <c r="F890" s="115"/>
      <c r="G890" s="329"/>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row>
    <row r="891">
      <c r="A891" s="326"/>
      <c r="B891" s="327"/>
      <c r="C891" s="328"/>
      <c r="D891" s="324"/>
      <c r="E891" s="115"/>
      <c r="F891" s="115"/>
      <c r="G891" s="329"/>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row>
    <row r="892">
      <c r="A892" s="326"/>
      <c r="B892" s="327"/>
      <c r="C892" s="328"/>
      <c r="D892" s="324"/>
      <c r="E892" s="115"/>
      <c r="F892" s="115"/>
      <c r="G892" s="329"/>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row>
    <row r="893">
      <c r="A893" s="326"/>
      <c r="B893" s="327"/>
      <c r="C893" s="328"/>
      <c r="D893" s="324"/>
      <c r="E893" s="115"/>
      <c r="F893" s="115"/>
      <c r="G893" s="329"/>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row>
    <row r="894">
      <c r="A894" s="326"/>
      <c r="B894" s="327"/>
      <c r="C894" s="328"/>
      <c r="D894" s="324"/>
      <c r="E894" s="115"/>
      <c r="F894" s="115"/>
      <c r="G894" s="329"/>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row>
    <row r="895">
      <c r="A895" s="326"/>
      <c r="B895" s="327"/>
      <c r="C895" s="328"/>
      <c r="D895" s="324"/>
      <c r="E895" s="115"/>
      <c r="F895" s="115"/>
      <c r="G895" s="329"/>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row>
    <row r="896">
      <c r="A896" s="326"/>
      <c r="B896" s="327"/>
      <c r="C896" s="328"/>
      <c r="D896" s="324"/>
      <c r="E896" s="115"/>
      <c r="F896" s="115"/>
      <c r="G896" s="329"/>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row>
    <row r="897">
      <c r="A897" s="326"/>
      <c r="B897" s="327"/>
      <c r="C897" s="328"/>
      <c r="D897" s="324"/>
      <c r="E897" s="115"/>
      <c r="F897" s="115"/>
      <c r="G897" s="329"/>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row>
    <row r="898">
      <c r="A898" s="326"/>
      <c r="B898" s="327"/>
      <c r="C898" s="328"/>
      <c r="D898" s="324"/>
      <c r="E898" s="115"/>
      <c r="F898" s="115"/>
      <c r="G898" s="329"/>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row>
    <row r="899">
      <c r="A899" s="326"/>
      <c r="B899" s="327"/>
      <c r="C899" s="328"/>
      <c r="D899" s="324"/>
      <c r="E899" s="115"/>
      <c r="F899" s="115"/>
      <c r="G899" s="329"/>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row>
    <row r="900">
      <c r="A900" s="326"/>
      <c r="B900" s="327"/>
      <c r="C900" s="328"/>
      <c r="D900" s="324"/>
      <c r="E900" s="115"/>
      <c r="F900" s="115"/>
      <c r="G900" s="329"/>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row>
    <row r="901">
      <c r="A901" s="326"/>
      <c r="B901" s="327"/>
      <c r="C901" s="328"/>
      <c r="D901" s="324"/>
      <c r="E901" s="115"/>
      <c r="F901" s="115"/>
      <c r="G901" s="329"/>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row>
    <row r="902">
      <c r="A902" s="326"/>
      <c r="B902" s="327"/>
      <c r="C902" s="328"/>
      <c r="D902" s="324"/>
      <c r="E902" s="115"/>
      <c r="F902" s="115"/>
      <c r="G902" s="329"/>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row>
    <row r="903">
      <c r="A903" s="326"/>
      <c r="B903" s="327"/>
      <c r="C903" s="328"/>
      <c r="D903" s="324"/>
      <c r="E903" s="115"/>
      <c r="F903" s="115"/>
      <c r="G903" s="329"/>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row>
    <row r="904">
      <c r="A904" s="326"/>
      <c r="B904" s="327"/>
      <c r="C904" s="328"/>
      <c r="D904" s="324"/>
      <c r="E904" s="115"/>
      <c r="F904" s="115"/>
      <c r="G904" s="329"/>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row>
    <row r="905">
      <c r="A905" s="326"/>
      <c r="B905" s="327"/>
      <c r="C905" s="328"/>
      <c r="D905" s="324"/>
      <c r="E905" s="115"/>
      <c r="F905" s="115"/>
      <c r="G905" s="329"/>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row>
    <row r="906">
      <c r="A906" s="326"/>
      <c r="B906" s="327"/>
      <c r="C906" s="328"/>
      <c r="D906" s="324"/>
      <c r="E906" s="115"/>
      <c r="F906" s="115"/>
      <c r="G906" s="329"/>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row>
    <row r="907">
      <c r="A907" s="326"/>
      <c r="B907" s="327"/>
      <c r="C907" s="328"/>
      <c r="D907" s="324"/>
      <c r="E907" s="115"/>
      <c r="F907" s="115"/>
      <c r="G907" s="329"/>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row>
    <row r="908">
      <c r="A908" s="326"/>
      <c r="B908" s="327"/>
      <c r="C908" s="328"/>
      <c r="D908" s="324"/>
      <c r="E908" s="115"/>
      <c r="F908" s="115"/>
      <c r="G908" s="329"/>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row>
    <row r="909">
      <c r="A909" s="326"/>
      <c r="B909" s="327"/>
      <c r="C909" s="328"/>
      <c r="D909" s="324"/>
      <c r="E909" s="115"/>
      <c r="F909" s="115"/>
      <c r="G909" s="329"/>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row>
    <row r="910">
      <c r="A910" s="326"/>
      <c r="B910" s="327"/>
      <c r="C910" s="328"/>
      <c r="D910" s="324"/>
      <c r="E910" s="115"/>
      <c r="F910" s="115"/>
      <c r="G910" s="329"/>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row>
    <row r="911">
      <c r="A911" s="326"/>
      <c r="B911" s="327"/>
      <c r="C911" s="328"/>
      <c r="D911" s="324"/>
      <c r="E911" s="115"/>
      <c r="F911" s="115"/>
      <c r="G911" s="329"/>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row>
    <row r="912">
      <c r="A912" s="326"/>
      <c r="B912" s="327"/>
      <c r="C912" s="328"/>
      <c r="D912" s="324"/>
      <c r="E912" s="115"/>
      <c r="F912" s="115"/>
      <c r="G912" s="329"/>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row>
    <row r="913">
      <c r="A913" s="326"/>
      <c r="B913" s="327"/>
      <c r="C913" s="328"/>
      <c r="D913" s="324"/>
      <c r="E913" s="115"/>
      <c r="F913" s="115"/>
      <c r="G913" s="329"/>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row>
    <row r="914">
      <c r="A914" s="326"/>
      <c r="B914" s="327"/>
      <c r="C914" s="328"/>
      <c r="D914" s="324"/>
      <c r="E914" s="115"/>
      <c r="F914" s="115"/>
      <c r="G914" s="329"/>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row>
    <row r="915">
      <c r="A915" s="326"/>
      <c r="B915" s="327"/>
      <c r="C915" s="328"/>
      <c r="D915" s="324"/>
      <c r="E915" s="115"/>
      <c r="F915" s="115"/>
      <c r="G915" s="329"/>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row>
    <row r="916">
      <c r="A916" s="326"/>
      <c r="B916" s="327"/>
      <c r="C916" s="328"/>
      <c r="D916" s="324"/>
      <c r="E916" s="115"/>
      <c r="F916" s="115"/>
      <c r="G916" s="329"/>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row>
    <row r="917">
      <c r="A917" s="326"/>
      <c r="B917" s="327"/>
      <c r="C917" s="328"/>
      <c r="D917" s="324"/>
      <c r="E917" s="115"/>
      <c r="F917" s="115"/>
      <c r="G917" s="329"/>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row>
    <row r="918">
      <c r="A918" s="326"/>
      <c r="B918" s="327"/>
      <c r="C918" s="328"/>
      <c r="D918" s="324"/>
      <c r="E918" s="115"/>
      <c r="F918" s="115"/>
      <c r="G918" s="329"/>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row>
    <row r="919">
      <c r="A919" s="326"/>
      <c r="B919" s="327"/>
      <c r="C919" s="328"/>
      <c r="D919" s="324"/>
      <c r="E919" s="115"/>
      <c r="F919" s="115"/>
      <c r="G919" s="329"/>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row>
    <row r="920">
      <c r="A920" s="326"/>
      <c r="B920" s="327"/>
      <c r="C920" s="328"/>
      <c r="D920" s="324"/>
      <c r="E920" s="115"/>
      <c r="F920" s="115"/>
      <c r="G920" s="329"/>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row>
    <row r="921">
      <c r="A921" s="326"/>
      <c r="B921" s="327"/>
      <c r="C921" s="328"/>
      <c r="D921" s="324"/>
      <c r="E921" s="115"/>
      <c r="F921" s="115"/>
      <c r="G921" s="329"/>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row>
    <row r="922">
      <c r="A922" s="326"/>
      <c r="B922" s="327"/>
      <c r="C922" s="328"/>
      <c r="D922" s="324"/>
      <c r="E922" s="115"/>
      <c r="F922" s="115"/>
      <c r="G922" s="329"/>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row>
    <row r="923">
      <c r="A923" s="326"/>
      <c r="B923" s="327"/>
      <c r="C923" s="328"/>
      <c r="D923" s="324"/>
      <c r="E923" s="115"/>
      <c r="F923" s="115"/>
      <c r="G923" s="329"/>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row>
    <row r="924">
      <c r="A924" s="326"/>
      <c r="B924" s="327"/>
      <c r="C924" s="328"/>
      <c r="D924" s="324"/>
      <c r="E924" s="115"/>
      <c r="F924" s="115"/>
      <c r="G924" s="329"/>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row>
    <row r="925">
      <c r="A925" s="326"/>
      <c r="B925" s="327"/>
      <c r="C925" s="328"/>
      <c r="D925" s="324"/>
      <c r="E925" s="115"/>
      <c r="F925" s="115"/>
      <c r="G925" s="329"/>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row>
    <row r="926">
      <c r="A926" s="326"/>
      <c r="B926" s="327"/>
      <c r="C926" s="328"/>
      <c r="D926" s="324"/>
      <c r="E926" s="115"/>
      <c r="F926" s="115"/>
      <c r="G926" s="329"/>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row>
    <row r="927">
      <c r="A927" s="326"/>
      <c r="B927" s="327"/>
      <c r="C927" s="328"/>
      <c r="D927" s="324"/>
      <c r="E927" s="115"/>
      <c r="F927" s="115"/>
      <c r="G927" s="329"/>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row>
    <row r="928">
      <c r="A928" s="326"/>
      <c r="B928" s="327"/>
      <c r="C928" s="328"/>
      <c r="D928" s="324"/>
      <c r="E928" s="115"/>
      <c r="F928" s="115"/>
      <c r="G928" s="329"/>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row>
    <row r="929">
      <c r="A929" s="326"/>
      <c r="B929" s="327"/>
      <c r="C929" s="328"/>
      <c r="D929" s="324"/>
      <c r="E929" s="115"/>
      <c r="F929" s="115"/>
      <c r="G929" s="329"/>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row>
    <row r="930">
      <c r="A930" s="326"/>
      <c r="B930" s="327"/>
      <c r="C930" s="328"/>
      <c r="D930" s="324"/>
      <c r="E930" s="115"/>
      <c r="F930" s="115"/>
      <c r="G930" s="329"/>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row>
    <row r="931">
      <c r="A931" s="326"/>
      <c r="B931" s="327"/>
      <c r="C931" s="328"/>
      <c r="D931" s="324"/>
      <c r="E931" s="115"/>
      <c r="F931" s="115"/>
      <c r="G931" s="329"/>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row>
    <row r="932">
      <c r="A932" s="326"/>
      <c r="B932" s="327"/>
      <c r="C932" s="328"/>
      <c r="D932" s="324"/>
      <c r="E932" s="115"/>
      <c r="F932" s="115"/>
      <c r="G932" s="329"/>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row>
    <row r="933">
      <c r="A933" s="326"/>
      <c r="B933" s="327"/>
      <c r="C933" s="328"/>
      <c r="D933" s="324"/>
      <c r="E933" s="115"/>
      <c r="F933" s="115"/>
      <c r="G933" s="329"/>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row>
    <row r="934">
      <c r="A934" s="326"/>
      <c r="B934" s="327"/>
      <c r="C934" s="328"/>
      <c r="D934" s="324"/>
      <c r="E934" s="115"/>
      <c r="F934" s="115"/>
      <c r="G934" s="329"/>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row>
    <row r="935">
      <c r="A935" s="326"/>
      <c r="B935" s="327"/>
      <c r="C935" s="328"/>
      <c r="D935" s="324"/>
      <c r="E935" s="115"/>
      <c r="F935" s="115"/>
      <c r="G935" s="329"/>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row>
    <row r="936">
      <c r="A936" s="326"/>
      <c r="B936" s="327"/>
      <c r="C936" s="328"/>
      <c r="D936" s="324"/>
      <c r="E936" s="115"/>
      <c r="F936" s="115"/>
      <c r="G936" s="329"/>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row>
    <row r="937">
      <c r="A937" s="326"/>
      <c r="B937" s="327"/>
      <c r="C937" s="328"/>
      <c r="D937" s="324"/>
      <c r="E937" s="115"/>
      <c r="F937" s="115"/>
      <c r="G937" s="329"/>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row>
    <row r="938">
      <c r="A938" s="326"/>
      <c r="B938" s="327"/>
      <c r="C938" s="328"/>
      <c r="D938" s="324"/>
      <c r="E938" s="115"/>
      <c r="F938" s="115"/>
      <c r="G938" s="329"/>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row>
    <row r="939">
      <c r="A939" s="326"/>
      <c r="B939" s="327"/>
      <c r="C939" s="328"/>
      <c r="D939" s="324"/>
      <c r="E939" s="115"/>
      <c r="F939" s="115"/>
      <c r="G939" s="329"/>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row>
    <row r="940">
      <c r="A940" s="326"/>
      <c r="B940" s="327"/>
      <c r="C940" s="328"/>
      <c r="D940" s="324"/>
      <c r="E940" s="115"/>
      <c r="F940" s="115"/>
      <c r="G940" s="329"/>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row>
    <row r="941">
      <c r="A941" s="326"/>
      <c r="B941" s="327"/>
      <c r="C941" s="328"/>
      <c r="D941" s="324"/>
      <c r="E941" s="115"/>
      <c r="F941" s="115"/>
      <c r="G941" s="329"/>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row>
    <row r="942">
      <c r="A942" s="326"/>
      <c r="B942" s="327"/>
      <c r="C942" s="328"/>
      <c r="D942" s="324"/>
      <c r="E942" s="115"/>
      <c r="F942" s="115"/>
      <c r="G942" s="329"/>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row>
    <row r="943">
      <c r="A943" s="326"/>
      <c r="B943" s="327"/>
      <c r="C943" s="328"/>
      <c r="D943" s="324"/>
      <c r="E943" s="115"/>
      <c r="F943" s="115"/>
      <c r="G943" s="329"/>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row>
    <row r="944">
      <c r="A944" s="326"/>
      <c r="B944" s="327"/>
      <c r="C944" s="328"/>
      <c r="D944" s="324"/>
      <c r="E944" s="115"/>
      <c r="F944" s="115"/>
      <c r="G944" s="329"/>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row>
    <row r="945">
      <c r="A945" s="326"/>
      <c r="B945" s="327"/>
      <c r="C945" s="328"/>
      <c r="D945" s="324"/>
      <c r="E945" s="115"/>
      <c r="F945" s="115"/>
      <c r="G945" s="329"/>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row>
    <row r="946">
      <c r="A946" s="326"/>
      <c r="B946" s="327"/>
      <c r="C946" s="328"/>
      <c r="D946" s="324"/>
      <c r="E946" s="115"/>
      <c r="F946" s="115"/>
      <c r="G946" s="329"/>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row>
    <row r="947">
      <c r="A947" s="326"/>
      <c r="B947" s="327"/>
      <c r="C947" s="328"/>
      <c r="D947" s="324"/>
      <c r="E947" s="115"/>
      <c r="F947" s="115"/>
      <c r="G947" s="329"/>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row>
    <row r="948">
      <c r="A948" s="326"/>
      <c r="B948" s="327"/>
      <c r="C948" s="328"/>
      <c r="D948" s="324"/>
      <c r="E948" s="115"/>
      <c r="F948" s="115"/>
      <c r="G948" s="329"/>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row>
    <row r="949">
      <c r="A949" s="326"/>
      <c r="B949" s="327"/>
      <c r="C949" s="328"/>
      <c r="D949" s="324"/>
      <c r="E949" s="115"/>
      <c r="F949" s="115"/>
      <c r="G949" s="329"/>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row>
    <row r="950">
      <c r="A950" s="326"/>
      <c r="B950" s="327"/>
      <c r="C950" s="328"/>
      <c r="D950" s="324"/>
      <c r="E950" s="115"/>
      <c r="F950" s="115"/>
      <c r="G950" s="329"/>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row>
    <row r="951">
      <c r="A951" s="326"/>
      <c r="B951" s="327"/>
      <c r="C951" s="328"/>
      <c r="D951" s="324"/>
      <c r="E951" s="115"/>
      <c r="F951" s="115"/>
      <c r="G951" s="329"/>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row>
    <row r="952">
      <c r="A952" s="326"/>
      <c r="B952" s="327"/>
      <c r="C952" s="328"/>
      <c r="D952" s="324"/>
      <c r="E952" s="115"/>
      <c r="F952" s="115"/>
      <c r="G952" s="329"/>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row>
    <row r="953">
      <c r="A953" s="326"/>
      <c r="B953" s="327"/>
      <c r="C953" s="328"/>
      <c r="D953" s="324"/>
      <c r="E953" s="115"/>
      <c r="F953" s="115"/>
      <c r="G953" s="329"/>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row>
    <row r="954">
      <c r="A954" s="326"/>
      <c r="B954" s="327"/>
      <c r="C954" s="328"/>
      <c r="D954" s="324"/>
      <c r="E954" s="115"/>
      <c r="F954" s="115"/>
      <c r="G954" s="329"/>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row>
    <row r="955">
      <c r="A955" s="326"/>
      <c r="B955" s="327"/>
      <c r="C955" s="328"/>
      <c r="D955" s="324"/>
      <c r="E955" s="115"/>
      <c r="F955" s="115"/>
      <c r="G955" s="329"/>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row>
    <row r="956">
      <c r="A956" s="326"/>
      <c r="B956" s="327"/>
      <c r="C956" s="328"/>
      <c r="D956" s="324"/>
      <c r="E956" s="115"/>
      <c r="F956" s="115"/>
      <c r="G956" s="329"/>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row>
    <row r="957">
      <c r="A957" s="326"/>
      <c r="B957" s="327"/>
      <c r="C957" s="328"/>
      <c r="D957" s="324"/>
      <c r="E957" s="115"/>
      <c r="F957" s="115"/>
      <c r="G957" s="329"/>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row>
    <row r="958">
      <c r="A958" s="326"/>
      <c r="B958" s="327"/>
      <c r="C958" s="328"/>
      <c r="D958" s="324"/>
      <c r="E958" s="115"/>
      <c r="F958" s="115"/>
      <c r="G958" s="329"/>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row>
    <row r="959">
      <c r="A959" s="326"/>
      <c r="B959" s="327"/>
      <c r="C959" s="328"/>
      <c r="D959" s="324"/>
      <c r="E959" s="115"/>
      <c r="F959" s="115"/>
      <c r="G959" s="329"/>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row>
    <row r="960">
      <c r="A960" s="326"/>
      <c r="B960" s="327"/>
      <c r="C960" s="328"/>
      <c r="D960" s="324"/>
      <c r="E960" s="115"/>
      <c r="F960" s="115"/>
      <c r="G960" s="329"/>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row>
    <row r="961">
      <c r="A961" s="326"/>
      <c r="B961" s="327"/>
      <c r="C961" s="328"/>
      <c r="D961" s="324"/>
      <c r="E961" s="115"/>
      <c r="F961" s="115"/>
      <c r="G961" s="329"/>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row>
    <row r="962">
      <c r="A962" s="326"/>
      <c r="B962" s="327"/>
      <c r="C962" s="328"/>
      <c r="D962" s="324"/>
      <c r="E962" s="115"/>
      <c r="F962" s="115"/>
      <c r="G962" s="329"/>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row>
    <row r="963">
      <c r="A963" s="326"/>
      <c r="B963" s="327"/>
      <c r="C963" s="328"/>
      <c r="D963" s="324"/>
      <c r="E963" s="115"/>
      <c r="F963" s="115"/>
      <c r="G963" s="329"/>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row>
    <row r="964">
      <c r="A964" s="326"/>
      <c r="B964" s="327"/>
      <c r="C964" s="328"/>
      <c r="D964" s="324"/>
      <c r="E964" s="115"/>
      <c r="F964" s="115"/>
      <c r="G964" s="329"/>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row>
    <row r="965">
      <c r="A965" s="326"/>
      <c r="B965" s="327"/>
      <c r="C965" s="328"/>
      <c r="D965" s="324"/>
      <c r="E965" s="115"/>
      <c r="F965" s="115"/>
      <c r="G965" s="329"/>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row>
    <row r="966">
      <c r="A966" s="326"/>
      <c r="B966" s="327"/>
      <c r="C966" s="328"/>
      <c r="D966" s="324"/>
      <c r="E966" s="115"/>
      <c r="F966" s="115"/>
      <c r="G966" s="329"/>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row>
    <row r="967">
      <c r="A967" s="326"/>
      <c r="B967" s="327"/>
      <c r="C967" s="328"/>
      <c r="D967" s="324"/>
      <c r="E967" s="115"/>
      <c r="F967" s="115"/>
      <c r="G967" s="329"/>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row>
    <row r="968">
      <c r="A968" s="326"/>
      <c r="B968" s="327"/>
      <c r="C968" s="328"/>
      <c r="D968" s="324"/>
      <c r="E968" s="115"/>
      <c r="F968" s="115"/>
      <c r="G968" s="329"/>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row>
    <row r="969">
      <c r="A969" s="326"/>
      <c r="B969" s="327"/>
      <c r="C969" s="328"/>
      <c r="D969" s="324"/>
      <c r="E969" s="115"/>
      <c r="F969" s="115"/>
      <c r="G969" s="329"/>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row>
    <row r="970">
      <c r="A970" s="326"/>
      <c r="B970" s="327"/>
      <c r="C970" s="328"/>
      <c r="D970" s="324"/>
      <c r="E970" s="115"/>
      <c r="F970" s="115"/>
      <c r="G970" s="329"/>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row>
    <row r="971">
      <c r="A971" s="326"/>
      <c r="B971" s="327"/>
      <c r="C971" s="328"/>
      <c r="D971" s="324"/>
      <c r="E971" s="115"/>
      <c r="F971" s="115"/>
      <c r="G971" s="329"/>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row>
    <row r="972">
      <c r="A972" s="326"/>
      <c r="B972" s="327"/>
      <c r="C972" s="328"/>
      <c r="D972" s="324"/>
      <c r="E972" s="115"/>
      <c r="F972" s="115"/>
      <c r="G972" s="329"/>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row>
    <row r="973">
      <c r="A973" s="326"/>
      <c r="B973" s="327"/>
      <c r="C973" s="328"/>
      <c r="D973" s="324"/>
      <c r="E973" s="115"/>
      <c r="F973" s="115"/>
      <c r="G973" s="329"/>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row>
    <row r="974">
      <c r="A974" s="326"/>
      <c r="B974" s="327"/>
      <c r="C974" s="328"/>
      <c r="D974" s="324"/>
      <c r="E974" s="115"/>
      <c r="F974" s="115"/>
      <c r="G974" s="329"/>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row>
    <row r="975">
      <c r="A975" s="326"/>
      <c r="B975" s="327"/>
      <c r="C975" s="328"/>
      <c r="D975" s="324"/>
      <c r="E975" s="115"/>
      <c r="F975" s="115"/>
      <c r="G975" s="329"/>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row>
    <row r="976">
      <c r="A976" s="326"/>
      <c r="B976" s="327"/>
      <c r="C976" s="328"/>
      <c r="D976" s="324"/>
      <c r="E976" s="115"/>
      <c r="F976" s="115"/>
      <c r="G976" s="329"/>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row>
    <row r="977">
      <c r="A977" s="326"/>
      <c r="B977" s="327"/>
      <c r="C977" s="328"/>
      <c r="D977" s="324"/>
      <c r="E977" s="115"/>
      <c r="F977" s="115"/>
      <c r="G977" s="329"/>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row>
    <row r="978">
      <c r="A978" s="326"/>
      <c r="B978" s="327"/>
      <c r="C978" s="328"/>
      <c r="D978" s="324"/>
      <c r="E978" s="115"/>
      <c r="F978" s="115"/>
      <c r="G978" s="329"/>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row>
    <row r="979">
      <c r="A979" s="326"/>
      <c r="B979" s="327"/>
      <c r="C979" s="328"/>
      <c r="D979" s="324"/>
      <c r="E979" s="115"/>
      <c r="F979" s="115"/>
      <c r="G979" s="329"/>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row>
    <row r="980">
      <c r="A980" s="326"/>
      <c r="B980" s="327"/>
      <c r="C980" s="328"/>
      <c r="D980" s="324"/>
      <c r="E980" s="115"/>
      <c r="F980" s="115"/>
      <c r="G980" s="329"/>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row>
    <row r="981">
      <c r="A981" s="326"/>
      <c r="B981" s="327"/>
      <c r="C981" s="328"/>
      <c r="D981" s="324"/>
      <c r="E981" s="115"/>
      <c r="F981" s="115"/>
      <c r="G981" s="329"/>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row>
    <row r="982">
      <c r="A982" s="326"/>
      <c r="B982" s="327"/>
      <c r="C982" s="328"/>
      <c r="D982" s="324"/>
      <c r="E982" s="115"/>
      <c r="F982" s="115"/>
      <c r="G982" s="329"/>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row>
    <row r="983">
      <c r="A983" s="326"/>
      <c r="B983" s="327"/>
      <c r="C983" s="328"/>
      <c r="D983" s="324"/>
      <c r="E983" s="115"/>
      <c r="F983" s="115"/>
      <c r="G983" s="329"/>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row>
    <row r="984">
      <c r="A984" s="326"/>
      <c r="B984" s="327"/>
      <c r="C984" s="328"/>
      <c r="D984" s="324"/>
      <c r="E984" s="115"/>
      <c r="F984" s="115"/>
      <c r="G984" s="329"/>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row>
    <row r="985">
      <c r="A985" s="326"/>
      <c r="B985" s="327"/>
      <c r="C985" s="328"/>
      <c r="D985" s="324"/>
      <c r="E985" s="115"/>
      <c r="F985" s="115"/>
      <c r="G985" s="329"/>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row>
    <row r="986">
      <c r="A986" s="326"/>
      <c r="B986" s="327"/>
      <c r="C986" s="328"/>
      <c r="D986" s="324"/>
      <c r="E986" s="115"/>
      <c r="F986" s="115"/>
      <c r="G986" s="329"/>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row>
    <row r="987">
      <c r="A987" s="326"/>
      <c r="B987" s="327"/>
      <c r="C987" s="328"/>
      <c r="D987" s="324"/>
      <c r="E987" s="115"/>
      <c r="F987" s="115"/>
      <c r="G987" s="329"/>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row>
    <row r="988">
      <c r="A988" s="326"/>
      <c r="B988" s="327"/>
      <c r="C988" s="328"/>
      <c r="D988" s="324"/>
      <c r="E988" s="115"/>
      <c r="F988" s="115"/>
      <c r="G988" s="329"/>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row>
    <row r="989">
      <c r="A989" s="326"/>
      <c r="B989" s="327"/>
      <c r="C989" s="328"/>
      <c r="D989" s="324"/>
      <c r="E989" s="115"/>
      <c r="F989" s="115"/>
      <c r="G989" s="329"/>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row>
    <row r="990">
      <c r="A990" s="326"/>
      <c r="B990" s="327"/>
      <c r="C990" s="328"/>
      <c r="D990" s="324"/>
      <c r="E990" s="115"/>
      <c r="F990" s="115"/>
      <c r="G990" s="329"/>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row>
    <row r="991">
      <c r="A991" s="326"/>
      <c r="B991" s="327"/>
      <c r="C991" s="328"/>
      <c r="D991" s="324"/>
      <c r="E991" s="115"/>
      <c r="F991" s="115"/>
      <c r="G991" s="329"/>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row>
    <row r="992">
      <c r="A992" s="326"/>
      <c r="B992" s="327"/>
      <c r="C992" s="328"/>
      <c r="D992" s="324"/>
      <c r="E992" s="115"/>
      <c r="F992" s="115"/>
      <c r="G992" s="329"/>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row>
    <row r="993">
      <c r="A993" s="326"/>
      <c r="B993" s="327"/>
      <c r="C993" s="328"/>
      <c r="D993" s="324"/>
      <c r="E993" s="115"/>
      <c r="F993" s="115"/>
      <c r="G993" s="329"/>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row>
    <row r="994">
      <c r="A994" s="326"/>
      <c r="B994" s="327"/>
      <c r="C994" s="328"/>
      <c r="D994" s="324"/>
      <c r="E994" s="115"/>
      <c r="F994" s="115"/>
      <c r="G994" s="329"/>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row>
    <row r="995">
      <c r="A995" s="326"/>
      <c r="B995" s="327"/>
      <c r="C995" s="328"/>
      <c r="D995" s="324"/>
      <c r="E995" s="115"/>
      <c r="F995" s="115"/>
      <c r="G995" s="329"/>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row>
    <row r="996">
      <c r="A996" s="326"/>
      <c r="B996" s="327"/>
      <c r="C996" s="328"/>
      <c r="D996" s="324"/>
      <c r="E996" s="115"/>
      <c r="F996" s="115"/>
      <c r="G996" s="329"/>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row>
    <row r="997">
      <c r="A997" s="326"/>
      <c r="B997" s="327"/>
      <c r="C997" s="328"/>
      <c r="D997" s="324"/>
      <c r="E997" s="115"/>
      <c r="F997" s="115"/>
      <c r="G997" s="329"/>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row>
    <row r="998">
      <c r="A998" s="326"/>
      <c r="B998" s="327"/>
      <c r="C998" s="328"/>
      <c r="D998" s="324"/>
      <c r="E998" s="115"/>
      <c r="F998" s="115"/>
      <c r="G998" s="329"/>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row>
    <row r="999">
      <c r="A999" s="326"/>
      <c r="B999" s="327"/>
      <c r="C999" s="328"/>
      <c r="D999" s="324"/>
      <c r="E999" s="115"/>
      <c r="F999" s="115"/>
      <c r="G999" s="329"/>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row>
    <row r="1000">
      <c r="A1000" s="326"/>
      <c r="B1000" s="327"/>
      <c r="C1000" s="328"/>
      <c r="D1000" s="324"/>
      <c r="E1000" s="115"/>
      <c r="F1000" s="115"/>
      <c r="G1000" s="329"/>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row>
  </sheetData>
  <autoFilter ref="$A$1:$L$74">
    <sortState ref="A1:L74">
      <sortCondition ref="A1:A74"/>
      <sortCondition descending="1" ref="B1:B74"/>
    </sortState>
  </autoFilter>
  <dataValidations>
    <dataValidation type="list" allowBlank="1" showErrorMessage="1" sqref="J2:J1000">
      <formula1>"Tech Radar,Biz Radar - past,Biz Radar - future"</formula1>
    </dataValidation>
    <dataValidation type="list" allowBlank="1" showErrorMessage="1" sqref="H2:H1000">
      <formula1>"FU HCM,CFU Enterprise,CEO's Office,CFU Consumer,CFU Wholesale,CFU Wholesale/Intl,FU Finance,FU IT Digital,FU Legal &amp; Compliance,FU Network,FU SBDP"</formula1>
    </dataValidation>
  </dataValidations>
  <hyperlinks>
    <hyperlink r:id="rId1" ref="K3"/>
    <hyperlink r:id="rId2" ref="K4"/>
    <hyperlink r:id="rId3" ref="K5"/>
    <hyperlink r:id="rId4" ref="K6"/>
    <hyperlink r:id="rId5" ref="K7"/>
    <hyperlink r:id="rId6" ref="K8"/>
    <hyperlink r:id="rId7" ref="K9"/>
    <hyperlink r:id="rId8" ref="K10"/>
    <hyperlink r:id="rId9" ref="K11"/>
    <hyperlink r:id="rId10" ref="K12"/>
    <hyperlink r:id="rId11" ref="K13"/>
    <hyperlink r:id="rId12" ref="K14"/>
    <hyperlink r:id="rId13" ref="K15"/>
    <hyperlink r:id="rId14" ref="K16"/>
    <hyperlink r:id="rId15" ref="K17"/>
    <hyperlink r:id="rId16" ref="K18"/>
    <hyperlink r:id="rId17" ref="K19"/>
    <hyperlink r:id="rId18" ref="K20"/>
    <hyperlink r:id="rId19" ref="K21"/>
    <hyperlink r:id="rId20" ref="K22"/>
    <hyperlink r:id="rId21" ref="K23"/>
    <hyperlink r:id="rId22" ref="K24"/>
    <hyperlink r:id="rId23" ref="K25"/>
    <hyperlink r:id="rId24" ref="K26"/>
    <hyperlink r:id="rId25" ref="K27"/>
    <hyperlink r:id="rId26" ref="K29"/>
    <hyperlink r:id="rId27" ref="K30"/>
    <hyperlink r:id="rId28" ref="K31"/>
    <hyperlink r:id="rId29" ref="K32"/>
    <hyperlink r:id="rId30" ref="K33"/>
    <hyperlink r:id="rId31" ref="K34"/>
    <hyperlink r:id="rId32" ref="K35"/>
    <hyperlink r:id="rId33" ref="K36"/>
    <hyperlink r:id="rId34" ref="K37"/>
    <hyperlink r:id="rId35" ref="K38"/>
    <hyperlink r:id="rId36" ref="K40"/>
    <hyperlink r:id="rId37" ref="K41"/>
    <hyperlink r:id="rId38" ref="K42"/>
    <hyperlink r:id="rId39" ref="K43"/>
    <hyperlink r:id="rId40" ref="K44"/>
    <hyperlink r:id="rId41" ref="K45"/>
    <hyperlink r:id="rId42" ref="K46"/>
    <hyperlink r:id="rId43" ref="K47"/>
    <hyperlink r:id="rId44" ref="K48"/>
    <hyperlink r:id="rId45" ref="K49"/>
    <hyperlink r:id="rId46" ref="K50"/>
    <hyperlink r:id="rId47" ref="K51"/>
    <hyperlink r:id="rId48" ref="K52"/>
    <hyperlink r:id="rId49" ref="K53"/>
    <hyperlink r:id="rId50" ref="K54"/>
    <hyperlink r:id="rId51" ref="K55"/>
    <hyperlink r:id="rId52" ref="K56"/>
    <hyperlink r:id="rId53" ref="K57"/>
    <hyperlink r:id="rId54" ref="K58"/>
    <hyperlink r:id="rId55" ref="K59"/>
    <hyperlink r:id="rId56" ref="K60"/>
    <hyperlink r:id="rId57" ref="K61"/>
    <hyperlink r:id="rId58" ref="K62"/>
    <hyperlink r:id="rId59" ref="K63"/>
    <hyperlink r:id="rId60" ref="K64"/>
    <hyperlink r:id="rId61" ref="K65"/>
    <hyperlink r:id="rId62" ref="K66"/>
    <hyperlink r:id="rId63" ref="K67"/>
    <hyperlink r:id="rId64" ref="K68"/>
    <hyperlink r:id="rId65" ref="K69"/>
    <hyperlink r:id="rId66" ref="K70"/>
    <hyperlink r:id="rId67" ref="K71"/>
    <hyperlink r:id="rId68" ref="K72"/>
    <hyperlink r:id="rId69" ref="K73"/>
    <hyperlink r:id="rId70" ref="K74"/>
  </hyperlinks>
  <drawing r:id="rId71"/>
</worksheet>
</file>